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730" yWindow="2730" windowWidth="21600" windowHeight="11390" tabRatio="564" activeTab="11"/>
  </bookViews>
  <sheets>
    <sheet name="はじめに" sheetId="48" r:id="rId1"/>
    <sheet name="計画表紙" sheetId="41" r:id="rId2"/>
    <sheet name="計画自動車" sheetId="46" r:id="rId3"/>
    <sheet name="計画措置" sheetId="45" r:id="rId4"/>
    <sheet name="計画代替" sheetId="44" r:id="rId5"/>
    <sheet name="計画事業場" sheetId="43" r:id="rId6"/>
    <sheet name="実績表紙" sheetId="47" r:id="rId7"/>
    <sheet name="実績自動車" sheetId="34" r:id="rId8"/>
    <sheet name="実績措置" sheetId="53" r:id="rId9"/>
    <sheet name="実績代替" sheetId="51" r:id="rId10"/>
    <sheet name="実績事業場" sheetId="52" r:id="rId11"/>
    <sheet name="排出係数" sheetId="30" r:id="rId12"/>
    <sheet name="産業分類表" sheetId="55" r:id="rId13"/>
  </sheets>
  <definedNames>
    <definedName name="_xlnm._FilterDatabase" localSheetId="2" hidden="1">計画自動車!$B$15:$U$1015</definedName>
    <definedName name="_xlnm._FilterDatabase" localSheetId="7" hidden="1">実績自動車!$A$15:$T$65</definedName>
    <definedName name="_xlnm._FilterDatabase" localSheetId="11" hidden="1">排出係数!$A$3:$I$1147</definedName>
    <definedName name="Jナンバー分類">実績自動車!$CD$17:$CD$22</definedName>
    <definedName name="Jバス">実績自動車!$CG$17:$CG$18</definedName>
    <definedName name="J車種重量">実績自動車!$AK$16:$AK$1015</definedName>
    <definedName name="J小型貨物">実績自動車!$CF$17</definedName>
    <definedName name="J乗用">実績自動車!$CI$17</definedName>
    <definedName name="J特殊">実績自動車!$CJ$17</definedName>
    <definedName name="J特種">実績自動車!$CH$17:$CH$18</definedName>
    <definedName name="J普通貨物">実績自動車!$CE$17</definedName>
    <definedName name="_xlnm.Print_Area" localSheetId="5">計画事業場!$A$1:$CZ$30</definedName>
    <definedName name="_xlnm.Print_Area" localSheetId="2">計画自動車!$A$1:$V$3023</definedName>
    <definedName name="_xlnm.Print_Area" localSheetId="1">計画表紙!$A$1:$X$29</definedName>
    <definedName name="_xlnm.Print_Area" localSheetId="12">産業分類表!$A$2:$E$53</definedName>
    <definedName name="_xlnm.Print_Area" localSheetId="10">実績事業場!$A$1:$CZ$30</definedName>
    <definedName name="_xlnm.Print_Area" localSheetId="7">実績自動車!$A$1:$W$1016</definedName>
    <definedName name="_xlnm.Print_Area" localSheetId="6">実績表紙!$A$1:$X$29</definedName>
    <definedName name="_xlnm.Print_Area" localSheetId="11">排出係数!$T$2:$AB$1136,排出係数!$AD$3:$AI$44</definedName>
    <definedName name="_xlnm.Print_Titles" localSheetId="5">計画事業場!$A:$C</definedName>
    <definedName name="_xlnm.Print_Titles" localSheetId="10">実績事業場!$A:$C</definedName>
    <definedName name="ナンバー分類">計画自動車!$BZ$17:$BZ$22</definedName>
    <definedName name="バス">計画自動車!$CC$17:$CC$18</definedName>
    <definedName name="車種重量">計画自動車!$AH$16:$AH$1015</definedName>
    <definedName name="小型貨物">計画自動車!$CB$17</definedName>
    <definedName name="乗用">計画自動車!$CE$17</definedName>
    <definedName name="特殊">計画自動車!$CF$17</definedName>
    <definedName name="特種">計画自動車!$CD$17:$CD$18</definedName>
    <definedName name="排出係数表">排出係数!$A$4:$I$1149</definedName>
    <definedName name="普通貨物">計画自動車!$CA$17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T8" i="52" l="1"/>
  <c r="CU8" i="52"/>
  <c r="CV8" i="52"/>
  <c r="CW8" i="52"/>
  <c r="CX8" i="52"/>
  <c r="CY8" i="52"/>
  <c r="CZ8" i="52"/>
  <c r="CZ29" i="52" s="1"/>
  <c r="CT9" i="52"/>
  <c r="CU9" i="52"/>
  <c r="CV9" i="52"/>
  <c r="CW9" i="52"/>
  <c r="CX9" i="52"/>
  <c r="CY9" i="52"/>
  <c r="CZ9" i="52"/>
  <c r="CT10" i="52"/>
  <c r="CT29" i="52" s="1"/>
  <c r="CU10" i="52"/>
  <c r="CV10" i="52"/>
  <c r="CW10" i="52"/>
  <c r="CX10" i="52"/>
  <c r="CY10" i="52"/>
  <c r="CZ10" i="52"/>
  <c r="CT11" i="52"/>
  <c r="CU11" i="52"/>
  <c r="CU29" i="52" s="1"/>
  <c r="CV11" i="52"/>
  <c r="CW11" i="52"/>
  <c r="CX11" i="52"/>
  <c r="CY11" i="52"/>
  <c r="CZ11" i="52"/>
  <c r="CT12" i="52"/>
  <c r="CU12" i="52"/>
  <c r="CV12" i="52"/>
  <c r="CV29" i="52" s="1"/>
  <c r="CW12" i="52"/>
  <c r="CX12" i="52"/>
  <c r="CY12" i="52"/>
  <c r="CZ12" i="52"/>
  <c r="CT13" i="52"/>
  <c r="CU13" i="52"/>
  <c r="CV13" i="52"/>
  <c r="CW13" i="52"/>
  <c r="CX13" i="52"/>
  <c r="CY13" i="52"/>
  <c r="CZ13" i="52"/>
  <c r="CT14" i="52"/>
  <c r="CU14" i="52"/>
  <c r="CV14" i="52"/>
  <c r="CW14" i="52"/>
  <c r="CX14" i="52"/>
  <c r="CX29" i="52" s="1"/>
  <c r="CY14" i="52"/>
  <c r="CZ14" i="52"/>
  <c r="CT15" i="52"/>
  <c r="CU15" i="52"/>
  <c r="CV15" i="52"/>
  <c r="CW15" i="52"/>
  <c r="CX15" i="52"/>
  <c r="CY15" i="52"/>
  <c r="CY29" i="52" s="1"/>
  <c r="CZ15" i="52"/>
  <c r="CT16" i="52"/>
  <c r="CU16" i="52"/>
  <c r="CV16" i="52"/>
  <c r="CW16" i="52"/>
  <c r="CX16" i="52"/>
  <c r="CY16" i="52"/>
  <c r="CZ16" i="52"/>
  <c r="CT17" i="52"/>
  <c r="CU17" i="52"/>
  <c r="CV17" i="52"/>
  <c r="CW17" i="52"/>
  <c r="CX17" i="52"/>
  <c r="CY17" i="52"/>
  <c r="CZ17" i="52"/>
  <c r="CT18" i="52"/>
  <c r="CU18" i="52"/>
  <c r="CV18" i="52"/>
  <c r="CW18" i="52"/>
  <c r="CX18" i="52"/>
  <c r="CY18" i="52"/>
  <c r="CZ18" i="52"/>
  <c r="CT19" i="52"/>
  <c r="CU19" i="52"/>
  <c r="CV19" i="52"/>
  <c r="CW19" i="52"/>
  <c r="CX19" i="52"/>
  <c r="CY19" i="52"/>
  <c r="CZ19" i="52"/>
  <c r="CT20" i="52"/>
  <c r="CU20" i="52"/>
  <c r="CV20" i="52"/>
  <c r="CW20" i="52"/>
  <c r="CX20" i="52"/>
  <c r="CY20" i="52"/>
  <c r="CZ20" i="52"/>
  <c r="CT21" i="52"/>
  <c r="CU21" i="52"/>
  <c r="CV21" i="52"/>
  <c r="CW21" i="52"/>
  <c r="CX21" i="52"/>
  <c r="CY21" i="52"/>
  <c r="CZ21" i="52"/>
  <c r="CT22" i="52"/>
  <c r="CU22" i="52"/>
  <c r="CV22" i="52"/>
  <c r="CW22" i="52"/>
  <c r="CX22" i="52"/>
  <c r="CY22" i="52"/>
  <c r="CZ22" i="52"/>
  <c r="CT23" i="52"/>
  <c r="CU23" i="52"/>
  <c r="CV23" i="52"/>
  <c r="CW23" i="52"/>
  <c r="CX23" i="52"/>
  <c r="CY23" i="52"/>
  <c r="CZ23" i="52"/>
  <c r="CT24" i="52"/>
  <c r="CU24" i="52"/>
  <c r="CV24" i="52"/>
  <c r="CW24" i="52"/>
  <c r="CX24" i="52"/>
  <c r="CY24" i="52"/>
  <c r="CZ24" i="52"/>
  <c r="CT25" i="52"/>
  <c r="CU25" i="52"/>
  <c r="CV25" i="52"/>
  <c r="CW25" i="52"/>
  <c r="CX25" i="52"/>
  <c r="CY25" i="52"/>
  <c r="CZ25" i="52"/>
  <c r="CT26" i="52"/>
  <c r="CU26" i="52"/>
  <c r="CV26" i="52"/>
  <c r="CW26" i="52"/>
  <c r="CX26" i="52"/>
  <c r="CY26" i="52"/>
  <c r="CZ26" i="52"/>
  <c r="CT27" i="52"/>
  <c r="CU27" i="52"/>
  <c r="CV27" i="52"/>
  <c r="CW27" i="52"/>
  <c r="CX27" i="52"/>
  <c r="CY27" i="52"/>
  <c r="CZ27" i="52"/>
  <c r="CT28" i="52"/>
  <c r="CU28" i="52"/>
  <c r="CV28" i="52"/>
  <c r="CW28" i="52"/>
  <c r="CX28" i="52"/>
  <c r="CY28" i="52"/>
  <c r="CZ28" i="52"/>
  <c r="CW29" i="52"/>
  <c r="CZ35" i="52"/>
  <c r="CZ36" i="52"/>
  <c r="CZ37" i="52"/>
  <c r="CZ38" i="52"/>
  <c r="CZ39" i="52"/>
  <c r="CZ40" i="52"/>
  <c r="CZ41" i="52"/>
  <c r="CZ42" i="52"/>
  <c r="CZ43" i="52"/>
  <c r="CZ44" i="52"/>
  <c r="CU35" i="52"/>
  <c r="CV35" i="52"/>
  <c r="CW35" i="52"/>
  <c r="CX35" i="52"/>
  <c r="CY35" i="52"/>
  <c r="CU36" i="52"/>
  <c r="CV36" i="52"/>
  <c r="CW36" i="52"/>
  <c r="CX36" i="52"/>
  <c r="CY36" i="52"/>
  <c r="CU37" i="52"/>
  <c r="CV37" i="52"/>
  <c r="CW37" i="52"/>
  <c r="CX37" i="52"/>
  <c r="CY37" i="52"/>
  <c r="CU38" i="52"/>
  <c r="CV38" i="52"/>
  <c r="CW38" i="52"/>
  <c r="CX38" i="52"/>
  <c r="CY38" i="52"/>
  <c r="CU39" i="52"/>
  <c r="CV39" i="52"/>
  <c r="CW39" i="52"/>
  <c r="CX39" i="52"/>
  <c r="CY39" i="52"/>
  <c r="CU40" i="52"/>
  <c r="CV40" i="52"/>
  <c r="CW40" i="52"/>
  <c r="CX40" i="52"/>
  <c r="CY40" i="52"/>
  <c r="CU41" i="52"/>
  <c r="CV41" i="52"/>
  <c r="CW41" i="52"/>
  <c r="CX41" i="52"/>
  <c r="CY41" i="52"/>
  <c r="CU42" i="52"/>
  <c r="CV42" i="52"/>
  <c r="CW42" i="52"/>
  <c r="CX42" i="52"/>
  <c r="CY42" i="52"/>
  <c r="CU43" i="52"/>
  <c r="CV43" i="52"/>
  <c r="CW43" i="52"/>
  <c r="CX43" i="52"/>
  <c r="CY43" i="52"/>
  <c r="CU44" i="52"/>
  <c r="CV44" i="52"/>
  <c r="CW44" i="52"/>
  <c r="CX44" i="52"/>
  <c r="CY44" i="52"/>
  <c r="I8" i="43"/>
  <c r="CZ8" i="43"/>
  <c r="CZ45" i="52" l="1"/>
  <c r="CV45" i="52"/>
  <c r="CW45" i="52"/>
  <c r="CX45" i="52"/>
  <c r="CU45" i="52"/>
  <c r="CY45" i="52"/>
  <c r="V20" i="52"/>
  <c r="AX20" i="52"/>
  <c r="CG20" i="52"/>
  <c r="CI15" i="52"/>
  <c r="BH15" i="52"/>
  <c r="BQ15" i="52"/>
  <c r="BZ15" i="52"/>
  <c r="BM15" i="52"/>
  <c r="Y15" i="52"/>
  <c r="AH15" i="52"/>
  <c r="BJ15" i="52"/>
  <c r="CC15" i="52"/>
  <c r="CL15" i="52"/>
  <c r="BP15" i="52"/>
  <c r="CP15" i="52"/>
  <c r="AC15" i="52"/>
  <c r="CF15" i="52"/>
  <c r="BW15" i="52"/>
  <c r="AL15" i="52"/>
  <c r="BG15" i="52"/>
  <c r="CG15" i="52"/>
  <c r="V15" i="52"/>
  <c r="CR15" i="52"/>
  <c r="I17" i="52"/>
  <c r="L20" i="52"/>
  <c r="T20" i="52"/>
  <c r="AB20" i="52"/>
  <c r="AJ20" i="52"/>
  <c r="AR20" i="52"/>
  <c r="AZ20" i="52"/>
  <c r="BH20" i="52"/>
  <c r="BP20" i="52"/>
  <c r="R20" i="52"/>
  <c r="AA20" i="52"/>
  <c r="AK20" i="52"/>
  <c r="AT20" i="52"/>
  <c r="BC20" i="52"/>
  <c r="BL20" i="52"/>
  <c r="BU20" i="52"/>
  <c r="CC20" i="52"/>
  <c r="CK20" i="52"/>
  <c r="CS20" i="52"/>
  <c r="O20" i="52"/>
  <c r="X20" i="52"/>
  <c r="AG20" i="52"/>
  <c r="AP20" i="52"/>
  <c r="AY20" i="52"/>
  <c r="BI20" i="52"/>
  <c r="BR20" i="52"/>
  <c r="BZ20" i="52"/>
  <c r="CH20" i="52"/>
  <c r="CP20" i="52"/>
  <c r="P20" i="52"/>
  <c r="Y20" i="52"/>
  <c r="AH20" i="52"/>
  <c r="AQ20" i="52"/>
  <c r="BA20" i="52"/>
  <c r="BJ20" i="52"/>
  <c r="BS20" i="52"/>
  <c r="CA20" i="52"/>
  <c r="CI20" i="52"/>
  <c r="CQ20" i="52"/>
  <c r="Q20" i="52"/>
  <c r="Z20" i="52"/>
  <c r="AI20" i="52"/>
  <c r="AS20" i="52"/>
  <c r="BB20" i="52"/>
  <c r="BK20" i="52"/>
  <c r="BT20" i="52"/>
  <c r="CB20" i="52"/>
  <c r="CJ20" i="52"/>
  <c r="CR20" i="52"/>
  <c r="P16" i="52"/>
  <c r="X16" i="52"/>
  <c r="AF16" i="52"/>
  <c r="AN16" i="52"/>
  <c r="AV16" i="52"/>
  <c r="BD16" i="52"/>
  <c r="BL16" i="52"/>
  <c r="BT16" i="52"/>
  <c r="CB16" i="52"/>
  <c r="CJ16" i="52"/>
  <c r="CR16" i="52"/>
  <c r="N16" i="52"/>
  <c r="W16" i="52"/>
  <c r="AG16" i="52"/>
  <c r="AP16" i="52"/>
  <c r="AY16" i="52"/>
  <c r="BH16" i="52"/>
  <c r="BQ16" i="52"/>
  <c r="BZ16" i="52"/>
  <c r="CI16" i="52"/>
  <c r="CS16" i="52"/>
  <c r="K16" i="52"/>
  <c r="T16" i="52"/>
  <c r="AC16" i="52"/>
  <c r="AL16" i="52"/>
  <c r="AU16" i="52"/>
  <c r="BE16" i="52"/>
  <c r="BN16" i="52"/>
  <c r="BW16" i="52"/>
  <c r="CF16" i="52"/>
  <c r="CO16" i="52"/>
  <c r="O16" i="52"/>
  <c r="Y16" i="52"/>
  <c r="AH16" i="52"/>
  <c r="AQ16" i="52"/>
  <c r="AZ16" i="52"/>
  <c r="BI16" i="52"/>
  <c r="BR16" i="52"/>
  <c r="CA16" i="52"/>
  <c r="CK16" i="52"/>
  <c r="L16" i="52"/>
  <c r="U16" i="52"/>
  <c r="AD16" i="52"/>
  <c r="AM16" i="52"/>
  <c r="AW16" i="52"/>
  <c r="BF16" i="52"/>
  <c r="BO16" i="52"/>
  <c r="BX16" i="52"/>
  <c r="CG16" i="52"/>
  <c r="CP16" i="52"/>
  <c r="M16" i="52"/>
  <c r="V16" i="52"/>
  <c r="AE16" i="52"/>
  <c r="AO16" i="52"/>
  <c r="AX16" i="52"/>
  <c r="BG16" i="52"/>
  <c r="BP16" i="52"/>
  <c r="BY16" i="52"/>
  <c r="CH16" i="52"/>
  <c r="CQ16" i="52"/>
  <c r="CE20" i="52"/>
  <c r="AV20" i="52"/>
  <c r="AD20" i="52"/>
  <c r="BU16" i="52"/>
  <c r="AT16" i="52"/>
  <c r="Z16" i="52"/>
  <c r="BN20" i="52"/>
  <c r="K20" i="52"/>
  <c r="CD20" i="52"/>
  <c r="BM20" i="52"/>
  <c r="AU20" i="52"/>
  <c r="AC20" i="52"/>
  <c r="J20" i="52"/>
  <c r="CN16" i="52"/>
  <c r="BS16" i="52"/>
  <c r="AS16" i="52"/>
  <c r="S16" i="52"/>
  <c r="I16" i="52"/>
  <c r="I15" i="52"/>
  <c r="BN15" i="52" l="1"/>
  <c r="AW15" i="52"/>
  <c r="AI15" i="52"/>
  <c r="R15" i="52"/>
  <c r="AN15" i="52"/>
  <c r="AD15" i="52"/>
  <c r="AQ15" i="52"/>
  <c r="CQ15" i="52"/>
  <c r="N15" i="52"/>
  <c r="AU15" i="52"/>
  <c r="AF15" i="52"/>
  <c r="AV15" i="52"/>
  <c r="Z15" i="52"/>
  <c r="BD15" i="52"/>
  <c r="CM15" i="52"/>
  <c r="AM15" i="52"/>
  <c r="K15" i="52"/>
  <c r="CO15" i="52"/>
  <c r="Q15" i="52"/>
  <c r="AT15" i="52"/>
  <c r="CD15" i="52"/>
  <c r="AE15" i="52"/>
  <c r="T15" i="52"/>
  <c r="AK15" i="52"/>
  <c r="BU15" i="52"/>
  <c r="BY15" i="52"/>
  <c r="AZ15" i="52"/>
  <c r="CJ15" i="52"/>
  <c r="AA15" i="52"/>
  <c r="W15" i="52"/>
  <c r="CH15" i="52"/>
  <c r="L15" i="52"/>
  <c r="BE15" i="52"/>
  <c r="U15" i="52"/>
  <c r="BT15" i="52"/>
  <c r="CK15" i="52"/>
  <c r="P15" i="52"/>
  <c r="AB15" i="52"/>
  <c r="AY15" i="52"/>
  <c r="BL15" i="52"/>
  <c r="CA15" i="52"/>
  <c r="O15" i="52"/>
  <c r="CB15" i="52"/>
  <c r="CN15" i="52"/>
  <c r="S15" i="52"/>
  <c r="AP15" i="52"/>
  <c r="BB15" i="52"/>
  <c r="BS15" i="52"/>
  <c r="BX15" i="52"/>
  <c r="BO15" i="52"/>
  <c r="BA15" i="52"/>
  <c r="BR15" i="52"/>
  <c r="CE15" i="52"/>
  <c r="J15" i="52"/>
  <c r="AG15" i="52"/>
  <c r="AS15" i="52"/>
  <c r="BK15" i="52"/>
  <c r="M15" i="52"/>
  <c r="BF15" i="52"/>
  <c r="AX15" i="52"/>
  <c r="AO15" i="52"/>
  <c r="AR15" i="52"/>
  <c r="BI15" i="52"/>
  <c r="BV15" i="52"/>
  <c r="CS15" i="52"/>
  <c r="X15" i="52"/>
  <c r="AJ15" i="52"/>
  <c r="BC15" i="52"/>
  <c r="BG20" i="52"/>
  <c r="W20" i="52"/>
  <c r="S20" i="52"/>
  <c r="BW20" i="52"/>
  <c r="BE20" i="52"/>
  <c r="U20" i="52"/>
  <c r="CO20" i="52"/>
  <c r="BY20" i="52"/>
  <c r="AO20" i="52"/>
  <c r="AE20" i="52"/>
  <c r="M20" i="52"/>
  <c r="BQ20" i="52"/>
  <c r="N20" i="52"/>
  <c r="CM20" i="52"/>
  <c r="AM20" i="52"/>
  <c r="AF20" i="52"/>
  <c r="AL20" i="52"/>
  <c r="AN20" i="52"/>
  <c r="AW20" i="52"/>
  <c r="BD20" i="52"/>
  <c r="BF20" i="52"/>
  <c r="BO20" i="52"/>
  <c r="BV20" i="52"/>
  <c r="BX20" i="52"/>
  <c r="CF20" i="52"/>
  <c r="CL20" i="52"/>
  <c r="CN20" i="52"/>
  <c r="AJ16" i="52"/>
  <c r="BM16" i="52"/>
  <c r="AK16" i="52"/>
  <c r="BV16" i="52"/>
  <c r="J16" i="52"/>
  <c r="AR16" i="52"/>
  <c r="CC16" i="52"/>
  <c r="Q16" i="52"/>
  <c r="BA16" i="52"/>
  <c r="CD16" i="52"/>
  <c r="R16" i="52"/>
  <c r="BB16" i="52"/>
  <c r="CE16" i="52"/>
  <c r="AA16" i="52"/>
  <c r="BC16" i="52"/>
  <c r="CL16" i="52"/>
  <c r="AB16" i="52"/>
  <c r="BJ16" i="52"/>
  <c r="CM16" i="52"/>
  <c r="AI16" i="52"/>
  <c r="BK16" i="52"/>
  <c r="K19" i="52"/>
  <c r="S19" i="52"/>
  <c r="AA19" i="52"/>
  <c r="AI19" i="52"/>
  <c r="AQ19" i="52"/>
  <c r="AY19" i="52"/>
  <c r="BG19" i="52"/>
  <c r="BO19" i="52"/>
  <c r="BW19" i="52"/>
  <c r="CE19" i="52"/>
  <c r="CM19" i="52"/>
  <c r="M19" i="52"/>
  <c r="V19" i="52"/>
  <c r="AE19" i="52"/>
  <c r="AN19" i="52"/>
  <c r="AW19" i="52"/>
  <c r="BF19" i="52"/>
  <c r="BP19" i="52"/>
  <c r="BY19" i="52"/>
  <c r="CH19" i="52"/>
  <c r="CQ19" i="52"/>
  <c r="R19" i="52"/>
  <c r="AB19" i="52"/>
  <c r="AK19" i="52"/>
  <c r="AT19" i="52"/>
  <c r="BC19" i="52"/>
  <c r="BL19" i="52"/>
  <c r="BU19" i="52"/>
  <c r="CD19" i="52"/>
  <c r="CN19" i="52"/>
  <c r="J19" i="52"/>
  <c r="T19" i="52"/>
  <c r="AC19" i="52"/>
  <c r="AL19" i="52"/>
  <c r="AU19" i="52"/>
  <c r="BD19" i="52"/>
  <c r="BM19" i="52"/>
  <c r="BV19" i="52"/>
  <c r="CF19" i="52"/>
  <c r="CO19" i="52"/>
  <c r="L19" i="52"/>
  <c r="U19" i="52"/>
  <c r="AD19" i="52"/>
  <c r="AM19" i="52"/>
  <c r="AV19" i="52"/>
  <c r="BE19" i="52"/>
  <c r="BN19" i="52"/>
  <c r="BX19" i="52"/>
  <c r="CG19" i="52"/>
  <c r="CP19" i="52"/>
  <c r="N19" i="52"/>
  <c r="AF19" i="52"/>
  <c r="AX19" i="52"/>
  <c r="BQ19" i="52"/>
  <c r="CI19" i="52"/>
  <c r="O19" i="52"/>
  <c r="AG19" i="52"/>
  <c r="AZ19" i="52"/>
  <c r="BR19" i="52"/>
  <c r="CJ19" i="52"/>
  <c r="Q19" i="52"/>
  <c r="AJ19" i="52"/>
  <c r="BB19" i="52"/>
  <c r="BT19" i="52"/>
  <c r="CL19" i="52"/>
  <c r="BA19" i="52"/>
  <c r="W19" i="52"/>
  <c r="AO19" i="52"/>
  <c r="BH19" i="52"/>
  <c r="BZ19" i="52"/>
  <c r="CR19" i="52"/>
  <c r="X19" i="52"/>
  <c r="BI19" i="52"/>
  <c r="CA19" i="52"/>
  <c r="P19" i="52"/>
  <c r="CK19" i="52"/>
  <c r="AP19" i="52"/>
  <c r="CS19" i="52"/>
  <c r="Y19" i="52"/>
  <c r="AR19" i="52"/>
  <c r="BJ19" i="52"/>
  <c r="CB19" i="52"/>
  <c r="AH19" i="52"/>
  <c r="Z19" i="52"/>
  <c r="AS19" i="52"/>
  <c r="BK19" i="52"/>
  <c r="CC19" i="52"/>
  <c r="BS19" i="52"/>
  <c r="Q17" i="52"/>
  <c r="Y17" i="52"/>
  <c r="AG17" i="52"/>
  <c r="AO17" i="52"/>
  <c r="AW17" i="52"/>
  <c r="BE17" i="52"/>
  <c r="BM17" i="52"/>
  <c r="BU17" i="52"/>
  <c r="CC17" i="52"/>
  <c r="CK17" i="52"/>
  <c r="CS17" i="52"/>
  <c r="K17" i="52"/>
  <c r="T17" i="52"/>
  <c r="AC17" i="52"/>
  <c r="AL17" i="52"/>
  <c r="AU17" i="52"/>
  <c r="BD17" i="52"/>
  <c r="BN17" i="52"/>
  <c r="BW17" i="52"/>
  <c r="CF17" i="52"/>
  <c r="CO17" i="52"/>
  <c r="P17" i="52"/>
  <c r="Z17" i="52"/>
  <c r="AI17" i="52"/>
  <c r="AR17" i="52"/>
  <c r="BA17" i="52"/>
  <c r="BJ17" i="52"/>
  <c r="BS17" i="52"/>
  <c r="CB17" i="52"/>
  <c r="CL17" i="52"/>
  <c r="R17" i="52"/>
  <c r="AA17" i="52"/>
  <c r="AJ17" i="52"/>
  <c r="AS17" i="52"/>
  <c r="BB17" i="52"/>
  <c r="BK17" i="52"/>
  <c r="BT17" i="52"/>
  <c r="CD17" i="52"/>
  <c r="CM17" i="52"/>
  <c r="J17" i="52"/>
  <c r="S17" i="52"/>
  <c r="AB17" i="52"/>
  <c r="AK17" i="52"/>
  <c r="AT17" i="52"/>
  <c r="BC17" i="52"/>
  <c r="BL17" i="52"/>
  <c r="BV17" i="52"/>
  <c r="CE17" i="52"/>
  <c r="CN17" i="52"/>
  <c r="U17" i="52"/>
  <c r="AM17" i="52"/>
  <c r="BF17" i="52"/>
  <c r="BX17" i="52"/>
  <c r="CP17" i="52"/>
  <c r="V17" i="52"/>
  <c r="AN17" i="52"/>
  <c r="BG17" i="52"/>
  <c r="BY17" i="52"/>
  <c r="CQ17" i="52"/>
  <c r="X17" i="52"/>
  <c r="AQ17" i="52"/>
  <c r="BI17" i="52"/>
  <c r="CA17" i="52"/>
  <c r="L17" i="52"/>
  <c r="AD17" i="52"/>
  <c r="AV17" i="52"/>
  <c r="BO17" i="52"/>
  <c r="CG17" i="52"/>
  <c r="CR17" i="52"/>
  <c r="M17" i="52"/>
  <c r="AE17" i="52"/>
  <c r="AX17" i="52"/>
  <c r="BP17" i="52"/>
  <c r="CH17" i="52"/>
  <c r="W17" i="52"/>
  <c r="N17" i="52"/>
  <c r="AF17" i="52"/>
  <c r="AY17" i="52"/>
  <c r="BQ17" i="52"/>
  <c r="CI17" i="52"/>
  <c r="AP17" i="52"/>
  <c r="BZ17" i="52"/>
  <c r="O17" i="52"/>
  <c r="AH17" i="52"/>
  <c r="AZ17" i="52"/>
  <c r="BR17" i="52"/>
  <c r="CJ17" i="52"/>
  <c r="BH17" i="52"/>
  <c r="J18" i="52"/>
  <c r="R18" i="52"/>
  <c r="Z18" i="52"/>
  <c r="AH18" i="52"/>
  <c r="AP18" i="52"/>
  <c r="AX18" i="52"/>
  <c r="BF18" i="52"/>
  <c r="BN18" i="52"/>
  <c r="BV18" i="52"/>
  <c r="CD18" i="52"/>
  <c r="CL18" i="52"/>
  <c r="P18" i="52"/>
  <c r="Y18" i="52"/>
  <c r="AI18" i="52"/>
  <c r="AR18" i="52"/>
  <c r="BA18" i="52"/>
  <c r="BJ18" i="52"/>
  <c r="BS18" i="52"/>
  <c r="CB18" i="52"/>
  <c r="CK18" i="52"/>
  <c r="M18" i="52"/>
  <c r="V18" i="52"/>
  <c r="AE18" i="52"/>
  <c r="AN18" i="52"/>
  <c r="AW18" i="52"/>
  <c r="BG18" i="52"/>
  <c r="BP18" i="52"/>
  <c r="BY18" i="52"/>
  <c r="CH18" i="52"/>
  <c r="CQ18" i="52"/>
  <c r="N18" i="52"/>
  <c r="W18" i="52"/>
  <c r="AF18" i="52"/>
  <c r="AO18" i="52"/>
  <c r="AY18" i="52"/>
  <c r="BH18" i="52"/>
  <c r="BQ18" i="52"/>
  <c r="BZ18" i="52"/>
  <c r="CI18" i="52"/>
  <c r="CR18" i="52"/>
  <c r="O18" i="52"/>
  <c r="X18" i="52"/>
  <c r="AG18" i="52"/>
  <c r="AQ18" i="52"/>
  <c r="AZ18" i="52"/>
  <c r="BI18" i="52"/>
  <c r="BR18" i="52"/>
  <c r="CA18" i="52"/>
  <c r="CJ18" i="52"/>
  <c r="CS18" i="52"/>
  <c r="Q18" i="52"/>
  <c r="AJ18" i="52"/>
  <c r="BB18" i="52"/>
  <c r="BT18" i="52"/>
  <c r="CM18" i="52"/>
  <c r="S18" i="52"/>
  <c r="AK18" i="52"/>
  <c r="BC18" i="52"/>
  <c r="BU18" i="52"/>
  <c r="CN18" i="52"/>
  <c r="U18" i="52"/>
  <c r="AM18" i="52"/>
  <c r="BE18" i="52"/>
  <c r="BX18" i="52"/>
  <c r="CP18" i="52"/>
  <c r="AA18" i="52"/>
  <c r="AS18" i="52"/>
  <c r="BK18" i="52"/>
  <c r="CC18" i="52"/>
  <c r="AB18" i="52"/>
  <c r="BL18" i="52"/>
  <c r="BD18" i="52"/>
  <c r="AT18" i="52"/>
  <c r="CE18" i="52"/>
  <c r="T18" i="52"/>
  <c r="CO18" i="52"/>
  <c r="K18" i="52"/>
  <c r="AC18" i="52"/>
  <c r="AU18" i="52"/>
  <c r="BM18" i="52"/>
  <c r="CF18" i="52"/>
  <c r="AL18" i="52"/>
  <c r="L18" i="52"/>
  <c r="AD18" i="52"/>
  <c r="AV18" i="52"/>
  <c r="BO18" i="52"/>
  <c r="CG18" i="52"/>
  <c r="BW18" i="52"/>
  <c r="L8" i="43" l="1"/>
  <c r="M8" i="43"/>
  <c r="N8" i="43"/>
  <c r="O8" i="43"/>
  <c r="P8" i="43"/>
  <c r="Q8" i="43"/>
  <c r="R8" i="43"/>
  <c r="R29" i="43" s="1"/>
  <c r="S8" i="43"/>
  <c r="T8" i="43"/>
  <c r="U8" i="43"/>
  <c r="V8" i="43"/>
  <c r="W8" i="43"/>
  <c r="X8" i="43"/>
  <c r="Y8" i="43"/>
  <c r="Z8" i="43"/>
  <c r="Z29" i="43" s="1"/>
  <c r="AA8" i="43"/>
  <c r="AB8" i="43"/>
  <c r="AC8" i="43"/>
  <c r="AD8" i="43"/>
  <c r="AE8" i="43"/>
  <c r="AF8" i="43"/>
  <c r="AG8" i="43"/>
  <c r="AH8" i="43"/>
  <c r="AH29" i="43" s="1"/>
  <c r="AI8" i="43"/>
  <c r="AJ8" i="43"/>
  <c r="AK8" i="43"/>
  <c r="AL8" i="43"/>
  <c r="AM8" i="43"/>
  <c r="AN8" i="43"/>
  <c r="AO8" i="43"/>
  <c r="AP8" i="43"/>
  <c r="AP29" i="43" s="1"/>
  <c r="AQ8" i="43"/>
  <c r="AR8" i="43"/>
  <c r="AS8" i="43"/>
  <c r="AT8" i="43"/>
  <c r="AU8" i="43"/>
  <c r="AV8" i="43"/>
  <c r="AW8" i="43"/>
  <c r="AX8" i="43"/>
  <c r="AX29" i="43" s="1"/>
  <c r="AY8" i="43"/>
  <c r="AZ8" i="43"/>
  <c r="BA8" i="43"/>
  <c r="BB8" i="43"/>
  <c r="BC8" i="43"/>
  <c r="BD8" i="43"/>
  <c r="BE8" i="43"/>
  <c r="BF8" i="43"/>
  <c r="BF29" i="43" s="1"/>
  <c r="BG8" i="43"/>
  <c r="BH8" i="43"/>
  <c r="BI8" i="43"/>
  <c r="BJ8" i="43"/>
  <c r="BK8" i="43"/>
  <c r="BL8" i="43"/>
  <c r="BM8" i="43"/>
  <c r="BN8" i="43"/>
  <c r="BN29" i="43" s="1"/>
  <c r="BO8" i="43"/>
  <c r="BP8" i="43"/>
  <c r="BQ8" i="43"/>
  <c r="BR8" i="43"/>
  <c r="BS8" i="43"/>
  <c r="BT8" i="43"/>
  <c r="BU8" i="43"/>
  <c r="BV8" i="43"/>
  <c r="BV29" i="43" s="1"/>
  <c r="BW8" i="43"/>
  <c r="BX8" i="43"/>
  <c r="BY8" i="43"/>
  <c r="BZ8" i="43"/>
  <c r="CA8" i="43"/>
  <c r="CB8" i="43"/>
  <c r="CC8" i="43"/>
  <c r="CD8" i="43"/>
  <c r="CD29" i="43" s="1"/>
  <c r="CE8" i="43"/>
  <c r="CF8" i="43"/>
  <c r="CG8" i="43"/>
  <c r="CH8" i="43"/>
  <c r="CI8" i="43"/>
  <c r="CJ8" i="43"/>
  <c r="CK8" i="43"/>
  <c r="CL8" i="43"/>
  <c r="CL29" i="43" s="1"/>
  <c r="CM8" i="43"/>
  <c r="CN8" i="43"/>
  <c r="CO8" i="43"/>
  <c r="CP8" i="43"/>
  <c r="CQ8" i="43"/>
  <c r="CR8" i="43"/>
  <c r="CS8" i="43"/>
  <c r="CT8" i="43"/>
  <c r="CT29" i="43" s="1"/>
  <c r="CU8" i="43"/>
  <c r="CV8" i="43"/>
  <c r="CW8" i="43"/>
  <c r="CX8" i="43"/>
  <c r="CY8" i="43"/>
  <c r="L9" i="43"/>
  <c r="M9" i="43"/>
  <c r="M29" i="43" s="1"/>
  <c r="N9" i="43"/>
  <c r="O9" i="43"/>
  <c r="P9" i="43"/>
  <c r="Q9" i="43"/>
  <c r="R9" i="43"/>
  <c r="S9" i="43"/>
  <c r="T9" i="43"/>
  <c r="U9" i="43"/>
  <c r="U29" i="43" s="1"/>
  <c r="V9" i="43"/>
  <c r="W9" i="43"/>
  <c r="X9" i="43"/>
  <c r="Y9" i="43"/>
  <c r="Z9" i="43"/>
  <c r="AA9" i="43"/>
  <c r="AB9" i="43"/>
  <c r="AC9" i="43"/>
  <c r="AC29" i="43" s="1"/>
  <c r="AD9" i="43"/>
  <c r="AE9" i="43"/>
  <c r="AF9" i="43"/>
  <c r="AG9" i="43"/>
  <c r="AH9" i="43"/>
  <c r="AI9" i="43"/>
  <c r="AJ9" i="43"/>
  <c r="AK9" i="43"/>
  <c r="AK29" i="43" s="1"/>
  <c r="AL9" i="43"/>
  <c r="AM9" i="43"/>
  <c r="AN9" i="43"/>
  <c r="AO9" i="43"/>
  <c r="AP9" i="43"/>
  <c r="AQ9" i="43"/>
  <c r="AR9" i="43"/>
  <c r="AS9" i="43"/>
  <c r="AS29" i="43" s="1"/>
  <c r="AT9" i="43"/>
  <c r="AU9" i="43"/>
  <c r="AV9" i="43"/>
  <c r="AW9" i="43"/>
  <c r="AX9" i="43"/>
  <c r="AY9" i="43"/>
  <c r="AZ9" i="43"/>
  <c r="BA9" i="43"/>
  <c r="BA29" i="43" s="1"/>
  <c r="BB9" i="43"/>
  <c r="BC9" i="43"/>
  <c r="BD9" i="43"/>
  <c r="BE9" i="43"/>
  <c r="BF9" i="43"/>
  <c r="BG9" i="43"/>
  <c r="BH9" i="43"/>
  <c r="BI9" i="43"/>
  <c r="BI29" i="43" s="1"/>
  <c r="BJ9" i="43"/>
  <c r="BK9" i="43"/>
  <c r="BL9" i="43"/>
  <c r="BM9" i="43"/>
  <c r="BN9" i="43"/>
  <c r="BO9" i="43"/>
  <c r="BP9" i="43"/>
  <c r="BQ9" i="43"/>
  <c r="BQ29" i="43" s="1"/>
  <c r="BR9" i="43"/>
  <c r="BS9" i="43"/>
  <c r="BT9" i="43"/>
  <c r="BU9" i="43"/>
  <c r="BV9" i="43"/>
  <c r="BW9" i="43"/>
  <c r="BX9" i="43"/>
  <c r="BY9" i="43"/>
  <c r="BY29" i="43" s="1"/>
  <c r="BZ9" i="43"/>
  <c r="CA9" i="43"/>
  <c r="CB9" i="43"/>
  <c r="CC9" i="43"/>
  <c r="CD9" i="43"/>
  <c r="CE9" i="43"/>
  <c r="CF9" i="43"/>
  <c r="CG9" i="43"/>
  <c r="CG29" i="43" s="1"/>
  <c r="CH9" i="43"/>
  <c r="CI9" i="43"/>
  <c r="CJ9" i="43"/>
  <c r="CK9" i="43"/>
  <c r="CL9" i="43"/>
  <c r="CM9" i="43"/>
  <c r="CN9" i="43"/>
  <c r="CO9" i="43"/>
  <c r="CO29" i="43" s="1"/>
  <c r="CP9" i="43"/>
  <c r="CQ9" i="43"/>
  <c r="CR9" i="43"/>
  <c r="CS9" i="43"/>
  <c r="CT9" i="43"/>
  <c r="CU9" i="43"/>
  <c r="CV9" i="43"/>
  <c r="CW9" i="43"/>
  <c r="CW29" i="43" s="1"/>
  <c r="CX9" i="43"/>
  <c r="CY9" i="43"/>
  <c r="CZ9" i="43"/>
  <c r="L10" i="43"/>
  <c r="M10" i="43"/>
  <c r="N10" i="43"/>
  <c r="O10" i="43"/>
  <c r="P10" i="43"/>
  <c r="P29" i="43" s="1"/>
  <c r="Q10" i="43"/>
  <c r="R10" i="43"/>
  <c r="S10" i="43"/>
  <c r="T10" i="43"/>
  <c r="U10" i="43"/>
  <c r="V10" i="43"/>
  <c r="W10" i="43"/>
  <c r="X10" i="43"/>
  <c r="X29" i="43" s="1"/>
  <c r="Y10" i="43"/>
  <c r="Z10" i="43"/>
  <c r="AA10" i="43"/>
  <c r="AB10" i="43"/>
  <c r="AC10" i="43"/>
  <c r="AD10" i="43"/>
  <c r="AE10" i="43"/>
  <c r="AF10" i="43"/>
  <c r="AF29" i="43" s="1"/>
  <c r="AG10" i="43"/>
  <c r="AH10" i="43"/>
  <c r="AI10" i="43"/>
  <c r="AJ10" i="43"/>
  <c r="AK10" i="43"/>
  <c r="AL10" i="43"/>
  <c r="AM10" i="43"/>
  <c r="AN10" i="43"/>
  <c r="AN29" i="43" s="1"/>
  <c r="AO10" i="43"/>
  <c r="AP10" i="43"/>
  <c r="AQ10" i="43"/>
  <c r="AR10" i="43"/>
  <c r="AS10" i="43"/>
  <c r="AT10" i="43"/>
  <c r="AU10" i="43"/>
  <c r="AV10" i="43"/>
  <c r="AV29" i="43" s="1"/>
  <c r="AW10" i="43"/>
  <c r="AX10" i="43"/>
  <c r="AY10" i="43"/>
  <c r="AZ10" i="43"/>
  <c r="BA10" i="43"/>
  <c r="BB10" i="43"/>
  <c r="BC10" i="43"/>
  <c r="BD10" i="43"/>
  <c r="BD29" i="43" s="1"/>
  <c r="BE10" i="43"/>
  <c r="BF10" i="43"/>
  <c r="BG10" i="43"/>
  <c r="BH10" i="43"/>
  <c r="BI10" i="43"/>
  <c r="BJ10" i="43"/>
  <c r="BK10" i="43"/>
  <c r="BL10" i="43"/>
  <c r="BL29" i="43" s="1"/>
  <c r="BM10" i="43"/>
  <c r="BN10" i="43"/>
  <c r="BO10" i="43"/>
  <c r="BP10" i="43"/>
  <c r="BQ10" i="43"/>
  <c r="BR10" i="43"/>
  <c r="BS10" i="43"/>
  <c r="BT10" i="43"/>
  <c r="BT29" i="43" s="1"/>
  <c r="BU10" i="43"/>
  <c r="BV10" i="43"/>
  <c r="BW10" i="43"/>
  <c r="BX10" i="43"/>
  <c r="BY10" i="43"/>
  <c r="BZ10" i="43"/>
  <c r="CA10" i="43"/>
  <c r="CB10" i="43"/>
  <c r="CB29" i="43" s="1"/>
  <c r="CC10" i="43"/>
  <c r="CD10" i="43"/>
  <c r="CE10" i="43"/>
  <c r="CF10" i="43"/>
  <c r="CG10" i="43"/>
  <c r="CH10" i="43"/>
  <c r="CI10" i="43"/>
  <c r="CJ10" i="43"/>
  <c r="CJ29" i="43" s="1"/>
  <c r="CK10" i="43"/>
  <c r="CL10" i="43"/>
  <c r="CM10" i="43"/>
  <c r="CN10" i="43"/>
  <c r="CO10" i="43"/>
  <c r="CP10" i="43"/>
  <c r="CQ10" i="43"/>
  <c r="CR10" i="43"/>
  <c r="CR29" i="43" s="1"/>
  <c r="CS10" i="43"/>
  <c r="CT10" i="43"/>
  <c r="CU10" i="43"/>
  <c r="CV10" i="43"/>
  <c r="CW10" i="43"/>
  <c r="CX10" i="43"/>
  <c r="CY10" i="43"/>
  <c r="CZ10" i="43"/>
  <c r="CZ29" i="43" s="1"/>
  <c r="L11" i="43"/>
  <c r="M11" i="43"/>
  <c r="N11" i="43"/>
  <c r="O11" i="43"/>
  <c r="P11" i="43"/>
  <c r="Q11" i="43"/>
  <c r="R11" i="43"/>
  <c r="S11" i="43"/>
  <c r="S29" i="43" s="1"/>
  <c r="T11" i="43"/>
  <c r="U11" i="43"/>
  <c r="V11" i="43"/>
  <c r="W11" i="43"/>
  <c r="X11" i="43"/>
  <c r="Y11" i="43"/>
  <c r="Z11" i="43"/>
  <c r="AA11" i="43"/>
  <c r="AA29" i="43" s="1"/>
  <c r="AB11" i="43"/>
  <c r="AC11" i="43"/>
  <c r="AD11" i="43"/>
  <c r="AE11" i="43"/>
  <c r="AF11" i="43"/>
  <c r="AG11" i="43"/>
  <c r="AH11" i="43"/>
  <c r="AI11" i="43"/>
  <c r="AI29" i="43" s="1"/>
  <c r="AJ11" i="43"/>
  <c r="AK11" i="43"/>
  <c r="AL11" i="43"/>
  <c r="AM11" i="43"/>
  <c r="AN11" i="43"/>
  <c r="AO11" i="43"/>
  <c r="AP11" i="43"/>
  <c r="AQ11" i="43"/>
  <c r="AQ29" i="43" s="1"/>
  <c r="AR11" i="43"/>
  <c r="AS11" i="43"/>
  <c r="AT11" i="43"/>
  <c r="AU11" i="43"/>
  <c r="AV11" i="43"/>
  <c r="AW11" i="43"/>
  <c r="AX11" i="43"/>
  <c r="AY11" i="43"/>
  <c r="AY29" i="43" s="1"/>
  <c r="AZ11" i="43"/>
  <c r="BA11" i="43"/>
  <c r="BB11" i="43"/>
  <c r="BC11" i="43"/>
  <c r="BD11" i="43"/>
  <c r="BE11" i="43"/>
  <c r="BF11" i="43"/>
  <c r="BG11" i="43"/>
  <c r="BG29" i="43" s="1"/>
  <c r="BH11" i="43"/>
  <c r="BI11" i="43"/>
  <c r="BJ11" i="43"/>
  <c r="BK11" i="43"/>
  <c r="BL11" i="43"/>
  <c r="BM11" i="43"/>
  <c r="BN11" i="43"/>
  <c r="BO11" i="43"/>
  <c r="BO29" i="43" s="1"/>
  <c r="BP11" i="43"/>
  <c r="BQ11" i="43"/>
  <c r="BR11" i="43"/>
  <c r="BS11" i="43"/>
  <c r="BT11" i="43"/>
  <c r="BU11" i="43"/>
  <c r="BV11" i="43"/>
  <c r="BW11" i="43"/>
  <c r="BW29" i="43" s="1"/>
  <c r="BX11" i="43"/>
  <c r="BY11" i="43"/>
  <c r="BZ11" i="43"/>
  <c r="CA11" i="43"/>
  <c r="CB11" i="43"/>
  <c r="CC11" i="43"/>
  <c r="CD11" i="43"/>
  <c r="CE11" i="43"/>
  <c r="CE29" i="43" s="1"/>
  <c r="CF11" i="43"/>
  <c r="CG11" i="43"/>
  <c r="CH11" i="43"/>
  <c r="CI11" i="43"/>
  <c r="CJ11" i="43"/>
  <c r="CK11" i="43"/>
  <c r="CL11" i="43"/>
  <c r="CM11" i="43"/>
  <c r="CM29" i="43" s="1"/>
  <c r="CN11" i="43"/>
  <c r="CO11" i="43"/>
  <c r="CP11" i="43"/>
  <c r="CQ11" i="43"/>
  <c r="CR11" i="43"/>
  <c r="CS11" i="43"/>
  <c r="CT11" i="43"/>
  <c r="CU11" i="43"/>
  <c r="CU29" i="43" s="1"/>
  <c r="CV11" i="43"/>
  <c r="CW11" i="43"/>
  <c r="CX11" i="43"/>
  <c r="CY11" i="43"/>
  <c r="CZ11" i="43"/>
  <c r="L12" i="43"/>
  <c r="M12" i="43"/>
  <c r="N12" i="43"/>
  <c r="N29" i="43" s="1"/>
  <c r="O12" i="43"/>
  <c r="P12" i="43"/>
  <c r="Q12" i="43"/>
  <c r="R12" i="43"/>
  <c r="S12" i="43"/>
  <c r="T12" i="43"/>
  <c r="U12" i="43"/>
  <c r="V12" i="43"/>
  <c r="V29" i="43" s="1"/>
  <c r="W12" i="43"/>
  <c r="X12" i="43"/>
  <c r="Y12" i="43"/>
  <c r="Z12" i="43"/>
  <c r="AA12" i="43"/>
  <c r="AB12" i="43"/>
  <c r="AC12" i="43"/>
  <c r="AD12" i="43"/>
  <c r="AD29" i="43" s="1"/>
  <c r="AE12" i="43"/>
  <c r="AF12" i="43"/>
  <c r="AG12" i="43"/>
  <c r="AH12" i="43"/>
  <c r="AI12" i="43"/>
  <c r="AJ12" i="43"/>
  <c r="AK12" i="43"/>
  <c r="AL12" i="43"/>
  <c r="AL29" i="43" s="1"/>
  <c r="AM12" i="43"/>
  <c r="AN12" i="43"/>
  <c r="AO12" i="43"/>
  <c r="AP12" i="43"/>
  <c r="AQ12" i="43"/>
  <c r="AR12" i="43"/>
  <c r="AS12" i="43"/>
  <c r="AT12" i="43"/>
  <c r="AT29" i="43" s="1"/>
  <c r="AU12" i="43"/>
  <c r="AV12" i="43"/>
  <c r="AW12" i="43"/>
  <c r="AX12" i="43"/>
  <c r="AY12" i="43"/>
  <c r="AZ12" i="43"/>
  <c r="BA12" i="43"/>
  <c r="BB12" i="43"/>
  <c r="BB29" i="43" s="1"/>
  <c r="BC12" i="43"/>
  <c r="BD12" i="43"/>
  <c r="BE12" i="43"/>
  <c r="BF12" i="43"/>
  <c r="BG12" i="43"/>
  <c r="BH12" i="43"/>
  <c r="BI12" i="43"/>
  <c r="BJ12" i="43"/>
  <c r="BJ29" i="43" s="1"/>
  <c r="BK12" i="43"/>
  <c r="BL12" i="43"/>
  <c r="BM12" i="43"/>
  <c r="BN12" i="43"/>
  <c r="BO12" i="43"/>
  <c r="BP12" i="43"/>
  <c r="BQ12" i="43"/>
  <c r="BR12" i="43"/>
  <c r="BR29" i="43" s="1"/>
  <c r="BS12" i="43"/>
  <c r="BT12" i="43"/>
  <c r="BU12" i="43"/>
  <c r="BV12" i="43"/>
  <c r="BW12" i="43"/>
  <c r="BX12" i="43"/>
  <c r="BY12" i="43"/>
  <c r="BZ12" i="43"/>
  <c r="BZ29" i="43" s="1"/>
  <c r="CA12" i="43"/>
  <c r="CB12" i="43"/>
  <c r="CC12" i="43"/>
  <c r="CD12" i="43"/>
  <c r="CE12" i="43"/>
  <c r="CF12" i="43"/>
  <c r="CG12" i="43"/>
  <c r="CH12" i="43"/>
  <c r="CH29" i="43" s="1"/>
  <c r="CI12" i="43"/>
  <c r="CJ12" i="43"/>
  <c r="CK12" i="43"/>
  <c r="CL12" i="43"/>
  <c r="CM12" i="43"/>
  <c r="CN12" i="43"/>
  <c r="CO12" i="43"/>
  <c r="CP12" i="43"/>
  <c r="CP29" i="43" s="1"/>
  <c r="CQ12" i="43"/>
  <c r="CR12" i="43"/>
  <c r="CS12" i="43"/>
  <c r="CT12" i="43"/>
  <c r="CU12" i="43"/>
  <c r="CV12" i="43"/>
  <c r="CW12" i="43"/>
  <c r="CX12" i="43"/>
  <c r="CX29" i="43" s="1"/>
  <c r="CY12" i="43"/>
  <c r="CZ12" i="43"/>
  <c r="L13" i="43"/>
  <c r="M13" i="43"/>
  <c r="N13" i="43"/>
  <c r="O13" i="43"/>
  <c r="P13" i="43"/>
  <c r="Q13" i="43"/>
  <c r="R13" i="43"/>
  <c r="S13" i="43"/>
  <c r="T13" i="43"/>
  <c r="U13" i="43"/>
  <c r="V13" i="43"/>
  <c r="W13" i="43"/>
  <c r="X13" i="43"/>
  <c r="Y13" i="43"/>
  <c r="Z13" i="43"/>
  <c r="AA13" i="43"/>
  <c r="AB13" i="43"/>
  <c r="AC13" i="43"/>
  <c r="AD13" i="43"/>
  <c r="AE13" i="43"/>
  <c r="AF13" i="43"/>
  <c r="AG13" i="43"/>
  <c r="AH13" i="43"/>
  <c r="AI13" i="43"/>
  <c r="AJ13" i="43"/>
  <c r="AK13" i="43"/>
  <c r="AL13" i="43"/>
  <c r="AM13" i="43"/>
  <c r="AN13" i="43"/>
  <c r="AO13" i="43"/>
  <c r="AP13" i="43"/>
  <c r="AQ13" i="43"/>
  <c r="AR13" i="43"/>
  <c r="AS13" i="43"/>
  <c r="AT13" i="43"/>
  <c r="AU13" i="43"/>
  <c r="AV13" i="43"/>
  <c r="AW13" i="43"/>
  <c r="AX13" i="43"/>
  <c r="AY13" i="43"/>
  <c r="AZ13" i="43"/>
  <c r="BA13" i="43"/>
  <c r="BB13" i="43"/>
  <c r="BC13" i="43"/>
  <c r="BD13" i="43"/>
  <c r="BE13" i="43"/>
  <c r="BF13" i="43"/>
  <c r="BG13" i="43"/>
  <c r="BH13" i="43"/>
  <c r="BI13" i="43"/>
  <c r="BJ13" i="43"/>
  <c r="BK13" i="43"/>
  <c r="BL13" i="43"/>
  <c r="BM13" i="43"/>
  <c r="BN13" i="43"/>
  <c r="BO13" i="43"/>
  <c r="BP13" i="43"/>
  <c r="BQ13" i="43"/>
  <c r="BR13" i="43"/>
  <c r="BS13" i="43"/>
  <c r="BT13" i="43"/>
  <c r="BU13" i="43"/>
  <c r="BV13" i="43"/>
  <c r="BW13" i="43"/>
  <c r="BX13" i="43"/>
  <c r="BY13" i="43"/>
  <c r="BZ13" i="43"/>
  <c r="CA13" i="43"/>
  <c r="CB13" i="43"/>
  <c r="CC13" i="43"/>
  <c r="CD13" i="43"/>
  <c r="CE13" i="43"/>
  <c r="CF13" i="43"/>
  <c r="CG13" i="43"/>
  <c r="CH13" i="43"/>
  <c r="CI13" i="43"/>
  <c r="CJ13" i="43"/>
  <c r="CK13" i="43"/>
  <c r="CL13" i="43"/>
  <c r="CM13" i="43"/>
  <c r="CN13" i="43"/>
  <c r="CO13" i="43"/>
  <c r="CP13" i="43"/>
  <c r="CQ13" i="43"/>
  <c r="CR13" i="43"/>
  <c r="CS13" i="43"/>
  <c r="CT13" i="43"/>
  <c r="CU13" i="43"/>
  <c r="CV13" i="43"/>
  <c r="CW13" i="43"/>
  <c r="CX13" i="43"/>
  <c r="CY13" i="43"/>
  <c r="CZ13" i="43"/>
  <c r="L14" i="43"/>
  <c r="L29" i="43" s="1"/>
  <c r="M14" i="43"/>
  <c r="N14" i="43"/>
  <c r="O14" i="43"/>
  <c r="P14" i="43"/>
  <c r="Q14" i="43"/>
  <c r="R14" i="43"/>
  <c r="S14" i="43"/>
  <c r="T14" i="43"/>
  <c r="T29" i="43" s="1"/>
  <c r="U14" i="43"/>
  <c r="V14" i="43"/>
  <c r="W14" i="43"/>
  <c r="X14" i="43"/>
  <c r="Y14" i="43"/>
  <c r="Z14" i="43"/>
  <c r="AA14" i="43"/>
  <c r="AB14" i="43"/>
  <c r="AB29" i="43" s="1"/>
  <c r="AC14" i="43"/>
  <c r="AD14" i="43"/>
  <c r="AE14" i="43"/>
  <c r="AF14" i="43"/>
  <c r="AG14" i="43"/>
  <c r="AH14" i="43"/>
  <c r="AI14" i="43"/>
  <c r="AJ14" i="43"/>
  <c r="AJ29" i="43" s="1"/>
  <c r="AK14" i="43"/>
  <c r="AL14" i="43"/>
  <c r="AM14" i="43"/>
  <c r="AN14" i="43"/>
  <c r="AO14" i="43"/>
  <c r="AP14" i="43"/>
  <c r="AQ14" i="43"/>
  <c r="AR14" i="43"/>
  <c r="AR29" i="43" s="1"/>
  <c r="AS14" i="43"/>
  <c r="AT14" i="43"/>
  <c r="AU14" i="43"/>
  <c r="AV14" i="43"/>
  <c r="AW14" i="43"/>
  <c r="AX14" i="43"/>
  <c r="AY14" i="43"/>
  <c r="AZ14" i="43"/>
  <c r="AZ29" i="43" s="1"/>
  <c r="BA14" i="43"/>
  <c r="BB14" i="43"/>
  <c r="BC14" i="43"/>
  <c r="BD14" i="43"/>
  <c r="BE14" i="43"/>
  <c r="BF14" i="43"/>
  <c r="BG14" i="43"/>
  <c r="BH14" i="43"/>
  <c r="BH29" i="43" s="1"/>
  <c r="BI14" i="43"/>
  <c r="BJ14" i="43"/>
  <c r="BK14" i="43"/>
  <c r="BL14" i="43"/>
  <c r="BM14" i="43"/>
  <c r="BN14" i="43"/>
  <c r="BO14" i="43"/>
  <c r="BP14" i="43"/>
  <c r="BP29" i="43" s="1"/>
  <c r="BQ14" i="43"/>
  <c r="BR14" i="43"/>
  <c r="BS14" i="43"/>
  <c r="BT14" i="43"/>
  <c r="BU14" i="43"/>
  <c r="BV14" i="43"/>
  <c r="BW14" i="43"/>
  <c r="BX14" i="43"/>
  <c r="BX29" i="43" s="1"/>
  <c r="BY14" i="43"/>
  <c r="BZ14" i="43"/>
  <c r="CA14" i="43"/>
  <c r="CB14" i="43"/>
  <c r="CC14" i="43"/>
  <c r="CD14" i="43"/>
  <c r="CE14" i="43"/>
  <c r="CF14" i="43"/>
  <c r="CF29" i="43" s="1"/>
  <c r="CG14" i="43"/>
  <c r="CH14" i="43"/>
  <c r="CI14" i="43"/>
  <c r="CJ14" i="43"/>
  <c r="CK14" i="43"/>
  <c r="CL14" i="43"/>
  <c r="CM14" i="43"/>
  <c r="CN14" i="43"/>
  <c r="CN29" i="43" s="1"/>
  <c r="CO14" i="43"/>
  <c r="CP14" i="43"/>
  <c r="CQ14" i="43"/>
  <c r="CR14" i="43"/>
  <c r="CS14" i="43"/>
  <c r="CT14" i="43"/>
  <c r="CU14" i="43"/>
  <c r="CV14" i="43"/>
  <c r="CV29" i="43" s="1"/>
  <c r="CW14" i="43"/>
  <c r="CX14" i="43"/>
  <c r="CY14" i="43"/>
  <c r="CZ14" i="43"/>
  <c r="L15" i="43"/>
  <c r="M15" i="43"/>
  <c r="N15" i="43"/>
  <c r="O15" i="43"/>
  <c r="O29" i="43" s="1"/>
  <c r="P15" i="43"/>
  <c r="Q15" i="43"/>
  <c r="R15" i="43"/>
  <c r="S15" i="43"/>
  <c r="T15" i="43"/>
  <c r="U15" i="43"/>
  <c r="V15" i="43"/>
  <c r="W15" i="43"/>
  <c r="W29" i="43" s="1"/>
  <c r="X15" i="43"/>
  <c r="Y15" i="43"/>
  <c r="Z15" i="43"/>
  <c r="AA15" i="43"/>
  <c r="AB15" i="43"/>
  <c r="AC15" i="43"/>
  <c r="AD15" i="43"/>
  <c r="AE15" i="43"/>
  <c r="AE29" i="43" s="1"/>
  <c r="AF15" i="43"/>
  <c r="AG15" i="43"/>
  <c r="AH15" i="43"/>
  <c r="AI15" i="43"/>
  <c r="AJ15" i="43"/>
  <c r="AK15" i="43"/>
  <c r="AL15" i="43"/>
  <c r="AM15" i="43"/>
  <c r="AM29" i="43" s="1"/>
  <c r="AN15" i="43"/>
  <c r="AO15" i="43"/>
  <c r="AP15" i="43"/>
  <c r="AQ15" i="43"/>
  <c r="AR15" i="43"/>
  <c r="AS15" i="43"/>
  <c r="AT15" i="43"/>
  <c r="AU15" i="43"/>
  <c r="AU29" i="43" s="1"/>
  <c r="AV15" i="43"/>
  <c r="AW15" i="43"/>
  <c r="AX15" i="43"/>
  <c r="AY15" i="43"/>
  <c r="AZ15" i="43"/>
  <c r="BA15" i="43"/>
  <c r="BB15" i="43"/>
  <c r="BC15" i="43"/>
  <c r="BC29" i="43" s="1"/>
  <c r="BD15" i="43"/>
  <c r="BE15" i="43"/>
  <c r="BF15" i="43"/>
  <c r="BG15" i="43"/>
  <c r="BH15" i="43"/>
  <c r="BI15" i="43"/>
  <c r="BJ15" i="43"/>
  <c r="BK15" i="43"/>
  <c r="BK29" i="43" s="1"/>
  <c r="BL15" i="43"/>
  <c r="BM15" i="43"/>
  <c r="BN15" i="43"/>
  <c r="BO15" i="43"/>
  <c r="BP15" i="43"/>
  <c r="BQ15" i="43"/>
  <c r="BR15" i="43"/>
  <c r="BS15" i="43"/>
  <c r="BS29" i="43" s="1"/>
  <c r="BT15" i="43"/>
  <c r="BU15" i="43"/>
  <c r="BV15" i="43"/>
  <c r="BW15" i="43"/>
  <c r="BX15" i="43"/>
  <c r="BY15" i="43"/>
  <c r="BZ15" i="43"/>
  <c r="CA15" i="43"/>
  <c r="CA29" i="43" s="1"/>
  <c r="CB15" i="43"/>
  <c r="CC15" i="43"/>
  <c r="CD15" i="43"/>
  <c r="CE15" i="43"/>
  <c r="CF15" i="43"/>
  <c r="CG15" i="43"/>
  <c r="CH15" i="43"/>
  <c r="CI15" i="43"/>
  <c r="CI29" i="43" s="1"/>
  <c r="CJ15" i="43"/>
  <c r="CK15" i="43"/>
  <c r="CL15" i="43"/>
  <c r="CM15" i="43"/>
  <c r="CN15" i="43"/>
  <c r="CO15" i="43"/>
  <c r="CP15" i="43"/>
  <c r="CQ15" i="43"/>
  <c r="CQ29" i="43" s="1"/>
  <c r="CR15" i="43"/>
  <c r="CS15" i="43"/>
  <c r="CT15" i="43"/>
  <c r="CU15" i="43"/>
  <c r="CV15" i="43"/>
  <c r="CW15" i="43"/>
  <c r="CX15" i="43"/>
  <c r="CY15" i="43"/>
  <c r="CY29" i="43" s="1"/>
  <c r="CZ15" i="43"/>
  <c r="L16" i="43"/>
  <c r="M16" i="43"/>
  <c r="N16" i="43"/>
  <c r="O16" i="43"/>
  <c r="P16" i="43"/>
  <c r="Q16" i="43"/>
  <c r="R16" i="43"/>
  <c r="S16" i="43"/>
  <c r="T16" i="43"/>
  <c r="U16" i="43"/>
  <c r="V16" i="43"/>
  <c r="W16" i="43"/>
  <c r="X16" i="43"/>
  <c r="Y16" i="43"/>
  <c r="Z16" i="43"/>
  <c r="AA16" i="43"/>
  <c r="AB16" i="43"/>
  <c r="AC16" i="43"/>
  <c r="AD16" i="43"/>
  <c r="AE16" i="43"/>
  <c r="AF16" i="43"/>
  <c r="AG16" i="43"/>
  <c r="AH16" i="43"/>
  <c r="AI16" i="43"/>
  <c r="AJ16" i="43"/>
  <c r="AK16" i="43"/>
  <c r="AL16" i="43"/>
  <c r="AM16" i="43"/>
  <c r="AN16" i="43"/>
  <c r="AO16" i="43"/>
  <c r="AP16" i="43"/>
  <c r="AQ16" i="43"/>
  <c r="AR16" i="43"/>
  <c r="AS16" i="43"/>
  <c r="AT16" i="43"/>
  <c r="AU16" i="43"/>
  <c r="AV16" i="43"/>
  <c r="AW16" i="43"/>
  <c r="AX16" i="43"/>
  <c r="AY16" i="43"/>
  <c r="AZ16" i="43"/>
  <c r="BA16" i="43"/>
  <c r="BB16" i="43"/>
  <c r="BC16" i="43"/>
  <c r="BD16" i="43"/>
  <c r="BE16" i="43"/>
  <c r="BF16" i="43"/>
  <c r="BG16" i="43"/>
  <c r="BH16" i="43"/>
  <c r="BI16" i="43"/>
  <c r="BJ16" i="43"/>
  <c r="BK16" i="43"/>
  <c r="BL16" i="43"/>
  <c r="BM16" i="43"/>
  <c r="BN16" i="43"/>
  <c r="BO16" i="43"/>
  <c r="BP16" i="43"/>
  <c r="BQ16" i="43"/>
  <c r="BR16" i="43"/>
  <c r="BS16" i="43"/>
  <c r="BT16" i="43"/>
  <c r="BU16" i="43"/>
  <c r="BV16" i="43"/>
  <c r="BW16" i="43"/>
  <c r="BX16" i="43"/>
  <c r="BY16" i="43"/>
  <c r="BZ16" i="43"/>
  <c r="CA16" i="43"/>
  <c r="CB16" i="43"/>
  <c r="CC16" i="43"/>
  <c r="CD16" i="43"/>
  <c r="CE16" i="43"/>
  <c r="CF16" i="43"/>
  <c r="CG16" i="43"/>
  <c r="CH16" i="43"/>
  <c r="CI16" i="43"/>
  <c r="CJ16" i="43"/>
  <c r="CK16" i="43"/>
  <c r="CL16" i="43"/>
  <c r="CM16" i="43"/>
  <c r="CN16" i="43"/>
  <c r="CO16" i="43"/>
  <c r="CP16" i="43"/>
  <c r="CQ16" i="43"/>
  <c r="CR16" i="43"/>
  <c r="CS16" i="43"/>
  <c r="CT16" i="43"/>
  <c r="CU16" i="43"/>
  <c r="CV16" i="43"/>
  <c r="CW16" i="43"/>
  <c r="CX16" i="43"/>
  <c r="CY16" i="43"/>
  <c r="CZ16" i="43"/>
  <c r="L17" i="43"/>
  <c r="M17" i="43"/>
  <c r="N17" i="43"/>
  <c r="O17" i="43"/>
  <c r="P17" i="43"/>
  <c r="Q17" i="43"/>
  <c r="R17" i="43"/>
  <c r="S17" i="43"/>
  <c r="T17" i="43"/>
  <c r="U17" i="43"/>
  <c r="V17" i="43"/>
  <c r="W17" i="43"/>
  <c r="X17" i="43"/>
  <c r="Y17" i="43"/>
  <c r="Z17" i="43"/>
  <c r="AA17" i="43"/>
  <c r="AB17" i="43"/>
  <c r="AC17" i="43"/>
  <c r="AD17" i="43"/>
  <c r="AE17" i="43"/>
  <c r="AF17" i="43"/>
  <c r="AG17" i="43"/>
  <c r="AH17" i="43"/>
  <c r="AI17" i="43"/>
  <c r="AJ17" i="43"/>
  <c r="AK17" i="43"/>
  <c r="AL17" i="43"/>
  <c r="AM17" i="43"/>
  <c r="AN17" i="43"/>
  <c r="AO17" i="43"/>
  <c r="AP17" i="43"/>
  <c r="AQ17" i="43"/>
  <c r="AR17" i="43"/>
  <c r="AS17" i="43"/>
  <c r="AT17" i="43"/>
  <c r="AU17" i="43"/>
  <c r="AV17" i="43"/>
  <c r="AW17" i="43"/>
  <c r="AX17" i="43"/>
  <c r="AY17" i="43"/>
  <c r="AZ17" i="43"/>
  <c r="BA17" i="43"/>
  <c r="BB17" i="43"/>
  <c r="BC17" i="43"/>
  <c r="BD17" i="43"/>
  <c r="BE17" i="43"/>
  <c r="BF17" i="43"/>
  <c r="BG17" i="43"/>
  <c r="BH17" i="43"/>
  <c r="BI17" i="43"/>
  <c r="BJ17" i="43"/>
  <c r="BK17" i="43"/>
  <c r="BL17" i="43"/>
  <c r="BM17" i="43"/>
  <c r="BN17" i="43"/>
  <c r="BO17" i="43"/>
  <c r="BP17" i="43"/>
  <c r="BQ17" i="43"/>
  <c r="BR17" i="43"/>
  <c r="BS17" i="43"/>
  <c r="BT17" i="43"/>
  <c r="BU17" i="43"/>
  <c r="BV17" i="43"/>
  <c r="BW17" i="43"/>
  <c r="BX17" i="43"/>
  <c r="BY17" i="43"/>
  <c r="BZ17" i="43"/>
  <c r="CA17" i="43"/>
  <c r="CB17" i="43"/>
  <c r="CC17" i="43"/>
  <c r="CD17" i="43"/>
  <c r="CE17" i="43"/>
  <c r="CF17" i="43"/>
  <c r="CG17" i="43"/>
  <c r="CH17" i="43"/>
  <c r="CI17" i="43"/>
  <c r="CJ17" i="43"/>
  <c r="CK17" i="43"/>
  <c r="CL17" i="43"/>
  <c r="CM17" i="43"/>
  <c r="CN17" i="43"/>
  <c r="CO17" i="43"/>
  <c r="CP17" i="43"/>
  <c r="CQ17" i="43"/>
  <c r="CR17" i="43"/>
  <c r="CS17" i="43"/>
  <c r="CT17" i="43"/>
  <c r="CU17" i="43"/>
  <c r="CV17" i="43"/>
  <c r="CW17" i="43"/>
  <c r="CX17" i="43"/>
  <c r="CY17" i="43"/>
  <c r="CZ17" i="43"/>
  <c r="L18" i="43"/>
  <c r="M18" i="43"/>
  <c r="N18" i="43"/>
  <c r="O18" i="43"/>
  <c r="P18" i="43"/>
  <c r="Q18" i="43"/>
  <c r="R18" i="43"/>
  <c r="S18" i="43"/>
  <c r="T18" i="43"/>
  <c r="U18" i="43"/>
  <c r="V18" i="43"/>
  <c r="W18" i="43"/>
  <c r="X18" i="43"/>
  <c r="Y18" i="43"/>
  <c r="Z18" i="43"/>
  <c r="AA18" i="43"/>
  <c r="AB18" i="43"/>
  <c r="AC18" i="43"/>
  <c r="AD18" i="43"/>
  <c r="AE18" i="43"/>
  <c r="AF18" i="43"/>
  <c r="AG18" i="43"/>
  <c r="AH18" i="43"/>
  <c r="AI18" i="43"/>
  <c r="AJ18" i="43"/>
  <c r="AK18" i="43"/>
  <c r="AL18" i="43"/>
  <c r="AM18" i="43"/>
  <c r="AN18" i="43"/>
  <c r="AO18" i="43"/>
  <c r="AP18" i="43"/>
  <c r="AQ18" i="43"/>
  <c r="AR18" i="43"/>
  <c r="AS18" i="43"/>
  <c r="AT18" i="43"/>
  <c r="AU18" i="43"/>
  <c r="AV18" i="43"/>
  <c r="AW18" i="43"/>
  <c r="AX18" i="43"/>
  <c r="AY18" i="43"/>
  <c r="AZ18" i="43"/>
  <c r="BA18" i="43"/>
  <c r="BB18" i="43"/>
  <c r="BC18" i="43"/>
  <c r="BD18" i="43"/>
  <c r="BE18" i="43"/>
  <c r="BF18" i="43"/>
  <c r="BG18" i="43"/>
  <c r="BH18" i="43"/>
  <c r="BI18" i="43"/>
  <c r="BJ18" i="43"/>
  <c r="BK18" i="43"/>
  <c r="BL18" i="43"/>
  <c r="BM18" i="43"/>
  <c r="BN18" i="43"/>
  <c r="BO18" i="43"/>
  <c r="BP18" i="43"/>
  <c r="BQ18" i="43"/>
  <c r="BR18" i="43"/>
  <c r="BS18" i="43"/>
  <c r="BT18" i="43"/>
  <c r="BU18" i="43"/>
  <c r="BV18" i="43"/>
  <c r="BW18" i="43"/>
  <c r="BX18" i="43"/>
  <c r="BY18" i="43"/>
  <c r="BZ18" i="43"/>
  <c r="CA18" i="43"/>
  <c r="CB18" i="43"/>
  <c r="CC18" i="43"/>
  <c r="CD18" i="43"/>
  <c r="CE18" i="43"/>
  <c r="CF18" i="43"/>
  <c r="CG18" i="43"/>
  <c r="CH18" i="43"/>
  <c r="CI18" i="43"/>
  <c r="CJ18" i="43"/>
  <c r="CK18" i="43"/>
  <c r="CL18" i="43"/>
  <c r="CM18" i="43"/>
  <c r="CN18" i="43"/>
  <c r="CO18" i="43"/>
  <c r="CP18" i="43"/>
  <c r="CQ18" i="43"/>
  <c r="CR18" i="43"/>
  <c r="CS18" i="43"/>
  <c r="CT18" i="43"/>
  <c r="CU18" i="43"/>
  <c r="CV18" i="43"/>
  <c r="CW18" i="43"/>
  <c r="CX18" i="43"/>
  <c r="CY18" i="43"/>
  <c r="CZ18" i="43"/>
  <c r="L19" i="43"/>
  <c r="M19" i="43"/>
  <c r="N19" i="43"/>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L19" i="43"/>
  <c r="BM19" i="43"/>
  <c r="BN19" i="43"/>
  <c r="BO19" i="43"/>
  <c r="BP19" i="43"/>
  <c r="BQ19" i="43"/>
  <c r="BR19" i="43"/>
  <c r="BS19" i="43"/>
  <c r="BT19" i="43"/>
  <c r="BU19" i="43"/>
  <c r="BV19" i="43"/>
  <c r="BW19" i="43"/>
  <c r="BX19" i="43"/>
  <c r="BY19" i="43"/>
  <c r="BZ19" i="43"/>
  <c r="CA19" i="43"/>
  <c r="CB19" i="43"/>
  <c r="CC19" i="43"/>
  <c r="CD19" i="43"/>
  <c r="CE19" i="43"/>
  <c r="CF19" i="43"/>
  <c r="CG19" i="43"/>
  <c r="CH19" i="43"/>
  <c r="CI19" i="43"/>
  <c r="CJ19" i="43"/>
  <c r="CK19" i="43"/>
  <c r="CL19" i="43"/>
  <c r="CM19" i="43"/>
  <c r="CN19" i="43"/>
  <c r="CO19" i="43"/>
  <c r="CP19" i="43"/>
  <c r="CQ19" i="43"/>
  <c r="CR19" i="43"/>
  <c r="CS19" i="43"/>
  <c r="CT19" i="43"/>
  <c r="CU19" i="43"/>
  <c r="CV19" i="43"/>
  <c r="CW19" i="43"/>
  <c r="CX19" i="43"/>
  <c r="CY19" i="43"/>
  <c r="CZ19" i="43"/>
  <c r="L20" i="43"/>
  <c r="M20" i="43"/>
  <c r="N20" i="43"/>
  <c r="O20" i="43"/>
  <c r="P20" i="43"/>
  <c r="Q20" i="43"/>
  <c r="R20" i="43"/>
  <c r="S20" i="43"/>
  <c r="T20" i="43"/>
  <c r="U20" i="43"/>
  <c r="V20" i="43"/>
  <c r="W20" i="43"/>
  <c r="X20" i="43"/>
  <c r="Y20" i="43"/>
  <c r="Z20" i="43"/>
  <c r="AA20" i="43"/>
  <c r="AB20" i="43"/>
  <c r="AC20" i="43"/>
  <c r="AD20" i="43"/>
  <c r="AE20" i="43"/>
  <c r="AF20" i="43"/>
  <c r="AG20" i="43"/>
  <c r="AH20" i="43"/>
  <c r="AI20" i="43"/>
  <c r="AJ20" i="43"/>
  <c r="AK20" i="43"/>
  <c r="AL20" i="43"/>
  <c r="AM20" i="43"/>
  <c r="AN20" i="43"/>
  <c r="AO20" i="43"/>
  <c r="AP20" i="43"/>
  <c r="AQ20" i="43"/>
  <c r="AR20" i="43"/>
  <c r="AS20" i="43"/>
  <c r="AT20" i="43"/>
  <c r="AU20" i="43"/>
  <c r="AV20" i="43"/>
  <c r="AW20" i="43"/>
  <c r="AX20" i="43"/>
  <c r="AY20" i="43"/>
  <c r="AZ20" i="43"/>
  <c r="BA20" i="43"/>
  <c r="BB20" i="43"/>
  <c r="BC20" i="43"/>
  <c r="BD20" i="43"/>
  <c r="BE20" i="43"/>
  <c r="BF20" i="43"/>
  <c r="BG20" i="43"/>
  <c r="BH20" i="43"/>
  <c r="BI20" i="43"/>
  <c r="BJ20" i="43"/>
  <c r="BK20" i="43"/>
  <c r="BL20" i="43"/>
  <c r="BM20" i="43"/>
  <c r="BN20" i="43"/>
  <c r="BO20" i="43"/>
  <c r="BP20" i="43"/>
  <c r="BQ20" i="43"/>
  <c r="BR20" i="43"/>
  <c r="BS20" i="43"/>
  <c r="BT20" i="43"/>
  <c r="BU20" i="43"/>
  <c r="BV20" i="43"/>
  <c r="BW20" i="43"/>
  <c r="BX20" i="43"/>
  <c r="BY20" i="43"/>
  <c r="BZ20" i="43"/>
  <c r="CA20" i="43"/>
  <c r="CB20" i="43"/>
  <c r="CC20" i="43"/>
  <c r="CD20" i="43"/>
  <c r="CE20" i="43"/>
  <c r="CF20" i="43"/>
  <c r="CG20" i="43"/>
  <c r="CH20" i="43"/>
  <c r="CI20" i="43"/>
  <c r="CJ20" i="43"/>
  <c r="CK20" i="43"/>
  <c r="CL20" i="43"/>
  <c r="CM20" i="43"/>
  <c r="CN20" i="43"/>
  <c r="CO20" i="43"/>
  <c r="CP20" i="43"/>
  <c r="CQ20" i="43"/>
  <c r="CR20" i="43"/>
  <c r="CS20" i="43"/>
  <c r="CT20" i="43"/>
  <c r="CU20" i="43"/>
  <c r="CV20" i="43"/>
  <c r="CW20" i="43"/>
  <c r="CX20" i="43"/>
  <c r="CY20" i="43"/>
  <c r="CZ20" i="43"/>
  <c r="L21" i="43"/>
  <c r="M21" i="43"/>
  <c r="N21" i="43"/>
  <c r="O21" i="43"/>
  <c r="P21" i="43"/>
  <c r="Q21" i="43"/>
  <c r="R21" i="43"/>
  <c r="S21" i="43"/>
  <c r="T21" i="43"/>
  <c r="U21" i="43"/>
  <c r="V21" i="43"/>
  <c r="W21" i="43"/>
  <c r="X21" i="43"/>
  <c r="Y21" i="43"/>
  <c r="Z21" i="43"/>
  <c r="AA21" i="43"/>
  <c r="AB21" i="43"/>
  <c r="AC21" i="43"/>
  <c r="AD21" i="43"/>
  <c r="AE21" i="43"/>
  <c r="AF21" i="43"/>
  <c r="AG21" i="43"/>
  <c r="AH21" i="43"/>
  <c r="AI21" i="43"/>
  <c r="AJ21" i="43"/>
  <c r="AK21" i="43"/>
  <c r="AL21" i="43"/>
  <c r="AM21" i="43"/>
  <c r="AN21" i="43"/>
  <c r="AO21" i="43"/>
  <c r="AP21" i="43"/>
  <c r="AQ21" i="43"/>
  <c r="AR21" i="43"/>
  <c r="AS21" i="43"/>
  <c r="AT21" i="43"/>
  <c r="AU21" i="43"/>
  <c r="AV21" i="43"/>
  <c r="AW21" i="43"/>
  <c r="AX21" i="43"/>
  <c r="AY21" i="43"/>
  <c r="AZ21" i="43"/>
  <c r="BA21" i="43"/>
  <c r="BB21" i="43"/>
  <c r="BC21" i="43"/>
  <c r="BD21" i="43"/>
  <c r="BE21" i="43"/>
  <c r="BF21" i="43"/>
  <c r="BG21" i="43"/>
  <c r="BH21" i="43"/>
  <c r="BI21" i="43"/>
  <c r="BJ21" i="43"/>
  <c r="BK21" i="43"/>
  <c r="BL21" i="43"/>
  <c r="BM21" i="43"/>
  <c r="BN21" i="43"/>
  <c r="BO21" i="43"/>
  <c r="BP21" i="43"/>
  <c r="BQ21" i="43"/>
  <c r="BR21" i="43"/>
  <c r="BS21" i="43"/>
  <c r="BT21" i="43"/>
  <c r="BU21" i="43"/>
  <c r="BV21" i="43"/>
  <c r="BW21" i="43"/>
  <c r="BX21" i="43"/>
  <c r="BY21" i="43"/>
  <c r="BZ21" i="43"/>
  <c r="CA21" i="43"/>
  <c r="CB21" i="43"/>
  <c r="CC21" i="43"/>
  <c r="CD21" i="43"/>
  <c r="CE21" i="43"/>
  <c r="CF21" i="43"/>
  <c r="CG21" i="43"/>
  <c r="CH21" i="43"/>
  <c r="CI21" i="43"/>
  <c r="CJ21" i="43"/>
  <c r="CK21" i="43"/>
  <c r="CL21" i="43"/>
  <c r="CM21" i="43"/>
  <c r="CN21" i="43"/>
  <c r="CO21" i="43"/>
  <c r="CP21" i="43"/>
  <c r="CQ21" i="43"/>
  <c r="CR21" i="43"/>
  <c r="CS21" i="43"/>
  <c r="CT21" i="43"/>
  <c r="CU21" i="43"/>
  <c r="CV21" i="43"/>
  <c r="CW21" i="43"/>
  <c r="CX21" i="43"/>
  <c r="CY21" i="43"/>
  <c r="CZ21" i="43"/>
  <c r="L22" i="43"/>
  <c r="M22" i="43"/>
  <c r="N22" i="43"/>
  <c r="O22" i="43"/>
  <c r="P22" i="43"/>
  <c r="Q22" i="43"/>
  <c r="R22" i="43"/>
  <c r="S22" i="43"/>
  <c r="T22" i="43"/>
  <c r="U22" i="43"/>
  <c r="V22" i="43"/>
  <c r="W22" i="43"/>
  <c r="X22" i="43"/>
  <c r="Y22" i="43"/>
  <c r="Z22" i="43"/>
  <c r="AA22" i="43"/>
  <c r="AB22" i="43"/>
  <c r="AC22" i="43"/>
  <c r="AD22" i="43"/>
  <c r="AE22" i="43"/>
  <c r="AF22" i="43"/>
  <c r="AG22" i="43"/>
  <c r="AH22" i="43"/>
  <c r="AI22" i="43"/>
  <c r="AJ22" i="43"/>
  <c r="AK22" i="43"/>
  <c r="AL22" i="43"/>
  <c r="AM22" i="43"/>
  <c r="AN22" i="43"/>
  <c r="AO22" i="43"/>
  <c r="AP22" i="43"/>
  <c r="AQ22" i="43"/>
  <c r="AR22" i="43"/>
  <c r="AS22" i="43"/>
  <c r="AT22" i="43"/>
  <c r="AU22" i="43"/>
  <c r="AV22" i="43"/>
  <c r="AW22" i="43"/>
  <c r="AX22" i="43"/>
  <c r="AY22" i="43"/>
  <c r="AZ22" i="43"/>
  <c r="BA22" i="43"/>
  <c r="BB22" i="43"/>
  <c r="BC22" i="43"/>
  <c r="BD22" i="43"/>
  <c r="BE22" i="43"/>
  <c r="BF22" i="43"/>
  <c r="BG22" i="43"/>
  <c r="BH22" i="43"/>
  <c r="BI22" i="43"/>
  <c r="BJ22" i="43"/>
  <c r="BK22" i="43"/>
  <c r="BL22" i="43"/>
  <c r="BM22" i="43"/>
  <c r="BN22" i="43"/>
  <c r="BO22" i="43"/>
  <c r="BP22" i="43"/>
  <c r="BQ22" i="43"/>
  <c r="BR22" i="43"/>
  <c r="BS22" i="43"/>
  <c r="BT22" i="43"/>
  <c r="BU22" i="43"/>
  <c r="BV22" i="43"/>
  <c r="BW22" i="43"/>
  <c r="BX22" i="43"/>
  <c r="BY22" i="43"/>
  <c r="BZ22" i="43"/>
  <c r="CA22" i="43"/>
  <c r="CB22" i="43"/>
  <c r="CC22" i="43"/>
  <c r="CD22" i="43"/>
  <c r="CE22" i="43"/>
  <c r="CF22" i="43"/>
  <c r="CG22" i="43"/>
  <c r="CH22" i="43"/>
  <c r="CI22" i="43"/>
  <c r="CJ22" i="43"/>
  <c r="CK22" i="43"/>
  <c r="CL22" i="43"/>
  <c r="CM22" i="43"/>
  <c r="CN22" i="43"/>
  <c r="CO22" i="43"/>
  <c r="CP22" i="43"/>
  <c r="CQ22" i="43"/>
  <c r="CR22" i="43"/>
  <c r="CS22" i="43"/>
  <c r="CT22" i="43"/>
  <c r="CU22" i="43"/>
  <c r="CV22" i="43"/>
  <c r="CW22" i="43"/>
  <c r="CX22" i="43"/>
  <c r="CY22" i="43"/>
  <c r="CZ22" i="43"/>
  <c r="L23" i="43"/>
  <c r="M23" i="43"/>
  <c r="N23" i="43"/>
  <c r="O23" i="43"/>
  <c r="P23" i="43"/>
  <c r="Q23" i="43"/>
  <c r="R23" i="43"/>
  <c r="S23" i="43"/>
  <c r="T23" i="43"/>
  <c r="U23" i="43"/>
  <c r="V23" i="43"/>
  <c r="W23" i="43"/>
  <c r="X23" i="43"/>
  <c r="Y23" i="43"/>
  <c r="Z23" i="43"/>
  <c r="AA23" i="43"/>
  <c r="AB23" i="43"/>
  <c r="AC23" i="43"/>
  <c r="AD23" i="43"/>
  <c r="AE23" i="43"/>
  <c r="AF23" i="43"/>
  <c r="AG23" i="43"/>
  <c r="AH23" i="43"/>
  <c r="AI23" i="43"/>
  <c r="AJ23" i="43"/>
  <c r="AK23" i="43"/>
  <c r="AL23" i="43"/>
  <c r="AM23" i="43"/>
  <c r="AN23" i="43"/>
  <c r="AO23" i="43"/>
  <c r="AP23" i="43"/>
  <c r="AQ23" i="43"/>
  <c r="AR23" i="43"/>
  <c r="AS23" i="43"/>
  <c r="AT23" i="43"/>
  <c r="AU23" i="43"/>
  <c r="AV23" i="43"/>
  <c r="AW23" i="43"/>
  <c r="AX23" i="43"/>
  <c r="AY23" i="43"/>
  <c r="AZ23" i="43"/>
  <c r="BA23" i="43"/>
  <c r="BB23" i="43"/>
  <c r="BC23" i="43"/>
  <c r="BD23" i="43"/>
  <c r="BE23" i="43"/>
  <c r="BF23" i="43"/>
  <c r="BG23" i="43"/>
  <c r="BH23" i="43"/>
  <c r="BI23" i="43"/>
  <c r="BJ23" i="43"/>
  <c r="BK23" i="43"/>
  <c r="BL23" i="43"/>
  <c r="BM23" i="43"/>
  <c r="BN23" i="43"/>
  <c r="BO23" i="43"/>
  <c r="BP23" i="43"/>
  <c r="BQ23" i="43"/>
  <c r="BR23" i="43"/>
  <c r="BS23" i="43"/>
  <c r="BT23" i="43"/>
  <c r="BU23" i="43"/>
  <c r="BV23" i="43"/>
  <c r="BW23" i="43"/>
  <c r="BX23" i="43"/>
  <c r="BY23" i="43"/>
  <c r="BZ23" i="43"/>
  <c r="CA23" i="43"/>
  <c r="CB23" i="43"/>
  <c r="CC23" i="43"/>
  <c r="CD23" i="43"/>
  <c r="CE23" i="43"/>
  <c r="CF23" i="43"/>
  <c r="CG23" i="43"/>
  <c r="CH23" i="43"/>
  <c r="CI23" i="43"/>
  <c r="CJ23" i="43"/>
  <c r="CK23" i="43"/>
  <c r="CL23" i="43"/>
  <c r="CM23" i="43"/>
  <c r="CN23" i="43"/>
  <c r="CO23" i="43"/>
  <c r="CP23" i="43"/>
  <c r="CQ23" i="43"/>
  <c r="CR23" i="43"/>
  <c r="CS23" i="43"/>
  <c r="CT23" i="43"/>
  <c r="CU23" i="43"/>
  <c r="CV23" i="43"/>
  <c r="CW23" i="43"/>
  <c r="CX23" i="43"/>
  <c r="CY23" i="43"/>
  <c r="CZ23" i="43"/>
  <c r="L24" i="43"/>
  <c r="M24" i="43"/>
  <c r="N24" i="43"/>
  <c r="O24" i="43"/>
  <c r="P24" i="43"/>
  <c r="Q24" i="43"/>
  <c r="R24" i="43"/>
  <c r="S24" i="43"/>
  <c r="T24" i="43"/>
  <c r="U24" i="43"/>
  <c r="V24" i="43"/>
  <c r="W24" i="43"/>
  <c r="X24" i="43"/>
  <c r="Y24" i="43"/>
  <c r="Z24" i="43"/>
  <c r="AA24" i="43"/>
  <c r="AB24" i="43"/>
  <c r="AC24" i="43"/>
  <c r="AD24" i="43"/>
  <c r="AE24" i="43"/>
  <c r="AF24" i="43"/>
  <c r="AG24" i="43"/>
  <c r="AH24" i="43"/>
  <c r="AI24" i="43"/>
  <c r="AJ24" i="43"/>
  <c r="AK24" i="43"/>
  <c r="AL24" i="43"/>
  <c r="AM24" i="43"/>
  <c r="AN24" i="43"/>
  <c r="AO24" i="43"/>
  <c r="AP24" i="43"/>
  <c r="AQ24" i="43"/>
  <c r="AR24" i="43"/>
  <c r="AS24" i="43"/>
  <c r="AT24" i="43"/>
  <c r="AU24" i="43"/>
  <c r="AV24" i="43"/>
  <c r="AW24" i="43"/>
  <c r="AX24" i="43"/>
  <c r="AY24" i="43"/>
  <c r="AZ24" i="43"/>
  <c r="BA24" i="43"/>
  <c r="BB24" i="43"/>
  <c r="BC24" i="43"/>
  <c r="BD24" i="43"/>
  <c r="BE24" i="43"/>
  <c r="BF24" i="43"/>
  <c r="BG24" i="43"/>
  <c r="BH24" i="43"/>
  <c r="BI24" i="43"/>
  <c r="BJ24" i="43"/>
  <c r="BK24" i="43"/>
  <c r="BL24" i="43"/>
  <c r="BM24" i="43"/>
  <c r="BN24" i="43"/>
  <c r="BO24" i="43"/>
  <c r="BP24" i="43"/>
  <c r="BQ24" i="43"/>
  <c r="BR24" i="43"/>
  <c r="BS24" i="43"/>
  <c r="BT24" i="43"/>
  <c r="BU24" i="43"/>
  <c r="BV24" i="43"/>
  <c r="BW24" i="43"/>
  <c r="BX24" i="43"/>
  <c r="BY24" i="43"/>
  <c r="BZ24" i="43"/>
  <c r="CA24" i="43"/>
  <c r="CB24" i="43"/>
  <c r="CC24" i="43"/>
  <c r="CD24" i="43"/>
  <c r="CE24" i="43"/>
  <c r="CF24" i="43"/>
  <c r="CG24" i="43"/>
  <c r="CH24" i="43"/>
  <c r="CI24" i="43"/>
  <c r="CJ24" i="43"/>
  <c r="CK24" i="43"/>
  <c r="CL24" i="43"/>
  <c r="CM24" i="43"/>
  <c r="CN24" i="43"/>
  <c r="CO24" i="43"/>
  <c r="CP24" i="43"/>
  <c r="CQ24" i="43"/>
  <c r="CR24" i="43"/>
  <c r="CS24" i="43"/>
  <c r="CT24" i="43"/>
  <c r="CU24" i="43"/>
  <c r="CV24" i="43"/>
  <c r="CW24" i="43"/>
  <c r="CX24" i="43"/>
  <c r="CY24" i="43"/>
  <c r="CZ24" i="43"/>
  <c r="L25" i="43"/>
  <c r="M25" i="43"/>
  <c r="N25" i="43"/>
  <c r="O25" i="43"/>
  <c r="P25" i="43"/>
  <c r="Q25" i="43"/>
  <c r="R25" i="43"/>
  <c r="S25" i="43"/>
  <c r="T25" i="43"/>
  <c r="U25" i="43"/>
  <c r="V25" i="43"/>
  <c r="W25" i="43"/>
  <c r="X25" i="43"/>
  <c r="Y25" i="43"/>
  <c r="Z25" i="43"/>
  <c r="AA25" i="43"/>
  <c r="AB25" i="43"/>
  <c r="AC25" i="43"/>
  <c r="AD25" i="43"/>
  <c r="AE25" i="43"/>
  <c r="AF25" i="43"/>
  <c r="AG25" i="43"/>
  <c r="AH25" i="43"/>
  <c r="AI25" i="43"/>
  <c r="AJ25" i="43"/>
  <c r="AK25" i="43"/>
  <c r="AL25" i="43"/>
  <c r="AM25" i="43"/>
  <c r="AN25" i="43"/>
  <c r="AO25" i="43"/>
  <c r="AP25" i="43"/>
  <c r="AQ25" i="43"/>
  <c r="AR25" i="43"/>
  <c r="AS25" i="43"/>
  <c r="AT25" i="43"/>
  <c r="AU25" i="43"/>
  <c r="AV25" i="43"/>
  <c r="AW25" i="43"/>
  <c r="AX25" i="43"/>
  <c r="AY25" i="43"/>
  <c r="AZ25" i="43"/>
  <c r="BA25" i="43"/>
  <c r="BB25" i="43"/>
  <c r="BC25" i="43"/>
  <c r="BD25" i="43"/>
  <c r="BE25" i="43"/>
  <c r="BF25" i="43"/>
  <c r="BG25" i="43"/>
  <c r="BH25" i="43"/>
  <c r="BI25" i="43"/>
  <c r="BJ25" i="43"/>
  <c r="BK25" i="43"/>
  <c r="BL25" i="43"/>
  <c r="BM25" i="43"/>
  <c r="BN25" i="43"/>
  <c r="BO25" i="43"/>
  <c r="BP25" i="43"/>
  <c r="BQ25" i="43"/>
  <c r="BR25" i="43"/>
  <c r="BS25" i="43"/>
  <c r="BT25" i="43"/>
  <c r="BU25" i="43"/>
  <c r="BV25" i="43"/>
  <c r="BW25" i="43"/>
  <c r="BX25" i="43"/>
  <c r="BY25" i="43"/>
  <c r="BZ25" i="43"/>
  <c r="CA25" i="43"/>
  <c r="CB25" i="43"/>
  <c r="CC25" i="43"/>
  <c r="CD25" i="43"/>
  <c r="CE25" i="43"/>
  <c r="CF25" i="43"/>
  <c r="CG25" i="43"/>
  <c r="CH25" i="43"/>
  <c r="CI25" i="43"/>
  <c r="CJ25" i="43"/>
  <c r="CK25" i="43"/>
  <c r="CL25" i="43"/>
  <c r="CM25" i="43"/>
  <c r="CN25" i="43"/>
  <c r="CO25" i="43"/>
  <c r="CP25" i="43"/>
  <c r="CQ25" i="43"/>
  <c r="CR25" i="43"/>
  <c r="CS25" i="43"/>
  <c r="CT25" i="43"/>
  <c r="CU25" i="43"/>
  <c r="CV25" i="43"/>
  <c r="CW25" i="43"/>
  <c r="CX25" i="43"/>
  <c r="CY25" i="43"/>
  <c r="CZ25" i="43"/>
  <c r="L26" i="43"/>
  <c r="M26" i="43"/>
  <c r="N26" i="43"/>
  <c r="O26" i="43"/>
  <c r="P26" i="43"/>
  <c r="Q26" i="43"/>
  <c r="R26" i="43"/>
  <c r="S26" i="43"/>
  <c r="T26" i="43"/>
  <c r="U26" i="43"/>
  <c r="V26" i="43"/>
  <c r="W26" i="43"/>
  <c r="X26" i="43"/>
  <c r="Y26" i="43"/>
  <c r="Z26" i="43"/>
  <c r="AA26" i="43"/>
  <c r="AB26" i="43"/>
  <c r="AC26" i="43"/>
  <c r="AD26" i="43"/>
  <c r="AE26" i="43"/>
  <c r="AF26" i="43"/>
  <c r="AG26" i="43"/>
  <c r="AH26" i="43"/>
  <c r="AI26" i="43"/>
  <c r="AJ26" i="43"/>
  <c r="AK26" i="43"/>
  <c r="AL26" i="43"/>
  <c r="AM26" i="43"/>
  <c r="AN26" i="43"/>
  <c r="AO26" i="43"/>
  <c r="AP26" i="43"/>
  <c r="AQ26" i="43"/>
  <c r="AR26" i="43"/>
  <c r="AS26" i="43"/>
  <c r="AT26" i="43"/>
  <c r="AU26" i="43"/>
  <c r="AV26" i="43"/>
  <c r="AW26" i="43"/>
  <c r="AX26" i="43"/>
  <c r="AY26" i="43"/>
  <c r="AZ26" i="43"/>
  <c r="BA26" i="43"/>
  <c r="BB26" i="43"/>
  <c r="BC26" i="43"/>
  <c r="BD26" i="43"/>
  <c r="BE26" i="43"/>
  <c r="BF26" i="43"/>
  <c r="BG26" i="43"/>
  <c r="BH26" i="43"/>
  <c r="BI26" i="43"/>
  <c r="BJ26" i="43"/>
  <c r="BK26" i="43"/>
  <c r="BL26" i="43"/>
  <c r="BM26" i="43"/>
  <c r="BN26" i="43"/>
  <c r="BO26" i="43"/>
  <c r="BP26" i="43"/>
  <c r="BQ26" i="43"/>
  <c r="BR26" i="43"/>
  <c r="BS26" i="43"/>
  <c r="BT26" i="43"/>
  <c r="BU26" i="43"/>
  <c r="BV26" i="43"/>
  <c r="BW26" i="43"/>
  <c r="BX26" i="43"/>
  <c r="BY26" i="43"/>
  <c r="BZ26" i="43"/>
  <c r="CA26" i="43"/>
  <c r="CB26" i="43"/>
  <c r="CC26" i="43"/>
  <c r="CD26" i="43"/>
  <c r="CE26" i="43"/>
  <c r="CF26" i="43"/>
  <c r="CG26" i="43"/>
  <c r="CH26" i="43"/>
  <c r="CI26" i="43"/>
  <c r="CJ26" i="43"/>
  <c r="CK26" i="43"/>
  <c r="CL26" i="43"/>
  <c r="CM26" i="43"/>
  <c r="CN26" i="43"/>
  <c r="CO26" i="43"/>
  <c r="CP26" i="43"/>
  <c r="CQ26" i="43"/>
  <c r="CR26" i="43"/>
  <c r="CS26" i="43"/>
  <c r="CT26" i="43"/>
  <c r="CU26" i="43"/>
  <c r="CV26" i="43"/>
  <c r="CW26" i="43"/>
  <c r="CX26" i="43"/>
  <c r="CY26" i="43"/>
  <c r="CZ26" i="43"/>
  <c r="L27" i="43"/>
  <c r="M27" i="43"/>
  <c r="N27" i="43"/>
  <c r="O27" i="43"/>
  <c r="P27" i="43"/>
  <c r="Q27" i="43"/>
  <c r="R27" i="43"/>
  <c r="S27" i="43"/>
  <c r="T27" i="43"/>
  <c r="U27" i="43"/>
  <c r="V27" i="43"/>
  <c r="W27" i="43"/>
  <c r="X27" i="43"/>
  <c r="Y27" i="43"/>
  <c r="Z27" i="43"/>
  <c r="AA27" i="43"/>
  <c r="AB27" i="43"/>
  <c r="AC27" i="43"/>
  <c r="AD27" i="43"/>
  <c r="AE27" i="43"/>
  <c r="AF27" i="43"/>
  <c r="AG27" i="43"/>
  <c r="AH27" i="43"/>
  <c r="AI27" i="43"/>
  <c r="AJ27" i="43"/>
  <c r="AK27" i="43"/>
  <c r="AL27" i="43"/>
  <c r="AM27" i="43"/>
  <c r="AN27" i="43"/>
  <c r="AO27" i="43"/>
  <c r="AP27" i="43"/>
  <c r="AQ27" i="43"/>
  <c r="AR27" i="43"/>
  <c r="AS27" i="43"/>
  <c r="AT27" i="43"/>
  <c r="AU27" i="43"/>
  <c r="AV27" i="43"/>
  <c r="AW27" i="43"/>
  <c r="AX27" i="43"/>
  <c r="AY27" i="43"/>
  <c r="AZ27" i="43"/>
  <c r="BA27" i="43"/>
  <c r="BB27" i="43"/>
  <c r="BC27" i="43"/>
  <c r="BD27" i="43"/>
  <c r="BE27" i="43"/>
  <c r="BF27" i="43"/>
  <c r="BG27" i="43"/>
  <c r="BH27" i="43"/>
  <c r="BI27" i="43"/>
  <c r="BJ27" i="43"/>
  <c r="BK27" i="43"/>
  <c r="BL27" i="43"/>
  <c r="BM27" i="43"/>
  <c r="BN27" i="43"/>
  <c r="BO27" i="43"/>
  <c r="BP27" i="43"/>
  <c r="BQ27" i="43"/>
  <c r="BR27" i="43"/>
  <c r="BS27" i="43"/>
  <c r="BT27" i="43"/>
  <c r="BU27" i="43"/>
  <c r="BV27" i="43"/>
  <c r="BW27" i="43"/>
  <c r="BX27" i="43"/>
  <c r="BY27" i="43"/>
  <c r="BZ27" i="43"/>
  <c r="CA27" i="43"/>
  <c r="CB27" i="43"/>
  <c r="CC27" i="43"/>
  <c r="CD27" i="43"/>
  <c r="CE27" i="43"/>
  <c r="CF27" i="43"/>
  <c r="CG27" i="43"/>
  <c r="CH27" i="43"/>
  <c r="CI27" i="43"/>
  <c r="CJ27" i="43"/>
  <c r="CK27" i="43"/>
  <c r="CL27" i="43"/>
  <c r="CM27" i="43"/>
  <c r="CN27" i="43"/>
  <c r="CO27" i="43"/>
  <c r="CP27" i="43"/>
  <c r="CQ27" i="43"/>
  <c r="CR27" i="43"/>
  <c r="CS27" i="43"/>
  <c r="CT27" i="43"/>
  <c r="CU27" i="43"/>
  <c r="CV27" i="43"/>
  <c r="CW27" i="43"/>
  <c r="CX27" i="43"/>
  <c r="CY27" i="43"/>
  <c r="CZ27" i="43"/>
  <c r="L28" i="43"/>
  <c r="M28" i="43"/>
  <c r="N28" i="43"/>
  <c r="O28" i="43"/>
  <c r="P28" i="43"/>
  <c r="Q28" i="43"/>
  <c r="R28" i="43"/>
  <c r="S28" i="43"/>
  <c r="T28" i="43"/>
  <c r="U28" i="43"/>
  <c r="V28" i="43"/>
  <c r="W28" i="43"/>
  <c r="X28" i="43"/>
  <c r="Y28" i="43"/>
  <c r="Z28" i="43"/>
  <c r="AA28" i="43"/>
  <c r="AB28" i="43"/>
  <c r="AC28" i="43"/>
  <c r="AD28" i="43"/>
  <c r="AE28" i="43"/>
  <c r="AF28" i="43"/>
  <c r="AG28" i="43"/>
  <c r="AH28" i="43"/>
  <c r="AI28" i="43"/>
  <c r="AJ28" i="43"/>
  <c r="AK28" i="43"/>
  <c r="AL28" i="43"/>
  <c r="AM28" i="43"/>
  <c r="AN28" i="43"/>
  <c r="AO28" i="43"/>
  <c r="AP28" i="43"/>
  <c r="AQ28" i="43"/>
  <c r="AR28" i="43"/>
  <c r="AS28" i="43"/>
  <c r="AT28" i="43"/>
  <c r="AU28" i="43"/>
  <c r="AV28" i="43"/>
  <c r="AW28" i="43"/>
  <c r="AX28" i="43"/>
  <c r="AY28" i="43"/>
  <c r="AZ28" i="43"/>
  <c r="BA28" i="43"/>
  <c r="BB28" i="43"/>
  <c r="BC28" i="43"/>
  <c r="BD28" i="43"/>
  <c r="BE28" i="43"/>
  <c r="BF28" i="43"/>
  <c r="BG28" i="43"/>
  <c r="BH28" i="43"/>
  <c r="BI28" i="43"/>
  <c r="BJ28" i="43"/>
  <c r="BK28" i="43"/>
  <c r="BL28" i="43"/>
  <c r="BM28" i="43"/>
  <c r="BN28" i="43"/>
  <c r="BO28" i="43"/>
  <c r="BP28" i="43"/>
  <c r="BQ28" i="43"/>
  <c r="BR28" i="43"/>
  <c r="BS28" i="43"/>
  <c r="BT28" i="43"/>
  <c r="BU28" i="43"/>
  <c r="BV28" i="43"/>
  <c r="BW28" i="43"/>
  <c r="BX28" i="43"/>
  <c r="BY28" i="43"/>
  <c r="BZ28" i="43"/>
  <c r="CA28" i="43"/>
  <c r="CB28" i="43"/>
  <c r="CC28" i="43"/>
  <c r="CD28" i="43"/>
  <c r="CE28" i="43"/>
  <c r="CF28" i="43"/>
  <c r="CG28" i="43"/>
  <c r="CH28" i="43"/>
  <c r="CI28" i="43"/>
  <c r="CJ28" i="43"/>
  <c r="CK28" i="43"/>
  <c r="CL28" i="43"/>
  <c r="CM28" i="43"/>
  <c r="CN28" i="43"/>
  <c r="CO28" i="43"/>
  <c r="CP28" i="43"/>
  <c r="CQ28" i="43"/>
  <c r="CR28" i="43"/>
  <c r="CS28" i="43"/>
  <c r="CT28" i="43"/>
  <c r="CU28" i="43"/>
  <c r="CV28" i="43"/>
  <c r="CW28" i="43"/>
  <c r="CX28" i="43"/>
  <c r="CY28" i="43"/>
  <c r="CZ28" i="43"/>
  <c r="Q29" i="43"/>
  <c r="Y29" i="43"/>
  <c r="AG29" i="43"/>
  <c r="AO29" i="43"/>
  <c r="AW29" i="43"/>
  <c r="BE29" i="43"/>
  <c r="BM29" i="43"/>
  <c r="BU29" i="43"/>
  <c r="CC29" i="43"/>
  <c r="CK29" i="43"/>
  <c r="CS29" i="43"/>
  <c r="CV35" i="43"/>
  <c r="CW35" i="43"/>
  <c r="CX35" i="43"/>
  <c r="CY35" i="43"/>
  <c r="CZ35" i="43"/>
  <c r="CV36" i="43"/>
  <c r="CW36" i="43"/>
  <c r="CX36" i="43"/>
  <c r="CY36" i="43"/>
  <c r="CZ36" i="43"/>
  <c r="CV37" i="43"/>
  <c r="CW37" i="43"/>
  <c r="CX37" i="43"/>
  <c r="CY37" i="43"/>
  <c r="CZ37" i="43"/>
  <c r="CV38" i="43"/>
  <c r="CW38" i="43"/>
  <c r="CX38" i="43"/>
  <c r="CY38" i="43"/>
  <c r="CZ38" i="43"/>
  <c r="CV39" i="43"/>
  <c r="CW39" i="43"/>
  <c r="CX39" i="43"/>
  <c r="CY39" i="43"/>
  <c r="CZ39" i="43"/>
  <c r="CV40" i="43"/>
  <c r="CW40" i="43"/>
  <c r="CX40" i="43"/>
  <c r="CY40" i="43"/>
  <c r="CZ40" i="43"/>
  <c r="CV41" i="43"/>
  <c r="CW41" i="43"/>
  <c r="CX41" i="43"/>
  <c r="CY41" i="43"/>
  <c r="CZ41" i="43"/>
  <c r="CV42" i="43"/>
  <c r="CW42" i="43"/>
  <c r="CX42" i="43"/>
  <c r="CY42" i="43"/>
  <c r="CZ42" i="43"/>
  <c r="CV43" i="43"/>
  <c r="CW43" i="43"/>
  <c r="CX43" i="43"/>
  <c r="CY43" i="43"/>
  <c r="CZ43" i="43"/>
  <c r="CV44" i="43"/>
  <c r="CW44" i="43"/>
  <c r="CX44" i="43"/>
  <c r="CY44" i="43"/>
  <c r="CZ44" i="43"/>
  <c r="CW45" i="43" l="1"/>
  <c r="K17" i="43"/>
  <c r="CY45" i="43"/>
  <c r="CV45" i="43"/>
  <c r="CX45" i="43"/>
  <c r="CZ45" i="43"/>
  <c r="AF16" i="46"/>
  <c r="AE16" i="34"/>
  <c r="K20" i="43" l="1"/>
  <c r="K18" i="43"/>
  <c r="K16" i="43"/>
  <c r="K19" i="43"/>
  <c r="AB16" i="34"/>
  <c r="AI20" i="34"/>
  <c r="AI21" i="34"/>
  <c r="AI22" i="34"/>
  <c r="AI23" i="34"/>
  <c r="AI24" i="34"/>
  <c r="AI25" i="34"/>
  <c r="AI26" i="34"/>
  <c r="AI27" i="34"/>
  <c r="AI28" i="34"/>
  <c r="AI29" i="34"/>
  <c r="AI30" i="34"/>
  <c r="AI31" i="34"/>
  <c r="AI32" i="34"/>
  <c r="AI33" i="34"/>
  <c r="AI34" i="34"/>
  <c r="AI35" i="34"/>
  <c r="AI36" i="34"/>
  <c r="AI37" i="34"/>
  <c r="AI38" i="34"/>
  <c r="AI39" i="34"/>
  <c r="AI40"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3" i="34"/>
  <c r="AI74" i="34"/>
  <c r="AI75" i="34"/>
  <c r="AI76" i="34"/>
  <c r="AI77" i="34"/>
  <c r="AI78" i="34"/>
  <c r="AI79" i="34"/>
  <c r="AI80" i="34"/>
  <c r="AI81" i="34"/>
  <c r="AI82" i="34"/>
  <c r="AI83" i="34"/>
  <c r="AI84" i="34"/>
  <c r="AI85" i="34"/>
  <c r="AI86" i="34"/>
  <c r="AI87" i="34"/>
  <c r="AI88" i="34"/>
  <c r="AI89" i="34"/>
  <c r="AI90" i="34"/>
  <c r="AI91" i="34"/>
  <c r="AI92" i="34"/>
  <c r="AI93" i="34"/>
  <c r="AI94" i="34"/>
  <c r="AI95" i="34"/>
  <c r="AI96" i="34"/>
  <c r="AI97" i="34"/>
  <c r="AI98" i="34"/>
  <c r="AI99" i="34"/>
  <c r="AI100" i="34"/>
  <c r="AI101" i="34"/>
  <c r="AI102" i="34"/>
  <c r="AI103" i="34"/>
  <c r="AI104" i="34"/>
  <c r="AI105" i="34"/>
  <c r="AI106" i="34"/>
  <c r="AI107" i="34"/>
  <c r="AI108" i="34"/>
  <c r="AI109" i="34"/>
  <c r="AI110" i="34"/>
  <c r="AI111" i="34"/>
  <c r="AI112" i="34"/>
  <c r="AI113" i="34"/>
  <c r="AI114" i="34"/>
  <c r="AI115" i="34"/>
  <c r="AI116" i="34"/>
  <c r="AI117" i="34"/>
  <c r="AI118" i="34"/>
  <c r="AI119" i="34"/>
  <c r="AI120" i="34"/>
  <c r="AI121" i="34"/>
  <c r="AI122" i="34"/>
  <c r="AI123" i="34"/>
  <c r="AI124" i="34"/>
  <c r="AI125" i="34"/>
  <c r="AI126" i="34"/>
  <c r="AI127" i="34"/>
  <c r="AI128" i="34"/>
  <c r="AI129" i="34"/>
  <c r="AI130" i="34"/>
  <c r="AI131" i="34"/>
  <c r="AI132" i="34"/>
  <c r="AI133" i="34"/>
  <c r="AI134" i="34"/>
  <c r="AI135" i="34"/>
  <c r="AI136" i="34"/>
  <c r="AI137" i="34"/>
  <c r="AI138" i="34"/>
  <c r="AI139" i="34"/>
  <c r="AI140" i="34"/>
  <c r="AI141" i="34"/>
  <c r="AI142" i="34"/>
  <c r="AI143" i="34"/>
  <c r="AI144" i="34"/>
  <c r="AI145" i="34"/>
  <c r="AI146" i="34"/>
  <c r="AI147" i="34"/>
  <c r="AI148" i="34"/>
  <c r="AI149" i="34"/>
  <c r="AI150" i="34"/>
  <c r="AI151" i="34"/>
  <c r="AI152" i="34"/>
  <c r="AI153" i="34"/>
  <c r="AI154" i="34"/>
  <c r="AI155" i="34"/>
  <c r="AI156" i="34"/>
  <c r="AI157" i="34"/>
  <c r="AI158" i="34"/>
  <c r="AI159" i="34"/>
  <c r="AI160" i="34"/>
  <c r="AI161" i="34"/>
  <c r="AI162" i="34"/>
  <c r="AI163" i="34"/>
  <c r="AI164" i="34"/>
  <c r="AI165" i="34"/>
  <c r="AI166" i="34"/>
  <c r="AI167" i="34"/>
  <c r="AI168" i="34"/>
  <c r="AI169" i="34"/>
  <c r="AI170" i="34"/>
  <c r="AI171" i="34"/>
  <c r="AI172" i="34"/>
  <c r="AI173" i="34"/>
  <c r="AI174" i="34"/>
  <c r="AI175" i="34"/>
  <c r="AI176" i="34"/>
  <c r="AI177" i="34"/>
  <c r="AI178" i="34"/>
  <c r="AI179" i="34"/>
  <c r="AI180" i="34"/>
  <c r="AI181" i="34"/>
  <c r="AI182" i="34"/>
  <c r="AI183" i="34"/>
  <c r="AI184" i="34"/>
  <c r="AI185" i="34"/>
  <c r="AI186" i="34"/>
  <c r="AI187" i="34"/>
  <c r="AI188" i="34"/>
  <c r="AI189" i="34"/>
  <c r="AI190" i="34"/>
  <c r="AI191" i="34"/>
  <c r="AI192" i="34"/>
  <c r="AI193" i="34"/>
  <c r="AI194" i="34"/>
  <c r="AI195" i="34"/>
  <c r="AI196" i="34"/>
  <c r="AI197" i="34"/>
  <c r="AI198" i="34"/>
  <c r="AI199" i="34"/>
  <c r="AI200" i="34"/>
  <c r="AI201" i="34"/>
  <c r="AI202" i="34"/>
  <c r="AI203" i="34"/>
  <c r="AI204" i="34"/>
  <c r="AI205" i="34"/>
  <c r="AI206" i="34"/>
  <c r="AI207" i="34"/>
  <c r="AI208" i="34"/>
  <c r="AI209" i="34"/>
  <c r="AI210" i="34"/>
  <c r="AI211" i="34"/>
  <c r="AI212" i="34"/>
  <c r="AI213" i="34"/>
  <c r="AI214" i="34"/>
  <c r="AI215" i="34"/>
  <c r="AI216" i="34"/>
  <c r="AI217" i="34"/>
  <c r="AI218" i="34"/>
  <c r="AI219" i="34"/>
  <c r="AI220" i="34"/>
  <c r="AI221" i="34"/>
  <c r="AI222" i="34"/>
  <c r="AI223" i="34"/>
  <c r="AI224" i="34"/>
  <c r="AI225" i="34"/>
  <c r="AI226" i="34"/>
  <c r="AI227" i="34"/>
  <c r="AI228" i="34"/>
  <c r="AI229" i="34"/>
  <c r="AI230" i="34"/>
  <c r="AI231" i="34"/>
  <c r="AI232" i="34"/>
  <c r="AI233" i="34"/>
  <c r="AI234" i="34"/>
  <c r="AI235" i="34"/>
  <c r="AI236" i="34"/>
  <c r="AI237" i="34"/>
  <c r="AI238" i="34"/>
  <c r="AI239" i="34"/>
  <c r="AI240" i="34"/>
  <c r="AI241" i="34"/>
  <c r="AI242" i="34"/>
  <c r="AI243" i="34"/>
  <c r="AI244" i="34"/>
  <c r="AI245" i="34"/>
  <c r="AI246" i="34"/>
  <c r="AI247" i="34"/>
  <c r="AI248" i="34"/>
  <c r="AI249" i="34"/>
  <c r="AI250" i="34"/>
  <c r="AI251" i="34"/>
  <c r="AI252" i="34"/>
  <c r="AI253" i="34"/>
  <c r="AI254" i="34"/>
  <c r="AI255" i="34"/>
  <c r="AI256" i="34"/>
  <c r="AI257" i="34"/>
  <c r="AI258" i="34"/>
  <c r="AI259" i="34"/>
  <c r="AI260" i="34"/>
  <c r="AI261" i="34"/>
  <c r="AI262" i="34"/>
  <c r="AI263" i="34"/>
  <c r="AI264" i="34"/>
  <c r="AI265" i="34"/>
  <c r="AI266" i="34"/>
  <c r="AI267" i="34"/>
  <c r="AI268" i="34"/>
  <c r="AI269" i="34"/>
  <c r="AI270" i="34"/>
  <c r="AI271" i="34"/>
  <c r="AI272" i="34"/>
  <c r="AI273" i="34"/>
  <c r="AI274" i="34"/>
  <c r="AI275" i="34"/>
  <c r="AI276" i="34"/>
  <c r="AI277" i="34"/>
  <c r="AI278" i="34"/>
  <c r="AI279" i="34"/>
  <c r="AI280" i="34"/>
  <c r="AI281" i="34"/>
  <c r="AI282" i="34"/>
  <c r="AI283" i="34"/>
  <c r="AI284" i="34"/>
  <c r="AI285" i="34"/>
  <c r="AI286" i="34"/>
  <c r="AI287" i="34"/>
  <c r="AI288" i="34"/>
  <c r="AI289" i="34"/>
  <c r="AI290" i="34"/>
  <c r="AI291" i="34"/>
  <c r="AI292" i="34"/>
  <c r="AI293" i="34"/>
  <c r="AI294" i="34"/>
  <c r="AI295" i="34"/>
  <c r="AI296" i="34"/>
  <c r="AI297" i="34"/>
  <c r="AI298" i="34"/>
  <c r="AI299" i="34"/>
  <c r="AI300" i="34"/>
  <c r="AI301" i="34"/>
  <c r="AI302" i="34"/>
  <c r="AI303" i="34"/>
  <c r="AI304" i="34"/>
  <c r="AI305" i="34"/>
  <c r="AI306" i="34"/>
  <c r="AI307" i="34"/>
  <c r="AI308" i="34"/>
  <c r="AI309" i="34"/>
  <c r="AI310" i="34"/>
  <c r="AI311" i="34"/>
  <c r="AI312" i="34"/>
  <c r="AI313" i="34"/>
  <c r="AI314" i="34"/>
  <c r="AI315" i="34"/>
  <c r="AI316" i="34"/>
  <c r="AI317" i="34"/>
  <c r="AI318" i="34"/>
  <c r="AI319" i="34"/>
  <c r="AI320" i="34"/>
  <c r="AI321" i="34"/>
  <c r="AI322" i="34"/>
  <c r="AI323" i="34"/>
  <c r="AI324" i="34"/>
  <c r="AI325" i="34"/>
  <c r="AI326" i="34"/>
  <c r="AI327" i="34"/>
  <c r="AI328" i="34"/>
  <c r="AI329" i="34"/>
  <c r="AI330" i="34"/>
  <c r="AI331" i="34"/>
  <c r="AI332" i="34"/>
  <c r="AI333" i="34"/>
  <c r="AI334" i="34"/>
  <c r="AI335" i="34"/>
  <c r="AI336" i="34"/>
  <c r="AI337" i="34"/>
  <c r="AI338" i="34"/>
  <c r="AI339" i="34"/>
  <c r="AI340" i="34"/>
  <c r="AI341" i="34"/>
  <c r="AI342" i="34"/>
  <c r="AI343" i="34"/>
  <c r="AI344" i="34"/>
  <c r="AI345" i="34"/>
  <c r="AI346" i="34"/>
  <c r="AI347" i="34"/>
  <c r="AI348" i="34"/>
  <c r="AI349" i="34"/>
  <c r="AI350" i="34"/>
  <c r="AI351" i="34"/>
  <c r="AI352" i="34"/>
  <c r="AI353" i="34"/>
  <c r="AI354" i="34"/>
  <c r="AI355" i="34"/>
  <c r="AI356" i="34"/>
  <c r="AI357" i="34"/>
  <c r="AI358" i="34"/>
  <c r="AI359" i="34"/>
  <c r="AI360" i="34"/>
  <c r="AI361" i="34"/>
  <c r="AI362" i="34"/>
  <c r="AI363" i="34"/>
  <c r="AI364" i="34"/>
  <c r="AI365" i="34"/>
  <c r="AI366" i="34"/>
  <c r="AI367" i="34"/>
  <c r="AI368" i="34"/>
  <c r="AI369" i="34"/>
  <c r="AI370" i="34"/>
  <c r="AI371" i="34"/>
  <c r="AI372" i="34"/>
  <c r="AI373" i="34"/>
  <c r="AI374" i="34"/>
  <c r="AI375" i="34"/>
  <c r="AI376" i="34"/>
  <c r="AI377" i="34"/>
  <c r="AI378" i="34"/>
  <c r="AI379" i="34"/>
  <c r="AI380" i="34"/>
  <c r="AI381" i="34"/>
  <c r="AI382" i="34"/>
  <c r="AI383" i="34"/>
  <c r="AI384" i="34"/>
  <c r="AI385" i="34"/>
  <c r="AI386" i="34"/>
  <c r="AI387" i="34"/>
  <c r="AI388" i="34"/>
  <c r="AI389" i="34"/>
  <c r="AI390" i="34"/>
  <c r="AI391" i="34"/>
  <c r="AI392" i="34"/>
  <c r="AI393" i="34"/>
  <c r="AI394" i="34"/>
  <c r="AI395" i="34"/>
  <c r="AI396" i="34"/>
  <c r="AI397" i="34"/>
  <c r="AI398" i="34"/>
  <c r="AI399" i="34"/>
  <c r="AI400" i="34"/>
  <c r="AI401" i="34"/>
  <c r="AI402" i="34"/>
  <c r="AI403" i="34"/>
  <c r="AI404" i="34"/>
  <c r="AI405" i="34"/>
  <c r="AI406" i="34"/>
  <c r="AI407" i="34"/>
  <c r="AI408" i="34"/>
  <c r="AI409" i="34"/>
  <c r="AI410" i="34"/>
  <c r="AI411" i="34"/>
  <c r="AI412" i="34"/>
  <c r="AI413" i="34"/>
  <c r="AI414" i="34"/>
  <c r="AI415" i="34"/>
  <c r="AI416" i="34"/>
  <c r="AI417" i="34"/>
  <c r="AI418" i="34"/>
  <c r="AI419" i="34"/>
  <c r="AI420" i="34"/>
  <c r="AI421" i="34"/>
  <c r="AI422" i="34"/>
  <c r="AI423" i="34"/>
  <c r="AI424" i="34"/>
  <c r="AI425" i="34"/>
  <c r="AI426" i="34"/>
  <c r="AI427" i="34"/>
  <c r="AI428" i="34"/>
  <c r="AI429" i="34"/>
  <c r="AI430" i="34"/>
  <c r="AI431" i="34"/>
  <c r="AI432" i="34"/>
  <c r="AI433" i="34"/>
  <c r="AI434" i="34"/>
  <c r="AI435" i="34"/>
  <c r="AI436" i="34"/>
  <c r="AI437" i="34"/>
  <c r="AI438" i="34"/>
  <c r="AI439" i="34"/>
  <c r="AI440" i="34"/>
  <c r="AI441" i="34"/>
  <c r="AI442" i="34"/>
  <c r="AI443" i="34"/>
  <c r="AI444" i="34"/>
  <c r="AI445" i="34"/>
  <c r="AI446" i="34"/>
  <c r="AI447" i="34"/>
  <c r="AI448" i="34"/>
  <c r="AI449" i="34"/>
  <c r="AI450" i="34"/>
  <c r="AI451" i="34"/>
  <c r="AI452" i="34"/>
  <c r="AI453" i="34"/>
  <c r="AI454" i="34"/>
  <c r="AI455" i="34"/>
  <c r="AI456" i="34"/>
  <c r="AI457" i="34"/>
  <c r="AI458" i="34"/>
  <c r="AI459" i="34"/>
  <c r="AI460" i="34"/>
  <c r="AI461" i="34"/>
  <c r="AI462" i="34"/>
  <c r="AI463" i="34"/>
  <c r="AI464" i="34"/>
  <c r="AI465" i="34"/>
  <c r="AI466" i="34"/>
  <c r="AI467" i="34"/>
  <c r="AI468" i="34"/>
  <c r="AI469" i="34"/>
  <c r="AI470" i="34"/>
  <c r="AI471" i="34"/>
  <c r="AI472" i="34"/>
  <c r="AI473" i="34"/>
  <c r="AI474" i="34"/>
  <c r="AI475" i="34"/>
  <c r="AI476" i="34"/>
  <c r="AI477" i="34"/>
  <c r="AI478" i="34"/>
  <c r="AI479" i="34"/>
  <c r="AI480" i="34"/>
  <c r="AI481" i="34"/>
  <c r="AI482" i="34"/>
  <c r="AI483" i="34"/>
  <c r="AI484" i="34"/>
  <c r="AI485" i="34"/>
  <c r="AI486" i="34"/>
  <c r="AI487" i="34"/>
  <c r="AI488" i="34"/>
  <c r="AI489" i="34"/>
  <c r="AI490" i="34"/>
  <c r="AI491" i="34"/>
  <c r="AI492" i="34"/>
  <c r="AI493" i="34"/>
  <c r="AI494" i="34"/>
  <c r="AI495" i="34"/>
  <c r="AI496" i="34"/>
  <c r="AI497" i="34"/>
  <c r="AI498" i="34"/>
  <c r="AI499" i="34"/>
  <c r="AI500" i="34"/>
  <c r="AI501" i="34"/>
  <c r="AI502" i="34"/>
  <c r="AI503" i="34"/>
  <c r="AI504" i="34"/>
  <c r="AI505" i="34"/>
  <c r="AI506" i="34"/>
  <c r="AI507" i="34"/>
  <c r="AI508" i="34"/>
  <c r="AI509" i="34"/>
  <c r="AI510" i="34"/>
  <c r="AI511" i="34"/>
  <c r="AI512" i="34"/>
  <c r="AI513" i="34"/>
  <c r="AI514" i="34"/>
  <c r="AI515" i="34"/>
  <c r="AI516" i="34"/>
  <c r="AI517" i="34"/>
  <c r="AI518" i="34"/>
  <c r="AI519" i="34"/>
  <c r="AI520" i="34"/>
  <c r="AI521" i="34"/>
  <c r="AI522" i="34"/>
  <c r="AI523" i="34"/>
  <c r="AI524" i="34"/>
  <c r="AI525" i="34"/>
  <c r="AI526" i="34"/>
  <c r="AI527" i="34"/>
  <c r="AI528" i="34"/>
  <c r="AI529" i="34"/>
  <c r="AI530" i="34"/>
  <c r="AI531" i="34"/>
  <c r="AI532" i="34"/>
  <c r="AI533" i="34"/>
  <c r="AI534" i="34"/>
  <c r="AI535" i="34"/>
  <c r="AI536" i="34"/>
  <c r="AI537" i="34"/>
  <c r="AI538" i="34"/>
  <c r="AI539" i="34"/>
  <c r="AI540" i="34"/>
  <c r="AI541" i="34"/>
  <c r="AI542" i="34"/>
  <c r="AI543" i="34"/>
  <c r="AI544" i="34"/>
  <c r="AI545" i="34"/>
  <c r="AI546" i="34"/>
  <c r="AI547" i="34"/>
  <c r="AI548" i="34"/>
  <c r="AI549" i="34"/>
  <c r="AI550" i="34"/>
  <c r="AI551" i="34"/>
  <c r="AI552" i="34"/>
  <c r="AI553" i="34"/>
  <c r="AI554" i="34"/>
  <c r="AI555" i="34"/>
  <c r="AI556" i="34"/>
  <c r="AI557" i="34"/>
  <c r="AI558" i="34"/>
  <c r="AI559" i="34"/>
  <c r="AI560" i="34"/>
  <c r="AI561" i="34"/>
  <c r="AI562" i="34"/>
  <c r="AI563" i="34"/>
  <c r="AI564" i="34"/>
  <c r="AI565" i="34"/>
  <c r="AI566" i="34"/>
  <c r="AI567" i="34"/>
  <c r="AI568" i="34"/>
  <c r="AI569" i="34"/>
  <c r="AI570" i="34"/>
  <c r="AI571" i="34"/>
  <c r="AI572" i="34"/>
  <c r="AI573" i="34"/>
  <c r="AI574" i="34"/>
  <c r="AI575" i="34"/>
  <c r="AI576" i="34"/>
  <c r="AI577" i="34"/>
  <c r="AI578" i="34"/>
  <c r="AI579" i="34"/>
  <c r="AI580" i="34"/>
  <c r="AI581" i="34"/>
  <c r="AI582" i="34"/>
  <c r="AI583" i="34"/>
  <c r="AI584" i="34"/>
  <c r="AI585" i="34"/>
  <c r="AI586" i="34"/>
  <c r="AI587" i="34"/>
  <c r="AI588" i="34"/>
  <c r="AI589" i="34"/>
  <c r="AI590" i="34"/>
  <c r="AI591" i="34"/>
  <c r="AI592" i="34"/>
  <c r="AI593" i="34"/>
  <c r="AI594" i="34"/>
  <c r="AI595" i="34"/>
  <c r="AI596" i="34"/>
  <c r="AI597" i="34"/>
  <c r="AI598" i="34"/>
  <c r="AI599" i="34"/>
  <c r="AI600" i="34"/>
  <c r="AI601" i="34"/>
  <c r="AI602" i="34"/>
  <c r="AI603" i="34"/>
  <c r="AI604" i="34"/>
  <c r="AI605" i="34"/>
  <c r="AI606" i="34"/>
  <c r="AI607" i="34"/>
  <c r="AI608" i="34"/>
  <c r="AI609" i="34"/>
  <c r="AI610" i="34"/>
  <c r="AI611" i="34"/>
  <c r="AI612" i="34"/>
  <c r="AI613" i="34"/>
  <c r="AI614" i="34"/>
  <c r="AI615" i="34"/>
  <c r="AI616" i="34"/>
  <c r="AI617" i="34"/>
  <c r="AI618" i="34"/>
  <c r="AI619" i="34"/>
  <c r="AI620" i="34"/>
  <c r="AI621" i="34"/>
  <c r="AI622" i="34"/>
  <c r="AI623" i="34"/>
  <c r="AI624" i="34"/>
  <c r="AI625" i="34"/>
  <c r="AI626" i="34"/>
  <c r="AI627" i="34"/>
  <c r="AI628" i="34"/>
  <c r="AI629" i="34"/>
  <c r="AI630" i="34"/>
  <c r="AI631" i="34"/>
  <c r="AI632" i="34"/>
  <c r="AI633" i="34"/>
  <c r="AI634" i="34"/>
  <c r="AI635" i="34"/>
  <c r="AI636" i="34"/>
  <c r="AI637" i="34"/>
  <c r="AI638" i="34"/>
  <c r="AI639" i="34"/>
  <c r="AI640" i="34"/>
  <c r="AI641" i="34"/>
  <c r="AI642" i="34"/>
  <c r="AI643" i="34"/>
  <c r="AI644" i="34"/>
  <c r="AI645" i="34"/>
  <c r="AI646" i="34"/>
  <c r="AI647" i="34"/>
  <c r="AI648" i="34"/>
  <c r="AI649" i="34"/>
  <c r="AI650" i="34"/>
  <c r="AI651" i="34"/>
  <c r="AI652" i="34"/>
  <c r="AI653" i="34"/>
  <c r="AI654" i="34"/>
  <c r="AI655" i="34"/>
  <c r="AI656" i="34"/>
  <c r="AI657" i="34"/>
  <c r="AI658" i="34"/>
  <c r="AI659" i="34"/>
  <c r="AI660" i="34"/>
  <c r="AI661" i="34"/>
  <c r="AI662" i="34"/>
  <c r="AI663" i="34"/>
  <c r="AI664" i="34"/>
  <c r="AI665" i="34"/>
  <c r="AI666" i="34"/>
  <c r="AI667" i="34"/>
  <c r="AI668" i="34"/>
  <c r="AI669" i="34"/>
  <c r="AI670" i="34"/>
  <c r="AI671" i="34"/>
  <c r="AI672" i="34"/>
  <c r="AI673" i="34"/>
  <c r="AI674" i="34"/>
  <c r="AI675" i="34"/>
  <c r="AI676" i="34"/>
  <c r="AI677" i="34"/>
  <c r="AI678" i="34"/>
  <c r="AI679" i="34"/>
  <c r="AI680" i="34"/>
  <c r="AI681" i="34"/>
  <c r="AI682" i="34"/>
  <c r="AI683" i="34"/>
  <c r="AI684" i="34"/>
  <c r="AI685" i="34"/>
  <c r="AI686" i="34"/>
  <c r="AI687" i="34"/>
  <c r="AI688" i="34"/>
  <c r="AI689" i="34"/>
  <c r="AI690" i="34"/>
  <c r="AI691" i="34"/>
  <c r="AI692" i="34"/>
  <c r="AI693" i="34"/>
  <c r="AI694" i="34"/>
  <c r="AI695" i="34"/>
  <c r="AI696" i="34"/>
  <c r="AI697" i="34"/>
  <c r="AI698" i="34"/>
  <c r="AI699" i="34"/>
  <c r="AI700" i="34"/>
  <c r="AI701" i="34"/>
  <c r="AI702" i="34"/>
  <c r="AI703" i="34"/>
  <c r="AI704" i="34"/>
  <c r="AI705" i="34"/>
  <c r="AI706" i="34"/>
  <c r="AI707" i="34"/>
  <c r="AI708" i="34"/>
  <c r="AI709" i="34"/>
  <c r="AI710" i="34"/>
  <c r="AI711" i="34"/>
  <c r="AI712" i="34"/>
  <c r="AI713" i="34"/>
  <c r="AI714" i="34"/>
  <c r="AI715" i="34"/>
  <c r="AI716" i="34"/>
  <c r="AI717" i="34"/>
  <c r="AI718" i="34"/>
  <c r="AI719" i="34"/>
  <c r="AI720" i="34"/>
  <c r="AI721" i="34"/>
  <c r="AI722" i="34"/>
  <c r="AI723" i="34"/>
  <c r="AI724" i="34"/>
  <c r="AI725" i="34"/>
  <c r="AI726" i="34"/>
  <c r="AI727" i="34"/>
  <c r="AI728" i="34"/>
  <c r="AI729" i="34"/>
  <c r="AI730" i="34"/>
  <c r="AI731" i="34"/>
  <c r="AI732" i="34"/>
  <c r="AI733" i="34"/>
  <c r="AI734" i="34"/>
  <c r="AI735" i="34"/>
  <c r="AI736" i="34"/>
  <c r="AI737" i="34"/>
  <c r="AI738" i="34"/>
  <c r="AI739" i="34"/>
  <c r="AI740" i="34"/>
  <c r="AI741" i="34"/>
  <c r="AI742" i="34"/>
  <c r="AI743" i="34"/>
  <c r="AI744" i="34"/>
  <c r="AI745" i="34"/>
  <c r="AI746" i="34"/>
  <c r="AI747" i="34"/>
  <c r="AI748" i="34"/>
  <c r="AI749" i="34"/>
  <c r="AI750" i="34"/>
  <c r="AI751" i="34"/>
  <c r="AI752" i="34"/>
  <c r="AI753" i="34"/>
  <c r="AI754" i="34"/>
  <c r="AI755" i="34"/>
  <c r="AI756" i="34"/>
  <c r="AI757" i="34"/>
  <c r="AI758" i="34"/>
  <c r="AI759" i="34"/>
  <c r="AI760" i="34"/>
  <c r="AI761" i="34"/>
  <c r="AI762" i="34"/>
  <c r="AI763" i="34"/>
  <c r="AI764" i="34"/>
  <c r="AI765" i="34"/>
  <c r="AI766" i="34"/>
  <c r="AI767" i="34"/>
  <c r="AI768" i="34"/>
  <c r="AI769" i="34"/>
  <c r="AI770" i="34"/>
  <c r="AI771" i="34"/>
  <c r="AI772" i="34"/>
  <c r="AI773" i="34"/>
  <c r="AI774" i="34"/>
  <c r="AI775" i="34"/>
  <c r="AI776" i="34"/>
  <c r="AI777" i="34"/>
  <c r="AI778" i="34"/>
  <c r="AI779" i="34"/>
  <c r="AI780" i="34"/>
  <c r="AI781" i="34"/>
  <c r="AI782" i="34"/>
  <c r="AI783" i="34"/>
  <c r="AI784" i="34"/>
  <c r="AI785" i="34"/>
  <c r="AI786" i="34"/>
  <c r="AI787" i="34"/>
  <c r="AI788" i="34"/>
  <c r="AI789" i="34"/>
  <c r="AI790" i="34"/>
  <c r="AI791" i="34"/>
  <c r="AI792" i="34"/>
  <c r="AI793" i="34"/>
  <c r="AI794" i="34"/>
  <c r="AI795" i="34"/>
  <c r="AI796" i="34"/>
  <c r="AI797" i="34"/>
  <c r="AI798" i="34"/>
  <c r="AI799" i="34"/>
  <c r="AI800" i="34"/>
  <c r="AI801" i="34"/>
  <c r="AI802" i="34"/>
  <c r="AI803" i="34"/>
  <c r="AI804" i="34"/>
  <c r="AI805" i="34"/>
  <c r="AI806" i="34"/>
  <c r="AI807" i="34"/>
  <c r="AI808" i="34"/>
  <c r="AI809" i="34"/>
  <c r="AI810" i="34"/>
  <c r="AI811" i="34"/>
  <c r="AI812" i="34"/>
  <c r="AI813" i="34"/>
  <c r="AI814" i="34"/>
  <c r="AI815" i="34"/>
  <c r="AI816" i="34"/>
  <c r="AI817" i="34"/>
  <c r="AI818" i="34"/>
  <c r="AI819" i="34"/>
  <c r="AI820" i="34"/>
  <c r="AI821" i="34"/>
  <c r="AI822" i="34"/>
  <c r="AI823" i="34"/>
  <c r="AI824" i="34"/>
  <c r="AI825" i="34"/>
  <c r="AI826" i="34"/>
  <c r="AI827" i="34"/>
  <c r="AI828" i="34"/>
  <c r="AI829" i="34"/>
  <c r="AI830" i="34"/>
  <c r="AI831" i="34"/>
  <c r="AI832" i="34"/>
  <c r="AI833" i="34"/>
  <c r="AI834" i="34"/>
  <c r="AI835" i="34"/>
  <c r="AI836" i="34"/>
  <c r="AI837" i="34"/>
  <c r="AI838" i="34"/>
  <c r="AI839" i="34"/>
  <c r="AI840" i="34"/>
  <c r="AI841" i="34"/>
  <c r="AI842" i="34"/>
  <c r="AI843" i="34"/>
  <c r="AI844" i="34"/>
  <c r="AI845" i="34"/>
  <c r="AI846" i="34"/>
  <c r="AI847" i="34"/>
  <c r="AI848" i="34"/>
  <c r="AI849" i="34"/>
  <c r="AI850" i="34"/>
  <c r="AI851" i="34"/>
  <c r="AI852" i="34"/>
  <c r="AI853" i="34"/>
  <c r="AI854" i="34"/>
  <c r="AI855" i="34"/>
  <c r="AI856" i="34"/>
  <c r="AI857" i="34"/>
  <c r="AI858" i="34"/>
  <c r="AI859" i="34"/>
  <c r="AI860" i="34"/>
  <c r="AI861" i="34"/>
  <c r="AI862" i="34"/>
  <c r="AI863" i="34"/>
  <c r="AI864" i="34"/>
  <c r="AI865" i="34"/>
  <c r="AI866" i="34"/>
  <c r="AI867" i="34"/>
  <c r="AI868" i="34"/>
  <c r="AI869" i="34"/>
  <c r="AI870" i="34"/>
  <c r="AI871" i="34"/>
  <c r="AI872" i="34"/>
  <c r="AI873" i="34"/>
  <c r="AI874" i="34"/>
  <c r="AI875" i="34"/>
  <c r="AI876" i="34"/>
  <c r="AI877" i="34"/>
  <c r="AI878" i="34"/>
  <c r="AI879" i="34"/>
  <c r="AI880" i="34"/>
  <c r="AI881" i="34"/>
  <c r="AI882" i="34"/>
  <c r="AI883" i="34"/>
  <c r="AI884" i="34"/>
  <c r="AI885" i="34"/>
  <c r="AI886" i="34"/>
  <c r="AI887" i="34"/>
  <c r="AI888" i="34"/>
  <c r="AI889" i="34"/>
  <c r="AI890" i="34"/>
  <c r="AI891" i="34"/>
  <c r="AI892" i="34"/>
  <c r="AI893" i="34"/>
  <c r="AI894" i="34"/>
  <c r="AI895" i="34"/>
  <c r="AI896" i="34"/>
  <c r="AI897" i="34"/>
  <c r="AI898" i="34"/>
  <c r="AI899" i="34"/>
  <c r="AI900" i="34"/>
  <c r="AI901" i="34"/>
  <c r="AI902" i="34"/>
  <c r="AI903" i="34"/>
  <c r="AI904" i="34"/>
  <c r="AI905" i="34"/>
  <c r="AI906" i="34"/>
  <c r="AI907" i="34"/>
  <c r="AI908" i="34"/>
  <c r="AI909" i="34"/>
  <c r="AI910" i="34"/>
  <c r="AI911" i="34"/>
  <c r="AI912" i="34"/>
  <c r="AI913" i="34"/>
  <c r="AI914" i="34"/>
  <c r="AI915" i="34"/>
  <c r="AI916" i="34"/>
  <c r="AI917" i="34"/>
  <c r="AI918" i="34"/>
  <c r="AI919" i="34"/>
  <c r="AI920" i="34"/>
  <c r="AI921" i="34"/>
  <c r="AI922" i="34"/>
  <c r="AI923" i="34"/>
  <c r="AI924" i="34"/>
  <c r="AI925" i="34"/>
  <c r="AI926" i="34"/>
  <c r="AI927" i="34"/>
  <c r="AI928" i="34"/>
  <c r="AI929" i="34"/>
  <c r="AI930" i="34"/>
  <c r="AI931" i="34"/>
  <c r="AI932" i="34"/>
  <c r="AI933" i="34"/>
  <c r="AI934" i="34"/>
  <c r="AI935" i="34"/>
  <c r="AI936" i="34"/>
  <c r="AI937" i="34"/>
  <c r="AI938" i="34"/>
  <c r="AI939" i="34"/>
  <c r="AI940" i="34"/>
  <c r="AI941" i="34"/>
  <c r="AI942" i="34"/>
  <c r="AI943" i="34"/>
  <c r="AI944" i="34"/>
  <c r="AI945" i="34"/>
  <c r="AI946" i="34"/>
  <c r="AI947" i="34"/>
  <c r="AI948" i="34"/>
  <c r="AI949" i="34"/>
  <c r="AI950" i="34"/>
  <c r="AI951" i="34"/>
  <c r="AI952" i="34"/>
  <c r="AI953" i="34"/>
  <c r="AI954" i="34"/>
  <c r="AI955" i="34"/>
  <c r="AI956" i="34"/>
  <c r="AI957" i="34"/>
  <c r="AI958" i="34"/>
  <c r="AI959" i="34"/>
  <c r="AI960" i="34"/>
  <c r="AI961" i="34"/>
  <c r="AI962" i="34"/>
  <c r="AI963" i="34"/>
  <c r="AI964" i="34"/>
  <c r="AI965" i="34"/>
  <c r="AI966" i="34"/>
  <c r="AI967" i="34"/>
  <c r="AI968" i="34"/>
  <c r="AI969" i="34"/>
  <c r="AI970" i="34"/>
  <c r="AI971" i="34"/>
  <c r="AI972" i="34"/>
  <c r="AI973" i="34"/>
  <c r="AI974" i="34"/>
  <c r="AI975" i="34"/>
  <c r="AI976" i="34"/>
  <c r="AI977" i="34"/>
  <c r="AI978" i="34"/>
  <c r="AI979" i="34"/>
  <c r="AI980" i="34"/>
  <c r="AI981" i="34"/>
  <c r="AI982" i="34"/>
  <c r="AI983" i="34"/>
  <c r="AI984" i="34"/>
  <c r="AI985" i="34"/>
  <c r="AI986" i="34"/>
  <c r="AI987" i="34"/>
  <c r="AI988" i="34"/>
  <c r="AI989" i="34"/>
  <c r="AI990" i="34"/>
  <c r="AI991" i="34"/>
  <c r="AI992" i="34"/>
  <c r="AI993" i="34"/>
  <c r="AI994" i="34"/>
  <c r="AI995" i="34"/>
  <c r="AI996" i="34"/>
  <c r="AI997" i="34"/>
  <c r="AI998" i="34"/>
  <c r="AI999" i="34"/>
  <c r="AI1000" i="34"/>
  <c r="AI1001" i="34"/>
  <c r="AI1002" i="34"/>
  <c r="AI1003" i="34"/>
  <c r="AI1004" i="34"/>
  <c r="AI1005" i="34"/>
  <c r="AI1006" i="34"/>
  <c r="AI1007" i="34"/>
  <c r="AI1008" i="34"/>
  <c r="AI1009" i="34"/>
  <c r="AI1010" i="34"/>
  <c r="AI1011" i="34"/>
  <c r="AI1012" i="34"/>
  <c r="AI1013" i="34"/>
  <c r="AI1014" i="34"/>
  <c r="AI1015" i="34"/>
  <c r="AI19" i="34"/>
  <c r="T16" i="51" l="1"/>
  <c r="U16" i="51"/>
  <c r="P16" i="44"/>
  <c r="Q16" i="44"/>
  <c r="T11" i="51" l="1"/>
  <c r="U11" i="51"/>
  <c r="P11" i="44"/>
  <c r="Q11" i="44"/>
  <c r="T932" i="30" l="1"/>
  <c r="U932" i="30"/>
  <c r="V932" i="30"/>
  <c r="W932" i="30"/>
  <c r="X932" i="30"/>
  <c r="Z932" i="30"/>
  <c r="AA932" i="30"/>
  <c r="AB932" i="30"/>
  <c r="T933" i="30"/>
  <c r="U933" i="30"/>
  <c r="V933" i="30"/>
  <c r="W933" i="30"/>
  <c r="X933" i="30"/>
  <c r="Z933" i="30"/>
  <c r="AA933" i="30"/>
  <c r="AB933" i="30"/>
  <c r="T934" i="30"/>
  <c r="U934" i="30"/>
  <c r="V934" i="30"/>
  <c r="W934" i="30"/>
  <c r="X934" i="30"/>
  <c r="Z934" i="30"/>
  <c r="AA934" i="30"/>
  <c r="AB934" i="30"/>
  <c r="T935" i="30"/>
  <c r="U935" i="30"/>
  <c r="V935" i="30"/>
  <c r="W935" i="30"/>
  <c r="X935" i="30"/>
  <c r="Z935" i="30"/>
  <c r="AA935" i="30"/>
  <c r="AB935" i="30"/>
  <c r="T936" i="30"/>
  <c r="U936" i="30"/>
  <c r="V936" i="30"/>
  <c r="W936" i="30"/>
  <c r="X936" i="30"/>
  <c r="Z936" i="30"/>
  <c r="AA936" i="30"/>
  <c r="AB936" i="30"/>
  <c r="T937" i="30"/>
  <c r="U937" i="30"/>
  <c r="V937" i="30"/>
  <c r="W937" i="30"/>
  <c r="X937" i="30"/>
  <c r="Z937" i="30"/>
  <c r="AA937" i="30"/>
  <c r="AB937" i="30"/>
  <c r="T938" i="30"/>
  <c r="U938" i="30"/>
  <c r="V938" i="30"/>
  <c r="W938" i="30"/>
  <c r="X938" i="30"/>
  <c r="Z938" i="30"/>
  <c r="AA938" i="30"/>
  <c r="AB938" i="30"/>
  <c r="T939" i="30"/>
  <c r="U939" i="30"/>
  <c r="V939" i="30"/>
  <c r="W939" i="30"/>
  <c r="X939" i="30"/>
  <c r="Z939" i="30"/>
  <c r="AA939" i="30"/>
  <c r="AB939" i="30"/>
  <c r="T940" i="30"/>
  <c r="U940" i="30"/>
  <c r="V940" i="30"/>
  <c r="W940" i="30"/>
  <c r="X940" i="30"/>
  <c r="Z940" i="30"/>
  <c r="AA940" i="30"/>
  <c r="AB940" i="30"/>
  <c r="T941" i="30"/>
  <c r="U941" i="30"/>
  <c r="V941" i="30"/>
  <c r="W941" i="30"/>
  <c r="X941" i="30"/>
  <c r="Z941" i="30"/>
  <c r="AA941" i="30"/>
  <c r="AB941" i="30"/>
  <c r="S16" i="46" l="1"/>
  <c r="A932" i="30"/>
  <c r="A933" i="30"/>
  <c r="A934" i="30"/>
  <c r="A935" i="30"/>
  <c r="A936" i="30"/>
  <c r="A937" i="30"/>
  <c r="A938" i="30"/>
  <c r="A939" i="30"/>
  <c r="A940" i="30"/>
  <c r="A941" i="30"/>
  <c r="I24" i="47" l="1"/>
  <c r="I24" i="41"/>
  <c r="V5" i="30" l="1"/>
  <c r="V6" i="30"/>
  <c r="V7"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V305" i="30"/>
  <c r="V306" i="30"/>
  <c r="V307" i="30"/>
  <c r="V308" i="30"/>
  <c r="V309" i="30"/>
  <c r="V310" i="30"/>
  <c r="V311" i="30"/>
  <c r="V312" i="30"/>
  <c r="V313" i="30"/>
  <c r="V314" i="30"/>
  <c r="V315" i="30"/>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V418" i="30"/>
  <c r="V419" i="30"/>
  <c r="V420" i="30"/>
  <c r="V421" i="30"/>
  <c r="V422" i="30"/>
  <c r="V423" i="30"/>
  <c r="V424" i="30"/>
  <c r="V425" i="30"/>
  <c r="V426" i="30"/>
  <c r="V427" i="30"/>
  <c r="V428" i="30"/>
  <c r="V429" i="30"/>
  <c r="V430" i="30"/>
  <c r="V431" i="30"/>
  <c r="V432" i="30"/>
  <c r="V433" i="30"/>
  <c r="V434" i="30"/>
  <c r="V435" i="30"/>
  <c r="V436" i="30"/>
  <c r="V437" i="30"/>
  <c r="V438" i="30"/>
  <c r="V439" i="30"/>
  <c r="V440" i="30"/>
  <c r="V441" i="30"/>
  <c r="V442" i="30"/>
  <c r="V443" i="30"/>
  <c r="V444" i="30"/>
  <c r="V445" i="30"/>
  <c r="V446" i="30"/>
  <c r="V447" i="30"/>
  <c r="V448" i="30"/>
  <c r="V449" i="30"/>
  <c r="V450" i="30"/>
  <c r="V451" i="30"/>
  <c r="V452" i="30"/>
  <c r="V453" i="30"/>
  <c r="V454" i="30"/>
  <c r="V455" i="30"/>
  <c r="V456" i="30"/>
  <c r="V457" i="30"/>
  <c r="V458" i="30"/>
  <c r="V459" i="30"/>
  <c r="V460" i="30"/>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V491" i="30"/>
  <c r="V492" i="30"/>
  <c r="V493" i="30"/>
  <c r="V494" i="30"/>
  <c r="V495" i="30"/>
  <c r="V496" i="30"/>
  <c r="V497" i="30"/>
  <c r="V498" i="30"/>
  <c r="V499" i="30"/>
  <c r="V500" i="30"/>
  <c r="V501" i="30"/>
  <c r="V502" i="30"/>
  <c r="V503" i="30"/>
  <c r="V504" i="30"/>
  <c r="V505" i="30"/>
  <c r="V506" i="30"/>
  <c r="V507" i="30"/>
  <c r="V508" i="30"/>
  <c r="V509" i="30"/>
  <c r="V510" i="30"/>
  <c r="V511" i="30"/>
  <c r="V512" i="30"/>
  <c r="V513" i="30"/>
  <c r="V514" i="30"/>
  <c r="V515" i="30"/>
  <c r="V516" i="30"/>
  <c r="V517" i="30"/>
  <c r="V518" i="30"/>
  <c r="V519" i="30"/>
  <c r="V520" i="30"/>
  <c r="V521" i="30"/>
  <c r="V522" i="30"/>
  <c r="V523" i="30"/>
  <c r="V524" i="30"/>
  <c r="V525" i="30"/>
  <c r="V526" i="30"/>
  <c r="V527" i="30"/>
  <c r="V528" i="30"/>
  <c r="V529" i="30"/>
  <c r="V530" i="30"/>
  <c r="V531" i="30"/>
  <c r="V532" i="30"/>
  <c r="V533" i="30"/>
  <c r="V534" i="30"/>
  <c r="V535" i="30"/>
  <c r="V536" i="30"/>
  <c r="V537" i="30"/>
  <c r="V538" i="30"/>
  <c r="V539" i="30"/>
  <c r="V540" i="30"/>
  <c r="V541" i="30"/>
  <c r="V542" i="30"/>
  <c r="V543" i="30"/>
  <c r="V544" i="30"/>
  <c r="V545" i="30"/>
  <c r="V546" i="30"/>
  <c r="V547" i="30"/>
  <c r="V548" i="30"/>
  <c r="V549" i="30"/>
  <c r="V550" i="30"/>
  <c r="V551" i="30"/>
  <c r="V552" i="30"/>
  <c r="V553" i="30"/>
  <c r="V554" i="30"/>
  <c r="V555" i="30"/>
  <c r="V556" i="30"/>
  <c r="V557" i="30"/>
  <c r="V558" i="30"/>
  <c r="V559" i="30"/>
  <c r="V560" i="30"/>
  <c r="V561" i="30"/>
  <c r="V562" i="30"/>
  <c r="V563" i="30"/>
  <c r="V564" i="30"/>
  <c r="V565" i="30"/>
  <c r="V566" i="30"/>
  <c r="V567" i="30"/>
  <c r="V568" i="30"/>
  <c r="V569" i="30"/>
  <c r="V570" i="30"/>
  <c r="V571" i="30"/>
  <c r="V572" i="30"/>
  <c r="V573" i="30"/>
  <c r="V574" i="30"/>
  <c r="V575" i="30"/>
  <c r="V576" i="30"/>
  <c r="V577" i="30"/>
  <c r="V578" i="30"/>
  <c r="V579" i="30"/>
  <c r="V580" i="30"/>
  <c r="V581" i="30"/>
  <c r="V582" i="30"/>
  <c r="V583" i="30"/>
  <c r="V584" i="30"/>
  <c r="V585" i="30"/>
  <c r="V586" i="30"/>
  <c r="V587" i="30"/>
  <c r="V588" i="30"/>
  <c r="V589" i="30"/>
  <c r="V590" i="30"/>
  <c r="V591" i="30"/>
  <c r="V592" i="30"/>
  <c r="V593" i="30"/>
  <c r="V594" i="30"/>
  <c r="V595" i="30"/>
  <c r="V596" i="30"/>
  <c r="V597" i="30"/>
  <c r="V598" i="30"/>
  <c r="V599" i="30"/>
  <c r="V600" i="30"/>
  <c r="V601" i="30"/>
  <c r="V602" i="30"/>
  <c r="V603" i="30"/>
  <c r="V604" i="30"/>
  <c r="V605" i="30"/>
  <c r="V606" i="30"/>
  <c r="V607" i="30"/>
  <c r="V608" i="30"/>
  <c r="V609" i="30"/>
  <c r="V610" i="30"/>
  <c r="V611" i="30"/>
  <c r="V612" i="30"/>
  <c r="V613" i="30"/>
  <c r="V614" i="30"/>
  <c r="V615" i="30"/>
  <c r="V616" i="30"/>
  <c r="V617" i="30"/>
  <c r="V618" i="30"/>
  <c r="V619" i="30"/>
  <c r="V620" i="30"/>
  <c r="V621" i="30"/>
  <c r="V622" i="30"/>
  <c r="V623" i="30"/>
  <c r="V624" i="30"/>
  <c r="V625" i="30"/>
  <c r="V626" i="30"/>
  <c r="V627" i="30"/>
  <c r="V628" i="30"/>
  <c r="V629" i="30"/>
  <c r="V630" i="30"/>
  <c r="V631" i="30"/>
  <c r="V632" i="30"/>
  <c r="V633" i="30"/>
  <c r="V634" i="30"/>
  <c r="V635" i="30"/>
  <c r="V636" i="30"/>
  <c r="V637" i="30"/>
  <c r="V638" i="30"/>
  <c r="V639" i="30"/>
  <c r="V640" i="30"/>
  <c r="V641" i="30"/>
  <c r="V642" i="30"/>
  <c r="V643" i="30"/>
  <c r="V644" i="30"/>
  <c r="V645" i="30"/>
  <c r="V646" i="30"/>
  <c r="V647" i="30"/>
  <c r="V648" i="30"/>
  <c r="V649" i="30"/>
  <c r="V650" i="30"/>
  <c r="V651" i="30"/>
  <c r="V652" i="30"/>
  <c r="V653" i="30"/>
  <c r="V654" i="30"/>
  <c r="V655" i="30"/>
  <c r="V656" i="30"/>
  <c r="V657" i="30"/>
  <c r="V658" i="30"/>
  <c r="V659" i="30"/>
  <c r="V660" i="30"/>
  <c r="V661" i="30"/>
  <c r="V662" i="30"/>
  <c r="V663" i="30"/>
  <c r="V664" i="30"/>
  <c r="V665" i="30"/>
  <c r="V666" i="30"/>
  <c r="V667" i="30"/>
  <c r="V668" i="30"/>
  <c r="V669" i="30"/>
  <c r="V670" i="30"/>
  <c r="V671" i="30"/>
  <c r="V672" i="30"/>
  <c r="V673" i="30"/>
  <c r="V674" i="30"/>
  <c r="V675" i="30"/>
  <c r="V676" i="30"/>
  <c r="V677" i="30"/>
  <c r="V678" i="30"/>
  <c r="V679" i="30"/>
  <c r="V680" i="30"/>
  <c r="V681" i="30"/>
  <c r="V682" i="30"/>
  <c r="V683" i="30"/>
  <c r="V684" i="30"/>
  <c r="V685" i="30"/>
  <c r="V686" i="30"/>
  <c r="V687" i="30"/>
  <c r="V688" i="30"/>
  <c r="V689" i="30"/>
  <c r="V690" i="30"/>
  <c r="V691" i="30"/>
  <c r="V692" i="30"/>
  <c r="V693" i="30"/>
  <c r="V694" i="30"/>
  <c r="V695" i="30"/>
  <c r="V696" i="30"/>
  <c r="V697" i="30"/>
  <c r="V698" i="30"/>
  <c r="V699" i="30"/>
  <c r="V700" i="30"/>
  <c r="V701" i="30"/>
  <c r="V702" i="30"/>
  <c r="V703" i="30"/>
  <c r="V704" i="30"/>
  <c r="V705" i="30"/>
  <c r="V706" i="30"/>
  <c r="V707" i="30"/>
  <c r="V708" i="30"/>
  <c r="V709" i="30"/>
  <c r="V710" i="30"/>
  <c r="V711" i="30"/>
  <c r="V712" i="30"/>
  <c r="V713" i="30"/>
  <c r="V714" i="30"/>
  <c r="V715" i="30"/>
  <c r="V716" i="30"/>
  <c r="V717" i="30"/>
  <c r="V718" i="30"/>
  <c r="V719" i="30"/>
  <c r="V720" i="30"/>
  <c r="V721" i="30"/>
  <c r="V722" i="30"/>
  <c r="V723" i="30"/>
  <c r="V724" i="30"/>
  <c r="V725" i="30"/>
  <c r="V726" i="30"/>
  <c r="V727" i="30"/>
  <c r="V728" i="30"/>
  <c r="V729" i="30"/>
  <c r="V730" i="30"/>
  <c r="V731" i="30"/>
  <c r="V732" i="30"/>
  <c r="V733" i="30"/>
  <c r="V734" i="30"/>
  <c r="V735" i="30"/>
  <c r="V736" i="30"/>
  <c r="V737" i="30"/>
  <c r="V738" i="30"/>
  <c r="V739" i="30"/>
  <c r="V740" i="30"/>
  <c r="V741" i="30"/>
  <c r="V742" i="30"/>
  <c r="V743" i="30"/>
  <c r="V744" i="30"/>
  <c r="V745" i="30"/>
  <c r="V746" i="30"/>
  <c r="V747" i="30"/>
  <c r="V748" i="30"/>
  <c r="V749" i="30"/>
  <c r="V750" i="30"/>
  <c r="V751" i="30"/>
  <c r="V752" i="30"/>
  <c r="V753" i="30"/>
  <c r="V754" i="30"/>
  <c r="V755" i="30"/>
  <c r="V756" i="30"/>
  <c r="V757" i="30"/>
  <c r="V758" i="30"/>
  <c r="V759" i="30"/>
  <c r="V760" i="30"/>
  <c r="V761" i="30"/>
  <c r="V762" i="30"/>
  <c r="V763" i="30"/>
  <c r="V764" i="30"/>
  <c r="V765" i="30"/>
  <c r="V766" i="30"/>
  <c r="V767" i="30"/>
  <c r="V768" i="30"/>
  <c r="V769" i="30"/>
  <c r="V770" i="30"/>
  <c r="V771" i="30"/>
  <c r="V772" i="30"/>
  <c r="V773" i="30"/>
  <c r="V774" i="30"/>
  <c r="V775" i="30"/>
  <c r="V776" i="30"/>
  <c r="V777" i="30"/>
  <c r="V778" i="30"/>
  <c r="V779" i="30"/>
  <c r="V780" i="30"/>
  <c r="V781" i="30"/>
  <c r="V782" i="30"/>
  <c r="V783" i="30"/>
  <c r="V784" i="30"/>
  <c r="V785" i="30"/>
  <c r="V786" i="30"/>
  <c r="V787" i="30"/>
  <c r="V788" i="30"/>
  <c r="V789" i="30"/>
  <c r="V790" i="30"/>
  <c r="V791" i="30"/>
  <c r="V792" i="30"/>
  <c r="V793" i="30"/>
  <c r="V794" i="30"/>
  <c r="V795" i="30"/>
  <c r="V796" i="30"/>
  <c r="V797" i="30"/>
  <c r="V798" i="30"/>
  <c r="V799" i="30"/>
  <c r="V800" i="30"/>
  <c r="V801" i="30"/>
  <c r="V802" i="30"/>
  <c r="V803" i="30"/>
  <c r="V804" i="30"/>
  <c r="V805" i="30"/>
  <c r="V806" i="30"/>
  <c r="V807" i="30"/>
  <c r="V808" i="30"/>
  <c r="V809" i="30"/>
  <c r="V810" i="30"/>
  <c r="V811" i="30"/>
  <c r="V812" i="30"/>
  <c r="V813" i="30"/>
  <c r="V814" i="30"/>
  <c r="V815" i="30"/>
  <c r="V816" i="30"/>
  <c r="V817" i="30"/>
  <c r="V818" i="30"/>
  <c r="V819" i="30"/>
  <c r="V820" i="30"/>
  <c r="V821" i="30"/>
  <c r="V822" i="30"/>
  <c r="V823" i="30"/>
  <c r="V824" i="30"/>
  <c r="V825" i="30"/>
  <c r="V826" i="30"/>
  <c r="V827" i="30"/>
  <c r="V828" i="30"/>
  <c r="V829" i="30"/>
  <c r="V830" i="30"/>
  <c r="V831" i="30"/>
  <c r="V832" i="30"/>
  <c r="V833" i="30"/>
  <c r="V834" i="30"/>
  <c r="V835" i="30"/>
  <c r="V836" i="30"/>
  <c r="V837" i="30"/>
  <c r="V838" i="30"/>
  <c r="V839" i="30"/>
  <c r="V840" i="30"/>
  <c r="V841" i="30"/>
  <c r="V842" i="30"/>
  <c r="V843" i="30"/>
  <c r="V844" i="30"/>
  <c r="V845" i="30"/>
  <c r="V846" i="30"/>
  <c r="V847" i="30"/>
  <c r="V848" i="30"/>
  <c r="V849" i="30"/>
  <c r="V850" i="30"/>
  <c r="V851" i="30"/>
  <c r="V852" i="30"/>
  <c r="V853" i="30"/>
  <c r="V854" i="30"/>
  <c r="V855" i="30"/>
  <c r="V856" i="30"/>
  <c r="V857" i="30"/>
  <c r="V858" i="30"/>
  <c r="V859" i="30"/>
  <c r="V860" i="30"/>
  <c r="V861" i="30"/>
  <c r="V862" i="30"/>
  <c r="V863" i="30"/>
  <c r="V864" i="30"/>
  <c r="V865" i="30"/>
  <c r="V866" i="30"/>
  <c r="V867" i="30"/>
  <c r="V868" i="30"/>
  <c r="V869" i="30"/>
  <c r="V870" i="30"/>
  <c r="V871" i="30"/>
  <c r="V872" i="30"/>
  <c r="V873" i="30"/>
  <c r="V874" i="30"/>
  <c r="V875" i="30"/>
  <c r="V876" i="30"/>
  <c r="V877" i="30"/>
  <c r="V878" i="30"/>
  <c r="V879" i="30"/>
  <c r="V880" i="30"/>
  <c r="V881" i="30"/>
  <c r="V882" i="30"/>
  <c r="V883" i="30"/>
  <c r="V884" i="30"/>
  <c r="V885" i="30"/>
  <c r="V886" i="30"/>
  <c r="V887" i="30"/>
  <c r="V888" i="30"/>
  <c r="V889" i="30"/>
  <c r="V890" i="30"/>
  <c r="V891" i="30"/>
  <c r="V892" i="30"/>
  <c r="V893" i="30"/>
  <c r="V894" i="30"/>
  <c r="V895" i="30"/>
  <c r="V896" i="30"/>
  <c r="V897" i="30"/>
  <c r="V898" i="30"/>
  <c r="V899" i="30"/>
  <c r="V900" i="30"/>
  <c r="V901" i="30"/>
  <c r="V902" i="30"/>
  <c r="V903" i="30"/>
  <c r="V904" i="30"/>
  <c r="V905" i="30"/>
  <c r="V906" i="30"/>
  <c r="V907" i="30"/>
  <c r="V908" i="30"/>
  <c r="V909" i="30"/>
  <c r="V910" i="30"/>
  <c r="V911" i="30"/>
  <c r="V912" i="30"/>
  <c r="V913" i="30"/>
  <c r="V914" i="30"/>
  <c r="V915" i="30"/>
  <c r="V916" i="30"/>
  <c r="V917" i="30"/>
  <c r="V918" i="30"/>
  <c r="V919" i="30"/>
  <c r="V920" i="30"/>
  <c r="V921" i="30"/>
  <c r="V922" i="30"/>
  <c r="V923" i="30"/>
  <c r="V924" i="30"/>
  <c r="V925" i="30"/>
  <c r="V926" i="30"/>
  <c r="V927" i="30"/>
  <c r="V928" i="30"/>
  <c r="V929" i="30"/>
  <c r="V930" i="30"/>
  <c r="V931" i="30"/>
  <c r="V942" i="30"/>
  <c r="V943" i="30"/>
  <c r="V944" i="30"/>
  <c r="V945" i="30"/>
  <c r="V946" i="30"/>
  <c r="V947" i="30"/>
  <c r="V948" i="30"/>
  <c r="V949" i="30"/>
  <c r="V950" i="30"/>
  <c r="V951" i="30"/>
  <c r="V952" i="30"/>
  <c r="V953" i="30"/>
  <c r="V954" i="30"/>
  <c r="V955" i="30"/>
  <c r="V956" i="30"/>
  <c r="V957" i="30"/>
  <c r="V958" i="30"/>
  <c r="V959" i="30"/>
  <c r="V960" i="30"/>
  <c r="V961" i="30"/>
  <c r="V962" i="30"/>
  <c r="V963" i="30"/>
  <c r="V964" i="30"/>
  <c r="V965" i="30"/>
  <c r="V966" i="30"/>
  <c r="V967" i="30"/>
  <c r="V968" i="30"/>
  <c r="V969" i="30"/>
  <c r="V970" i="30"/>
  <c r="V971" i="30"/>
  <c r="V972" i="30"/>
  <c r="V973" i="30"/>
  <c r="V974" i="30"/>
  <c r="V975" i="30"/>
  <c r="V976" i="30"/>
  <c r="V977" i="30"/>
  <c r="V978" i="30"/>
  <c r="V979" i="30"/>
  <c r="V980" i="30"/>
  <c r="V981" i="30"/>
  <c r="V982" i="30"/>
  <c r="V983" i="30"/>
  <c r="V984" i="30"/>
  <c r="V985" i="30"/>
  <c r="V986" i="30"/>
  <c r="V987" i="30"/>
  <c r="V988" i="30"/>
  <c r="V989" i="30"/>
  <c r="V990" i="30"/>
  <c r="V991" i="30"/>
  <c r="V992" i="30"/>
  <c r="V993" i="30"/>
  <c r="V994" i="30"/>
  <c r="V995" i="30"/>
  <c r="V996" i="30"/>
  <c r="V997" i="30"/>
  <c r="V998" i="30"/>
  <c r="V999" i="30"/>
  <c r="V1000" i="30"/>
  <c r="V1001" i="30"/>
  <c r="V1002" i="30"/>
  <c r="V1003" i="30"/>
  <c r="V1004" i="30"/>
  <c r="V1005" i="30"/>
  <c r="V1006" i="30"/>
  <c r="V1007" i="30"/>
  <c r="V1008" i="30"/>
  <c r="V1009" i="30"/>
  <c r="V1010" i="30"/>
  <c r="V1011" i="30"/>
  <c r="V1012" i="30"/>
  <c r="V1013" i="30"/>
  <c r="V1014" i="30"/>
  <c r="V1015" i="30"/>
  <c r="V1016" i="30"/>
  <c r="V1017" i="30"/>
  <c r="V1018" i="30"/>
  <c r="V1019" i="30"/>
  <c r="V1020" i="30"/>
  <c r="V1021" i="30"/>
  <c r="V1022" i="30"/>
  <c r="V1023" i="30"/>
  <c r="V1024" i="30"/>
  <c r="V1025" i="30"/>
  <c r="V1026" i="30"/>
  <c r="V1027" i="30"/>
  <c r="V1028" i="30"/>
  <c r="V1029" i="30"/>
  <c r="V1030" i="30"/>
  <c r="V1031" i="30"/>
  <c r="V1032" i="30"/>
  <c r="V1033" i="30"/>
  <c r="V1034" i="30"/>
  <c r="V1035" i="30"/>
  <c r="V1036" i="30"/>
  <c r="V1037" i="30"/>
  <c r="V1038" i="30"/>
  <c r="V1039" i="30"/>
  <c r="V1040" i="30"/>
  <c r="V1041" i="30"/>
  <c r="V1042" i="30"/>
  <c r="V1043" i="30"/>
  <c r="V1044" i="30"/>
  <c r="V1045" i="30"/>
  <c r="V1046" i="30"/>
  <c r="V1047" i="30"/>
  <c r="V1048" i="30"/>
  <c r="V1049" i="30"/>
  <c r="V1050" i="30"/>
  <c r="V1051" i="30"/>
  <c r="V1052" i="30"/>
  <c r="V1053" i="30"/>
  <c r="V1054" i="30"/>
  <c r="V1055" i="30"/>
  <c r="V1056" i="30"/>
  <c r="V1057" i="30"/>
  <c r="V1058" i="30"/>
  <c r="V1059" i="30"/>
  <c r="V1060" i="30"/>
  <c r="V1061" i="30"/>
  <c r="V1062" i="30"/>
  <c r="V1063" i="30"/>
  <c r="V1064" i="30"/>
  <c r="V1065" i="30"/>
  <c r="V1066" i="30"/>
  <c r="V1067" i="30"/>
  <c r="V1068" i="30"/>
  <c r="V1069" i="30"/>
  <c r="V1070" i="30"/>
  <c r="V1071" i="30"/>
  <c r="V1072" i="30"/>
  <c r="V1073" i="30"/>
  <c r="V1074" i="30"/>
  <c r="V1075" i="30"/>
  <c r="V1076" i="30"/>
  <c r="V1077" i="30"/>
  <c r="V1078" i="30"/>
  <c r="V1079" i="30"/>
  <c r="V1080" i="30"/>
  <c r="V1081" i="30"/>
  <c r="V1082" i="30"/>
  <c r="V1083" i="30"/>
  <c r="V1084" i="30"/>
  <c r="V1085" i="30"/>
  <c r="V1086" i="30"/>
  <c r="V1087" i="30"/>
  <c r="V1088" i="30"/>
  <c r="V1089" i="30"/>
  <c r="V1090" i="30"/>
  <c r="V1091" i="30"/>
  <c r="V1092" i="30"/>
  <c r="V1093" i="30"/>
  <c r="V1094" i="30"/>
  <c r="V1095" i="30"/>
  <c r="V1096" i="30"/>
  <c r="V1097" i="30"/>
  <c r="V1098" i="30"/>
  <c r="V1099" i="30"/>
  <c r="V1100" i="30"/>
  <c r="V1101" i="30"/>
  <c r="V1102" i="30"/>
  <c r="V1103" i="30"/>
  <c r="V1104" i="30"/>
  <c r="V1105" i="30"/>
  <c r="V1106" i="30"/>
  <c r="V1107" i="30"/>
  <c r="V1108" i="30"/>
  <c r="V1109" i="30"/>
  <c r="V1110" i="30"/>
  <c r="V1111" i="30"/>
  <c r="V1112" i="30"/>
  <c r="V1113" i="30"/>
  <c r="V1114" i="30"/>
  <c r="V1115" i="30"/>
  <c r="V1116" i="30"/>
  <c r="V1117" i="30"/>
  <c r="V1118" i="30"/>
  <c r="V1119" i="30"/>
  <c r="V1120" i="30"/>
  <c r="V1121" i="30"/>
  <c r="V1122" i="30"/>
  <c r="V1123" i="30"/>
  <c r="V1124" i="30"/>
  <c r="V1125" i="30"/>
  <c r="V1126" i="30"/>
  <c r="V4" i="30"/>
  <c r="Z5" i="30"/>
  <c r="AA5" i="30"/>
  <c r="AB5" i="30"/>
  <c r="Z6" i="30"/>
  <c r="AA6" i="30"/>
  <c r="AB6" i="30"/>
  <c r="Z7" i="30"/>
  <c r="AA7" i="30"/>
  <c r="AB7" i="30"/>
  <c r="Z8" i="30"/>
  <c r="AA8" i="30"/>
  <c r="AB8" i="30"/>
  <c r="Z9" i="30"/>
  <c r="AA9" i="30"/>
  <c r="AB9" i="30"/>
  <c r="Z10" i="30"/>
  <c r="AA10" i="30"/>
  <c r="AB10" i="30"/>
  <c r="Z11" i="30"/>
  <c r="AA11" i="30"/>
  <c r="AB11" i="30"/>
  <c r="Z12" i="30"/>
  <c r="AA12" i="30"/>
  <c r="AB12" i="30"/>
  <c r="Z13" i="30"/>
  <c r="AA13" i="30"/>
  <c r="AB13" i="30"/>
  <c r="Z14" i="30"/>
  <c r="AA14" i="30"/>
  <c r="AB14" i="30"/>
  <c r="Z15" i="30"/>
  <c r="AA15" i="30"/>
  <c r="AB15" i="30"/>
  <c r="Z16" i="30"/>
  <c r="AA16" i="30"/>
  <c r="AB16" i="30"/>
  <c r="Z17" i="30"/>
  <c r="AA17" i="30"/>
  <c r="AB17" i="30"/>
  <c r="Z18" i="30"/>
  <c r="AA18" i="30"/>
  <c r="AB18" i="30"/>
  <c r="Z19" i="30"/>
  <c r="AA19" i="30"/>
  <c r="AB19" i="30"/>
  <c r="Z20" i="30"/>
  <c r="AA20" i="30"/>
  <c r="AB20" i="30"/>
  <c r="Z21" i="30"/>
  <c r="AA21" i="30"/>
  <c r="AB21" i="30"/>
  <c r="Z22" i="30"/>
  <c r="AA22" i="30"/>
  <c r="AB22" i="30"/>
  <c r="Z23" i="30"/>
  <c r="AA23" i="30"/>
  <c r="AB23" i="30"/>
  <c r="Z24" i="30"/>
  <c r="AA24" i="30"/>
  <c r="AB24" i="30"/>
  <c r="Z25" i="30"/>
  <c r="AA25" i="30"/>
  <c r="AB25" i="30"/>
  <c r="Z26" i="30"/>
  <c r="AA26" i="30"/>
  <c r="AB26" i="30"/>
  <c r="Z27" i="30"/>
  <c r="AA27" i="30"/>
  <c r="AB27" i="30"/>
  <c r="Z28" i="30"/>
  <c r="AA28" i="30"/>
  <c r="AB28" i="30"/>
  <c r="Z29" i="30"/>
  <c r="AA29" i="30"/>
  <c r="AB29" i="30"/>
  <c r="Z30" i="30"/>
  <c r="AA30" i="30"/>
  <c r="AB30" i="30"/>
  <c r="Z31" i="30"/>
  <c r="AA31" i="30"/>
  <c r="AB31" i="30"/>
  <c r="Z32" i="30"/>
  <c r="AA32" i="30"/>
  <c r="AB32" i="30"/>
  <c r="Z33" i="30"/>
  <c r="AA33" i="30"/>
  <c r="AB33" i="30"/>
  <c r="Z34" i="30"/>
  <c r="AA34" i="30"/>
  <c r="AB34" i="30"/>
  <c r="Z35" i="30"/>
  <c r="AA35" i="30"/>
  <c r="AB35" i="30"/>
  <c r="Z36" i="30"/>
  <c r="AA36" i="30"/>
  <c r="AB36" i="30"/>
  <c r="Z37" i="30"/>
  <c r="AA37" i="30"/>
  <c r="AB37" i="30"/>
  <c r="Z38" i="30"/>
  <c r="AA38" i="30"/>
  <c r="AB38" i="30"/>
  <c r="Z39" i="30"/>
  <c r="AA39" i="30"/>
  <c r="AB39" i="30"/>
  <c r="Z40" i="30"/>
  <c r="AA40" i="30"/>
  <c r="AB40" i="30"/>
  <c r="Z41" i="30"/>
  <c r="AA41" i="30"/>
  <c r="AB41" i="30"/>
  <c r="Z42" i="30"/>
  <c r="AA42" i="30"/>
  <c r="AB42" i="30"/>
  <c r="Z43" i="30"/>
  <c r="AA43" i="30"/>
  <c r="AB43" i="30"/>
  <c r="Z44" i="30"/>
  <c r="AA44" i="30"/>
  <c r="AB44" i="30"/>
  <c r="Z45" i="30"/>
  <c r="AA45" i="30"/>
  <c r="AB45" i="30"/>
  <c r="Z46" i="30"/>
  <c r="AA46" i="30"/>
  <c r="AB46" i="30"/>
  <c r="Z47" i="30"/>
  <c r="AA47" i="30"/>
  <c r="AB47" i="30"/>
  <c r="Z48" i="30"/>
  <c r="AA48" i="30"/>
  <c r="AB48" i="30"/>
  <c r="Z49" i="30"/>
  <c r="AA49" i="30"/>
  <c r="AB49" i="30"/>
  <c r="Z50" i="30"/>
  <c r="AA50" i="30"/>
  <c r="AB50" i="30"/>
  <c r="Z51" i="30"/>
  <c r="AA51" i="30"/>
  <c r="AB51" i="30"/>
  <c r="Z52" i="30"/>
  <c r="AA52" i="30"/>
  <c r="AB52" i="30"/>
  <c r="Z53" i="30"/>
  <c r="AA53" i="30"/>
  <c r="AB53" i="30"/>
  <c r="Z54" i="30"/>
  <c r="AA54" i="30"/>
  <c r="AB54" i="30"/>
  <c r="Z55" i="30"/>
  <c r="AA55" i="30"/>
  <c r="AB55" i="30"/>
  <c r="Z56" i="30"/>
  <c r="AA56" i="30"/>
  <c r="AB56" i="30"/>
  <c r="Z57" i="30"/>
  <c r="AA57" i="30"/>
  <c r="AB57" i="30"/>
  <c r="Z58" i="30"/>
  <c r="AA58" i="30"/>
  <c r="AB58" i="30"/>
  <c r="Z59" i="30"/>
  <c r="AA59" i="30"/>
  <c r="AB59" i="30"/>
  <c r="Z60" i="30"/>
  <c r="AA60" i="30"/>
  <c r="AB60" i="30"/>
  <c r="Z61" i="30"/>
  <c r="AA61" i="30"/>
  <c r="AB61" i="30"/>
  <c r="Z62" i="30"/>
  <c r="AA62" i="30"/>
  <c r="AB62" i="30"/>
  <c r="Z63" i="30"/>
  <c r="AA63" i="30"/>
  <c r="AB63" i="30"/>
  <c r="Z64" i="30"/>
  <c r="AA64" i="30"/>
  <c r="AB64" i="30"/>
  <c r="Z65" i="30"/>
  <c r="AA65" i="30"/>
  <c r="AB65" i="30"/>
  <c r="Z66" i="30"/>
  <c r="AA66" i="30"/>
  <c r="AB66" i="30"/>
  <c r="Z67" i="30"/>
  <c r="AA67" i="30"/>
  <c r="AB67" i="30"/>
  <c r="Z68" i="30"/>
  <c r="AA68" i="30"/>
  <c r="AB68" i="30"/>
  <c r="Z69" i="30"/>
  <c r="AA69" i="30"/>
  <c r="AB69" i="30"/>
  <c r="Z70" i="30"/>
  <c r="AA70" i="30"/>
  <c r="AB70" i="30"/>
  <c r="Z71" i="30"/>
  <c r="AA71" i="30"/>
  <c r="AB71" i="30"/>
  <c r="Z72" i="30"/>
  <c r="AA72" i="30"/>
  <c r="AB72" i="30"/>
  <c r="Z73" i="30"/>
  <c r="AA73" i="30"/>
  <c r="AB73" i="30"/>
  <c r="Z74" i="30"/>
  <c r="AA74" i="30"/>
  <c r="AB74" i="30"/>
  <c r="Z75" i="30"/>
  <c r="AA75" i="30"/>
  <c r="AB75" i="30"/>
  <c r="Z76" i="30"/>
  <c r="AA76" i="30"/>
  <c r="AB76" i="30"/>
  <c r="Z77" i="30"/>
  <c r="AA77" i="30"/>
  <c r="AB77" i="30"/>
  <c r="Z78" i="30"/>
  <c r="AA78" i="30"/>
  <c r="AB78" i="30"/>
  <c r="Z79" i="30"/>
  <c r="AA79" i="30"/>
  <c r="AB79" i="30"/>
  <c r="Z80" i="30"/>
  <c r="AA80" i="30"/>
  <c r="AB80" i="30"/>
  <c r="Z81" i="30"/>
  <c r="AA81" i="30"/>
  <c r="AB81" i="30"/>
  <c r="Z82" i="30"/>
  <c r="AA82" i="30"/>
  <c r="AB82" i="30"/>
  <c r="Z83" i="30"/>
  <c r="AA83" i="30"/>
  <c r="AB83" i="30"/>
  <c r="Z84" i="30"/>
  <c r="AA84" i="30"/>
  <c r="AB84" i="30"/>
  <c r="Z85" i="30"/>
  <c r="AA85" i="30"/>
  <c r="AB85" i="30"/>
  <c r="Z86" i="30"/>
  <c r="AA86" i="30"/>
  <c r="AB86" i="30"/>
  <c r="Z87" i="30"/>
  <c r="AA87" i="30"/>
  <c r="AB87" i="30"/>
  <c r="Z88" i="30"/>
  <c r="AA88" i="30"/>
  <c r="AB88" i="30"/>
  <c r="Z89" i="30"/>
  <c r="AA89" i="30"/>
  <c r="AB89" i="30"/>
  <c r="Z90" i="30"/>
  <c r="AA90" i="30"/>
  <c r="AB90" i="30"/>
  <c r="Z91" i="30"/>
  <c r="AA91" i="30"/>
  <c r="AB91" i="30"/>
  <c r="Z92" i="30"/>
  <c r="AA92" i="30"/>
  <c r="AB92" i="30"/>
  <c r="Z93" i="30"/>
  <c r="AA93" i="30"/>
  <c r="AB93" i="30"/>
  <c r="Z94" i="30"/>
  <c r="AA94" i="30"/>
  <c r="AB94" i="30"/>
  <c r="Z95" i="30"/>
  <c r="AA95" i="30"/>
  <c r="AB95" i="30"/>
  <c r="Z96" i="30"/>
  <c r="AA96" i="30"/>
  <c r="AB96" i="30"/>
  <c r="Z97" i="30"/>
  <c r="AA97" i="30"/>
  <c r="AB97" i="30"/>
  <c r="Z98" i="30"/>
  <c r="AA98" i="30"/>
  <c r="AB98" i="30"/>
  <c r="Z99" i="30"/>
  <c r="AA99" i="30"/>
  <c r="AB99" i="30"/>
  <c r="Z100" i="30"/>
  <c r="AA100" i="30"/>
  <c r="AB100" i="30"/>
  <c r="Z101" i="30"/>
  <c r="AA101" i="30"/>
  <c r="AB101" i="30"/>
  <c r="Z102" i="30"/>
  <c r="AA102" i="30"/>
  <c r="AB102" i="30"/>
  <c r="Z103" i="30"/>
  <c r="AA103" i="30"/>
  <c r="AB103" i="30"/>
  <c r="Z104" i="30"/>
  <c r="AA104" i="30"/>
  <c r="AB104" i="30"/>
  <c r="Z105" i="30"/>
  <c r="AA105" i="30"/>
  <c r="AB105" i="30"/>
  <c r="Z106" i="30"/>
  <c r="AA106" i="30"/>
  <c r="AB106" i="30"/>
  <c r="Z107" i="30"/>
  <c r="AA107" i="30"/>
  <c r="AB107" i="30"/>
  <c r="Z108" i="30"/>
  <c r="AA108" i="30"/>
  <c r="AB108" i="30"/>
  <c r="Z109" i="30"/>
  <c r="AA109" i="30"/>
  <c r="AB109" i="30"/>
  <c r="Z110" i="30"/>
  <c r="AA110" i="30"/>
  <c r="AB110" i="30"/>
  <c r="Z111" i="30"/>
  <c r="AA111" i="30"/>
  <c r="AB111" i="30"/>
  <c r="Z112" i="30"/>
  <c r="AA112" i="30"/>
  <c r="AB112" i="30"/>
  <c r="Z113" i="30"/>
  <c r="AA113" i="30"/>
  <c r="AB113" i="30"/>
  <c r="Z114" i="30"/>
  <c r="AA114" i="30"/>
  <c r="AB114" i="30"/>
  <c r="Z115" i="30"/>
  <c r="AA115" i="30"/>
  <c r="AB115" i="30"/>
  <c r="Z116" i="30"/>
  <c r="AA116" i="30"/>
  <c r="AB116" i="30"/>
  <c r="Z117" i="30"/>
  <c r="AA117" i="30"/>
  <c r="AB117" i="30"/>
  <c r="Z118" i="30"/>
  <c r="AA118" i="30"/>
  <c r="AB118" i="30"/>
  <c r="Z119" i="30"/>
  <c r="AA119" i="30"/>
  <c r="AB119" i="30"/>
  <c r="Z120" i="30"/>
  <c r="AA120" i="30"/>
  <c r="AB120" i="30"/>
  <c r="Z121" i="30"/>
  <c r="AA121" i="30"/>
  <c r="AB121" i="30"/>
  <c r="Z122" i="30"/>
  <c r="AA122" i="30"/>
  <c r="AB122" i="30"/>
  <c r="Z123" i="30"/>
  <c r="AA123" i="30"/>
  <c r="AB123" i="30"/>
  <c r="Z124" i="30"/>
  <c r="AA124" i="30"/>
  <c r="AB124" i="30"/>
  <c r="Z125" i="30"/>
  <c r="AA125" i="30"/>
  <c r="AB125" i="30"/>
  <c r="Z126" i="30"/>
  <c r="AA126" i="30"/>
  <c r="AB126" i="30"/>
  <c r="Z127" i="30"/>
  <c r="AA127" i="30"/>
  <c r="AB127" i="30"/>
  <c r="Z128" i="30"/>
  <c r="AA128" i="30"/>
  <c r="AB128" i="30"/>
  <c r="Z129" i="30"/>
  <c r="AA129" i="30"/>
  <c r="AB129" i="30"/>
  <c r="Z130" i="30"/>
  <c r="AA130" i="30"/>
  <c r="AB130" i="30"/>
  <c r="Z131" i="30"/>
  <c r="AA131" i="30"/>
  <c r="AB131" i="30"/>
  <c r="Z132" i="30"/>
  <c r="AA132" i="30"/>
  <c r="AB132" i="30"/>
  <c r="Z133" i="30"/>
  <c r="AA133" i="30"/>
  <c r="AB133" i="30"/>
  <c r="Z134" i="30"/>
  <c r="AA134" i="30"/>
  <c r="AB134" i="30"/>
  <c r="Z135" i="30"/>
  <c r="AA135" i="30"/>
  <c r="AB135" i="30"/>
  <c r="Z136" i="30"/>
  <c r="AA136" i="30"/>
  <c r="AB136" i="30"/>
  <c r="Z137" i="30"/>
  <c r="AA137" i="30"/>
  <c r="AB137" i="30"/>
  <c r="Z138" i="30"/>
  <c r="AA138" i="30"/>
  <c r="AB138" i="30"/>
  <c r="Z139" i="30"/>
  <c r="AA139" i="30"/>
  <c r="AB139" i="30"/>
  <c r="Z140" i="30"/>
  <c r="AA140" i="30"/>
  <c r="AB140" i="30"/>
  <c r="Z141" i="30"/>
  <c r="AA141" i="30"/>
  <c r="AB141" i="30"/>
  <c r="Z142" i="30"/>
  <c r="AA142" i="30"/>
  <c r="AB142" i="30"/>
  <c r="Z143" i="30"/>
  <c r="AA143" i="30"/>
  <c r="AB143" i="30"/>
  <c r="Z144" i="30"/>
  <c r="AA144" i="30"/>
  <c r="AB144" i="30"/>
  <c r="Z145" i="30"/>
  <c r="AA145" i="30"/>
  <c r="AB145" i="30"/>
  <c r="Z146" i="30"/>
  <c r="AA146" i="30"/>
  <c r="AB146" i="30"/>
  <c r="Z147" i="30"/>
  <c r="AA147" i="30"/>
  <c r="AB147" i="30"/>
  <c r="Z148" i="30"/>
  <c r="AA148" i="30"/>
  <c r="AB148" i="30"/>
  <c r="Z149" i="30"/>
  <c r="AA149" i="30"/>
  <c r="AB149" i="30"/>
  <c r="Z150" i="30"/>
  <c r="AA150" i="30"/>
  <c r="AB150" i="30"/>
  <c r="Z151" i="30"/>
  <c r="AA151" i="30"/>
  <c r="AB151" i="30"/>
  <c r="Z152" i="30"/>
  <c r="AA152" i="30"/>
  <c r="AB152" i="30"/>
  <c r="Z153" i="30"/>
  <c r="AA153" i="30"/>
  <c r="AB153" i="30"/>
  <c r="Z154" i="30"/>
  <c r="AA154" i="30"/>
  <c r="AB154" i="30"/>
  <c r="Z155" i="30"/>
  <c r="AA155" i="30"/>
  <c r="AB155" i="30"/>
  <c r="Z156" i="30"/>
  <c r="AA156" i="30"/>
  <c r="AB156" i="30"/>
  <c r="Z157" i="30"/>
  <c r="AA157" i="30"/>
  <c r="AB157" i="30"/>
  <c r="Z158" i="30"/>
  <c r="AA158" i="30"/>
  <c r="AB158" i="30"/>
  <c r="Z159" i="30"/>
  <c r="AA159" i="30"/>
  <c r="AB159" i="30"/>
  <c r="Z160" i="30"/>
  <c r="AA160" i="30"/>
  <c r="AB160" i="30"/>
  <c r="Z161" i="30"/>
  <c r="AA161" i="30"/>
  <c r="AB161" i="30"/>
  <c r="Z162" i="30"/>
  <c r="AA162" i="30"/>
  <c r="AB162" i="30"/>
  <c r="Z163" i="30"/>
  <c r="AA163" i="30"/>
  <c r="AB163" i="30"/>
  <c r="Z164" i="30"/>
  <c r="AA164" i="30"/>
  <c r="AB164" i="30"/>
  <c r="Z165" i="30"/>
  <c r="AA165" i="30"/>
  <c r="AB165" i="30"/>
  <c r="Z166" i="30"/>
  <c r="AA166" i="30"/>
  <c r="AB166" i="30"/>
  <c r="Z167" i="30"/>
  <c r="AA167" i="30"/>
  <c r="AB167" i="30"/>
  <c r="Z168" i="30"/>
  <c r="AA168" i="30"/>
  <c r="AB168" i="30"/>
  <c r="Z169" i="30"/>
  <c r="AA169" i="30"/>
  <c r="AB169" i="30"/>
  <c r="Z170" i="30"/>
  <c r="AA170" i="30"/>
  <c r="AB170" i="30"/>
  <c r="Z171" i="30"/>
  <c r="AA171" i="30"/>
  <c r="AB171" i="30"/>
  <c r="Z172" i="30"/>
  <c r="AA172" i="30"/>
  <c r="AB172" i="30"/>
  <c r="Z173" i="30"/>
  <c r="AA173" i="30"/>
  <c r="AB173" i="30"/>
  <c r="Z174" i="30"/>
  <c r="AA174" i="30"/>
  <c r="AB174" i="30"/>
  <c r="Z175" i="30"/>
  <c r="AA175" i="30"/>
  <c r="AB175" i="30"/>
  <c r="Z176" i="30"/>
  <c r="AA176" i="30"/>
  <c r="AB176" i="30"/>
  <c r="Z177" i="30"/>
  <c r="AA177" i="30"/>
  <c r="AB177" i="30"/>
  <c r="Z178" i="30"/>
  <c r="AA178" i="30"/>
  <c r="AB178" i="30"/>
  <c r="Z179" i="30"/>
  <c r="AA179" i="30"/>
  <c r="AB179" i="30"/>
  <c r="Z180" i="30"/>
  <c r="AA180" i="30"/>
  <c r="AB180" i="30"/>
  <c r="Z181" i="30"/>
  <c r="AA181" i="30"/>
  <c r="AB181" i="30"/>
  <c r="Z182" i="30"/>
  <c r="AA182" i="30"/>
  <c r="AB182" i="30"/>
  <c r="Z183" i="30"/>
  <c r="AA183" i="30"/>
  <c r="AB183" i="30"/>
  <c r="Z184" i="30"/>
  <c r="AA184" i="30"/>
  <c r="AB184" i="30"/>
  <c r="Z185" i="30"/>
  <c r="AA185" i="30"/>
  <c r="AB185" i="30"/>
  <c r="Z186" i="30"/>
  <c r="AA186" i="30"/>
  <c r="AB186" i="30"/>
  <c r="Z187" i="30"/>
  <c r="AA187" i="30"/>
  <c r="AB187" i="30"/>
  <c r="Z188" i="30"/>
  <c r="AA188" i="30"/>
  <c r="AB188" i="30"/>
  <c r="Z189" i="30"/>
  <c r="AA189" i="30"/>
  <c r="AB189" i="30"/>
  <c r="Z190" i="30"/>
  <c r="AA190" i="30"/>
  <c r="AB190" i="30"/>
  <c r="Z191" i="30"/>
  <c r="AA191" i="30"/>
  <c r="AB191" i="30"/>
  <c r="Z192" i="30"/>
  <c r="AA192" i="30"/>
  <c r="AB192" i="30"/>
  <c r="Z193" i="30"/>
  <c r="AA193" i="30"/>
  <c r="AB193" i="30"/>
  <c r="Z194" i="30"/>
  <c r="AA194" i="30"/>
  <c r="AB194" i="30"/>
  <c r="Z195" i="30"/>
  <c r="AA195" i="30"/>
  <c r="AB195" i="30"/>
  <c r="Z196" i="30"/>
  <c r="AA196" i="30"/>
  <c r="AB196" i="30"/>
  <c r="Z197" i="30"/>
  <c r="AA197" i="30"/>
  <c r="AB197" i="30"/>
  <c r="Z198" i="30"/>
  <c r="AA198" i="30"/>
  <c r="AB198" i="30"/>
  <c r="Z199" i="30"/>
  <c r="AA199" i="30"/>
  <c r="AB199" i="30"/>
  <c r="Z200" i="30"/>
  <c r="AA200" i="30"/>
  <c r="AB200" i="30"/>
  <c r="Z201" i="30"/>
  <c r="AA201" i="30"/>
  <c r="AB201" i="30"/>
  <c r="Z202" i="30"/>
  <c r="AA202" i="30"/>
  <c r="AB202" i="30"/>
  <c r="Z203" i="30"/>
  <c r="AA203" i="30"/>
  <c r="AB203" i="30"/>
  <c r="Z204" i="30"/>
  <c r="AA204" i="30"/>
  <c r="AB204" i="30"/>
  <c r="Z205" i="30"/>
  <c r="AA205" i="30"/>
  <c r="AB205" i="30"/>
  <c r="Z206" i="30"/>
  <c r="AA206" i="30"/>
  <c r="AB206" i="30"/>
  <c r="Z207" i="30"/>
  <c r="AA207" i="30"/>
  <c r="AB207" i="30"/>
  <c r="Z208" i="30"/>
  <c r="AA208" i="30"/>
  <c r="AB208" i="30"/>
  <c r="Z209" i="30"/>
  <c r="AA209" i="30"/>
  <c r="AB209" i="30"/>
  <c r="Z210" i="30"/>
  <c r="AA210" i="30"/>
  <c r="AB210" i="30"/>
  <c r="Z211" i="30"/>
  <c r="AA211" i="30"/>
  <c r="AB211" i="30"/>
  <c r="Z212" i="30"/>
  <c r="AA212" i="30"/>
  <c r="AB212" i="30"/>
  <c r="Z213" i="30"/>
  <c r="AA213" i="30"/>
  <c r="AB213" i="30"/>
  <c r="Z214" i="30"/>
  <c r="AA214" i="30"/>
  <c r="AB214" i="30"/>
  <c r="Z215" i="30"/>
  <c r="AA215" i="30"/>
  <c r="AB215" i="30"/>
  <c r="Z216" i="30"/>
  <c r="AA216" i="30"/>
  <c r="AB216" i="30"/>
  <c r="Z217" i="30"/>
  <c r="AA217" i="30"/>
  <c r="AB217" i="30"/>
  <c r="Z218" i="30"/>
  <c r="AA218" i="30"/>
  <c r="AB218" i="30"/>
  <c r="Z219" i="30"/>
  <c r="AA219" i="30"/>
  <c r="AB219" i="30"/>
  <c r="Z220" i="30"/>
  <c r="AA220" i="30"/>
  <c r="AB220" i="30"/>
  <c r="Z221" i="30"/>
  <c r="AA221" i="30"/>
  <c r="AB221" i="30"/>
  <c r="Z222" i="30"/>
  <c r="AA222" i="30"/>
  <c r="AB222" i="30"/>
  <c r="Z223" i="30"/>
  <c r="AA223" i="30"/>
  <c r="AB223" i="30"/>
  <c r="Z224" i="30"/>
  <c r="AA224" i="30"/>
  <c r="AB224" i="30"/>
  <c r="Z225" i="30"/>
  <c r="AA225" i="30"/>
  <c r="AB225" i="30"/>
  <c r="Z226" i="30"/>
  <c r="AA226" i="30"/>
  <c r="AB226" i="30"/>
  <c r="Z227" i="30"/>
  <c r="AA227" i="30"/>
  <c r="AB227" i="30"/>
  <c r="Z228" i="30"/>
  <c r="AA228" i="30"/>
  <c r="AB228" i="30"/>
  <c r="Z229" i="30"/>
  <c r="AA229" i="30"/>
  <c r="AB229" i="30"/>
  <c r="Z230" i="30"/>
  <c r="AA230" i="30"/>
  <c r="AB230" i="30"/>
  <c r="Z231" i="30"/>
  <c r="AA231" i="30"/>
  <c r="AB231" i="30"/>
  <c r="Z232" i="30"/>
  <c r="AA232" i="30"/>
  <c r="AB232" i="30"/>
  <c r="Z233" i="30"/>
  <c r="AA233" i="30"/>
  <c r="AB233" i="30"/>
  <c r="Z234" i="30"/>
  <c r="AA234" i="30"/>
  <c r="AB234" i="30"/>
  <c r="Z235" i="30"/>
  <c r="AA235" i="30"/>
  <c r="AB235" i="30"/>
  <c r="Z236" i="30"/>
  <c r="AA236" i="30"/>
  <c r="AB236" i="30"/>
  <c r="Z237" i="30"/>
  <c r="AA237" i="30"/>
  <c r="AB237" i="30"/>
  <c r="Z238" i="30"/>
  <c r="AA238" i="30"/>
  <c r="AB238" i="30"/>
  <c r="Z239" i="30"/>
  <c r="AA239" i="30"/>
  <c r="AB239" i="30"/>
  <c r="Z240" i="30"/>
  <c r="AA240" i="30"/>
  <c r="AB240" i="30"/>
  <c r="Z241" i="30"/>
  <c r="AA241" i="30"/>
  <c r="AB241" i="30"/>
  <c r="Z242" i="30"/>
  <c r="AA242" i="30"/>
  <c r="AB242" i="30"/>
  <c r="Z243" i="30"/>
  <c r="AA243" i="30"/>
  <c r="AB243" i="30"/>
  <c r="Z244" i="30"/>
  <c r="AA244" i="30"/>
  <c r="AB244" i="30"/>
  <c r="Z245" i="30"/>
  <c r="AA245" i="30"/>
  <c r="AB245" i="30"/>
  <c r="Z246" i="30"/>
  <c r="AA246" i="30"/>
  <c r="AB246" i="30"/>
  <c r="Z247" i="30"/>
  <c r="AA247" i="30"/>
  <c r="AB247" i="30"/>
  <c r="Z248" i="30"/>
  <c r="AA248" i="30"/>
  <c r="AB248" i="30"/>
  <c r="Z249" i="30"/>
  <c r="AA249" i="30"/>
  <c r="AB249" i="30"/>
  <c r="Z250" i="30"/>
  <c r="AA250" i="30"/>
  <c r="AB250" i="30"/>
  <c r="Z251" i="30"/>
  <c r="AA251" i="30"/>
  <c r="AB251" i="30"/>
  <c r="Z252" i="30"/>
  <c r="AA252" i="30"/>
  <c r="AB252" i="30"/>
  <c r="Z253" i="30"/>
  <c r="AA253" i="30"/>
  <c r="AB253" i="30"/>
  <c r="Z254" i="30"/>
  <c r="AA254" i="30"/>
  <c r="AB254" i="30"/>
  <c r="Z255" i="30"/>
  <c r="AA255" i="30"/>
  <c r="AB255" i="30"/>
  <c r="Z256" i="30"/>
  <c r="AA256" i="30"/>
  <c r="AB256" i="30"/>
  <c r="Z257" i="30"/>
  <c r="AA257" i="30"/>
  <c r="AB257" i="30"/>
  <c r="Z258" i="30"/>
  <c r="AA258" i="30"/>
  <c r="AB258" i="30"/>
  <c r="Z259" i="30"/>
  <c r="AA259" i="30"/>
  <c r="AB259" i="30"/>
  <c r="Z260" i="30"/>
  <c r="AA260" i="30"/>
  <c r="AB260" i="30"/>
  <c r="Z261" i="30"/>
  <c r="AA261" i="30"/>
  <c r="AB261" i="30"/>
  <c r="Z262" i="30"/>
  <c r="AA262" i="30"/>
  <c r="AB262" i="30"/>
  <c r="Z263" i="30"/>
  <c r="AA263" i="30"/>
  <c r="AB263" i="30"/>
  <c r="Z264" i="30"/>
  <c r="AA264" i="30"/>
  <c r="AB264" i="30"/>
  <c r="Z265" i="30"/>
  <c r="AA265" i="30"/>
  <c r="AB265" i="30"/>
  <c r="Z266" i="30"/>
  <c r="AA266" i="30"/>
  <c r="AB266" i="30"/>
  <c r="Z267" i="30"/>
  <c r="AA267" i="30"/>
  <c r="AB267" i="30"/>
  <c r="Z268" i="30"/>
  <c r="AA268" i="30"/>
  <c r="AB268" i="30"/>
  <c r="Z269" i="30"/>
  <c r="AA269" i="30"/>
  <c r="AB269" i="30"/>
  <c r="Z270" i="30"/>
  <c r="AA270" i="30"/>
  <c r="AB270" i="30"/>
  <c r="Z271" i="30"/>
  <c r="AA271" i="30"/>
  <c r="AB271" i="30"/>
  <c r="Z272" i="30"/>
  <c r="AA272" i="30"/>
  <c r="AB272" i="30"/>
  <c r="Z273" i="30"/>
  <c r="AA273" i="30"/>
  <c r="AB273" i="30"/>
  <c r="Z274" i="30"/>
  <c r="AA274" i="30"/>
  <c r="AB274" i="30"/>
  <c r="Z275" i="30"/>
  <c r="AA275" i="30"/>
  <c r="AB275" i="30"/>
  <c r="Z276" i="30"/>
  <c r="AA276" i="30"/>
  <c r="AB276" i="30"/>
  <c r="Z277" i="30"/>
  <c r="AA277" i="30"/>
  <c r="AB277" i="30"/>
  <c r="Z278" i="30"/>
  <c r="AA278" i="30"/>
  <c r="AB278" i="30"/>
  <c r="Z279" i="30"/>
  <c r="AA279" i="30"/>
  <c r="AB279" i="30"/>
  <c r="Z280" i="30"/>
  <c r="AA280" i="30"/>
  <c r="AB280" i="30"/>
  <c r="Z281" i="30"/>
  <c r="AA281" i="30"/>
  <c r="AB281" i="30"/>
  <c r="Z282" i="30"/>
  <c r="AA282" i="30"/>
  <c r="AB282" i="30"/>
  <c r="Z283" i="30"/>
  <c r="AA283" i="30"/>
  <c r="AB283" i="30"/>
  <c r="Z284" i="30"/>
  <c r="AA284" i="30"/>
  <c r="AB284" i="30"/>
  <c r="Z285" i="30"/>
  <c r="AA285" i="30"/>
  <c r="AB285" i="30"/>
  <c r="Z286" i="30"/>
  <c r="AA286" i="30"/>
  <c r="AB286" i="30"/>
  <c r="Z287" i="30"/>
  <c r="AA287" i="30"/>
  <c r="AB287" i="30"/>
  <c r="Z288" i="30"/>
  <c r="AA288" i="30"/>
  <c r="AB288" i="30"/>
  <c r="Z289" i="30"/>
  <c r="AA289" i="30"/>
  <c r="AB289" i="30"/>
  <c r="Z290" i="30"/>
  <c r="AA290" i="30"/>
  <c r="AB290" i="30"/>
  <c r="Z291" i="30"/>
  <c r="AA291" i="30"/>
  <c r="AB291" i="30"/>
  <c r="Z292" i="30"/>
  <c r="AA292" i="30"/>
  <c r="AB292" i="30"/>
  <c r="Z293" i="30"/>
  <c r="AA293" i="30"/>
  <c r="AB293" i="30"/>
  <c r="Z294" i="30"/>
  <c r="AA294" i="30"/>
  <c r="AB294" i="30"/>
  <c r="Z295" i="30"/>
  <c r="AA295" i="30"/>
  <c r="AB295" i="30"/>
  <c r="Z296" i="30"/>
  <c r="AA296" i="30"/>
  <c r="AB296" i="30"/>
  <c r="Z297" i="30"/>
  <c r="AA297" i="30"/>
  <c r="AB297" i="30"/>
  <c r="Z298" i="30"/>
  <c r="AA298" i="30"/>
  <c r="AB298" i="30"/>
  <c r="Z299" i="30"/>
  <c r="AA299" i="30"/>
  <c r="AB299" i="30"/>
  <c r="Z300" i="30"/>
  <c r="AA300" i="30"/>
  <c r="AB300" i="30"/>
  <c r="Z301" i="30"/>
  <c r="AA301" i="30"/>
  <c r="AB301" i="30"/>
  <c r="Z302" i="30"/>
  <c r="AA302" i="30"/>
  <c r="AB302" i="30"/>
  <c r="Z303" i="30"/>
  <c r="AA303" i="30"/>
  <c r="AB303" i="30"/>
  <c r="Z304" i="30"/>
  <c r="AA304" i="30"/>
  <c r="AB304" i="30"/>
  <c r="Z305" i="30"/>
  <c r="AA305" i="30"/>
  <c r="AB305" i="30"/>
  <c r="Z306" i="30"/>
  <c r="AA306" i="30"/>
  <c r="AB306" i="30"/>
  <c r="Z307" i="30"/>
  <c r="AA307" i="30"/>
  <c r="AB307" i="30"/>
  <c r="Z308" i="30"/>
  <c r="AA308" i="30"/>
  <c r="AB308" i="30"/>
  <c r="Z309" i="30"/>
  <c r="AA309" i="30"/>
  <c r="AB309" i="30"/>
  <c r="Z310" i="30"/>
  <c r="AA310" i="30"/>
  <c r="AB310" i="30"/>
  <c r="Z311" i="30"/>
  <c r="AA311" i="30"/>
  <c r="AB311" i="30"/>
  <c r="Z312" i="30"/>
  <c r="AA312" i="30"/>
  <c r="AB312" i="30"/>
  <c r="Z313" i="30"/>
  <c r="AA313" i="30"/>
  <c r="AB313" i="30"/>
  <c r="Z314" i="30"/>
  <c r="AA314" i="30"/>
  <c r="AB314" i="30"/>
  <c r="Z315" i="30"/>
  <c r="AA315" i="30"/>
  <c r="AB315" i="30"/>
  <c r="Z316" i="30"/>
  <c r="AA316" i="30"/>
  <c r="AB316" i="30"/>
  <c r="Z317" i="30"/>
  <c r="AA317" i="30"/>
  <c r="AB317" i="30"/>
  <c r="Z318" i="30"/>
  <c r="AA318" i="30"/>
  <c r="AB318" i="30"/>
  <c r="Z319" i="30"/>
  <c r="AA319" i="30"/>
  <c r="AB319" i="30"/>
  <c r="Z320" i="30"/>
  <c r="AA320" i="30"/>
  <c r="AB320" i="30"/>
  <c r="Z321" i="30"/>
  <c r="AA321" i="30"/>
  <c r="AB321" i="30"/>
  <c r="Z322" i="30"/>
  <c r="AA322" i="30"/>
  <c r="AB322" i="30"/>
  <c r="Z323" i="30"/>
  <c r="AA323" i="30"/>
  <c r="AB323" i="30"/>
  <c r="Z324" i="30"/>
  <c r="AA324" i="30"/>
  <c r="AB324" i="30"/>
  <c r="Z325" i="30"/>
  <c r="AA325" i="30"/>
  <c r="AB325" i="30"/>
  <c r="Z326" i="30"/>
  <c r="AA326" i="30"/>
  <c r="AB326" i="30"/>
  <c r="Z327" i="30"/>
  <c r="AA327" i="30"/>
  <c r="AB327" i="30"/>
  <c r="Z328" i="30"/>
  <c r="AA328" i="30"/>
  <c r="AB328" i="30"/>
  <c r="Z329" i="30"/>
  <c r="AA329" i="30"/>
  <c r="AB329" i="30"/>
  <c r="Z330" i="30"/>
  <c r="AA330" i="30"/>
  <c r="AB330" i="30"/>
  <c r="Z331" i="30"/>
  <c r="AA331" i="30"/>
  <c r="AB331" i="30"/>
  <c r="Z332" i="30"/>
  <c r="AA332" i="30"/>
  <c r="AB332" i="30"/>
  <c r="Z333" i="30"/>
  <c r="AA333" i="30"/>
  <c r="AB333" i="30"/>
  <c r="Z334" i="30"/>
  <c r="AA334" i="30"/>
  <c r="AB334" i="30"/>
  <c r="Z335" i="30"/>
  <c r="AA335" i="30"/>
  <c r="AB335" i="30"/>
  <c r="Z336" i="30"/>
  <c r="AA336" i="30"/>
  <c r="AB336" i="30"/>
  <c r="Z337" i="30"/>
  <c r="AA337" i="30"/>
  <c r="AB337" i="30"/>
  <c r="Z338" i="30"/>
  <c r="AA338" i="30"/>
  <c r="AB338" i="30"/>
  <c r="Z339" i="30"/>
  <c r="AA339" i="30"/>
  <c r="AB339" i="30"/>
  <c r="Z340" i="30"/>
  <c r="AA340" i="30"/>
  <c r="AB340" i="30"/>
  <c r="Z341" i="30"/>
  <c r="AA341" i="30"/>
  <c r="AB341" i="30"/>
  <c r="Z342" i="30"/>
  <c r="AA342" i="30"/>
  <c r="AB342" i="30"/>
  <c r="Z343" i="30"/>
  <c r="AA343" i="30"/>
  <c r="AB343" i="30"/>
  <c r="Z344" i="30"/>
  <c r="AA344" i="30"/>
  <c r="AB344" i="30"/>
  <c r="Z345" i="30"/>
  <c r="AA345" i="30"/>
  <c r="AB345" i="30"/>
  <c r="Z346" i="30"/>
  <c r="AA346" i="30"/>
  <c r="AB346" i="30"/>
  <c r="Z347" i="30"/>
  <c r="AA347" i="30"/>
  <c r="AB347" i="30"/>
  <c r="Z348" i="30"/>
  <c r="AA348" i="30"/>
  <c r="AB348" i="30"/>
  <c r="Z349" i="30"/>
  <c r="AA349" i="30"/>
  <c r="AB349" i="30"/>
  <c r="Z350" i="30"/>
  <c r="AA350" i="30"/>
  <c r="AB350" i="30"/>
  <c r="Z351" i="30"/>
  <c r="AA351" i="30"/>
  <c r="AB351" i="30"/>
  <c r="Z352" i="30"/>
  <c r="AA352" i="30"/>
  <c r="AB352" i="30"/>
  <c r="Z353" i="30"/>
  <c r="AA353" i="30"/>
  <c r="AB353" i="30"/>
  <c r="Z354" i="30"/>
  <c r="AA354" i="30"/>
  <c r="AB354" i="30"/>
  <c r="Z355" i="30"/>
  <c r="AA355" i="30"/>
  <c r="AB355" i="30"/>
  <c r="Z356" i="30"/>
  <c r="AA356" i="30"/>
  <c r="AB356" i="30"/>
  <c r="Z357" i="30"/>
  <c r="AA357" i="30"/>
  <c r="AB357" i="30"/>
  <c r="Z358" i="30"/>
  <c r="AA358" i="30"/>
  <c r="AB358" i="30"/>
  <c r="Z359" i="30"/>
  <c r="AA359" i="30"/>
  <c r="AB359" i="30"/>
  <c r="Z360" i="30"/>
  <c r="AA360" i="30"/>
  <c r="AB360" i="30"/>
  <c r="Z361" i="30"/>
  <c r="AA361" i="30"/>
  <c r="AB361" i="30"/>
  <c r="Z362" i="30"/>
  <c r="AA362" i="30"/>
  <c r="AB362" i="30"/>
  <c r="Z363" i="30"/>
  <c r="AA363" i="30"/>
  <c r="AB363" i="30"/>
  <c r="Z364" i="30"/>
  <c r="AA364" i="30"/>
  <c r="AB364" i="30"/>
  <c r="Z365" i="30"/>
  <c r="AA365" i="30"/>
  <c r="AB365" i="30"/>
  <c r="Z366" i="30"/>
  <c r="AA366" i="30"/>
  <c r="AB366" i="30"/>
  <c r="Z367" i="30"/>
  <c r="AA367" i="30"/>
  <c r="AB367" i="30"/>
  <c r="Z368" i="30"/>
  <c r="AA368" i="30"/>
  <c r="AB368" i="30"/>
  <c r="Z369" i="30"/>
  <c r="AA369" i="30"/>
  <c r="AB369" i="30"/>
  <c r="Z370" i="30"/>
  <c r="AA370" i="30"/>
  <c r="AB370" i="30"/>
  <c r="Z371" i="30"/>
  <c r="AA371" i="30"/>
  <c r="AB371" i="30"/>
  <c r="Z372" i="30"/>
  <c r="AA372" i="30"/>
  <c r="AB372" i="30"/>
  <c r="Z373" i="30"/>
  <c r="AA373" i="30"/>
  <c r="AB373" i="30"/>
  <c r="Z374" i="30"/>
  <c r="AA374" i="30"/>
  <c r="AB374" i="30"/>
  <c r="Z375" i="30"/>
  <c r="AA375" i="30"/>
  <c r="AB375" i="30"/>
  <c r="Z376" i="30"/>
  <c r="AA376" i="30"/>
  <c r="AB376" i="30"/>
  <c r="Z377" i="30"/>
  <c r="AA377" i="30"/>
  <c r="AB377" i="30"/>
  <c r="Z378" i="30"/>
  <c r="AA378" i="30"/>
  <c r="AB378" i="30"/>
  <c r="Z379" i="30"/>
  <c r="AA379" i="30"/>
  <c r="AB379" i="30"/>
  <c r="Z380" i="30"/>
  <c r="AA380" i="30"/>
  <c r="AB380" i="30"/>
  <c r="Z381" i="30"/>
  <c r="AA381" i="30"/>
  <c r="AB381" i="30"/>
  <c r="Z382" i="30"/>
  <c r="AA382" i="30"/>
  <c r="AB382" i="30"/>
  <c r="Z383" i="30"/>
  <c r="AA383" i="30"/>
  <c r="AB383" i="30"/>
  <c r="Z384" i="30"/>
  <c r="AA384" i="30"/>
  <c r="AB384" i="30"/>
  <c r="Z385" i="30"/>
  <c r="AA385" i="30"/>
  <c r="AB385" i="30"/>
  <c r="Z386" i="30"/>
  <c r="AA386" i="30"/>
  <c r="AB386" i="30"/>
  <c r="Z387" i="30"/>
  <c r="AA387" i="30"/>
  <c r="AB387" i="30"/>
  <c r="Z388" i="30"/>
  <c r="AA388" i="30"/>
  <c r="AB388" i="30"/>
  <c r="Z389" i="30"/>
  <c r="AA389" i="30"/>
  <c r="AB389" i="30"/>
  <c r="Z390" i="30"/>
  <c r="AA390" i="30"/>
  <c r="AB390" i="30"/>
  <c r="Z391" i="30"/>
  <c r="AA391" i="30"/>
  <c r="AB391" i="30"/>
  <c r="Z392" i="30"/>
  <c r="AA392" i="30"/>
  <c r="AB392" i="30"/>
  <c r="Z393" i="30"/>
  <c r="AA393" i="30"/>
  <c r="AB393" i="30"/>
  <c r="Z394" i="30"/>
  <c r="AA394" i="30"/>
  <c r="AB394" i="30"/>
  <c r="Z395" i="30"/>
  <c r="AA395" i="30"/>
  <c r="AB395" i="30"/>
  <c r="Z396" i="30"/>
  <c r="AA396" i="30"/>
  <c r="AB396" i="30"/>
  <c r="Z397" i="30"/>
  <c r="AA397" i="30"/>
  <c r="AB397" i="30"/>
  <c r="Z398" i="30"/>
  <c r="AA398" i="30"/>
  <c r="AB398" i="30"/>
  <c r="Z399" i="30"/>
  <c r="AA399" i="30"/>
  <c r="AB399" i="30"/>
  <c r="Z400" i="30"/>
  <c r="AA400" i="30"/>
  <c r="AB400" i="30"/>
  <c r="Z401" i="30"/>
  <c r="AA401" i="30"/>
  <c r="AB401" i="30"/>
  <c r="Z402" i="30"/>
  <c r="AA402" i="30"/>
  <c r="AB402" i="30"/>
  <c r="Z403" i="30"/>
  <c r="AA403" i="30"/>
  <c r="AB403" i="30"/>
  <c r="Z404" i="30"/>
  <c r="AA404" i="30"/>
  <c r="AB404" i="30"/>
  <c r="Z405" i="30"/>
  <c r="AA405" i="30"/>
  <c r="AB405" i="30"/>
  <c r="Z406" i="30"/>
  <c r="AA406" i="30"/>
  <c r="AB406" i="30"/>
  <c r="Z407" i="30"/>
  <c r="AA407" i="30"/>
  <c r="AB407" i="30"/>
  <c r="Z408" i="30"/>
  <c r="AA408" i="30"/>
  <c r="AB408" i="30"/>
  <c r="Z409" i="30"/>
  <c r="AA409" i="30"/>
  <c r="AB409" i="30"/>
  <c r="Z410" i="30"/>
  <c r="AA410" i="30"/>
  <c r="AB410" i="30"/>
  <c r="Z411" i="30"/>
  <c r="AA411" i="30"/>
  <c r="AB411" i="30"/>
  <c r="Z412" i="30"/>
  <c r="AA412" i="30"/>
  <c r="AB412" i="30"/>
  <c r="Z413" i="30"/>
  <c r="AA413" i="30"/>
  <c r="AB413" i="30"/>
  <c r="Z414" i="30"/>
  <c r="AA414" i="30"/>
  <c r="AB414" i="30"/>
  <c r="Z415" i="30"/>
  <c r="AA415" i="30"/>
  <c r="AB415" i="30"/>
  <c r="Z416" i="30"/>
  <c r="AA416" i="30"/>
  <c r="AB416" i="30"/>
  <c r="Z417" i="30"/>
  <c r="AA417" i="30"/>
  <c r="AB417" i="30"/>
  <c r="Z418" i="30"/>
  <c r="AA418" i="30"/>
  <c r="AB418" i="30"/>
  <c r="Z419" i="30"/>
  <c r="AA419" i="30"/>
  <c r="AB419" i="30"/>
  <c r="Z420" i="30"/>
  <c r="AA420" i="30"/>
  <c r="AB420" i="30"/>
  <c r="Z421" i="30"/>
  <c r="AA421" i="30"/>
  <c r="AB421" i="30"/>
  <c r="Z422" i="30"/>
  <c r="AA422" i="30"/>
  <c r="AB422" i="30"/>
  <c r="Z423" i="30"/>
  <c r="AA423" i="30"/>
  <c r="AB423" i="30"/>
  <c r="Z424" i="30"/>
  <c r="AA424" i="30"/>
  <c r="AB424" i="30"/>
  <c r="Z425" i="30"/>
  <c r="AA425" i="30"/>
  <c r="AB425" i="30"/>
  <c r="Z426" i="30"/>
  <c r="AA426" i="30"/>
  <c r="AB426" i="30"/>
  <c r="Z427" i="30"/>
  <c r="AA427" i="30"/>
  <c r="AB427" i="30"/>
  <c r="Z428" i="30"/>
  <c r="AA428" i="30"/>
  <c r="AB428" i="30"/>
  <c r="Z429" i="30"/>
  <c r="AA429" i="30"/>
  <c r="AB429" i="30"/>
  <c r="Z430" i="30"/>
  <c r="AA430" i="30"/>
  <c r="AB430" i="30"/>
  <c r="Z431" i="30"/>
  <c r="AA431" i="30"/>
  <c r="AB431" i="30"/>
  <c r="Z432" i="30"/>
  <c r="AA432" i="30"/>
  <c r="AB432" i="30"/>
  <c r="Z433" i="30"/>
  <c r="AA433" i="30"/>
  <c r="AB433" i="30"/>
  <c r="Z434" i="30"/>
  <c r="AA434" i="30"/>
  <c r="AB434" i="30"/>
  <c r="Z435" i="30"/>
  <c r="AA435" i="30"/>
  <c r="AB435" i="30"/>
  <c r="Z436" i="30"/>
  <c r="AA436" i="30"/>
  <c r="AB436" i="30"/>
  <c r="Z437" i="30"/>
  <c r="AA437" i="30"/>
  <c r="AB437" i="30"/>
  <c r="Z438" i="30"/>
  <c r="AA438" i="30"/>
  <c r="AB438" i="30"/>
  <c r="Z439" i="30"/>
  <c r="AA439" i="30"/>
  <c r="AB439" i="30"/>
  <c r="Z440" i="30"/>
  <c r="AA440" i="30"/>
  <c r="AB440" i="30"/>
  <c r="Z441" i="30"/>
  <c r="AA441" i="30"/>
  <c r="AB441" i="30"/>
  <c r="Z442" i="30"/>
  <c r="AA442" i="30"/>
  <c r="AB442" i="30"/>
  <c r="Z443" i="30"/>
  <c r="AA443" i="30"/>
  <c r="AB443" i="30"/>
  <c r="Z444" i="30"/>
  <c r="AA444" i="30"/>
  <c r="AB444" i="30"/>
  <c r="Z445" i="30"/>
  <c r="AA445" i="30"/>
  <c r="AB445" i="30"/>
  <c r="Z446" i="30"/>
  <c r="AA446" i="30"/>
  <c r="AB446" i="30"/>
  <c r="Z447" i="30"/>
  <c r="AA447" i="30"/>
  <c r="AB447" i="30"/>
  <c r="Z448" i="30"/>
  <c r="AA448" i="30"/>
  <c r="AB448" i="30"/>
  <c r="Z449" i="30"/>
  <c r="AA449" i="30"/>
  <c r="AB449" i="30"/>
  <c r="Z450" i="30"/>
  <c r="AA450" i="30"/>
  <c r="AB450" i="30"/>
  <c r="Z451" i="30"/>
  <c r="AA451" i="30"/>
  <c r="AB451" i="30"/>
  <c r="Z452" i="30"/>
  <c r="AA452" i="30"/>
  <c r="AB452" i="30"/>
  <c r="Z453" i="30"/>
  <c r="AA453" i="30"/>
  <c r="AB453" i="30"/>
  <c r="Z454" i="30"/>
  <c r="AA454" i="30"/>
  <c r="AB454" i="30"/>
  <c r="Z455" i="30"/>
  <c r="AA455" i="30"/>
  <c r="AB455" i="30"/>
  <c r="Z456" i="30"/>
  <c r="AA456" i="30"/>
  <c r="AB456" i="30"/>
  <c r="Z457" i="30"/>
  <c r="AA457" i="30"/>
  <c r="AB457" i="30"/>
  <c r="Z458" i="30"/>
  <c r="AA458" i="30"/>
  <c r="AB458" i="30"/>
  <c r="Z459" i="30"/>
  <c r="AA459" i="30"/>
  <c r="AB459" i="30"/>
  <c r="Z460" i="30"/>
  <c r="AA460" i="30"/>
  <c r="AB460" i="30"/>
  <c r="Z461" i="30"/>
  <c r="AA461" i="30"/>
  <c r="AB461" i="30"/>
  <c r="Z462" i="30"/>
  <c r="AA462" i="30"/>
  <c r="AB462" i="30"/>
  <c r="Z463" i="30"/>
  <c r="AA463" i="30"/>
  <c r="AB463" i="30"/>
  <c r="Z464" i="30"/>
  <c r="AA464" i="30"/>
  <c r="AB464" i="30"/>
  <c r="Z465" i="30"/>
  <c r="AA465" i="30"/>
  <c r="AB465" i="30"/>
  <c r="Z466" i="30"/>
  <c r="AA466" i="30"/>
  <c r="AB466" i="30"/>
  <c r="Z467" i="30"/>
  <c r="AA467" i="30"/>
  <c r="AB467" i="30"/>
  <c r="Z468" i="30"/>
  <c r="AA468" i="30"/>
  <c r="AB468" i="30"/>
  <c r="Z469" i="30"/>
  <c r="AA469" i="30"/>
  <c r="AB469" i="30"/>
  <c r="Z470" i="30"/>
  <c r="AA470" i="30"/>
  <c r="AB470" i="30"/>
  <c r="Z471" i="30"/>
  <c r="AA471" i="30"/>
  <c r="AB471" i="30"/>
  <c r="Z472" i="30"/>
  <c r="AA472" i="30"/>
  <c r="AB472" i="30"/>
  <c r="Z473" i="30"/>
  <c r="AA473" i="30"/>
  <c r="AB473" i="30"/>
  <c r="Z474" i="30"/>
  <c r="AA474" i="30"/>
  <c r="AB474" i="30"/>
  <c r="Z475" i="30"/>
  <c r="AA475" i="30"/>
  <c r="AB475" i="30"/>
  <c r="Z476" i="30"/>
  <c r="AA476" i="30"/>
  <c r="AB476" i="30"/>
  <c r="Z477" i="30"/>
  <c r="AA477" i="30"/>
  <c r="AB477" i="30"/>
  <c r="Z478" i="30"/>
  <c r="AA478" i="30"/>
  <c r="AB478" i="30"/>
  <c r="Z479" i="30"/>
  <c r="AA479" i="30"/>
  <c r="AB479" i="30"/>
  <c r="Z480" i="30"/>
  <c r="AA480" i="30"/>
  <c r="AB480" i="30"/>
  <c r="Z481" i="30"/>
  <c r="AA481" i="30"/>
  <c r="AB481" i="30"/>
  <c r="Z482" i="30"/>
  <c r="AA482" i="30"/>
  <c r="AB482" i="30"/>
  <c r="Z483" i="30"/>
  <c r="AA483" i="30"/>
  <c r="AB483" i="30"/>
  <c r="Z484" i="30"/>
  <c r="AA484" i="30"/>
  <c r="AB484" i="30"/>
  <c r="Z485" i="30"/>
  <c r="AA485" i="30"/>
  <c r="AB485" i="30"/>
  <c r="Z486" i="30"/>
  <c r="AA486" i="30"/>
  <c r="AB486" i="30"/>
  <c r="Z487" i="30"/>
  <c r="AA487" i="30"/>
  <c r="AB487" i="30"/>
  <c r="Z488" i="30"/>
  <c r="AA488" i="30"/>
  <c r="AB488" i="30"/>
  <c r="Z489" i="30"/>
  <c r="AA489" i="30"/>
  <c r="AB489" i="30"/>
  <c r="Z490" i="30"/>
  <c r="AA490" i="30"/>
  <c r="AB490" i="30"/>
  <c r="Z491" i="30"/>
  <c r="AA491" i="30"/>
  <c r="AB491" i="30"/>
  <c r="Z492" i="30"/>
  <c r="AA492" i="30"/>
  <c r="AB492" i="30"/>
  <c r="Z493" i="30"/>
  <c r="AA493" i="30"/>
  <c r="AB493" i="30"/>
  <c r="Z494" i="30"/>
  <c r="AA494" i="30"/>
  <c r="AB494" i="30"/>
  <c r="Z495" i="30"/>
  <c r="AA495" i="30"/>
  <c r="AB495" i="30"/>
  <c r="Z496" i="30"/>
  <c r="AA496" i="30"/>
  <c r="AB496" i="30"/>
  <c r="Z497" i="30"/>
  <c r="AA497" i="30"/>
  <c r="AB497" i="30"/>
  <c r="Z498" i="30"/>
  <c r="AA498" i="30"/>
  <c r="AB498" i="30"/>
  <c r="Z499" i="30"/>
  <c r="AA499" i="30"/>
  <c r="AB499" i="30"/>
  <c r="Z500" i="30"/>
  <c r="AA500" i="30"/>
  <c r="AB500" i="30"/>
  <c r="Z501" i="30"/>
  <c r="AA501" i="30"/>
  <c r="AB501" i="30"/>
  <c r="Z502" i="30"/>
  <c r="AA502" i="30"/>
  <c r="AB502" i="30"/>
  <c r="Z503" i="30"/>
  <c r="AA503" i="30"/>
  <c r="AB503" i="30"/>
  <c r="Z504" i="30"/>
  <c r="AA504" i="30"/>
  <c r="AB504" i="30"/>
  <c r="Z505" i="30"/>
  <c r="AA505" i="30"/>
  <c r="AB505" i="30"/>
  <c r="Z506" i="30"/>
  <c r="AA506" i="30"/>
  <c r="AB506" i="30"/>
  <c r="Z507" i="30"/>
  <c r="AA507" i="30"/>
  <c r="AB507" i="30"/>
  <c r="Z508" i="30"/>
  <c r="AA508" i="30"/>
  <c r="AB508" i="30"/>
  <c r="Z509" i="30"/>
  <c r="AA509" i="30"/>
  <c r="AB509" i="30"/>
  <c r="Z510" i="30"/>
  <c r="AA510" i="30"/>
  <c r="AB510" i="30"/>
  <c r="Z511" i="30"/>
  <c r="AA511" i="30"/>
  <c r="AB511" i="30"/>
  <c r="Z512" i="30"/>
  <c r="AA512" i="30"/>
  <c r="AB512" i="30"/>
  <c r="Z513" i="30"/>
  <c r="AA513" i="30"/>
  <c r="AB513" i="30"/>
  <c r="Z514" i="30"/>
  <c r="AA514" i="30"/>
  <c r="AB514" i="30"/>
  <c r="Z515" i="30"/>
  <c r="AA515" i="30"/>
  <c r="AB515" i="30"/>
  <c r="Z516" i="30"/>
  <c r="AA516" i="30"/>
  <c r="AB516" i="30"/>
  <c r="Z517" i="30"/>
  <c r="AA517" i="30"/>
  <c r="AB517" i="30"/>
  <c r="Z518" i="30"/>
  <c r="AA518" i="30"/>
  <c r="AB518" i="30"/>
  <c r="Z519" i="30"/>
  <c r="AA519" i="30"/>
  <c r="AB519" i="30"/>
  <c r="Z520" i="30"/>
  <c r="AA520" i="30"/>
  <c r="AB520" i="30"/>
  <c r="Z521" i="30"/>
  <c r="AA521" i="30"/>
  <c r="AB521" i="30"/>
  <c r="Z522" i="30"/>
  <c r="AA522" i="30"/>
  <c r="AB522" i="30"/>
  <c r="Z523" i="30"/>
  <c r="AA523" i="30"/>
  <c r="AB523" i="30"/>
  <c r="Z524" i="30"/>
  <c r="AA524" i="30"/>
  <c r="AB524" i="30"/>
  <c r="Z525" i="30"/>
  <c r="AA525" i="30"/>
  <c r="AB525" i="30"/>
  <c r="Z526" i="30"/>
  <c r="AA526" i="30"/>
  <c r="AB526" i="30"/>
  <c r="Z527" i="30"/>
  <c r="AA527" i="30"/>
  <c r="AB527" i="30"/>
  <c r="Z528" i="30"/>
  <c r="AA528" i="30"/>
  <c r="AB528" i="30"/>
  <c r="Z529" i="30"/>
  <c r="AA529" i="30"/>
  <c r="AB529" i="30"/>
  <c r="Z530" i="30"/>
  <c r="AA530" i="30"/>
  <c r="AB530" i="30"/>
  <c r="Z531" i="30"/>
  <c r="AA531" i="30"/>
  <c r="AB531" i="30"/>
  <c r="Z532" i="30"/>
  <c r="AA532" i="30"/>
  <c r="AB532" i="30"/>
  <c r="Z533" i="30"/>
  <c r="AA533" i="30"/>
  <c r="AB533" i="30"/>
  <c r="Z534" i="30"/>
  <c r="AA534" i="30"/>
  <c r="AB534" i="30"/>
  <c r="Z535" i="30"/>
  <c r="AA535" i="30"/>
  <c r="AB535" i="30"/>
  <c r="Z536" i="30"/>
  <c r="AA536" i="30"/>
  <c r="AB536" i="30"/>
  <c r="Z537" i="30"/>
  <c r="AA537" i="30"/>
  <c r="AB537" i="30"/>
  <c r="Z538" i="30"/>
  <c r="AA538" i="30"/>
  <c r="AB538" i="30"/>
  <c r="Z539" i="30"/>
  <c r="AA539" i="30"/>
  <c r="AB539" i="30"/>
  <c r="Z540" i="30"/>
  <c r="AA540" i="30"/>
  <c r="AB540" i="30"/>
  <c r="Z541" i="30"/>
  <c r="AA541" i="30"/>
  <c r="AB541" i="30"/>
  <c r="Z542" i="30"/>
  <c r="AA542" i="30"/>
  <c r="AB542" i="30"/>
  <c r="Z543" i="30"/>
  <c r="AA543" i="30"/>
  <c r="AB543" i="30"/>
  <c r="Z544" i="30"/>
  <c r="AA544" i="30"/>
  <c r="AB544" i="30"/>
  <c r="Z545" i="30"/>
  <c r="AA545" i="30"/>
  <c r="AB545" i="30"/>
  <c r="Z546" i="30"/>
  <c r="AA546" i="30"/>
  <c r="AB546" i="30"/>
  <c r="Z547" i="30"/>
  <c r="AA547" i="30"/>
  <c r="AB547" i="30"/>
  <c r="Z548" i="30"/>
  <c r="AA548" i="30"/>
  <c r="AB548" i="30"/>
  <c r="Z549" i="30"/>
  <c r="AA549" i="30"/>
  <c r="AB549" i="30"/>
  <c r="Z550" i="30"/>
  <c r="AA550" i="30"/>
  <c r="AB550" i="30"/>
  <c r="Z551" i="30"/>
  <c r="AA551" i="30"/>
  <c r="AB551" i="30"/>
  <c r="Z552" i="30"/>
  <c r="AA552" i="30"/>
  <c r="AB552" i="30"/>
  <c r="Z553" i="30"/>
  <c r="AA553" i="30"/>
  <c r="AB553" i="30"/>
  <c r="Z554" i="30"/>
  <c r="AA554" i="30"/>
  <c r="AB554" i="30"/>
  <c r="Z555" i="30"/>
  <c r="AA555" i="30"/>
  <c r="AB555" i="30"/>
  <c r="Z556" i="30"/>
  <c r="AA556" i="30"/>
  <c r="AB556" i="30"/>
  <c r="Z557" i="30"/>
  <c r="AA557" i="30"/>
  <c r="AB557" i="30"/>
  <c r="Z558" i="30"/>
  <c r="AA558" i="30"/>
  <c r="AB558" i="30"/>
  <c r="Z559" i="30"/>
  <c r="AA559" i="30"/>
  <c r="AB559" i="30"/>
  <c r="Z560" i="30"/>
  <c r="AA560" i="30"/>
  <c r="AB560" i="30"/>
  <c r="Z561" i="30"/>
  <c r="AA561" i="30"/>
  <c r="AB561" i="30"/>
  <c r="Z562" i="30"/>
  <c r="AA562" i="30"/>
  <c r="AB562" i="30"/>
  <c r="Z563" i="30"/>
  <c r="AA563" i="30"/>
  <c r="AB563" i="30"/>
  <c r="Z564" i="30"/>
  <c r="AA564" i="30"/>
  <c r="AB564" i="30"/>
  <c r="Z565" i="30"/>
  <c r="AA565" i="30"/>
  <c r="AB565" i="30"/>
  <c r="Z566" i="30"/>
  <c r="AA566" i="30"/>
  <c r="AB566" i="30"/>
  <c r="Z567" i="30"/>
  <c r="AA567" i="30"/>
  <c r="AB567" i="30"/>
  <c r="Z568" i="30"/>
  <c r="AA568" i="30"/>
  <c r="AB568" i="30"/>
  <c r="Z569" i="30"/>
  <c r="AA569" i="30"/>
  <c r="AB569" i="30"/>
  <c r="Z570" i="30"/>
  <c r="AA570" i="30"/>
  <c r="AB570" i="30"/>
  <c r="Z571" i="30"/>
  <c r="AA571" i="30"/>
  <c r="AB571" i="30"/>
  <c r="Z572" i="30"/>
  <c r="AA572" i="30"/>
  <c r="AB572" i="30"/>
  <c r="Z573" i="30"/>
  <c r="AA573" i="30"/>
  <c r="AB573" i="30"/>
  <c r="Z574" i="30"/>
  <c r="AA574" i="30"/>
  <c r="AB574" i="30"/>
  <c r="Z575" i="30"/>
  <c r="AA575" i="30"/>
  <c r="AB575" i="30"/>
  <c r="Z576" i="30"/>
  <c r="AA576" i="30"/>
  <c r="AB576" i="30"/>
  <c r="Z577" i="30"/>
  <c r="AA577" i="30"/>
  <c r="AB577" i="30"/>
  <c r="Z578" i="30"/>
  <c r="AA578" i="30"/>
  <c r="AB578" i="30"/>
  <c r="Z579" i="30"/>
  <c r="AA579" i="30"/>
  <c r="AB579" i="30"/>
  <c r="Z580" i="30"/>
  <c r="AA580" i="30"/>
  <c r="AB580" i="30"/>
  <c r="Z581" i="30"/>
  <c r="AA581" i="30"/>
  <c r="AB581" i="30"/>
  <c r="Z582" i="30"/>
  <c r="AA582" i="30"/>
  <c r="AB582" i="30"/>
  <c r="Z583" i="30"/>
  <c r="AA583" i="30"/>
  <c r="AB583" i="30"/>
  <c r="Z584" i="30"/>
  <c r="AA584" i="30"/>
  <c r="AB584" i="30"/>
  <c r="Z585" i="30"/>
  <c r="AA585" i="30"/>
  <c r="AB585" i="30"/>
  <c r="Z586" i="30"/>
  <c r="AA586" i="30"/>
  <c r="AB586" i="30"/>
  <c r="Z587" i="30"/>
  <c r="AA587" i="30"/>
  <c r="AB587" i="30"/>
  <c r="Z588" i="30"/>
  <c r="AA588" i="30"/>
  <c r="AB588" i="30"/>
  <c r="Z589" i="30"/>
  <c r="AA589" i="30"/>
  <c r="AB589" i="30"/>
  <c r="Z590" i="30"/>
  <c r="AA590" i="30"/>
  <c r="AB590" i="30"/>
  <c r="Z591" i="30"/>
  <c r="AA591" i="30"/>
  <c r="AB591" i="30"/>
  <c r="Z592" i="30"/>
  <c r="AA592" i="30"/>
  <c r="AB592" i="30"/>
  <c r="Z593" i="30"/>
  <c r="AA593" i="30"/>
  <c r="AB593" i="30"/>
  <c r="Z594" i="30"/>
  <c r="AA594" i="30"/>
  <c r="AB594" i="30"/>
  <c r="Z595" i="30"/>
  <c r="AA595" i="30"/>
  <c r="AB595" i="30"/>
  <c r="Z596" i="30"/>
  <c r="AA596" i="30"/>
  <c r="AB596" i="30"/>
  <c r="Z597" i="30"/>
  <c r="AA597" i="30"/>
  <c r="AB597" i="30"/>
  <c r="Z598" i="30"/>
  <c r="AA598" i="30"/>
  <c r="AB598" i="30"/>
  <c r="Z599" i="30"/>
  <c r="AA599" i="30"/>
  <c r="AB599" i="30"/>
  <c r="Z600" i="30"/>
  <c r="AA600" i="30"/>
  <c r="AB600" i="30"/>
  <c r="Z601" i="30"/>
  <c r="AA601" i="30"/>
  <c r="AB601" i="30"/>
  <c r="Z602" i="30"/>
  <c r="AA602" i="30"/>
  <c r="AB602" i="30"/>
  <c r="Z603" i="30"/>
  <c r="AA603" i="30"/>
  <c r="AB603" i="30"/>
  <c r="Z604" i="30"/>
  <c r="AA604" i="30"/>
  <c r="AB604" i="30"/>
  <c r="Z605" i="30"/>
  <c r="AA605" i="30"/>
  <c r="AB605" i="30"/>
  <c r="Z606" i="30"/>
  <c r="AA606" i="30"/>
  <c r="AB606" i="30"/>
  <c r="Z607" i="30"/>
  <c r="AA607" i="30"/>
  <c r="AB607" i="30"/>
  <c r="Z608" i="30"/>
  <c r="AA608" i="30"/>
  <c r="AB608" i="30"/>
  <c r="Z609" i="30"/>
  <c r="AA609" i="30"/>
  <c r="AB609" i="30"/>
  <c r="Z610" i="30"/>
  <c r="AA610" i="30"/>
  <c r="AB610" i="30"/>
  <c r="Z611" i="30"/>
  <c r="AA611" i="30"/>
  <c r="AB611" i="30"/>
  <c r="Z612" i="30"/>
  <c r="AA612" i="30"/>
  <c r="AB612" i="30"/>
  <c r="Z613" i="30"/>
  <c r="AA613" i="30"/>
  <c r="AB613" i="30"/>
  <c r="Z614" i="30"/>
  <c r="AA614" i="30"/>
  <c r="AB614" i="30"/>
  <c r="Z615" i="30"/>
  <c r="AA615" i="30"/>
  <c r="AB615" i="30"/>
  <c r="Z616" i="30"/>
  <c r="AA616" i="30"/>
  <c r="AB616" i="30"/>
  <c r="Z617" i="30"/>
  <c r="AA617" i="30"/>
  <c r="AB617" i="30"/>
  <c r="Z618" i="30"/>
  <c r="AA618" i="30"/>
  <c r="AB618" i="30"/>
  <c r="Z619" i="30"/>
  <c r="AA619" i="30"/>
  <c r="AB619" i="30"/>
  <c r="Z620" i="30"/>
  <c r="AA620" i="30"/>
  <c r="AB620" i="30"/>
  <c r="Z621" i="30"/>
  <c r="AA621" i="30"/>
  <c r="AB621" i="30"/>
  <c r="Z622" i="30"/>
  <c r="AA622" i="30"/>
  <c r="AB622" i="30"/>
  <c r="Z623" i="30"/>
  <c r="AA623" i="30"/>
  <c r="AB623" i="30"/>
  <c r="Z624" i="30"/>
  <c r="AA624" i="30"/>
  <c r="AB624" i="30"/>
  <c r="Z625" i="30"/>
  <c r="AA625" i="30"/>
  <c r="AB625" i="30"/>
  <c r="Z626" i="30"/>
  <c r="AA626" i="30"/>
  <c r="AB626" i="30"/>
  <c r="Z627" i="30"/>
  <c r="AA627" i="30"/>
  <c r="AB627" i="30"/>
  <c r="Z628" i="30"/>
  <c r="AA628" i="30"/>
  <c r="AB628" i="30"/>
  <c r="Z629" i="30"/>
  <c r="AA629" i="30"/>
  <c r="AB629" i="30"/>
  <c r="Z630" i="30"/>
  <c r="AA630" i="30"/>
  <c r="AB630" i="30"/>
  <c r="Z631" i="30"/>
  <c r="AA631" i="30"/>
  <c r="AB631" i="30"/>
  <c r="Z632" i="30"/>
  <c r="AA632" i="30"/>
  <c r="AB632" i="30"/>
  <c r="Z633" i="30"/>
  <c r="AA633" i="30"/>
  <c r="AB633" i="30"/>
  <c r="Z634" i="30"/>
  <c r="AA634" i="30"/>
  <c r="AB634" i="30"/>
  <c r="Z635" i="30"/>
  <c r="AA635" i="30"/>
  <c r="AB635" i="30"/>
  <c r="Z636" i="30"/>
  <c r="AA636" i="30"/>
  <c r="AB636" i="30"/>
  <c r="Z637" i="30"/>
  <c r="AA637" i="30"/>
  <c r="AB637" i="30"/>
  <c r="Z638" i="30"/>
  <c r="AA638" i="30"/>
  <c r="AB638" i="30"/>
  <c r="Z639" i="30"/>
  <c r="AA639" i="30"/>
  <c r="AB639" i="30"/>
  <c r="Z640" i="30"/>
  <c r="AA640" i="30"/>
  <c r="AB640" i="30"/>
  <c r="Z641" i="30"/>
  <c r="AA641" i="30"/>
  <c r="AB641" i="30"/>
  <c r="Z642" i="30"/>
  <c r="AA642" i="30"/>
  <c r="AB642" i="30"/>
  <c r="Z643" i="30"/>
  <c r="AA643" i="30"/>
  <c r="AB643" i="30"/>
  <c r="Z644" i="30"/>
  <c r="AA644" i="30"/>
  <c r="AB644" i="30"/>
  <c r="Z645" i="30"/>
  <c r="AA645" i="30"/>
  <c r="AB645" i="30"/>
  <c r="Z646" i="30"/>
  <c r="AA646" i="30"/>
  <c r="AB646" i="30"/>
  <c r="Z647" i="30"/>
  <c r="AA647" i="30"/>
  <c r="AB647" i="30"/>
  <c r="Z648" i="30"/>
  <c r="AA648" i="30"/>
  <c r="AB648" i="30"/>
  <c r="Z649" i="30"/>
  <c r="AA649" i="30"/>
  <c r="AB649" i="30"/>
  <c r="Z650" i="30"/>
  <c r="AA650" i="30"/>
  <c r="AB650" i="30"/>
  <c r="Z651" i="30"/>
  <c r="AA651" i="30"/>
  <c r="AB651" i="30"/>
  <c r="Z652" i="30"/>
  <c r="AA652" i="30"/>
  <c r="AB652" i="30"/>
  <c r="Z653" i="30"/>
  <c r="AA653" i="30"/>
  <c r="AB653" i="30"/>
  <c r="Z654" i="30"/>
  <c r="AA654" i="30"/>
  <c r="AB654" i="30"/>
  <c r="Z655" i="30"/>
  <c r="AA655" i="30"/>
  <c r="AB655" i="30"/>
  <c r="Z656" i="30"/>
  <c r="AA656" i="30"/>
  <c r="AB656" i="30"/>
  <c r="Z657" i="30"/>
  <c r="AA657" i="30"/>
  <c r="AB657" i="30"/>
  <c r="Z658" i="30"/>
  <c r="AA658" i="30"/>
  <c r="AB658" i="30"/>
  <c r="Z659" i="30"/>
  <c r="AA659" i="30"/>
  <c r="AB659" i="30"/>
  <c r="Z660" i="30"/>
  <c r="AA660" i="30"/>
  <c r="AB660" i="30"/>
  <c r="Z661" i="30"/>
  <c r="AA661" i="30"/>
  <c r="AB661" i="30"/>
  <c r="Z662" i="30"/>
  <c r="AA662" i="30"/>
  <c r="AB662" i="30"/>
  <c r="Z663" i="30"/>
  <c r="AA663" i="30"/>
  <c r="AB663" i="30"/>
  <c r="Z664" i="30"/>
  <c r="AA664" i="30"/>
  <c r="AB664" i="30"/>
  <c r="Z665" i="30"/>
  <c r="AA665" i="30"/>
  <c r="AB665" i="30"/>
  <c r="Z666" i="30"/>
  <c r="AA666" i="30"/>
  <c r="AB666" i="30"/>
  <c r="Z667" i="30"/>
  <c r="AA667" i="30"/>
  <c r="AB667" i="30"/>
  <c r="Z668" i="30"/>
  <c r="AA668" i="30"/>
  <c r="AB668" i="30"/>
  <c r="Z669" i="30"/>
  <c r="AA669" i="30"/>
  <c r="AB669" i="30"/>
  <c r="Z670" i="30"/>
  <c r="AA670" i="30"/>
  <c r="AB670" i="30"/>
  <c r="Z671" i="30"/>
  <c r="AA671" i="30"/>
  <c r="AB671" i="30"/>
  <c r="Z672" i="30"/>
  <c r="AA672" i="30"/>
  <c r="AB672" i="30"/>
  <c r="Z673" i="30"/>
  <c r="AA673" i="30"/>
  <c r="AB673" i="30"/>
  <c r="Z674" i="30"/>
  <c r="AA674" i="30"/>
  <c r="AB674" i="30"/>
  <c r="Z675" i="30"/>
  <c r="AA675" i="30"/>
  <c r="AB675" i="30"/>
  <c r="Z676" i="30"/>
  <c r="AA676" i="30"/>
  <c r="AB676" i="30"/>
  <c r="Z677" i="30"/>
  <c r="AA677" i="30"/>
  <c r="AB677" i="30"/>
  <c r="Z678" i="30"/>
  <c r="AA678" i="30"/>
  <c r="AB678" i="30"/>
  <c r="Z679" i="30"/>
  <c r="AA679" i="30"/>
  <c r="AB679" i="30"/>
  <c r="Z680" i="30"/>
  <c r="AA680" i="30"/>
  <c r="AB680" i="30"/>
  <c r="Z681" i="30"/>
  <c r="AA681" i="30"/>
  <c r="AB681" i="30"/>
  <c r="Z682" i="30"/>
  <c r="AA682" i="30"/>
  <c r="AB682" i="30"/>
  <c r="Z683" i="30"/>
  <c r="AA683" i="30"/>
  <c r="AB683" i="30"/>
  <c r="Z684" i="30"/>
  <c r="AA684" i="30"/>
  <c r="AB684" i="30"/>
  <c r="Z685" i="30"/>
  <c r="AA685" i="30"/>
  <c r="AB685" i="30"/>
  <c r="Z686" i="30"/>
  <c r="AA686" i="30"/>
  <c r="AB686" i="30"/>
  <c r="Z687" i="30"/>
  <c r="AA687" i="30"/>
  <c r="AB687" i="30"/>
  <c r="Z688" i="30"/>
  <c r="AA688" i="30"/>
  <c r="AB688" i="30"/>
  <c r="Z689" i="30"/>
  <c r="AA689" i="30"/>
  <c r="AB689" i="30"/>
  <c r="Z690" i="30"/>
  <c r="AA690" i="30"/>
  <c r="AB690" i="30"/>
  <c r="Z691" i="30"/>
  <c r="AA691" i="30"/>
  <c r="AB691" i="30"/>
  <c r="Z692" i="30"/>
  <c r="AA692" i="30"/>
  <c r="AB692" i="30"/>
  <c r="Z693" i="30"/>
  <c r="AA693" i="30"/>
  <c r="AB693" i="30"/>
  <c r="Z694" i="30"/>
  <c r="AA694" i="30"/>
  <c r="AB694" i="30"/>
  <c r="Z695" i="30"/>
  <c r="AA695" i="30"/>
  <c r="AB695" i="30"/>
  <c r="Z696" i="30"/>
  <c r="AA696" i="30"/>
  <c r="AB696" i="30"/>
  <c r="Z697" i="30"/>
  <c r="AA697" i="30"/>
  <c r="AB697" i="30"/>
  <c r="Z698" i="30"/>
  <c r="AA698" i="30"/>
  <c r="AB698" i="30"/>
  <c r="Z699" i="30"/>
  <c r="AA699" i="30"/>
  <c r="AB699" i="30"/>
  <c r="Z700" i="30"/>
  <c r="AA700" i="30"/>
  <c r="AB700" i="30"/>
  <c r="Z701" i="30"/>
  <c r="AA701" i="30"/>
  <c r="AB701" i="30"/>
  <c r="Z702" i="30"/>
  <c r="AA702" i="30"/>
  <c r="AB702" i="30"/>
  <c r="Z703" i="30"/>
  <c r="AA703" i="30"/>
  <c r="AB703" i="30"/>
  <c r="Z704" i="30"/>
  <c r="AA704" i="30"/>
  <c r="AB704" i="30"/>
  <c r="Z705" i="30"/>
  <c r="AA705" i="30"/>
  <c r="AB705" i="30"/>
  <c r="Z706" i="30"/>
  <c r="AA706" i="30"/>
  <c r="AB706" i="30"/>
  <c r="Z707" i="30"/>
  <c r="AA707" i="30"/>
  <c r="AB707" i="30"/>
  <c r="Z708" i="30"/>
  <c r="AA708" i="30"/>
  <c r="AB708" i="30"/>
  <c r="Z709" i="30"/>
  <c r="AA709" i="30"/>
  <c r="AB709" i="30"/>
  <c r="Z710" i="30"/>
  <c r="AA710" i="30"/>
  <c r="AB710" i="30"/>
  <c r="Z711" i="30"/>
  <c r="AA711" i="30"/>
  <c r="AB711" i="30"/>
  <c r="Z712" i="30"/>
  <c r="AA712" i="30"/>
  <c r="AB712" i="30"/>
  <c r="Z713" i="30"/>
  <c r="AA713" i="30"/>
  <c r="AB713" i="30"/>
  <c r="Z714" i="30"/>
  <c r="AA714" i="30"/>
  <c r="AB714" i="30"/>
  <c r="Z715" i="30"/>
  <c r="AA715" i="30"/>
  <c r="AB715" i="30"/>
  <c r="Z716" i="30"/>
  <c r="AA716" i="30"/>
  <c r="AB716" i="30"/>
  <c r="Z717" i="30"/>
  <c r="AA717" i="30"/>
  <c r="AB717" i="30"/>
  <c r="Z718" i="30"/>
  <c r="AA718" i="30"/>
  <c r="AB718" i="30"/>
  <c r="Z719" i="30"/>
  <c r="AA719" i="30"/>
  <c r="AB719" i="30"/>
  <c r="Z720" i="30"/>
  <c r="AA720" i="30"/>
  <c r="AB720" i="30"/>
  <c r="Z721" i="30"/>
  <c r="AA721" i="30"/>
  <c r="AB721" i="30"/>
  <c r="Z722" i="30"/>
  <c r="AA722" i="30"/>
  <c r="AB722" i="30"/>
  <c r="Z723" i="30"/>
  <c r="AA723" i="30"/>
  <c r="AB723" i="30"/>
  <c r="Z724" i="30"/>
  <c r="AA724" i="30"/>
  <c r="AB724" i="30"/>
  <c r="Z725" i="30"/>
  <c r="AA725" i="30"/>
  <c r="AB725" i="30"/>
  <c r="Z726" i="30"/>
  <c r="AA726" i="30"/>
  <c r="AB726" i="30"/>
  <c r="Z727" i="30"/>
  <c r="AA727" i="30"/>
  <c r="AB727" i="30"/>
  <c r="Z728" i="30"/>
  <c r="AA728" i="30"/>
  <c r="AB728" i="30"/>
  <c r="Z729" i="30"/>
  <c r="AA729" i="30"/>
  <c r="AB729" i="30"/>
  <c r="Z730" i="30"/>
  <c r="AA730" i="30"/>
  <c r="AB730" i="30"/>
  <c r="Z731" i="30"/>
  <c r="AA731" i="30"/>
  <c r="AB731" i="30"/>
  <c r="Z732" i="30"/>
  <c r="AA732" i="30"/>
  <c r="AB732" i="30"/>
  <c r="Z733" i="30"/>
  <c r="AA733" i="30"/>
  <c r="AB733" i="30"/>
  <c r="Z734" i="30"/>
  <c r="AA734" i="30"/>
  <c r="AB734" i="30"/>
  <c r="Z735" i="30"/>
  <c r="AA735" i="30"/>
  <c r="AB735" i="30"/>
  <c r="Z736" i="30"/>
  <c r="AA736" i="30"/>
  <c r="AB736" i="30"/>
  <c r="Z737" i="30"/>
  <c r="AA737" i="30"/>
  <c r="AB737" i="30"/>
  <c r="Z738" i="30"/>
  <c r="AA738" i="30"/>
  <c r="AB738" i="30"/>
  <c r="Z739" i="30"/>
  <c r="AA739" i="30"/>
  <c r="AB739" i="30"/>
  <c r="Z740" i="30"/>
  <c r="AA740" i="30"/>
  <c r="AB740" i="30"/>
  <c r="Z741" i="30"/>
  <c r="AA741" i="30"/>
  <c r="AB741" i="30"/>
  <c r="Z742" i="30"/>
  <c r="AA742" i="30"/>
  <c r="AB742" i="30"/>
  <c r="Z743" i="30"/>
  <c r="AA743" i="30"/>
  <c r="AB743" i="30"/>
  <c r="Z744" i="30"/>
  <c r="AA744" i="30"/>
  <c r="AB744" i="30"/>
  <c r="Z745" i="30"/>
  <c r="AA745" i="30"/>
  <c r="AB745" i="30"/>
  <c r="Z746" i="30"/>
  <c r="AA746" i="30"/>
  <c r="AB746" i="30"/>
  <c r="Z747" i="30"/>
  <c r="AA747" i="30"/>
  <c r="AB747" i="30"/>
  <c r="Z748" i="30"/>
  <c r="AA748" i="30"/>
  <c r="AB748" i="30"/>
  <c r="Z749" i="30"/>
  <c r="AA749" i="30"/>
  <c r="AB749" i="30"/>
  <c r="Z750" i="30"/>
  <c r="AA750" i="30"/>
  <c r="AB750" i="30"/>
  <c r="Z751" i="30"/>
  <c r="AA751" i="30"/>
  <c r="AB751" i="30"/>
  <c r="Z752" i="30"/>
  <c r="AA752" i="30"/>
  <c r="AB752" i="30"/>
  <c r="Z753" i="30"/>
  <c r="AA753" i="30"/>
  <c r="AB753" i="30"/>
  <c r="Z754" i="30"/>
  <c r="AA754" i="30"/>
  <c r="AB754" i="30"/>
  <c r="Z755" i="30"/>
  <c r="AA755" i="30"/>
  <c r="AB755" i="30"/>
  <c r="Z756" i="30"/>
  <c r="AA756" i="30"/>
  <c r="AB756" i="30"/>
  <c r="Z757" i="30"/>
  <c r="AA757" i="30"/>
  <c r="AB757" i="30"/>
  <c r="Z758" i="30"/>
  <c r="AA758" i="30"/>
  <c r="AB758" i="30"/>
  <c r="Z759" i="30"/>
  <c r="AA759" i="30"/>
  <c r="AB759" i="30"/>
  <c r="Z760" i="30"/>
  <c r="AA760" i="30"/>
  <c r="AB760" i="30"/>
  <c r="Z761" i="30"/>
  <c r="AA761" i="30"/>
  <c r="AB761" i="30"/>
  <c r="Z762" i="30"/>
  <c r="AA762" i="30"/>
  <c r="AB762" i="30"/>
  <c r="Z763" i="30"/>
  <c r="AA763" i="30"/>
  <c r="AB763" i="30"/>
  <c r="Z764" i="30"/>
  <c r="AA764" i="30"/>
  <c r="AB764" i="30"/>
  <c r="Z765" i="30"/>
  <c r="AA765" i="30"/>
  <c r="AB765" i="30"/>
  <c r="Z766" i="30"/>
  <c r="AA766" i="30"/>
  <c r="AB766" i="30"/>
  <c r="Z767" i="30"/>
  <c r="AA767" i="30"/>
  <c r="AB767" i="30"/>
  <c r="Z768" i="30"/>
  <c r="AA768" i="30"/>
  <c r="AB768" i="30"/>
  <c r="Z769" i="30"/>
  <c r="AA769" i="30"/>
  <c r="AB769" i="30"/>
  <c r="Z770" i="30"/>
  <c r="AA770" i="30"/>
  <c r="AB770" i="30"/>
  <c r="Z771" i="30"/>
  <c r="AA771" i="30"/>
  <c r="AB771" i="30"/>
  <c r="Z772" i="30"/>
  <c r="AA772" i="30"/>
  <c r="AB772" i="30"/>
  <c r="Z773" i="30"/>
  <c r="AA773" i="30"/>
  <c r="AB773" i="30"/>
  <c r="Z774" i="30"/>
  <c r="AA774" i="30"/>
  <c r="AB774" i="30"/>
  <c r="Z775" i="30"/>
  <c r="AA775" i="30"/>
  <c r="AB775" i="30"/>
  <c r="Z776" i="30"/>
  <c r="AA776" i="30"/>
  <c r="AB776" i="30"/>
  <c r="Z777" i="30"/>
  <c r="AA777" i="30"/>
  <c r="AB777" i="30"/>
  <c r="Z778" i="30"/>
  <c r="AA778" i="30"/>
  <c r="AB778" i="30"/>
  <c r="Z779" i="30"/>
  <c r="AA779" i="30"/>
  <c r="AB779" i="30"/>
  <c r="Z780" i="30"/>
  <c r="AA780" i="30"/>
  <c r="AB780" i="30"/>
  <c r="Z781" i="30"/>
  <c r="AA781" i="30"/>
  <c r="AB781" i="30"/>
  <c r="Z782" i="30"/>
  <c r="AA782" i="30"/>
  <c r="AB782" i="30"/>
  <c r="Z783" i="30"/>
  <c r="AA783" i="30"/>
  <c r="AB783" i="30"/>
  <c r="Z784" i="30"/>
  <c r="AA784" i="30"/>
  <c r="AB784" i="30"/>
  <c r="Z785" i="30"/>
  <c r="AA785" i="30"/>
  <c r="AB785" i="30"/>
  <c r="Z786" i="30"/>
  <c r="AA786" i="30"/>
  <c r="AB786" i="30"/>
  <c r="Z787" i="30"/>
  <c r="AA787" i="30"/>
  <c r="AB787" i="30"/>
  <c r="Z788" i="30"/>
  <c r="AA788" i="30"/>
  <c r="AB788" i="30"/>
  <c r="Z789" i="30"/>
  <c r="AA789" i="30"/>
  <c r="AB789" i="30"/>
  <c r="Z790" i="30"/>
  <c r="AA790" i="30"/>
  <c r="AB790" i="30"/>
  <c r="Z791" i="30"/>
  <c r="AA791" i="30"/>
  <c r="AB791" i="30"/>
  <c r="Z792" i="30"/>
  <c r="AA792" i="30"/>
  <c r="AB792" i="30"/>
  <c r="Z793" i="30"/>
  <c r="AA793" i="30"/>
  <c r="AB793" i="30"/>
  <c r="Z794" i="30"/>
  <c r="AA794" i="30"/>
  <c r="AB794" i="30"/>
  <c r="Z795" i="30"/>
  <c r="AA795" i="30"/>
  <c r="AB795" i="30"/>
  <c r="Z796" i="30"/>
  <c r="AA796" i="30"/>
  <c r="AB796" i="30"/>
  <c r="Z797" i="30"/>
  <c r="AA797" i="30"/>
  <c r="AB797" i="30"/>
  <c r="Z798" i="30"/>
  <c r="AA798" i="30"/>
  <c r="AB798" i="30"/>
  <c r="Z799" i="30"/>
  <c r="AA799" i="30"/>
  <c r="AB799" i="30"/>
  <c r="Z800" i="30"/>
  <c r="AA800" i="30"/>
  <c r="AB800" i="30"/>
  <c r="Z801" i="30"/>
  <c r="AA801" i="30"/>
  <c r="AB801" i="30"/>
  <c r="Z802" i="30"/>
  <c r="AA802" i="30"/>
  <c r="AB802" i="30"/>
  <c r="Z803" i="30"/>
  <c r="AA803" i="30"/>
  <c r="AB803" i="30"/>
  <c r="Z804" i="30"/>
  <c r="AA804" i="30"/>
  <c r="AB804" i="30"/>
  <c r="Z805" i="30"/>
  <c r="AA805" i="30"/>
  <c r="AB805" i="30"/>
  <c r="Z806" i="30"/>
  <c r="AA806" i="30"/>
  <c r="AB806" i="30"/>
  <c r="Z807" i="30"/>
  <c r="AA807" i="30"/>
  <c r="AB807" i="30"/>
  <c r="Z808" i="30"/>
  <c r="AA808" i="30"/>
  <c r="AB808" i="30"/>
  <c r="Z809" i="30"/>
  <c r="AA809" i="30"/>
  <c r="AB809" i="30"/>
  <c r="Z810" i="30"/>
  <c r="AA810" i="30"/>
  <c r="AB810" i="30"/>
  <c r="Z811" i="30"/>
  <c r="AA811" i="30"/>
  <c r="AB811" i="30"/>
  <c r="Z812" i="30"/>
  <c r="AA812" i="30"/>
  <c r="AB812" i="30"/>
  <c r="Z813" i="30"/>
  <c r="AA813" i="30"/>
  <c r="AB813" i="30"/>
  <c r="Z814" i="30"/>
  <c r="AA814" i="30"/>
  <c r="AB814" i="30"/>
  <c r="Z815" i="30"/>
  <c r="AA815" i="30"/>
  <c r="AB815" i="30"/>
  <c r="Z816" i="30"/>
  <c r="AA816" i="30"/>
  <c r="AB816" i="30"/>
  <c r="Z817" i="30"/>
  <c r="AA817" i="30"/>
  <c r="AB817" i="30"/>
  <c r="Z818" i="30"/>
  <c r="AA818" i="30"/>
  <c r="AB818" i="30"/>
  <c r="Z819" i="30"/>
  <c r="AA819" i="30"/>
  <c r="AB819" i="30"/>
  <c r="Z820" i="30"/>
  <c r="AA820" i="30"/>
  <c r="AB820" i="30"/>
  <c r="Z821" i="30"/>
  <c r="AA821" i="30"/>
  <c r="AB821" i="30"/>
  <c r="Z822" i="30"/>
  <c r="AA822" i="30"/>
  <c r="AB822" i="30"/>
  <c r="Z823" i="30"/>
  <c r="AA823" i="30"/>
  <c r="AB823" i="30"/>
  <c r="Z824" i="30"/>
  <c r="AA824" i="30"/>
  <c r="AB824" i="30"/>
  <c r="Z825" i="30"/>
  <c r="AA825" i="30"/>
  <c r="AB825" i="30"/>
  <c r="Z826" i="30"/>
  <c r="AA826" i="30"/>
  <c r="AB826" i="30"/>
  <c r="Z827" i="30"/>
  <c r="AA827" i="30"/>
  <c r="AB827" i="30"/>
  <c r="Z828" i="30"/>
  <c r="AA828" i="30"/>
  <c r="AB828" i="30"/>
  <c r="Z829" i="30"/>
  <c r="AA829" i="30"/>
  <c r="AB829" i="30"/>
  <c r="Z830" i="30"/>
  <c r="AA830" i="30"/>
  <c r="AB830" i="30"/>
  <c r="Z831" i="30"/>
  <c r="AA831" i="30"/>
  <c r="AB831" i="30"/>
  <c r="Z832" i="30"/>
  <c r="AA832" i="30"/>
  <c r="AB832" i="30"/>
  <c r="Z833" i="30"/>
  <c r="AA833" i="30"/>
  <c r="AB833" i="30"/>
  <c r="Z834" i="30"/>
  <c r="AA834" i="30"/>
  <c r="AB834" i="30"/>
  <c r="Z835" i="30"/>
  <c r="AA835" i="30"/>
  <c r="AB835" i="30"/>
  <c r="Z836" i="30"/>
  <c r="AA836" i="30"/>
  <c r="AB836" i="30"/>
  <c r="Z837" i="30"/>
  <c r="AA837" i="30"/>
  <c r="AB837" i="30"/>
  <c r="Z838" i="30"/>
  <c r="AA838" i="30"/>
  <c r="AB838" i="30"/>
  <c r="Z839" i="30"/>
  <c r="AA839" i="30"/>
  <c r="AB839" i="30"/>
  <c r="Z840" i="30"/>
  <c r="AA840" i="30"/>
  <c r="AB840" i="30"/>
  <c r="Z841" i="30"/>
  <c r="AA841" i="30"/>
  <c r="AB841" i="30"/>
  <c r="Z842" i="30"/>
  <c r="AA842" i="30"/>
  <c r="AB842" i="30"/>
  <c r="Z843" i="30"/>
  <c r="AA843" i="30"/>
  <c r="AB843" i="30"/>
  <c r="Z844" i="30"/>
  <c r="AA844" i="30"/>
  <c r="AB844" i="30"/>
  <c r="Z845" i="30"/>
  <c r="AA845" i="30"/>
  <c r="AB845" i="30"/>
  <c r="Z846" i="30"/>
  <c r="AA846" i="30"/>
  <c r="AB846" i="30"/>
  <c r="Z847" i="30"/>
  <c r="AA847" i="30"/>
  <c r="AB847" i="30"/>
  <c r="Z848" i="30"/>
  <c r="AA848" i="30"/>
  <c r="AB848" i="30"/>
  <c r="Z849" i="30"/>
  <c r="AA849" i="30"/>
  <c r="AB849" i="30"/>
  <c r="Z850" i="30"/>
  <c r="AA850" i="30"/>
  <c r="AB850" i="30"/>
  <c r="Z851" i="30"/>
  <c r="AA851" i="30"/>
  <c r="AB851" i="30"/>
  <c r="Z852" i="30"/>
  <c r="AA852" i="30"/>
  <c r="AB852" i="30"/>
  <c r="Z853" i="30"/>
  <c r="AA853" i="30"/>
  <c r="AB853" i="30"/>
  <c r="Z854" i="30"/>
  <c r="AA854" i="30"/>
  <c r="AB854" i="30"/>
  <c r="Z855" i="30"/>
  <c r="AA855" i="30"/>
  <c r="AB855" i="30"/>
  <c r="Z856" i="30"/>
  <c r="AA856" i="30"/>
  <c r="AB856" i="30"/>
  <c r="Z857" i="30"/>
  <c r="AA857" i="30"/>
  <c r="AB857" i="30"/>
  <c r="Z858" i="30"/>
  <c r="AA858" i="30"/>
  <c r="AB858" i="30"/>
  <c r="Z859" i="30"/>
  <c r="AA859" i="30"/>
  <c r="AB859" i="30"/>
  <c r="Z860" i="30"/>
  <c r="AA860" i="30"/>
  <c r="AB860" i="30"/>
  <c r="Z861" i="30"/>
  <c r="AA861" i="30"/>
  <c r="AB861" i="30"/>
  <c r="Z862" i="30"/>
  <c r="AA862" i="30"/>
  <c r="AB862" i="30"/>
  <c r="Z863" i="30"/>
  <c r="AA863" i="30"/>
  <c r="AB863" i="30"/>
  <c r="Z864" i="30"/>
  <c r="AA864" i="30"/>
  <c r="AB864" i="30"/>
  <c r="Z865" i="30"/>
  <c r="AA865" i="30"/>
  <c r="AB865" i="30"/>
  <c r="Z866" i="30"/>
  <c r="AA866" i="30"/>
  <c r="AB866" i="30"/>
  <c r="Z867" i="30"/>
  <c r="AA867" i="30"/>
  <c r="AB867" i="30"/>
  <c r="Z868" i="30"/>
  <c r="AA868" i="30"/>
  <c r="AB868" i="30"/>
  <c r="Z869" i="30"/>
  <c r="AA869" i="30"/>
  <c r="AB869" i="30"/>
  <c r="Z870" i="30"/>
  <c r="AA870" i="30"/>
  <c r="AB870" i="30"/>
  <c r="Z871" i="30"/>
  <c r="AA871" i="30"/>
  <c r="AB871" i="30"/>
  <c r="Z872" i="30"/>
  <c r="AA872" i="30"/>
  <c r="AB872" i="30"/>
  <c r="Z873" i="30"/>
  <c r="AA873" i="30"/>
  <c r="AB873" i="30"/>
  <c r="Z874" i="30"/>
  <c r="AA874" i="30"/>
  <c r="AB874" i="30"/>
  <c r="Z875" i="30"/>
  <c r="AA875" i="30"/>
  <c r="AB875" i="30"/>
  <c r="Z876" i="30"/>
  <c r="AA876" i="30"/>
  <c r="AB876" i="30"/>
  <c r="Z877" i="30"/>
  <c r="AA877" i="30"/>
  <c r="AB877" i="30"/>
  <c r="Z878" i="30"/>
  <c r="AA878" i="30"/>
  <c r="AB878" i="30"/>
  <c r="Z879" i="30"/>
  <c r="AA879" i="30"/>
  <c r="AB879" i="30"/>
  <c r="Z880" i="30"/>
  <c r="AA880" i="30"/>
  <c r="AB880" i="30"/>
  <c r="Z881" i="30"/>
  <c r="AA881" i="30"/>
  <c r="AB881" i="30"/>
  <c r="Z882" i="30"/>
  <c r="AA882" i="30"/>
  <c r="AB882" i="30"/>
  <c r="Z883" i="30"/>
  <c r="AA883" i="30"/>
  <c r="AB883" i="30"/>
  <c r="Z884" i="30"/>
  <c r="AA884" i="30"/>
  <c r="AB884" i="30"/>
  <c r="Z885" i="30"/>
  <c r="AA885" i="30"/>
  <c r="AB885" i="30"/>
  <c r="Z886" i="30"/>
  <c r="AA886" i="30"/>
  <c r="AB886" i="30"/>
  <c r="Z887" i="30"/>
  <c r="AA887" i="30"/>
  <c r="AB887" i="30"/>
  <c r="Z888" i="30"/>
  <c r="AA888" i="30"/>
  <c r="AB888" i="30"/>
  <c r="Z889" i="30"/>
  <c r="AA889" i="30"/>
  <c r="AB889" i="30"/>
  <c r="Z890" i="30"/>
  <c r="AA890" i="30"/>
  <c r="AB890" i="30"/>
  <c r="Z891" i="30"/>
  <c r="AA891" i="30"/>
  <c r="AB891" i="30"/>
  <c r="Z892" i="30"/>
  <c r="AA892" i="30"/>
  <c r="AB892" i="30"/>
  <c r="Z893" i="30"/>
  <c r="AA893" i="30"/>
  <c r="AB893" i="30"/>
  <c r="Z894" i="30"/>
  <c r="AA894" i="30"/>
  <c r="AB894" i="30"/>
  <c r="Z895" i="30"/>
  <c r="AA895" i="30"/>
  <c r="AB895" i="30"/>
  <c r="Z896" i="30"/>
  <c r="AA896" i="30"/>
  <c r="AB896" i="30"/>
  <c r="Z897" i="30"/>
  <c r="AA897" i="30"/>
  <c r="AB897" i="30"/>
  <c r="Z898" i="30"/>
  <c r="AA898" i="30"/>
  <c r="AB898" i="30"/>
  <c r="Z899" i="30"/>
  <c r="AA899" i="30"/>
  <c r="AB899" i="30"/>
  <c r="Z900" i="30"/>
  <c r="AA900" i="30"/>
  <c r="AB900" i="30"/>
  <c r="Z901" i="30"/>
  <c r="AA901" i="30"/>
  <c r="AB901" i="30"/>
  <c r="Z902" i="30"/>
  <c r="AA902" i="30"/>
  <c r="AB902" i="30"/>
  <c r="Z903" i="30"/>
  <c r="AA903" i="30"/>
  <c r="AB903" i="30"/>
  <c r="Z904" i="30"/>
  <c r="AA904" i="30"/>
  <c r="AB904" i="30"/>
  <c r="Z905" i="30"/>
  <c r="AA905" i="30"/>
  <c r="AB905" i="30"/>
  <c r="Z906" i="30"/>
  <c r="AA906" i="30"/>
  <c r="AB906" i="30"/>
  <c r="Z907" i="30"/>
  <c r="AA907" i="30"/>
  <c r="AB907" i="30"/>
  <c r="Z908" i="30"/>
  <c r="AA908" i="30"/>
  <c r="AB908" i="30"/>
  <c r="Z909" i="30"/>
  <c r="AA909" i="30"/>
  <c r="AB909" i="30"/>
  <c r="Z910" i="30"/>
  <c r="AA910" i="30"/>
  <c r="AB910" i="30"/>
  <c r="Z911" i="30"/>
  <c r="AA911" i="30"/>
  <c r="AB911" i="30"/>
  <c r="Z912" i="30"/>
  <c r="AA912" i="30"/>
  <c r="AB912" i="30"/>
  <c r="Z913" i="30"/>
  <c r="AA913" i="30"/>
  <c r="AB913" i="30"/>
  <c r="Z914" i="30"/>
  <c r="AA914" i="30"/>
  <c r="AB914" i="30"/>
  <c r="Z915" i="30"/>
  <c r="AA915" i="30"/>
  <c r="AB915" i="30"/>
  <c r="Z916" i="30"/>
  <c r="AA916" i="30"/>
  <c r="AB916" i="30"/>
  <c r="Z917" i="30"/>
  <c r="AA917" i="30"/>
  <c r="AB917" i="30"/>
  <c r="Z918" i="30"/>
  <c r="AA918" i="30"/>
  <c r="AB918" i="30"/>
  <c r="Z919" i="30"/>
  <c r="AA919" i="30"/>
  <c r="AB919" i="30"/>
  <c r="Z920" i="30"/>
  <c r="AA920" i="30"/>
  <c r="AB920" i="30"/>
  <c r="Z921" i="30"/>
  <c r="AA921" i="30"/>
  <c r="AB921" i="30"/>
  <c r="Z922" i="30"/>
  <c r="AA922" i="30"/>
  <c r="AB922" i="30"/>
  <c r="Z923" i="30"/>
  <c r="AA923" i="30"/>
  <c r="AB923" i="30"/>
  <c r="Z924" i="30"/>
  <c r="AA924" i="30"/>
  <c r="AB924" i="30"/>
  <c r="Z925" i="30"/>
  <c r="AA925" i="30"/>
  <c r="AB925" i="30"/>
  <c r="Z926" i="30"/>
  <c r="AA926" i="30"/>
  <c r="AB926" i="30"/>
  <c r="Z927" i="30"/>
  <c r="AA927" i="30"/>
  <c r="AB927" i="30"/>
  <c r="Z928" i="30"/>
  <c r="AA928" i="30"/>
  <c r="AB928" i="30"/>
  <c r="Z929" i="30"/>
  <c r="AA929" i="30"/>
  <c r="AB929" i="30"/>
  <c r="Z930" i="30"/>
  <c r="AA930" i="30"/>
  <c r="AB930" i="30"/>
  <c r="Z931" i="30"/>
  <c r="AA931" i="30"/>
  <c r="AB931" i="30"/>
  <c r="Z942" i="30"/>
  <c r="AA942" i="30"/>
  <c r="AB942" i="30"/>
  <c r="Z943" i="30"/>
  <c r="AA943" i="30"/>
  <c r="AB943" i="30"/>
  <c r="Z944" i="30"/>
  <c r="AA944" i="30"/>
  <c r="AB944" i="30"/>
  <c r="Z945" i="30"/>
  <c r="AA945" i="30"/>
  <c r="AB945" i="30"/>
  <c r="Z946" i="30"/>
  <c r="AA946" i="30"/>
  <c r="AB946" i="30"/>
  <c r="Z947" i="30"/>
  <c r="AA947" i="30"/>
  <c r="AB947" i="30"/>
  <c r="Z948" i="30"/>
  <c r="AA948" i="30"/>
  <c r="AB948" i="30"/>
  <c r="Z949" i="30"/>
  <c r="AA949" i="30"/>
  <c r="AB949" i="30"/>
  <c r="Z950" i="30"/>
  <c r="AA950" i="30"/>
  <c r="AB950" i="30"/>
  <c r="Z951" i="30"/>
  <c r="AA951" i="30"/>
  <c r="AB951" i="30"/>
  <c r="Z952" i="30"/>
  <c r="AA952" i="30"/>
  <c r="AB952" i="30"/>
  <c r="Z953" i="30"/>
  <c r="AA953" i="30"/>
  <c r="AB953" i="30"/>
  <c r="Z954" i="30"/>
  <c r="AA954" i="30"/>
  <c r="AB954" i="30"/>
  <c r="Z955" i="30"/>
  <c r="AA955" i="30"/>
  <c r="AB955" i="30"/>
  <c r="Z956" i="30"/>
  <c r="AA956" i="30"/>
  <c r="AB956" i="30"/>
  <c r="Z957" i="30"/>
  <c r="AA957" i="30"/>
  <c r="AB957" i="30"/>
  <c r="Z958" i="30"/>
  <c r="AA958" i="30"/>
  <c r="AB958" i="30"/>
  <c r="Z959" i="30"/>
  <c r="AA959" i="30"/>
  <c r="AB959" i="30"/>
  <c r="Z960" i="30"/>
  <c r="AA960" i="30"/>
  <c r="AB960" i="30"/>
  <c r="Z961" i="30"/>
  <c r="AA961" i="30"/>
  <c r="AB961" i="30"/>
  <c r="Z962" i="30"/>
  <c r="AA962" i="30"/>
  <c r="AB962" i="30"/>
  <c r="Z963" i="30"/>
  <c r="AA963" i="30"/>
  <c r="AB963" i="30"/>
  <c r="Z964" i="30"/>
  <c r="AA964" i="30"/>
  <c r="AB964" i="30"/>
  <c r="Z965" i="30"/>
  <c r="AA965" i="30"/>
  <c r="AB965" i="30"/>
  <c r="Z966" i="30"/>
  <c r="AA966" i="30"/>
  <c r="AB966" i="30"/>
  <c r="Z967" i="30"/>
  <c r="AA967" i="30"/>
  <c r="AB967" i="30"/>
  <c r="Z968" i="30"/>
  <c r="AA968" i="30"/>
  <c r="AB968" i="30"/>
  <c r="Z969" i="30"/>
  <c r="AA969" i="30"/>
  <c r="AB969" i="30"/>
  <c r="Z970" i="30"/>
  <c r="AA970" i="30"/>
  <c r="AB970" i="30"/>
  <c r="Z971" i="30"/>
  <c r="AA971" i="30"/>
  <c r="AB971" i="30"/>
  <c r="Z972" i="30"/>
  <c r="AA972" i="30"/>
  <c r="AB972" i="30"/>
  <c r="Z973" i="30"/>
  <c r="AA973" i="30"/>
  <c r="AB973" i="30"/>
  <c r="Z974" i="30"/>
  <c r="AA974" i="30"/>
  <c r="AB974" i="30"/>
  <c r="Z975" i="30"/>
  <c r="AA975" i="30"/>
  <c r="AB975" i="30"/>
  <c r="Z976" i="30"/>
  <c r="AA976" i="30"/>
  <c r="AB976" i="30"/>
  <c r="Z977" i="30"/>
  <c r="AA977" i="30"/>
  <c r="AB977" i="30"/>
  <c r="Z978" i="30"/>
  <c r="AA978" i="30"/>
  <c r="AB978" i="30"/>
  <c r="Z979" i="30"/>
  <c r="AA979" i="30"/>
  <c r="AB979" i="30"/>
  <c r="Z980" i="30"/>
  <c r="AA980" i="30"/>
  <c r="AB980" i="30"/>
  <c r="Z981" i="30"/>
  <c r="AA981" i="30"/>
  <c r="AB981" i="30"/>
  <c r="Z982" i="30"/>
  <c r="AA982" i="30"/>
  <c r="AB982" i="30"/>
  <c r="Z983" i="30"/>
  <c r="AA983" i="30"/>
  <c r="AB983" i="30"/>
  <c r="Z984" i="30"/>
  <c r="AA984" i="30"/>
  <c r="AB984" i="30"/>
  <c r="Z985" i="30"/>
  <c r="AA985" i="30"/>
  <c r="AB985" i="30"/>
  <c r="Z986" i="30"/>
  <c r="AA986" i="30"/>
  <c r="AB986" i="30"/>
  <c r="Z987" i="30"/>
  <c r="AA987" i="30"/>
  <c r="AB987" i="30"/>
  <c r="Z988" i="30"/>
  <c r="AA988" i="30"/>
  <c r="AB988" i="30"/>
  <c r="Z989" i="30"/>
  <c r="AA989" i="30"/>
  <c r="AB989" i="30"/>
  <c r="Z990" i="30"/>
  <c r="AA990" i="30"/>
  <c r="AB990" i="30"/>
  <c r="Z991" i="30"/>
  <c r="AA991" i="30"/>
  <c r="AB991" i="30"/>
  <c r="Z992" i="30"/>
  <c r="AA992" i="30"/>
  <c r="AB992" i="30"/>
  <c r="Z993" i="30"/>
  <c r="AA993" i="30"/>
  <c r="AB993" i="30"/>
  <c r="Z994" i="30"/>
  <c r="AA994" i="30"/>
  <c r="AB994" i="30"/>
  <c r="Z995" i="30"/>
  <c r="AA995" i="30"/>
  <c r="AB995" i="30"/>
  <c r="Z996" i="30"/>
  <c r="AA996" i="30"/>
  <c r="AB996" i="30"/>
  <c r="Z997" i="30"/>
  <c r="AA997" i="30"/>
  <c r="AB997" i="30"/>
  <c r="Z998" i="30"/>
  <c r="AA998" i="30"/>
  <c r="AB998" i="30"/>
  <c r="Z999" i="30"/>
  <c r="AA999" i="30"/>
  <c r="AB999" i="30"/>
  <c r="Z1000" i="30"/>
  <c r="AA1000" i="30"/>
  <c r="AB1000" i="30"/>
  <c r="Z1001" i="30"/>
  <c r="AA1001" i="30"/>
  <c r="AB1001" i="30"/>
  <c r="Z1002" i="30"/>
  <c r="AA1002" i="30"/>
  <c r="AB1002" i="30"/>
  <c r="Z1003" i="30"/>
  <c r="AA1003" i="30"/>
  <c r="AB1003" i="30"/>
  <c r="Z1004" i="30"/>
  <c r="AA1004" i="30"/>
  <c r="AB1004" i="30"/>
  <c r="Z1005" i="30"/>
  <c r="AA1005" i="30"/>
  <c r="AB1005" i="30"/>
  <c r="Z1006" i="30"/>
  <c r="AA1006" i="30"/>
  <c r="AB1006" i="30"/>
  <c r="Z1007" i="30"/>
  <c r="AA1007" i="30"/>
  <c r="AB1007" i="30"/>
  <c r="Z1008" i="30"/>
  <c r="AA1008" i="30"/>
  <c r="AB1008" i="30"/>
  <c r="Z1009" i="30"/>
  <c r="AA1009" i="30"/>
  <c r="AB1009" i="30"/>
  <c r="Z1010" i="30"/>
  <c r="AA1010" i="30"/>
  <c r="AB1010" i="30"/>
  <c r="Z1011" i="30"/>
  <c r="AA1011" i="30"/>
  <c r="AB1011" i="30"/>
  <c r="Z1012" i="30"/>
  <c r="AA1012" i="30"/>
  <c r="AB1012" i="30"/>
  <c r="Z1013" i="30"/>
  <c r="AA1013" i="30"/>
  <c r="AB1013" i="30"/>
  <c r="Z1014" i="30"/>
  <c r="AA1014" i="30"/>
  <c r="AB1014" i="30"/>
  <c r="Z1015" i="30"/>
  <c r="AA1015" i="30"/>
  <c r="AB1015" i="30"/>
  <c r="Z1016" i="30"/>
  <c r="AA1016" i="30"/>
  <c r="AB1016" i="30"/>
  <c r="Z1017" i="30"/>
  <c r="AA1017" i="30"/>
  <c r="AB1017" i="30"/>
  <c r="Z1018" i="30"/>
  <c r="AA1018" i="30"/>
  <c r="AB1018" i="30"/>
  <c r="Z1019" i="30"/>
  <c r="AA1019" i="30"/>
  <c r="AB1019" i="30"/>
  <c r="Z1020" i="30"/>
  <c r="AA1020" i="30"/>
  <c r="AB1020" i="30"/>
  <c r="Z1021" i="30"/>
  <c r="AA1021" i="30"/>
  <c r="AB1021" i="30"/>
  <c r="Z1022" i="30"/>
  <c r="AA1022" i="30"/>
  <c r="AB1022" i="30"/>
  <c r="Z1023" i="30"/>
  <c r="AA1023" i="30"/>
  <c r="AB1023" i="30"/>
  <c r="Z1024" i="30"/>
  <c r="AA1024" i="30"/>
  <c r="AB1024" i="30"/>
  <c r="Z1025" i="30"/>
  <c r="AA1025" i="30"/>
  <c r="AB1025" i="30"/>
  <c r="Z1026" i="30"/>
  <c r="AA1026" i="30"/>
  <c r="AB1026" i="30"/>
  <c r="Z1027" i="30"/>
  <c r="AA1027" i="30"/>
  <c r="AB1027" i="30"/>
  <c r="Z1028" i="30"/>
  <c r="AA1028" i="30"/>
  <c r="AB1028" i="30"/>
  <c r="Z1029" i="30"/>
  <c r="AA1029" i="30"/>
  <c r="AB1029" i="30"/>
  <c r="Z1030" i="30"/>
  <c r="AA1030" i="30"/>
  <c r="AB1030" i="30"/>
  <c r="Z1031" i="30"/>
  <c r="AA1031" i="30"/>
  <c r="AB1031" i="30"/>
  <c r="Z1032" i="30"/>
  <c r="AA1032" i="30"/>
  <c r="AB1032" i="30"/>
  <c r="Z1033" i="30"/>
  <c r="AA1033" i="30"/>
  <c r="AB1033" i="30"/>
  <c r="Z1034" i="30"/>
  <c r="AA1034" i="30"/>
  <c r="AB1034" i="30"/>
  <c r="Z1035" i="30"/>
  <c r="AA1035" i="30"/>
  <c r="AB1035" i="30"/>
  <c r="Z1036" i="30"/>
  <c r="AA1036" i="30"/>
  <c r="AB1036" i="30"/>
  <c r="Z1037" i="30"/>
  <c r="AA1037" i="30"/>
  <c r="AB1037" i="30"/>
  <c r="Z1038" i="30"/>
  <c r="AA1038" i="30"/>
  <c r="AB1038" i="30"/>
  <c r="Z1039" i="30"/>
  <c r="AA1039" i="30"/>
  <c r="AB1039" i="30"/>
  <c r="Z1040" i="30"/>
  <c r="AA1040" i="30"/>
  <c r="AB1040" i="30"/>
  <c r="Z1041" i="30"/>
  <c r="AA1041" i="30"/>
  <c r="AB1041" i="30"/>
  <c r="Z1042" i="30"/>
  <c r="AA1042" i="30"/>
  <c r="AB1042" i="30"/>
  <c r="Z1043" i="30"/>
  <c r="AA1043" i="30"/>
  <c r="AB1043" i="30"/>
  <c r="Z1044" i="30"/>
  <c r="AA1044" i="30"/>
  <c r="AB1044" i="30"/>
  <c r="Z1045" i="30"/>
  <c r="AA1045" i="30"/>
  <c r="AB1045" i="30"/>
  <c r="Z1046" i="30"/>
  <c r="AA1046" i="30"/>
  <c r="AB1046" i="30"/>
  <c r="Z1047" i="30"/>
  <c r="AA1047" i="30"/>
  <c r="AB1047" i="30"/>
  <c r="Z1048" i="30"/>
  <c r="AA1048" i="30"/>
  <c r="AB1048" i="30"/>
  <c r="Z1049" i="30"/>
  <c r="AA1049" i="30"/>
  <c r="AB1049" i="30"/>
  <c r="Z1050" i="30"/>
  <c r="AA1050" i="30"/>
  <c r="AB1050" i="30"/>
  <c r="Z1051" i="30"/>
  <c r="AA1051" i="30"/>
  <c r="AB1051" i="30"/>
  <c r="Z1052" i="30"/>
  <c r="AA1052" i="30"/>
  <c r="AB1052" i="30"/>
  <c r="Z1053" i="30"/>
  <c r="AA1053" i="30"/>
  <c r="AB1053" i="30"/>
  <c r="Z1054" i="30"/>
  <c r="AA1054" i="30"/>
  <c r="AB1054" i="30"/>
  <c r="Z1055" i="30"/>
  <c r="AA1055" i="30"/>
  <c r="AB1055" i="30"/>
  <c r="Z1056" i="30"/>
  <c r="AA1056" i="30"/>
  <c r="AB1056" i="30"/>
  <c r="Z1057" i="30"/>
  <c r="AA1057" i="30"/>
  <c r="AB1057" i="30"/>
  <c r="Z1058" i="30"/>
  <c r="AA1058" i="30"/>
  <c r="AB1058" i="30"/>
  <c r="Z1059" i="30"/>
  <c r="AA1059" i="30"/>
  <c r="AB1059" i="30"/>
  <c r="Z1060" i="30"/>
  <c r="AA1060" i="30"/>
  <c r="AB1060" i="30"/>
  <c r="Z1061" i="30"/>
  <c r="AA1061" i="30"/>
  <c r="AB1061" i="30"/>
  <c r="Z1062" i="30"/>
  <c r="AA1062" i="30"/>
  <c r="AB1062" i="30"/>
  <c r="Z1063" i="30"/>
  <c r="AA1063" i="30"/>
  <c r="AB1063" i="30"/>
  <c r="Z1064" i="30"/>
  <c r="AA1064" i="30"/>
  <c r="AB1064" i="30"/>
  <c r="Z1065" i="30"/>
  <c r="AA1065" i="30"/>
  <c r="AB1065" i="30"/>
  <c r="Z1066" i="30"/>
  <c r="AA1066" i="30"/>
  <c r="AB1066" i="30"/>
  <c r="Z1067" i="30"/>
  <c r="AA1067" i="30"/>
  <c r="AB1067" i="30"/>
  <c r="Z1068" i="30"/>
  <c r="AA1068" i="30"/>
  <c r="AB1068" i="30"/>
  <c r="Z1069" i="30"/>
  <c r="AA1069" i="30"/>
  <c r="AB1069" i="30"/>
  <c r="Z1070" i="30"/>
  <c r="AA1070" i="30"/>
  <c r="AB1070" i="30"/>
  <c r="Z1071" i="30"/>
  <c r="AA1071" i="30"/>
  <c r="AB1071" i="30"/>
  <c r="Z1072" i="30"/>
  <c r="AA1072" i="30"/>
  <c r="AB1072" i="30"/>
  <c r="Z1073" i="30"/>
  <c r="AA1073" i="30"/>
  <c r="AB1073" i="30"/>
  <c r="Z1074" i="30"/>
  <c r="AA1074" i="30"/>
  <c r="AB1074" i="30"/>
  <c r="Z1075" i="30"/>
  <c r="AA1075" i="30"/>
  <c r="AB1075" i="30"/>
  <c r="Z1076" i="30"/>
  <c r="AA1076" i="30"/>
  <c r="AB1076" i="30"/>
  <c r="Z1077" i="30"/>
  <c r="AA1077" i="30"/>
  <c r="AB1077" i="30"/>
  <c r="Z1078" i="30"/>
  <c r="AA1078" i="30"/>
  <c r="AB1078" i="30"/>
  <c r="Z1079" i="30"/>
  <c r="AA1079" i="30"/>
  <c r="AB1079" i="30"/>
  <c r="Z1080" i="30"/>
  <c r="AA1080" i="30"/>
  <c r="AB1080" i="30"/>
  <c r="Z1081" i="30"/>
  <c r="AA1081" i="30"/>
  <c r="AB1081" i="30"/>
  <c r="Z1082" i="30"/>
  <c r="AA1082" i="30"/>
  <c r="AB1082" i="30"/>
  <c r="Z1083" i="30"/>
  <c r="AA1083" i="30"/>
  <c r="AB1083" i="30"/>
  <c r="Z1084" i="30"/>
  <c r="AA1084" i="30"/>
  <c r="AB1084" i="30"/>
  <c r="Z1085" i="30"/>
  <c r="AA1085" i="30"/>
  <c r="AB1085" i="30"/>
  <c r="Z1086" i="30"/>
  <c r="AA1086" i="30"/>
  <c r="AB1086" i="30"/>
  <c r="Z1087" i="30"/>
  <c r="AA1087" i="30"/>
  <c r="AB1087" i="30"/>
  <c r="Z1088" i="30"/>
  <c r="AA1088" i="30"/>
  <c r="AB1088" i="30"/>
  <c r="Z1089" i="30"/>
  <c r="AA1089" i="30"/>
  <c r="AB1089" i="30"/>
  <c r="Z1090" i="30"/>
  <c r="AA1090" i="30"/>
  <c r="AB1090" i="30"/>
  <c r="Z1091" i="30"/>
  <c r="AA1091" i="30"/>
  <c r="AB1091" i="30"/>
  <c r="Z1092" i="30"/>
  <c r="AA1092" i="30"/>
  <c r="AB1092" i="30"/>
  <c r="Z1093" i="30"/>
  <c r="AA1093" i="30"/>
  <c r="AB1093" i="30"/>
  <c r="Z1094" i="30"/>
  <c r="AA1094" i="30"/>
  <c r="AB1094" i="30"/>
  <c r="Z1095" i="30"/>
  <c r="AA1095" i="30"/>
  <c r="AB1095" i="30"/>
  <c r="Z1096" i="30"/>
  <c r="AA1096" i="30"/>
  <c r="AB1096" i="30"/>
  <c r="Z1097" i="30"/>
  <c r="AA1097" i="30"/>
  <c r="AB1097" i="30"/>
  <c r="Z1098" i="30"/>
  <c r="AA1098" i="30"/>
  <c r="AB1098" i="30"/>
  <c r="Z1099" i="30"/>
  <c r="AA1099" i="30"/>
  <c r="AB1099" i="30"/>
  <c r="Z1100" i="30"/>
  <c r="AA1100" i="30"/>
  <c r="AB1100" i="30"/>
  <c r="Z1101" i="30"/>
  <c r="AA1101" i="30"/>
  <c r="AB1101" i="30"/>
  <c r="Z1102" i="30"/>
  <c r="AA1102" i="30"/>
  <c r="AB1102" i="30"/>
  <c r="Z1103" i="30"/>
  <c r="AA1103" i="30"/>
  <c r="AB1103" i="30"/>
  <c r="Z1104" i="30"/>
  <c r="AA1104" i="30"/>
  <c r="AB1104" i="30"/>
  <c r="Z1105" i="30"/>
  <c r="AA1105" i="30"/>
  <c r="AB1105" i="30"/>
  <c r="Z1106" i="30"/>
  <c r="AA1106" i="30"/>
  <c r="AB1106" i="30"/>
  <c r="Z1107" i="30"/>
  <c r="AA1107" i="30"/>
  <c r="AB1107" i="30"/>
  <c r="Z1108" i="30"/>
  <c r="AA1108" i="30"/>
  <c r="AB1108" i="30"/>
  <c r="Z1109" i="30"/>
  <c r="AA1109" i="30"/>
  <c r="AB1109" i="30"/>
  <c r="Z1110" i="30"/>
  <c r="AA1110" i="30"/>
  <c r="AB1110" i="30"/>
  <c r="Z1111" i="30"/>
  <c r="AA1111" i="30"/>
  <c r="AB1111" i="30"/>
  <c r="Z1112" i="30"/>
  <c r="AA1112" i="30"/>
  <c r="AB1112" i="30"/>
  <c r="Z1113" i="30"/>
  <c r="AA1113" i="30"/>
  <c r="AB1113" i="30"/>
  <c r="Z1114" i="30"/>
  <c r="AA1114" i="30"/>
  <c r="AB1114" i="30"/>
  <c r="Z1115" i="30"/>
  <c r="AA1115" i="30"/>
  <c r="AB1115" i="30"/>
  <c r="Z1116" i="30"/>
  <c r="AA1116" i="30"/>
  <c r="AB1116" i="30"/>
  <c r="Z1117" i="30"/>
  <c r="AA1117" i="30"/>
  <c r="AB1117" i="30"/>
  <c r="Z1118" i="30"/>
  <c r="AA1118" i="30"/>
  <c r="AB1118" i="30"/>
  <c r="Z1119" i="30"/>
  <c r="AA1119" i="30"/>
  <c r="AB1119" i="30"/>
  <c r="Z1120" i="30"/>
  <c r="AA1120" i="30"/>
  <c r="AB1120" i="30"/>
  <c r="Z1121" i="30"/>
  <c r="AA1121" i="30"/>
  <c r="AB1121" i="30"/>
  <c r="Z1122" i="30"/>
  <c r="AA1122" i="30"/>
  <c r="AB1122" i="30"/>
  <c r="Z1123" i="30"/>
  <c r="AA1123" i="30"/>
  <c r="AB1123" i="30"/>
  <c r="Z1124" i="30"/>
  <c r="AA1124" i="30"/>
  <c r="AB1124" i="30"/>
  <c r="Z1125" i="30"/>
  <c r="AA1125" i="30"/>
  <c r="AB1125" i="30"/>
  <c r="Z1126" i="30"/>
  <c r="AA1126" i="30"/>
  <c r="AB1126" i="30"/>
  <c r="AB4" i="30"/>
  <c r="AA4" i="30"/>
  <c r="Z4" i="30"/>
  <c r="X5" i="30"/>
  <c r="X6" i="30"/>
  <c r="X7"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X89" i="30"/>
  <c r="X90" i="30"/>
  <c r="X91" i="30"/>
  <c r="X92" i="30"/>
  <c r="X93" i="30"/>
  <c r="X94" i="30"/>
  <c r="X95" i="30"/>
  <c r="X96" i="30"/>
  <c r="X97" i="30"/>
  <c r="X98" i="30"/>
  <c r="X99" i="30"/>
  <c r="X100"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2"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55" i="30"/>
  <c r="X356" i="30"/>
  <c r="X357" i="30"/>
  <c r="X358" i="30"/>
  <c r="X359" i="30"/>
  <c r="X360" i="30"/>
  <c r="X361" i="30"/>
  <c r="X362" i="30"/>
  <c r="X363" i="30"/>
  <c r="X364" i="30"/>
  <c r="X365" i="30"/>
  <c r="X366" i="30"/>
  <c r="X367" i="30"/>
  <c r="X368" i="30"/>
  <c r="X369" i="30"/>
  <c r="X370"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39" i="30"/>
  <c r="X440" i="30"/>
  <c r="X441" i="30"/>
  <c r="X442" i="30"/>
  <c r="X443"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491" i="30"/>
  <c r="X492" i="30"/>
  <c r="X493" i="30"/>
  <c r="X494" i="30"/>
  <c r="X495" i="30"/>
  <c r="X496" i="30"/>
  <c r="X497" i="30"/>
  <c r="X498" i="30"/>
  <c r="X499" i="30"/>
  <c r="X500" i="30"/>
  <c r="X501" i="30"/>
  <c r="X502" i="30"/>
  <c r="X503" i="30"/>
  <c r="X504" i="30"/>
  <c r="X505" i="30"/>
  <c r="X506" i="30"/>
  <c r="X507" i="30"/>
  <c r="X508" i="30"/>
  <c r="X509" i="30"/>
  <c r="X510" i="30"/>
  <c r="X511" i="30"/>
  <c r="X512" i="30"/>
  <c r="X513" i="30"/>
  <c r="X514" i="30"/>
  <c r="X515" i="30"/>
  <c r="X516" i="30"/>
  <c r="X517" i="30"/>
  <c r="X518" i="30"/>
  <c r="X519" i="30"/>
  <c r="X520" i="30"/>
  <c r="X521" i="30"/>
  <c r="X522" i="30"/>
  <c r="X523" i="30"/>
  <c r="X524" i="30"/>
  <c r="X525" i="30"/>
  <c r="X526" i="30"/>
  <c r="X527" i="30"/>
  <c r="X528" i="30"/>
  <c r="X529" i="30"/>
  <c r="X530" i="30"/>
  <c r="X531" i="30"/>
  <c r="X532" i="30"/>
  <c r="X533" i="30"/>
  <c r="X534" i="30"/>
  <c r="X535" i="30"/>
  <c r="X536" i="30"/>
  <c r="X537" i="30"/>
  <c r="X538" i="30"/>
  <c r="X539" i="30"/>
  <c r="X540" i="30"/>
  <c r="X541" i="30"/>
  <c r="X542" i="30"/>
  <c r="X543" i="30"/>
  <c r="X544" i="30"/>
  <c r="X545" i="30"/>
  <c r="X546" i="30"/>
  <c r="X547" i="30"/>
  <c r="X548" i="30"/>
  <c r="X549" i="30"/>
  <c r="X550" i="30"/>
  <c r="X551" i="30"/>
  <c r="X552" i="30"/>
  <c r="X553" i="30"/>
  <c r="X554" i="30"/>
  <c r="X555" i="30"/>
  <c r="X556" i="30"/>
  <c r="X557" i="30"/>
  <c r="X558" i="30"/>
  <c r="X559" i="30"/>
  <c r="X560" i="30"/>
  <c r="X561" i="30"/>
  <c r="X562" i="30"/>
  <c r="X563" i="30"/>
  <c r="X564" i="30"/>
  <c r="X565" i="30"/>
  <c r="X566" i="30"/>
  <c r="X567" i="30"/>
  <c r="X568" i="30"/>
  <c r="X569" i="30"/>
  <c r="X570" i="30"/>
  <c r="X571" i="30"/>
  <c r="X572" i="30"/>
  <c r="X573" i="30"/>
  <c r="X574" i="30"/>
  <c r="X575" i="30"/>
  <c r="X576" i="30"/>
  <c r="X577" i="30"/>
  <c r="X578" i="30"/>
  <c r="X579" i="30"/>
  <c r="X580" i="30"/>
  <c r="X581" i="30"/>
  <c r="X582" i="30"/>
  <c r="X583" i="30"/>
  <c r="X584" i="30"/>
  <c r="X585" i="30"/>
  <c r="X586" i="30"/>
  <c r="X587" i="30"/>
  <c r="X588" i="30"/>
  <c r="X589" i="30"/>
  <c r="X590" i="30"/>
  <c r="X591" i="30"/>
  <c r="X592" i="30"/>
  <c r="X593" i="30"/>
  <c r="X594" i="30"/>
  <c r="X595" i="30"/>
  <c r="X596" i="30"/>
  <c r="X597" i="30"/>
  <c r="X598" i="30"/>
  <c r="X599" i="30"/>
  <c r="X600" i="30"/>
  <c r="X601" i="30"/>
  <c r="X602" i="30"/>
  <c r="X603" i="30"/>
  <c r="X604" i="30"/>
  <c r="X605" i="30"/>
  <c r="X606" i="30"/>
  <c r="X607" i="30"/>
  <c r="X608" i="30"/>
  <c r="X609" i="30"/>
  <c r="X610" i="30"/>
  <c r="X611" i="30"/>
  <c r="X612" i="30"/>
  <c r="X613" i="30"/>
  <c r="X614" i="30"/>
  <c r="X615" i="30"/>
  <c r="X616" i="30"/>
  <c r="X617" i="30"/>
  <c r="X618" i="30"/>
  <c r="X619" i="30"/>
  <c r="X620" i="30"/>
  <c r="X621" i="30"/>
  <c r="X622" i="30"/>
  <c r="X623" i="30"/>
  <c r="X624" i="30"/>
  <c r="X625" i="30"/>
  <c r="X626" i="30"/>
  <c r="X627" i="30"/>
  <c r="X628" i="30"/>
  <c r="X629" i="30"/>
  <c r="X630" i="30"/>
  <c r="X631" i="30"/>
  <c r="X632" i="30"/>
  <c r="X633" i="30"/>
  <c r="X634" i="30"/>
  <c r="X635" i="30"/>
  <c r="X636" i="30"/>
  <c r="X637" i="30"/>
  <c r="X638" i="30"/>
  <c r="X639" i="30"/>
  <c r="X640" i="30"/>
  <c r="X641" i="30"/>
  <c r="X642" i="30"/>
  <c r="X643" i="30"/>
  <c r="X644" i="30"/>
  <c r="X645" i="30"/>
  <c r="X646" i="30"/>
  <c r="X647" i="30"/>
  <c r="X648" i="30"/>
  <c r="X649" i="30"/>
  <c r="X650" i="30"/>
  <c r="X651" i="30"/>
  <c r="X652" i="30"/>
  <c r="X653" i="30"/>
  <c r="X654" i="30"/>
  <c r="X655" i="30"/>
  <c r="X656" i="30"/>
  <c r="X657" i="30"/>
  <c r="X658" i="30"/>
  <c r="X659" i="30"/>
  <c r="X660" i="30"/>
  <c r="X661" i="30"/>
  <c r="X662" i="30"/>
  <c r="X663" i="30"/>
  <c r="X664" i="30"/>
  <c r="X665" i="30"/>
  <c r="X666" i="30"/>
  <c r="X667" i="30"/>
  <c r="X668" i="30"/>
  <c r="X669" i="30"/>
  <c r="X670" i="30"/>
  <c r="X671" i="30"/>
  <c r="X672" i="30"/>
  <c r="X673" i="30"/>
  <c r="X674" i="30"/>
  <c r="X675" i="30"/>
  <c r="X676" i="30"/>
  <c r="X677" i="30"/>
  <c r="X678" i="30"/>
  <c r="X679" i="30"/>
  <c r="X680" i="30"/>
  <c r="X681" i="30"/>
  <c r="X682" i="30"/>
  <c r="X683" i="30"/>
  <c r="X684" i="30"/>
  <c r="X685" i="30"/>
  <c r="X686" i="30"/>
  <c r="X687" i="30"/>
  <c r="X688" i="30"/>
  <c r="X689" i="30"/>
  <c r="X690" i="30"/>
  <c r="X691" i="30"/>
  <c r="X692" i="30"/>
  <c r="X693" i="30"/>
  <c r="X694" i="30"/>
  <c r="X695" i="30"/>
  <c r="X696" i="30"/>
  <c r="X697" i="30"/>
  <c r="X698" i="30"/>
  <c r="X699" i="30"/>
  <c r="X700" i="30"/>
  <c r="X701" i="30"/>
  <c r="X702" i="30"/>
  <c r="X703" i="30"/>
  <c r="X704" i="30"/>
  <c r="X705" i="30"/>
  <c r="X706" i="30"/>
  <c r="X707" i="30"/>
  <c r="X708" i="30"/>
  <c r="X709" i="30"/>
  <c r="X710" i="30"/>
  <c r="X711" i="30"/>
  <c r="X712" i="30"/>
  <c r="X713" i="30"/>
  <c r="X714" i="30"/>
  <c r="X715" i="30"/>
  <c r="X716" i="30"/>
  <c r="X717" i="30"/>
  <c r="X718" i="30"/>
  <c r="X719" i="30"/>
  <c r="X720" i="30"/>
  <c r="X721" i="30"/>
  <c r="X722" i="30"/>
  <c r="X723" i="30"/>
  <c r="X724" i="30"/>
  <c r="X725" i="30"/>
  <c r="X726" i="30"/>
  <c r="X727" i="30"/>
  <c r="X728" i="30"/>
  <c r="X729" i="30"/>
  <c r="X730" i="30"/>
  <c r="X731" i="30"/>
  <c r="X732" i="30"/>
  <c r="X733" i="30"/>
  <c r="X734" i="30"/>
  <c r="X735" i="30"/>
  <c r="X736" i="30"/>
  <c r="X737" i="30"/>
  <c r="X738" i="30"/>
  <c r="X739" i="30"/>
  <c r="X740" i="30"/>
  <c r="X741" i="30"/>
  <c r="X742" i="30"/>
  <c r="X743" i="30"/>
  <c r="X744" i="30"/>
  <c r="X745" i="30"/>
  <c r="X746" i="30"/>
  <c r="X747" i="30"/>
  <c r="X748" i="30"/>
  <c r="X749" i="30"/>
  <c r="X750" i="30"/>
  <c r="X751" i="30"/>
  <c r="X752" i="30"/>
  <c r="X753" i="30"/>
  <c r="X754" i="30"/>
  <c r="X755" i="30"/>
  <c r="X756" i="30"/>
  <c r="X757" i="30"/>
  <c r="X758" i="30"/>
  <c r="X759" i="30"/>
  <c r="X760" i="30"/>
  <c r="X761" i="30"/>
  <c r="X762" i="30"/>
  <c r="X763" i="30"/>
  <c r="X764" i="30"/>
  <c r="X765" i="30"/>
  <c r="X766" i="30"/>
  <c r="X767" i="30"/>
  <c r="X768" i="30"/>
  <c r="X769" i="30"/>
  <c r="X770" i="30"/>
  <c r="X771" i="30"/>
  <c r="X772" i="30"/>
  <c r="X773" i="30"/>
  <c r="X774" i="30"/>
  <c r="X775" i="30"/>
  <c r="X776" i="30"/>
  <c r="X777" i="30"/>
  <c r="X778" i="30"/>
  <c r="X779" i="30"/>
  <c r="X780" i="30"/>
  <c r="X781" i="30"/>
  <c r="X782" i="30"/>
  <c r="X783" i="30"/>
  <c r="X784" i="30"/>
  <c r="X785" i="30"/>
  <c r="X786" i="30"/>
  <c r="X787" i="30"/>
  <c r="X788" i="30"/>
  <c r="X789" i="30"/>
  <c r="X790" i="30"/>
  <c r="X791" i="30"/>
  <c r="X792" i="30"/>
  <c r="X793" i="30"/>
  <c r="X794" i="30"/>
  <c r="X795" i="30"/>
  <c r="X796" i="30"/>
  <c r="X797" i="30"/>
  <c r="X798" i="30"/>
  <c r="X799" i="30"/>
  <c r="X800" i="30"/>
  <c r="X801" i="30"/>
  <c r="X802" i="30"/>
  <c r="X803" i="30"/>
  <c r="X804" i="30"/>
  <c r="X805" i="30"/>
  <c r="X806" i="30"/>
  <c r="X807" i="30"/>
  <c r="X808" i="30"/>
  <c r="X809" i="30"/>
  <c r="X810" i="30"/>
  <c r="X811" i="30"/>
  <c r="X812" i="30"/>
  <c r="X813" i="30"/>
  <c r="X814" i="30"/>
  <c r="X815" i="30"/>
  <c r="X816" i="30"/>
  <c r="X817" i="30"/>
  <c r="X818" i="30"/>
  <c r="X819" i="30"/>
  <c r="X820" i="30"/>
  <c r="X821" i="30"/>
  <c r="X822" i="30"/>
  <c r="X823" i="30"/>
  <c r="X824" i="30"/>
  <c r="X825" i="30"/>
  <c r="X826" i="30"/>
  <c r="X827" i="30"/>
  <c r="X828" i="30"/>
  <c r="X829" i="30"/>
  <c r="X830" i="30"/>
  <c r="X831" i="30"/>
  <c r="X832" i="30"/>
  <c r="X833" i="30"/>
  <c r="X834" i="30"/>
  <c r="X835" i="30"/>
  <c r="X836" i="30"/>
  <c r="X837" i="30"/>
  <c r="X838" i="30"/>
  <c r="X839" i="30"/>
  <c r="X840" i="30"/>
  <c r="X841" i="30"/>
  <c r="X842" i="30"/>
  <c r="X843" i="30"/>
  <c r="X844" i="30"/>
  <c r="X845" i="30"/>
  <c r="X846" i="30"/>
  <c r="X847" i="30"/>
  <c r="X848" i="30"/>
  <c r="X849" i="30"/>
  <c r="X850" i="30"/>
  <c r="X851" i="30"/>
  <c r="X852" i="30"/>
  <c r="X853" i="30"/>
  <c r="X854" i="30"/>
  <c r="X855" i="30"/>
  <c r="X856" i="30"/>
  <c r="X857" i="30"/>
  <c r="X858" i="30"/>
  <c r="X859" i="30"/>
  <c r="X860" i="30"/>
  <c r="X861" i="30"/>
  <c r="X862" i="30"/>
  <c r="X863" i="30"/>
  <c r="X864" i="30"/>
  <c r="X865" i="30"/>
  <c r="X866" i="30"/>
  <c r="X867" i="30"/>
  <c r="X868" i="30"/>
  <c r="X869" i="30"/>
  <c r="X870" i="30"/>
  <c r="X871" i="30"/>
  <c r="X872" i="30"/>
  <c r="X873" i="30"/>
  <c r="X874" i="30"/>
  <c r="X875" i="30"/>
  <c r="X876" i="30"/>
  <c r="X877" i="30"/>
  <c r="X878" i="30"/>
  <c r="X879" i="30"/>
  <c r="X880" i="30"/>
  <c r="X881" i="30"/>
  <c r="X882" i="30"/>
  <c r="X883" i="30"/>
  <c r="X884" i="30"/>
  <c r="X885" i="30"/>
  <c r="X886" i="30"/>
  <c r="X887" i="30"/>
  <c r="X888" i="30"/>
  <c r="X889" i="30"/>
  <c r="X890" i="30"/>
  <c r="X891" i="30"/>
  <c r="X892" i="30"/>
  <c r="X893" i="30"/>
  <c r="X894" i="30"/>
  <c r="X895" i="30"/>
  <c r="X896" i="30"/>
  <c r="X897" i="30"/>
  <c r="X898" i="30"/>
  <c r="X899" i="30"/>
  <c r="X900" i="30"/>
  <c r="X901" i="30"/>
  <c r="X902" i="30"/>
  <c r="X903" i="30"/>
  <c r="X904" i="30"/>
  <c r="X905" i="30"/>
  <c r="X906" i="30"/>
  <c r="X907" i="30"/>
  <c r="X908" i="30"/>
  <c r="X909" i="30"/>
  <c r="X910" i="30"/>
  <c r="X911" i="30"/>
  <c r="X912" i="30"/>
  <c r="X913" i="30"/>
  <c r="X914" i="30"/>
  <c r="X915" i="30"/>
  <c r="X916" i="30"/>
  <c r="X917" i="30"/>
  <c r="X918" i="30"/>
  <c r="X919" i="30"/>
  <c r="X920" i="30"/>
  <c r="X921" i="30"/>
  <c r="X922" i="30"/>
  <c r="X923" i="30"/>
  <c r="X924" i="30"/>
  <c r="X925" i="30"/>
  <c r="X926" i="30"/>
  <c r="X927" i="30"/>
  <c r="X928" i="30"/>
  <c r="X929" i="30"/>
  <c r="X930" i="30"/>
  <c r="X931" i="30"/>
  <c r="X942" i="30"/>
  <c r="X943" i="30"/>
  <c r="X944" i="30"/>
  <c r="X945" i="30"/>
  <c r="X946" i="30"/>
  <c r="X947" i="30"/>
  <c r="X948" i="30"/>
  <c r="X949" i="30"/>
  <c r="X950" i="30"/>
  <c r="X951" i="30"/>
  <c r="X952" i="30"/>
  <c r="X953" i="30"/>
  <c r="X954" i="30"/>
  <c r="X955" i="30"/>
  <c r="X956" i="30"/>
  <c r="X957" i="30"/>
  <c r="X958" i="30"/>
  <c r="X959" i="30"/>
  <c r="X960" i="30"/>
  <c r="X961" i="30"/>
  <c r="X962" i="30"/>
  <c r="X963" i="30"/>
  <c r="X964" i="30"/>
  <c r="X965" i="30"/>
  <c r="X966" i="30"/>
  <c r="X967" i="30"/>
  <c r="X968" i="30"/>
  <c r="X969" i="30"/>
  <c r="X970" i="30"/>
  <c r="X971" i="30"/>
  <c r="X972" i="30"/>
  <c r="X973" i="30"/>
  <c r="X974" i="30"/>
  <c r="X975" i="30"/>
  <c r="X976" i="30"/>
  <c r="X977" i="30"/>
  <c r="X978" i="30"/>
  <c r="X979" i="30"/>
  <c r="X980" i="30"/>
  <c r="X981" i="30"/>
  <c r="X982" i="30"/>
  <c r="X983" i="30"/>
  <c r="X984" i="30"/>
  <c r="X985" i="30"/>
  <c r="X986" i="30"/>
  <c r="X987" i="30"/>
  <c r="X988" i="30"/>
  <c r="X989" i="30"/>
  <c r="X990" i="30"/>
  <c r="X991" i="30"/>
  <c r="X992" i="30"/>
  <c r="X993" i="30"/>
  <c r="X994" i="30"/>
  <c r="X995" i="30"/>
  <c r="X996" i="30"/>
  <c r="X997" i="30"/>
  <c r="X998" i="30"/>
  <c r="X999" i="30"/>
  <c r="X1000" i="30"/>
  <c r="X1001" i="30"/>
  <c r="X1002" i="30"/>
  <c r="X1003" i="30"/>
  <c r="X1004" i="30"/>
  <c r="X1005" i="30"/>
  <c r="X1006" i="30"/>
  <c r="X1007" i="30"/>
  <c r="X1008" i="30"/>
  <c r="X1009" i="30"/>
  <c r="X1010" i="30"/>
  <c r="X1011" i="30"/>
  <c r="X1012" i="30"/>
  <c r="X1013" i="30"/>
  <c r="X1014" i="30"/>
  <c r="X1015" i="30"/>
  <c r="X1016" i="30"/>
  <c r="X1017" i="30"/>
  <c r="X1018" i="30"/>
  <c r="X1019" i="30"/>
  <c r="X1020" i="30"/>
  <c r="X1021" i="30"/>
  <c r="X1022" i="30"/>
  <c r="X1023" i="30"/>
  <c r="X1024" i="30"/>
  <c r="X1025" i="30"/>
  <c r="X1026" i="30"/>
  <c r="X1027" i="30"/>
  <c r="X1028" i="30"/>
  <c r="X1029" i="30"/>
  <c r="X1030" i="30"/>
  <c r="X1031" i="30"/>
  <c r="X1032" i="30"/>
  <c r="X1033" i="30"/>
  <c r="X1034" i="30"/>
  <c r="X1035" i="30"/>
  <c r="X1036" i="30"/>
  <c r="X1037" i="30"/>
  <c r="X1038" i="30"/>
  <c r="X1039" i="30"/>
  <c r="X1040" i="30"/>
  <c r="X1041" i="30"/>
  <c r="X1042" i="30"/>
  <c r="X1043" i="30"/>
  <c r="X1044" i="30"/>
  <c r="X1045" i="30"/>
  <c r="X1046" i="30"/>
  <c r="X1047" i="30"/>
  <c r="X1048" i="30"/>
  <c r="X1049" i="30"/>
  <c r="X1050" i="30"/>
  <c r="X1051" i="30"/>
  <c r="X1052" i="30"/>
  <c r="X1053" i="30"/>
  <c r="X1054" i="30"/>
  <c r="X1055" i="30"/>
  <c r="X1056" i="30"/>
  <c r="X1057" i="30"/>
  <c r="X1058" i="30"/>
  <c r="X1059" i="30"/>
  <c r="X1060" i="30"/>
  <c r="X1061" i="30"/>
  <c r="X1062" i="30"/>
  <c r="X1063" i="30"/>
  <c r="X1064" i="30"/>
  <c r="X1065" i="30"/>
  <c r="X1066" i="30"/>
  <c r="X1067" i="30"/>
  <c r="X1068" i="30"/>
  <c r="X1069" i="30"/>
  <c r="X1070" i="30"/>
  <c r="X1071" i="30"/>
  <c r="X1072" i="30"/>
  <c r="X1073" i="30"/>
  <c r="X1074" i="30"/>
  <c r="X1075" i="30"/>
  <c r="X1076" i="30"/>
  <c r="X1077" i="30"/>
  <c r="X1078" i="30"/>
  <c r="X1079" i="30"/>
  <c r="X1080" i="30"/>
  <c r="X1081" i="30"/>
  <c r="X1082" i="30"/>
  <c r="X1083" i="30"/>
  <c r="X1084" i="30"/>
  <c r="X1085" i="30"/>
  <c r="X1086" i="30"/>
  <c r="X1087" i="30"/>
  <c r="X1088" i="30"/>
  <c r="X1089" i="30"/>
  <c r="X1090" i="30"/>
  <c r="X1091" i="30"/>
  <c r="X1092" i="30"/>
  <c r="X1093" i="30"/>
  <c r="X1094" i="30"/>
  <c r="X1095" i="30"/>
  <c r="X1096" i="30"/>
  <c r="X1097" i="30"/>
  <c r="X1098" i="30"/>
  <c r="X1099" i="30"/>
  <c r="X1100" i="30"/>
  <c r="X1101" i="30"/>
  <c r="X1102" i="30"/>
  <c r="X1103" i="30"/>
  <c r="X1104" i="30"/>
  <c r="X1105" i="30"/>
  <c r="X1106" i="30"/>
  <c r="X1107" i="30"/>
  <c r="X1108" i="30"/>
  <c r="X1109" i="30"/>
  <c r="X1110" i="30"/>
  <c r="X1111" i="30"/>
  <c r="X1112" i="30"/>
  <c r="X1113" i="30"/>
  <c r="X1114" i="30"/>
  <c r="X1115" i="30"/>
  <c r="X1116" i="30"/>
  <c r="X1117" i="30"/>
  <c r="X1118" i="30"/>
  <c r="X1119" i="30"/>
  <c r="X1120" i="30"/>
  <c r="X1121" i="30"/>
  <c r="X1122" i="30"/>
  <c r="X1123" i="30"/>
  <c r="X1124" i="30"/>
  <c r="X1125" i="30"/>
  <c r="X1126" i="30"/>
  <c r="X4" i="30"/>
  <c r="W5" i="30"/>
  <c r="W6" i="30"/>
  <c r="W7"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0" i="30"/>
  <c r="W111" i="30"/>
  <c r="W112" i="30"/>
  <c r="W113" i="30"/>
  <c r="W114" i="30"/>
  <c r="W115" i="30"/>
  <c r="W116" i="30"/>
  <c r="W117" i="30"/>
  <c r="W118" i="30"/>
  <c r="W119" i="30"/>
  <c r="W120" i="30"/>
  <c r="W121" i="30"/>
  <c r="W122" i="30"/>
  <c r="W123" i="30"/>
  <c r="W124" i="30"/>
  <c r="W125" i="30"/>
  <c r="W126" i="30"/>
  <c r="W127" i="30"/>
  <c r="W128" i="30"/>
  <c r="W129" i="30"/>
  <c r="W130" i="30"/>
  <c r="W131" i="30"/>
  <c r="W132" i="30"/>
  <c r="W133" i="30"/>
  <c r="W134" i="30"/>
  <c r="W135" i="30"/>
  <c r="W136" i="30"/>
  <c r="W137" i="30"/>
  <c r="W138" i="30"/>
  <c r="W139" i="30"/>
  <c r="W140" i="30"/>
  <c r="W141" i="30"/>
  <c r="W142" i="30"/>
  <c r="W143" i="30"/>
  <c r="W144" i="30"/>
  <c r="W145" i="30"/>
  <c r="W146" i="30"/>
  <c r="W147" i="30"/>
  <c r="W148" i="30"/>
  <c r="W149" i="30"/>
  <c r="W150" i="30"/>
  <c r="W151" i="30"/>
  <c r="W152" i="30"/>
  <c r="W153" i="30"/>
  <c r="W154" i="30"/>
  <c r="W155" i="30"/>
  <c r="W156" i="30"/>
  <c r="W157" i="30"/>
  <c r="W158" i="30"/>
  <c r="W159" i="30"/>
  <c r="W160" i="30"/>
  <c r="W161" i="30"/>
  <c r="W162" i="30"/>
  <c r="W163" i="30"/>
  <c r="W164" i="30"/>
  <c r="W165" i="30"/>
  <c r="W166" i="30"/>
  <c r="W167" i="30"/>
  <c r="W168" i="30"/>
  <c r="W169" i="30"/>
  <c r="W170" i="30"/>
  <c r="W171" i="30"/>
  <c r="W172" i="30"/>
  <c r="W173" i="30"/>
  <c r="W174" i="30"/>
  <c r="W175" i="30"/>
  <c r="W176" i="30"/>
  <c r="W177" i="30"/>
  <c r="W178" i="30"/>
  <c r="W179" i="30"/>
  <c r="W180" i="30"/>
  <c r="W181" i="30"/>
  <c r="W182" i="30"/>
  <c r="W183" i="30"/>
  <c r="W184" i="30"/>
  <c r="W185" i="30"/>
  <c r="W186" i="30"/>
  <c r="W187" i="30"/>
  <c r="W188" i="30"/>
  <c r="W189" i="30"/>
  <c r="W190" i="30"/>
  <c r="W191" i="30"/>
  <c r="W192" i="30"/>
  <c r="W193" i="30"/>
  <c r="W194" i="30"/>
  <c r="W195" i="30"/>
  <c r="W196" i="30"/>
  <c r="W197" i="30"/>
  <c r="W198" i="30"/>
  <c r="W199" i="30"/>
  <c r="W200" i="30"/>
  <c r="W201" i="30"/>
  <c r="W202" i="30"/>
  <c r="W203" i="30"/>
  <c r="W204" i="30"/>
  <c r="W205" i="30"/>
  <c r="W206" i="30"/>
  <c r="W207" i="30"/>
  <c r="W208" i="30"/>
  <c r="W209" i="30"/>
  <c r="W210" i="30"/>
  <c r="W211" i="30"/>
  <c r="W212" i="30"/>
  <c r="W213" i="30"/>
  <c r="W214" i="30"/>
  <c r="W215" i="30"/>
  <c r="W216" i="30"/>
  <c r="W217" i="30"/>
  <c r="W218" i="30"/>
  <c r="W219" i="30"/>
  <c r="W220" i="30"/>
  <c r="W221" i="30"/>
  <c r="W222" i="30"/>
  <c r="W223" i="30"/>
  <c r="W224" i="30"/>
  <c r="W225" i="30"/>
  <c r="W226" i="30"/>
  <c r="W227" i="30"/>
  <c r="W228" i="30"/>
  <c r="W229" i="30"/>
  <c r="W230" i="30"/>
  <c r="W231" i="30"/>
  <c r="W232" i="30"/>
  <c r="W233" i="30"/>
  <c r="W234" i="30"/>
  <c r="W235" i="30"/>
  <c r="W236" i="30"/>
  <c r="W237" i="30"/>
  <c r="W238" i="30"/>
  <c r="W239" i="30"/>
  <c r="W240" i="30"/>
  <c r="W241" i="30"/>
  <c r="W242" i="30"/>
  <c r="W243" i="30"/>
  <c r="W244" i="30"/>
  <c r="W245" i="30"/>
  <c r="W246" i="30"/>
  <c r="W247" i="30"/>
  <c r="W248" i="30"/>
  <c r="W249" i="30"/>
  <c r="W250" i="30"/>
  <c r="W251" i="30"/>
  <c r="W252" i="30"/>
  <c r="W253" i="30"/>
  <c r="W254" i="30"/>
  <c r="W255" i="30"/>
  <c r="W256" i="30"/>
  <c r="W257" i="30"/>
  <c r="W258" i="30"/>
  <c r="W259" i="30"/>
  <c r="W260" i="30"/>
  <c r="W261" i="30"/>
  <c r="W262" i="30"/>
  <c r="W263" i="30"/>
  <c r="W264" i="30"/>
  <c r="W265" i="30"/>
  <c r="W266" i="30"/>
  <c r="W267" i="30"/>
  <c r="W268" i="30"/>
  <c r="W269" i="30"/>
  <c r="W270" i="30"/>
  <c r="W271" i="30"/>
  <c r="W272" i="30"/>
  <c r="W273" i="30"/>
  <c r="W274" i="30"/>
  <c r="W275" i="30"/>
  <c r="W276" i="30"/>
  <c r="W277" i="30"/>
  <c r="W278" i="30"/>
  <c r="W279" i="30"/>
  <c r="W280" i="30"/>
  <c r="W281" i="30"/>
  <c r="W282" i="30"/>
  <c r="W283" i="30"/>
  <c r="W284" i="30"/>
  <c r="W285" i="30"/>
  <c r="W286" i="30"/>
  <c r="W287" i="30"/>
  <c r="W288" i="30"/>
  <c r="W289" i="30"/>
  <c r="W290" i="30"/>
  <c r="W291" i="30"/>
  <c r="W292" i="30"/>
  <c r="W293" i="30"/>
  <c r="W294" i="30"/>
  <c r="W295" i="30"/>
  <c r="W296" i="30"/>
  <c r="W297" i="30"/>
  <c r="W298" i="30"/>
  <c r="W299" i="30"/>
  <c r="W300" i="30"/>
  <c r="W301" i="30"/>
  <c r="W302" i="30"/>
  <c r="W303" i="30"/>
  <c r="W304" i="30"/>
  <c r="W305" i="30"/>
  <c r="W306" i="30"/>
  <c r="W307" i="30"/>
  <c r="W308" i="30"/>
  <c r="W309" i="30"/>
  <c r="W310" i="30"/>
  <c r="W311" i="30"/>
  <c r="W312" i="30"/>
  <c r="W313" i="30"/>
  <c r="W314" i="30"/>
  <c r="W315" i="30"/>
  <c r="W316" i="30"/>
  <c r="W317" i="30"/>
  <c r="W318" i="30"/>
  <c r="W319" i="30"/>
  <c r="W320" i="30"/>
  <c r="W321" i="30"/>
  <c r="W322" i="30"/>
  <c r="W323" i="30"/>
  <c r="W324" i="30"/>
  <c r="W325" i="30"/>
  <c r="W326" i="30"/>
  <c r="W327" i="30"/>
  <c r="W328" i="30"/>
  <c r="W329" i="30"/>
  <c r="W330" i="30"/>
  <c r="W331" i="30"/>
  <c r="W332" i="30"/>
  <c r="W333" i="30"/>
  <c r="W334" i="30"/>
  <c r="W335" i="30"/>
  <c r="W336" i="30"/>
  <c r="W337" i="30"/>
  <c r="W338" i="30"/>
  <c r="W339" i="30"/>
  <c r="W340" i="30"/>
  <c r="W341" i="30"/>
  <c r="W342" i="30"/>
  <c r="W343" i="30"/>
  <c r="W344" i="30"/>
  <c r="W345" i="30"/>
  <c r="W346" i="30"/>
  <c r="W347" i="30"/>
  <c r="W348" i="30"/>
  <c r="W349" i="30"/>
  <c r="W350" i="30"/>
  <c r="W351" i="30"/>
  <c r="W352" i="30"/>
  <c r="W353" i="30"/>
  <c r="W354" i="30"/>
  <c r="W355" i="30"/>
  <c r="W356" i="30"/>
  <c r="W357" i="30"/>
  <c r="W358" i="30"/>
  <c r="W359" i="30"/>
  <c r="W360" i="30"/>
  <c r="W361" i="30"/>
  <c r="W362" i="30"/>
  <c r="W363" i="30"/>
  <c r="W364" i="30"/>
  <c r="W365" i="30"/>
  <c r="W366" i="30"/>
  <c r="W367" i="30"/>
  <c r="W368" i="30"/>
  <c r="W369" i="30"/>
  <c r="W370" i="30"/>
  <c r="W371" i="30"/>
  <c r="W372" i="30"/>
  <c r="W373" i="30"/>
  <c r="W374" i="30"/>
  <c r="W375" i="30"/>
  <c r="W376" i="30"/>
  <c r="W377" i="30"/>
  <c r="W378" i="30"/>
  <c r="W379" i="30"/>
  <c r="W380" i="30"/>
  <c r="W381" i="30"/>
  <c r="W382" i="30"/>
  <c r="W383" i="30"/>
  <c r="W384" i="30"/>
  <c r="W385" i="30"/>
  <c r="W386" i="30"/>
  <c r="W387" i="30"/>
  <c r="W388" i="30"/>
  <c r="W389" i="30"/>
  <c r="W390" i="30"/>
  <c r="W391" i="30"/>
  <c r="W392" i="30"/>
  <c r="W393" i="30"/>
  <c r="W394" i="30"/>
  <c r="W395" i="30"/>
  <c r="W396" i="30"/>
  <c r="W397" i="30"/>
  <c r="W398" i="30"/>
  <c r="W399" i="30"/>
  <c r="W400" i="30"/>
  <c r="W401" i="30"/>
  <c r="W402" i="30"/>
  <c r="W403" i="30"/>
  <c r="W404" i="30"/>
  <c r="W405" i="30"/>
  <c r="W406" i="30"/>
  <c r="W407" i="30"/>
  <c r="W408" i="30"/>
  <c r="W409" i="30"/>
  <c r="W410" i="30"/>
  <c r="W411" i="30"/>
  <c r="W412" i="30"/>
  <c r="W413" i="30"/>
  <c r="W414" i="30"/>
  <c r="W415" i="30"/>
  <c r="W416" i="30"/>
  <c r="W417" i="30"/>
  <c r="W418" i="30"/>
  <c r="W419" i="30"/>
  <c r="W420" i="30"/>
  <c r="W421" i="30"/>
  <c r="W422" i="30"/>
  <c r="W423" i="30"/>
  <c r="W424" i="30"/>
  <c r="W425" i="30"/>
  <c r="W426" i="30"/>
  <c r="W427" i="30"/>
  <c r="W428" i="30"/>
  <c r="W429" i="30"/>
  <c r="W430" i="30"/>
  <c r="W431" i="30"/>
  <c r="W432" i="30"/>
  <c r="W433" i="30"/>
  <c r="W434" i="30"/>
  <c r="W435" i="30"/>
  <c r="W436" i="30"/>
  <c r="W437" i="30"/>
  <c r="W438" i="30"/>
  <c r="W439" i="30"/>
  <c r="W440" i="30"/>
  <c r="W441" i="30"/>
  <c r="W442" i="30"/>
  <c r="W443" i="30"/>
  <c r="W444" i="30"/>
  <c r="W445" i="30"/>
  <c r="W446" i="30"/>
  <c r="W447" i="30"/>
  <c r="W448" i="30"/>
  <c r="W449" i="30"/>
  <c r="W450" i="30"/>
  <c r="W451" i="30"/>
  <c r="W452" i="30"/>
  <c r="W453" i="30"/>
  <c r="W454" i="30"/>
  <c r="W455" i="30"/>
  <c r="W456" i="30"/>
  <c r="W457" i="30"/>
  <c r="W458" i="30"/>
  <c r="W459" i="30"/>
  <c r="W460" i="30"/>
  <c r="W461" i="30"/>
  <c r="W462" i="30"/>
  <c r="W463" i="30"/>
  <c r="W464" i="30"/>
  <c r="W465" i="30"/>
  <c r="W466" i="30"/>
  <c r="W467" i="30"/>
  <c r="W468" i="30"/>
  <c r="W469" i="30"/>
  <c r="W470" i="30"/>
  <c r="W471" i="30"/>
  <c r="W472" i="30"/>
  <c r="W473" i="30"/>
  <c r="W474" i="30"/>
  <c r="W475" i="30"/>
  <c r="W476" i="30"/>
  <c r="W477" i="30"/>
  <c r="W478" i="30"/>
  <c r="W479" i="30"/>
  <c r="W480" i="30"/>
  <c r="W481" i="30"/>
  <c r="W482" i="30"/>
  <c r="W483" i="30"/>
  <c r="W484" i="30"/>
  <c r="W485" i="30"/>
  <c r="W486" i="30"/>
  <c r="W487" i="30"/>
  <c r="W488" i="30"/>
  <c r="W489" i="30"/>
  <c r="W490" i="30"/>
  <c r="W491" i="30"/>
  <c r="W492" i="30"/>
  <c r="W493" i="30"/>
  <c r="W494" i="30"/>
  <c r="W495" i="30"/>
  <c r="W496" i="30"/>
  <c r="W497" i="30"/>
  <c r="W498" i="30"/>
  <c r="W499" i="30"/>
  <c r="W500" i="30"/>
  <c r="W501" i="30"/>
  <c r="W502" i="30"/>
  <c r="W503" i="30"/>
  <c r="W504" i="30"/>
  <c r="W505" i="30"/>
  <c r="W506" i="30"/>
  <c r="W507" i="30"/>
  <c r="W508" i="30"/>
  <c r="W509" i="30"/>
  <c r="W510" i="30"/>
  <c r="W511" i="30"/>
  <c r="W512" i="30"/>
  <c r="W513" i="30"/>
  <c r="W514" i="30"/>
  <c r="W515" i="30"/>
  <c r="W516" i="30"/>
  <c r="W517" i="30"/>
  <c r="W518" i="30"/>
  <c r="W519" i="30"/>
  <c r="W520" i="30"/>
  <c r="W521" i="30"/>
  <c r="W522" i="30"/>
  <c r="W523" i="30"/>
  <c r="W524" i="30"/>
  <c r="W525" i="30"/>
  <c r="W526" i="30"/>
  <c r="W527" i="30"/>
  <c r="W528" i="30"/>
  <c r="W529" i="30"/>
  <c r="W530" i="30"/>
  <c r="W531" i="30"/>
  <c r="W532" i="30"/>
  <c r="W533" i="30"/>
  <c r="W534" i="30"/>
  <c r="W535" i="30"/>
  <c r="W536" i="30"/>
  <c r="W537" i="30"/>
  <c r="W538" i="30"/>
  <c r="W539" i="30"/>
  <c r="W540" i="30"/>
  <c r="W541" i="30"/>
  <c r="W542" i="30"/>
  <c r="W543" i="30"/>
  <c r="W544" i="30"/>
  <c r="W545" i="30"/>
  <c r="W546" i="30"/>
  <c r="W547" i="30"/>
  <c r="W548" i="30"/>
  <c r="W549" i="30"/>
  <c r="W550" i="30"/>
  <c r="W551" i="30"/>
  <c r="W552" i="30"/>
  <c r="W553" i="30"/>
  <c r="W554" i="30"/>
  <c r="W555" i="30"/>
  <c r="W556" i="30"/>
  <c r="W557" i="30"/>
  <c r="W558" i="30"/>
  <c r="W559" i="30"/>
  <c r="W560" i="30"/>
  <c r="W561" i="30"/>
  <c r="W562" i="30"/>
  <c r="W563" i="30"/>
  <c r="W564" i="30"/>
  <c r="W565" i="30"/>
  <c r="W566" i="30"/>
  <c r="W567" i="30"/>
  <c r="W568" i="30"/>
  <c r="W569" i="30"/>
  <c r="W570" i="30"/>
  <c r="W571" i="30"/>
  <c r="W572" i="30"/>
  <c r="W573" i="30"/>
  <c r="W574" i="30"/>
  <c r="W575" i="30"/>
  <c r="W576" i="30"/>
  <c r="W577" i="30"/>
  <c r="W578" i="30"/>
  <c r="W579" i="30"/>
  <c r="W580" i="30"/>
  <c r="W581" i="30"/>
  <c r="W582" i="30"/>
  <c r="W583" i="30"/>
  <c r="W584" i="30"/>
  <c r="W585" i="30"/>
  <c r="W586" i="30"/>
  <c r="W587" i="30"/>
  <c r="W588" i="30"/>
  <c r="W589" i="30"/>
  <c r="W590" i="30"/>
  <c r="W591" i="30"/>
  <c r="W592" i="30"/>
  <c r="W593" i="30"/>
  <c r="W594" i="30"/>
  <c r="W595" i="30"/>
  <c r="W596" i="30"/>
  <c r="W597" i="30"/>
  <c r="W598" i="30"/>
  <c r="W599" i="30"/>
  <c r="W600" i="30"/>
  <c r="W601" i="30"/>
  <c r="W602" i="30"/>
  <c r="W603" i="30"/>
  <c r="W604" i="30"/>
  <c r="W605" i="30"/>
  <c r="W606" i="30"/>
  <c r="W607" i="30"/>
  <c r="W608" i="30"/>
  <c r="W609" i="30"/>
  <c r="W610" i="30"/>
  <c r="W611" i="30"/>
  <c r="W612" i="30"/>
  <c r="W613" i="30"/>
  <c r="W614" i="30"/>
  <c r="W615" i="30"/>
  <c r="W616" i="30"/>
  <c r="W617" i="30"/>
  <c r="W618" i="30"/>
  <c r="W619" i="30"/>
  <c r="W620" i="30"/>
  <c r="W621" i="30"/>
  <c r="W622" i="30"/>
  <c r="W623" i="30"/>
  <c r="W624" i="30"/>
  <c r="W625" i="30"/>
  <c r="W626" i="30"/>
  <c r="W627" i="30"/>
  <c r="W628" i="30"/>
  <c r="W629" i="30"/>
  <c r="W630" i="30"/>
  <c r="W631" i="30"/>
  <c r="W632" i="30"/>
  <c r="W633" i="30"/>
  <c r="W634" i="30"/>
  <c r="W635" i="30"/>
  <c r="W636" i="30"/>
  <c r="W637" i="30"/>
  <c r="W638" i="30"/>
  <c r="W639" i="30"/>
  <c r="W640" i="30"/>
  <c r="W641" i="30"/>
  <c r="W642" i="30"/>
  <c r="W643" i="30"/>
  <c r="W644" i="30"/>
  <c r="W645" i="30"/>
  <c r="W646" i="30"/>
  <c r="W647" i="30"/>
  <c r="W648" i="30"/>
  <c r="W649" i="30"/>
  <c r="W650" i="30"/>
  <c r="W651" i="30"/>
  <c r="W652" i="30"/>
  <c r="W653" i="30"/>
  <c r="W654" i="30"/>
  <c r="W655" i="30"/>
  <c r="W656" i="30"/>
  <c r="W657" i="30"/>
  <c r="W658" i="30"/>
  <c r="W659" i="30"/>
  <c r="W660" i="30"/>
  <c r="W661" i="30"/>
  <c r="W662" i="30"/>
  <c r="W663" i="30"/>
  <c r="W664" i="30"/>
  <c r="W665" i="30"/>
  <c r="W666" i="30"/>
  <c r="W667" i="30"/>
  <c r="W668" i="30"/>
  <c r="W669" i="30"/>
  <c r="W670" i="30"/>
  <c r="W671" i="30"/>
  <c r="W672" i="30"/>
  <c r="W673" i="30"/>
  <c r="W674" i="30"/>
  <c r="W675" i="30"/>
  <c r="W676" i="30"/>
  <c r="W677" i="30"/>
  <c r="W678" i="30"/>
  <c r="W679" i="30"/>
  <c r="W680" i="30"/>
  <c r="W681" i="30"/>
  <c r="W682" i="30"/>
  <c r="W683" i="30"/>
  <c r="W684" i="30"/>
  <c r="W685" i="30"/>
  <c r="W686" i="30"/>
  <c r="W687" i="30"/>
  <c r="W688" i="30"/>
  <c r="W689" i="30"/>
  <c r="W690" i="30"/>
  <c r="W691" i="30"/>
  <c r="W692" i="30"/>
  <c r="W693" i="30"/>
  <c r="W694" i="30"/>
  <c r="W695" i="30"/>
  <c r="W696" i="30"/>
  <c r="W697" i="30"/>
  <c r="W698" i="30"/>
  <c r="W699" i="30"/>
  <c r="W700" i="30"/>
  <c r="W701" i="30"/>
  <c r="W702" i="30"/>
  <c r="W703" i="30"/>
  <c r="W704" i="30"/>
  <c r="W705" i="30"/>
  <c r="W706" i="30"/>
  <c r="W707" i="30"/>
  <c r="W708" i="30"/>
  <c r="W709" i="30"/>
  <c r="W710" i="30"/>
  <c r="W711" i="30"/>
  <c r="W712" i="30"/>
  <c r="W713" i="30"/>
  <c r="W714" i="30"/>
  <c r="W715" i="30"/>
  <c r="W716" i="30"/>
  <c r="W717" i="30"/>
  <c r="W718" i="30"/>
  <c r="W719" i="30"/>
  <c r="W720" i="30"/>
  <c r="W721" i="30"/>
  <c r="W722" i="30"/>
  <c r="W723" i="30"/>
  <c r="W724" i="30"/>
  <c r="W725" i="30"/>
  <c r="W726" i="30"/>
  <c r="W727" i="30"/>
  <c r="W728" i="30"/>
  <c r="W729" i="30"/>
  <c r="W730" i="30"/>
  <c r="W731" i="30"/>
  <c r="W732" i="30"/>
  <c r="W733" i="30"/>
  <c r="W734" i="30"/>
  <c r="W735" i="30"/>
  <c r="W736" i="30"/>
  <c r="W737" i="30"/>
  <c r="W738" i="30"/>
  <c r="W739" i="30"/>
  <c r="W740" i="30"/>
  <c r="W741" i="30"/>
  <c r="W742" i="30"/>
  <c r="W743" i="30"/>
  <c r="W744" i="30"/>
  <c r="W745" i="30"/>
  <c r="W746" i="30"/>
  <c r="W747" i="30"/>
  <c r="W748" i="30"/>
  <c r="W749" i="30"/>
  <c r="W750" i="30"/>
  <c r="W751" i="30"/>
  <c r="W752" i="30"/>
  <c r="W753" i="30"/>
  <c r="W754" i="30"/>
  <c r="W755" i="30"/>
  <c r="W756" i="30"/>
  <c r="W757" i="30"/>
  <c r="W758" i="30"/>
  <c r="W759" i="30"/>
  <c r="W760" i="30"/>
  <c r="W761" i="30"/>
  <c r="W762" i="30"/>
  <c r="W763" i="30"/>
  <c r="W764" i="30"/>
  <c r="W765" i="30"/>
  <c r="W766" i="30"/>
  <c r="W767" i="30"/>
  <c r="W768" i="30"/>
  <c r="W769" i="30"/>
  <c r="W770" i="30"/>
  <c r="W771" i="30"/>
  <c r="W772" i="30"/>
  <c r="W773" i="30"/>
  <c r="W774" i="30"/>
  <c r="W775" i="30"/>
  <c r="W776" i="30"/>
  <c r="W777" i="30"/>
  <c r="W778" i="30"/>
  <c r="W779" i="30"/>
  <c r="W780" i="30"/>
  <c r="W781" i="30"/>
  <c r="W782" i="30"/>
  <c r="W783" i="30"/>
  <c r="W784" i="30"/>
  <c r="W785" i="30"/>
  <c r="W786" i="30"/>
  <c r="W787" i="30"/>
  <c r="W788" i="30"/>
  <c r="W789" i="30"/>
  <c r="W790" i="30"/>
  <c r="W791" i="30"/>
  <c r="W792" i="30"/>
  <c r="W793" i="30"/>
  <c r="W794" i="30"/>
  <c r="W795" i="30"/>
  <c r="W796" i="30"/>
  <c r="W797" i="30"/>
  <c r="W798" i="30"/>
  <c r="W799" i="30"/>
  <c r="W800" i="30"/>
  <c r="W801" i="30"/>
  <c r="W802" i="30"/>
  <c r="W803" i="30"/>
  <c r="W804" i="30"/>
  <c r="W805" i="30"/>
  <c r="W806" i="30"/>
  <c r="W807" i="30"/>
  <c r="W808" i="30"/>
  <c r="W809" i="30"/>
  <c r="W810" i="30"/>
  <c r="W811" i="30"/>
  <c r="W812" i="30"/>
  <c r="W813" i="30"/>
  <c r="W814" i="30"/>
  <c r="W815" i="30"/>
  <c r="W816" i="30"/>
  <c r="W817" i="30"/>
  <c r="W818" i="30"/>
  <c r="W819" i="30"/>
  <c r="W820" i="30"/>
  <c r="W821" i="30"/>
  <c r="W822" i="30"/>
  <c r="W823" i="30"/>
  <c r="W824" i="30"/>
  <c r="W825" i="30"/>
  <c r="W826" i="30"/>
  <c r="W827" i="30"/>
  <c r="W828" i="30"/>
  <c r="W829" i="30"/>
  <c r="W830" i="30"/>
  <c r="W831" i="30"/>
  <c r="W832" i="30"/>
  <c r="W833" i="30"/>
  <c r="W834" i="30"/>
  <c r="W835" i="30"/>
  <c r="W836" i="30"/>
  <c r="W837" i="30"/>
  <c r="W838" i="30"/>
  <c r="W839" i="30"/>
  <c r="W840" i="30"/>
  <c r="W841" i="30"/>
  <c r="W842" i="30"/>
  <c r="W843" i="30"/>
  <c r="W844" i="30"/>
  <c r="W845" i="30"/>
  <c r="W846" i="30"/>
  <c r="W847" i="30"/>
  <c r="W848" i="30"/>
  <c r="W849" i="30"/>
  <c r="W850" i="30"/>
  <c r="W851" i="30"/>
  <c r="W852" i="30"/>
  <c r="W853" i="30"/>
  <c r="W854" i="30"/>
  <c r="W855" i="30"/>
  <c r="W856" i="30"/>
  <c r="W857" i="30"/>
  <c r="W858" i="30"/>
  <c r="W859" i="30"/>
  <c r="W860" i="30"/>
  <c r="W861" i="30"/>
  <c r="W862" i="30"/>
  <c r="W863" i="30"/>
  <c r="W864" i="30"/>
  <c r="W865" i="30"/>
  <c r="W866" i="30"/>
  <c r="W867" i="30"/>
  <c r="W868" i="30"/>
  <c r="W869" i="30"/>
  <c r="W870" i="30"/>
  <c r="W871" i="30"/>
  <c r="W872" i="30"/>
  <c r="W873" i="30"/>
  <c r="W874" i="30"/>
  <c r="W875" i="30"/>
  <c r="W876" i="30"/>
  <c r="W877" i="30"/>
  <c r="W878" i="30"/>
  <c r="W879" i="30"/>
  <c r="W880" i="30"/>
  <c r="W881" i="30"/>
  <c r="W882" i="30"/>
  <c r="W883" i="30"/>
  <c r="W884" i="30"/>
  <c r="W885" i="30"/>
  <c r="W886" i="30"/>
  <c r="W887" i="30"/>
  <c r="W888" i="30"/>
  <c r="W889" i="30"/>
  <c r="W890" i="30"/>
  <c r="W891" i="30"/>
  <c r="W892" i="30"/>
  <c r="W893" i="30"/>
  <c r="W894" i="30"/>
  <c r="W895" i="30"/>
  <c r="W896" i="30"/>
  <c r="W897" i="30"/>
  <c r="W898" i="30"/>
  <c r="W899" i="30"/>
  <c r="W900" i="30"/>
  <c r="W901" i="30"/>
  <c r="W902" i="30"/>
  <c r="W903" i="30"/>
  <c r="W904" i="30"/>
  <c r="W905" i="30"/>
  <c r="W906" i="30"/>
  <c r="W907" i="30"/>
  <c r="W908" i="30"/>
  <c r="W909" i="30"/>
  <c r="W910" i="30"/>
  <c r="W911" i="30"/>
  <c r="W912" i="30"/>
  <c r="W913" i="30"/>
  <c r="W914" i="30"/>
  <c r="W915" i="30"/>
  <c r="W916" i="30"/>
  <c r="W917" i="30"/>
  <c r="W918" i="30"/>
  <c r="W919" i="30"/>
  <c r="W920" i="30"/>
  <c r="W921" i="30"/>
  <c r="W922" i="30"/>
  <c r="W923" i="30"/>
  <c r="W924" i="30"/>
  <c r="W925" i="30"/>
  <c r="W926" i="30"/>
  <c r="W927" i="30"/>
  <c r="W928" i="30"/>
  <c r="W929" i="30"/>
  <c r="W930" i="30"/>
  <c r="W931" i="30"/>
  <c r="W942" i="30"/>
  <c r="W943" i="30"/>
  <c r="W944" i="30"/>
  <c r="W945" i="30"/>
  <c r="W946" i="30"/>
  <c r="W947" i="30"/>
  <c r="W948" i="30"/>
  <c r="W949" i="30"/>
  <c r="W950" i="30"/>
  <c r="W951" i="30"/>
  <c r="W952" i="30"/>
  <c r="W953" i="30"/>
  <c r="W954" i="30"/>
  <c r="W955" i="30"/>
  <c r="W956" i="30"/>
  <c r="W957" i="30"/>
  <c r="W958" i="30"/>
  <c r="W959" i="30"/>
  <c r="W960" i="30"/>
  <c r="W961" i="30"/>
  <c r="W962" i="30"/>
  <c r="W963" i="30"/>
  <c r="W964" i="30"/>
  <c r="W965" i="30"/>
  <c r="W966" i="30"/>
  <c r="W967" i="30"/>
  <c r="W968" i="30"/>
  <c r="W969" i="30"/>
  <c r="W970" i="30"/>
  <c r="W971" i="30"/>
  <c r="W972" i="30"/>
  <c r="W973" i="30"/>
  <c r="W974" i="30"/>
  <c r="W975" i="30"/>
  <c r="W976" i="30"/>
  <c r="W977" i="30"/>
  <c r="W978" i="30"/>
  <c r="W979" i="30"/>
  <c r="W980" i="30"/>
  <c r="W981" i="30"/>
  <c r="W982" i="30"/>
  <c r="W983" i="30"/>
  <c r="W984" i="30"/>
  <c r="W985" i="30"/>
  <c r="W986" i="30"/>
  <c r="W987" i="30"/>
  <c r="W988" i="30"/>
  <c r="W989" i="30"/>
  <c r="W990" i="30"/>
  <c r="W991" i="30"/>
  <c r="W992" i="30"/>
  <c r="W993" i="30"/>
  <c r="W994" i="30"/>
  <c r="W995" i="30"/>
  <c r="W996" i="30"/>
  <c r="W997" i="30"/>
  <c r="W998" i="30"/>
  <c r="W999" i="30"/>
  <c r="W1000" i="30"/>
  <c r="W1001" i="30"/>
  <c r="W1002" i="30"/>
  <c r="W1003" i="30"/>
  <c r="W1004" i="30"/>
  <c r="W1005" i="30"/>
  <c r="W1006" i="30"/>
  <c r="W1007" i="30"/>
  <c r="W1008" i="30"/>
  <c r="W1009" i="30"/>
  <c r="W1010" i="30"/>
  <c r="W1011" i="30"/>
  <c r="W1012" i="30"/>
  <c r="W1013" i="30"/>
  <c r="W1014" i="30"/>
  <c r="W1015" i="30"/>
  <c r="W1016" i="30"/>
  <c r="W1017" i="30"/>
  <c r="W1018" i="30"/>
  <c r="W1019" i="30"/>
  <c r="W1020" i="30"/>
  <c r="W1021" i="30"/>
  <c r="W1022" i="30"/>
  <c r="W1023" i="30"/>
  <c r="W1024" i="30"/>
  <c r="W1025" i="30"/>
  <c r="W1026" i="30"/>
  <c r="W1027" i="30"/>
  <c r="W1028" i="30"/>
  <c r="W1029" i="30"/>
  <c r="W1030" i="30"/>
  <c r="W1031" i="30"/>
  <c r="W1032" i="30"/>
  <c r="W1033" i="30"/>
  <c r="W1034" i="30"/>
  <c r="W1035" i="30"/>
  <c r="W1036" i="30"/>
  <c r="W1037" i="30"/>
  <c r="W1038" i="30"/>
  <c r="W1039" i="30"/>
  <c r="W1040" i="30"/>
  <c r="W1041" i="30"/>
  <c r="W1042" i="30"/>
  <c r="W1043" i="30"/>
  <c r="W1044" i="30"/>
  <c r="W1045" i="30"/>
  <c r="W1046" i="30"/>
  <c r="W1047" i="30"/>
  <c r="W1048" i="30"/>
  <c r="W1049" i="30"/>
  <c r="W1050" i="30"/>
  <c r="W1051" i="30"/>
  <c r="W1052" i="30"/>
  <c r="W1053" i="30"/>
  <c r="W1054" i="30"/>
  <c r="W1055" i="30"/>
  <c r="W1056" i="30"/>
  <c r="W1057" i="30"/>
  <c r="W1058" i="30"/>
  <c r="W1059" i="30"/>
  <c r="W1060" i="30"/>
  <c r="W1061" i="30"/>
  <c r="W1062" i="30"/>
  <c r="W1063" i="30"/>
  <c r="W1064" i="30"/>
  <c r="W1065" i="30"/>
  <c r="W1066" i="30"/>
  <c r="W1067" i="30"/>
  <c r="W1068" i="30"/>
  <c r="W1069" i="30"/>
  <c r="W1070" i="30"/>
  <c r="W1071" i="30"/>
  <c r="W1072" i="30"/>
  <c r="W1073" i="30"/>
  <c r="W1074" i="30"/>
  <c r="W1075" i="30"/>
  <c r="W1076" i="30"/>
  <c r="W1077" i="30"/>
  <c r="W1078" i="30"/>
  <c r="W1079" i="30"/>
  <c r="W1080" i="30"/>
  <c r="W1081" i="30"/>
  <c r="W1082" i="30"/>
  <c r="W1083" i="30"/>
  <c r="W1084" i="30"/>
  <c r="W1085" i="30"/>
  <c r="W1086" i="30"/>
  <c r="W1087" i="30"/>
  <c r="W1088" i="30"/>
  <c r="W1089" i="30"/>
  <c r="W1090" i="30"/>
  <c r="W1091" i="30"/>
  <c r="W1092" i="30"/>
  <c r="W1093" i="30"/>
  <c r="W1094" i="30"/>
  <c r="W1095" i="30"/>
  <c r="W1096" i="30"/>
  <c r="W1097" i="30"/>
  <c r="W1098" i="30"/>
  <c r="W1099" i="30"/>
  <c r="W1100" i="30"/>
  <c r="W1101" i="30"/>
  <c r="W1102" i="30"/>
  <c r="W1103" i="30"/>
  <c r="W1104" i="30"/>
  <c r="W1105" i="30"/>
  <c r="W1106" i="30"/>
  <c r="W1107" i="30"/>
  <c r="W1108" i="30"/>
  <c r="W1109" i="30"/>
  <c r="W1110" i="30"/>
  <c r="W1111" i="30"/>
  <c r="W1112" i="30"/>
  <c r="W1113" i="30"/>
  <c r="W1114" i="30"/>
  <c r="W1115" i="30"/>
  <c r="W1116" i="30"/>
  <c r="W1117" i="30"/>
  <c r="W1118" i="30"/>
  <c r="W1119" i="30"/>
  <c r="W1120" i="30"/>
  <c r="W1121" i="30"/>
  <c r="W1122" i="30"/>
  <c r="W1123" i="30"/>
  <c r="W1124" i="30"/>
  <c r="W1125" i="30"/>
  <c r="W1126" i="30"/>
  <c r="W4" i="30"/>
  <c r="U5" i="30"/>
  <c r="U6" i="30"/>
  <c r="U7"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U80" i="30"/>
  <c r="U81" i="30"/>
  <c r="U82" i="30"/>
  <c r="U83" i="30"/>
  <c r="U84" i="30"/>
  <c r="U85" i="30"/>
  <c r="U86"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U305" i="30"/>
  <c r="U306" i="30"/>
  <c r="U307" i="30"/>
  <c r="U308" i="30"/>
  <c r="U309" i="30"/>
  <c r="U310" i="30"/>
  <c r="U311" i="30"/>
  <c r="U312" i="30"/>
  <c r="U313" i="30"/>
  <c r="U314" i="30"/>
  <c r="U315" i="30"/>
  <c r="U316" i="30"/>
  <c r="U317" i="30"/>
  <c r="U318" i="30"/>
  <c r="U319" i="30"/>
  <c r="U320" i="30"/>
  <c r="U321" i="30"/>
  <c r="U322" i="30"/>
  <c r="U323" i="30"/>
  <c r="U324" i="30"/>
  <c r="U325" i="30"/>
  <c r="U326" i="30"/>
  <c r="U327" i="30"/>
  <c r="U328" i="30"/>
  <c r="U329" i="30"/>
  <c r="U330" i="30"/>
  <c r="U331" i="30"/>
  <c r="U332" i="30"/>
  <c r="U333" i="30"/>
  <c r="U334" i="30"/>
  <c r="U335" i="30"/>
  <c r="U336" i="30"/>
  <c r="U337" i="30"/>
  <c r="U338" i="30"/>
  <c r="U339" i="30"/>
  <c r="U340" i="30"/>
  <c r="U341" i="30"/>
  <c r="U342" i="30"/>
  <c r="U343" i="30"/>
  <c r="U344" i="30"/>
  <c r="U345" i="30"/>
  <c r="U346" i="30"/>
  <c r="U347" i="30"/>
  <c r="U348" i="30"/>
  <c r="U349" i="30"/>
  <c r="U350" i="30"/>
  <c r="U351" i="30"/>
  <c r="U352" i="30"/>
  <c r="U353" i="30"/>
  <c r="U354" i="30"/>
  <c r="U355" i="30"/>
  <c r="U356" i="30"/>
  <c r="U357" i="30"/>
  <c r="U358" i="30"/>
  <c r="U359" i="30"/>
  <c r="U360" i="30"/>
  <c r="U361" i="30"/>
  <c r="U362" i="30"/>
  <c r="U363" i="30"/>
  <c r="U364" i="30"/>
  <c r="U365" i="30"/>
  <c r="U366" i="30"/>
  <c r="U367" i="30"/>
  <c r="U368" i="30"/>
  <c r="U369" i="30"/>
  <c r="U370" i="30"/>
  <c r="U371" i="30"/>
  <c r="U372" i="30"/>
  <c r="U373" i="30"/>
  <c r="U374" i="30"/>
  <c r="U375" i="30"/>
  <c r="U376" i="30"/>
  <c r="U377" i="30"/>
  <c r="U378" i="30"/>
  <c r="U379" i="30"/>
  <c r="U380" i="30"/>
  <c r="U381" i="30"/>
  <c r="U382" i="30"/>
  <c r="U383" i="30"/>
  <c r="U384" i="30"/>
  <c r="U385" i="30"/>
  <c r="U386" i="30"/>
  <c r="U387" i="30"/>
  <c r="U388" i="30"/>
  <c r="U389" i="30"/>
  <c r="U390" i="30"/>
  <c r="U391" i="30"/>
  <c r="U392" i="30"/>
  <c r="U393" i="30"/>
  <c r="U394" i="30"/>
  <c r="U395" i="30"/>
  <c r="U396" i="30"/>
  <c r="U397" i="30"/>
  <c r="U398" i="30"/>
  <c r="U399" i="30"/>
  <c r="U400" i="30"/>
  <c r="U401" i="30"/>
  <c r="U402" i="30"/>
  <c r="U403" i="30"/>
  <c r="U404" i="30"/>
  <c r="U405" i="30"/>
  <c r="U406" i="30"/>
  <c r="U407" i="30"/>
  <c r="U408" i="30"/>
  <c r="U409" i="30"/>
  <c r="U410" i="30"/>
  <c r="U411" i="30"/>
  <c r="U412" i="30"/>
  <c r="U413" i="30"/>
  <c r="U414" i="30"/>
  <c r="U415" i="30"/>
  <c r="U416" i="30"/>
  <c r="U417" i="30"/>
  <c r="U418" i="30"/>
  <c r="U419" i="30"/>
  <c r="U420" i="30"/>
  <c r="U421" i="30"/>
  <c r="U422" i="30"/>
  <c r="U423" i="30"/>
  <c r="U424" i="30"/>
  <c r="U425" i="30"/>
  <c r="U426" i="30"/>
  <c r="U427" i="30"/>
  <c r="U428" i="30"/>
  <c r="U429" i="30"/>
  <c r="U430" i="30"/>
  <c r="U431" i="30"/>
  <c r="U432" i="30"/>
  <c r="U433" i="30"/>
  <c r="U434" i="30"/>
  <c r="U435" i="30"/>
  <c r="U436" i="30"/>
  <c r="U437" i="30"/>
  <c r="U438" i="30"/>
  <c r="U439" i="30"/>
  <c r="U440" i="30"/>
  <c r="U441" i="30"/>
  <c r="U442" i="30"/>
  <c r="U443" i="30"/>
  <c r="U444" i="30"/>
  <c r="U445" i="30"/>
  <c r="U446" i="30"/>
  <c r="U447" i="30"/>
  <c r="U448" i="30"/>
  <c r="U449" i="30"/>
  <c r="U450" i="30"/>
  <c r="U451" i="30"/>
  <c r="U452" i="30"/>
  <c r="U453" i="30"/>
  <c r="U454" i="30"/>
  <c r="U455" i="30"/>
  <c r="U456" i="30"/>
  <c r="U457" i="30"/>
  <c r="U458" i="30"/>
  <c r="U459" i="30"/>
  <c r="U460" i="30"/>
  <c r="U461" i="30"/>
  <c r="U462" i="30"/>
  <c r="U463" i="30"/>
  <c r="U464" i="30"/>
  <c r="U465" i="30"/>
  <c r="U466" i="30"/>
  <c r="U467" i="30"/>
  <c r="U468" i="30"/>
  <c r="U469" i="30"/>
  <c r="U470" i="30"/>
  <c r="U471" i="30"/>
  <c r="U472" i="30"/>
  <c r="U473" i="30"/>
  <c r="U474" i="30"/>
  <c r="U475" i="30"/>
  <c r="U476" i="30"/>
  <c r="U477" i="30"/>
  <c r="U478" i="30"/>
  <c r="U479" i="30"/>
  <c r="U480" i="30"/>
  <c r="U481" i="30"/>
  <c r="U482" i="30"/>
  <c r="U483" i="30"/>
  <c r="U484" i="30"/>
  <c r="U485" i="30"/>
  <c r="U486" i="30"/>
  <c r="U487" i="30"/>
  <c r="U488" i="30"/>
  <c r="U489" i="30"/>
  <c r="U490" i="30"/>
  <c r="U491" i="30"/>
  <c r="U492" i="30"/>
  <c r="U493" i="30"/>
  <c r="U494" i="30"/>
  <c r="U495" i="30"/>
  <c r="U496" i="30"/>
  <c r="U497" i="30"/>
  <c r="U498" i="30"/>
  <c r="U499" i="30"/>
  <c r="U500" i="30"/>
  <c r="U501" i="30"/>
  <c r="U502" i="30"/>
  <c r="U503" i="30"/>
  <c r="U504" i="30"/>
  <c r="U505" i="30"/>
  <c r="U506" i="30"/>
  <c r="U507" i="30"/>
  <c r="U508" i="30"/>
  <c r="U509" i="30"/>
  <c r="U510" i="30"/>
  <c r="U511" i="30"/>
  <c r="U512" i="30"/>
  <c r="U513" i="30"/>
  <c r="U514" i="30"/>
  <c r="U515" i="30"/>
  <c r="U516" i="30"/>
  <c r="U517" i="30"/>
  <c r="U518" i="30"/>
  <c r="U519" i="30"/>
  <c r="U520" i="30"/>
  <c r="U521" i="30"/>
  <c r="U522" i="30"/>
  <c r="U523" i="30"/>
  <c r="U524" i="30"/>
  <c r="U525" i="30"/>
  <c r="U526" i="30"/>
  <c r="U527" i="30"/>
  <c r="U528" i="30"/>
  <c r="U529" i="30"/>
  <c r="U530" i="30"/>
  <c r="U531" i="30"/>
  <c r="U532" i="30"/>
  <c r="U533" i="30"/>
  <c r="U534" i="30"/>
  <c r="U535" i="30"/>
  <c r="U536" i="30"/>
  <c r="U537" i="30"/>
  <c r="U538" i="30"/>
  <c r="U539" i="30"/>
  <c r="U540" i="30"/>
  <c r="U541" i="30"/>
  <c r="U542" i="30"/>
  <c r="U543" i="30"/>
  <c r="U544" i="30"/>
  <c r="U545" i="30"/>
  <c r="U546" i="30"/>
  <c r="U547" i="30"/>
  <c r="U548" i="30"/>
  <c r="U549" i="30"/>
  <c r="U550" i="30"/>
  <c r="U551" i="30"/>
  <c r="U552" i="30"/>
  <c r="U553" i="30"/>
  <c r="U554" i="30"/>
  <c r="U555" i="30"/>
  <c r="U556" i="30"/>
  <c r="U557" i="30"/>
  <c r="U558" i="30"/>
  <c r="U559" i="30"/>
  <c r="U560" i="30"/>
  <c r="U561" i="30"/>
  <c r="U562" i="30"/>
  <c r="U563" i="30"/>
  <c r="U564" i="30"/>
  <c r="U565" i="30"/>
  <c r="U566" i="30"/>
  <c r="U567" i="30"/>
  <c r="U568" i="30"/>
  <c r="U569" i="30"/>
  <c r="U570" i="30"/>
  <c r="U571" i="30"/>
  <c r="U572" i="30"/>
  <c r="U573" i="30"/>
  <c r="U574" i="30"/>
  <c r="U575" i="30"/>
  <c r="U576" i="30"/>
  <c r="U577" i="30"/>
  <c r="U578" i="30"/>
  <c r="U579" i="30"/>
  <c r="U580" i="30"/>
  <c r="U581" i="30"/>
  <c r="U582" i="30"/>
  <c r="U583" i="30"/>
  <c r="U584" i="30"/>
  <c r="U585" i="30"/>
  <c r="U586" i="30"/>
  <c r="U587" i="30"/>
  <c r="U588" i="30"/>
  <c r="U589" i="30"/>
  <c r="U590" i="30"/>
  <c r="U591" i="30"/>
  <c r="U592" i="30"/>
  <c r="U593" i="30"/>
  <c r="U594" i="30"/>
  <c r="U595" i="30"/>
  <c r="U596" i="30"/>
  <c r="U597" i="30"/>
  <c r="U598" i="30"/>
  <c r="U599" i="30"/>
  <c r="U600" i="30"/>
  <c r="U601" i="30"/>
  <c r="U602" i="30"/>
  <c r="U603" i="30"/>
  <c r="U604" i="30"/>
  <c r="U605" i="30"/>
  <c r="U606" i="30"/>
  <c r="U607" i="30"/>
  <c r="U608" i="30"/>
  <c r="U609" i="30"/>
  <c r="U610" i="30"/>
  <c r="U611" i="30"/>
  <c r="U612" i="30"/>
  <c r="U613" i="30"/>
  <c r="U614" i="30"/>
  <c r="U615" i="30"/>
  <c r="U616" i="30"/>
  <c r="U617" i="30"/>
  <c r="U618" i="30"/>
  <c r="U619" i="30"/>
  <c r="U620" i="30"/>
  <c r="U621" i="30"/>
  <c r="U622" i="30"/>
  <c r="U623" i="30"/>
  <c r="U624" i="30"/>
  <c r="U625" i="30"/>
  <c r="U626" i="30"/>
  <c r="U627" i="30"/>
  <c r="U628" i="30"/>
  <c r="U629" i="30"/>
  <c r="U630" i="30"/>
  <c r="U631" i="30"/>
  <c r="U632" i="30"/>
  <c r="U633" i="30"/>
  <c r="U634" i="30"/>
  <c r="U635" i="30"/>
  <c r="U636" i="30"/>
  <c r="U637" i="30"/>
  <c r="U638" i="30"/>
  <c r="U639" i="30"/>
  <c r="U640" i="30"/>
  <c r="U641" i="30"/>
  <c r="U642" i="30"/>
  <c r="U643" i="30"/>
  <c r="U644" i="30"/>
  <c r="U645" i="30"/>
  <c r="U646" i="30"/>
  <c r="U647" i="30"/>
  <c r="U648" i="30"/>
  <c r="U649" i="30"/>
  <c r="U650" i="30"/>
  <c r="U651" i="30"/>
  <c r="U652" i="30"/>
  <c r="U653" i="30"/>
  <c r="U654" i="30"/>
  <c r="U655" i="30"/>
  <c r="U656" i="30"/>
  <c r="U657" i="30"/>
  <c r="U658" i="30"/>
  <c r="U659" i="30"/>
  <c r="U660" i="30"/>
  <c r="U661" i="30"/>
  <c r="U662" i="30"/>
  <c r="U663" i="30"/>
  <c r="U664" i="30"/>
  <c r="U665" i="30"/>
  <c r="U666" i="30"/>
  <c r="U667" i="30"/>
  <c r="U668" i="30"/>
  <c r="U669" i="30"/>
  <c r="U670" i="30"/>
  <c r="U671" i="30"/>
  <c r="U672" i="30"/>
  <c r="U673" i="30"/>
  <c r="U674" i="30"/>
  <c r="U675" i="30"/>
  <c r="U676" i="30"/>
  <c r="U677" i="30"/>
  <c r="U678" i="30"/>
  <c r="U679" i="30"/>
  <c r="U680" i="30"/>
  <c r="U681" i="30"/>
  <c r="U682" i="30"/>
  <c r="U683" i="30"/>
  <c r="U684" i="30"/>
  <c r="U685" i="30"/>
  <c r="U686" i="30"/>
  <c r="U687" i="30"/>
  <c r="U688" i="30"/>
  <c r="U689" i="30"/>
  <c r="U690" i="30"/>
  <c r="U691" i="30"/>
  <c r="U692" i="30"/>
  <c r="U693" i="30"/>
  <c r="U694" i="30"/>
  <c r="U695" i="30"/>
  <c r="U696" i="30"/>
  <c r="U697" i="30"/>
  <c r="U698" i="30"/>
  <c r="U699" i="30"/>
  <c r="U700" i="30"/>
  <c r="U701" i="30"/>
  <c r="U702" i="30"/>
  <c r="U703" i="30"/>
  <c r="U704" i="30"/>
  <c r="U705" i="30"/>
  <c r="U706" i="30"/>
  <c r="U707" i="30"/>
  <c r="U708" i="30"/>
  <c r="U709" i="30"/>
  <c r="U710" i="30"/>
  <c r="U711" i="30"/>
  <c r="U712" i="30"/>
  <c r="U713" i="30"/>
  <c r="U714" i="30"/>
  <c r="U715" i="30"/>
  <c r="U716" i="30"/>
  <c r="U717" i="30"/>
  <c r="U718" i="30"/>
  <c r="U719" i="30"/>
  <c r="U720" i="30"/>
  <c r="U721" i="30"/>
  <c r="U722" i="30"/>
  <c r="U723" i="30"/>
  <c r="U724" i="30"/>
  <c r="U725" i="30"/>
  <c r="U726" i="30"/>
  <c r="U727" i="30"/>
  <c r="U728" i="30"/>
  <c r="U729" i="30"/>
  <c r="U730" i="30"/>
  <c r="U731" i="30"/>
  <c r="U732" i="30"/>
  <c r="U733" i="30"/>
  <c r="U734" i="30"/>
  <c r="U735" i="30"/>
  <c r="U736" i="30"/>
  <c r="U737" i="30"/>
  <c r="U738" i="30"/>
  <c r="U739" i="30"/>
  <c r="U740" i="30"/>
  <c r="U741" i="30"/>
  <c r="U742" i="30"/>
  <c r="U743" i="30"/>
  <c r="U744" i="30"/>
  <c r="U745" i="30"/>
  <c r="U746" i="30"/>
  <c r="U747" i="30"/>
  <c r="U748" i="30"/>
  <c r="U749" i="30"/>
  <c r="U750" i="30"/>
  <c r="U751" i="30"/>
  <c r="U752" i="30"/>
  <c r="U753" i="30"/>
  <c r="U754" i="30"/>
  <c r="U755" i="30"/>
  <c r="U756" i="30"/>
  <c r="U757" i="30"/>
  <c r="U758" i="30"/>
  <c r="U759" i="30"/>
  <c r="U760" i="30"/>
  <c r="U761" i="30"/>
  <c r="U762" i="30"/>
  <c r="U763" i="30"/>
  <c r="U764" i="30"/>
  <c r="U765" i="30"/>
  <c r="U766" i="30"/>
  <c r="U767" i="30"/>
  <c r="U768" i="30"/>
  <c r="U769" i="30"/>
  <c r="U770" i="30"/>
  <c r="U771" i="30"/>
  <c r="U772" i="30"/>
  <c r="U773" i="30"/>
  <c r="U774" i="30"/>
  <c r="U775" i="30"/>
  <c r="U776" i="30"/>
  <c r="U777" i="30"/>
  <c r="U778" i="30"/>
  <c r="U779" i="30"/>
  <c r="U780" i="30"/>
  <c r="U781" i="30"/>
  <c r="U782" i="30"/>
  <c r="U783" i="30"/>
  <c r="U784" i="30"/>
  <c r="U785" i="30"/>
  <c r="U786" i="30"/>
  <c r="U787" i="30"/>
  <c r="U788" i="30"/>
  <c r="U789" i="30"/>
  <c r="U790" i="30"/>
  <c r="U791" i="30"/>
  <c r="U792" i="30"/>
  <c r="U793" i="30"/>
  <c r="U794" i="30"/>
  <c r="U795" i="30"/>
  <c r="U796" i="30"/>
  <c r="U797" i="30"/>
  <c r="U798" i="30"/>
  <c r="U799" i="30"/>
  <c r="U800" i="30"/>
  <c r="U801" i="30"/>
  <c r="U802" i="30"/>
  <c r="U803" i="30"/>
  <c r="U804" i="30"/>
  <c r="U805" i="30"/>
  <c r="U806" i="30"/>
  <c r="U807" i="30"/>
  <c r="U808" i="30"/>
  <c r="U809" i="30"/>
  <c r="U810" i="30"/>
  <c r="U811" i="30"/>
  <c r="U812" i="30"/>
  <c r="U813" i="30"/>
  <c r="U814" i="30"/>
  <c r="U815" i="30"/>
  <c r="U816" i="30"/>
  <c r="U817" i="30"/>
  <c r="U818" i="30"/>
  <c r="U819" i="30"/>
  <c r="U820" i="30"/>
  <c r="U821" i="30"/>
  <c r="U822" i="30"/>
  <c r="U823" i="30"/>
  <c r="U824" i="30"/>
  <c r="U825" i="30"/>
  <c r="U826" i="30"/>
  <c r="U827" i="30"/>
  <c r="U828" i="30"/>
  <c r="U829" i="30"/>
  <c r="U830" i="30"/>
  <c r="U831" i="30"/>
  <c r="U832" i="30"/>
  <c r="U833" i="30"/>
  <c r="U834" i="30"/>
  <c r="U835" i="30"/>
  <c r="U836" i="30"/>
  <c r="U837" i="30"/>
  <c r="U838" i="30"/>
  <c r="U839" i="30"/>
  <c r="U840" i="30"/>
  <c r="U841" i="30"/>
  <c r="U842" i="30"/>
  <c r="U843" i="30"/>
  <c r="U844" i="30"/>
  <c r="U845" i="30"/>
  <c r="U846" i="30"/>
  <c r="U847" i="30"/>
  <c r="U848" i="30"/>
  <c r="U849" i="30"/>
  <c r="U850" i="30"/>
  <c r="U851" i="30"/>
  <c r="U852" i="30"/>
  <c r="U853" i="30"/>
  <c r="U854" i="30"/>
  <c r="U855" i="30"/>
  <c r="U856" i="30"/>
  <c r="U857" i="30"/>
  <c r="U858" i="30"/>
  <c r="U859" i="30"/>
  <c r="U860" i="30"/>
  <c r="U861" i="30"/>
  <c r="U862" i="30"/>
  <c r="U863" i="30"/>
  <c r="U864" i="30"/>
  <c r="U865" i="30"/>
  <c r="U866" i="30"/>
  <c r="U867" i="30"/>
  <c r="U868" i="30"/>
  <c r="U869" i="30"/>
  <c r="U870" i="30"/>
  <c r="U871" i="30"/>
  <c r="U872" i="30"/>
  <c r="U873" i="30"/>
  <c r="U874" i="30"/>
  <c r="U875" i="30"/>
  <c r="U876" i="30"/>
  <c r="U877" i="30"/>
  <c r="U878" i="30"/>
  <c r="U879" i="30"/>
  <c r="U880" i="30"/>
  <c r="U881" i="30"/>
  <c r="U882" i="30"/>
  <c r="U883" i="30"/>
  <c r="U884" i="30"/>
  <c r="U885" i="30"/>
  <c r="U886" i="30"/>
  <c r="U887" i="30"/>
  <c r="U888" i="30"/>
  <c r="U889" i="30"/>
  <c r="U890" i="30"/>
  <c r="U891" i="30"/>
  <c r="U892" i="30"/>
  <c r="U893" i="30"/>
  <c r="U894" i="30"/>
  <c r="U895" i="30"/>
  <c r="U896" i="30"/>
  <c r="U897" i="30"/>
  <c r="U898" i="30"/>
  <c r="U899" i="30"/>
  <c r="U900" i="30"/>
  <c r="U901" i="30"/>
  <c r="U902" i="30"/>
  <c r="U903" i="30"/>
  <c r="U904" i="30"/>
  <c r="U905" i="30"/>
  <c r="U906" i="30"/>
  <c r="U907" i="30"/>
  <c r="U908" i="30"/>
  <c r="U909" i="30"/>
  <c r="U910" i="30"/>
  <c r="U911" i="30"/>
  <c r="U912" i="30"/>
  <c r="U913" i="30"/>
  <c r="U914" i="30"/>
  <c r="U915" i="30"/>
  <c r="U916" i="30"/>
  <c r="U917" i="30"/>
  <c r="U918" i="30"/>
  <c r="U919" i="30"/>
  <c r="U920" i="30"/>
  <c r="U921" i="30"/>
  <c r="U922" i="30"/>
  <c r="U923" i="30"/>
  <c r="U924" i="30"/>
  <c r="U925" i="30"/>
  <c r="U926" i="30"/>
  <c r="U927" i="30"/>
  <c r="U928" i="30"/>
  <c r="U929" i="30"/>
  <c r="U930" i="30"/>
  <c r="U931" i="30"/>
  <c r="U942" i="30"/>
  <c r="U943" i="30"/>
  <c r="U944" i="30"/>
  <c r="U945" i="30"/>
  <c r="U946" i="30"/>
  <c r="U947" i="30"/>
  <c r="U948" i="30"/>
  <c r="U949" i="30"/>
  <c r="U950" i="30"/>
  <c r="U951" i="30"/>
  <c r="U952" i="30"/>
  <c r="U953" i="30"/>
  <c r="U954" i="30"/>
  <c r="U955" i="30"/>
  <c r="U956" i="30"/>
  <c r="U957" i="30"/>
  <c r="U958" i="30"/>
  <c r="U959" i="30"/>
  <c r="U960" i="30"/>
  <c r="U961" i="30"/>
  <c r="U962" i="30"/>
  <c r="U963" i="30"/>
  <c r="U964" i="30"/>
  <c r="U965" i="30"/>
  <c r="U966" i="30"/>
  <c r="U967" i="30"/>
  <c r="U968" i="30"/>
  <c r="U969" i="30"/>
  <c r="U970" i="30"/>
  <c r="U971" i="30"/>
  <c r="U972" i="30"/>
  <c r="U973" i="30"/>
  <c r="U974" i="30"/>
  <c r="U975" i="30"/>
  <c r="U976" i="30"/>
  <c r="U977" i="30"/>
  <c r="U978" i="30"/>
  <c r="U979" i="30"/>
  <c r="U980" i="30"/>
  <c r="U981" i="30"/>
  <c r="U982" i="30"/>
  <c r="U983" i="30"/>
  <c r="U984" i="30"/>
  <c r="U985" i="30"/>
  <c r="U986" i="30"/>
  <c r="U987" i="30"/>
  <c r="U988" i="30"/>
  <c r="U989" i="30"/>
  <c r="U990" i="30"/>
  <c r="U991" i="30"/>
  <c r="U992" i="30"/>
  <c r="U993" i="30"/>
  <c r="U994" i="30"/>
  <c r="U995" i="30"/>
  <c r="U996" i="30"/>
  <c r="U997" i="30"/>
  <c r="U998" i="30"/>
  <c r="U999" i="30"/>
  <c r="U1000" i="30"/>
  <c r="U1001" i="30"/>
  <c r="U1002" i="30"/>
  <c r="U1003" i="30"/>
  <c r="U1004" i="30"/>
  <c r="U1005" i="30"/>
  <c r="U1006" i="30"/>
  <c r="U1007" i="30"/>
  <c r="U1008" i="30"/>
  <c r="U1009" i="30"/>
  <c r="U1010" i="30"/>
  <c r="U1011" i="30"/>
  <c r="U1012" i="30"/>
  <c r="U1013" i="30"/>
  <c r="U1014" i="30"/>
  <c r="U1015" i="30"/>
  <c r="U1016" i="30"/>
  <c r="U1017" i="30"/>
  <c r="U1018" i="30"/>
  <c r="U1019" i="30"/>
  <c r="U1020" i="30"/>
  <c r="U1021" i="30"/>
  <c r="U1022" i="30"/>
  <c r="U1023" i="30"/>
  <c r="U1024" i="30"/>
  <c r="U1025" i="30"/>
  <c r="U1026" i="30"/>
  <c r="U1027" i="30"/>
  <c r="U1028" i="30"/>
  <c r="U1029" i="30"/>
  <c r="U1030" i="30"/>
  <c r="U1031" i="30"/>
  <c r="U1032" i="30"/>
  <c r="U1033" i="30"/>
  <c r="U1034" i="30"/>
  <c r="U1035" i="30"/>
  <c r="U1036" i="30"/>
  <c r="U1037" i="30"/>
  <c r="U1038" i="30"/>
  <c r="U1039" i="30"/>
  <c r="U1040" i="30"/>
  <c r="U1041" i="30"/>
  <c r="U1042" i="30"/>
  <c r="U1043" i="30"/>
  <c r="U1044" i="30"/>
  <c r="U1045" i="30"/>
  <c r="U1046" i="30"/>
  <c r="U1047" i="30"/>
  <c r="U1048" i="30"/>
  <c r="U1049" i="30"/>
  <c r="U1050" i="30"/>
  <c r="U1051" i="30"/>
  <c r="U1052" i="30"/>
  <c r="U1053" i="30"/>
  <c r="U1054" i="30"/>
  <c r="U1055" i="30"/>
  <c r="U1056" i="30"/>
  <c r="U1057" i="30"/>
  <c r="U1058" i="30"/>
  <c r="U1059" i="30"/>
  <c r="U1060" i="30"/>
  <c r="U1061" i="30"/>
  <c r="U1062" i="30"/>
  <c r="U1063" i="30"/>
  <c r="U1064" i="30"/>
  <c r="U1065" i="30"/>
  <c r="U1066" i="30"/>
  <c r="U1067" i="30"/>
  <c r="U1068" i="30"/>
  <c r="U1069" i="30"/>
  <c r="U1070" i="30"/>
  <c r="U1071" i="30"/>
  <c r="U1072" i="30"/>
  <c r="U1073" i="30"/>
  <c r="U1074" i="30"/>
  <c r="U1075" i="30"/>
  <c r="U1076" i="30"/>
  <c r="U1077" i="30"/>
  <c r="U1078" i="30"/>
  <c r="U1079" i="30"/>
  <c r="U1080" i="30"/>
  <c r="U1081" i="30"/>
  <c r="U1082" i="30"/>
  <c r="U1083" i="30"/>
  <c r="U1084" i="30"/>
  <c r="U1085" i="30"/>
  <c r="U1086" i="30"/>
  <c r="U1087" i="30"/>
  <c r="U1088" i="30"/>
  <c r="U1089" i="30"/>
  <c r="U1090" i="30"/>
  <c r="U1091" i="30"/>
  <c r="U1092" i="30"/>
  <c r="U1093" i="30"/>
  <c r="U1094" i="30"/>
  <c r="U1095" i="30"/>
  <c r="U1096" i="30"/>
  <c r="U1097" i="30"/>
  <c r="U1098" i="30"/>
  <c r="U1099" i="30"/>
  <c r="U1100" i="30"/>
  <c r="U1101" i="30"/>
  <c r="U1102" i="30"/>
  <c r="U1103" i="30"/>
  <c r="U1104" i="30"/>
  <c r="U1105" i="30"/>
  <c r="U1106" i="30"/>
  <c r="U1107" i="30"/>
  <c r="U1108" i="30"/>
  <c r="U1109" i="30"/>
  <c r="U1110" i="30"/>
  <c r="U1111" i="30"/>
  <c r="U1112" i="30"/>
  <c r="U1113" i="30"/>
  <c r="U1114" i="30"/>
  <c r="U1115" i="30"/>
  <c r="U1116" i="30"/>
  <c r="U1117" i="30"/>
  <c r="U1118" i="30"/>
  <c r="U1119" i="30"/>
  <c r="U1120" i="30"/>
  <c r="U1121" i="30"/>
  <c r="U1122" i="30"/>
  <c r="U1123" i="30"/>
  <c r="U1124" i="30"/>
  <c r="U1125" i="30"/>
  <c r="U1126" i="30"/>
  <c r="U4" i="30"/>
  <c r="T5" i="30"/>
  <c r="T6" i="30"/>
  <c r="T7" i="30"/>
  <c r="T8" i="30"/>
  <c r="T9" i="30"/>
  <c r="T10" i="30"/>
  <c r="T11" i="30"/>
  <c r="T12" i="30"/>
  <c r="T13" i="30"/>
  <c r="T14" i="30"/>
  <c r="T15" i="30"/>
  <c r="T16" i="30"/>
  <c r="T17" i="30"/>
  <c r="T18" i="30"/>
  <c r="T19" i="30"/>
  <c r="T20" i="30"/>
  <c r="T21" i="30"/>
  <c r="T22" i="30"/>
  <c r="T23" i="30"/>
  <c r="T24" i="30"/>
  <c r="T25" i="30"/>
  <c r="T26" i="30"/>
  <c r="T27" i="30"/>
  <c r="T28" i="30"/>
  <c r="T29" i="30"/>
  <c r="T30" i="30"/>
  <c r="T31" i="30"/>
  <c r="T32" i="30"/>
  <c r="T33" i="30"/>
  <c r="T34" i="30"/>
  <c r="T35" i="30"/>
  <c r="T36" i="30"/>
  <c r="T37" i="30"/>
  <c r="T38" i="30"/>
  <c r="T39" i="30"/>
  <c r="T40" i="30"/>
  <c r="T41" i="30"/>
  <c r="T42" i="30"/>
  <c r="T43" i="30"/>
  <c r="T44" i="30"/>
  <c r="T45" i="30"/>
  <c r="T46" i="30"/>
  <c r="T47" i="30"/>
  <c r="T48" i="30"/>
  <c r="T49" i="30"/>
  <c r="T50" i="30"/>
  <c r="T51" i="30"/>
  <c r="T52" i="30"/>
  <c r="T53" i="30"/>
  <c r="T54" i="30"/>
  <c r="T55" i="30"/>
  <c r="T56" i="30"/>
  <c r="T57" i="30"/>
  <c r="T58" i="30"/>
  <c r="T59" i="30"/>
  <c r="T60" i="30"/>
  <c r="T61" i="30"/>
  <c r="T62" i="30"/>
  <c r="T63" i="30"/>
  <c r="T64" i="30"/>
  <c r="T65" i="30"/>
  <c r="T66" i="30"/>
  <c r="T67" i="30"/>
  <c r="T68" i="30"/>
  <c r="T69" i="30"/>
  <c r="T70" i="30"/>
  <c r="T71" i="30"/>
  <c r="T72" i="30"/>
  <c r="T73" i="30"/>
  <c r="T74" i="30"/>
  <c r="T75" i="30"/>
  <c r="T76" i="30"/>
  <c r="T77" i="30"/>
  <c r="T78" i="30"/>
  <c r="T79" i="30"/>
  <c r="T80" i="30"/>
  <c r="T81" i="30"/>
  <c r="T82" i="30"/>
  <c r="T83" i="30"/>
  <c r="T84" i="30"/>
  <c r="T85" i="30"/>
  <c r="T86" i="30"/>
  <c r="T87" i="30"/>
  <c r="T88" i="30"/>
  <c r="T89" i="30"/>
  <c r="T90" i="30"/>
  <c r="T91" i="30"/>
  <c r="T92" i="30"/>
  <c r="T93" i="30"/>
  <c r="T94" i="30"/>
  <c r="T95" i="30"/>
  <c r="T96" i="30"/>
  <c r="T97" i="30"/>
  <c r="T98" i="30"/>
  <c r="T99" i="30"/>
  <c r="T100" i="30"/>
  <c r="T101" i="30"/>
  <c r="T102" i="30"/>
  <c r="T103" i="30"/>
  <c r="T104" i="30"/>
  <c r="T105" i="30"/>
  <c r="T106" i="30"/>
  <c r="T107" i="30"/>
  <c r="T108" i="30"/>
  <c r="T109" i="30"/>
  <c r="T110" i="30"/>
  <c r="T111" i="30"/>
  <c r="T112" i="30"/>
  <c r="T113" i="30"/>
  <c r="T114" i="30"/>
  <c r="T115" i="30"/>
  <c r="T116" i="30"/>
  <c r="T117" i="30"/>
  <c r="T118" i="30"/>
  <c r="T119" i="30"/>
  <c r="T120" i="30"/>
  <c r="T121" i="30"/>
  <c r="T122" i="30"/>
  <c r="T123" i="30"/>
  <c r="T124" i="30"/>
  <c r="T125" i="30"/>
  <c r="T126" i="30"/>
  <c r="T127" i="30"/>
  <c r="T128" i="30"/>
  <c r="T129" i="30"/>
  <c r="T130" i="30"/>
  <c r="T131" i="30"/>
  <c r="T132" i="30"/>
  <c r="T133" i="30"/>
  <c r="T134" i="30"/>
  <c r="T135" i="30"/>
  <c r="T136" i="30"/>
  <c r="T137" i="30"/>
  <c r="T138" i="30"/>
  <c r="T139" i="30"/>
  <c r="T140" i="30"/>
  <c r="T141" i="30"/>
  <c r="T142" i="30"/>
  <c r="T143" i="30"/>
  <c r="T144" i="30"/>
  <c r="T145" i="30"/>
  <c r="T146" i="30"/>
  <c r="T147" i="30"/>
  <c r="T148" i="30"/>
  <c r="T149" i="30"/>
  <c r="T150" i="30"/>
  <c r="T151" i="30"/>
  <c r="T152" i="30"/>
  <c r="T153" i="30"/>
  <c r="T154" i="30"/>
  <c r="T155" i="30"/>
  <c r="T156" i="30"/>
  <c r="T157" i="30"/>
  <c r="T158" i="30"/>
  <c r="T159" i="30"/>
  <c r="T160" i="30"/>
  <c r="T161" i="30"/>
  <c r="T162" i="30"/>
  <c r="T163" i="30"/>
  <c r="T164" i="30"/>
  <c r="T165" i="30"/>
  <c r="T166" i="30"/>
  <c r="T167" i="30"/>
  <c r="T168" i="30"/>
  <c r="T169" i="30"/>
  <c r="T170" i="30"/>
  <c r="T171" i="30"/>
  <c r="T172" i="30"/>
  <c r="T173" i="30"/>
  <c r="T174" i="30"/>
  <c r="T175" i="30"/>
  <c r="T176" i="30"/>
  <c r="T177" i="30"/>
  <c r="T178" i="30"/>
  <c r="T179" i="30"/>
  <c r="T180" i="30"/>
  <c r="T181" i="30"/>
  <c r="T182" i="30"/>
  <c r="T183" i="30"/>
  <c r="T184" i="30"/>
  <c r="T185" i="30"/>
  <c r="T186" i="30"/>
  <c r="T187" i="30"/>
  <c r="T188" i="30"/>
  <c r="T189" i="30"/>
  <c r="T190" i="30"/>
  <c r="T191" i="30"/>
  <c r="T192" i="30"/>
  <c r="T193" i="30"/>
  <c r="T194" i="30"/>
  <c r="T195" i="30"/>
  <c r="T196" i="30"/>
  <c r="T197" i="30"/>
  <c r="T198" i="30"/>
  <c r="T199" i="30"/>
  <c r="T200" i="30"/>
  <c r="T201" i="30"/>
  <c r="T202" i="30"/>
  <c r="T203" i="30"/>
  <c r="T204" i="30"/>
  <c r="T205" i="30"/>
  <c r="T206" i="30"/>
  <c r="T207" i="30"/>
  <c r="T208" i="30"/>
  <c r="T209" i="30"/>
  <c r="T210" i="30"/>
  <c r="T211" i="30"/>
  <c r="T212" i="30"/>
  <c r="T213" i="30"/>
  <c r="T214" i="30"/>
  <c r="T215" i="30"/>
  <c r="T216" i="30"/>
  <c r="T217" i="30"/>
  <c r="T218" i="30"/>
  <c r="T219" i="30"/>
  <c r="T220" i="30"/>
  <c r="T221" i="30"/>
  <c r="T222" i="30"/>
  <c r="T223" i="30"/>
  <c r="T224" i="30"/>
  <c r="T225" i="30"/>
  <c r="T226" i="30"/>
  <c r="T227" i="30"/>
  <c r="T228" i="30"/>
  <c r="T229" i="30"/>
  <c r="T230" i="30"/>
  <c r="T231" i="30"/>
  <c r="T232" i="30"/>
  <c r="T233" i="30"/>
  <c r="T234" i="30"/>
  <c r="T235" i="30"/>
  <c r="T236" i="30"/>
  <c r="T237" i="30"/>
  <c r="T238" i="30"/>
  <c r="T239" i="30"/>
  <c r="T240" i="30"/>
  <c r="T241" i="30"/>
  <c r="T242" i="30"/>
  <c r="T243" i="30"/>
  <c r="T244" i="30"/>
  <c r="T245" i="30"/>
  <c r="T246" i="30"/>
  <c r="T247" i="30"/>
  <c r="T248" i="30"/>
  <c r="T249" i="30"/>
  <c r="T250" i="30"/>
  <c r="T251" i="30"/>
  <c r="T252" i="30"/>
  <c r="T253" i="30"/>
  <c r="T254" i="30"/>
  <c r="T255" i="30"/>
  <c r="T256" i="30"/>
  <c r="T257" i="30"/>
  <c r="T258" i="30"/>
  <c r="T259" i="30"/>
  <c r="T260" i="30"/>
  <c r="T261" i="30"/>
  <c r="T262" i="30"/>
  <c r="T263" i="30"/>
  <c r="T264" i="30"/>
  <c r="T265" i="30"/>
  <c r="T266" i="30"/>
  <c r="T267" i="30"/>
  <c r="T268" i="30"/>
  <c r="T269" i="30"/>
  <c r="T270" i="30"/>
  <c r="T271" i="30"/>
  <c r="T272" i="30"/>
  <c r="T273" i="30"/>
  <c r="T274" i="30"/>
  <c r="T275" i="30"/>
  <c r="T276" i="30"/>
  <c r="T277" i="30"/>
  <c r="T278" i="30"/>
  <c r="T279" i="30"/>
  <c r="T280" i="30"/>
  <c r="T281" i="30"/>
  <c r="T282" i="30"/>
  <c r="T283" i="30"/>
  <c r="T284" i="30"/>
  <c r="T285" i="30"/>
  <c r="T286" i="30"/>
  <c r="T287" i="30"/>
  <c r="T288" i="30"/>
  <c r="T289" i="30"/>
  <c r="T290" i="30"/>
  <c r="T291" i="30"/>
  <c r="T292" i="30"/>
  <c r="T293" i="30"/>
  <c r="T294" i="30"/>
  <c r="T295" i="30"/>
  <c r="T296" i="30"/>
  <c r="T297" i="30"/>
  <c r="T298" i="30"/>
  <c r="T299" i="30"/>
  <c r="T300" i="30"/>
  <c r="T301" i="30"/>
  <c r="T302" i="30"/>
  <c r="T303" i="30"/>
  <c r="T304" i="30"/>
  <c r="T305" i="30"/>
  <c r="T306" i="30"/>
  <c r="T307" i="30"/>
  <c r="T308" i="30"/>
  <c r="T309" i="30"/>
  <c r="T310" i="30"/>
  <c r="T311" i="30"/>
  <c r="T312" i="30"/>
  <c r="T313" i="30"/>
  <c r="T314" i="30"/>
  <c r="T315" i="30"/>
  <c r="T316" i="30"/>
  <c r="T317" i="30"/>
  <c r="T318" i="30"/>
  <c r="T319" i="30"/>
  <c r="T320" i="30"/>
  <c r="T321" i="30"/>
  <c r="T322" i="30"/>
  <c r="T323" i="30"/>
  <c r="T324" i="30"/>
  <c r="T325" i="30"/>
  <c r="T326" i="30"/>
  <c r="T327" i="30"/>
  <c r="T328" i="30"/>
  <c r="T329" i="30"/>
  <c r="T330" i="30"/>
  <c r="T331" i="30"/>
  <c r="T332" i="30"/>
  <c r="T333" i="30"/>
  <c r="T334" i="30"/>
  <c r="T335" i="30"/>
  <c r="T336" i="30"/>
  <c r="T337" i="30"/>
  <c r="T338" i="30"/>
  <c r="T339" i="30"/>
  <c r="T340" i="30"/>
  <c r="T341" i="30"/>
  <c r="T342" i="30"/>
  <c r="T343" i="30"/>
  <c r="T344" i="30"/>
  <c r="T345" i="30"/>
  <c r="T346" i="30"/>
  <c r="T347" i="30"/>
  <c r="T348" i="30"/>
  <c r="T349" i="30"/>
  <c r="T350" i="30"/>
  <c r="T351" i="30"/>
  <c r="T352" i="30"/>
  <c r="T353" i="30"/>
  <c r="T354" i="30"/>
  <c r="T355" i="30"/>
  <c r="T356" i="30"/>
  <c r="T357" i="30"/>
  <c r="T358" i="30"/>
  <c r="T359" i="30"/>
  <c r="T360" i="30"/>
  <c r="T361" i="30"/>
  <c r="T362" i="30"/>
  <c r="T363" i="30"/>
  <c r="T364" i="30"/>
  <c r="T365" i="30"/>
  <c r="T366" i="30"/>
  <c r="T367" i="30"/>
  <c r="T368" i="30"/>
  <c r="T369" i="30"/>
  <c r="T370" i="30"/>
  <c r="T371" i="30"/>
  <c r="T372" i="30"/>
  <c r="T373" i="30"/>
  <c r="T374" i="30"/>
  <c r="T375" i="30"/>
  <c r="T376" i="30"/>
  <c r="T377" i="30"/>
  <c r="T378" i="30"/>
  <c r="T379" i="30"/>
  <c r="T380" i="30"/>
  <c r="T381" i="30"/>
  <c r="T382" i="30"/>
  <c r="T383" i="30"/>
  <c r="T384" i="30"/>
  <c r="T385" i="30"/>
  <c r="T386" i="30"/>
  <c r="T387" i="30"/>
  <c r="T388" i="30"/>
  <c r="T389" i="30"/>
  <c r="T390" i="30"/>
  <c r="T391" i="30"/>
  <c r="T392" i="30"/>
  <c r="T393" i="30"/>
  <c r="T394" i="30"/>
  <c r="T395" i="30"/>
  <c r="T396" i="30"/>
  <c r="T397" i="30"/>
  <c r="T398" i="30"/>
  <c r="T399" i="30"/>
  <c r="T400" i="30"/>
  <c r="T401" i="30"/>
  <c r="T402" i="30"/>
  <c r="T403" i="30"/>
  <c r="T404" i="30"/>
  <c r="T405" i="30"/>
  <c r="T406" i="30"/>
  <c r="T407" i="30"/>
  <c r="T408" i="30"/>
  <c r="T409" i="30"/>
  <c r="T410" i="30"/>
  <c r="T411" i="30"/>
  <c r="T412" i="30"/>
  <c r="T413" i="30"/>
  <c r="T414" i="30"/>
  <c r="T415" i="30"/>
  <c r="T416" i="30"/>
  <c r="T417" i="30"/>
  <c r="T418" i="30"/>
  <c r="T419" i="30"/>
  <c r="T420" i="30"/>
  <c r="T421" i="30"/>
  <c r="T422" i="30"/>
  <c r="T423" i="30"/>
  <c r="T424" i="30"/>
  <c r="T425" i="30"/>
  <c r="T426" i="30"/>
  <c r="T427" i="30"/>
  <c r="T428" i="30"/>
  <c r="T429" i="30"/>
  <c r="T430" i="30"/>
  <c r="T431" i="30"/>
  <c r="T432" i="30"/>
  <c r="T433" i="30"/>
  <c r="T434" i="30"/>
  <c r="T435" i="30"/>
  <c r="T436" i="30"/>
  <c r="T437" i="30"/>
  <c r="T438" i="30"/>
  <c r="T439" i="30"/>
  <c r="T440" i="30"/>
  <c r="T441" i="30"/>
  <c r="T442" i="30"/>
  <c r="T443" i="30"/>
  <c r="T444" i="30"/>
  <c r="T445" i="30"/>
  <c r="T446" i="30"/>
  <c r="T447" i="30"/>
  <c r="T448" i="30"/>
  <c r="T449" i="30"/>
  <c r="T450" i="30"/>
  <c r="T451" i="30"/>
  <c r="T452" i="30"/>
  <c r="T453" i="30"/>
  <c r="T454" i="30"/>
  <c r="T455" i="30"/>
  <c r="T456" i="30"/>
  <c r="T457" i="30"/>
  <c r="T458" i="30"/>
  <c r="T459" i="30"/>
  <c r="T460" i="30"/>
  <c r="T461" i="30"/>
  <c r="T462" i="30"/>
  <c r="T463" i="30"/>
  <c r="T464" i="30"/>
  <c r="T465" i="30"/>
  <c r="T466" i="30"/>
  <c r="T467" i="30"/>
  <c r="T468" i="30"/>
  <c r="T469" i="30"/>
  <c r="T470" i="30"/>
  <c r="T471" i="30"/>
  <c r="T472" i="30"/>
  <c r="T473" i="30"/>
  <c r="T474" i="30"/>
  <c r="T475" i="30"/>
  <c r="T476" i="30"/>
  <c r="T477" i="30"/>
  <c r="T478" i="30"/>
  <c r="T479" i="30"/>
  <c r="T480" i="30"/>
  <c r="T481" i="30"/>
  <c r="T482" i="30"/>
  <c r="T483" i="30"/>
  <c r="T484" i="30"/>
  <c r="T485" i="30"/>
  <c r="T486" i="30"/>
  <c r="T487" i="30"/>
  <c r="T488" i="30"/>
  <c r="T489" i="30"/>
  <c r="T490" i="30"/>
  <c r="T491" i="30"/>
  <c r="T492" i="30"/>
  <c r="T493" i="30"/>
  <c r="T494" i="30"/>
  <c r="T495" i="30"/>
  <c r="T496" i="30"/>
  <c r="T497" i="30"/>
  <c r="T498" i="30"/>
  <c r="T499" i="30"/>
  <c r="T500" i="30"/>
  <c r="T501" i="30"/>
  <c r="T502" i="30"/>
  <c r="T503" i="30"/>
  <c r="T504" i="30"/>
  <c r="T505" i="30"/>
  <c r="T506" i="30"/>
  <c r="T507" i="30"/>
  <c r="T508" i="30"/>
  <c r="T509" i="30"/>
  <c r="T510" i="30"/>
  <c r="T511" i="30"/>
  <c r="T512" i="30"/>
  <c r="T513" i="30"/>
  <c r="T514" i="30"/>
  <c r="T515" i="30"/>
  <c r="T516" i="30"/>
  <c r="T517" i="30"/>
  <c r="T518" i="30"/>
  <c r="T519" i="30"/>
  <c r="T520" i="30"/>
  <c r="T521" i="30"/>
  <c r="T522" i="30"/>
  <c r="T523" i="30"/>
  <c r="T524" i="30"/>
  <c r="T525" i="30"/>
  <c r="T526" i="30"/>
  <c r="T527" i="30"/>
  <c r="T528" i="30"/>
  <c r="T529" i="30"/>
  <c r="T530" i="30"/>
  <c r="T531" i="30"/>
  <c r="T532" i="30"/>
  <c r="T533" i="30"/>
  <c r="T534" i="30"/>
  <c r="T535" i="30"/>
  <c r="T536" i="30"/>
  <c r="T537" i="30"/>
  <c r="T538" i="30"/>
  <c r="T539" i="30"/>
  <c r="T540" i="30"/>
  <c r="T541" i="30"/>
  <c r="T542" i="30"/>
  <c r="T543" i="30"/>
  <c r="T544" i="30"/>
  <c r="T545" i="30"/>
  <c r="T546" i="30"/>
  <c r="T547" i="30"/>
  <c r="T548" i="30"/>
  <c r="T549" i="30"/>
  <c r="T550" i="30"/>
  <c r="T551" i="30"/>
  <c r="T552" i="30"/>
  <c r="T553" i="30"/>
  <c r="T554" i="30"/>
  <c r="T555" i="30"/>
  <c r="T556" i="30"/>
  <c r="T557" i="30"/>
  <c r="T558" i="30"/>
  <c r="T559" i="30"/>
  <c r="T560" i="30"/>
  <c r="T561" i="30"/>
  <c r="T562" i="30"/>
  <c r="T563" i="30"/>
  <c r="T564" i="30"/>
  <c r="T565" i="30"/>
  <c r="T566" i="30"/>
  <c r="T567" i="30"/>
  <c r="T568" i="30"/>
  <c r="T569" i="30"/>
  <c r="T570" i="30"/>
  <c r="T571" i="30"/>
  <c r="T572" i="30"/>
  <c r="T573" i="30"/>
  <c r="T574" i="30"/>
  <c r="T575" i="30"/>
  <c r="T576" i="30"/>
  <c r="T577" i="30"/>
  <c r="T578" i="30"/>
  <c r="T579" i="30"/>
  <c r="T580" i="30"/>
  <c r="T581" i="30"/>
  <c r="T582" i="30"/>
  <c r="T583" i="30"/>
  <c r="T584" i="30"/>
  <c r="T585" i="30"/>
  <c r="T586" i="30"/>
  <c r="T587" i="30"/>
  <c r="T588" i="30"/>
  <c r="T589" i="30"/>
  <c r="T590" i="30"/>
  <c r="T591" i="30"/>
  <c r="T592" i="30"/>
  <c r="T593" i="30"/>
  <c r="T594" i="30"/>
  <c r="T595" i="30"/>
  <c r="T596" i="30"/>
  <c r="T597" i="30"/>
  <c r="T598" i="30"/>
  <c r="T599" i="30"/>
  <c r="T600" i="30"/>
  <c r="T601" i="30"/>
  <c r="T602" i="30"/>
  <c r="T603" i="30"/>
  <c r="T604" i="30"/>
  <c r="T605" i="30"/>
  <c r="T606" i="30"/>
  <c r="T607" i="30"/>
  <c r="T608" i="30"/>
  <c r="T609" i="30"/>
  <c r="T610" i="30"/>
  <c r="T611" i="30"/>
  <c r="T612" i="30"/>
  <c r="T613" i="30"/>
  <c r="T614" i="30"/>
  <c r="T615" i="30"/>
  <c r="T616" i="30"/>
  <c r="T617" i="30"/>
  <c r="T618" i="30"/>
  <c r="T619" i="30"/>
  <c r="T620" i="30"/>
  <c r="T621" i="30"/>
  <c r="T622" i="30"/>
  <c r="T623" i="30"/>
  <c r="T624" i="30"/>
  <c r="T625" i="30"/>
  <c r="T626" i="30"/>
  <c r="T627" i="30"/>
  <c r="T628" i="30"/>
  <c r="T629" i="30"/>
  <c r="T630" i="30"/>
  <c r="T631" i="30"/>
  <c r="T632" i="30"/>
  <c r="T633" i="30"/>
  <c r="T634" i="30"/>
  <c r="T635" i="30"/>
  <c r="T636" i="30"/>
  <c r="T637" i="30"/>
  <c r="T638" i="30"/>
  <c r="T639" i="30"/>
  <c r="T640" i="30"/>
  <c r="T641" i="30"/>
  <c r="T642" i="30"/>
  <c r="T643" i="30"/>
  <c r="T644" i="30"/>
  <c r="T645" i="30"/>
  <c r="T646" i="30"/>
  <c r="T647" i="30"/>
  <c r="T648" i="30"/>
  <c r="T649" i="30"/>
  <c r="T650" i="30"/>
  <c r="T651" i="30"/>
  <c r="T652" i="30"/>
  <c r="T653" i="30"/>
  <c r="T654" i="30"/>
  <c r="T655" i="30"/>
  <c r="T656" i="30"/>
  <c r="T657" i="30"/>
  <c r="T658" i="30"/>
  <c r="T659" i="30"/>
  <c r="T660" i="30"/>
  <c r="T661" i="30"/>
  <c r="T662" i="30"/>
  <c r="T663" i="30"/>
  <c r="T664" i="30"/>
  <c r="T665" i="30"/>
  <c r="T666" i="30"/>
  <c r="T667" i="30"/>
  <c r="T668" i="30"/>
  <c r="T669" i="30"/>
  <c r="T670" i="30"/>
  <c r="T671" i="30"/>
  <c r="T672" i="30"/>
  <c r="T673" i="30"/>
  <c r="T674" i="30"/>
  <c r="T675" i="30"/>
  <c r="T676" i="30"/>
  <c r="T677" i="30"/>
  <c r="T678" i="30"/>
  <c r="T679" i="30"/>
  <c r="T680" i="30"/>
  <c r="T681" i="30"/>
  <c r="T682" i="30"/>
  <c r="T683" i="30"/>
  <c r="T684" i="30"/>
  <c r="T685" i="30"/>
  <c r="T686" i="30"/>
  <c r="T687" i="30"/>
  <c r="T688" i="30"/>
  <c r="T689" i="30"/>
  <c r="T690" i="30"/>
  <c r="T691" i="30"/>
  <c r="T692" i="30"/>
  <c r="T693" i="30"/>
  <c r="T694" i="30"/>
  <c r="T695" i="30"/>
  <c r="T696" i="30"/>
  <c r="T697" i="30"/>
  <c r="T698" i="30"/>
  <c r="T699" i="30"/>
  <c r="T700" i="30"/>
  <c r="T701" i="30"/>
  <c r="T702" i="30"/>
  <c r="T703" i="30"/>
  <c r="T704" i="30"/>
  <c r="T705" i="30"/>
  <c r="T706" i="30"/>
  <c r="T707" i="30"/>
  <c r="T708" i="30"/>
  <c r="T709" i="30"/>
  <c r="T710" i="30"/>
  <c r="T711" i="30"/>
  <c r="T712" i="30"/>
  <c r="T713" i="30"/>
  <c r="T714" i="30"/>
  <c r="T715" i="30"/>
  <c r="T716" i="30"/>
  <c r="T717" i="30"/>
  <c r="T718" i="30"/>
  <c r="T719" i="30"/>
  <c r="T720" i="30"/>
  <c r="T721" i="30"/>
  <c r="T722" i="30"/>
  <c r="T723" i="30"/>
  <c r="T724" i="30"/>
  <c r="T725" i="30"/>
  <c r="T726" i="30"/>
  <c r="T727" i="30"/>
  <c r="T728" i="30"/>
  <c r="T729" i="30"/>
  <c r="T730" i="30"/>
  <c r="T731" i="30"/>
  <c r="T732" i="30"/>
  <c r="T733" i="30"/>
  <c r="T734" i="30"/>
  <c r="T735" i="30"/>
  <c r="T736" i="30"/>
  <c r="T737" i="30"/>
  <c r="T738" i="30"/>
  <c r="T739" i="30"/>
  <c r="T740" i="30"/>
  <c r="T741" i="30"/>
  <c r="T742" i="30"/>
  <c r="T743" i="30"/>
  <c r="T744" i="30"/>
  <c r="T745" i="30"/>
  <c r="T746" i="30"/>
  <c r="T747" i="30"/>
  <c r="T748" i="30"/>
  <c r="T749" i="30"/>
  <c r="T750" i="30"/>
  <c r="T751" i="30"/>
  <c r="T752" i="30"/>
  <c r="T753" i="30"/>
  <c r="T754" i="30"/>
  <c r="T755" i="30"/>
  <c r="T756" i="30"/>
  <c r="T757" i="30"/>
  <c r="T758" i="30"/>
  <c r="T759" i="30"/>
  <c r="T760" i="30"/>
  <c r="T761" i="30"/>
  <c r="T762" i="30"/>
  <c r="T763" i="30"/>
  <c r="T764" i="30"/>
  <c r="T765" i="30"/>
  <c r="T766" i="30"/>
  <c r="T767" i="30"/>
  <c r="T768" i="30"/>
  <c r="T769" i="30"/>
  <c r="T770" i="30"/>
  <c r="T771" i="30"/>
  <c r="T772" i="30"/>
  <c r="T773" i="30"/>
  <c r="T774" i="30"/>
  <c r="T775" i="30"/>
  <c r="T776" i="30"/>
  <c r="T777" i="30"/>
  <c r="T778" i="30"/>
  <c r="T779" i="30"/>
  <c r="T780" i="30"/>
  <c r="T781" i="30"/>
  <c r="T782" i="30"/>
  <c r="T783" i="30"/>
  <c r="T784" i="30"/>
  <c r="T785" i="30"/>
  <c r="T786" i="30"/>
  <c r="T787" i="30"/>
  <c r="T788" i="30"/>
  <c r="T789" i="30"/>
  <c r="T790" i="30"/>
  <c r="T791" i="30"/>
  <c r="T792" i="30"/>
  <c r="T793" i="30"/>
  <c r="T794" i="30"/>
  <c r="T795" i="30"/>
  <c r="T796" i="30"/>
  <c r="T797" i="30"/>
  <c r="T798" i="30"/>
  <c r="T799" i="30"/>
  <c r="T800" i="30"/>
  <c r="T801" i="30"/>
  <c r="T802" i="30"/>
  <c r="T803" i="30"/>
  <c r="T804" i="30"/>
  <c r="T805" i="30"/>
  <c r="T806" i="30"/>
  <c r="T807" i="30"/>
  <c r="T808" i="30"/>
  <c r="T809" i="30"/>
  <c r="T810" i="30"/>
  <c r="T811" i="30"/>
  <c r="T812" i="30"/>
  <c r="T813" i="30"/>
  <c r="T814" i="30"/>
  <c r="T815" i="30"/>
  <c r="T816" i="30"/>
  <c r="T817" i="30"/>
  <c r="T818" i="30"/>
  <c r="T819" i="30"/>
  <c r="T820" i="30"/>
  <c r="T821" i="30"/>
  <c r="T822" i="30"/>
  <c r="T823" i="30"/>
  <c r="T824" i="30"/>
  <c r="T825" i="30"/>
  <c r="T826" i="30"/>
  <c r="T827" i="30"/>
  <c r="T828" i="30"/>
  <c r="T829" i="30"/>
  <c r="T830" i="30"/>
  <c r="T831" i="30"/>
  <c r="T832" i="30"/>
  <c r="T833" i="30"/>
  <c r="T834" i="30"/>
  <c r="T835" i="30"/>
  <c r="T836" i="30"/>
  <c r="T837" i="30"/>
  <c r="T838" i="30"/>
  <c r="T839" i="30"/>
  <c r="T840" i="30"/>
  <c r="T841" i="30"/>
  <c r="T842" i="30"/>
  <c r="T843" i="30"/>
  <c r="T844" i="30"/>
  <c r="T845" i="30"/>
  <c r="T846" i="30"/>
  <c r="T847" i="30"/>
  <c r="T848" i="30"/>
  <c r="T849" i="30"/>
  <c r="T850" i="30"/>
  <c r="T851" i="30"/>
  <c r="T852" i="30"/>
  <c r="T853" i="30"/>
  <c r="T854" i="30"/>
  <c r="T855" i="30"/>
  <c r="T856" i="30"/>
  <c r="T857" i="30"/>
  <c r="T858" i="30"/>
  <c r="T859" i="30"/>
  <c r="T860" i="30"/>
  <c r="T861" i="30"/>
  <c r="T862" i="30"/>
  <c r="T863" i="30"/>
  <c r="T864" i="30"/>
  <c r="T865" i="30"/>
  <c r="T866" i="30"/>
  <c r="T867" i="30"/>
  <c r="T868" i="30"/>
  <c r="T869" i="30"/>
  <c r="T870" i="30"/>
  <c r="T871" i="30"/>
  <c r="T872" i="30"/>
  <c r="T873" i="30"/>
  <c r="T874" i="30"/>
  <c r="T875" i="30"/>
  <c r="T876" i="30"/>
  <c r="T877" i="30"/>
  <c r="T878" i="30"/>
  <c r="T879" i="30"/>
  <c r="T880" i="30"/>
  <c r="T881" i="30"/>
  <c r="T882" i="30"/>
  <c r="T883" i="30"/>
  <c r="T884" i="30"/>
  <c r="T885" i="30"/>
  <c r="T886" i="30"/>
  <c r="T887" i="30"/>
  <c r="T888" i="30"/>
  <c r="T889" i="30"/>
  <c r="T890" i="30"/>
  <c r="T891" i="30"/>
  <c r="T892" i="30"/>
  <c r="T893" i="30"/>
  <c r="T894" i="30"/>
  <c r="T895" i="30"/>
  <c r="T896" i="30"/>
  <c r="T897" i="30"/>
  <c r="T898" i="30"/>
  <c r="T899" i="30"/>
  <c r="T900" i="30"/>
  <c r="T901" i="30"/>
  <c r="T902" i="30"/>
  <c r="T903" i="30"/>
  <c r="T904" i="30"/>
  <c r="T905" i="30"/>
  <c r="T906" i="30"/>
  <c r="T907" i="30"/>
  <c r="T908" i="30"/>
  <c r="T909" i="30"/>
  <c r="T910" i="30"/>
  <c r="T911" i="30"/>
  <c r="T912" i="30"/>
  <c r="T913" i="30"/>
  <c r="T914" i="30"/>
  <c r="T915" i="30"/>
  <c r="T916" i="30"/>
  <c r="T917" i="30"/>
  <c r="T918" i="30"/>
  <c r="T919" i="30"/>
  <c r="T920" i="30"/>
  <c r="T921" i="30"/>
  <c r="T922" i="30"/>
  <c r="T923" i="30"/>
  <c r="T924" i="30"/>
  <c r="T925" i="30"/>
  <c r="T926" i="30"/>
  <c r="T927" i="30"/>
  <c r="T928" i="30"/>
  <c r="T929" i="30"/>
  <c r="T930" i="30"/>
  <c r="T931" i="30"/>
  <c r="T942" i="30"/>
  <c r="T943" i="30"/>
  <c r="T944" i="30"/>
  <c r="T945" i="30"/>
  <c r="T946" i="30"/>
  <c r="T947" i="30"/>
  <c r="T948" i="30"/>
  <c r="T949" i="30"/>
  <c r="T950" i="30"/>
  <c r="T951" i="30"/>
  <c r="T952" i="30"/>
  <c r="T953" i="30"/>
  <c r="T954" i="30"/>
  <c r="T955" i="30"/>
  <c r="T956" i="30"/>
  <c r="T957" i="30"/>
  <c r="T958" i="30"/>
  <c r="T959" i="30"/>
  <c r="T960" i="30"/>
  <c r="T961" i="30"/>
  <c r="T962" i="30"/>
  <c r="T963" i="30"/>
  <c r="T964" i="30"/>
  <c r="T965" i="30"/>
  <c r="T966" i="30"/>
  <c r="T967" i="30"/>
  <c r="T968" i="30"/>
  <c r="T969" i="30"/>
  <c r="T970" i="30"/>
  <c r="T971" i="30"/>
  <c r="T972" i="30"/>
  <c r="T973" i="30"/>
  <c r="T974" i="30"/>
  <c r="T975" i="30"/>
  <c r="T976" i="30"/>
  <c r="T977" i="30"/>
  <c r="T978" i="30"/>
  <c r="T979" i="30"/>
  <c r="T980" i="30"/>
  <c r="T981" i="30"/>
  <c r="T982" i="30"/>
  <c r="T983" i="30"/>
  <c r="T984" i="30"/>
  <c r="T985" i="30"/>
  <c r="T986" i="30"/>
  <c r="T987" i="30"/>
  <c r="T988" i="30"/>
  <c r="T989" i="30"/>
  <c r="T990" i="30"/>
  <c r="T991" i="30"/>
  <c r="T992" i="30"/>
  <c r="T993" i="30"/>
  <c r="T994" i="30"/>
  <c r="T995" i="30"/>
  <c r="T996" i="30"/>
  <c r="T997" i="30"/>
  <c r="T998" i="30"/>
  <c r="T999" i="30"/>
  <c r="T1000" i="30"/>
  <c r="T1001" i="30"/>
  <c r="T1002" i="30"/>
  <c r="T1003" i="30"/>
  <c r="T1004" i="30"/>
  <c r="T1005" i="30"/>
  <c r="T1006" i="30"/>
  <c r="T1007" i="30"/>
  <c r="T1008" i="30"/>
  <c r="T1009" i="30"/>
  <c r="T1010" i="30"/>
  <c r="T1011" i="30"/>
  <c r="T1012" i="30"/>
  <c r="T1013" i="30"/>
  <c r="T1014" i="30"/>
  <c r="T1015" i="30"/>
  <c r="T1016" i="30"/>
  <c r="T1017" i="30"/>
  <c r="T1018" i="30"/>
  <c r="T1019" i="30"/>
  <c r="T1020" i="30"/>
  <c r="T1021" i="30"/>
  <c r="T1022" i="30"/>
  <c r="T1023" i="30"/>
  <c r="T1024" i="30"/>
  <c r="T1025" i="30"/>
  <c r="T1026" i="30"/>
  <c r="T1027" i="30"/>
  <c r="T1028" i="30"/>
  <c r="T1029" i="30"/>
  <c r="T1030" i="30"/>
  <c r="T1031" i="30"/>
  <c r="T1032" i="30"/>
  <c r="T1033" i="30"/>
  <c r="T1034" i="30"/>
  <c r="T1035" i="30"/>
  <c r="T1036" i="30"/>
  <c r="T1037" i="30"/>
  <c r="T1038" i="30"/>
  <c r="T1039" i="30"/>
  <c r="T1040" i="30"/>
  <c r="T1041" i="30"/>
  <c r="T1042" i="30"/>
  <c r="T1043" i="30"/>
  <c r="T1044" i="30"/>
  <c r="T1045" i="30"/>
  <c r="T1046" i="30"/>
  <c r="T1047" i="30"/>
  <c r="T1048" i="30"/>
  <c r="T1049" i="30"/>
  <c r="T1050" i="30"/>
  <c r="T1051" i="30"/>
  <c r="T1052" i="30"/>
  <c r="T1053" i="30"/>
  <c r="T1054" i="30"/>
  <c r="T1055" i="30"/>
  <c r="T1056" i="30"/>
  <c r="T1057" i="30"/>
  <c r="T1058" i="30"/>
  <c r="T1059" i="30"/>
  <c r="T1060" i="30"/>
  <c r="T1061" i="30"/>
  <c r="T1062" i="30"/>
  <c r="T1063" i="30"/>
  <c r="T1064" i="30"/>
  <c r="T1065" i="30"/>
  <c r="T1066" i="30"/>
  <c r="T1067" i="30"/>
  <c r="T1068" i="30"/>
  <c r="T1069" i="30"/>
  <c r="T1070" i="30"/>
  <c r="T1071" i="30"/>
  <c r="T1072" i="30"/>
  <c r="T1073" i="30"/>
  <c r="T1074" i="30"/>
  <c r="T1075" i="30"/>
  <c r="T1076" i="30"/>
  <c r="T1077" i="30"/>
  <c r="T1078" i="30"/>
  <c r="T1079" i="30"/>
  <c r="T1080" i="30"/>
  <c r="T1081" i="30"/>
  <c r="T1082" i="30"/>
  <c r="T1083" i="30"/>
  <c r="T1084" i="30"/>
  <c r="T1085" i="30"/>
  <c r="T1086" i="30"/>
  <c r="T1087" i="30"/>
  <c r="T1088" i="30"/>
  <c r="T1089" i="30"/>
  <c r="T1090" i="30"/>
  <c r="T1091" i="30"/>
  <c r="T1092" i="30"/>
  <c r="T1093" i="30"/>
  <c r="T1094" i="30"/>
  <c r="T1095" i="30"/>
  <c r="T1096" i="30"/>
  <c r="T1097" i="30"/>
  <c r="T1098" i="30"/>
  <c r="T1099" i="30"/>
  <c r="T1100" i="30"/>
  <c r="T1101" i="30"/>
  <c r="T1102" i="30"/>
  <c r="T1103" i="30"/>
  <c r="T1104" i="30"/>
  <c r="T1105" i="30"/>
  <c r="T1106" i="30"/>
  <c r="T1107" i="30"/>
  <c r="T1108" i="30"/>
  <c r="T1109" i="30"/>
  <c r="T1110" i="30"/>
  <c r="T1111" i="30"/>
  <c r="T1112" i="30"/>
  <c r="T1113" i="30"/>
  <c r="T1114" i="30"/>
  <c r="T1115" i="30"/>
  <c r="T1116" i="30"/>
  <c r="T1117" i="30"/>
  <c r="T1118" i="30"/>
  <c r="T1119" i="30"/>
  <c r="T1120" i="30"/>
  <c r="T1121" i="30"/>
  <c r="T1122" i="30"/>
  <c r="T1123" i="30"/>
  <c r="T1124" i="30"/>
  <c r="T1125" i="30"/>
  <c r="T1126" i="30"/>
  <c r="T4" i="30"/>
  <c r="AG25" i="34"/>
  <c r="AA16" i="34"/>
  <c r="AC16" i="34"/>
  <c r="AD16" i="34"/>
  <c r="AG16" i="34" s="1"/>
  <c r="AF16" i="34"/>
  <c r="AI16" i="34"/>
  <c r="AK16" i="34"/>
  <c r="AU16" i="34"/>
  <c r="AW16" i="34"/>
  <c r="AX16" i="34"/>
  <c r="AZ16" i="34"/>
  <c r="AA17" i="34"/>
  <c r="AB17" i="34"/>
  <c r="AC17" i="34"/>
  <c r="AD17" i="34"/>
  <c r="AE17" i="34"/>
  <c r="AF17" i="34"/>
  <c r="AI17" i="34"/>
  <c r="AM17" i="34" s="1"/>
  <c r="AK17" i="34"/>
  <c r="AU17" i="34"/>
  <c r="AW17" i="34"/>
  <c r="AX17" i="34"/>
  <c r="AY17" i="34" s="1"/>
  <c r="AZ17" i="34"/>
  <c r="AA18" i="34"/>
  <c r="AB18" i="34"/>
  <c r="AC18" i="34"/>
  <c r="AD18" i="34"/>
  <c r="AE18" i="34"/>
  <c r="AF18" i="34"/>
  <c r="AI18" i="34"/>
  <c r="AK18" i="34"/>
  <c r="AU18" i="34"/>
  <c r="AW18" i="34"/>
  <c r="AX18" i="34"/>
  <c r="AZ18" i="34"/>
  <c r="AA19" i="34"/>
  <c r="AB19" i="34"/>
  <c r="AC19" i="34"/>
  <c r="AD19" i="34"/>
  <c r="AE19" i="34"/>
  <c r="AF19" i="34"/>
  <c r="AK19" i="34"/>
  <c r="AU19" i="34"/>
  <c r="AW19" i="34"/>
  <c r="AX19" i="34"/>
  <c r="AZ19" i="34"/>
  <c r="AA20" i="34"/>
  <c r="AB20" i="34"/>
  <c r="AC20" i="34"/>
  <c r="AD20" i="34"/>
  <c r="AE20" i="34"/>
  <c r="AF20" i="34"/>
  <c r="AM20" i="34"/>
  <c r="AK20" i="34"/>
  <c r="AU20" i="34"/>
  <c r="AW20" i="34"/>
  <c r="AX20" i="34"/>
  <c r="AZ20" i="34"/>
  <c r="AA21" i="34"/>
  <c r="AB21" i="34"/>
  <c r="AC21" i="34"/>
  <c r="AD21" i="34"/>
  <c r="AE21" i="34"/>
  <c r="AF21" i="34"/>
  <c r="AK21" i="34"/>
  <c r="AU21" i="34"/>
  <c r="AW21" i="34"/>
  <c r="AX21" i="34"/>
  <c r="AY21" i="34"/>
  <c r="AZ21" i="34"/>
  <c r="AA22" i="34"/>
  <c r="AB22" i="34"/>
  <c r="AC22" i="34"/>
  <c r="AD22" i="34"/>
  <c r="AE22" i="34"/>
  <c r="AF22" i="34"/>
  <c r="AM22" i="34"/>
  <c r="AK22" i="34"/>
  <c r="AU22" i="34"/>
  <c r="AW22" i="34"/>
  <c r="AX22" i="34"/>
  <c r="AZ22" i="34"/>
  <c r="AA23" i="34"/>
  <c r="AB23" i="34"/>
  <c r="AC23" i="34"/>
  <c r="AD23" i="34"/>
  <c r="AH23" i="34" s="1"/>
  <c r="AE23" i="34"/>
  <c r="AF23" i="34"/>
  <c r="AK23" i="34"/>
  <c r="AU23" i="34"/>
  <c r="AW23" i="34"/>
  <c r="AX23" i="34"/>
  <c r="AZ23" i="34"/>
  <c r="AA24" i="34"/>
  <c r="AB24" i="34"/>
  <c r="AC24" i="34"/>
  <c r="AD24" i="34"/>
  <c r="AE24" i="34"/>
  <c r="AF24" i="34"/>
  <c r="AK24" i="34"/>
  <c r="AU24" i="34"/>
  <c r="AW24" i="34"/>
  <c r="AX24" i="34"/>
  <c r="AZ24" i="34"/>
  <c r="AA25" i="34"/>
  <c r="AB25" i="34"/>
  <c r="AC25" i="34"/>
  <c r="AD25" i="34"/>
  <c r="AH25" i="34" s="1"/>
  <c r="AT25" i="34" s="1"/>
  <c r="AE25" i="34"/>
  <c r="AF25" i="34"/>
  <c r="AK25" i="34"/>
  <c r="AU25" i="34"/>
  <c r="AW25" i="34"/>
  <c r="AY25" i="34" s="1"/>
  <c r="AX25" i="34"/>
  <c r="AZ25" i="34"/>
  <c r="AA26" i="34"/>
  <c r="AB26" i="34"/>
  <c r="AC26" i="34"/>
  <c r="AD26" i="34"/>
  <c r="AE26" i="34"/>
  <c r="AF26" i="34"/>
  <c r="AK26" i="34"/>
  <c r="AU26" i="34"/>
  <c r="AW26" i="34"/>
  <c r="AX26" i="34"/>
  <c r="AZ26" i="34"/>
  <c r="AA27" i="34"/>
  <c r="AB27" i="34"/>
  <c r="AC27" i="34"/>
  <c r="AD27" i="34"/>
  <c r="AE27" i="34"/>
  <c r="AF27" i="34"/>
  <c r="AP27" i="34"/>
  <c r="AK27" i="34"/>
  <c r="AU27" i="34"/>
  <c r="AW27" i="34"/>
  <c r="AX27" i="34"/>
  <c r="AZ27" i="34"/>
  <c r="AA28" i="34"/>
  <c r="AB28" i="34"/>
  <c r="AC28" i="34"/>
  <c r="AD28" i="34"/>
  <c r="AG28" i="34" s="1"/>
  <c r="AE28" i="34"/>
  <c r="AF28" i="34"/>
  <c r="AK28" i="34"/>
  <c r="AU28" i="34"/>
  <c r="AW28" i="34"/>
  <c r="AX28" i="34"/>
  <c r="AZ28" i="34"/>
  <c r="AA29" i="34"/>
  <c r="AB29" i="34"/>
  <c r="AC29" i="34"/>
  <c r="AD29" i="34"/>
  <c r="AE29" i="34"/>
  <c r="AF29" i="34"/>
  <c r="AK29" i="34"/>
  <c r="AU29" i="34"/>
  <c r="AW29" i="34"/>
  <c r="AX29" i="34"/>
  <c r="AZ29" i="34"/>
  <c r="AA30" i="34"/>
  <c r="AB30" i="34"/>
  <c r="AC30" i="34"/>
  <c r="AD30" i="34"/>
  <c r="AE30" i="34"/>
  <c r="AF30" i="34"/>
  <c r="AK30" i="34"/>
  <c r="AU30" i="34"/>
  <c r="AW30" i="34"/>
  <c r="AX30" i="34"/>
  <c r="AZ30" i="34"/>
  <c r="AA31" i="34"/>
  <c r="AB31" i="34"/>
  <c r="AC31" i="34"/>
  <c r="AD31" i="34"/>
  <c r="AE31" i="34"/>
  <c r="AF31" i="34"/>
  <c r="AK31" i="34"/>
  <c r="AU31" i="34"/>
  <c r="AW31" i="34"/>
  <c r="AX31" i="34"/>
  <c r="AZ31" i="34"/>
  <c r="AA32" i="34"/>
  <c r="AB32" i="34"/>
  <c r="AC32" i="34"/>
  <c r="AD32" i="34"/>
  <c r="AE32" i="34"/>
  <c r="AF32" i="34"/>
  <c r="AK32" i="34"/>
  <c r="AU32" i="34"/>
  <c r="AW32" i="34"/>
  <c r="AX32" i="34"/>
  <c r="AZ32" i="34"/>
  <c r="AA33" i="34"/>
  <c r="AB33" i="34"/>
  <c r="AC33" i="34"/>
  <c r="AD33" i="34"/>
  <c r="AG33" i="34" s="1"/>
  <c r="AE33" i="34"/>
  <c r="AF33" i="34"/>
  <c r="AK33" i="34"/>
  <c r="AU33" i="34"/>
  <c r="AW33" i="34"/>
  <c r="AX33" i="34"/>
  <c r="AZ33" i="34"/>
  <c r="AA34" i="34"/>
  <c r="AB34" i="34"/>
  <c r="AC34" i="34"/>
  <c r="AD34" i="34"/>
  <c r="AE34" i="34"/>
  <c r="AF34" i="34"/>
  <c r="AK34" i="34"/>
  <c r="AU34" i="34"/>
  <c r="AW34" i="34"/>
  <c r="AX34" i="34"/>
  <c r="AZ34" i="34"/>
  <c r="AA35" i="34"/>
  <c r="AB35" i="34"/>
  <c r="AC35" i="34"/>
  <c r="AD35" i="34"/>
  <c r="AE35" i="34"/>
  <c r="AF35" i="34"/>
  <c r="AK35" i="34"/>
  <c r="AU35" i="34"/>
  <c r="AW35" i="34"/>
  <c r="AX35" i="34"/>
  <c r="AZ35" i="34"/>
  <c r="AA36" i="34"/>
  <c r="AB36" i="34"/>
  <c r="AC36" i="34"/>
  <c r="AD36" i="34"/>
  <c r="AE36" i="34"/>
  <c r="AF36" i="34"/>
  <c r="AK36" i="34"/>
  <c r="AU36" i="34"/>
  <c r="AW36" i="34"/>
  <c r="AX36" i="34"/>
  <c r="AZ36" i="34"/>
  <c r="AA37" i="34"/>
  <c r="AB37" i="34"/>
  <c r="AC37" i="34"/>
  <c r="AD37" i="34"/>
  <c r="AE37" i="34"/>
  <c r="AF37" i="34"/>
  <c r="AP37" i="34"/>
  <c r="AK37" i="34"/>
  <c r="AU37" i="34"/>
  <c r="AW37" i="34"/>
  <c r="AX37" i="34"/>
  <c r="AY37" i="34" s="1"/>
  <c r="AZ37" i="34"/>
  <c r="AA38" i="34"/>
  <c r="AB38" i="34"/>
  <c r="AC38" i="34"/>
  <c r="AD38" i="34"/>
  <c r="AG38" i="34" s="1"/>
  <c r="AE38" i="34"/>
  <c r="AF38" i="34"/>
  <c r="AM38" i="34"/>
  <c r="AK38" i="34"/>
  <c r="AU38" i="34"/>
  <c r="AW38" i="34"/>
  <c r="AX38" i="34"/>
  <c r="AZ38" i="34"/>
  <c r="AA39" i="34"/>
  <c r="AB39" i="34"/>
  <c r="AC39" i="34"/>
  <c r="AD39" i="34"/>
  <c r="AE39" i="34"/>
  <c r="AF39" i="34"/>
  <c r="AK39" i="34"/>
  <c r="AM39" i="34"/>
  <c r="AP39" i="34"/>
  <c r="AU39" i="34"/>
  <c r="AW39" i="34"/>
  <c r="AY39" i="34" s="1"/>
  <c r="AX39" i="34"/>
  <c r="AZ39" i="34"/>
  <c r="AA40" i="34"/>
  <c r="AB40" i="34"/>
  <c r="AC40" i="34"/>
  <c r="AD40" i="34"/>
  <c r="AG40" i="34" s="1"/>
  <c r="AE40" i="34"/>
  <c r="AF40" i="34"/>
  <c r="AM40" i="34"/>
  <c r="AK40" i="34"/>
  <c r="AU40" i="34"/>
  <c r="AW40" i="34"/>
  <c r="AY40" i="34" s="1"/>
  <c r="AX40" i="34"/>
  <c r="AZ40" i="34"/>
  <c r="AA41" i="34"/>
  <c r="AB41" i="34"/>
  <c r="AC41" i="34"/>
  <c r="AD41" i="34"/>
  <c r="AE41" i="34"/>
  <c r="AF41" i="34"/>
  <c r="AK41" i="34"/>
  <c r="AU41" i="34"/>
  <c r="AW41" i="34"/>
  <c r="AX41" i="34"/>
  <c r="AZ41" i="34"/>
  <c r="AA42" i="34"/>
  <c r="AB42" i="34"/>
  <c r="AC42" i="34"/>
  <c r="AD42" i="34"/>
  <c r="AE42" i="34"/>
  <c r="AF42" i="34"/>
  <c r="AK42" i="34"/>
  <c r="AU42" i="34"/>
  <c r="AW42" i="34"/>
  <c r="AX42" i="34"/>
  <c r="AZ42" i="34"/>
  <c r="AA43" i="34"/>
  <c r="AB43" i="34"/>
  <c r="AC43" i="34"/>
  <c r="AD43" i="34"/>
  <c r="AE43" i="34"/>
  <c r="AF43" i="34"/>
  <c r="AK43" i="34"/>
  <c r="AU43" i="34"/>
  <c r="AW43" i="34"/>
  <c r="AX43" i="34"/>
  <c r="AY43" i="34" s="1"/>
  <c r="AZ43" i="34"/>
  <c r="AA44" i="34"/>
  <c r="AB44" i="34"/>
  <c r="AC44" i="34"/>
  <c r="AD44" i="34"/>
  <c r="AE44" i="34"/>
  <c r="AF44" i="34"/>
  <c r="AK44" i="34"/>
  <c r="AU44" i="34"/>
  <c r="AW44" i="34"/>
  <c r="AX44" i="34"/>
  <c r="AZ44" i="34"/>
  <c r="AA45" i="34"/>
  <c r="AB45" i="34"/>
  <c r="AC45" i="34"/>
  <c r="AD45" i="34"/>
  <c r="AH45" i="34" s="1"/>
  <c r="AE45" i="34"/>
  <c r="AF45" i="34"/>
  <c r="AM45" i="34"/>
  <c r="AK45" i="34"/>
  <c r="AU45" i="34"/>
  <c r="AW45" i="34"/>
  <c r="AX45" i="34"/>
  <c r="AZ45" i="34"/>
  <c r="AA46" i="34"/>
  <c r="AB46" i="34"/>
  <c r="AC46" i="34"/>
  <c r="AD46" i="34"/>
  <c r="AE46" i="34"/>
  <c r="AF46" i="34"/>
  <c r="AK46" i="34"/>
  <c r="AU46" i="34"/>
  <c r="AW46" i="34"/>
  <c r="AX46" i="34"/>
  <c r="AZ46" i="34"/>
  <c r="AA47" i="34"/>
  <c r="AB47" i="34"/>
  <c r="AC47" i="34"/>
  <c r="AD47" i="34"/>
  <c r="AE47" i="34"/>
  <c r="AF47" i="34"/>
  <c r="AM47" i="34"/>
  <c r="AK47" i="34"/>
  <c r="AU47" i="34"/>
  <c r="AW47" i="34"/>
  <c r="AX47" i="34"/>
  <c r="AZ47" i="34"/>
  <c r="AA48" i="34"/>
  <c r="AB48" i="34"/>
  <c r="AC48" i="34"/>
  <c r="AD48" i="34"/>
  <c r="AE48" i="34"/>
  <c r="AF48" i="34"/>
  <c r="AP48" i="34"/>
  <c r="AK48" i="34"/>
  <c r="AU48" i="34"/>
  <c r="AW48" i="34"/>
  <c r="AX48" i="34"/>
  <c r="AZ48" i="34"/>
  <c r="AA49" i="34"/>
  <c r="AB49" i="34"/>
  <c r="AC49" i="34"/>
  <c r="AD49" i="34"/>
  <c r="AE49" i="34"/>
  <c r="AF49" i="34"/>
  <c r="AP49" i="34"/>
  <c r="AK49" i="34"/>
  <c r="AU49" i="34"/>
  <c r="AW49" i="34"/>
  <c r="AX49" i="34"/>
  <c r="AZ49" i="34"/>
  <c r="AA50" i="34"/>
  <c r="AB50" i="34"/>
  <c r="AC50" i="34"/>
  <c r="AD50" i="34"/>
  <c r="AH50" i="34" s="1"/>
  <c r="AO50" i="34" s="1"/>
  <c r="AE50" i="34"/>
  <c r="AF50" i="34"/>
  <c r="AK50" i="34"/>
  <c r="AU50" i="34"/>
  <c r="AW50" i="34"/>
  <c r="AX50" i="34"/>
  <c r="AZ50" i="34"/>
  <c r="AA51" i="34"/>
  <c r="AB51" i="34"/>
  <c r="AC51" i="34"/>
  <c r="AD51" i="34"/>
  <c r="AG51" i="34" s="1"/>
  <c r="AE51" i="34"/>
  <c r="AF51" i="34"/>
  <c r="AK51" i="34"/>
  <c r="AU51" i="34"/>
  <c r="AW51" i="34"/>
  <c r="AX51" i="34"/>
  <c r="AZ51" i="34"/>
  <c r="AA52" i="34"/>
  <c r="AB52" i="34"/>
  <c r="AC52" i="34"/>
  <c r="AD52" i="34"/>
  <c r="AE52" i="34"/>
  <c r="AF52" i="34"/>
  <c r="AK52" i="34"/>
  <c r="AU52" i="34"/>
  <c r="AW52" i="34"/>
  <c r="AX52" i="34"/>
  <c r="AZ52" i="34"/>
  <c r="AA53" i="34"/>
  <c r="AB53" i="34"/>
  <c r="AC53" i="34"/>
  <c r="AD53" i="34"/>
  <c r="AE53" i="34"/>
  <c r="AF53" i="34"/>
  <c r="AK53" i="34"/>
  <c r="AU53" i="34"/>
  <c r="AW53" i="34"/>
  <c r="AX53" i="34"/>
  <c r="AZ53" i="34"/>
  <c r="AA54" i="34"/>
  <c r="AB54" i="34"/>
  <c r="AC54" i="34"/>
  <c r="AD54" i="34"/>
  <c r="AE54" i="34"/>
  <c r="AF54" i="34"/>
  <c r="AP54" i="34"/>
  <c r="AK54" i="34"/>
  <c r="AU54" i="34"/>
  <c r="AW54" i="34"/>
  <c r="AY54" i="34" s="1"/>
  <c r="AX54" i="34"/>
  <c r="AZ54" i="34"/>
  <c r="AA55" i="34"/>
  <c r="AB55" i="34"/>
  <c r="AC55" i="34"/>
  <c r="AD55" i="34"/>
  <c r="AE55" i="34"/>
  <c r="AF55" i="34"/>
  <c r="AK55" i="34"/>
  <c r="AU55" i="34"/>
  <c r="AW55" i="34"/>
  <c r="AX55" i="34"/>
  <c r="AZ55" i="34"/>
  <c r="AA56" i="34"/>
  <c r="AB56" i="34"/>
  <c r="AC56" i="34"/>
  <c r="AD56" i="34"/>
  <c r="AG56" i="34" s="1"/>
  <c r="AE56" i="34"/>
  <c r="AF56" i="34"/>
  <c r="AK56" i="34"/>
  <c r="AU56" i="34"/>
  <c r="AW56" i="34"/>
  <c r="AY56" i="34" s="1"/>
  <c r="AX56" i="34"/>
  <c r="AZ56" i="34"/>
  <c r="AA57" i="34"/>
  <c r="AB57" i="34"/>
  <c r="AC57" i="34"/>
  <c r="AD57" i="34"/>
  <c r="AE57" i="34"/>
  <c r="AF57" i="34"/>
  <c r="AK57" i="34"/>
  <c r="AU57" i="34"/>
  <c r="AW57" i="34"/>
  <c r="AX57" i="34"/>
  <c r="AZ57" i="34"/>
  <c r="AA58" i="34"/>
  <c r="AB58" i="34"/>
  <c r="AC58" i="34"/>
  <c r="AD58" i="34"/>
  <c r="AE58" i="34"/>
  <c r="AF58" i="34"/>
  <c r="AP58" i="34"/>
  <c r="AK58" i="34"/>
  <c r="AU58" i="34"/>
  <c r="AW58" i="34"/>
  <c r="AX58" i="34"/>
  <c r="AZ58" i="34"/>
  <c r="AA59" i="34"/>
  <c r="AB59" i="34"/>
  <c r="AC59" i="34"/>
  <c r="AD59" i="34"/>
  <c r="AE59" i="34"/>
  <c r="AF59" i="34"/>
  <c r="AK59" i="34"/>
  <c r="AU59" i="34"/>
  <c r="AW59" i="34"/>
  <c r="AX59" i="34"/>
  <c r="AZ59" i="34"/>
  <c r="AA60" i="34"/>
  <c r="AB60" i="34"/>
  <c r="AC60" i="34"/>
  <c r="AD60" i="34"/>
  <c r="AH60" i="34" s="1"/>
  <c r="AE60" i="34"/>
  <c r="AF60" i="34"/>
  <c r="AK60" i="34"/>
  <c r="AU60" i="34"/>
  <c r="AW60" i="34"/>
  <c r="AX60" i="34"/>
  <c r="AZ60" i="34"/>
  <c r="AA61" i="34"/>
  <c r="AB61" i="34"/>
  <c r="AC61" i="34"/>
  <c r="AD61" i="34"/>
  <c r="AE61" i="34"/>
  <c r="AF61" i="34"/>
  <c r="AK61" i="34"/>
  <c r="AU61" i="34"/>
  <c r="AW61" i="34"/>
  <c r="AX61" i="34"/>
  <c r="AZ61" i="34"/>
  <c r="AA62" i="34"/>
  <c r="AB62" i="34"/>
  <c r="AC62" i="34"/>
  <c r="AD62" i="34"/>
  <c r="AE62" i="34"/>
  <c r="AF62" i="34"/>
  <c r="AP62" i="34"/>
  <c r="AK62" i="34"/>
  <c r="AU62" i="34"/>
  <c r="AW62" i="34"/>
  <c r="AX62" i="34"/>
  <c r="AZ62" i="34"/>
  <c r="AA63" i="34"/>
  <c r="AB63" i="34"/>
  <c r="AC63" i="34"/>
  <c r="AD63" i="34"/>
  <c r="AG63" i="34" s="1"/>
  <c r="AE63" i="34"/>
  <c r="AF63" i="34"/>
  <c r="AK63" i="34"/>
  <c r="AU63" i="34"/>
  <c r="AW63" i="34"/>
  <c r="AY63" i="34" s="1"/>
  <c r="AX63" i="34"/>
  <c r="AZ63" i="34"/>
  <c r="AA64" i="34"/>
  <c r="AB64" i="34"/>
  <c r="AC64" i="34"/>
  <c r="AD64" i="34"/>
  <c r="AE64" i="34"/>
  <c r="AF64" i="34"/>
  <c r="AK64" i="34"/>
  <c r="AU64" i="34"/>
  <c r="AW64" i="34"/>
  <c r="AX64" i="34"/>
  <c r="AZ64" i="34"/>
  <c r="AA65" i="34"/>
  <c r="AB65" i="34"/>
  <c r="AC65" i="34"/>
  <c r="AD65" i="34"/>
  <c r="AE65" i="34"/>
  <c r="AF65" i="34"/>
  <c r="AK65" i="34"/>
  <c r="AU65" i="34"/>
  <c r="AW65" i="34"/>
  <c r="AX65" i="34"/>
  <c r="AZ65" i="34"/>
  <c r="AA66" i="34"/>
  <c r="AB66" i="34"/>
  <c r="AC66" i="34"/>
  <c r="AD66" i="34"/>
  <c r="AG66" i="34" s="1"/>
  <c r="AE66" i="34"/>
  <c r="AF66" i="34"/>
  <c r="AK66" i="34"/>
  <c r="AU66" i="34"/>
  <c r="AW66" i="34"/>
  <c r="AX66" i="34"/>
  <c r="AZ66" i="34"/>
  <c r="AA67" i="34"/>
  <c r="AB67" i="34"/>
  <c r="AC67" i="34"/>
  <c r="AD67" i="34"/>
  <c r="AE67" i="34"/>
  <c r="AF67" i="34"/>
  <c r="AK67" i="34"/>
  <c r="AU67" i="34"/>
  <c r="AW67" i="34"/>
  <c r="AX67" i="34"/>
  <c r="AZ67" i="34"/>
  <c r="AA68" i="34"/>
  <c r="AB68" i="34"/>
  <c r="AC68" i="34"/>
  <c r="AD68" i="34"/>
  <c r="AE68" i="34"/>
  <c r="AF68" i="34"/>
  <c r="AK68" i="34"/>
  <c r="AU68" i="34"/>
  <c r="AW68" i="34"/>
  <c r="AX68" i="34"/>
  <c r="AZ68" i="34"/>
  <c r="AA69" i="34"/>
  <c r="AB69" i="34"/>
  <c r="AC69" i="34"/>
  <c r="AD69" i="34"/>
  <c r="AE69" i="34"/>
  <c r="AF69" i="34"/>
  <c r="AK69" i="34"/>
  <c r="AU69" i="34"/>
  <c r="AW69" i="34"/>
  <c r="AX69" i="34"/>
  <c r="AZ69" i="34"/>
  <c r="AA70" i="34"/>
  <c r="AB70" i="34"/>
  <c r="AC70" i="34"/>
  <c r="AD70" i="34"/>
  <c r="AE70" i="34"/>
  <c r="AF70" i="34"/>
  <c r="AK70" i="34"/>
  <c r="AU70" i="34"/>
  <c r="AW70" i="34"/>
  <c r="AX70" i="34"/>
  <c r="AZ70" i="34"/>
  <c r="AA71" i="34"/>
  <c r="AB71" i="34"/>
  <c r="AC71" i="34"/>
  <c r="AD71" i="34"/>
  <c r="AH71" i="34" s="1"/>
  <c r="AE71" i="34"/>
  <c r="AF71" i="34"/>
  <c r="AM71" i="34"/>
  <c r="AK71" i="34"/>
  <c r="AU71" i="34"/>
  <c r="AW71" i="34"/>
  <c r="AY71" i="34" s="1"/>
  <c r="AX71" i="34"/>
  <c r="AZ71" i="34"/>
  <c r="AA72" i="34"/>
  <c r="AB72" i="34"/>
  <c r="AC72" i="34"/>
  <c r="AD72" i="34"/>
  <c r="AE72" i="34"/>
  <c r="AF72" i="34"/>
  <c r="AK72" i="34"/>
  <c r="AU72" i="34"/>
  <c r="AW72" i="34"/>
  <c r="AX72" i="34"/>
  <c r="AZ72" i="34"/>
  <c r="AA73" i="34"/>
  <c r="AB73" i="34"/>
  <c r="AC73" i="34"/>
  <c r="AD73" i="34"/>
  <c r="AE73" i="34"/>
  <c r="AF73" i="34"/>
  <c r="AK73" i="34"/>
  <c r="AU73" i="34"/>
  <c r="AW73" i="34"/>
  <c r="AX73" i="34"/>
  <c r="AZ73" i="34"/>
  <c r="AA74" i="34"/>
  <c r="AB74" i="34"/>
  <c r="AC74" i="34"/>
  <c r="AD74" i="34"/>
  <c r="AE74" i="34"/>
  <c r="AF74" i="34"/>
  <c r="AK74" i="34"/>
  <c r="AU74" i="34"/>
  <c r="AW74" i="34"/>
  <c r="AX74" i="34"/>
  <c r="AZ74" i="34"/>
  <c r="AA75" i="34"/>
  <c r="AB75" i="34"/>
  <c r="AC75" i="34"/>
  <c r="AD75" i="34"/>
  <c r="AE75" i="34"/>
  <c r="AF75" i="34"/>
  <c r="AK75" i="34"/>
  <c r="AU75" i="34"/>
  <c r="AW75" i="34"/>
  <c r="AX75" i="34"/>
  <c r="AZ75" i="34"/>
  <c r="AA76" i="34"/>
  <c r="AB76" i="34"/>
  <c r="AC76" i="34"/>
  <c r="AD76" i="34"/>
  <c r="AE76" i="34"/>
  <c r="AF76" i="34"/>
  <c r="AK76" i="34"/>
  <c r="AU76" i="34"/>
  <c r="AW76" i="34"/>
  <c r="AX76" i="34"/>
  <c r="AZ76" i="34"/>
  <c r="AA77" i="34"/>
  <c r="AB77" i="34"/>
  <c r="AC77" i="34"/>
  <c r="AD77" i="34"/>
  <c r="AG77" i="34" s="1"/>
  <c r="AE77" i="34"/>
  <c r="AF77" i="34"/>
  <c r="AK77" i="34"/>
  <c r="AU77" i="34"/>
  <c r="AW77" i="34"/>
  <c r="AX77" i="34"/>
  <c r="AZ77" i="34"/>
  <c r="AA78" i="34"/>
  <c r="AB78" i="34"/>
  <c r="AC78" i="34"/>
  <c r="AD78" i="34"/>
  <c r="AE78" i="34"/>
  <c r="AF78" i="34"/>
  <c r="AP78" i="34"/>
  <c r="AK78" i="34"/>
  <c r="AU78" i="34"/>
  <c r="AW78" i="34"/>
  <c r="AX78" i="34"/>
  <c r="AZ78" i="34"/>
  <c r="AA79" i="34"/>
  <c r="AB79" i="34"/>
  <c r="AC79" i="34"/>
  <c r="AD79" i="34"/>
  <c r="AE79" i="34"/>
  <c r="AF79" i="34"/>
  <c r="AP79" i="34"/>
  <c r="AK79" i="34"/>
  <c r="AU79" i="34"/>
  <c r="AW79" i="34"/>
  <c r="AX79" i="34"/>
  <c r="AZ79" i="34"/>
  <c r="AA80" i="34"/>
  <c r="AB80" i="34"/>
  <c r="AC80" i="34"/>
  <c r="AD80" i="34"/>
  <c r="AE80" i="34"/>
  <c r="AF80" i="34"/>
  <c r="AK80" i="34"/>
  <c r="AU80" i="34"/>
  <c r="AW80" i="34"/>
  <c r="AX80" i="34"/>
  <c r="AZ80" i="34"/>
  <c r="AA81" i="34"/>
  <c r="AB81" i="34"/>
  <c r="AC81" i="34"/>
  <c r="AD81" i="34"/>
  <c r="AE81" i="34"/>
  <c r="AF81" i="34"/>
  <c r="AK81" i="34"/>
  <c r="AU81" i="34"/>
  <c r="AW81" i="34"/>
  <c r="AX81" i="34"/>
  <c r="AZ81" i="34"/>
  <c r="AA82" i="34"/>
  <c r="AB82" i="34"/>
  <c r="AC82" i="34"/>
  <c r="AD82" i="34"/>
  <c r="AE82" i="34"/>
  <c r="AF82" i="34"/>
  <c r="AK82" i="34"/>
  <c r="AU82" i="34"/>
  <c r="AW82" i="34"/>
  <c r="AX82" i="34"/>
  <c r="AZ82" i="34"/>
  <c r="AA83" i="34"/>
  <c r="AB83" i="34"/>
  <c r="AC83" i="34"/>
  <c r="AD83" i="34"/>
  <c r="AE83" i="34"/>
  <c r="AF83" i="34"/>
  <c r="AK83" i="34"/>
  <c r="AU83" i="34"/>
  <c r="AW83" i="34"/>
  <c r="AX83" i="34"/>
  <c r="AZ83" i="34"/>
  <c r="AA84" i="34"/>
  <c r="AB84" i="34"/>
  <c r="AC84" i="34"/>
  <c r="AD84" i="34"/>
  <c r="AE84" i="34"/>
  <c r="AF84" i="34"/>
  <c r="AK84" i="34"/>
  <c r="AU84" i="34"/>
  <c r="AW84" i="34"/>
  <c r="AX84" i="34"/>
  <c r="AZ84" i="34"/>
  <c r="AA85" i="34"/>
  <c r="AB85" i="34"/>
  <c r="AC85" i="34"/>
  <c r="AD85" i="34"/>
  <c r="AE85" i="34"/>
  <c r="AF85" i="34"/>
  <c r="AK85" i="34"/>
  <c r="AU85" i="34"/>
  <c r="AW85" i="34"/>
  <c r="AY85" i="34" s="1"/>
  <c r="AX85" i="34"/>
  <c r="AZ85" i="34"/>
  <c r="AA86" i="34"/>
  <c r="AB86" i="34"/>
  <c r="AC86" i="34"/>
  <c r="AD86" i="34"/>
  <c r="AE86" i="34"/>
  <c r="AF86" i="34"/>
  <c r="AK86" i="34"/>
  <c r="AU86" i="34"/>
  <c r="AW86" i="34"/>
  <c r="AX86" i="34"/>
  <c r="AZ86" i="34"/>
  <c r="AA87" i="34"/>
  <c r="AB87" i="34"/>
  <c r="AC87" i="34"/>
  <c r="AD87" i="34"/>
  <c r="AE87" i="34"/>
  <c r="AF87" i="34"/>
  <c r="AK87" i="34"/>
  <c r="AU87" i="34"/>
  <c r="AW87" i="34"/>
  <c r="AX87" i="34"/>
  <c r="AZ87" i="34"/>
  <c r="AA88" i="34"/>
  <c r="AB88" i="34"/>
  <c r="AC88" i="34"/>
  <c r="AD88" i="34"/>
  <c r="AG88" i="34" s="1"/>
  <c r="AE88" i="34"/>
  <c r="AF88" i="34"/>
  <c r="AK88" i="34"/>
  <c r="AU88" i="34"/>
  <c r="AW88" i="34"/>
  <c r="AX88" i="34"/>
  <c r="AZ88" i="34"/>
  <c r="AA89" i="34"/>
  <c r="AB89" i="34"/>
  <c r="AC89" i="34"/>
  <c r="AD89" i="34"/>
  <c r="AE89" i="34"/>
  <c r="AF89" i="34"/>
  <c r="AK89" i="34"/>
  <c r="AU89" i="34"/>
  <c r="AW89" i="34"/>
  <c r="AX89" i="34"/>
  <c r="AZ89" i="34"/>
  <c r="AA90" i="34"/>
  <c r="AB90" i="34"/>
  <c r="AC90" i="34"/>
  <c r="AD90" i="34"/>
  <c r="AE90" i="34"/>
  <c r="AF90" i="34"/>
  <c r="AP90" i="34"/>
  <c r="AK90" i="34"/>
  <c r="AU90" i="34"/>
  <c r="AW90" i="34"/>
  <c r="AX90" i="34"/>
  <c r="AZ90" i="34"/>
  <c r="AA91" i="34"/>
  <c r="AB91" i="34"/>
  <c r="AC91" i="34"/>
  <c r="AD91" i="34"/>
  <c r="AE91" i="34"/>
  <c r="AF91" i="34"/>
  <c r="AK91" i="34"/>
  <c r="AU91" i="34"/>
  <c r="AW91" i="34"/>
  <c r="AY91" i="34" s="1"/>
  <c r="AX91" i="34"/>
  <c r="AZ91" i="34"/>
  <c r="AA92" i="34"/>
  <c r="AB92" i="34"/>
  <c r="AC92" i="34"/>
  <c r="AD92" i="34"/>
  <c r="AE92" i="34"/>
  <c r="AF92" i="34"/>
  <c r="AK92" i="34"/>
  <c r="AU92" i="34"/>
  <c r="AW92" i="34"/>
  <c r="AX92" i="34"/>
  <c r="AZ92" i="34"/>
  <c r="AA93" i="34"/>
  <c r="AB93" i="34"/>
  <c r="AC93" i="34"/>
  <c r="AD93" i="34"/>
  <c r="AG93" i="34" s="1"/>
  <c r="AE93" i="34"/>
  <c r="AF93" i="34"/>
  <c r="AK93" i="34"/>
  <c r="AU93" i="34"/>
  <c r="AW93" i="34"/>
  <c r="AX93" i="34"/>
  <c r="AZ93" i="34"/>
  <c r="AA94" i="34"/>
  <c r="AB94" i="34"/>
  <c r="AC94" i="34"/>
  <c r="AD94" i="34"/>
  <c r="AE94" i="34"/>
  <c r="AF94" i="34"/>
  <c r="AP94" i="34"/>
  <c r="AK94" i="34"/>
  <c r="AU94" i="34"/>
  <c r="AW94" i="34"/>
  <c r="AX94" i="34"/>
  <c r="AZ94" i="34"/>
  <c r="AA95" i="34"/>
  <c r="AB95" i="34"/>
  <c r="AC95" i="34"/>
  <c r="AD95" i="34"/>
  <c r="AE95" i="34"/>
  <c r="AF95" i="34"/>
  <c r="AK95" i="34"/>
  <c r="AU95" i="34"/>
  <c r="AW95" i="34"/>
  <c r="AY95" i="34" s="1"/>
  <c r="AX95" i="34"/>
  <c r="AZ95" i="34"/>
  <c r="AA96" i="34"/>
  <c r="AB96" i="34"/>
  <c r="AC96" i="34"/>
  <c r="AD96" i="34"/>
  <c r="AE96" i="34"/>
  <c r="AF96" i="34"/>
  <c r="AK96" i="34"/>
  <c r="AU96" i="34"/>
  <c r="AW96" i="34"/>
  <c r="AX96" i="34"/>
  <c r="AZ96" i="34"/>
  <c r="AA97" i="34"/>
  <c r="AB97" i="34"/>
  <c r="AC97" i="34"/>
  <c r="AD97" i="34"/>
  <c r="AE97" i="34"/>
  <c r="AF97" i="34"/>
  <c r="AK97" i="34"/>
  <c r="AU97" i="34"/>
  <c r="AW97" i="34"/>
  <c r="AX97" i="34"/>
  <c r="AZ97" i="34"/>
  <c r="AA98" i="34"/>
  <c r="AB98" i="34"/>
  <c r="AC98" i="34"/>
  <c r="AD98" i="34"/>
  <c r="AE98" i="34"/>
  <c r="AF98" i="34"/>
  <c r="AK98" i="34"/>
  <c r="AU98" i="34"/>
  <c r="AW98" i="34"/>
  <c r="AX98" i="34"/>
  <c r="AZ98" i="34"/>
  <c r="AA99" i="34"/>
  <c r="AB99" i="34"/>
  <c r="AC99" i="34"/>
  <c r="AD99" i="34"/>
  <c r="AE99" i="34"/>
  <c r="AF99" i="34"/>
  <c r="AK99" i="34"/>
  <c r="AU99" i="34"/>
  <c r="AW99" i="34"/>
  <c r="AX99" i="34"/>
  <c r="AZ99" i="34"/>
  <c r="AA100" i="34"/>
  <c r="AB100" i="34"/>
  <c r="AC100" i="34"/>
  <c r="AD100" i="34"/>
  <c r="AE100" i="34"/>
  <c r="AF100" i="34"/>
  <c r="AK100" i="34"/>
  <c r="AU100" i="34"/>
  <c r="AW100" i="34"/>
  <c r="AY100" i="34" s="1"/>
  <c r="AX100" i="34"/>
  <c r="AZ100" i="34"/>
  <c r="AA101" i="34"/>
  <c r="AB101" i="34"/>
  <c r="AC101" i="34"/>
  <c r="AD101" i="34"/>
  <c r="AE101" i="34"/>
  <c r="AF101" i="34"/>
  <c r="AM101" i="34"/>
  <c r="AK101" i="34"/>
  <c r="AU101" i="34"/>
  <c r="AW101" i="34"/>
  <c r="AX101" i="34"/>
  <c r="AZ101" i="34"/>
  <c r="AA102" i="34"/>
  <c r="AB102" i="34"/>
  <c r="AC102" i="34"/>
  <c r="AD102" i="34"/>
  <c r="AE102" i="34"/>
  <c r="AF102" i="34"/>
  <c r="AP102" i="34"/>
  <c r="AK102" i="34"/>
  <c r="AU102" i="34"/>
  <c r="AW102" i="34"/>
  <c r="AX102" i="34"/>
  <c r="AZ102" i="34"/>
  <c r="AA103" i="34"/>
  <c r="AB103" i="34"/>
  <c r="AC103" i="34"/>
  <c r="AD103" i="34"/>
  <c r="AE103" i="34"/>
  <c r="AF103" i="34"/>
  <c r="AP103" i="34"/>
  <c r="AK103" i="34"/>
  <c r="AU103" i="34"/>
  <c r="AW103" i="34"/>
  <c r="AX103" i="34"/>
  <c r="AZ103" i="34"/>
  <c r="AA104" i="34"/>
  <c r="AB104" i="34"/>
  <c r="AC104" i="34"/>
  <c r="AD104" i="34"/>
  <c r="AE104" i="34"/>
  <c r="AF104" i="34"/>
  <c r="AM104" i="34"/>
  <c r="AK104" i="34"/>
  <c r="AU104" i="34"/>
  <c r="AW104" i="34"/>
  <c r="AX104" i="34"/>
  <c r="AZ104" i="34"/>
  <c r="AA105" i="34"/>
  <c r="AB105" i="34"/>
  <c r="AC105" i="34"/>
  <c r="AD105" i="34"/>
  <c r="AG105" i="34" s="1"/>
  <c r="AE105" i="34"/>
  <c r="AF105" i="34"/>
  <c r="AK105" i="34"/>
  <c r="AU105" i="34"/>
  <c r="AW105" i="34"/>
  <c r="AX105" i="34"/>
  <c r="AZ105" i="34"/>
  <c r="AA106" i="34"/>
  <c r="AB106" i="34"/>
  <c r="AC106" i="34"/>
  <c r="AD106" i="34"/>
  <c r="AE106" i="34"/>
  <c r="AF106" i="34"/>
  <c r="AK106" i="34"/>
  <c r="AU106" i="34"/>
  <c r="AW106" i="34"/>
  <c r="AX106" i="34"/>
  <c r="AZ106" i="34"/>
  <c r="AA107" i="34"/>
  <c r="AB107" i="34"/>
  <c r="AC107" i="34"/>
  <c r="AD107" i="34"/>
  <c r="AE107" i="34"/>
  <c r="AF107" i="34"/>
  <c r="AM107" i="34"/>
  <c r="AK107" i="34"/>
  <c r="AU107" i="34"/>
  <c r="AW107" i="34"/>
  <c r="AY107" i="34" s="1"/>
  <c r="AX107" i="34"/>
  <c r="AZ107" i="34"/>
  <c r="AA108" i="34"/>
  <c r="AB108" i="34"/>
  <c r="AC108" i="34"/>
  <c r="AD108" i="34"/>
  <c r="AE108" i="34"/>
  <c r="AF108" i="34"/>
  <c r="AP108" i="34"/>
  <c r="AK108" i="34"/>
  <c r="AM108" i="34"/>
  <c r="AU108" i="34"/>
  <c r="AW108" i="34"/>
  <c r="AX108" i="34"/>
  <c r="AZ108" i="34"/>
  <c r="AA109" i="34"/>
  <c r="AB109" i="34"/>
  <c r="AC109" i="34"/>
  <c r="AD109" i="34"/>
  <c r="AE109" i="34"/>
  <c r="AF109" i="34"/>
  <c r="AP109" i="34"/>
  <c r="AK109" i="34"/>
  <c r="AM109" i="34"/>
  <c r="AU109" i="34"/>
  <c r="AW109" i="34"/>
  <c r="AX109" i="34"/>
  <c r="AZ109" i="34"/>
  <c r="AA110" i="34"/>
  <c r="AB110" i="34"/>
  <c r="AC110" i="34"/>
  <c r="AD110" i="34"/>
  <c r="AE110" i="34"/>
  <c r="AF110" i="34"/>
  <c r="AM110" i="34"/>
  <c r="AK110" i="34"/>
  <c r="AP110" i="34"/>
  <c r="AU110" i="34"/>
  <c r="AW110" i="34"/>
  <c r="AX110" i="34"/>
  <c r="AZ110" i="34"/>
  <c r="AA111" i="34"/>
  <c r="AB111" i="34"/>
  <c r="AC111" i="34"/>
  <c r="AD111" i="34"/>
  <c r="AE111" i="34"/>
  <c r="AF111" i="34"/>
  <c r="AK111" i="34"/>
  <c r="AU111" i="34"/>
  <c r="AW111" i="34"/>
  <c r="AX111" i="34"/>
  <c r="AZ111" i="34"/>
  <c r="AA112" i="34"/>
  <c r="AB112" i="34"/>
  <c r="AC112" i="34"/>
  <c r="AD112" i="34"/>
  <c r="AE112" i="34"/>
  <c r="AF112" i="34"/>
  <c r="AK112" i="34"/>
  <c r="AU112" i="34"/>
  <c r="AW112" i="34"/>
  <c r="AX112" i="34"/>
  <c r="AZ112" i="34"/>
  <c r="AA113" i="34"/>
  <c r="AB113" i="34"/>
  <c r="AC113" i="34"/>
  <c r="AD113" i="34"/>
  <c r="AE113" i="34"/>
  <c r="AF113" i="34"/>
  <c r="AP113" i="34"/>
  <c r="AK113" i="34"/>
  <c r="AU113" i="34"/>
  <c r="AW113" i="34"/>
  <c r="AX113" i="34"/>
  <c r="AY113" i="34" s="1"/>
  <c r="AZ113" i="34"/>
  <c r="AA114" i="34"/>
  <c r="AB114" i="34"/>
  <c r="AC114" i="34"/>
  <c r="AD114" i="34"/>
  <c r="AE114" i="34"/>
  <c r="AF114" i="34"/>
  <c r="AK114" i="34"/>
  <c r="AU114" i="34"/>
  <c r="AW114" i="34"/>
  <c r="AX114" i="34"/>
  <c r="AZ114" i="34"/>
  <c r="AA115" i="34"/>
  <c r="AB115" i="34"/>
  <c r="AC115" i="34"/>
  <c r="AD115" i="34"/>
  <c r="AE115" i="34"/>
  <c r="AF115" i="34"/>
  <c r="AK115" i="34"/>
  <c r="AU115" i="34"/>
  <c r="AW115" i="34"/>
  <c r="AX115" i="34"/>
  <c r="AZ115" i="34"/>
  <c r="AA116" i="34"/>
  <c r="AB116" i="34"/>
  <c r="AC116" i="34"/>
  <c r="AD116" i="34"/>
  <c r="AE116" i="34"/>
  <c r="AF116" i="34"/>
  <c r="AK116" i="34"/>
  <c r="AU116" i="34"/>
  <c r="AW116" i="34"/>
  <c r="AX116" i="34"/>
  <c r="AZ116" i="34"/>
  <c r="AA117" i="34"/>
  <c r="AB117" i="34"/>
  <c r="AC117" i="34"/>
  <c r="AD117" i="34"/>
  <c r="AG117" i="34" s="1"/>
  <c r="AE117" i="34"/>
  <c r="AF117" i="34"/>
  <c r="AP117" i="34"/>
  <c r="AK117" i="34"/>
  <c r="AU117" i="34"/>
  <c r="AW117" i="34"/>
  <c r="AX117" i="34"/>
  <c r="AZ117" i="34"/>
  <c r="AA118" i="34"/>
  <c r="AB118" i="34"/>
  <c r="AC118" i="34"/>
  <c r="AD118" i="34"/>
  <c r="AE118" i="34"/>
  <c r="AF118" i="34"/>
  <c r="AK118" i="34"/>
  <c r="AU118" i="34"/>
  <c r="AW118" i="34"/>
  <c r="AX118" i="34"/>
  <c r="AZ118" i="34"/>
  <c r="AA119" i="34"/>
  <c r="AB119" i="34"/>
  <c r="AC119" i="34"/>
  <c r="AD119" i="34"/>
  <c r="AE119" i="34"/>
  <c r="AF119" i="34"/>
  <c r="AM119" i="34"/>
  <c r="AK119" i="34"/>
  <c r="AU119" i="34"/>
  <c r="AW119" i="34"/>
  <c r="AX119" i="34"/>
  <c r="AY119" i="34" s="1"/>
  <c r="AZ119" i="34"/>
  <c r="AA120" i="34"/>
  <c r="AB120" i="34"/>
  <c r="AC120" i="34"/>
  <c r="AD120" i="34"/>
  <c r="AE120" i="34"/>
  <c r="AF120" i="34"/>
  <c r="AK120" i="34"/>
  <c r="AU120" i="34"/>
  <c r="AW120" i="34"/>
  <c r="AX120" i="34"/>
  <c r="AZ120" i="34"/>
  <c r="AA121" i="34"/>
  <c r="AB121" i="34"/>
  <c r="AC121" i="34"/>
  <c r="AD121" i="34"/>
  <c r="AE121" i="34"/>
  <c r="AF121" i="34"/>
  <c r="AM121" i="34"/>
  <c r="AK121" i="34"/>
  <c r="AU121" i="34"/>
  <c r="AW121" i="34"/>
  <c r="AX121" i="34"/>
  <c r="AZ121" i="34"/>
  <c r="AA122" i="34"/>
  <c r="AB122" i="34"/>
  <c r="AC122" i="34"/>
  <c r="AD122" i="34"/>
  <c r="AE122" i="34"/>
  <c r="AF122" i="34"/>
  <c r="AP122" i="34"/>
  <c r="AK122" i="34"/>
  <c r="AU122" i="34"/>
  <c r="AW122" i="34"/>
  <c r="AY122" i="34" s="1"/>
  <c r="AX122" i="34"/>
  <c r="AZ122" i="34"/>
  <c r="AA123" i="34"/>
  <c r="AB123" i="34"/>
  <c r="AC123" i="34"/>
  <c r="AD123" i="34"/>
  <c r="AE123" i="34"/>
  <c r="AF123" i="34"/>
  <c r="AK123" i="34"/>
  <c r="AU123" i="34"/>
  <c r="AW123" i="34"/>
  <c r="AX123" i="34"/>
  <c r="AZ123" i="34"/>
  <c r="AA124" i="34"/>
  <c r="AB124" i="34"/>
  <c r="AC124" i="34"/>
  <c r="AD124" i="34"/>
  <c r="AG124" i="34" s="1"/>
  <c r="AE124" i="34"/>
  <c r="AF124" i="34"/>
  <c r="AK124" i="34"/>
  <c r="AU124" i="34"/>
  <c r="AW124" i="34"/>
  <c r="AX124" i="34"/>
  <c r="AZ124" i="34"/>
  <c r="AA125" i="34"/>
  <c r="AB125" i="34"/>
  <c r="AC125" i="34"/>
  <c r="AD125" i="34"/>
  <c r="AE125" i="34"/>
  <c r="AF125" i="34"/>
  <c r="AK125" i="34"/>
  <c r="AU125" i="34"/>
  <c r="AW125" i="34"/>
  <c r="AX125" i="34"/>
  <c r="AZ125" i="34"/>
  <c r="AA126" i="34"/>
  <c r="AB126" i="34"/>
  <c r="AC126" i="34"/>
  <c r="AD126" i="34"/>
  <c r="AE126" i="34"/>
  <c r="AF126" i="34"/>
  <c r="AK126" i="34"/>
  <c r="AU126" i="34"/>
  <c r="AW126" i="34"/>
  <c r="AX126" i="34"/>
  <c r="AZ126" i="34"/>
  <c r="AA127" i="34"/>
  <c r="AB127" i="34"/>
  <c r="AC127" i="34"/>
  <c r="AD127" i="34"/>
  <c r="AE127" i="34"/>
  <c r="AF127" i="34"/>
  <c r="AP127" i="34"/>
  <c r="AK127" i="34"/>
  <c r="AU127" i="34"/>
  <c r="AW127" i="34"/>
  <c r="AX127" i="34"/>
  <c r="AZ127" i="34"/>
  <c r="AA128" i="34"/>
  <c r="AB128" i="34"/>
  <c r="AC128" i="34"/>
  <c r="AD128" i="34"/>
  <c r="AE128" i="34"/>
  <c r="AF128" i="34"/>
  <c r="AK128" i="34"/>
  <c r="AU128" i="34"/>
  <c r="AW128" i="34"/>
  <c r="AY128" i="34" s="1"/>
  <c r="AX128" i="34"/>
  <c r="AZ128" i="34"/>
  <c r="AA129" i="34"/>
  <c r="AB129" i="34"/>
  <c r="AC129" i="34"/>
  <c r="AD129" i="34"/>
  <c r="AH129" i="34" s="1"/>
  <c r="AE129" i="34"/>
  <c r="AF129" i="34"/>
  <c r="AM129" i="34"/>
  <c r="AK129" i="34"/>
  <c r="AU129" i="34"/>
  <c r="AW129" i="34"/>
  <c r="AX129" i="34"/>
  <c r="AZ129" i="34"/>
  <c r="AA130" i="34"/>
  <c r="AB130" i="34"/>
  <c r="AC130" i="34"/>
  <c r="AD130" i="34"/>
  <c r="AE130" i="34"/>
  <c r="AF130" i="34"/>
  <c r="AP130" i="34"/>
  <c r="AK130" i="34"/>
  <c r="AU130" i="34"/>
  <c r="AW130" i="34"/>
  <c r="AX130" i="34"/>
  <c r="AZ130" i="34"/>
  <c r="AA131" i="34"/>
  <c r="AB131" i="34"/>
  <c r="AC131" i="34"/>
  <c r="AD131" i="34"/>
  <c r="AE131" i="34"/>
  <c r="AF131" i="34"/>
  <c r="AK131" i="34"/>
  <c r="AU131" i="34"/>
  <c r="AW131" i="34"/>
  <c r="AX131" i="34"/>
  <c r="AZ131" i="34"/>
  <c r="AA132" i="34"/>
  <c r="AB132" i="34"/>
  <c r="AC132" i="34"/>
  <c r="AD132" i="34"/>
  <c r="AE132" i="34"/>
  <c r="AF132" i="34"/>
  <c r="AK132" i="34"/>
  <c r="AU132" i="34"/>
  <c r="AW132" i="34"/>
  <c r="AX132" i="34"/>
  <c r="AZ132" i="34"/>
  <c r="AA133" i="34"/>
  <c r="AB133" i="34"/>
  <c r="AC133" i="34"/>
  <c r="AD133" i="34"/>
  <c r="AE133" i="34"/>
  <c r="AF133" i="34"/>
  <c r="AK133" i="34"/>
  <c r="AU133" i="34"/>
  <c r="AW133" i="34"/>
  <c r="AX133" i="34"/>
  <c r="AZ133" i="34"/>
  <c r="AA134" i="34"/>
  <c r="AB134" i="34"/>
  <c r="AC134" i="34"/>
  <c r="AD134" i="34"/>
  <c r="AE134" i="34"/>
  <c r="AF134" i="34"/>
  <c r="AM134" i="34"/>
  <c r="AK134" i="34"/>
  <c r="AU134" i="34"/>
  <c r="AW134" i="34"/>
  <c r="AX134" i="34"/>
  <c r="AZ134" i="34"/>
  <c r="AA135" i="34"/>
  <c r="AB135" i="34"/>
  <c r="AC135" i="34"/>
  <c r="AD135" i="34"/>
  <c r="AE135" i="34"/>
  <c r="AF135" i="34"/>
  <c r="AK135" i="34"/>
  <c r="AU135" i="34"/>
  <c r="AW135" i="34"/>
  <c r="AX135" i="34"/>
  <c r="AZ135" i="34"/>
  <c r="AA136" i="34"/>
  <c r="AB136" i="34"/>
  <c r="AC136" i="34"/>
  <c r="AD136" i="34"/>
  <c r="AE136" i="34"/>
  <c r="AF136" i="34"/>
  <c r="AK136" i="34"/>
  <c r="AU136" i="34"/>
  <c r="AW136" i="34"/>
  <c r="AX136" i="34"/>
  <c r="AZ136" i="34"/>
  <c r="AA137" i="34"/>
  <c r="AB137" i="34"/>
  <c r="AC137" i="34"/>
  <c r="AD137" i="34"/>
  <c r="AH137" i="34" s="1"/>
  <c r="AE137" i="34"/>
  <c r="AF137" i="34"/>
  <c r="AK137" i="34"/>
  <c r="AU137" i="34"/>
  <c r="AW137" i="34"/>
  <c r="AX137" i="34"/>
  <c r="AZ137" i="34"/>
  <c r="AA138" i="34"/>
  <c r="AB138" i="34"/>
  <c r="AC138" i="34"/>
  <c r="AD138" i="34"/>
  <c r="AE138" i="34"/>
  <c r="AF138" i="34"/>
  <c r="AK138" i="34"/>
  <c r="AU138" i="34"/>
  <c r="AW138" i="34"/>
  <c r="AX138" i="34"/>
  <c r="AZ138" i="34"/>
  <c r="AA139" i="34"/>
  <c r="AB139" i="34"/>
  <c r="AC139" i="34"/>
  <c r="AD139" i="34"/>
  <c r="AE139" i="34"/>
  <c r="AF139" i="34"/>
  <c r="AK139" i="34"/>
  <c r="AU139" i="34"/>
  <c r="AW139" i="34"/>
  <c r="AY139" i="34" s="1"/>
  <c r="AX139" i="34"/>
  <c r="AZ139" i="34"/>
  <c r="AA140" i="34"/>
  <c r="AB140" i="34"/>
  <c r="AC140" i="34"/>
  <c r="AD140" i="34"/>
  <c r="AE140" i="34"/>
  <c r="AF140" i="34"/>
  <c r="AK140" i="34"/>
  <c r="AU140" i="34"/>
  <c r="AW140" i="34"/>
  <c r="AY140" i="34" s="1"/>
  <c r="AX140" i="34"/>
  <c r="AZ140" i="34"/>
  <c r="AA141" i="34"/>
  <c r="AB141" i="34"/>
  <c r="AC141" i="34"/>
  <c r="AD141" i="34"/>
  <c r="AE141" i="34"/>
  <c r="AF141" i="34"/>
  <c r="AP141" i="34"/>
  <c r="AK141" i="34"/>
  <c r="AU141" i="34"/>
  <c r="AW141" i="34"/>
  <c r="AX141" i="34"/>
  <c r="AZ141" i="34"/>
  <c r="AA142" i="34"/>
  <c r="AB142" i="34"/>
  <c r="AC142" i="34"/>
  <c r="AD142" i="34"/>
  <c r="AH142" i="34" s="1"/>
  <c r="AE142" i="34"/>
  <c r="AF142" i="34"/>
  <c r="AK142" i="34"/>
  <c r="AU142" i="34"/>
  <c r="AW142" i="34"/>
  <c r="AY142" i="34" s="1"/>
  <c r="AX142" i="34"/>
  <c r="AZ142" i="34"/>
  <c r="AA143" i="34"/>
  <c r="AB143" i="34"/>
  <c r="AC143" i="34"/>
  <c r="AD143" i="34"/>
  <c r="AE143" i="34"/>
  <c r="AF143" i="34"/>
  <c r="AK143" i="34"/>
  <c r="AU143" i="34"/>
  <c r="AW143" i="34"/>
  <c r="AX143" i="34"/>
  <c r="AZ143" i="34"/>
  <c r="AA144" i="34"/>
  <c r="AB144" i="34"/>
  <c r="AC144" i="34"/>
  <c r="AD144" i="34"/>
  <c r="AE144" i="34"/>
  <c r="AF144" i="34"/>
  <c r="AK144" i="34"/>
  <c r="AU144" i="34"/>
  <c r="AW144" i="34"/>
  <c r="AX144" i="34"/>
  <c r="AZ144" i="34"/>
  <c r="AA145" i="34"/>
  <c r="AB145" i="34"/>
  <c r="AC145" i="34"/>
  <c r="AD145" i="34"/>
  <c r="AE145" i="34"/>
  <c r="AF145" i="34"/>
  <c r="AM145" i="34"/>
  <c r="AK145" i="34"/>
  <c r="AU145" i="34"/>
  <c r="AW145" i="34"/>
  <c r="AX145" i="34"/>
  <c r="AZ145" i="34"/>
  <c r="AA146" i="34"/>
  <c r="AB146" i="34"/>
  <c r="AC146" i="34"/>
  <c r="AD146" i="34"/>
  <c r="AE146" i="34"/>
  <c r="AF146" i="34"/>
  <c r="AP146" i="34"/>
  <c r="AK146" i="34"/>
  <c r="AU146" i="34"/>
  <c r="AW146" i="34"/>
  <c r="AX146" i="34"/>
  <c r="AZ146" i="34"/>
  <c r="AA147" i="34"/>
  <c r="AB147" i="34"/>
  <c r="AC147" i="34"/>
  <c r="AD147" i="34"/>
  <c r="AE147" i="34"/>
  <c r="AF147" i="34"/>
  <c r="AK147" i="34"/>
  <c r="AU147" i="34"/>
  <c r="AW147" i="34"/>
  <c r="AX147" i="34"/>
  <c r="AZ147" i="34"/>
  <c r="AA148" i="34"/>
  <c r="AB148" i="34"/>
  <c r="AC148" i="34"/>
  <c r="AD148" i="34"/>
  <c r="AE148" i="34"/>
  <c r="AF148" i="34"/>
  <c r="AK148" i="34"/>
  <c r="AU148" i="34"/>
  <c r="AW148" i="34"/>
  <c r="AY148" i="34" s="1"/>
  <c r="AX148" i="34"/>
  <c r="AZ148" i="34"/>
  <c r="AA149" i="34"/>
  <c r="AB149" i="34"/>
  <c r="AC149" i="34"/>
  <c r="AD149" i="34"/>
  <c r="AE149" i="34"/>
  <c r="AF149" i="34"/>
  <c r="AK149" i="34"/>
  <c r="AU149" i="34"/>
  <c r="AW149" i="34"/>
  <c r="AX149" i="34"/>
  <c r="AZ149" i="34"/>
  <c r="AA150" i="34"/>
  <c r="AB150" i="34"/>
  <c r="AC150" i="34"/>
  <c r="AD150" i="34"/>
  <c r="AH150" i="34" s="1"/>
  <c r="AR150" i="34" s="1"/>
  <c r="AE150" i="34"/>
  <c r="AF150" i="34"/>
  <c r="AK150" i="34"/>
  <c r="AU150" i="34"/>
  <c r="AW150" i="34"/>
  <c r="AX150" i="34"/>
  <c r="AZ150" i="34"/>
  <c r="AA151" i="34"/>
  <c r="AB151" i="34"/>
  <c r="AC151" i="34"/>
  <c r="AD151" i="34"/>
  <c r="AE151" i="34"/>
  <c r="AF151" i="34"/>
  <c r="AM151" i="34"/>
  <c r="AK151" i="34"/>
  <c r="AP151" i="34"/>
  <c r="AU151" i="34"/>
  <c r="AW151" i="34"/>
  <c r="AX151" i="34"/>
  <c r="AZ151" i="34"/>
  <c r="AA152" i="34"/>
  <c r="AB152" i="34"/>
  <c r="AC152" i="34"/>
  <c r="AD152" i="34"/>
  <c r="AE152" i="34"/>
  <c r="AF152" i="34"/>
  <c r="AK152" i="34"/>
  <c r="AU152" i="34"/>
  <c r="AW152" i="34"/>
  <c r="AX152" i="34"/>
  <c r="AZ152" i="34"/>
  <c r="AA153" i="34"/>
  <c r="AB153" i="34"/>
  <c r="AC153" i="34"/>
  <c r="AD153" i="34"/>
  <c r="AE153" i="34"/>
  <c r="AF153" i="34"/>
  <c r="AK153" i="34"/>
  <c r="AU153" i="34"/>
  <c r="AW153" i="34"/>
  <c r="AX153" i="34"/>
  <c r="AZ153" i="34"/>
  <c r="AA154" i="34"/>
  <c r="AB154" i="34"/>
  <c r="AC154" i="34"/>
  <c r="AD154" i="34"/>
  <c r="AE154" i="34"/>
  <c r="AF154" i="34"/>
  <c r="AK154" i="34"/>
  <c r="AU154" i="34"/>
  <c r="AW154" i="34"/>
  <c r="AX154" i="34"/>
  <c r="AZ154" i="34"/>
  <c r="AA155" i="34"/>
  <c r="AB155" i="34"/>
  <c r="AC155" i="34"/>
  <c r="AD155" i="34"/>
  <c r="AH155" i="34" s="1"/>
  <c r="AO155" i="34" s="1"/>
  <c r="AE155" i="34"/>
  <c r="AF155" i="34"/>
  <c r="AK155" i="34"/>
  <c r="AU155" i="34"/>
  <c r="AW155" i="34"/>
  <c r="AX155" i="34"/>
  <c r="AZ155" i="34"/>
  <c r="AA156" i="34"/>
  <c r="AB156" i="34"/>
  <c r="AC156" i="34"/>
  <c r="AD156" i="34"/>
  <c r="AE156" i="34"/>
  <c r="AF156" i="34"/>
  <c r="AK156" i="34"/>
  <c r="AU156" i="34"/>
  <c r="AW156" i="34"/>
  <c r="AY156" i="34" s="1"/>
  <c r="AX156" i="34"/>
  <c r="AZ156" i="34"/>
  <c r="AA157" i="34"/>
  <c r="AB157" i="34"/>
  <c r="AC157" i="34"/>
  <c r="AD157" i="34"/>
  <c r="AE157" i="34"/>
  <c r="AF157" i="34"/>
  <c r="AK157" i="34"/>
  <c r="AU157" i="34"/>
  <c r="AW157" i="34"/>
  <c r="AX157" i="34"/>
  <c r="AZ157" i="34"/>
  <c r="AA158" i="34"/>
  <c r="AB158" i="34"/>
  <c r="AC158" i="34"/>
  <c r="AD158" i="34"/>
  <c r="AE158" i="34"/>
  <c r="AF158" i="34"/>
  <c r="AK158" i="34"/>
  <c r="AU158" i="34"/>
  <c r="AW158" i="34"/>
  <c r="AY158" i="34" s="1"/>
  <c r="AX158" i="34"/>
  <c r="AZ158" i="34"/>
  <c r="AA159" i="34"/>
  <c r="AB159" i="34"/>
  <c r="AC159" i="34"/>
  <c r="AD159" i="34"/>
  <c r="AE159" i="34"/>
  <c r="AF159" i="34"/>
  <c r="AP159" i="34"/>
  <c r="AK159" i="34"/>
  <c r="AU159" i="34"/>
  <c r="AW159" i="34"/>
  <c r="AX159" i="34"/>
  <c r="AZ159" i="34"/>
  <c r="AA160" i="34"/>
  <c r="AB160" i="34"/>
  <c r="AC160" i="34"/>
  <c r="AD160" i="34"/>
  <c r="AE160" i="34"/>
  <c r="AF160" i="34"/>
  <c r="AK160" i="34"/>
  <c r="AU160" i="34"/>
  <c r="AW160" i="34"/>
  <c r="AX160" i="34"/>
  <c r="AZ160" i="34"/>
  <c r="AA161" i="34"/>
  <c r="AB161" i="34"/>
  <c r="AC161" i="34"/>
  <c r="AD161" i="34"/>
  <c r="AG161" i="34" s="1"/>
  <c r="AE161" i="34"/>
  <c r="AF161" i="34"/>
  <c r="AK161" i="34"/>
  <c r="AU161" i="34"/>
  <c r="AW161" i="34"/>
  <c r="AX161" i="34"/>
  <c r="AZ161" i="34"/>
  <c r="AA162" i="34"/>
  <c r="AB162" i="34"/>
  <c r="AC162" i="34"/>
  <c r="AD162" i="34"/>
  <c r="AE162" i="34"/>
  <c r="AF162" i="34"/>
  <c r="AP162" i="34"/>
  <c r="AK162" i="34"/>
  <c r="AU162" i="34"/>
  <c r="AW162" i="34"/>
  <c r="AX162" i="34"/>
  <c r="AZ162" i="34"/>
  <c r="AA163" i="34"/>
  <c r="AB163" i="34"/>
  <c r="AC163" i="34"/>
  <c r="AD163" i="34"/>
  <c r="AE163" i="34"/>
  <c r="AF163" i="34"/>
  <c r="AP163" i="34"/>
  <c r="AK163" i="34"/>
  <c r="AM163" i="34"/>
  <c r="AU163" i="34"/>
  <c r="AW163" i="34"/>
  <c r="AY163" i="34" s="1"/>
  <c r="AX163" i="34"/>
  <c r="AZ163" i="34"/>
  <c r="AA164" i="34"/>
  <c r="AB164" i="34"/>
  <c r="AC164" i="34"/>
  <c r="AD164" i="34"/>
  <c r="AE164" i="34"/>
  <c r="AF164" i="34"/>
  <c r="AK164" i="34"/>
  <c r="AU164" i="34"/>
  <c r="AW164" i="34"/>
  <c r="AX164" i="34"/>
  <c r="AZ164" i="34"/>
  <c r="AA165" i="34"/>
  <c r="AB165" i="34"/>
  <c r="AC165" i="34"/>
  <c r="AD165" i="34"/>
  <c r="AE165" i="34"/>
  <c r="AF165" i="34"/>
  <c r="AK165" i="34"/>
  <c r="AU165" i="34"/>
  <c r="AW165" i="34"/>
  <c r="AX165" i="34"/>
  <c r="AZ165" i="34"/>
  <c r="AA166" i="34"/>
  <c r="AB166" i="34"/>
  <c r="AC166" i="34"/>
  <c r="AD166" i="34"/>
  <c r="AH166" i="34" s="1"/>
  <c r="AE166" i="34"/>
  <c r="AF166" i="34"/>
  <c r="AK166" i="34"/>
  <c r="AU166" i="34"/>
  <c r="AW166" i="34"/>
  <c r="AY166" i="34" s="1"/>
  <c r="AX166" i="34"/>
  <c r="AZ166" i="34"/>
  <c r="AA167" i="34"/>
  <c r="AB167" i="34"/>
  <c r="AC167" i="34"/>
  <c r="AD167" i="34"/>
  <c r="AE167" i="34"/>
  <c r="AF167" i="34"/>
  <c r="AK167" i="34"/>
  <c r="AU167" i="34"/>
  <c r="AW167" i="34"/>
  <c r="AX167" i="34"/>
  <c r="AZ167" i="34"/>
  <c r="AA168" i="34"/>
  <c r="AB168" i="34"/>
  <c r="AC168" i="34"/>
  <c r="AD168" i="34"/>
  <c r="AE168" i="34"/>
  <c r="AF168" i="34"/>
  <c r="AK168" i="34"/>
  <c r="AU168" i="34"/>
  <c r="AW168" i="34"/>
  <c r="AX168" i="34"/>
  <c r="AZ168" i="34"/>
  <c r="AA169" i="34"/>
  <c r="AB169" i="34"/>
  <c r="AC169" i="34"/>
  <c r="AD169" i="34"/>
  <c r="AE169" i="34"/>
  <c r="AF169" i="34"/>
  <c r="AP169" i="34"/>
  <c r="AK169" i="34"/>
  <c r="AU169" i="34"/>
  <c r="AW169" i="34"/>
  <c r="AX169" i="34"/>
  <c r="AZ169" i="34"/>
  <c r="AA170" i="34"/>
  <c r="AB170" i="34"/>
  <c r="AC170" i="34"/>
  <c r="AD170" i="34"/>
  <c r="AE170" i="34"/>
  <c r="AF170" i="34"/>
  <c r="AK170" i="34"/>
  <c r="AU170" i="34"/>
  <c r="AW170" i="34"/>
  <c r="AX170" i="34"/>
  <c r="AZ170" i="34"/>
  <c r="AA171" i="34"/>
  <c r="AB171" i="34"/>
  <c r="AC171" i="34"/>
  <c r="AD171" i="34"/>
  <c r="AE171" i="34"/>
  <c r="AF171" i="34"/>
  <c r="AM171" i="34"/>
  <c r="AK171" i="34"/>
  <c r="AP171" i="34"/>
  <c r="AU171" i="34"/>
  <c r="AW171" i="34"/>
  <c r="AY171" i="34" s="1"/>
  <c r="AX171" i="34"/>
  <c r="AZ171" i="34"/>
  <c r="AA172" i="34"/>
  <c r="AB172" i="34"/>
  <c r="AC172" i="34"/>
  <c r="AD172" i="34"/>
  <c r="AE172" i="34"/>
  <c r="AF172" i="34"/>
  <c r="AK172" i="34"/>
  <c r="AU172" i="34"/>
  <c r="AW172" i="34"/>
  <c r="AX172" i="34"/>
  <c r="AZ172" i="34"/>
  <c r="AA173" i="34"/>
  <c r="AB173" i="34"/>
  <c r="AC173" i="34"/>
  <c r="AD173" i="34"/>
  <c r="AE173" i="34"/>
  <c r="AF173" i="34"/>
  <c r="AM173" i="34"/>
  <c r="AK173" i="34"/>
  <c r="AU173" i="34"/>
  <c r="AW173" i="34"/>
  <c r="AX173" i="34"/>
  <c r="AZ173" i="34"/>
  <c r="AA174" i="34"/>
  <c r="AB174" i="34"/>
  <c r="AC174" i="34"/>
  <c r="AD174" i="34"/>
  <c r="AH174" i="34" s="1"/>
  <c r="AE174" i="34"/>
  <c r="AF174" i="34"/>
  <c r="AK174" i="34"/>
  <c r="AU174" i="34"/>
  <c r="AW174" i="34"/>
  <c r="AX174" i="34"/>
  <c r="AY174" i="34" s="1"/>
  <c r="AZ174" i="34"/>
  <c r="AA175" i="34"/>
  <c r="AB175" i="34"/>
  <c r="AC175" i="34"/>
  <c r="AD175" i="34"/>
  <c r="AE175" i="34"/>
  <c r="AF175" i="34"/>
  <c r="AK175" i="34"/>
  <c r="AU175" i="34"/>
  <c r="AW175" i="34"/>
  <c r="AX175" i="34"/>
  <c r="AZ175" i="34"/>
  <c r="AA176" i="34"/>
  <c r="AB176" i="34"/>
  <c r="AC176" i="34"/>
  <c r="AD176" i="34"/>
  <c r="AE176" i="34"/>
  <c r="AF176" i="34"/>
  <c r="AK176" i="34"/>
  <c r="AU176" i="34"/>
  <c r="AW176" i="34"/>
  <c r="AX176" i="34"/>
  <c r="AZ176" i="34"/>
  <c r="AA177" i="34"/>
  <c r="AB177" i="34"/>
  <c r="AC177" i="34"/>
  <c r="AD177" i="34"/>
  <c r="AE177" i="34"/>
  <c r="AF177" i="34"/>
  <c r="AM177" i="34"/>
  <c r="AK177" i="34"/>
  <c r="AP177" i="34"/>
  <c r="AU177" i="34"/>
  <c r="AW177" i="34"/>
  <c r="AX177" i="34"/>
  <c r="AZ177" i="34"/>
  <c r="AA178" i="34"/>
  <c r="AB178" i="34"/>
  <c r="AC178" i="34"/>
  <c r="AD178" i="34"/>
  <c r="AE178" i="34"/>
  <c r="AF178" i="34"/>
  <c r="AP178" i="34"/>
  <c r="AK178" i="34"/>
  <c r="AU178" i="34"/>
  <c r="AW178" i="34"/>
  <c r="AX178" i="34"/>
  <c r="AZ178" i="34"/>
  <c r="AA179" i="34"/>
  <c r="AB179" i="34"/>
  <c r="AC179" i="34"/>
  <c r="AD179" i="34"/>
  <c r="AE179" i="34"/>
  <c r="AF179" i="34"/>
  <c r="AK179" i="34"/>
  <c r="AU179" i="34"/>
  <c r="AW179" i="34"/>
  <c r="AY179" i="34" s="1"/>
  <c r="AX179" i="34"/>
  <c r="AZ179" i="34"/>
  <c r="AA180" i="34"/>
  <c r="AB180" i="34"/>
  <c r="AC180" i="34"/>
  <c r="AD180" i="34"/>
  <c r="AE180" i="34"/>
  <c r="AF180" i="34"/>
  <c r="AK180" i="34"/>
  <c r="AU180" i="34"/>
  <c r="AW180" i="34"/>
  <c r="AY180" i="34" s="1"/>
  <c r="AX180" i="34"/>
  <c r="AZ180" i="34"/>
  <c r="AA181" i="34"/>
  <c r="AB181" i="34"/>
  <c r="AC181" i="34"/>
  <c r="AD181" i="34"/>
  <c r="AE181" i="34"/>
  <c r="AF181" i="34"/>
  <c r="AK181" i="34"/>
  <c r="AU181" i="34"/>
  <c r="AW181" i="34"/>
  <c r="AX181" i="34"/>
  <c r="AZ181" i="34"/>
  <c r="AA182" i="34"/>
  <c r="AB182" i="34"/>
  <c r="AC182" i="34"/>
  <c r="AD182" i="34"/>
  <c r="AE182" i="34"/>
  <c r="AF182" i="34"/>
  <c r="AP182" i="34"/>
  <c r="AK182" i="34"/>
  <c r="AU182" i="34"/>
  <c r="AW182" i="34"/>
  <c r="AX182" i="34"/>
  <c r="AZ182" i="34"/>
  <c r="AA183" i="34"/>
  <c r="AB183" i="34"/>
  <c r="AC183" i="34"/>
  <c r="AD183" i="34"/>
  <c r="AG183" i="34" s="1"/>
  <c r="AE183" i="34"/>
  <c r="AF183" i="34"/>
  <c r="AP183" i="34"/>
  <c r="AK183" i="34"/>
  <c r="AU183" i="34"/>
  <c r="AW183" i="34"/>
  <c r="AX183" i="34"/>
  <c r="AZ183" i="34"/>
  <c r="AA184" i="34"/>
  <c r="AB184" i="34"/>
  <c r="AC184" i="34"/>
  <c r="AD184" i="34"/>
  <c r="AE184" i="34"/>
  <c r="AF184" i="34"/>
  <c r="AK184" i="34"/>
  <c r="AU184" i="34"/>
  <c r="AW184" i="34"/>
  <c r="AX184" i="34"/>
  <c r="AZ184" i="34"/>
  <c r="AA185" i="34"/>
  <c r="AB185" i="34"/>
  <c r="AC185" i="34"/>
  <c r="AD185" i="34"/>
  <c r="AE185" i="34"/>
  <c r="AF185" i="34"/>
  <c r="AK185" i="34"/>
  <c r="AU185" i="34"/>
  <c r="AW185" i="34"/>
  <c r="AY185" i="34" s="1"/>
  <c r="AX185" i="34"/>
  <c r="AZ185" i="34"/>
  <c r="AA186" i="34"/>
  <c r="AB186" i="34"/>
  <c r="AC186" i="34"/>
  <c r="AD186" i="34"/>
  <c r="AE186" i="34"/>
  <c r="AF186" i="34"/>
  <c r="AK186" i="34"/>
  <c r="AU186" i="34"/>
  <c r="AW186" i="34"/>
  <c r="AX186" i="34"/>
  <c r="AZ186" i="34"/>
  <c r="AA187" i="34"/>
  <c r="AB187" i="34"/>
  <c r="AC187" i="34"/>
  <c r="AD187" i="34"/>
  <c r="AE187" i="34"/>
  <c r="AF187" i="34"/>
  <c r="AP187" i="34"/>
  <c r="AK187" i="34"/>
  <c r="AM187" i="34"/>
  <c r="AU187" i="34"/>
  <c r="AW187" i="34"/>
  <c r="AX187" i="34"/>
  <c r="AZ187" i="34"/>
  <c r="AA188" i="34"/>
  <c r="AB188" i="34"/>
  <c r="AC188" i="34"/>
  <c r="AD188" i="34"/>
  <c r="AE188" i="34"/>
  <c r="AF188" i="34"/>
  <c r="AK188" i="34"/>
  <c r="AU188" i="34"/>
  <c r="AW188" i="34"/>
  <c r="AY188" i="34" s="1"/>
  <c r="AX188" i="34"/>
  <c r="AZ188" i="34"/>
  <c r="AA189" i="34"/>
  <c r="AB189" i="34"/>
  <c r="AC189" i="34"/>
  <c r="AD189" i="34"/>
  <c r="AH189" i="34" s="1"/>
  <c r="AE189" i="34"/>
  <c r="AF189" i="34"/>
  <c r="AM189" i="34"/>
  <c r="AK189" i="34"/>
  <c r="AU189" i="34"/>
  <c r="AW189" i="34"/>
  <c r="AX189" i="34"/>
  <c r="AZ189" i="34"/>
  <c r="AA190" i="34"/>
  <c r="AB190" i="34"/>
  <c r="AC190" i="34"/>
  <c r="AD190" i="34"/>
  <c r="AE190" i="34"/>
  <c r="AF190" i="34"/>
  <c r="AK190" i="34"/>
  <c r="AU190" i="34"/>
  <c r="AW190" i="34"/>
  <c r="AX190" i="34"/>
  <c r="AZ190" i="34"/>
  <c r="AA191" i="34"/>
  <c r="AB191" i="34"/>
  <c r="AC191" i="34"/>
  <c r="AD191" i="34"/>
  <c r="AG191" i="34" s="1"/>
  <c r="AE191" i="34"/>
  <c r="AF191" i="34"/>
  <c r="AK191" i="34"/>
  <c r="AU191" i="34"/>
  <c r="AW191" i="34"/>
  <c r="AX191" i="34"/>
  <c r="AZ191" i="34"/>
  <c r="AA192" i="34"/>
  <c r="AB192" i="34"/>
  <c r="AC192" i="34"/>
  <c r="AD192" i="34"/>
  <c r="AE192" i="34"/>
  <c r="AF192" i="34"/>
  <c r="AK192" i="34"/>
  <c r="AU192" i="34"/>
  <c r="AW192" i="34"/>
  <c r="AX192" i="34"/>
  <c r="AY192" i="34"/>
  <c r="AZ192" i="34"/>
  <c r="AA193" i="34"/>
  <c r="AB193" i="34"/>
  <c r="AC193" i="34"/>
  <c r="AD193" i="34"/>
  <c r="AE193" i="34"/>
  <c r="AF193" i="34"/>
  <c r="AM193" i="34"/>
  <c r="AK193" i="34"/>
  <c r="AU193" i="34"/>
  <c r="AW193" i="34"/>
  <c r="AX193" i="34"/>
  <c r="AZ193" i="34"/>
  <c r="AA194" i="34"/>
  <c r="AB194" i="34"/>
  <c r="AC194" i="34"/>
  <c r="AD194" i="34"/>
  <c r="AE194" i="34"/>
  <c r="AF194" i="34"/>
  <c r="AP194" i="34"/>
  <c r="AK194" i="34"/>
  <c r="AU194" i="34"/>
  <c r="AW194" i="34"/>
  <c r="AX194" i="34"/>
  <c r="AY194" i="34" s="1"/>
  <c r="AZ194" i="34"/>
  <c r="AA195" i="34"/>
  <c r="AB195" i="34"/>
  <c r="AC195" i="34"/>
  <c r="AD195" i="34"/>
  <c r="AE195" i="34"/>
  <c r="AF195" i="34"/>
  <c r="AM195" i="34"/>
  <c r="AK195" i="34"/>
  <c r="AP195" i="34"/>
  <c r="AU195" i="34"/>
  <c r="AW195" i="34"/>
  <c r="AX195" i="34"/>
  <c r="AZ195" i="34"/>
  <c r="AA196" i="34"/>
  <c r="AB196" i="34"/>
  <c r="AC196" i="34"/>
  <c r="AD196" i="34"/>
  <c r="AE196" i="34"/>
  <c r="AF196" i="34"/>
  <c r="AK196" i="34"/>
  <c r="AU196" i="34"/>
  <c r="AW196" i="34"/>
  <c r="AX196" i="34"/>
  <c r="AZ196" i="34"/>
  <c r="AA197" i="34"/>
  <c r="AB197" i="34"/>
  <c r="AC197" i="34"/>
  <c r="AD197" i="34"/>
  <c r="AE197" i="34"/>
  <c r="AF197" i="34"/>
  <c r="AM197" i="34"/>
  <c r="AK197" i="34"/>
  <c r="AU197" i="34"/>
  <c r="AW197" i="34"/>
  <c r="AX197" i="34"/>
  <c r="AZ197" i="34"/>
  <c r="AA198" i="34"/>
  <c r="AB198" i="34"/>
  <c r="AC198" i="34"/>
  <c r="AD198" i="34"/>
  <c r="AG198" i="34" s="1"/>
  <c r="AE198" i="34"/>
  <c r="AF198" i="34"/>
  <c r="AK198" i="34"/>
  <c r="AU198" i="34"/>
  <c r="AW198" i="34"/>
  <c r="AX198" i="34"/>
  <c r="AZ198" i="34"/>
  <c r="AA199" i="34"/>
  <c r="AB199" i="34"/>
  <c r="AC199" i="34"/>
  <c r="AD199" i="34"/>
  <c r="AE199" i="34"/>
  <c r="AF199" i="34"/>
  <c r="AK199" i="34"/>
  <c r="AM199" i="34"/>
  <c r="AP199" i="34"/>
  <c r="AU199" i="34"/>
  <c r="AW199" i="34"/>
  <c r="AX199" i="34"/>
  <c r="AZ199" i="34"/>
  <c r="AA200" i="34"/>
  <c r="AB200" i="34"/>
  <c r="AC200" i="34"/>
  <c r="AD200" i="34"/>
  <c r="AE200" i="34"/>
  <c r="AF200" i="34"/>
  <c r="AK200" i="34"/>
  <c r="AU200" i="34"/>
  <c r="AW200" i="34"/>
  <c r="AX200" i="34"/>
  <c r="AZ200" i="34"/>
  <c r="AA201" i="34"/>
  <c r="AB201" i="34"/>
  <c r="AC201" i="34"/>
  <c r="AD201" i="34"/>
  <c r="AG201" i="34" s="1"/>
  <c r="AE201" i="34"/>
  <c r="AF201" i="34"/>
  <c r="AK201" i="34"/>
  <c r="AU201" i="34"/>
  <c r="AW201" i="34"/>
  <c r="AY201" i="34" s="1"/>
  <c r="AX201" i="34"/>
  <c r="AZ201" i="34"/>
  <c r="AA202" i="34"/>
  <c r="AB202" i="34"/>
  <c r="AC202" i="34"/>
  <c r="AD202" i="34"/>
  <c r="AE202" i="34"/>
  <c r="AF202" i="34"/>
  <c r="AK202" i="34"/>
  <c r="AU202" i="34"/>
  <c r="AW202" i="34"/>
  <c r="AX202" i="34"/>
  <c r="AZ202" i="34"/>
  <c r="AA203" i="34"/>
  <c r="AB203" i="34"/>
  <c r="AC203" i="34"/>
  <c r="AD203" i="34"/>
  <c r="AE203" i="34"/>
  <c r="AF203" i="34"/>
  <c r="AK203" i="34"/>
  <c r="AU203" i="34"/>
  <c r="AW203" i="34"/>
  <c r="AX203" i="34"/>
  <c r="AZ203" i="34"/>
  <c r="AA204" i="34"/>
  <c r="AB204" i="34"/>
  <c r="AC204" i="34"/>
  <c r="AD204" i="34"/>
  <c r="AE204" i="34"/>
  <c r="AF204" i="34"/>
  <c r="AM204" i="34"/>
  <c r="AK204" i="34"/>
  <c r="AP204" i="34"/>
  <c r="AU204" i="34"/>
  <c r="AW204" i="34"/>
  <c r="AX204" i="34"/>
  <c r="AZ204" i="34"/>
  <c r="AA205" i="34"/>
  <c r="AB205" i="34"/>
  <c r="AC205" i="34"/>
  <c r="AD205" i="34"/>
  <c r="AH205" i="34" s="1"/>
  <c r="AE205" i="34"/>
  <c r="AF205" i="34"/>
  <c r="AK205" i="34"/>
  <c r="AU205" i="34"/>
  <c r="AW205" i="34"/>
  <c r="AX205" i="34"/>
  <c r="AZ205" i="34"/>
  <c r="AA206" i="34"/>
  <c r="AB206" i="34"/>
  <c r="AC206" i="34"/>
  <c r="AD206" i="34"/>
  <c r="AE206" i="34"/>
  <c r="AF206" i="34"/>
  <c r="AM206" i="34"/>
  <c r="AK206" i="34"/>
  <c r="AP206" i="34"/>
  <c r="AU206" i="34"/>
  <c r="AW206" i="34"/>
  <c r="AX206" i="34"/>
  <c r="AZ206" i="34"/>
  <c r="AA207" i="34"/>
  <c r="AB207" i="34"/>
  <c r="AC207" i="34"/>
  <c r="AD207" i="34"/>
  <c r="AE207" i="34"/>
  <c r="AF207" i="34"/>
  <c r="AK207" i="34"/>
  <c r="AU207" i="34"/>
  <c r="AW207" i="34"/>
  <c r="AY207" i="34" s="1"/>
  <c r="AX207" i="34"/>
  <c r="AZ207" i="34"/>
  <c r="AA208" i="34"/>
  <c r="AB208" i="34"/>
  <c r="AC208" i="34"/>
  <c r="AD208" i="34"/>
  <c r="AE208" i="34"/>
  <c r="AF208" i="34"/>
  <c r="AK208" i="34"/>
  <c r="AU208" i="34"/>
  <c r="AW208" i="34"/>
  <c r="AX208" i="34"/>
  <c r="AZ208" i="34"/>
  <c r="AA209" i="34"/>
  <c r="AB209" i="34"/>
  <c r="AC209" i="34"/>
  <c r="AD209" i="34"/>
  <c r="AE209" i="34"/>
  <c r="AF209" i="34"/>
  <c r="AP209" i="34"/>
  <c r="AK209" i="34"/>
  <c r="AU209" i="34"/>
  <c r="AW209" i="34"/>
  <c r="AY209" i="34" s="1"/>
  <c r="AX209" i="34"/>
  <c r="AZ209" i="34"/>
  <c r="AA210" i="34"/>
  <c r="AB210" i="34"/>
  <c r="AC210" i="34"/>
  <c r="AD210" i="34"/>
  <c r="AE210" i="34"/>
  <c r="AF210" i="34"/>
  <c r="AK210" i="34"/>
  <c r="AU210" i="34"/>
  <c r="AW210" i="34"/>
  <c r="AX210" i="34"/>
  <c r="AZ210" i="34"/>
  <c r="AA211" i="34"/>
  <c r="AB211" i="34"/>
  <c r="AC211" i="34"/>
  <c r="AD211" i="34"/>
  <c r="AE211" i="34"/>
  <c r="AF211" i="34"/>
  <c r="AK211" i="34"/>
  <c r="AU211" i="34"/>
  <c r="AW211" i="34"/>
  <c r="AX211" i="34"/>
  <c r="AY211" i="34" s="1"/>
  <c r="AZ211" i="34"/>
  <c r="AA212" i="34"/>
  <c r="AB212" i="34"/>
  <c r="AC212" i="34"/>
  <c r="AD212" i="34"/>
  <c r="AE212" i="34"/>
  <c r="AF212" i="34"/>
  <c r="AP212" i="34"/>
  <c r="AK212" i="34"/>
  <c r="AM212" i="34"/>
  <c r="AU212" i="34"/>
  <c r="AW212" i="34"/>
  <c r="AX212" i="34"/>
  <c r="AZ212" i="34"/>
  <c r="AA213" i="34"/>
  <c r="AB213" i="34"/>
  <c r="AC213" i="34"/>
  <c r="AD213" i="34"/>
  <c r="AE213" i="34"/>
  <c r="AF213" i="34"/>
  <c r="AK213" i="34"/>
  <c r="AU213" i="34"/>
  <c r="AW213" i="34"/>
  <c r="AY213" i="34"/>
  <c r="AX213" i="34"/>
  <c r="AZ213" i="34"/>
  <c r="AA214" i="34"/>
  <c r="AB214" i="34"/>
  <c r="AC214" i="34"/>
  <c r="AD214" i="34"/>
  <c r="AE214" i="34"/>
  <c r="AF214" i="34"/>
  <c r="AP214" i="34"/>
  <c r="AK214" i="34"/>
  <c r="AU214" i="34"/>
  <c r="AW214" i="34"/>
  <c r="AX214" i="34"/>
  <c r="AZ214" i="34"/>
  <c r="AA215" i="34"/>
  <c r="AB215" i="34"/>
  <c r="AC215" i="34"/>
  <c r="AD215" i="34"/>
  <c r="AE215" i="34"/>
  <c r="AF215" i="34"/>
  <c r="AK215" i="34"/>
  <c r="AU215" i="34"/>
  <c r="AW215" i="34"/>
  <c r="AX215" i="34"/>
  <c r="AZ215" i="34"/>
  <c r="AA216" i="34"/>
  <c r="AB216" i="34"/>
  <c r="AC216" i="34"/>
  <c r="AD216" i="34"/>
  <c r="AH216" i="34" s="1"/>
  <c r="AE216" i="34"/>
  <c r="AF216" i="34"/>
  <c r="AM216" i="34"/>
  <c r="AK216" i="34"/>
  <c r="AP216" i="34"/>
  <c r="AU216" i="34"/>
  <c r="AW216" i="34"/>
  <c r="AX216" i="34"/>
  <c r="AZ216" i="34"/>
  <c r="AA217" i="34"/>
  <c r="AB217" i="34"/>
  <c r="AC217" i="34"/>
  <c r="AD217" i="34"/>
  <c r="AE217" i="34"/>
  <c r="AF217" i="34"/>
  <c r="AP217" i="34"/>
  <c r="AK217" i="34"/>
  <c r="AU217" i="34"/>
  <c r="AW217" i="34"/>
  <c r="AX217" i="34"/>
  <c r="AZ217" i="34"/>
  <c r="AA218" i="34"/>
  <c r="AB218" i="34"/>
  <c r="AC218" i="34"/>
  <c r="AD218" i="34"/>
  <c r="AE218" i="34"/>
  <c r="AF218" i="34"/>
  <c r="AM218" i="34"/>
  <c r="AK218" i="34"/>
  <c r="AU218" i="34"/>
  <c r="AW218" i="34"/>
  <c r="AX218" i="34"/>
  <c r="AZ218" i="34"/>
  <c r="AA219" i="34"/>
  <c r="AB219" i="34"/>
  <c r="AC219" i="34"/>
  <c r="AD219" i="34"/>
  <c r="AE219" i="34"/>
  <c r="AF219" i="34"/>
  <c r="AK219" i="34"/>
  <c r="AU219" i="34"/>
  <c r="AW219" i="34"/>
  <c r="AX219" i="34"/>
  <c r="AZ219" i="34"/>
  <c r="AA220" i="34"/>
  <c r="AB220" i="34"/>
  <c r="AC220" i="34"/>
  <c r="AD220" i="34"/>
  <c r="AE220" i="34"/>
  <c r="AF220" i="34"/>
  <c r="AK220" i="34"/>
  <c r="AU220" i="34"/>
  <c r="AW220" i="34"/>
  <c r="AX220" i="34"/>
  <c r="AZ220" i="34"/>
  <c r="AA221" i="34"/>
  <c r="AB221" i="34"/>
  <c r="AC221" i="34"/>
  <c r="AD221" i="34"/>
  <c r="AE221" i="34"/>
  <c r="AF221" i="34"/>
  <c r="AK221" i="34"/>
  <c r="AU221" i="34"/>
  <c r="AW221" i="34"/>
  <c r="AY221" i="34" s="1"/>
  <c r="AX221" i="34"/>
  <c r="AZ221" i="34"/>
  <c r="AA222" i="34"/>
  <c r="AB222" i="34"/>
  <c r="AC222" i="34"/>
  <c r="AD222" i="34"/>
  <c r="AG222" i="34" s="1"/>
  <c r="AE222" i="34"/>
  <c r="AF222" i="34"/>
  <c r="AP222" i="34"/>
  <c r="AK222" i="34"/>
  <c r="AM222" i="34"/>
  <c r="AU222" i="34"/>
  <c r="AW222" i="34"/>
  <c r="AX222" i="34"/>
  <c r="AZ222" i="34"/>
  <c r="AA223" i="34"/>
  <c r="AB223" i="34"/>
  <c r="AC223" i="34"/>
  <c r="AD223" i="34"/>
  <c r="AE223" i="34"/>
  <c r="AF223" i="34"/>
  <c r="AK223" i="34"/>
  <c r="AU223" i="34"/>
  <c r="AW223" i="34"/>
  <c r="AX223" i="34"/>
  <c r="AZ223" i="34"/>
  <c r="AA224" i="34"/>
  <c r="AB224" i="34"/>
  <c r="AC224" i="34"/>
  <c r="AD224" i="34"/>
  <c r="AE224" i="34"/>
  <c r="AF224" i="34"/>
  <c r="AP224" i="34"/>
  <c r="AK224" i="34"/>
  <c r="AM224" i="34"/>
  <c r="AU224" i="34"/>
  <c r="AW224" i="34"/>
  <c r="AX224" i="34"/>
  <c r="AZ224" i="34"/>
  <c r="AA225" i="34"/>
  <c r="AB225" i="34"/>
  <c r="AC225" i="34"/>
  <c r="AD225" i="34"/>
  <c r="AH225" i="34" s="1"/>
  <c r="AE225" i="34"/>
  <c r="AF225" i="34"/>
  <c r="AP225" i="34"/>
  <c r="AK225" i="34"/>
  <c r="AU225" i="34"/>
  <c r="AW225" i="34"/>
  <c r="AX225" i="34"/>
  <c r="AZ225" i="34"/>
  <c r="AA226" i="34"/>
  <c r="AB226" i="34"/>
  <c r="AC226" i="34"/>
  <c r="AD226" i="34"/>
  <c r="AE226" i="34"/>
  <c r="AF226" i="34"/>
  <c r="AM226" i="34"/>
  <c r="AK226" i="34"/>
  <c r="AU226" i="34"/>
  <c r="AW226" i="34"/>
  <c r="AX226" i="34"/>
  <c r="AZ226" i="34"/>
  <c r="AA227" i="34"/>
  <c r="AB227" i="34"/>
  <c r="AC227" i="34"/>
  <c r="AD227" i="34"/>
  <c r="AE227" i="34"/>
  <c r="AF227" i="34"/>
  <c r="AK227" i="34"/>
  <c r="AU227" i="34"/>
  <c r="AW227" i="34"/>
  <c r="AX227" i="34"/>
  <c r="AZ227" i="34"/>
  <c r="AA228" i="34"/>
  <c r="AB228" i="34"/>
  <c r="AC228" i="34"/>
  <c r="AD228" i="34"/>
  <c r="AE228" i="34"/>
  <c r="AF228" i="34"/>
  <c r="AK228" i="34"/>
  <c r="AU228" i="34"/>
  <c r="AW228" i="34"/>
  <c r="AX228" i="34"/>
  <c r="AZ228" i="34"/>
  <c r="AA229" i="34"/>
  <c r="AB229" i="34"/>
  <c r="AC229" i="34"/>
  <c r="AD229" i="34"/>
  <c r="AE229" i="34"/>
  <c r="AF229" i="34"/>
  <c r="AP229" i="34"/>
  <c r="AK229" i="34"/>
  <c r="AM229" i="34"/>
  <c r="AU229" i="34"/>
  <c r="AW229" i="34"/>
  <c r="AY229" i="34" s="1"/>
  <c r="AX229" i="34"/>
  <c r="AZ229" i="34"/>
  <c r="AA230" i="34"/>
  <c r="AB230" i="34"/>
  <c r="AC230" i="34"/>
  <c r="AD230" i="34"/>
  <c r="AE230" i="34"/>
  <c r="AF230" i="34"/>
  <c r="AK230" i="34"/>
  <c r="AU230" i="34"/>
  <c r="AW230" i="34"/>
  <c r="AX230" i="34"/>
  <c r="AZ230" i="34"/>
  <c r="AA231" i="34"/>
  <c r="AB231" i="34"/>
  <c r="AC231" i="34"/>
  <c r="AD231" i="34"/>
  <c r="AG231" i="34" s="1"/>
  <c r="AE231" i="34"/>
  <c r="AF231" i="34"/>
  <c r="AM231" i="34"/>
  <c r="AK231" i="34"/>
  <c r="AU231" i="34"/>
  <c r="AW231" i="34"/>
  <c r="AX231" i="34"/>
  <c r="AZ231" i="34"/>
  <c r="AA232" i="34"/>
  <c r="AB232" i="34"/>
  <c r="AC232" i="34"/>
  <c r="AD232" i="34"/>
  <c r="AE232" i="34"/>
  <c r="AF232" i="34"/>
  <c r="AP232" i="34"/>
  <c r="AK232" i="34"/>
  <c r="AU232" i="34"/>
  <c r="AW232" i="34"/>
  <c r="AY232" i="34" s="1"/>
  <c r="AX232" i="34"/>
  <c r="AZ232" i="34"/>
  <c r="AA233" i="34"/>
  <c r="AB233" i="34"/>
  <c r="AC233" i="34"/>
  <c r="AD233" i="34"/>
  <c r="AE233" i="34"/>
  <c r="AF233" i="34"/>
  <c r="AP233" i="34"/>
  <c r="AK233" i="34"/>
  <c r="AU233" i="34"/>
  <c r="AW233" i="34"/>
  <c r="AX233" i="34"/>
  <c r="AZ233" i="34"/>
  <c r="AA234" i="34"/>
  <c r="AB234" i="34"/>
  <c r="AC234" i="34"/>
  <c r="AD234" i="34"/>
  <c r="AG234" i="34" s="1"/>
  <c r="AE234" i="34"/>
  <c r="AF234" i="34"/>
  <c r="AP234" i="34"/>
  <c r="AK234" i="34"/>
  <c r="AM234" i="34"/>
  <c r="AU234" i="34"/>
  <c r="AW234" i="34"/>
  <c r="AX234" i="34"/>
  <c r="AZ234" i="34"/>
  <c r="AA235" i="34"/>
  <c r="AB235" i="34"/>
  <c r="AC235" i="34"/>
  <c r="AD235" i="34"/>
  <c r="AE235" i="34"/>
  <c r="AF235" i="34"/>
  <c r="AK235" i="34"/>
  <c r="AU235" i="34"/>
  <c r="AW235" i="34"/>
  <c r="AY235" i="34" s="1"/>
  <c r="AX235" i="34"/>
  <c r="AZ235" i="34"/>
  <c r="AA236" i="34"/>
  <c r="AB236" i="34"/>
  <c r="AC236" i="34"/>
  <c r="AD236" i="34"/>
  <c r="AE236" i="34"/>
  <c r="AF236" i="34"/>
  <c r="AK236" i="34"/>
  <c r="AU236" i="34"/>
  <c r="AW236" i="34"/>
  <c r="AX236" i="34"/>
  <c r="AZ236" i="34"/>
  <c r="AA237" i="34"/>
  <c r="AB237" i="34"/>
  <c r="AC237" i="34"/>
  <c r="AD237" i="34"/>
  <c r="AE237" i="34"/>
  <c r="AF237" i="34"/>
  <c r="AK237" i="34"/>
  <c r="AU237" i="34"/>
  <c r="AW237" i="34"/>
  <c r="AX237" i="34"/>
  <c r="AZ237" i="34"/>
  <c r="AA238" i="34"/>
  <c r="AB238" i="34"/>
  <c r="AC238" i="34"/>
  <c r="AD238" i="34"/>
  <c r="AE238" i="34"/>
  <c r="AF238" i="34"/>
  <c r="AK238" i="34"/>
  <c r="AM238" i="34"/>
  <c r="AP238" i="34"/>
  <c r="AU238" i="34"/>
  <c r="AW238" i="34"/>
  <c r="AX238" i="34"/>
  <c r="AZ238" i="34"/>
  <c r="AA239" i="34"/>
  <c r="AB239" i="34"/>
  <c r="AC239" i="34"/>
  <c r="AD239" i="34"/>
  <c r="AE239" i="34"/>
  <c r="AF239" i="34"/>
  <c r="AK239" i="34"/>
  <c r="AU239" i="34"/>
  <c r="AW239" i="34"/>
  <c r="AX239" i="34"/>
  <c r="AZ239" i="34"/>
  <c r="AA240" i="34"/>
  <c r="AB240" i="34"/>
  <c r="AC240" i="34"/>
  <c r="AD240" i="34"/>
  <c r="AE240" i="34"/>
  <c r="AF240" i="34"/>
  <c r="AK240" i="34"/>
  <c r="AU240" i="34"/>
  <c r="AW240" i="34"/>
  <c r="AX240" i="34"/>
  <c r="AZ240" i="34"/>
  <c r="AA241" i="34"/>
  <c r="AB241" i="34"/>
  <c r="AC241" i="34"/>
  <c r="AD241" i="34"/>
  <c r="AG241" i="34" s="1"/>
  <c r="AE241" i="34"/>
  <c r="AF241" i="34"/>
  <c r="AK241" i="34"/>
  <c r="AU241" i="34"/>
  <c r="AW241" i="34"/>
  <c r="AX241" i="34"/>
  <c r="AZ241" i="34"/>
  <c r="AA242" i="34"/>
  <c r="AB242" i="34"/>
  <c r="AC242" i="34"/>
  <c r="AD242" i="34"/>
  <c r="AE242" i="34"/>
  <c r="AF242" i="34"/>
  <c r="AP242" i="34"/>
  <c r="AK242" i="34"/>
  <c r="AU242" i="34"/>
  <c r="AW242" i="34"/>
  <c r="AX242" i="34"/>
  <c r="AZ242" i="34"/>
  <c r="AA243" i="34"/>
  <c r="AB243" i="34"/>
  <c r="AC243" i="34"/>
  <c r="AD243" i="34"/>
  <c r="AE243" i="34"/>
  <c r="AF243" i="34"/>
  <c r="AP243" i="34"/>
  <c r="AK243" i="34"/>
  <c r="AM243" i="34"/>
  <c r="AU243" i="34"/>
  <c r="AW243" i="34"/>
  <c r="AY243" i="34" s="1"/>
  <c r="AX243" i="34"/>
  <c r="AZ243" i="34"/>
  <c r="AA244" i="34"/>
  <c r="AB244" i="34"/>
  <c r="AC244" i="34"/>
  <c r="AD244" i="34"/>
  <c r="AE244" i="34"/>
  <c r="AF244" i="34"/>
  <c r="AK244" i="34"/>
  <c r="AU244" i="34"/>
  <c r="AW244" i="34"/>
  <c r="AX244" i="34"/>
  <c r="AZ244" i="34"/>
  <c r="AA245" i="34"/>
  <c r="AB245" i="34"/>
  <c r="AC245" i="34"/>
  <c r="AD245" i="34"/>
  <c r="AE245" i="34"/>
  <c r="AF245" i="34"/>
  <c r="AK245" i="34"/>
  <c r="AU245" i="34"/>
  <c r="AW245" i="34"/>
  <c r="AY245" i="34" s="1"/>
  <c r="AX245" i="34"/>
  <c r="AZ245" i="34"/>
  <c r="AA246" i="34"/>
  <c r="AB246" i="34"/>
  <c r="AC246" i="34"/>
  <c r="AD246" i="34"/>
  <c r="AE246" i="34"/>
  <c r="AF246" i="34"/>
  <c r="AK246" i="34"/>
  <c r="AU246" i="34"/>
  <c r="AW246" i="34"/>
  <c r="AX246" i="34"/>
  <c r="AZ246" i="34"/>
  <c r="AA247" i="34"/>
  <c r="AB247" i="34"/>
  <c r="AC247" i="34"/>
  <c r="AD247" i="34"/>
  <c r="AE247" i="34"/>
  <c r="AF247" i="34"/>
  <c r="AK247" i="34"/>
  <c r="AU247" i="34"/>
  <c r="AW247" i="34"/>
  <c r="AX247" i="34"/>
  <c r="AZ247" i="34"/>
  <c r="AA248" i="34"/>
  <c r="AB248" i="34"/>
  <c r="AC248" i="34"/>
  <c r="AD248" i="34"/>
  <c r="AE248" i="34"/>
  <c r="AF248" i="34"/>
  <c r="AK248" i="34"/>
  <c r="AU248" i="34"/>
  <c r="AW248" i="34"/>
  <c r="AX248" i="34"/>
  <c r="AZ248" i="34"/>
  <c r="AA249" i="34"/>
  <c r="AB249" i="34"/>
  <c r="AC249" i="34"/>
  <c r="AD249" i="34"/>
  <c r="AE249" i="34"/>
  <c r="AF249" i="34"/>
  <c r="AK249" i="34"/>
  <c r="AU249" i="34"/>
  <c r="AW249" i="34"/>
  <c r="AX249" i="34"/>
  <c r="AZ249" i="34"/>
  <c r="AA250" i="34"/>
  <c r="AB250" i="34"/>
  <c r="AC250" i="34"/>
  <c r="AD250" i="34"/>
  <c r="AE250" i="34"/>
  <c r="AF250" i="34"/>
  <c r="AM250" i="34"/>
  <c r="AK250" i="34"/>
  <c r="AP250" i="34"/>
  <c r="AU250" i="34"/>
  <c r="AW250" i="34"/>
  <c r="AX250" i="34"/>
  <c r="AZ250" i="34"/>
  <c r="AA251" i="34"/>
  <c r="AB251" i="34"/>
  <c r="AC251" i="34"/>
  <c r="AD251" i="34"/>
  <c r="AG251" i="34" s="1"/>
  <c r="AE251" i="34"/>
  <c r="AF251" i="34"/>
  <c r="AK251" i="34"/>
  <c r="AU251" i="34"/>
  <c r="AW251" i="34"/>
  <c r="AX251" i="34"/>
  <c r="AZ251" i="34"/>
  <c r="AA252" i="34"/>
  <c r="AB252" i="34"/>
  <c r="AC252" i="34"/>
  <c r="AD252" i="34"/>
  <c r="AE252" i="34"/>
  <c r="AF252" i="34"/>
  <c r="AM252" i="34"/>
  <c r="AK252" i="34"/>
  <c r="AU252" i="34"/>
  <c r="AW252" i="34"/>
  <c r="AX252" i="34"/>
  <c r="AZ252" i="34"/>
  <c r="AA253" i="34"/>
  <c r="AB253" i="34"/>
  <c r="AC253" i="34"/>
  <c r="AD253" i="34"/>
  <c r="AE253" i="34"/>
  <c r="AF253" i="34"/>
  <c r="AK253" i="34"/>
  <c r="AU253" i="34"/>
  <c r="AW253" i="34"/>
  <c r="AY253" i="34" s="1"/>
  <c r="AX253" i="34"/>
  <c r="AZ253" i="34"/>
  <c r="AA254" i="34"/>
  <c r="AB254" i="34"/>
  <c r="AC254" i="34"/>
  <c r="AD254" i="34"/>
  <c r="AE254" i="34"/>
  <c r="AF254" i="34"/>
  <c r="AK254" i="34"/>
  <c r="AU254" i="34"/>
  <c r="AW254" i="34"/>
  <c r="AX254" i="34"/>
  <c r="AZ254" i="34"/>
  <c r="AA255" i="34"/>
  <c r="AB255" i="34"/>
  <c r="AC255" i="34"/>
  <c r="AD255" i="34"/>
  <c r="AH255" i="34" s="1"/>
  <c r="AR255" i="34" s="1"/>
  <c r="AE255" i="34"/>
  <c r="AF255" i="34"/>
  <c r="AK255" i="34"/>
  <c r="AU255" i="34"/>
  <c r="AW255" i="34"/>
  <c r="AX255" i="34"/>
  <c r="AZ255" i="34"/>
  <c r="AA256" i="34"/>
  <c r="AB256" i="34"/>
  <c r="AC256" i="34"/>
  <c r="AD256" i="34"/>
  <c r="AE256" i="34"/>
  <c r="AF256" i="34"/>
  <c r="AK256" i="34"/>
  <c r="AU256" i="34"/>
  <c r="AW256" i="34"/>
  <c r="AX256" i="34"/>
  <c r="AY256" i="34" s="1"/>
  <c r="AZ256" i="34"/>
  <c r="AA257" i="34"/>
  <c r="AB257" i="34"/>
  <c r="AC257" i="34"/>
  <c r="AD257" i="34"/>
  <c r="AE257" i="34"/>
  <c r="AF257" i="34"/>
  <c r="AK257" i="34"/>
  <c r="AU257" i="34"/>
  <c r="AW257" i="34"/>
  <c r="AX257" i="34"/>
  <c r="AZ257" i="34"/>
  <c r="AA258" i="34"/>
  <c r="AB258" i="34"/>
  <c r="AC258" i="34"/>
  <c r="AD258" i="34"/>
  <c r="AG258" i="34" s="1"/>
  <c r="AE258" i="34"/>
  <c r="AF258" i="34"/>
  <c r="AK258" i="34"/>
  <c r="AU258" i="34"/>
  <c r="AW258" i="34"/>
  <c r="AX258" i="34"/>
  <c r="AZ258" i="34"/>
  <c r="AA259" i="34"/>
  <c r="AB259" i="34"/>
  <c r="AC259" i="34"/>
  <c r="AD259" i="34"/>
  <c r="AE259" i="34"/>
  <c r="AF259" i="34"/>
  <c r="AM259" i="34"/>
  <c r="AK259" i="34"/>
  <c r="AP259" i="34"/>
  <c r="AU259" i="34"/>
  <c r="AW259" i="34"/>
  <c r="AX259" i="34"/>
  <c r="AZ259" i="34"/>
  <c r="AA260" i="34"/>
  <c r="AB260" i="34"/>
  <c r="AC260" i="34"/>
  <c r="AD260" i="34"/>
  <c r="AE260" i="34"/>
  <c r="AF260" i="34"/>
  <c r="AP260" i="34"/>
  <c r="AK260" i="34"/>
  <c r="AM260" i="34"/>
  <c r="AU260" i="34"/>
  <c r="AW260" i="34"/>
  <c r="AX260" i="34"/>
  <c r="AZ260" i="34"/>
  <c r="AA261" i="34"/>
  <c r="AB261" i="34"/>
  <c r="AC261" i="34"/>
  <c r="AD261" i="34"/>
  <c r="AE261" i="34"/>
  <c r="AF261" i="34"/>
  <c r="AK261" i="34"/>
  <c r="AU261" i="34"/>
  <c r="AW261" i="34"/>
  <c r="AX261" i="34"/>
  <c r="AZ261" i="34"/>
  <c r="AA262" i="34"/>
  <c r="AB262" i="34"/>
  <c r="AC262" i="34"/>
  <c r="AD262" i="34"/>
  <c r="AE262" i="34"/>
  <c r="AF262" i="34"/>
  <c r="AP262" i="34"/>
  <c r="AK262" i="34"/>
  <c r="AU262" i="34"/>
  <c r="AW262" i="34"/>
  <c r="AX262" i="34"/>
  <c r="AZ262" i="34"/>
  <c r="AA263" i="34"/>
  <c r="AB263" i="34"/>
  <c r="AC263" i="34"/>
  <c r="AD263" i="34"/>
  <c r="AE263" i="34"/>
  <c r="AF263" i="34"/>
  <c r="AK263" i="34"/>
  <c r="AU263" i="34"/>
  <c r="AW263" i="34"/>
  <c r="AX263" i="34"/>
  <c r="AZ263" i="34"/>
  <c r="AA264" i="34"/>
  <c r="AB264" i="34"/>
  <c r="AC264" i="34"/>
  <c r="AD264" i="34"/>
  <c r="AG264" i="34" s="1"/>
  <c r="AE264" i="34"/>
  <c r="AF264" i="34"/>
  <c r="AK264" i="34"/>
  <c r="AU264" i="34"/>
  <c r="AW264" i="34"/>
  <c r="AX264" i="34"/>
  <c r="AZ264" i="34"/>
  <c r="AA265" i="34"/>
  <c r="AB265" i="34"/>
  <c r="AC265" i="34"/>
  <c r="AD265" i="34"/>
  <c r="AE265" i="34"/>
  <c r="AF265" i="34"/>
  <c r="AM265" i="34"/>
  <c r="AK265" i="34"/>
  <c r="AU265" i="34"/>
  <c r="AW265" i="34"/>
  <c r="AX265" i="34"/>
  <c r="AZ265" i="34"/>
  <c r="AA266" i="34"/>
  <c r="AB266" i="34"/>
  <c r="AC266" i="34"/>
  <c r="AD266" i="34"/>
  <c r="AE266" i="34"/>
  <c r="AF266" i="34"/>
  <c r="AK266" i="34"/>
  <c r="AU266" i="34"/>
  <c r="AW266" i="34"/>
  <c r="AX266" i="34"/>
  <c r="AZ266" i="34"/>
  <c r="AA267" i="34"/>
  <c r="AB267" i="34"/>
  <c r="AC267" i="34"/>
  <c r="AD267" i="34"/>
  <c r="AE267" i="34"/>
  <c r="AF267" i="34"/>
  <c r="AK267" i="34"/>
  <c r="AU267" i="34"/>
  <c r="AW267" i="34"/>
  <c r="AX267" i="34"/>
  <c r="AZ267" i="34"/>
  <c r="AA268" i="34"/>
  <c r="AB268" i="34"/>
  <c r="AC268" i="34"/>
  <c r="AD268" i="34"/>
  <c r="AE268" i="34"/>
  <c r="AF268" i="34"/>
  <c r="AM268" i="34"/>
  <c r="AK268" i="34"/>
  <c r="AU268" i="34"/>
  <c r="AW268" i="34"/>
  <c r="AX268" i="34"/>
  <c r="AZ268" i="34"/>
  <c r="AA269" i="34"/>
  <c r="AB269" i="34"/>
  <c r="AC269" i="34"/>
  <c r="AD269" i="34"/>
  <c r="AH269" i="34" s="1"/>
  <c r="AE269" i="34"/>
  <c r="AF269" i="34"/>
  <c r="AK269" i="34"/>
  <c r="AU269" i="34"/>
  <c r="AW269" i="34"/>
  <c r="AX269" i="34"/>
  <c r="AZ269" i="34"/>
  <c r="AA270" i="34"/>
  <c r="AB270" i="34"/>
  <c r="AC270" i="34"/>
  <c r="AD270" i="34"/>
  <c r="AE270" i="34"/>
  <c r="AF270" i="34"/>
  <c r="AK270" i="34"/>
  <c r="AU270" i="34"/>
  <c r="AW270" i="34"/>
  <c r="AX270" i="34"/>
  <c r="AZ270" i="34"/>
  <c r="AA271" i="34"/>
  <c r="AB271" i="34"/>
  <c r="AC271" i="34"/>
  <c r="AD271" i="34"/>
  <c r="AE271" i="34"/>
  <c r="AF271" i="34"/>
  <c r="AK271" i="34"/>
  <c r="AU271" i="34"/>
  <c r="AW271" i="34"/>
  <c r="AX271" i="34"/>
  <c r="AZ271" i="34"/>
  <c r="AA272" i="34"/>
  <c r="AB272" i="34"/>
  <c r="AC272" i="34"/>
  <c r="AD272" i="34"/>
  <c r="AE272" i="34"/>
  <c r="AF272" i="34"/>
  <c r="AK272" i="34"/>
  <c r="AU272" i="34"/>
  <c r="AW272" i="34"/>
  <c r="AX272" i="34"/>
  <c r="AZ272" i="34"/>
  <c r="AA273" i="34"/>
  <c r="AB273" i="34"/>
  <c r="AC273" i="34"/>
  <c r="AD273" i="34"/>
  <c r="AE273" i="34"/>
  <c r="AF273" i="34"/>
  <c r="AK273" i="34"/>
  <c r="AU273" i="34"/>
  <c r="AW273" i="34"/>
  <c r="AX273" i="34"/>
  <c r="AZ273" i="34"/>
  <c r="AA274" i="34"/>
  <c r="AB274" i="34"/>
  <c r="AC274" i="34"/>
  <c r="AD274" i="34"/>
  <c r="AE274" i="34"/>
  <c r="AF274" i="34"/>
  <c r="AK274" i="34"/>
  <c r="AU274" i="34"/>
  <c r="AW274" i="34"/>
  <c r="AX274" i="34"/>
  <c r="AZ274" i="34"/>
  <c r="AA275" i="34"/>
  <c r="AB275" i="34"/>
  <c r="AC275" i="34"/>
  <c r="AD275" i="34"/>
  <c r="AE275" i="34"/>
  <c r="AF275" i="34"/>
  <c r="AP275" i="34"/>
  <c r="AK275" i="34"/>
  <c r="AM275" i="34"/>
  <c r="AU275" i="34"/>
  <c r="AW275" i="34"/>
  <c r="AX275" i="34"/>
  <c r="AZ275" i="34"/>
  <c r="AA276" i="34"/>
  <c r="AB276" i="34"/>
  <c r="AC276" i="34"/>
  <c r="AD276" i="34"/>
  <c r="AG276" i="34" s="1"/>
  <c r="AE276" i="34"/>
  <c r="AF276" i="34"/>
  <c r="AK276" i="34"/>
  <c r="AU276" i="34"/>
  <c r="AW276" i="34"/>
  <c r="AX276" i="34"/>
  <c r="AZ276" i="34"/>
  <c r="AA277" i="34"/>
  <c r="AB277" i="34"/>
  <c r="AC277" i="34"/>
  <c r="AD277" i="34"/>
  <c r="AE277" i="34"/>
  <c r="AF277" i="34"/>
  <c r="AK277" i="34"/>
  <c r="AU277" i="34"/>
  <c r="AW277" i="34"/>
  <c r="AX277" i="34"/>
  <c r="AZ277" i="34"/>
  <c r="AA278" i="34"/>
  <c r="AB278" i="34"/>
  <c r="AC278" i="34"/>
  <c r="AD278" i="34"/>
  <c r="AE278" i="34"/>
  <c r="AF278" i="34"/>
  <c r="AP278" i="34"/>
  <c r="AK278" i="34"/>
  <c r="AU278" i="34"/>
  <c r="AW278" i="34"/>
  <c r="AX278" i="34"/>
  <c r="AZ278" i="34"/>
  <c r="AA279" i="34"/>
  <c r="AB279" i="34"/>
  <c r="AC279" i="34"/>
  <c r="AD279" i="34"/>
  <c r="AH279" i="34" s="1"/>
  <c r="AE279" i="34"/>
  <c r="AF279" i="34"/>
  <c r="AK279" i="34"/>
  <c r="AU279" i="34"/>
  <c r="AW279" i="34"/>
  <c r="AX279" i="34"/>
  <c r="AZ279" i="34"/>
  <c r="AA280" i="34"/>
  <c r="AB280" i="34"/>
  <c r="AC280" i="34"/>
  <c r="AD280" i="34"/>
  <c r="AE280" i="34"/>
  <c r="AF280" i="34"/>
  <c r="AK280" i="34"/>
  <c r="AU280" i="34"/>
  <c r="AW280" i="34"/>
  <c r="AX280" i="34"/>
  <c r="AZ280" i="34"/>
  <c r="AA281" i="34"/>
  <c r="AB281" i="34"/>
  <c r="AC281" i="34"/>
  <c r="AD281" i="34"/>
  <c r="AE281" i="34"/>
  <c r="AF281" i="34"/>
  <c r="AK281" i="34"/>
  <c r="AU281" i="34"/>
  <c r="AW281" i="34"/>
  <c r="AX281" i="34"/>
  <c r="AZ281" i="34"/>
  <c r="AA282" i="34"/>
  <c r="AB282" i="34"/>
  <c r="AC282" i="34"/>
  <c r="AD282" i="34"/>
  <c r="AH282" i="34" s="1"/>
  <c r="AO282" i="34" s="1"/>
  <c r="AE282" i="34"/>
  <c r="AF282" i="34"/>
  <c r="AK282" i="34"/>
  <c r="AU282" i="34"/>
  <c r="AW282" i="34"/>
  <c r="AX282" i="34"/>
  <c r="AZ282" i="34"/>
  <c r="AA283" i="34"/>
  <c r="AB283" i="34"/>
  <c r="AC283" i="34"/>
  <c r="AD283" i="34"/>
  <c r="AE283" i="34"/>
  <c r="AF283" i="34"/>
  <c r="AM283" i="34"/>
  <c r="AK283" i="34"/>
  <c r="AU283" i="34"/>
  <c r="AW283" i="34"/>
  <c r="AY283" i="34" s="1"/>
  <c r="AX283" i="34"/>
  <c r="AZ283" i="34"/>
  <c r="AA284" i="34"/>
  <c r="AB284" i="34"/>
  <c r="AC284" i="34"/>
  <c r="AD284" i="34"/>
  <c r="AE284" i="34"/>
  <c r="AF284" i="34"/>
  <c r="AM284" i="34"/>
  <c r="AK284" i="34"/>
  <c r="AU284" i="34"/>
  <c r="AW284" i="34"/>
  <c r="AX284" i="34"/>
  <c r="AZ284" i="34"/>
  <c r="AA285" i="34"/>
  <c r="AB285" i="34"/>
  <c r="AC285" i="34"/>
  <c r="AD285" i="34"/>
  <c r="AH285" i="34" s="1"/>
  <c r="AE285" i="34"/>
  <c r="AF285" i="34"/>
  <c r="AK285" i="34"/>
  <c r="AU285" i="34"/>
  <c r="AW285" i="34"/>
  <c r="AY285" i="34"/>
  <c r="AX285" i="34"/>
  <c r="AZ285" i="34"/>
  <c r="AA286" i="34"/>
  <c r="AB286" i="34"/>
  <c r="AC286" i="34"/>
  <c r="AD286" i="34"/>
  <c r="AE286" i="34"/>
  <c r="AF286" i="34"/>
  <c r="AK286" i="34"/>
  <c r="AU286" i="34"/>
  <c r="AW286" i="34"/>
  <c r="AX286" i="34"/>
  <c r="AZ286" i="34"/>
  <c r="AA287" i="34"/>
  <c r="AB287" i="34"/>
  <c r="AC287" i="34"/>
  <c r="AD287" i="34"/>
  <c r="AE287" i="34"/>
  <c r="AF287" i="34"/>
  <c r="AP287" i="34"/>
  <c r="AK287" i="34"/>
  <c r="AU287" i="34"/>
  <c r="AW287" i="34"/>
  <c r="AX287" i="34"/>
  <c r="AZ287" i="34"/>
  <c r="AA288" i="34"/>
  <c r="AB288" i="34"/>
  <c r="AC288" i="34"/>
  <c r="AD288" i="34"/>
  <c r="AE288" i="34"/>
  <c r="AF288" i="34"/>
  <c r="AK288" i="34"/>
  <c r="AU288" i="34"/>
  <c r="AW288" i="34"/>
  <c r="AX288" i="34"/>
  <c r="AZ288" i="34"/>
  <c r="AA289" i="34"/>
  <c r="AB289" i="34"/>
  <c r="AC289" i="34"/>
  <c r="AD289" i="34"/>
  <c r="AE289" i="34"/>
  <c r="AF289" i="34"/>
  <c r="AK289" i="34"/>
  <c r="AU289" i="34"/>
  <c r="AW289" i="34"/>
  <c r="AX289" i="34"/>
  <c r="AZ289" i="34"/>
  <c r="AA290" i="34"/>
  <c r="AB290" i="34"/>
  <c r="AC290" i="34"/>
  <c r="AD290" i="34"/>
  <c r="AE290" i="34"/>
  <c r="AF290" i="34"/>
  <c r="AK290" i="34"/>
  <c r="AU290" i="34"/>
  <c r="AW290" i="34"/>
  <c r="AX290" i="34"/>
  <c r="AZ290" i="34"/>
  <c r="AA291" i="34"/>
  <c r="AB291" i="34"/>
  <c r="AC291" i="34"/>
  <c r="AD291" i="34"/>
  <c r="AE291" i="34"/>
  <c r="AF291" i="34"/>
  <c r="AK291" i="34"/>
  <c r="AU291" i="34"/>
  <c r="AW291" i="34"/>
  <c r="AX291" i="34"/>
  <c r="AZ291" i="34"/>
  <c r="AA292" i="34"/>
  <c r="AB292" i="34"/>
  <c r="AC292" i="34"/>
  <c r="AD292" i="34"/>
  <c r="AE292" i="34"/>
  <c r="AF292" i="34"/>
  <c r="AK292" i="34"/>
  <c r="AU292" i="34"/>
  <c r="AW292" i="34"/>
  <c r="AX292" i="34"/>
  <c r="AZ292" i="34"/>
  <c r="AA293" i="34"/>
  <c r="AB293" i="34"/>
  <c r="AC293" i="34"/>
  <c r="AD293" i="34"/>
  <c r="AE293" i="34"/>
  <c r="AF293" i="34"/>
  <c r="AP293" i="34"/>
  <c r="AK293" i="34"/>
  <c r="AU293" i="34"/>
  <c r="AW293" i="34"/>
  <c r="AY293" i="34" s="1"/>
  <c r="AX293" i="34"/>
  <c r="AZ293" i="34"/>
  <c r="AA294" i="34"/>
  <c r="AB294" i="34"/>
  <c r="AC294" i="34"/>
  <c r="AD294" i="34"/>
  <c r="AH294" i="34" s="1"/>
  <c r="AE294" i="34"/>
  <c r="AF294" i="34"/>
  <c r="AK294" i="34"/>
  <c r="AU294" i="34"/>
  <c r="AW294" i="34"/>
  <c r="AX294" i="34"/>
  <c r="AZ294" i="34"/>
  <c r="AA295" i="34"/>
  <c r="AB295" i="34"/>
  <c r="AC295" i="34"/>
  <c r="AD295" i="34"/>
  <c r="AE295" i="34"/>
  <c r="AF295" i="34"/>
  <c r="AK295" i="34"/>
  <c r="AU295" i="34"/>
  <c r="AW295" i="34"/>
  <c r="AY295" i="34" s="1"/>
  <c r="AX295" i="34"/>
  <c r="AZ295" i="34"/>
  <c r="AA296" i="34"/>
  <c r="AB296" i="34"/>
  <c r="AC296" i="34"/>
  <c r="AD296" i="34"/>
  <c r="AH296" i="34" s="1"/>
  <c r="AE296" i="34"/>
  <c r="AF296" i="34"/>
  <c r="AP296" i="34"/>
  <c r="AK296" i="34"/>
  <c r="AU296" i="34"/>
  <c r="AW296" i="34"/>
  <c r="AX296" i="34"/>
  <c r="AZ296" i="34"/>
  <c r="AA297" i="34"/>
  <c r="AB297" i="34"/>
  <c r="AC297" i="34"/>
  <c r="AD297" i="34"/>
  <c r="AE297" i="34"/>
  <c r="AF297" i="34"/>
  <c r="AK297" i="34"/>
  <c r="AU297" i="34"/>
  <c r="AW297" i="34"/>
  <c r="AX297" i="34"/>
  <c r="AZ297" i="34"/>
  <c r="AA298" i="34"/>
  <c r="AB298" i="34"/>
  <c r="AC298" i="34"/>
  <c r="AD298" i="34"/>
  <c r="AE298" i="34"/>
  <c r="AF298" i="34"/>
  <c r="AK298" i="34"/>
  <c r="AU298" i="34"/>
  <c r="AW298" i="34"/>
  <c r="AX298" i="34"/>
  <c r="AZ298" i="34"/>
  <c r="AA299" i="34"/>
  <c r="AB299" i="34"/>
  <c r="AC299" i="34"/>
  <c r="AD299" i="34"/>
  <c r="AE299" i="34"/>
  <c r="AF299" i="34"/>
  <c r="AK299" i="34"/>
  <c r="AU299" i="34"/>
  <c r="AW299" i="34"/>
  <c r="AX299" i="34"/>
  <c r="AY299" i="34"/>
  <c r="AZ299" i="34"/>
  <c r="AA300" i="34"/>
  <c r="AB300" i="34"/>
  <c r="AC300" i="34"/>
  <c r="AD300" i="34"/>
  <c r="AE300" i="34"/>
  <c r="AF300" i="34"/>
  <c r="AK300" i="34"/>
  <c r="AU300" i="34"/>
  <c r="AW300" i="34"/>
  <c r="AX300" i="34"/>
  <c r="AZ300" i="34"/>
  <c r="AA301" i="34"/>
  <c r="AB301" i="34"/>
  <c r="AC301" i="34"/>
  <c r="AD301" i="34"/>
  <c r="AG301" i="34" s="1"/>
  <c r="AE301" i="34"/>
  <c r="AF301" i="34"/>
  <c r="AK301" i="34"/>
  <c r="AU301" i="34"/>
  <c r="AW301" i="34"/>
  <c r="AY301" i="34" s="1"/>
  <c r="AX301" i="34"/>
  <c r="AZ301" i="34"/>
  <c r="AA302" i="34"/>
  <c r="AB302" i="34"/>
  <c r="AC302" i="34"/>
  <c r="AD302" i="34"/>
  <c r="AE302" i="34"/>
  <c r="AF302" i="34"/>
  <c r="AM302" i="34"/>
  <c r="AK302" i="34"/>
  <c r="AU302" i="34"/>
  <c r="AW302" i="34"/>
  <c r="AX302" i="34"/>
  <c r="AZ302" i="34"/>
  <c r="AA303" i="34"/>
  <c r="AB303" i="34"/>
  <c r="AC303" i="34"/>
  <c r="AD303" i="34"/>
  <c r="AG303" i="34" s="1"/>
  <c r="AE303" i="34"/>
  <c r="AF303" i="34"/>
  <c r="AK303" i="34"/>
  <c r="AU303" i="34"/>
  <c r="AW303" i="34"/>
  <c r="AY303" i="34" s="1"/>
  <c r="AX303" i="34"/>
  <c r="AZ303" i="34"/>
  <c r="AA304" i="34"/>
  <c r="AB304" i="34"/>
  <c r="AC304" i="34"/>
  <c r="AD304" i="34"/>
  <c r="AE304" i="34"/>
  <c r="AF304" i="34"/>
  <c r="AM304" i="34"/>
  <c r="AK304" i="34"/>
  <c r="AU304" i="34"/>
  <c r="AW304" i="34"/>
  <c r="AY304" i="34" s="1"/>
  <c r="AX304" i="34"/>
  <c r="AZ304" i="34"/>
  <c r="AA305" i="34"/>
  <c r="AB305" i="34"/>
  <c r="AC305" i="34"/>
  <c r="AD305" i="34"/>
  <c r="AE305" i="34"/>
  <c r="AF305" i="34"/>
  <c r="AP305" i="34"/>
  <c r="AK305" i="34"/>
  <c r="AM305" i="34"/>
  <c r="AU305" i="34"/>
  <c r="AW305" i="34"/>
  <c r="AX305" i="34"/>
  <c r="AZ305" i="34"/>
  <c r="AA306" i="34"/>
  <c r="AB306" i="34"/>
  <c r="AC306" i="34"/>
  <c r="AD306" i="34"/>
  <c r="AE306" i="34"/>
  <c r="AF306" i="34"/>
  <c r="AK306" i="34"/>
  <c r="AU306" i="34"/>
  <c r="AW306" i="34"/>
  <c r="AX306" i="34"/>
  <c r="AZ306" i="34"/>
  <c r="AA307" i="34"/>
  <c r="AB307" i="34"/>
  <c r="AC307" i="34"/>
  <c r="AD307" i="34"/>
  <c r="AE307" i="34"/>
  <c r="AF307" i="34"/>
  <c r="AK307" i="34"/>
  <c r="AU307" i="34"/>
  <c r="AW307" i="34"/>
  <c r="AY307" i="34" s="1"/>
  <c r="AX307" i="34"/>
  <c r="AZ307" i="34"/>
  <c r="AA308" i="34"/>
  <c r="AB308" i="34"/>
  <c r="AC308" i="34"/>
  <c r="AD308" i="34"/>
  <c r="AE308" i="34"/>
  <c r="AF308" i="34"/>
  <c r="AK308" i="34"/>
  <c r="AU308" i="34"/>
  <c r="AW308" i="34"/>
  <c r="AX308" i="34"/>
  <c r="AZ308" i="34"/>
  <c r="AA309" i="34"/>
  <c r="AB309" i="34"/>
  <c r="AC309" i="34"/>
  <c r="AD309" i="34"/>
  <c r="AE309" i="34"/>
  <c r="AF309" i="34"/>
  <c r="AK309" i="34"/>
  <c r="AU309" i="34"/>
  <c r="AW309" i="34"/>
  <c r="AX309" i="34"/>
  <c r="AZ309" i="34"/>
  <c r="AA310" i="34"/>
  <c r="AB310" i="34"/>
  <c r="AC310" i="34"/>
  <c r="AD310" i="34"/>
  <c r="AE310" i="34"/>
  <c r="AF310" i="34"/>
  <c r="AP310" i="34"/>
  <c r="AK310" i="34"/>
  <c r="AU310" i="34"/>
  <c r="AW310" i="34"/>
  <c r="AX310" i="34"/>
  <c r="AZ310" i="34"/>
  <c r="AA311" i="34"/>
  <c r="AB311" i="34"/>
  <c r="AC311" i="34"/>
  <c r="AD311" i="34"/>
  <c r="AH311" i="34" s="1"/>
  <c r="AR311" i="34" s="1"/>
  <c r="AE311" i="34"/>
  <c r="AF311" i="34"/>
  <c r="AP311" i="34"/>
  <c r="AK311" i="34"/>
  <c r="AU311" i="34"/>
  <c r="AW311" i="34"/>
  <c r="AY311" i="34" s="1"/>
  <c r="AX311" i="34"/>
  <c r="AZ311" i="34"/>
  <c r="AA312" i="34"/>
  <c r="AB312" i="34"/>
  <c r="AC312" i="34"/>
  <c r="AD312" i="34"/>
  <c r="AE312" i="34"/>
  <c r="AF312" i="34"/>
  <c r="AP312" i="34"/>
  <c r="AK312" i="34"/>
  <c r="AU312" i="34"/>
  <c r="AW312" i="34"/>
  <c r="AY312" i="34" s="1"/>
  <c r="AX312" i="34"/>
  <c r="AZ312" i="34"/>
  <c r="AA313" i="34"/>
  <c r="AB313" i="34"/>
  <c r="AC313" i="34"/>
  <c r="AD313" i="34"/>
  <c r="AH313" i="34" s="1"/>
  <c r="AE313" i="34"/>
  <c r="AF313" i="34"/>
  <c r="AK313" i="34"/>
  <c r="AU313" i="34"/>
  <c r="AW313" i="34"/>
  <c r="AY313" i="34" s="1"/>
  <c r="AX313" i="34"/>
  <c r="AZ313" i="34"/>
  <c r="AA314" i="34"/>
  <c r="AB314" i="34"/>
  <c r="AC314" i="34"/>
  <c r="AD314" i="34"/>
  <c r="AE314" i="34"/>
  <c r="AF314" i="34"/>
  <c r="AM314" i="34"/>
  <c r="AK314" i="34"/>
  <c r="AP314" i="34"/>
  <c r="AU314" i="34"/>
  <c r="AW314" i="34"/>
  <c r="AX314" i="34"/>
  <c r="AZ314" i="34"/>
  <c r="AA315" i="34"/>
  <c r="AB315" i="34"/>
  <c r="AC315" i="34"/>
  <c r="AD315" i="34"/>
  <c r="AE315" i="34"/>
  <c r="AF315" i="34"/>
  <c r="AK315" i="34"/>
  <c r="AU315" i="34"/>
  <c r="AW315" i="34"/>
  <c r="AY315" i="34" s="1"/>
  <c r="AX315" i="34"/>
  <c r="AZ315" i="34"/>
  <c r="AA316" i="34"/>
  <c r="AB316" i="34"/>
  <c r="AC316" i="34"/>
  <c r="AD316" i="34"/>
  <c r="AE316" i="34"/>
  <c r="AF316" i="34"/>
  <c r="AM316" i="34"/>
  <c r="AK316" i="34"/>
  <c r="AP316" i="34"/>
  <c r="AU316" i="34"/>
  <c r="AW316" i="34"/>
  <c r="AX316" i="34"/>
  <c r="AZ316" i="34"/>
  <c r="AA317" i="34"/>
  <c r="AB317" i="34"/>
  <c r="AC317" i="34"/>
  <c r="AD317" i="34"/>
  <c r="AE317" i="34"/>
  <c r="AF317" i="34"/>
  <c r="AK317" i="34"/>
  <c r="AU317" i="34"/>
  <c r="AW317" i="34"/>
  <c r="AX317" i="34"/>
  <c r="AZ317" i="34"/>
  <c r="AA318" i="34"/>
  <c r="AB318" i="34"/>
  <c r="AC318" i="34"/>
  <c r="AD318" i="34"/>
  <c r="AE318" i="34"/>
  <c r="AF318" i="34"/>
  <c r="AK318" i="34"/>
  <c r="AU318" i="34"/>
  <c r="AW318" i="34"/>
  <c r="AX318" i="34"/>
  <c r="AZ318" i="34"/>
  <c r="AA319" i="34"/>
  <c r="AB319" i="34"/>
  <c r="AC319" i="34"/>
  <c r="AD319" i="34"/>
  <c r="AG319" i="34" s="1"/>
  <c r="AE319" i="34"/>
  <c r="AF319" i="34"/>
  <c r="AK319" i="34"/>
  <c r="AU319" i="34"/>
  <c r="AW319" i="34"/>
  <c r="AY319" i="34" s="1"/>
  <c r="AX319" i="34"/>
  <c r="AZ319" i="34"/>
  <c r="AA320" i="34"/>
  <c r="AB320" i="34"/>
  <c r="AC320" i="34"/>
  <c r="AD320" i="34"/>
  <c r="AG320" i="34" s="1"/>
  <c r="AE320" i="34"/>
  <c r="AF320" i="34"/>
  <c r="AK320" i="34"/>
  <c r="AU320" i="34"/>
  <c r="AW320" i="34"/>
  <c r="AX320" i="34"/>
  <c r="AZ320" i="34"/>
  <c r="AA321" i="34"/>
  <c r="AB321" i="34"/>
  <c r="AC321" i="34"/>
  <c r="AD321" i="34"/>
  <c r="AE321" i="34"/>
  <c r="AF321" i="34"/>
  <c r="AK321" i="34"/>
  <c r="AU321" i="34"/>
  <c r="AW321" i="34"/>
  <c r="AX321" i="34"/>
  <c r="AZ321" i="34"/>
  <c r="AA322" i="34"/>
  <c r="AB322" i="34"/>
  <c r="AC322" i="34"/>
  <c r="AD322" i="34"/>
  <c r="AE322" i="34"/>
  <c r="AF322" i="34"/>
  <c r="AK322" i="34"/>
  <c r="AU322" i="34"/>
  <c r="AW322" i="34"/>
  <c r="AY322" i="34" s="1"/>
  <c r="AX322" i="34"/>
  <c r="AZ322" i="34"/>
  <c r="AA323" i="34"/>
  <c r="AB323" i="34"/>
  <c r="AC323" i="34"/>
  <c r="AD323" i="34"/>
  <c r="AE323" i="34"/>
  <c r="AF323" i="34"/>
  <c r="AK323" i="34"/>
  <c r="AU323" i="34"/>
  <c r="AW323" i="34"/>
  <c r="AX323" i="34"/>
  <c r="AZ323" i="34"/>
  <c r="AA324" i="34"/>
  <c r="AB324" i="34"/>
  <c r="AC324" i="34"/>
  <c r="AD324" i="34"/>
  <c r="AG324" i="34" s="1"/>
  <c r="AE324" i="34"/>
  <c r="AF324" i="34"/>
  <c r="AK324" i="34"/>
  <c r="AU324" i="34"/>
  <c r="AW324" i="34"/>
  <c r="AX324" i="34"/>
  <c r="AZ324" i="34"/>
  <c r="AA325" i="34"/>
  <c r="AB325" i="34"/>
  <c r="AC325" i="34"/>
  <c r="AD325" i="34"/>
  <c r="AE325" i="34"/>
  <c r="AF325" i="34"/>
  <c r="AK325" i="34"/>
  <c r="AU325" i="34"/>
  <c r="AW325" i="34"/>
  <c r="AY325" i="34" s="1"/>
  <c r="AX325" i="34"/>
  <c r="AZ325" i="34"/>
  <c r="AA326" i="34"/>
  <c r="AB326" i="34"/>
  <c r="AC326" i="34"/>
  <c r="AD326" i="34"/>
  <c r="AE326" i="34"/>
  <c r="AF326" i="34"/>
  <c r="AP326" i="34"/>
  <c r="AK326" i="34"/>
  <c r="AM326" i="34"/>
  <c r="AU326" i="34"/>
  <c r="AW326" i="34"/>
  <c r="AX326" i="34"/>
  <c r="AZ326" i="34"/>
  <c r="AA327" i="34"/>
  <c r="AB327" i="34"/>
  <c r="AC327" i="34"/>
  <c r="AD327" i="34"/>
  <c r="AE327" i="34"/>
  <c r="AF327" i="34"/>
  <c r="AK327" i="34"/>
  <c r="AU327" i="34"/>
  <c r="AW327" i="34"/>
  <c r="AY327" i="34" s="1"/>
  <c r="AX327" i="34"/>
  <c r="AZ327" i="34"/>
  <c r="AA328" i="34"/>
  <c r="AB328" i="34"/>
  <c r="AC328" i="34"/>
  <c r="AD328" i="34"/>
  <c r="AE328" i="34"/>
  <c r="AF328" i="34"/>
  <c r="AK328" i="34"/>
  <c r="AU328" i="34"/>
  <c r="AW328" i="34"/>
  <c r="AX328" i="34"/>
  <c r="AZ328" i="34"/>
  <c r="AA329" i="34"/>
  <c r="AB329" i="34"/>
  <c r="AC329" i="34"/>
  <c r="AD329" i="34"/>
  <c r="AE329" i="34"/>
  <c r="AF329" i="34"/>
  <c r="AK329" i="34"/>
  <c r="AU329" i="34"/>
  <c r="AW329" i="34"/>
  <c r="AX329" i="34"/>
  <c r="AZ329" i="34"/>
  <c r="AA330" i="34"/>
  <c r="AB330" i="34"/>
  <c r="AC330" i="34"/>
  <c r="AD330" i="34"/>
  <c r="AE330" i="34"/>
  <c r="AF330" i="34"/>
  <c r="AM330" i="34"/>
  <c r="AK330" i="34"/>
  <c r="AU330" i="34"/>
  <c r="AW330" i="34"/>
  <c r="AY330" i="34" s="1"/>
  <c r="AX330" i="34"/>
  <c r="AZ330" i="34"/>
  <c r="AA331" i="34"/>
  <c r="AB331" i="34"/>
  <c r="AC331" i="34"/>
  <c r="AD331" i="34"/>
  <c r="AE331" i="34"/>
  <c r="AF331" i="34"/>
  <c r="AK331" i="34"/>
  <c r="AU331" i="34"/>
  <c r="AW331" i="34"/>
  <c r="AX331" i="34"/>
  <c r="AZ331" i="34"/>
  <c r="AA332" i="34"/>
  <c r="AB332" i="34"/>
  <c r="AC332" i="34"/>
  <c r="AD332" i="34"/>
  <c r="AE332" i="34"/>
  <c r="AF332" i="34"/>
  <c r="AK332" i="34"/>
  <c r="AU332" i="34"/>
  <c r="AW332" i="34"/>
  <c r="AX332" i="34"/>
  <c r="AZ332" i="34"/>
  <c r="AA333" i="34"/>
  <c r="AB333" i="34"/>
  <c r="AC333" i="34"/>
  <c r="AD333" i="34"/>
  <c r="AH333" i="34" s="1"/>
  <c r="AE333" i="34"/>
  <c r="AF333" i="34"/>
  <c r="AK333" i="34"/>
  <c r="AU333" i="34"/>
  <c r="AW333" i="34"/>
  <c r="AX333" i="34"/>
  <c r="AZ333" i="34"/>
  <c r="AA334" i="34"/>
  <c r="AB334" i="34"/>
  <c r="AC334" i="34"/>
  <c r="AD334" i="34"/>
  <c r="AE334" i="34"/>
  <c r="AF334" i="34"/>
  <c r="AK334" i="34"/>
  <c r="AU334" i="34"/>
  <c r="AW334" i="34"/>
  <c r="AX334" i="34"/>
  <c r="AZ334" i="34"/>
  <c r="AA335" i="34"/>
  <c r="AB335" i="34"/>
  <c r="AC335" i="34"/>
  <c r="AD335" i="34"/>
  <c r="AE335" i="34"/>
  <c r="AF335" i="34"/>
  <c r="AK335" i="34"/>
  <c r="AU335" i="34"/>
  <c r="AW335" i="34"/>
  <c r="AY335" i="34" s="1"/>
  <c r="AX335" i="34"/>
  <c r="AZ335" i="34"/>
  <c r="AA336" i="34"/>
  <c r="AB336" i="34"/>
  <c r="AC336" i="34"/>
  <c r="AD336" i="34"/>
  <c r="AE336" i="34"/>
  <c r="AF336" i="34"/>
  <c r="AK336" i="34"/>
  <c r="AU336" i="34"/>
  <c r="AW336" i="34"/>
  <c r="AX336" i="34"/>
  <c r="AZ336" i="34"/>
  <c r="AA337" i="34"/>
  <c r="AB337" i="34"/>
  <c r="AC337" i="34"/>
  <c r="AD337" i="34"/>
  <c r="AH337" i="34" s="1"/>
  <c r="AT337" i="34" s="1"/>
  <c r="AE337" i="34"/>
  <c r="AF337" i="34"/>
  <c r="AK337" i="34"/>
  <c r="AU337" i="34"/>
  <c r="AW337" i="34"/>
  <c r="AX337" i="34"/>
  <c r="AZ337" i="34"/>
  <c r="AA338" i="34"/>
  <c r="AB338" i="34"/>
  <c r="AC338" i="34"/>
  <c r="AD338" i="34"/>
  <c r="AG338" i="34" s="1"/>
  <c r="AE338" i="34"/>
  <c r="AF338" i="34"/>
  <c r="AK338" i="34"/>
  <c r="AU338" i="34"/>
  <c r="AW338" i="34"/>
  <c r="AX338" i="34"/>
  <c r="AZ338" i="34"/>
  <c r="AA339" i="34"/>
  <c r="AB339" i="34"/>
  <c r="AC339" i="34"/>
  <c r="AD339" i="34"/>
  <c r="AE339" i="34"/>
  <c r="AF339" i="34"/>
  <c r="AK339" i="34"/>
  <c r="AU339" i="34"/>
  <c r="AW339" i="34"/>
  <c r="AX339" i="34"/>
  <c r="AZ339" i="34"/>
  <c r="AA340" i="34"/>
  <c r="AB340" i="34"/>
  <c r="AC340" i="34"/>
  <c r="AD340" i="34"/>
  <c r="AG340" i="34" s="1"/>
  <c r="AE340" i="34"/>
  <c r="AF340" i="34"/>
  <c r="AK340" i="34"/>
  <c r="AU340" i="34"/>
  <c r="AW340" i="34"/>
  <c r="AX340" i="34"/>
  <c r="AZ340" i="34"/>
  <c r="AA341" i="34"/>
  <c r="AB341" i="34"/>
  <c r="AC341" i="34"/>
  <c r="AD341" i="34"/>
  <c r="AE341" i="34"/>
  <c r="AF341" i="34"/>
  <c r="AK341" i="34"/>
  <c r="AU341" i="34"/>
  <c r="AW341" i="34"/>
  <c r="AX341" i="34"/>
  <c r="AZ341" i="34"/>
  <c r="AA342" i="34"/>
  <c r="AB342" i="34"/>
  <c r="AC342" i="34"/>
  <c r="AD342" i="34"/>
  <c r="AE342" i="34"/>
  <c r="AF342" i="34"/>
  <c r="AK342" i="34"/>
  <c r="AU342" i="34"/>
  <c r="AW342" i="34"/>
  <c r="AY342" i="34" s="1"/>
  <c r="AX342" i="34"/>
  <c r="AZ342" i="34"/>
  <c r="AA343" i="34"/>
  <c r="AB343" i="34"/>
  <c r="AC343" i="34"/>
  <c r="AD343" i="34"/>
  <c r="AE343" i="34"/>
  <c r="AF343" i="34"/>
  <c r="AK343" i="34"/>
  <c r="AU343" i="34"/>
  <c r="AW343" i="34"/>
  <c r="AX343" i="34"/>
  <c r="AZ343" i="34"/>
  <c r="AA344" i="34"/>
  <c r="AB344" i="34"/>
  <c r="AC344" i="34"/>
  <c r="AD344" i="34"/>
  <c r="AE344" i="34"/>
  <c r="AF344" i="34"/>
  <c r="AK344" i="34"/>
  <c r="AU344" i="34"/>
  <c r="AW344" i="34"/>
  <c r="AY344" i="34" s="1"/>
  <c r="AX344" i="34"/>
  <c r="AZ344" i="34"/>
  <c r="AA345" i="34"/>
  <c r="AB345" i="34"/>
  <c r="AC345" i="34"/>
  <c r="AD345" i="34"/>
  <c r="AG345" i="34" s="1"/>
  <c r="AE345" i="34"/>
  <c r="AF345" i="34"/>
  <c r="AK345" i="34"/>
  <c r="AU345" i="34"/>
  <c r="AW345" i="34"/>
  <c r="AY345" i="34" s="1"/>
  <c r="AX345" i="34"/>
  <c r="AZ345" i="34"/>
  <c r="AA346" i="34"/>
  <c r="AB346" i="34"/>
  <c r="AC346" i="34"/>
  <c r="AD346" i="34"/>
  <c r="AE346" i="34"/>
  <c r="AF346" i="34"/>
  <c r="AM346" i="34"/>
  <c r="AK346" i="34"/>
  <c r="AU346" i="34"/>
  <c r="AW346" i="34"/>
  <c r="AX346" i="34"/>
  <c r="AZ346" i="34"/>
  <c r="AA347" i="34"/>
  <c r="AB347" i="34"/>
  <c r="AC347" i="34"/>
  <c r="AD347" i="34"/>
  <c r="AE347" i="34"/>
  <c r="AF347" i="34"/>
  <c r="AK347" i="34"/>
  <c r="AU347" i="34"/>
  <c r="AW347" i="34"/>
  <c r="AY347" i="34" s="1"/>
  <c r="AX347" i="34"/>
  <c r="AZ347" i="34"/>
  <c r="AA348" i="34"/>
  <c r="AB348" i="34"/>
  <c r="AC348" i="34"/>
  <c r="AD348" i="34"/>
  <c r="AH348" i="34" s="1"/>
  <c r="AE348" i="34"/>
  <c r="AF348" i="34"/>
  <c r="AK348" i="34"/>
  <c r="AU348" i="34"/>
  <c r="AW348" i="34"/>
  <c r="AY348" i="34"/>
  <c r="AX348" i="34"/>
  <c r="AZ348" i="34"/>
  <c r="AA349" i="34"/>
  <c r="AB349" i="34"/>
  <c r="AC349" i="34"/>
  <c r="AD349" i="34"/>
  <c r="AE349" i="34"/>
  <c r="AF349" i="34"/>
  <c r="AK349" i="34"/>
  <c r="AU349" i="34"/>
  <c r="AW349" i="34"/>
  <c r="AX349" i="34"/>
  <c r="AZ349" i="34"/>
  <c r="AA350" i="34"/>
  <c r="AB350" i="34"/>
  <c r="AC350" i="34"/>
  <c r="AD350" i="34"/>
  <c r="AH350" i="34" s="1"/>
  <c r="AE350" i="34"/>
  <c r="AF350" i="34"/>
  <c r="AK350" i="34"/>
  <c r="AU350" i="34"/>
  <c r="AW350" i="34"/>
  <c r="AY350" i="34" s="1"/>
  <c r="AX350" i="34"/>
  <c r="AZ350" i="34"/>
  <c r="AA351" i="34"/>
  <c r="AB351" i="34"/>
  <c r="AC351" i="34"/>
  <c r="AD351" i="34"/>
  <c r="AE351" i="34"/>
  <c r="AF351" i="34"/>
  <c r="AK351" i="34"/>
  <c r="AU351" i="34"/>
  <c r="AW351" i="34"/>
  <c r="AX351" i="34"/>
  <c r="AZ351" i="34"/>
  <c r="AA352" i="34"/>
  <c r="AB352" i="34"/>
  <c r="AC352" i="34"/>
  <c r="AD352" i="34"/>
  <c r="AH352" i="34" s="1"/>
  <c r="AE352" i="34"/>
  <c r="AF352" i="34"/>
  <c r="AK352" i="34"/>
  <c r="AU352" i="34"/>
  <c r="AW352" i="34"/>
  <c r="AX352" i="34"/>
  <c r="AZ352" i="34"/>
  <c r="AA353" i="34"/>
  <c r="AB353" i="34"/>
  <c r="AC353" i="34"/>
  <c r="AD353" i="34"/>
  <c r="AE353" i="34"/>
  <c r="AF353" i="34"/>
  <c r="AM353" i="34"/>
  <c r="AK353" i="34"/>
  <c r="AU353" i="34"/>
  <c r="AW353" i="34"/>
  <c r="AX353" i="34"/>
  <c r="AZ353" i="34"/>
  <c r="AA354" i="34"/>
  <c r="AB354" i="34"/>
  <c r="AC354" i="34"/>
  <c r="AD354" i="34"/>
  <c r="AE354" i="34"/>
  <c r="AF354" i="34"/>
  <c r="AP354" i="34"/>
  <c r="AK354" i="34"/>
  <c r="AU354" i="34"/>
  <c r="AW354" i="34"/>
  <c r="AX354" i="34"/>
  <c r="AZ354" i="34"/>
  <c r="AA355" i="34"/>
  <c r="AB355" i="34"/>
  <c r="AC355" i="34"/>
  <c r="AD355" i="34"/>
  <c r="AH355" i="34" s="1"/>
  <c r="AE355" i="34"/>
  <c r="AF355" i="34"/>
  <c r="AK355" i="34"/>
  <c r="AU355" i="34"/>
  <c r="AW355" i="34"/>
  <c r="AY355" i="34" s="1"/>
  <c r="AX355" i="34"/>
  <c r="AZ355" i="34"/>
  <c r="AA356" i="34"/>
  <c r="AB356" i="34"/>
  <c r="AC356" i="34"/>
  <c r="AD356" i="34"/>
  <c r="AE356" i="34"/>
  <c r="AF356" i="34"/>
  <c r="AK356" i="34"/>
  <c r="AU356" i="34"/>
  <c r="AW356" i="34"/>
  <c r="AY356" i="34" s="1"/>
  <c r="AX356" i="34"/>
  <c r="AZ356" i="34"/>
  <c r="AA357" i="34"/>
  <c r="AB357" i="34"/>
  <c r="AC357" i="34"/>
  <c r="AD357" i="34"/>
  <c r="AG357" i="34" s="1"/>
  <c r="AE357" i="34"/>
  <c r="AF357" i="34"/>
  <c r="AP357" i="34"/>
  <c r="AK357" i="34"/>
  <c r="AM357" i="34"/>
  <c r="AU357" i="34"/>
  <c r="AW357" i="34"/>
  <c r="AX357" i="34"/>
  <c r="AZ357" i="34"/>
  <c r="AA358" i="34"/>
  <c r="AB358" i="34"/>
  <c r="AC358" i="34"/>
  <c r="AD358" i="34"/>
  <c r="AE358" i="34"/>
  <c r="AF358" i="34"/>
  <c r="AM358" i="34"/>
  <c r="AK358" i="34"/>
  <c r="AP358" i="34"/>
  <c r="AU358" i="34"/>
  <c r="AW358" i="34"/>
  <c r="AX358" i="34"/>
  <c r="AZ358" i="34"/>
  <c r="AA359" i="34"/>
  <c r="AB359" i="34"/>
  <c r="AC359" i="34"/>
  <c r="AD359" i="34"/>
  <c r="AE359" i="34"/>
  <c r="AF359" i="34"/>
  <c r="AM359" i="34"/>
  <c r="AK359" i="34"/>
  <c r="AU359" i="34"/>
  <c r="AW359" i="34"/>
  <c r="AX359" i="34"/>
  <c r="AZ359" i="34"/>
  <c r="AA360" i="34"/>
  <c r="AB360" i="34"/>
  <c r="AC360" i="34"/>
  <c r="AD360" i="34"/>
  <c r="AE360" i="34"/>
  <c r="AF360" i="34"/>
  <c r="AK360" i="34"/>
  <c r="AU360" i="34"/>
  <c r="AW360" i="34"/>
  <c r="AY360" i="34" s="1"/>
  <c r="AX360" i="34"/>
  <c r="AZ360" i="34"/>
  <c r="AA361" i="34"/>
  <c r="AB361" i="34"/>
  <c r="AC361" i="34"/>
  <c r="AD361" i="34"/>
  <c r="AE361" i="34"/>
  <c r="AF361" i="34"/>
  <c r="AK361" i="34"/>
  <c r="AU361" i="34"/>
  <c r="AW361" i="34"/>
  <c r="AY361" i="34" s="1"/>
  <c r="AX361" i="34"/>
  <c r="AZ361" i="34"/>
  <c r="AA362" i="34"/>
  <c r="AB362" i="34"/>
  <c r="AC362" i="34"/>
  <c r="AD362" i="34"/>
  <c r="AE362" i="34"/>
  <c r="AF362" i="34"/>
  <c r="AK362" i="34"/>
  <c r="AU362" i="34"/>
  <c r="AW362" i="34"/>
  <c r="AX362" i="34"/>
  <c r="AZ362" i="34"/>
  <c r="AA363" i="34"/>
  <c r="AB363" i="34"/>
  <c r="AC363" i="34"/>
  <c r="AD363" i="34"/>
  <c r="AE363" i="34"/>
  <c r="AF363" i="34"/>
  <c r="AP363" i="34"/>
  <c r="AK363" i="34"/>
  <c r="AU363" i="34"/>
  <c r="AW363" i="34"/>
  <c r="AX363" i="34"/>
  <c r="AZ363" i="34"/>
  <c r="AA364" i="34"/>
  <c r="AB364" i="34"/>
  <c r="AC364" i="34"/>
  <c r="AD364" i="34"/>
  <c r="AG364" i="34" s="1"/>
  <c r="AE364" i="34"/>
  <c r="AF364" i="34"/>
  <c r="AK364" i="34"/>
  <c r="AU364" i="34"/>
  <c r="AW364" i="34"/>
  <c r="AY364" i="34" s="1"/>
  <c r="AX364" i="34"/>
  <c r="AZ364" i="34"/>
  <c r="AA365" i="34"/>
  <c r="AB365" i="34"/>
  <c r="AC365" i="34"/>
  <c r="AD365" i="34"/>
  <c r="AE365" i="34"/>
  <c r="AF365" i="34"/>
  <c r="AK365" i="34"/>
  <c r="AU365" i="34"/>
  <c r="AW365" i="34"/>
  <c r="AX365" i="34"/>
  <c r="AY365" i="34"/>
  <c r="AZ365" i="34"/>
  <c r="AA366" i="34"/>
  <c r="AB366" i="34"/>
  <c r="AC366" i="34"/>
  <c r="AD366" i="34"/>
  <c r="AE366" i="34"/>
  <c r="AF366" i="34"/>
  <c r="AK366" i="34"/>
  <c r="AU366" i="34"/>
  <c r="AW366" i="34"/>
  <c r="AX366" i="34"/>
  <c r="AZ366" i="34"/>
  <c r="AA367" i="34"/>
  <c r="AB367" i="34"/>
  <c r="AC367" i="34"/>
  <c r="AD367" i="34"/>
  <c r="AG367" i="34" s="1"/>
  <c r="AE367" i="34"/>
  <c r="AF367" i="34"/>
  <c r="AK367" i="34"/>
  <c r="AU367" i="34"/>
  <c r="AW367" i="34"/>
  <c r="AY367" i="34" s="1"/>
  <c r="AX367" i="34"/>
  <c r="AZ367" i="34"/>
  <c r="AA368" i="34"/>
  <c r="AB368" i="34"/>
  <c r="AC368" i="34"/>
  <c r="AD368" i="34"/>
  <c r="AE368" i="34"/>
  <c r="AF368" i="34"/>
  <c r="AK368" i="34"/>
  <c r="AU368" i="34"/>
  <c r="AW368" i="34"/>
  <c r="AX368" i="34"/>
  <c r="AZ368" i="34"/>
  <c r="AA369" i="34"/>
  <c r="AB369" i="34"/>
  <c r="AC369" i="34"/>
  <c r="AD369" i="34"/>
  <c r="AH369" i="34" s="1"/>
  <c r="AE369" i="34"/>
  <c r="AF369" i="34"/>
  <c r="AM369" i="34"/>
  <c r="AK369" i="34"/>
  <c r="AU369" i="34"/>
  <c r="AW369" i="34"/>
  <c r="AX369" i="34"/>
  <c r="AZ369" i="34"/>
  <c r="AA370" i="34"/>
  <c r="AB370" i="34"/>
  <c r="AC370" i="34"/>
  <c r="AD370" i="34"/>
  <c r="AE370" i="34"/>
  <c r="AF370" i="34"/>
  <c r="AK370" i="34"/>
  <c r="AU370" i="34"/>
  <c r="AW370" i="34"/>
  <c r="AX370" i="34"/>
  <c r="AZ370" i="34"/>
  <c r="AA371" i="34"/>
  <c r="AB371" i="34"/>
  <c r="AC371" i="34"/>
  <c r="AD371" i="34"/>
  <c r="AH371" i="34" s="1"/>
  <c r="AE371" i="34"/>
  <c r="AF371" i="34"/>
  <c r="AK371" i="34"/>
  <c r="AU371" i="34"/>
  <c r="AW371" i="34"/>
  <c r="AX371" i="34"/>
  <c r="AZ371" i="34"/>
  <c r="AA372" i="34"/>
  <c r="AB372" i="34"/>
  <c r="AC372" i="34"/>
  <c r="AD372" i="34"/>
  <c r="AE372" i="34"/>
  <c r="AF372" i="34"/>
  <c r="AP372" i="34"/>
  <c r="AK372" i="34"/>
  <c r="AM372" i="34"/>
  <c r="AU372" i="34"/>
  <c r="AW372" i="34"/>
  <c r="AX372" i="34"/>
  <c r="AZ372" i="34"/>
  <c r="AA373" i="34"/>
  <c r="AB373" i="34"/>
  <c r="AC373" i="34"/>
  <c r="AD373" i="34"/>
  <c r="AE373" i="34"/>
  <c r="AF373" i="34"/>
  <c r="AP373" i="34"/>
  <c r="AK373" i="34"/>
  <c r="AM373" i="34"/>
  <c r="AU373" i="34"/>
  <c r="AW373" i="34"/>
  <c r="AY373" i="34" s="1"/>
  <c r="AX373" i="34"/>
  <c r="AZ373" i="34"/>
  <c r="AA374" i="34"/>
  <c r="AB374" i="34"/>
  <c r="AC374" i="34"/>
  <c r="AD374" i="34"/>
  <c r="AE374" i="34"/>
  <c r="AF374" i="34"/>
  <c r="AK374" i="34"/>
  <c r="AU374" i="34"/>
  <c r="AW374" i="34"/>
  <c r="AX374" i="34"/>
  <c r="AZ374" i="34"/>
  <c r="AA375" i="34"/>
  <c r="AB375" i="34"/>
  <c r="AC375" i="34"/>
  <c r="AD375" i="34"/>
  <c r="AG375" i="34" s="1"/>
  <c r="AE375" i="34"/>
  <c r="AF375" i="34"/>
  <c r="AM375" i="34"/>
  <c r="AK375" i="34"/>
  <c r="AU375" i="34"/>
  <c r="AW375" i="34"/>
  <c r="AX375" i="34"/>
  <c r="AZ375" i="34"/>
  <c r="AA376" i="34"/>
  <c r="AB376" i="34"/>
  <c r="AC376" i="34"/>
  <c r="AD376" i="34"/>
  <c r="AE376" i="34"/>
  <c r="AF376" i="34"/>
  <c r="AK376" i="34"/>
  <c r="AU376" i="34"/>
  <c r="AW376" i="34"/>
  <c r="AX376" i="34"/>
  <c r="AZ376" i="34"/>
  <c r="AA377" i="34"/>
  <c r="AB377" i="34"/>
  <c r="AC377" i="34"/>
  <c r="AD377" i="34"/>
  <c r="AE377" i="34"/>
  <c r="AF377" i="34"/>
  <c r="AK377" i="34"/>
  <c r="AU377" i="34"/>
  <c r="AW377" i="34"/>
  <c r="AX377" i="34"/>
  <c r="AZ377" i="34"/>
  <c r="AA378" i="34"/>
  <c r="AB378" i="34"/>
  <c r="AC378" i="34"/>
  <c r="AD378" i="34"/>
  <c r="AE378" i="34"/>
  <c r="AF378" i="34"/>
  <c r="AK378" i="34"/>
  <c r="AU378" i="34"/>
  <c r="AW378" i="34"/>
  <c r="AY378" i="34" s="1"/>
  <c r="AX378" i="34"/>
  <c r="AZ378" i="34"/>
  <c r="AA379" i="34"/>
  <c r="AB379" i="34"/>
  <c r="AC379" i="34"/>
  <c r="AD379" i="34"/>
  <c r="AH379" i="34" s="1"/>
  <c r="AO379" i="34" s="1"/>
  <c r="AE379" i="34"/>
  <c r="AF379" i="34"/>
  <c r="AK379" i="34"/>
  <c r="AT379" i="34"/>
  <c r="AU379" i="34"/>
  <c r="AW379" i="34"/>
  <c r="AY379" i="34" s="1"/>
  <c r="AX379" i="34"/>
  <c r="AZ379" i="34"/>
  <c r="AA380" i="34"/>
  <c r="AB380" i="34"/>
  <c r="AC380" i="34"/>
  <c r="AD380" i="34"/>
  <c r="AG380" i="34" s="1"/>
  <c r="AE380" i="34"/>
  <c r="AF380" i="34"/>
  <c r="AK380" i="34"/>
  <c r="AU380" i="34"/>
  <c r="AW380" i="34"/>
  <c r="AY380" i="34" s="1"/>
  <c r="AX380" i="34"/>
  <c r="AZ380" i="34"/>
  <c r="AA381" i="34"/>
  <c r="AB381" i="34"/>
  <c r="AC381" i="34"/>
  <c r="AD381" i="34"/>
  <c r="AE381" i="34"/>
  <c r="AF381" i="34"/>
  <c r="AK381" i="34"/>
  <c r="AU381" i="34"/>
  <c r="AW381" i="34"/>
  <c r="AY381" i="34" s="1"/>
  <c r="AX381" i="34"/>
  <c r="AZ381" i="34"/>
  <c r="AA382" i="34"/>
  <c r="AB382" i="34"/>
  <c r="AC382" i="34"/>
  <c r="AD382" i="34"/>
  <c r="AG382" i="34" s="1"/>
  <c r="AE382" i="34"/>
  <c r="AF382" i="34"/>
  <c r="AK382" i="34"/>
  <c r="AU382" i="34"/>
  <c r="AW382" i="34"/>
  <c r="AX382" i="34"/>
  <c r="AZ382" i="34"/>
  <c r="AA383" i="34"/>
  <c r="AB383" i="34"/>
  <c r="AC383" i="34"/>
  <c r="AD383" i="34"/>
  <c r="AE383" i="34"/>
  <c r="AF383" i="34"/>
  <c r="AK383" i="34"/>
  <c r="AU383" i="34"/>
  <c r="AW383" i="34"/>
  <c r="AY383" i="34" s="1"/>
  <c r="AX383" i="34"/>
  <c r="AZ383" i="34"/>
  <c r="AA384" i="34"/>
  <c r="AB384" i="34"/>
  <c r="AC384" i="34"/>
  <c r="AD384" i="34"/>
  <c r="AE384" i="34"/>
  <c r="AF384" i="34"/>
  <c r="AM384" i="34"/>
  <c r="AK384" i="34"/>
  <c r="AP384" i="34"/>
  <c r="AU384" i="34"/>
  <c r="AW384" i="34"/>
  <c r="AX384" i="34"/>
  <c r="AZ384" i="34"/>
  <c r="AA385" i="34"/>
  <c r="AB385" i="34"/>
  <c r="AC385" i="34"/>
  <c r="AD385" i="34"/>
  <c r="AE385" i="34"/>
  <c r="AF385" i="34"/>
  <c r="AK385" i="34"/>
  <c r="AU385" i="34"/>
  <c r="AW385" i="34"/>
  <c r="AX385" i="34"/>
  <c r="AZ385" i="34"/>
  <c r="AA386" i="34"/>
  <c r="AB386" i="34"/>
  <c r="AC386" i="34"/>
  <c r="AD386" i="34"/>
  <c r="AE386" i="34"/>
  <c r="AF386" i="34"/>
  <c r="AK386" i="34"/>
  <c r="AU386" i="34"/>
  <c r="AW386" i="34"/>
  <c r="AX386" i="34"/>
  <c r="AZ386" i="34"/>
  <c r="AA387" i="34"/>
  <c r="AB387" i="34"/>
  <c r="AC387" i="34"/>
  <c r="AD387" i="34"/>
  <c r="AH387" i="34" s="1"/>
  <c r="AT387" i="34" s="1"/>
  <c r="AE387" i="34"/>
  <c r="AF387" i="34"/>
  <c r="AK387" i="34"/>
  <c r="AU387" i="34"/>
  <c r="AW387" i="34"/>
  <c r="AX387" i="34"/>
  <c r="AZ387" i="34"/>
  <c r="AA388" i="34"/>
  <c r="AB388" i="34"/>
  <c r="AC388" i="34"/>
  <c r="AD388" i="34"/>
  <c r="AG388" i="34" s="1"/>
  <c r="AE388" i="34"/>
  <c r="AF388" i="34"/>
  <c r="AM388" i="34"/>
  <c r="AK388" i="34"/>
  <c r="AU388" i="34"/>
  <c r="AW388" i="34"/>
  <c r="AX388" i="34"/>
  <c r="AZ388" i="34"/>
  <c r="AA389" i="34"/>
  <c r="AB389" i="34"/>
  <c r="AC389" i="34"/>
  <c r="AD389" i="34"/>
  <c r="AH389" i="34" s="1"/>
  <c r="AE389" i="34"/>
  <c r="AF389" i="34"/>
  <c r="AP389" i="34"/>
  <c r="AK389" i="34"/>
  <c r="AM389" i="34"/>
  <c r="AT389" i="34"/>
  <c r="AU389" i="34"/>
  <c r="AW389" i="34"/>
  <c r="AX389" i="34"/>
  <c r="AZ389" i="34"/>
  <c r="AA390" i="34"/>
  <c r="AB390" i="34"/>
  <c r="AC390" i="34"/>
  <c r="AD390" i="34"/>
  <c r="AE390" i="34"/>
  <c r="AF390" i="34"/>
  <c r="AK390" i="34"/>
  <c r="AU390" i="34"/>
  <c r="AW390" i="34"/>
  <c r="AX390" i="34"/>
  <c r="AZ390" i="34"/>
  <c r="AA391" i="34"/>
  <c r="AB391" i="34"/>
  <c r="AC391" i="34"/>
  <c r="AD391" i="34"/>
  <c r="AH391" i="34" s="1"/>
  <c r="AE391" i="34"/>
  <c r="AF391" i="34"/>
  <c r="AM391" i="34"/>
  <c r="AK391" i="34"/>
  <c r="AU391" i="34"/>
  <c r="AW391" i="34"/>
  <c r="AX391" i="34"/>
  <c r="AZ391" i="34"/>
  <c r="AA392" i="34"/>
  <c r="AB392" i="34"/>
  <c r="AC392" i="34"/>
  <c r="AD392" i="34"/>
  <c r="AE392" i="34"/>
  <c r="AF392" i="34"/>
  <c r="AK392" i="34"/>
  <c r="AU392" i="34"/>
  <c r="AW392" i="34"/>
  <c r="AX392" i="34"/>
  <c r="AZ392" i="34"/>
  <c r="AA393" i="34"/>
  <c r="AB393" i="34"/>
  <c r="AC393" i="34"/>
  <c r="AD393" i="34"/>
  <c r="AH393" i="34" s="1"/>
  <c r="AE393" i="34"/>
  <c r="AF393" i="34"/>
  <c r="AK393" i="34"/>
  <c r="AU393" i="34"/>
  <c r="AW393" i="34"/>
  <c r="AX393" i="34"/>
  <c r="AZ393" i="34"/>
  <c r="AA394" i="34"/>
  <c r="AB394" i="34"/>
  <c r="AC394" i="34"/>
  <c r="AD394" i="34"/>
  <c r="AG394" i="34" s="1"/>
  <c r="AE394" i="34"/>
  <c r="AF394" i="34"/>
  <c r="AK394" i="34"/>
  <c r="AU394" i="34"/>
  <c r="AW394" i="34"/>
  <c r="AX394" i="34"/>
  <c r="AZ394" i="34"/>
  <c r="AA395" i="34"/>
  <c r="AB395" i="34"/>
  <c r="AC395" i="34"/>
  <c r="AD395" i="34"/>
  <c r="AE395" i="34"/>
  <c r="AF395" i="34"/>
  <c r="AK395" i="34"/>
  <c r="AU395" i="34"/>
  <c r="AW395" i="34"/>
  <c r="AX395" i="34"/>
  <c r="AZ395" i="34"/>
  <c r="AA396" i="34"/>
  <c r="AB396" i="34"/>
  <c r="AC396" i="34"/>
  <c r="AD396" i="34"/>
  <c r="AG396" i="34" s="1"/>
  <c r="AE396" i="34"/>
  <c r="AF396" i="34"/>
  <c r="AK396" i="34"/>
  <c r="AU396" i="34"/>
  <c r="AW396" i="34"/>
  <c r="AY396" i="34"/>
  <c r="AX396" i="34"/>
  <c r="AZ396" i="34"/>
  <c r="AA397" i="34"/>
  <c r="AB397" i="34"/>
  <c r="AC397" i="34"/>
  <c r="AD397" i="34"/>
  <c r="AE397" i="34"/>
  <c r="AF397" i="34"/>
  <c r="AK397" i="34"/>
  <c r="AU397" i="34"/>
  <c r="AW397" i="34"/>
  <c r="AY397" i="34" s="1"/>
  <c r="AX397" i="34"/>
  <c r="AZ397" i="34"/>
  <c r="AA398" i="34"/>
  <c r="AB398" i="34"/>
  <c r="AC398" i="34"/>
  <c r="AD398" i="34"/>
  <c r="AH398" i="34" s="1"/>
  <c r="AE398" i="34"/>
  <c r="AF398" i="34"/>
  <c r="AM398" i="34"/>
  <c r="AK398" i="34"/>
  <c r="AU398" i="34"/>
  <c r="AW398" i="34"/>
  <c r="AX398" i="34"/>
  <c r="AZ398" i="34"/>
  <c r="AA399" i="34"/>
  <c r="AB399" i="34"/>
  <c r="AC399" i="34"/>
  <c r="AD399" i="34"/>
  <c r="AE399" i="34"/>
  <c r="AF399" i="34"/>
  <c r="AK399" i="34"/>
  <c r="AU399" i="34"/>
  <c r="AW399" i="34"/>
  <c r="AX399" i="34"/>
  <c r="AZ399" i="34"/>
  <c r="AA400" i="34"/>
  <c r="AB400" i="34"/>
  <c r="AC400" i="34"/>
  <c r="AD400" i="34"/>
  <c r="AE400" i="34"/>
  <c r="AF400" i="34"/>
  <c r="AM400" i="34"/>
  <c r="AK400" i="34"/>
  <c r="AP400" i="34"/>
  <c r="AU400" i="34"/>
  <c r="AW400" i="34"/>
  <c r="AX400" i="34"/>
  <c r="AZ400" i="34"/>
  <c r="AA401" i="34"/>
  <c r="AB401" i="34"/>
  <c r="AC401" i="34"/>
  <c r="AD401" i="34"/>
  <c r="AG401" i="34" s="1"/>
  <c r="AE401" i="34"/>
  <c r="AF401" i="34"/>
  <c r="AK401" i="34"/>
  <c r="AU401" i="34"/>
  <c r="AW401" i="34"/>
  <c r="AX401" i="34"/>
  <c r="AZ401" i="34"/>
  <c r="AA402" i="34"/>
  <c r="AB402" i="34"/>
  <c r="AC402" i="34"/>
  <c r="AD402" i="34"/>
  <c r="AE402" i="34"/>
  <c r="AF402" i="34"/>
  <c r="AK402" i="34"/>
  <c r="AU402" i="34"/>
  <c r="AW402" i="34"/>
  <c r="AX402" i="34"/>
  <c r="AZ402" i="34"/>
  <c r="AA403" i="34"/>
  <c r="AB403" i="34"/>
  <c r="AC403" i="34"/>
  <c r="AD403" i="34"/>
  <c r="AE403" i="34"/>
  <c r="AF403" i="34"/>
  <c r="AK403" i="34"/>
  <c r="AU403" i="34"/>
  <c r="AW403" i="34"/>
  <c r="AX403" i="34"/>
  <c r="AZ403" i="34"/>
  <c r="AA404" i="34"/>
  <c r="AB404" i="34"/>
  <c r="AC404" i="34"/>
  <c r="AD404" i="34"/>
  <c r="AE404" i="34"/>
  <c r="AF404" i="34"/>
  <c r="AK404" i="34"/>
  <c r="AU404" i="34"/>
  <c r="AW404" i="34"/>
  <c r="AY404" i="34" s="1"/>
  <c r="AX404" i="34"/>
  <c r="AZ404" i="34"/>
  <c r="AA405" i="34"/>
  <c r="AB405" i="34"/>
  <c r="AC405" i="34"/>
  <c r="AD405" i="34"/>
  <c r="AG405" i="34" s="1"/>
  <c r="AE405" i="34"/>
  <c r="AF405" i="34"/>
  <c r="AP405" i="34"/>
  <c r="AK405" i="34"/>
  <c r="AU405" i="34"/>
  <c r="AW405" i="34"/>
  <c r="AX405" i="34"/>
  <c r="AZ405" i="34"/>
  <c r="AA406" i="34"/>
  <c r="AB406" i="34"/>
  <c r="AC406" i="34"/>
  <c r="AD406" i="34"/>
  <c r="AE406" i="34"/>
  <c r="AF406" i="34"/>
  <c r="AK406" i="34"/>
  <c r="AU406" i="34"/>
  <c r="AW406" i="34"/>
  <c r="AX406" i="34"/>
  <c r="AZ406" i="34"/>
  <c r="AA407" i="34"/>
  <c r="AB407" i="34"/>
  <c r="AC407" i="34"/>
  <c r="AD407" i="34"/>
  <c r="AG407" i="34" s="1"/>
  <c r="AE407" i="34"/>
  <c r="AF407" i="34"/>
  <c r="AK407" i="34"/>
  <c r="AU407" i="34"/>
  <c r="AW407" i="34"/>
  <c r="AX407" i="34"/>
  <c r="AZ407" i="34"/>
  <c r="AA408" i="34"/>
  <c r="AB408" i="34"/>
  <c r="AC408" i="34"/>
  <c r="AD408" i="34"/>
  <c r="AG408" i="34" s="1"/>
  <c r="AE408" i="34"/>
  <c r="AF408" i="34"/>
  <c r="AK408" i="34"/>
  <c r="AU408" i="34"/>
  <c r="AW408" i="34"/>
  <c r="AX408" i="34"/>
  <c r="AZ408" i="34"/>
  <c r="AA409" i="34"/>
  <c r="AB409" i="34"/>
  <c r="AC409" i="34"/>
  <c r="AD409" i="34"/>
  <c r="AE409" i="34"/>
  <c r="AF409" i="34"/>
  <c r="AK409" i="34"/>
  <c r="AU409" i="34"/>
  <c r="AW409" i="34"/>
  <c r="AY409" i="34" s="1"/>
  <c r="AX409" i="34"/>
  <c r="AZ409" i="34"/>
  <c r="AA410" i="34"/>
  <c r="AB410" i="34"/>
  <c r="AC410" i="34"/>
  <c r="AD410" i="34"/>
  <c r="AG410" i="34" s="1"/>
  <c r="AE410" i="34"/>
  <c r="AF410" i="34"/>
  <c r="AK410" i="34"/>
  <c r="AU410" i="34"/>
  <c r="AW410" i="34"/>
  <c r="AX410" i="34"/>
  <c r="AZ410" i="34"/>
  <c r="AA411" i="34"/>
  <c r="AB411" i="34"/>
  <c r="AC411" i="34"/>
  <c r="AD411" i="34"/>
  <c r="AE411" i="34"/>
  <c r="AF411" i="34"/>
  <c r="AK411" i="34"/>
  <c r="AU411" i="34"/>
  <c r="AW411" i="34"/>
  <c r="AX411" i="34"/>
  <c r="AZ411" i="34"/>
  <c r="AA412" i="34"/>
  <c r="AB412" i="34"/>
  <c r="AC412" i="34"/>
  <c r="AD412" i="34"/>
  <c r="AE412" i="34"/>
  <c r="AF412" i="34"/>
  <c r="AK412" i="34"/>
  <c r="AU412" i="34"/>
  <c r="AW412" i="34"/>
  <c r="AX412" i="34"/>
  <c r="AZ412" i="34"/>
  <c r="AA413" i="34"/>
  <c r="AB413" i="34"/>
  <c r="AC413" i="34"/>
  <c r="AD413" i="34"/>
  <c r="AG413" i="34" s="1"/>
  <c r="AE413" i="34"/>
  <c r="AF413" i="34"/>
  <c r="AK413" i="34"/>
  <c r="AU413" i="34"/>
  <c r="AW413" i="34"/>
  <c r="AY413" i="34"/>
  <c r="AX413" i="34"/>
  <c r="AZ413" i="34"/>
  <c r="AA414" i="34"/>
  <c r="AB414" i="34"/>
  <c r="AC414" i="34"/>
  <c r="AD414" i="34"/>
  <c r="AE414" i="34"/>
  <c r="AF414" i="34"/>
  <c r="AK414" i="34"/>
  <c r="AU414" i="34"/>
  <c r="AW414" i="34"/>
  <c r="AX414" i="34"/>
  <c r="AZ414" i="34"/>
  <c r="AA415" i="34"/>
  <c r="AB415" i="34"/>
  <c r="AC415" i="34"/>
  <c r="AD415" i="34"/>
  <c r="AG415" i="34" s="1"/>
  <c r="AE415" i="34"/>
  <c r="AF415" i="34"/>
  <c r="AK415" i="34"/>
  <c r="AU415" i="34"/>
  <c r="AW415" i="34"/>
  <c r="AX415" i="34"/>
  <c r="AZ415" i="34"/>
  <c r="AA416" i="34"/>
  <c r="AB416" i="34"/>
  <c r="AC416" i="34"/>
  <c r="AD416" i="34"/>
  <c r="AE416" i="34"/>
  <c r="AF416" i="34"/>
  <c r="AK416" i="34"/>
  <c r="AU416" i="34"/>
  <c r="AW416" i="34"/>
  <c r="AX416" i="34"/>
  <c r="AZ416" i="34"/>
  <c r="AA417" i="34"/>
  <c r="AB417" i="34"/>
  <c r="AC417" i="34"/>
  <c r="AD417" i="34"/>
  <c r="AG417" i="34" s="1"/>
  <c r="AE417" i="34"/>
  <c r="AF417" i="34"/>
  <c r="AK417" i="34"/>
  <c r="AU417" i="34"/>
  <c r="AW417" i="34"/>
  <c r="AX417" i="34"/>
  <c r="AZ417" i="34"/>
  <c r="AA418" i="34"/>
  <c r="AB418" i="34"/>
  <c r="AC418" i="34"/>
  <c r="AD418" i="34"/>
  <c r="AH418" i="34" s="1"/>
  <c r="AT418" i="34" s="1"/>
  <c r="AE418" i="34"/>
  <c r="AF418" i="34"/>
  <c r="AK418" i="34"/>
  <c r="AU418" i="34"/>
  <c r="AW418" i="34"/>
  <c r="AX418" i="34"/>
  <c r="AZ418" i="34"/>
  <c r="AA419" i="34"/>
  <c r="AB419" i="34"/>
  <c r="AC419" i="34"/>
  <c r="AD419" i="34"/>
  <c r="AE419" i="34"/>
  <c r="AF419" i="34"/>
  <c r="AK419" i="34"/>
  <c r="AU419" i="34"/>
  <c r="AW419" i="34"/>
  <c r="AX419" i="34"/>
  <c r="AZ419" i="34"/>
  <c r="AA420" i="34"/>
  <c r="AB420" i="34"/>
  <c r="AC420" i="34"/>
  <c r="AD420" i="34"/>
  <c r="AH420" i="34" s="1"/>
  <c r="AE420" i="34"/>
  <c r="AF420" i="34"/>
  <c r="AK420" i="34"/>
  <c r="AU420" i="34"/>
  <c r="AW420" i="34"/>
  <c r="AX420" i="34"/>
  <c r="AZ420" i="34"/>
  <c r="AA421" i="34"/>
  <c r="AB421" i="34"/>
  <c r="AC421" i="34"/>
  <c r="AD421" i="34"/>
  <c r="AE421" i="34"/>
  <c r="AF421" i="34"/>
  <c r="AK421" i="34"/>
  <c r="AU421" i="34"/>
  <c r="AW421" i="34"/>
  <c r="AX421" i="34"/>
  <c r="AZ421" i="34"/>
  <c r="AA422" i="34"/>
  <c r="AB422" i="34"/>
  <c r="AC422" i="34"/>
  <c r="AD422" i="34"/>
  <c r="AE422" i="34"/>
  <c r="AF422" i="34"/>
  <c r="AK422" i="34"/>
  <c r="AU422" i="34"/>
  <c r="AW422" i="34"/>
  <c r="AX422" i="34"/>
  <c r="AZ422" i="34"/>
  <c r="AA423" i="34"/>
  <c r="AB423" i="34"/>
  <c r="AC423" i="34"/>
  <c r="AD423" i="34"/>
  <c r="AH423" i="34" s="1"/>
  <c r="AO423" i="34" s="1"/>
  <c r="AE423" i="34"/>
  <c r="AF423" i="34"/>
  <c r="AS423" i="34"/>
  <c r="AK423" i="34"/>
  <c r="AU423" i="34"/>
  <c r="AW423" i="34"/>
  <c r="AX423" i="34"/>
  <c r="AZ423" i="34"/>
  <c r="AA424" i="34"/>
  <c r="AB424" i="34"/>
  <c r="AC424" i="34"/>
  <c r="AD424" i="34"/>
  <c r="AE424" i="34"/>
  <c r="AF424" i="34"/>
  <c r="AM424" i="34"/>
  <c r="AK424" i="34"/>
  <c r="AP424" i="34"/>
  <c r="AU424" i="34"/>
  <c r="AW424" i="34"/>
  <c r="AX424" i="34"/>
  <c r="AZ424" i="34"/>
  <c r="AA425" i="34"/>
  <c r="AB425" i="34"/>
  <c r="AC425" i="34"/>
  <c r="AD425" i="34"/>
  <c r="AE425" i="34"/>
  <c r="AF425" i="34"/>
  <c r="AK425" i="34"/>
  <c r="AU425" i="34"/>
  <c r="AW425" i="34"/>
  <c r="AX425" i="34"/>
  <c r="AZ425" i="34"/>
  <c r="AA426" i="34"/>
  <c r="AB426" i="34"/>
  <c r="AC426" i="34"/>
  <c r="AD426" i="34"/>
  <c r="AG426" i="34" s="1"/>
  <c r="AE426" i="34"/>
  <c r="AF426" i="34"/>
  <c r="AK426" i="34"/>
  <c r="AU426" i="34"/>
  <c r="AW426" i="34"/>
  <c r="AY426" i="34"/>
  <c r="AX426" i="34"/>
  <c r="AZ426" i="34"/>
  <c r="AA427" i="34"/>
  <c r="AB427" i="34"/>
  <c r="AC427" i="34"/>
  <c r="AD427" i="34"/>
  <c r="AE427" i="34"/>
  <c r="AF427" i="34"/>
  <c r="AP427" i="34"/>
  <c r="AK427" i="34"/>
  <c r="AM427" i="34"/>
  <c r="AU427" i="34"/>
  <c r="AW427" i="34"/>
  <c r="AX427" i="34"/>
  <c r="AY427" i="34"/>
  <c r="AZ427" i="34"/>
  <c r="AA428" i="34"/>
  <c r="AB428" i="34"/>
  <c r="AC428" i="34"/>
  <c r="AD428" i="34"/>
  <c r="AH428" i="34" s="1"/>
  <c r="AE428" i="34"/>
  <c r="AF428" i="34"/>
  <c r="AL428" i="34"/>
  <c r="AK428" i="34"/>
  <c r="AU428" i="34"/>
  <c r="AW428" i="34"/>
  <c r="AX428" i="34"/>
  <c r="AZ428" i="34"/>
  <c r="AA429" i="34"/>
  <c r="AB429" i="34"/>
  <c r="AC429" i="34"/>
  <c r="AD429" i="34"/>
  <c r="AE429" i="34"/>
  <c r="AF429" i="34"/>
  <c r="AK429" i="34"/>
  <c r="AU429" i="34"/>
  <c r="AW429" i="34"/>
  <c r="AX429" i="34"/>
  <c r="AZ429" i="34"/>
  <c r="AA430" i="34"/>
  <c r="AB430" i="34"/>
  <c r="AC430" i="34"/>
  <c r="AD430" i="34"/>
  <c r="AH430" i="34" s="1"/>
  <c r="AT430" i="34" s="1"/>
  <c r="AE430" i="34"/>
  <c r="AF430" i="34"/>
  <c r="AK430" i="34"/>
  <c r="AU430" i="34"/>
  <c r="AW430" i="34"/>
  <c r="AX430" i="34"/>
  <c r="AZ430" i="34"/>
  <c r="AA431" i="34"/>
  <c r="AB431" i="34"/>
  <c r="AC431" i="34"/>
  <c r="AD431" i="34"/>
  <c r="AE431" i="34"/>
  <c r="AF431" i="34"/>
  <c r="AK431" i="34"/>
  <c r="AU431" i="34"/>
  <c r="AW431" i="34"/>
  <c r="AY431" i="34" s="1"/>
  <c r="AX431" i="34"/>
  <c r="AZ431" i="34"/>
  <c r="AA432" i="34"/>
  <c r="AB432" i="34"/>
  <c r="AC432" i="34"/>
  <c r="AD432" i="34"/>
  <c r="AH432" i="34" s="1"/>
  <c r="AE432" i="34"/>
  <c r="AF432" i="34"/>
  <c r="AM432" i="34"/>
  <c r="AK432" i="34"/>
  <c r="AU432" i="34"/>
  <c r="AW432" i="34"/>
  <c r="AX432" i="34"/>
  <c r="AZ432" i="34"/>
  <c r="AA433" i="34"/>
  <c r="AB433" i="34"/>
  <c r="AC433" i="34"/>
  <c r="AD433" i="34"/>
  <c r="AE433" i="34"/>
  <c r="AF433" i="34"/>
  <c r="AK433" i="34"/>
  <c r="AU433" i="34"/>
  <c r="AW433" i="34"/>
  <c r="AX433" i="34"/>
  <c r="AZ433" i="34"/>
  <c r="AA434" i="34"/>
  <c r="AB434" i="34"/>
  <c r="AC434" i="34"/>
  <c r="AD434" i="34"/>
  <c r="AH434" i="34" s="1"/>
  <c r="AE434" i="34"/>
  <c r="AF434" i="34"/>
  <c r="AK434" i="34"/>
  <c r="AU434" i="34"/>
  <c r="AW434" i="34"/>
  <c r="AX434" i="34"/>
  <c r="AZ434" i="34"/>
  <c r="AA435" i="34"/>
  <c r="AB435" i="34"/>
  <c r="AC435" i="34"/>
  <c r="AD435" i="34"/>
  <c r="AE435" i="34"/>
  <c r="AF435" i="34"/>
  <c r="AK435" i="34"/>
  <c r="AU435" i="34"/>
  <c r="AW435" i="34"/>
  <c r="AY435" i="34" s="1"/>
  <c r="AX435" i="34"/>
  <c r="AZ435" i="34"/>
  <c r="AA436" i="34"/>
  <c r="AB436" i="34"/>
  <c r="AC436" i="34"/>
  <c r="AD436" i="34"/>
  <c r="AE436" i="34"/>
  <c r="AF436" i="34"/>
  <c r="AM436" i="34"/>
  <c r="AK436" i="34"/>
  <c r="AU436" i="34"/>
  <c r="AW436" i="34"/>
  <c r="AX436" i="34"/>
  <c r="AZ436" i="34"/>
  <c r="AA437" i="34"/>
  <c r="AB437" i="34"/>
  <c r="AC437" i="34"/>
  <c r="AD437" i="34"/>
  <c r="AE437" i="34"/>
  <c r="AF437" i="34"/>
  <c r="AK437" i="34"/>
  <c r="AU437" i="34"/>
  <c r="AW437" i="34"/>
  <c r="AX437" i="34"/>
  <c r="AZ437" i="34"/>
  <c r="AA438" i="34"/>
  <c r="AB438" i="34"/>
  <c r="AC438" i="34"/>
  <c r="AD438" i="34"/>
  <c r="AE438" i="34"/>
  <c r="AF438" i="34"/>
  <c r="AK438" i="34"/>
  <c r="AU438" i="34"/>
  <c r="AW438" i="34"/>
  <c r="AX438" i="34"/>
  <c r="AZ438" i="34"/>
  <c r="AA439" i="34"/>
  <c r="AB439" i="34"/>
  <c r="AC439" i="34"/>
  <c r="AD439" i="34"/>
  <c r="AE439" i="34"/>
  <c r="AF439" i="34"/>
  <c r="AK439" i="34"/>
  <c r="AU439" i="34"/>
  <c r="AW439" i="34"/>
  <c r="AX439" i="34"/>
  <c r="AZ439" i="34"/>
  <c r="AA440" i="34"/>
  <c r="AB440" i="34"/>
  <c r="AC440" i="34"/>
  <c r="AD440" i="34"/>
  <c r="AE440" i="34"/>
  <c r="AF440" i="34"/>
  <c r="AK440" i="34"/>
  <c r="AU440" i="34"/>
  <c r="AW440" i="34"/>
  <c r="AX440" i="34"/>
  <c r="AZ440" i="34"/>
  <c r="AA441" i="34"/>
  <c r="AB441" i="34"/>
  <c r="AC441" i="34"/>
  <c r="AD441" i="34"/>
  <c r="AE441" i="34"/>
  <c r="AF441" i="34"/>
  <c r="AK441" i="34"/>
  <c r="AU441" i="34"/>
  <c r="AW441" i="34"/>
  <c r="AX441" i="34"/>
  <c r="AZ441" i="34"/>
  <c r="AA442" i="34"/>
  <c r="AB442" i="34"/>
  <c r="AC442" i="34"/>
  <c r="AD442" i="34"/>
  <c r="AH442" i="34" s="1"/>
  <c r="AE442" i="34"/>
  <c r="AF442" i="34"/>
  <c r="AK442" i="34"/>
  <c r="AU442" i="34"/>
  <c r="AW442" i="34"/>
  <c r="AY442" i="34"/>
  <c r="AX442" i="34"/>
  <c r="AZ442" i="34"/>
  <c r="AA443" i="34"/>
  <c r="AB443" i="34"/>
  <c r="AC443" i="34"/>
  <c r="AD443" i="34"/>
  <c r="AE443" i="34"/>
  <c r="AF443" i="34"/>
  <c r="AK443" i="34"/>
  <c r="AU443" i="34"/>
  <c r="AW443" i="34"/>
  <c r="AX443" i="34"/>
  <c r="AZ443" i="34"/>
  <c r="AA444" i="34"/>
  <c r="AB444" i="34"/>
  <c r="AC444" i="34"/>
  <c r="AD444" i="34"/>
  <c r="AG444" i="34" s="1"/>
  <c r="AE444" i="34"/>
  <c r="AF444" i="34"/>
  <c r="AK444" i="34"/>
  <c r="AU444" i="34"/>
  <c r="AW444" i="34"/>
  <c r="AX444" i="34"/>
  <c r="AZ444" i="34"/>
  <c r="AA445" i="34"/>
  <c r="AB445" i="34"/>
  <c r="AC445" i="34"/>
  <c r="AD445" i="34"/>
  <c r="AE445" i="34"/>
  <c r="AF445" i="34"/>
  <c r="AK445" i="34"/>
  <c r="AU445" i="34"/>
  <c r="AW445" i="34"/>
  <c r="AX445" i="34"/>
  <c r="AZ445" i="34"/>
  <c r="AA446" i="34"/>
  <c r="AB446" i="34"/>
  <c r="AC446" i="34"/>
  <c r="AD446" i="34"/>
  <c r="AG446" i="34" s="1"/>
  <c r="AE446" i="34"/>
  <c r="AF446" i="34"/>
  <c r="AK446" i="34"/>
  <c r="AU446" i="34"/>
  <c r="AW446" i="34"/>
  <c r="AX446" i="34"/>
  <c r="AZ446" i="34"/>
  <c r="AA447" i="34"/>
  <c r="AB447" i="34"/>
  <c r="AC447" i="34"/>
  <c r="AD447" i="34"/>
  <c r="AE447" i="34"/>
  <c r="AF447" i="34"/>
  <c r="AM447" i="34"/>
  <c r="AK447" i="34"/>
  <c r="AU447" i="34"/>
  <c r="AW447" i="34"/>
  <c r="AX447" i="34"/>
  <c r="AZ447" i="34"/>
  <c r="AA448" i="34"/>
  <c r="AB448" i="34"/>
  <c r="AC448" i="34"/>
  <c r="AD448" i="34"/>
  <c r="AG448" i="34" s="1"/>
  <c r="AE448" i="34"/>
  <c r="AF448" i="34"/>
  <c r="AK448" i="34"/>
  <c r="AU448" i="34"/>
  <c r="AW448" i="34"/>
  <c r="AX448" i="34"/>
  <c r="AZ448" i="34"/>
  <c r="AA449" i="34"/>
  <c r="AB449" i="34"/>
  <c r="AC449" i="34"/>
  <c r="AD449" i="34"/>
  <c r="AE449" i="34"/>
  <c r="AF449" i="34"/>
  <c r="AK449" i="34"/>
  <c r="AU449" i="34"/>
  <c r="AW449" i="34"/>
  <c r="AX449" i="34"/>
  <c r="AY449" i="34"/>
  <c r="AZ449" i="34"/>
  <c r="AA450" i="34"/>
  <c r="AB450" i="34"/>
  <c r="AC450" i="34"/>
  <c r="AD450" i="34"/>
  <c r="AH450" i="34" s="1"/>
  <c r="AT450" i="34" s="1"/>
  <c r="AE450" i="34"/>
  <c r="AF450" i="34"/>
  <c r="AK450" i="34"/>
  <c r="AU450" i="34"/>
  <c r="AW450" i="34"/>
  <c r="AX450" i="34"/>
  <c r="AZ450" i="34"/>
  <c r="AA451" i="34"/>
  <c r="AB451" i="34"/>
  <c r="AC451" i="34"/>
  <c r="AD451" i="34"/>
  <c r="AG451" i="34" s="1"/>
  <c r="AE451" i="34"/>
  <c r="AF451" i="34"/>
  <c r="AK451" i="34"/>
  <c r="AU451" i="34"/>
  <c r="AW451" i="34"/>
  <c r="AX451" i="34"/>
  <c r="AZ451" i="34"/>
  <c r="AA452" i="34"/>
  <c r="AB452" i="34"/>
  <c r="AC452" i="34"/>
  <c r="AD452" i="34"/>
  <c r="AE452" i="34"/>
  <c r="AF452" i="34"/>
  <c r="AP452" i="34"/>
  <c r="AK452" i="34"/>
  <c r="AM452" i="34"/>
  <c r="AU452" i="34"/>
  <c r="AW452" i="34"/>
  <c r="AX452" i="34"/>
  <c r="AZ452" i="34"/>
  <c r="AA453" i="34"/>
  <c r="AB453" i="34"/>
  <c r="AC453" i="34"/>
  <c r="AD453" i="34"/>
  <c r="AE453" i="34"/>
  <c r="AF453" i="34"/>
  <c r="AP453" i="34"/>
  <c r="AK453" i="34"/>
  <c r="AU453" i="34"/>
  <c r="AW453" i="34"/>
  <c r="AX453" i="34"/>
  <c r="AZ453" i="34"/>
  <c r="AA454" i="34"/>
  <c r="AB454" i="34"/>
  <c r="AC454" i="34"/>
  <c r="AD454" i="34"/>
  <c r="AG454" i="34" s="1"/>
  <c r="AE454" i="34"/>
  <c r="AF454" i="34"/>
  <c r="AK454" i="34"/>
  <c r="AU454" i="34"/>
  <c r="AW454" i="34"/>
  <c r="AX454" i="34"/>
  <c r="AZ454" i="34"/>
  <c r="AA455" i="34"/>
  <c r="AB455" i="34"/>
  <c r="AC455" i="34"/>
  <c r="AD455" i="34"/>
  <c r="AE455" i="34"/>
  <c r="AF455" i="34"/>
  <c r="AM455" i="34"/>
  <c r="AK455" i="34"/>
  <c r="AU455" i="34"/>
  <c r="AW455" i="34"/>
  <c r="AY455" i="34" s="1"/>
  <c r="AX455" i="34"/>
  <c r="AZ455" i="34"/>
  <c r="AA456" i="34"/>
  <c r="AB456" i="34"/>
  <c r="AC456" i="34"/>
  <c r="AD456" i="34"/>
  <c r="AE456" i="34"/>
  <c r="AF456" i="34"/>
  <c r="AK456" i="34"/>
  <c r="AU456" i="34"/>
  <c r="AW456" i="34"/>
  <c r="AY456" i="34" s="1"/>
  <c r="AX456" i="34"/>
  <c r="AZ456" i="34"/>
  <c r="AA457" i="34"/>
  <c r="AB457" i="34"/>
  <c r="AC457" i="34"/>
  <c r="AD457" i="34"/>
  <c r="AE457" i="34"/>
  <c r="AF457" i="34"/>
  <c r="AP457" i="34"/>
  <c r="AK457" i="34"/>
  <c r="AU457" i="34"/>
  <c r="AW457" i="34"/>
  <c r="AY457" i="34" s="1"/>
  <c r="AX457" i="34"/>
  <c r="AZ457" i="34"/>
  <c r="AA458" i="34"/>
  <c r="AB458" i="34"/>
  <c r="AC458" i="34"/>
  <c r="AD458" i="34"/>
  <c r="AH458" i="34" s="1"/>
  <c r="AR458" i="34" s="1"/>
  <c r="AE458" i="34"/>
  <c r="AF458" i="34"/>
  <c r="AK458" i="34"/>
  <c r="AU458" i="34"/>
  <c r="AW458" i="34"/>
  <c r="AX458" i="34"/>
  <c r="AZ458" i="34"/>
  <c r="AA459" i="34"/>
  <c r="AB459" i="34"/>
  <c r="AC459" i="34"/>
  <c r="AD459" i="34"/>
  <c r="AE459" i="34"/>
  <c r="AF459" i="34"/>
  <c r="AM459" i="34"/>
  <c r="AK459" i="34"/>
  <c r="AU459" i="34"/>
  <c r="AW459" i="34"/>
  <c r="AY459" i="34"/>
  <c r="AX459" i="34"/>
  <c r="AZ459" i="34"/>
  <c r="AA460" i="34"/>
  <c r="AB460" i="34"/>
  <c r="AC460" i="34"/>
  <c r="AD460" i="34"/>
  <c r="AE460" i="34"/>
  <c r="AF460" i="34"/>
  <c r="AM460" i="34"/>
  <c r="AK460" i="34"/>
  <c r="AP460" i="34"/>
  <c r="AU460" i="34"/>
  <c r="AW460" i="34"/>
  <c r="AX460" i="34"/>
  <c r="AZ460" i="34"/>
  <c r="AA461" i="34"/>
  <c r="AB461" i="34"/>
  <c r="AC461" i="34"/>
  <c r="AD461" i="34"/>
  <c r="AE461" i="34"/>
  <c r="AF461" i="34"/>
  <c r="AP461" i="34"/>
  <c r="AK461" i="34"/>
  <c r="AM461" i="34"/>
  <c r="AU461" i="34"/>
  <c r="AW461" i="34"/>
  <c r="AX461" i="34"/>
  <c r="AZ461" i="34"/>
  <c r="AA462" i="34"/>
  <c r="AB462" i="34"/>
  <c r="AC462" i="34"/>
  <c r="AD462" i="34"/>
  <c r="AE462" i="34"/>
  <c r="AF462" i="34"/>
  <c r="AM462" i="34"/>
  <c r="AK462" i="34"/>
  <c r="AP462" i="34"/>
  <c r="AU462" i="34"/>
  <c r="AW462" i="34"/>
  <c r="AX462" i="34"/>
  <c r="AZ462" i="34"/>
  <c r="AA463" i="34"/>
  <c r="AB463" i="34"/>
  <c r="AC463" i="34"/>
  <c r="AD463" i="34"/>
  <c r="AE463" i="34"/>
  <c r="AF463" i="34"/>
  <c r="AP463" i="34"/>
  <c r="AK463" i="34"/>
  <c r="AM463" i="34"/>
  <c r="AU463" i="34"/>
  <c r="AW463" i="34"/>
  <c r="AX463" i="34"/>
  <c r="AZ463" i="34"/>
  <c r="AA464" i="34"/>
  <c r="AB464" i="34"/>
  <c r="AC464" i="34"/>
  <c r="AD464" i="34"/>
  <c r="AE464" i="34"/>
  <c r="AF464" i="34"/>
  <c r="AK464" i="34"/>
  <c r="AM464" i="34"/>
  <c r="AP464" i="34"/>
  <c r="AU464" i="34"/>
  <c r="AW464" i="34"/>
  <c r="AX464" i="34"/>
  <c r="AZ464" i="34"/>
  <c r="AA465" i="34"/>
  <c r="AB465" i="34"/>
  <c r="AC465" i="34"/>
  <c r="AD465" i="34"/>
  <c r="AE465" i="34"/>
  <c r="AF465" i="34"/>
  <c r="AK465" i="34"/>
  <c r="AU465" i="34"/>
  <c r="AW465" i="34"/>
  <c r="AY465" i="34" s="1"/>
  <c r="AX465" i="34"/>
  <c r="AZ465" i="34"/>
  <c r="AA466" i="34"/>
  <c r="AB466" i="34"/>
  <c r="AC466" i="34"/>
  <c r="AD466" i="34"/>
  <c r="AE466" i="34"/>
  <c r="AF466" i="34"/>
  <c r="AK466" i="34"/>
  <c r="AU466" i="34"/>
  <c r="AW466" i="34"/>
  <c r="AY466" i="34" s="1"/>
  <c r="AX466" i="34"/>
  <c r="AZ466" i="34"/>
  <c r="AA467" i="34"/>
  <c r="AB467" i="34"/>
  <c r="AC467" i="34"/>
  <c r="AD467" i="34"/>
  <c r="AG467" i="34" s="1"/>
  <c r="AE467" i="34"/>
  <c r="AF467" i="34"/>
  <c r="AK467" i="34"/>
  <c r="AU467" i="34"/>
  <c r="AW467" i="34"/>
  <c r="AX467" i="34"/>
  <c r="AZ467" i="34"/>
  <c r="AA468" i="34"/>
  <c r="AB468" i="34"/>
  <c r="AC468" i="34"/>
  <c r="AD468" i="34"/>
  <c r="AE468" i="34"/>
  <c r="AF468" i="34"/>
  <c r="AK468" i="34"/>
  <c r="AU468" i="34"/>
  <c r="AW468" i="34"/>
  <c r="AY468" i="34" s="1"/>
  <c r="AX468" i="34"/>
  <c r="AZ468" i="34"/>
  <c r="AA469" i="34"/>
  <c r="AB469" i="34"/>
  <c r="AC469" i="34"/>
  <c r="AD469" i="34"/>
  <c r="AE469" i="34"/>
  <c r="AF469" i="34"/>
  <c r="AP469" i="34"/>
  <c r="AK469" i="34"/>
  <c r="AU469" i="34"/>
  <c r="AW469" i="34"/>
  <c r="AY469" i="34" s="1"/>
  <c r="AX469" i="34"/>
  <c r="AZ469" i="34"/>
  <c r="AA470" i="34"/>
  <c r="AB470" i="34"/>
  <c r="AC470" i="34"/>
  <c r="AD470" i="34"/>
  <c r="AE470" i="34"/>
  <c r="AF470" i="34"/>
  <c r="AK470" i="34"/>
  <c r="AU470" i="34"/>
  <c r="AW470" i="34"/>
  <c r="AX470" i="34"/>
  <c r="AZ470" i="34"/>
  <c r="AA471" i="34"/>
  <c r="AB471" i="34"/>
  <c r="AC471" i="34"/>
  <c r="AD471" i="34"/>
  <c r="AG471" i="34" s="1"/>
  <c r="AE471" i="34"/>
  <c r="AF471" i="34"/>
  <c r="AP471" i="34"/>
  <c r="AK471" i="34"/>
  <c r="AM471" i="34"/>
  <c r="AU471" i="34"/>
  <c r="AW471" i="34"/>
  <c r="AX471" i="34"/>
  <c r="AZ471" i="34"/>
  <c r="AA472" i="34"/>
  <c r="AB472" i="34"/>
  <c r="AC472" i="34"/>
  <c r="AD472" i="34"/>
  <c r="AG472" i="34" s="1"/>
  <c r="AE472" i="34"/>
  <c r="AF472" i="34"/>
  <c r="AK472" i="34"/>
  <c r="AU472" i="34"/>
  <c r="AW472" i="34"/>
  <c r="AX472" i="34"/>
  <c r="AZ472" i="34"/>
  <c r="AA473" i="34"/>
  <c r="AB473" i="34"/>
  <c r="AC473" i="34"/>
  <c r="AD473" i="34"/>
  <c r="AE473" i="34"/>
  <c r="AF473" i="34"/>
  <c r="AM473" i="34"/>
  <c r="AK473" i="34"/>
  <c r="AU473" i="34"/>
  <c r="AW473" i="34"/>
  <c r="AX473" i="34"/>
  <c r="AY473" i="34"/>
  <c r="AZ473" i="34"/>
  <c r="AA474" i="34"/>
  <c r="AB474" i="34"/>
  <c r="AC474" i="34"/>
  <c r="AD474" i="34"/>
  <c r="AH474" i="34" s="1"/>
  <c r="AE474" i="34"/>
  <c r="AF474" i="34"/>
  <c r="AK474" i="34"/>
  <c r="AU474" i="34"/>
  <c r="AW474" i="34"/>
  <c r="AX474" i="34"/>
  <c r="AZ474" i="34"/>
  <c r="AA475" i="34"/>
  <c r="AB475" i="34"/>
  <c r="AC475" i="34"/>
  <c r="AD475" i="34"/>
  <c r="AE475" i="34"/>
  <c r="AF475" i="34"/>
  <c r="AK475" i="34"/>
  <c r="AU475" i="34"/>
  <c r="AW475" i="34"/>
  <c r="AX475" i="34"/>
  <c r="AZ475" i="34"/>
  <c r="AA476" i="34"/>
  <c r="AB476" i="34"/>
  <c r="AC476" i="34"/>
  <c r="AD476" i="34"/>
  <c r="AE476" i="34"/>
  <c r="AF476" i="34"/>
  <c r="AK476" i="34"/>
  <c r="AU476" i="34"/>
  <c r="AW476" i="34"/>
  <c r="AX476" i="34"/>
  <c r="AZ476" i="34"/>
  <c r="AA477" i="34"/>
  <c r="AB477" i="34"/>
  <c r="AC477" i="34"/>
  <c r="AD477" i="34"/>
  <c r="AE477" i="34"/>
  <c r="AF477" i="34"/>
  <c r="AK477" i="34"/>
  <c r="AU477" i="34"/>
  <c r="AW477" i="34"/>
  <c r="AY477" i="34"/>
  <c r="AX477" i="34"/>
  <c r="AZ477" i="34"/>
  <c r="AA478" i="34"/>
  <c r="AB478" i="34"/>
  <c r="AC478" i="34"/>
  <c r="AD478" i="34"/>
  <c r="AE478" i="34"/>
  <c r="AF478" i="34"/>
  <c r="AK478" i="34"/>
  <c r="AU478" i="34"/>
  <c r="AW478" i="34"/>
  <c r="AX478" i="34"/>
  <c r="AZ478" i="34"/>
  <c r="AA479" i="34"/>
  <c r="AB479" i="34"/>
  <c r="AC479" i="34"/>
  <c r="AD479" i="34"/>
  <c r="AH479" i="34" s="1"/>
  <c r="AE479" i="34"/>
  <c r="AF479" i="34"/>
  <c r="AK479" i="34"/>
  <c r="AS479" i="34"/>
  <c r="AU479" i="34"/>
  <c r="AW479" i="34"/>
  <c r="AX479" i="34"/>
  <c r="AZ479" i="34"/>
  <c r="AA480" i="34"/>
  <c r="AB480" i="34"/>
  <c r="AC480" i="34"/>
  <c r="AD480" i="34"/>
  <c r="AE480" i="34"/>
  <c r="AF480" i="34"/>
  <c r="AP480" i="34"/>
  <c r="AK480" i="34"/>
  <c r="AU480" i="34"/>
  <c r="AW480" i="34"/>
  <c r="AX480" i="34"/>
  <c r="AY480" i="34" s="1"/>
  <c r="AZ480" i="34"/>
  <c r="AA481" i="34"/>
  <c r="AB481" i="34"/>
  <c r="AC481" i="34"/>
  <c r="AD481" i="34"/>
  <c r="AE481" i="34"/>
  <c r="AF481" i="34"/>
  <c r="AK481" i="34"/>
  <c r="AU481" i="34"/>
  <c r="AW481" i="34"/>
  <c r="AX481" i="34"/>
  <c r="AZ481" i="34"/>
  <c r="AA482" i="34"/>
  <c r="AB482" i="34"/>
  <c r="AC482" i="34"/>
  <c r="AD482" i="34"/>
  <c r="AG482" i="34" s="1"/>
  <c r="AE482" i="34"/>
  <c r="AF482" i="34"/>
  <c r="AK482" i="34"/>
  <c r="AU482" i="34"/>
  <c r="AW482" i="34"/>
  <c r="AX482" i="34"/>
  <c r="AZ482" i="34"/>
  <c r="AA483" i="34"/>
  <c r="AB483" i="34"/>
  <c r="AC483" i="34"/>
  <c r="AD483" i="34"/>
  <c r="AE483" i="34"/>
  <c r="AF483" i="34"/>
  <c r="AK483" i="34"/>
  <c r="AU483" i="34"/>
  <c r="AW483" i="34"/>
  <c r="AX483" i="34"/>
  <c r="AZ483" i="34"/>
  <c r="AA484" i="34"/>
  <c r="AB484" i="34"/>
  <c r="AC484" i="34"/>
  <c r="AD484" i="34"/>
  <c r="AG484" i="34" s="1"/>
  <c r="AE484" i="34"/>
  <c r="AF484" i="34"/>
  <c r="AP484" i="34"/>
  <c r="AK484" i="34"/>
  <c r="AU484" i="34"/>
  <c r="AW484" i="34"/>
  <c r="AX484" i="34"/>
  <c r="AZ484" i="34"/>
  <c r="AA485" i="34"/>
  <c r="AB485" i="34"/>
  <c r="AC485" i="34"/>
  <c r="AD485" i="34"/>
  <c r="AE485" i="34"/>
  <c r="AF485" i="34"/>
  <c r="AK485" i="34"/>
  <c r="AU485" i="34"/>
  <c r="AW485" i="34"/>
  <c r="AX485" i="34"/>
  <c r="AZ485" i="34"/>
  <c r="AA486" i="34"/>
  <c r="AB486" i="34"/>
  <c r="AC486" i="34"/>
  <c r="AD486" i="34"/>
  <c r="AH486" i="34" s="1"/>
  <c r="AE486" i="34"/>
  <c r="AF486" i="34"/>
  <c r="AK486" i="34"/>
  <c r="AU486" i="34"/>
  <c r="AW486" i="34"/>
  <c r="AX486" i="34"/>
  <c r="AZ486" i="34"/>
  <c r="AA487" i="34"/>
  <c r="AB487" i="34"/>
  <c r="AC487" i="34"/>
  <c r="AD487" i="34"/>
  <c r="AH487" i="34" s="1"/>
  <c r="AO487" i="34" s="1"/>
  <c r="AE487" i="34"/>
  <c r="AF487" i="34"/>
  <c r="AK487" i="34"/>
  <c r="AU487" i="34"/>
  <c r="AW487" i="34"/>
  <c r="AX487" i="34"/>
  <c r="AY487" i="34" s="1"/>
  <c r="AZ487" i="34"/>
  <c r="AA488" i="34"/>
  <c r="AB488" i="34"/>
  <c r="AC488" i="34"/>
  <c r="AD488" i="34"/>
  <c r="AG488" i="34" s="1"/>
  <c r="AE488" i="34"/>
  <c r="AF488" i="34"/>
  <c r="AK488" i="34"/>
  <c r="AU488" i="34"/>
  <c r="AW488" i="34"/>
  <c r="AX488" i="34"/>
  <c r="AZ488" i="34"/>
  <c r="AA489" i="34"/>
  <c r="AB489" i="34"/>
  <c r="AC489" i="34"/>
  <c r="AD489" i="34"/>
  <c r="AE489" i="34"/>
  <c r="AF489" i="34"/>
  <c r="AK489" i="34"/>
  <c r="AU489" i="34"/>
  <c r="AW489" i="34"/>
  <c r="AY489" i="34" s="1"/>
  <c r="AX489" i="34"/>
  <c r="AZ489" i="34"/>
  <c r="AA490" i="34"/>
  <c r="AB490" i="34"/>
  <c r="AC490" i="34"/>
  <c r="AD490" i="34"/>
  <c r="AE490" i="34"/>
  <c r="AF490" i="34"/>
  <c r="AM490" i="34"/>
  <c r="AK490" i="34"/>
  <c r="AP490" i="34"/>
  <c r="AU490" i="34"/>
  <c r="AW490" i="34"/>
  <c r="AX490" i="34"/>
  <c r="AZ490" i="34"/>
  <c r="AA491" i="34"/>
  <c r="AB491" i="34"/>
  <c r="AC491" i="34"/>
  <c r="AD491" i="34"/>
  <c r="AE491" i="34"/>
  <c r="AF491" i="34"/>
  <c r="AK491" i="34"/>
  <c r="AU491" i="34"/>
  <c r="AW491" i="34"/>
  <c r="AX491" i="34"/>
  <c r="AZ491" i="34"/>
  <c r="AA492" i="34"/>
  <c r="AB492" i="34"/>
  <c r="AC492" i="34"/>
  <c r="AD492" i="34"/>
  <c r="AE492" i="34"/>
  <c r="AF492" i="34"/>
  <c r="AK492" i="34"/>
  <c r="AU492" i="34"/>
  <c r="AW492" i="34"/>
  <c r="AX492" i="34"/>
  <c r="AZ492" i="34"/>
  <c r="AA493" i="34"/>
  <c r="AB493" i="34"/>
  <c r="AC493" i="34"/>
  <c r="AD493" i="34"/>
  <c r="AE493" i="34"/>
  <c r="AF493" i="34"/>
  <c r="AK493" i="34"/>
  <c r="AU493" i="34"/>
  <c r="AW493" i="34"/>
  <c r="AX493" i="34"/>
  <c r="AY493" i="34" s="1"/>
  <c r="AZ493" i="34"/>
  <c r="AA494" i="34"/>
  <c r="AB494" i="34"/>
  <c r="AC494" i="34"/>
  <c r="AD494" i="34"/>
  <c r="AG494" i="34" s="1"/>
  <c r="AE494" i="34"/>
  <c r="AF494" i="34"/>
  <c r="AK494" i="34"/>
  <c r="AU494" i="34"/>
  <c r="AW494" i="34"/>
  <c r="AX494" i="34"/>
  <c r="AZ494" i="34"/>
  <c r="AA495" i="34"/>
  <c r="AB495" i="34"/>
  <c r="AC495" i="34"/>
  <c r="AD495" i="34"/>
  <c r="AG495" i="34" s="1"/>
  <c r="AE495" i="34"/>
  <c r="AF495" i="34"/>
  <c r="AK495" i="34"/>
  <c r="AU495" i="34"/>
  <c r="AW495" i="34"/>
  <c r="AX495" i="34"/>
  <c r="AZ495" i="34"/>
  <c r="AA496" i="34"/>
  <c r="AB496" i="34"/>
  <c r="AC496" i="34"/>
  <c r="AD496" i="34"/>
  <c r="AE496" i="34"/>
  <c r="AF496" i="34"/>
  <c r="AM496" i="34"/>
  <c r="AK496" i="34"/>
  <c r="AP496" i="34"/>
  <c r="AU496" i="34"/>
  <c r="AW496" i="34"/>
  <c r="AX496" i="34"/>
  <c r="AZ496" i="34"/>
  <c r="AA497" i="34"/>
  <c r="AB497" i="34"/>
  <c r="AC497" i="34"/>
  <c r="AD497" i="34"/>
  <c r="AE497" i="34"/>
  <c r="AF497" i="34"/>
  <c r="AK497" i="34"/>
  <c r="AU497" i="34"/>
  <c r="AW497" i="34"/>
  <c r="AY497" i="34" s="1"/>
  <c r="AX497" i="34"/>
  <c r="AZ497" i="34"/>
  <c r="AA498" i="34"/>
  <c r="AB498" i="34"/>
  <c r="AC498" i="34"/>
  <c r="AD498" i="34"/>
  <c r="AG498" i="34" s="1"/>
  <c r="AE498" i="34"/>
  <c r="AF498" i="34"/>
  <c r="AM498" i="34"/>
  <c r="AK498" i="34"/>
  <c r="AU498" i="34"/>
  <c r="AW498" i="34"/>
  <c r="AY498" i="34" s="1"/>
  <c r="AX498" i="34"/>
  <c r="AZ498" i="34"/>
  <c r="AA499" i="34"/>
  <c r="AB499" i="34"/>
  <c r="AC499" i="34"/>
  <c r="AD499" i="34"/>
  <c r="AE499" i="34"/>
  <c r="AF499" i="34"/>
  <c r="AK499" i="34"/>
  <c r="AU499" i="34"/>
  <c r="AW499" i="34"/>
  <c r="AY499" i="34" s="1"/>
  <c r="AX499" i="34"/>
  <c r="AZ499" i="34"/>
  <c r="AA500" i="34"/>
  <c r="AB500" i="34"/>
  <c r="AC500" i="34"/>
  <c r="AD500" i="34"/>
  <c r="AE500" i="34"/>
  <c r="AF500" i="34"/>
  <c r="AM500" i="34"/>
  <c r="AK500" i="34"/>
  <c r="AU500" i="34"/>
  <c r="AW500" i="34"/>
  <c r="AX500" i="34"/>
  <c r="AZ500" i="34"/>
  <c r="AA501" i="34"/>
  <c r="AB501" i="34"/>
  <c r="AC501" i="34"/>
  <c r="AD501" i="34"/>
  <c r="AE501" i="34"/>
  <c r="AF501" i="34"/>
  <c r="AP501" i="34"/>
  <c r="AK501" i="34"/>
  <c r="AU501" i="34"/>
  <c r="AW501" i="34"/>
  <c r="AY501" i="34" s="1"/>
  <c r="AX501" i="34"/>
  <c r="AZ501" i="34"/>
  <c r="AA502" i="34"/>
  <c r="AB502" i="34"/>
  <c r="AC502" i="34"/>
  <c r="AD502" i="34"/>
  <c r="AE502" i="34"/>
  <c r="AF502" i="34"/>
  <c r="AM502" i="34"/>
  <c r="AK502" i="34"/>
  <c r="AU502" i="34"/>
  <c r="AW502" i="34"/>
  <c r="AX502" i="34"/>
  <c r="AZ502" i="34"/>
  <c r="AA503" i="34"/>
  <c r="AB503" i="34"/>
  <c r="AC503" i="34"/>
  <c r="AD503" i="34"/>
  <c r="AE503" i="34"/>
  <c r="AF503" i="34"/>
  <c r="AK503" i="34"/>
  <c r="AU503" i="34"/>
  <c r="AW503" i="34"/>
  <c r="AY503" i="34" s="1"/>
  <c r="AX503" i="34"/>
  <c r="AZ503" i="34"/>
  <c r="AA504" i="34"/>
  <c r="AB504" i="34"/>
  <c r="AC504" i="34"/>
  <c r="AD504" i="34"/>
  <c r="AG504" i="34" s="1"/>
  <c r="AE504" i="34"/>
  <c r="AF504" i="34"/>
  <c r="AP504" i="34"/>
  <c r="AK504" i="34"/>
  <c r="AM504" i="34"/>
  <c r="AU504" i="34"/>
  <c r="AW504" i="34"/>
  <c r="AX504" i="34"/>
  <c r="AZ504" i="34"/>
  <c r="AA505" i="34"/>
  <c r="AB505" i="34"/>
  <c r="AC505" i="34"/>
  <c r="AD505" i="34"/>
  <c r="AE505" i="34"/>
  <c r="AF505" i="34"/>
  <c r="AK505" i="34"/>
  <c r="AU505" i="34"/>
  <c r="AW505" i="34"/>
  <c r="AX505" i="34"/>
  <c r="AZ505" i="34"/>
  <c r="AA506" i="34"/>
  <c r="AB506" i="34"/>
  <c r="AC506" i="34"/>
  <c r="AD506" i="34"/>
  <c r="AH506" i="34" s="1"/>
  <c r="AE506" i="34"/>
  <c r="AF506" i="34"/>
  <c r="AK506" i="34"/>
  <c r="AU506" i="34"/>
  <c r="AW506" i="34"/>
  <c r="AX506" i="34"/>
  <c r="AZ506" i="34"/>
  <c r="AA507" i="34"/>
  <c r="AB507" i="34"/>
  <c r="AC507" i="34"/>
  <c r="AD507" i="34"/>
  <c r="AE507" i="34"/>
  <c r="AF507" i="34"/>
  <c r="AK507" i="34"/>
  <c r="AU507" i="34"/>
  <c r="AW507" i="34"/>
  <c r="AX507" i="34"/>
  <c r="AY507" i="34" s="1"/>
  <c r="AZ507" i="34"/>
  <c r="AA508" i="34"/>
  <c r="AB508" i="34"/>
  <c r="AC508" i="34"/>
  <c r="AD508" i="34"/>
  <c r="AH508" i="34" s="1"/>
  <c r="AT508" i="34" s="1"/>
  <c r="AE508" i="34"/>
  <c r="AF508" i="34"/>
  <c r="AM508" i="34"/>
  <c r="AK508" i="34"/>
  <c r="AU508" i="34"/>
  <c r="AW508" i="34"/>
  <c r="AX508" i="34"/>
  <c r="AZ508" i="34"/>
  <c r="AA509" i="34"/>
  <c r="AB509" i="34"/>
  <c r="AC509" i="34"/>
  <c r="AD509" i="34"/>
  <c r="AG509" i="34" s="1"/>
  <c r="AE509" i="34"/>
  <c r="AF509" i="34"/>
  <c r="AK509" i="34"/>
  <c r="AU509" i="34"/>
  <c r="AW509" i="34"/>
  <c r="AX509" i="34"/>
  <c r="AZ509" i="34"/>
  <c r="AA510" i="34"/>
  <c r="AB510" i="34"/>
  <c r="AC510" i="34"/>
  <c r="AD510" i="34"/>
  <c r="AE510" i="34"/>
  <c r="AF510" i="34"/>
  <c r="AK510" i="34"/>
  <c r="AU510" i="34"/>
  <c r="AW510" i="34"/>
  <c r="AX510" i="34"/>
  <c r="AZ510" i="34"/>
  <c r="AA511" i="34"/>
  <c r="AB511" i="34"/>
  <c r="AC511" i="34"/>
  <c r="AD511" i="34"/>
  <c r="AH511" i="34" s="1"/>
  <c r="AE511" i="34"/>
  <c r="AF511" i="34"/>
  <c r="AM511" i="34"/>
  <c r="AK511" i="34"/>
  <c r="AU511" i="34"/>
  <c r="AW511" i="34"/>
  <c r="AX511" i="34"/>
  <c r="AZ511" i="34"/>
  <c r="AA512" i="34"/>
  <c r="AB512" i="34"/>
  <c r="AC512" i="34"/>
  <c r="AD512" i="34"/>
  <c r="AE512" i="34"/>
  <c r="AF512" i="34"/>
  <c r="AM512" i="34"/>
  <c r="AK512" i="34"/>
  <c r="AP512" i="34"/>
  <c r="AU512" i="34"/>
  <c r="AW512" i="34"/>
  <c r="AX512" i="34"/>
  <c r="AZ512" i="34"/>
  <c r="AA513" i="34"/>
  <c r="AB513" i="34"/>
  <c r="AC513" i="34"/>
  <c r="AD513" i="34"/>
  <c r="AE513" i="34"/>
  <c r="AF513" i="34"/>
  <c r="AK513" i="34"/>
  <c r="AU513" i="34"/>
  <c r="AW513" i="34"/>
  <c r="AY513" i="34" s="1"/>
  <c r="AX513" i="34"/>
  <c r="AZ513" i="34"/>
  <c r="AA514" i="34"/>
  <c r="AB514" i="34"/>
  <c r="AC514" i="34"/>
  <c r="AD514" i="34"/>
  <c r="AE514" i="34"/>
  <c r="AF514" i="34"/>
  <c r="AK514" i="34"/>
  <c r="AU514" i="34"/>
  <c r="AW514" i="34"/>
  <c r="AY514" i="34" s="1"/>
  <c r="AX514" i="34"/>
  <c r="AZ514" i="34"/>
  <c r="AA515" i="34"/>
  <c r="AB515" i="34"/>
  <c r="AC515" i="34"/>
  <c r="AD515" i="34"/>
  <c r="AE515" i="34"/>
  <c r="AF515" i="34"/>
  <c r="AK515" i="34"/>
  <c r="AU515" i="34"/>
  <c r="AW515" i="34"/>
  <c r="AY515" i="34" s="1"/>
  <c r="AX515" i="34"/>
  <c r="AZ515" i="34"/>
  <c r="AA516" i="34"/>
  <c r="AB516" i="34"/>
  <c r="AC516" i="34"/>
  <c r="AD516" i="34"/>
  <c r="AE516" i="34"/>
  <c r="AF516" i="34"/>
  <c r="AM516" i="34"/>
  <c r="AK516" i="34"/>
  <c r="AU516" i="34"/>
  <c r="AW516" i="34"/>
  <c r="AX516" i="34"/>
  <c r="AZ516" i="34"/>
  <c r="AA517" i="34"/>
  <c r="AB517" i="34"/>
  <c r="AC517" i="34"/>
  <c r="AD517" i="34"/>
  <c r="AH517" i="34" s="1"/>
  <c r="AE517" i="34"/>
  <c r="AF517" i="34"/>
  <c r="AM517" i="34"/>
  <c r="AK517" i="34"/>
  <c r="AU517" i="34"/>
  <c r="AW517" i="34"/>
  <c r="AX517" i="34"/>
  <c r="AZ517" i="34"/>
  <c r="AA518" i="34"/>
  <c r="AB518" i="34"/>
  <c r="AC518" i="34"/>
  <c r="AD518" i="34"/>
  <c r="AE518" i="34"/>
  <c r="AF518" i="34"/>
  <c r="AM518" i="34"/>
  <c r="AK518" i="34"/>
  <c r="AP518" i="34"/>
  <c r="AU518" i="34"/>
  <c r="AW518" i="34"/>
  <c r="AX518" i="34"/>
  <c r="AZ518" i="34"/>
  <c r="AA519" i="34"/>
  <c r="AB519" i="34"/>
  <c r="AC519" i="34"/>
  <c r="AD519" i="34"/>
  <c r="AG519" i="34" s="1"/>
  <c r="AE519" i="34"/>
  <c r="AF519" i="34"/>
  <c r="AP519" i="34"/>
  <c r="AK519" i="34"/>
  <c r="AM519" i="34"/>
  <c r="AU519" i="34"/>
  <c r="AW519" i="34"/>
  <c r="AX519" i="34"/>
  <c r="AZ519" i="34"/>
  <c r="AA520" i="34"/>
  <c r="AB520" i="34"/>
  <c r="AC520" i="34"/>
  <c r="AD520" i="34"/>
  <c r="AE520" i="34"/>
  <c r="AF520" i="34"/>
  <c r="AM520" i="34"/>
  <c r="AK520" i="34"/>
  <c r="AU520" i="34"/>
  <c r="AW520" i="34"/>
  <c r="AX520" i="34"/>
  <c r="AY520" i="34" s="1"/>
  <c r="AZ520" i="34"/>
  <c r="AA521" i="34"/>
  <c r="AB521" i="34"/>
  <c r="AC521" i="34"/>
  <c r="AD521" i="34"/>
  <c r="AG521" i="34" s="1"/>
  <c r="AE521" i="34"/>
  <c r="AF521" i="34"/>
  <c r="AK521" i="34"/>
  <c r="AU521" i="34"/>
  <c r="AW521" i="34"/>
  <c r="AY521" i="34" s="1"/>
  <c r="AX521" i="34"/>
  <c r="AZ521" i="34"/>
  <c r="AA522" i="34"/>
  <c r="AB522" i="34"/>
  <c r="AC522" i="34"/>
  <c r="AD522" i="34"/>
  <c r="AE522" i="34"/>
  <c r="AF522" i="34"/>
  <c r="AK522" i="34"/>
  <c r="AU522" i="34"/>
  <c r="AW522" i="34"/>
  <c r="AX522" i="34"/>
  <c r="AZ522" i="34"/>
  <c r="AA523" i="34"/>
  <c r="AB523" i="34"/>
  <c r="AC523" i="34"/>
  <c r="AD523" i="34"/>
  <c r="AE523" i="34"/>
  <c r="AF523" i="34"/>
  <c r="AK523" i="34"/>
  <c r="AU523" i="34"/>
  <c r="AW523" i="34"/>
  <c r="AY523" i="34" s="1"/>
  <c r="AX523" i="34"/>
  <c r="AZ523" i="34"/>
  <c r="AA524" i="34"/>
  <c r="AB524" i="34"/>
  <c r="AC524" i="34"/>
  <c r="AD524" i="34"/>
  <c r="AE524" i="34"/>
  <c r="AF524" i="34"/>
  <c r="AK524" i="34"/>
  <c r="AU524" i="34"/>
  <c r="AW524" i="34"/>
  <c r="AY524" i="34" s="1"/>
  <c r="AX524" i="34"/>
  <c r="AZ524" i="34"/>
  <c r="AA525" i="34"/>
  <c r="AB525" i="34"/>
  <c r="AC525" i="34"/>
  <c r="AD525" i="34"/>
  <c r="AE525" i="34"/>
  <c r="AF525" i="34"/>
  <c r="AK525" i="34"/>
  <c r="AU525" i="34"/>
  <c r="AW525" i="34"/>
  <c r="AY525" i="34" s="1"/>
  <c r="AX525" i="34"/>
  <c r="AZ525" i="34"/>
  <c r="AA526" i="34"/>
  <c r="AB526" i="34"/>
  <c r="AC526" i="34"/>
  <c r="AD526" i="34"/>
  <c r="AH526" i="34" s="1"/>
  <c r="AE526" i="34"/>
  <c r="AF526" i="34"/>
  <c r="AM526" i="34"/>
  <c r="AK526" i="34"/>
  <c r="AU526" i="34"/>
  <c r="AW526" i="34"/>
  <c r="AX526" i="34"/>
  <c r="AZ526" i="34"/>
  <c r="AA527" i="34"/>
  <c r="AB527" i="34"/>
  <c r="AC527" i="34"/>
  <c r="AD527" i="34"/>
  <c r="AE527" i="34"/>
  <c r="AF527" i="34"/>
  <c r="AP527" i="34"/>
  <c r="AK527" i="34"/>
  <c r="AU527" i="34"/>
  <c r="AW527" i="34"/>
  <c r="AX527" i="34"/>
  <c r="AZ527" i="34"/>
  <c r="AA528" i="34"/>
  <c r="AB528" i="34"/>
  <c r="AC528" i="34"/>
  <c r="AD528" i="34"/>
  <c r="AE528" i="34"/>
  <c r="AF528" i="34"/>
  <c r="AP528" i="34"/>
  <c r="AK528" i="34"/>
  <c r="AU528" i="34"/>
  <c r="AW528" i="34"/>
  <c r="AX528" i="34"/>
  <c r="AZ528" i="34"/>
  <c r="AA529" i="34"/>
  <c r="AB529" i="34"/>
  <c r="AC529" i="34"/>
  <c r="AD529" i="34"/>
  <c r="AE529" i="34"/>
  <c r="AF529" i="34"/>
  <c r="AK529" i="34"/>
  <c r="AU529" i="34"/>
  <c r="AW529" i="34"/>
  <c r="AY529" i="34"/>
  <c r="AX529" i="34"/>
  <c r="AZ529" i="34"/>
  <c r="AA530" i="34"/>
  <c r="AB530" i="34"/>
  <c r="AC530" i="34"/>
  <c r="AD530" i="34"/>
  <c r="AE530" i="34"/>
  <c r="AF530" i="34"/>
  <c r="AM530" i="34"/>
  <c r="AK530" i="34"/>
  <c r="AU530" i="34"/>
  <c r="AW530" i="34"/>
  <c r="AX530" i="34"/>
  <c r="AZ530" i="34"/>
  <c r="AA531" i="34"/>
  <c r="AB531" i="34"/>
  <c r="AC531" i="34"/>
  <c r="AD531" i="34"/>
  <c r="AG531" i="34" s="1"/>
  <c r="AE531" i="34"/>
  <c r="AF531" i="34"/>
  <c r="AK531" i="34"/>
  <c r="AU531" i="34"/>
  <c r="AW531" i="34"/>
  <c r="AX531" i="34"/>
  <c r="AY531" i="34" s="1"/>
  <c r="AZ531" i="34"/>
  <c r="AA532" i="34"/>
  <c r="AB532" i="34"/>
  <c r="AC532" i="34"/>
  <c r="AD532" i="34"/>
  <c r="AE532" i="34"/>
  <c r="AF532" i="34"/>
  <c r="AK532" i="34"/>
  <c r="AM532" i="34"/>
  <c r="AP532" i="34"/>
  <c r="AU532" i="34"/>
  <c r="AW532" i="34"/>
  <c r="AX532" i="34"/>
  <c r="AZ532" i="34"/>
  <c r="AA533" i="34"/>
  <c r="AB533" i="34"/>
  <c r="AC533" i="34"/>
  <c r="AD533" i="34"/>
  <c r="AH533" i="34" s="1"/>
  <c r="AE533" i="34"/>
  <c r="AF533" i="34"/>
  <c r="AP533" i="34"/>
  <c r="AK533" i="34"/>
  <c r="AU533" i="34"/>
  <c r="AW533" i="34"/>
  <c r="AX533" i="34"/>
  <c r="AZ533" i="34"/>
  <c r="AA534" i="34"/>
  <c r="AB534" i="34"/>
  <c r="AC534" i="34"/>
  <c r="AD534" i="34"/>
  <c r="AE534" i="34"/>
  <c r="AF534" i="34"/>
  <c r="AP534" i="34"/>
  <c r="AK534" i="34"/>
  <c r="AU534" i="34"/>
  <c r="AW534" i="34"/>
  <c r="AX534" i="34"/>
  <c r="AZ534" i="34"/>
  <c r="AA535" i="34"/>
  <c r="AB535" i="34"/>
  <c r="AC535" i="34"/>
  <c r="AD535" i="34"/>
  <c r="AH535" i="34" s="1"/>
  <c r="AR535" i="34" s="1"/>
  <c r="AE535" i="34"/>
  <c r="AF535" i="34"/>
  <c r="AK535" i="34"/>
  <c r="AU535" i="34"/>
  <c r="AW535" i="34"/>
  <c r="AY535" i="34"/>
  <c r="AX535" i="34"/>
  <c r="AZ535" i="34"/>
  <c r="AA536" i="34"/>
  <c r="AB536" i="34"/>
  <c r="AC536" i="34"/>
  <c r="AD536" i="34"/>
  <c r="AG536" i="34" s="1"/>
  <c r="AE536" i="34"/>
  <c r="AF536" i="34"/>
  <c r="AK536" i="34"/>
  <c r="AU536" i="34"/>
  <c r="AW536" i="34"/>
  <c r="AX536" i="34"/>
  <c r="AZ536" i="34"/>
  <c r="AA537" i="34"/>
  <c r="AB537" i="34"/>
  <c r="AC537" i="34"/>
  <c r="AD537" i="34"/>
  <c r="AE537" i="34"/>
  <c r="AF537" i="34"/>
  <c r="AK537" i="34"/>
  <c r="AU537" i="34"/>
  <c r="AW537" i="34"/>
  <c r="AY537" i="34" s="1"/>
  <c r="AX537" i="34"/>
  <c r="AZ537" i="34"/>
  <c r="AA538" i="34"/>
  <c r="AB538" i="34"/>
  <c r="AC538" i="34"/>
  <c r="AD538" i="34"/>
  <c r="AE538" i="34"/>
  <c r="AF538" i="34"/>
  <c r="AM538" i="34"/>
  <c r="AK538" i="34"/>
  <c r="AU538" i="34"/>
  <c r="AW538" i="34"/>
  <c r="AX538" i="34"/>
  <c r="AZ538" i="34"/>
  <c r="AA539" i="34"/>
  <c r="AB539" i="34"/>
  <c r="AC539" i="34"/>
  <c r="AD539" i="34"/>
  <c r="AE539" i="34"/>
  <c r="AF539" i="34"/>
  <c r="AK539" i="34"/>
  <c r="AU539" i="34"/>
  <c r="AW539" i="34"/>
  <c r="AY539" i="34" s="1"/>
  <c r="AX539" i="34"/>
  <c r="AZ539" i="34"/>
  <c r="AA540" i="34"/>
  <c r="AB540" i="34"/>
  <c r="AC540" i="34"/>
  <c r="AD540" i="34"/>
  <c r="AG540" i="34" s="1"/>
  <c r="AE540" i="34"/>
  <c r="AF540" i="34"/>
  <c r="AK540" i="34"/>
  <c r="AU540" i="34"/>
  <c r="AW540" i="34"/>
  <c r="AY540" i="34" s="1"/>
  <c r="AX540" i="34"/>
  <c r="AZ540" i="34"/>
  <c r="AA541" i="34"/>
  <c r="AB541" i="34"/>
  <c r="AC541" i="34"/>
  <c r="AD541" i="34"/>
  <c r="AE541" i="34"/>
  <c r="AF541" i="34"/>
  <c r="AM541" i="34"/>
  <c r="AK541" i="34"/>
  <c r="AU541" i="34"/>
  <c r="AW541" i="34"/>
  <c r="AY541" i="34" s="1"/>
  <c r="AX541" i="34"/>
  <c r="AZ541" i="34"/>
  <c r="AA542" i="34"/>
  <c r="AB542" i="34"/>
  <c r="AC542" i="34"/>
  <c r="AD542" i="34"/>
  <c r="AH542" i="34" s="1"/>
  <c r="AE542" i="34"/>
  <c r="AF542" i="34"/>
  <c r="AK542" i="34"/>
  <c r="AU542" i="34"/>
  <c r="AW542" i="34"/>
  <c r="AX542" i="34"/>
  <c r="AZ542" i="34"/>
  <c r="AA543" i="34"/>
  <c r="AB543" i="34"/>
  <c r="AC543" i="34"/>
  <c r="AD543" i="34"/>
  <c r="AG543" i="34" s="1"/>
  <c r="AE543" i="34"/>
  <c r="AF543" i="34"/>
  <c r="AK543" i="34"/>
  <c r="AU543" i="34"/>
  <c r="AW543" i="34"/>
  <c r="AX543" i="34"/>
  <c r="AZ543" i="34"/>
  <c r="AA544" i="34"/>
  <c r="AB544" i="34"/>
  <c r="AC544" i="34"/>
  <c r="AD544" i="34"/>
  <c r="AE544" i="34"/>
  <c r="AF544" i="34"/>
  <c r="AK544" i="34"/>
  <c r="AU544" i="34"/>
  <c r="AW544" i="34"/>
  <c r="AX544" i="34"/>
  <c r="AY544" i="34" s="1"/>
  <c r="AZ544" i="34"/>
  <c r="AA545" i="34"/>
  <c r="AB545" i="34"/>
  <c r="AC545" i="34"/>
  <c r="AD545" i="34"/>
  <c r="AH545" i="34" s="1"/>
  <c r="AO545" i="34" s="1"/>
  <c r="AE545" i="34"/>
  <c r="AF545" i="34"/>
  <c r="AK545" i="34"/>
  <c r="AU545" i="34"/>
  <c r="AW545" i="34"/>
  <c r="AX545" i="34"/>
  <c r="AZ545" i="34"/>
  <c r="AA546" i="34"/>
  <c r="AB546" i="34"/>
  <c r="AC546" i="34"/>
  <c r="AD546" i="34"/>
  <c r="AG546" i="34" s="1"/>
  <c r="AE546" i="34"/>
  <c r="AF546" i="34"/>
  <c r="AK546" i="34"/>
  <c r="AU546" i="34"/>
  <c r="AW546" i="34"/>
  <c r="AX546" i="34"/>
  <c r="AZ546" i="34"/>
  <c r="AA547" i="34"/>
  <c r="AB547" i="34"/>
  <c r="AC547" i="34"/>
  <c r="AD547" i="34"/>
  <c r="AE547" i="34"/>
  <c r="AF547" i="34"/>
  <c r="AK547" i="34"/>
  <c r="AU547" i="34"/>
  <c r="AW547" i="34"/>
  <c r="AX547" i="34"/>
  <c r="AZ547" i="34"/>
  <c r="AA548" i="34"/>
  <c r="AB548" i="34"/>
  <c r="AC548" i="34"/>
  <c r="AD548" i="34"/>
  <c r="AG548" i="34" s="1"/>
  <c r="AE548" i="34"/>
  <c r="AF548" i="34"/>
  <c r="AK548" i="34"/>
  <c r="AU548" i="34"/>
  <c r="AW548" i="34"/>
  <c r="AX548" i="34"/>
  <c r="AZ548" i="34"/>
  <c r="AA549" i="34"/>
  <c r="AB549" i="34"/>
  <c r="AC549" i="34"/>
  <c r="AD549" i="34"/>
  <c r="AE549" i="34"/>
  <c r="AF549" i="34"/>
  <c r="AK549" i="34"/>
  <c r="AU549" i="34"/>
  <c r="AW549" i="34"/>
  <c r="AX549" i="34"/>
  <c r="AZ549" i="34"/>
  <c r="AA550" i="34"/>
  <c r="AB550" i="34"/>
  <c r="AC550" i="34"/>
  <c r="AD550" i="34"/>
  <c r="AE550" i="34"/>
  <c r="AF550" i="34"/>
  <c r="AK550" i="34"/>
  <c r="AU550" i="34"/>
  <c r="AW550" i="34"/>
  <c r="AX550" i="34"/>
  <c r="AZ550" i="34"/>
  <c r="AA551" i="34"/>
  <c r="AB551" i="34"/>
  <c r="AC551" i="34"/>
  <c r="AD551" i="34"/>
  <c r="AE551" i="34"/>
  <c r="AF551" i="34"/>
  <c r="AK551" i="34"/>
  <c r="AU551" i="34"/>
  <c r="AW551" i="34"/>
  <c r="AY551" i="34" s="1"/>
  <c r="AX551" i="34"/>
  <c r="AZ551" i="34"/>
  <c r="AA552" i="34"/>
  <c r="AB552" i="34"/>
  <c r="AC552" i="34"/>
  <c r="AD552" i="34"/>
  <c r="AE552" i="34"/>
  <c r="AF552" i="34"/>
  <c r="AK552" i="34"/>
  <c r="AU552" i="34"/>
  <c r="AW552" i="34"/>
  <c r="AX552" i="34"/>
  <c r="AZ552" i="34"/>
  <c r="AA553" i="34"/>
  <c r="AB553" i="34"/>
  <c r="AC553" i="34"/>
  <c r="AD553" i="34"/>
  <c r="AG553" i="34" s="1"/>
  <c r="AE553" i="34"/>
  <c r="AF553" i="34"/>
  <c r="AK553" i="34"/>
  <c r="AU553" i="34"/>
  <c r="AW553" i="34"/>
  <c r="AY553" i="34" s="1"/>
  <c r="AX553" i="34"/>
  <c r="AZ553" i="34"/>
  <c r="AA554" i="34"/>
  <c r="AB554" i="34"/>
  <c r="AC554" i="34"/>
  <c r="AD554" i="34"/>
  <c r="AE554" i="34"/>
  <c r="AF554" i="34"/>
  <c r="AM554" i="34"/>
  <c r="AK554" i="34"/>
  <c r="AP554" i="34"/>
  <c r="AU554" i="34"/>
  <c r="AW554" i="34"/>
  <c r="AX554" i="34"/>
  <c r="AZ554" i="34"/>
  <c r="AA555" i="34"/>
  <c r="AB555" i="34"/>
  <c r="AC555" i="34"/>
  <c r="AD555" i="34"/>
  <c r="AG555" i="34" s="1"/>
  <c r="AE555" i="34"/>
  <c r="AF555" i="34"/>
  <c r="AK555" i="34"/>
  <c r="AU555" i="34"/>
  <c r="AW555" i="34"/>
  <c r="AY555" i="34" s="1"/>
  <c r="AX555" i="34"/>
  <c r="AZ555" i="34"/>
  <c r="AA556" i="34"/>
  <c r="AB556" i="34"/>
  <c r="AC556" i="34"/>
  <c r="AD556" i="34"/>
  <c r="AE556" i="34"/>
  <c r="AF556" i="34"/>
  <c r="AK556" i="34"/>
  <c r="AU556" i="34"/>
  <c r="AW556" i="34"/>
  <c r="AY556" i="34" s="1"/>
  <c r="AX556" i="34"/>
  <c r="AZ556" i="34"/>
  <c r="AA557" i="34"/>
  <c r="AB557" i="34"/>
  <c r="AC557" i="34"/>
  <c r="AD557" i="34"/>
  <c r="AE557" i="34"/>
  <c r="AF557" i="34"/>
  <c r="AK557" i="34"/>
  <c r="AU557" i="34"/>
  <c r="AW557" i="34"/>
  <c r="AX557" i="34"/>
  <c r="AZ557" i="34"/>
  <c r="AA558" i="34"/>
  <c r="AB558" i="34"/>
  <c r="AC558" i="34"/>
  <c r="AD558" i="34"/>
  <c r="AE558" i="34"/>
  <c r="AF558" i="34"/>
  <c r="AM558" i="34"/>
  <c r="AK558" i="34"/>
  <c r="AP558" i="34"/>
  <c r="AU558" i="34"/>
  <c r="AW558" i="34"/>
  <c r="AX558" i="34"/>
  <c r="AZ558" i="34"/>
  <c r="AA559" i="34"/>
  <c r="AB559" i="34"/>
  <c r="AC559" i="34"/>
  <c r="AD559" i="34"/>
  <c r="AE559" i="34"/>
  <c r="AF559" i="34"/>
  <c r="AK559" i="34"/>
  <c r="AU559" i="34"/>
  <c r="AW559" i="34"/>
  <c r="AX559" i="34"/>
  <c r="AZ559" i="34"/>
  <c r="AA560" i="34"/>
  <c r="AB560" i="34"/>
  <c r="AC560" i="34"/>
  <c r="AD560" i="34"/>
  <c r="AE560" i="34"/>
  <c r="AF560" i="34"/>
  <c r="AK560" i="34"/>
  <c r="AU560" i="34"/>
  <c r="AW560" i="34"/>
  <c r="AX560" i="34"/>
  <c r="AZ560" i="34"/>
  <c r="AA561" i="34"/>
  <c r="AB561" i="34"/>
  <c r="AC561" i="34"/>
  <c r="AD561" i="34"/>
  <c r="AE561" i="34"/>
  <c r="AF561" i="34"/>
  <c r="AK561" i="34"/>
  <c r="AU561" i="34"/>
  <c r="AW561" i="34"/>
  <c r="AX561" i="34"/>
  <c r="AZ561" i="34"/>
  <c r="AA562" i="34"/>
  <c r="AB562" i="34"/>
  <c r="AC562" i="34"/>
  <c r="AD562" i="34"/>
  <c r="AH562" i="34" s="1"/>
  <c r="AE562" i="34"/>
  <c r="AF562" i="34"/>
  <c r="AK562" i="34"/>
  <c r="AU562" i="34"/>
  <c r="AW562" i="34"/>
  <c r="AY562" i="34" s="1"/>
  <c r="AX562" i="34"/>
  <c r="AZ562" i="34"/>
  <c r="AA563" i="34"/>
  <c r="AB563" i="34"/>
  <c r="AC563" i="34"/>
  <c r="AD563" i="34"/>
  <c r="AE563" i="34"/>
  <c r="AF563" i="34"/>
  <c r="AK563" i="34"/>
  <c r="AU563" i="34"/>
  <c r="AW563" i="34"/>
  <c r="AX563" i="34"/>
  <c r="AZ563" i="34"/>
  <c r="AA564" i="34"/>
  <c r="AB564" i="34"/>
  <c r="AC564" i="34"/>
  <c r="AD564" i="34"/>
  <c r="AE564" i="34"/>
  <c r="AF564" i="34"/>
  <c r="AP564" i="34"/>
  <c r="AK564" i="34"/>
  <c r="AU564" i="34"/>
  <c r="AW564" i="34"/>
  <c r="AX564" i="34"/>
  <c r="AZ564" i="34"/>
  <c r="AA565" i="34"/>
  <c r="AB565" i="34"/>
  <c r="AC565" i="34"/>
  <c r="AD565" i="34"/>
  <c r="AE565" i="34"/>
  <c r="AF565" i="34"/>
  <c r="AK565" i="34"/>
  <c r="AU565" i="34"/>
  <c r="AW565" i="34"/>
  <c r="AX565" i="34"/>
  <c r="AZ565" i="34"/>
  <c r="AA566" i="34"/>
  <c r="AB566" i="34"/>
  <c r="AC566" i="34"/>
  <c r="AD566" i="34"/>
  <c r="AG566" i="34" s="1"/>
  <c r="AE566" i="34"/>
  <c r="AF566" i="34"/>
  <c r="AM566" i="34"/>
  <c r="AK566" i="34"/>
  <c r="AU566" i="34"/>
  <c r="AW566" i="34"/>
  <c r="AY566" i="34" s="1"/>
  <c r="AX566" i="34"/>
  <c r="AZ566" i="34"/>
  <c r="AA567" i="34"/>
  <c r="AB567" i="34"/>
  <c r="AC567" i="34"/>
  <c r="AD567" i="34"/>
  <c r="AG567" i="34" s="1"/>
  <c r="AE567" i="34"/>
  <c r="AF567" i="34"/>
  <c r="AK567" i="34"/>
  <c r="AU567" i="34"/>
  <c r="AW567" i="34"/>
  <c r="AX567" i="34"/>
  <c r="AZ567" i="34"/>
  <c r="AA568" i="34"/>
  <c r="AB568" i="34"/>
  <c r="AC568" i="34"/>
  <c r="AD568" i="34"/>
  <c r="AE568" i="34"/>
  <c r="AF568" i="34"/>
  <c r="AK568" i="34"/>
  <c r="AU568" i="34"/>
  <c r="AW568" i="34"/>
  <c r="AX568" i="34"/>
  <c r="AZ568" i="34"/>
  <c r="AA569" i="34"/>
  <c r="AB569" i="34"/>
  <c r="AC569" i="34"/>
  <c r="AD569" i="34"/>
  <c r="AG569" i="34" s="1"/>
  <c r="AE569" i="34"/>
  <c r="AF569" i="34"/>
  <c r="AK569" i="34"/>
  <c r="AU569" i="34"/>
  <c r="AW569" i="34"/>
  <c r="AY569" i="34" s="1"/>
  <c r="AX569" i="34"/>
  <c r="AZ569" i="34"/>
  <c r="AA570" i="34"/>
  <c r="AB570" i="34"/>
  <c r="AC570" i="34"/>
  <c r="AD570" i="34"/>
  <c r="AE570" i="34"/>
  <c r="AF570" i="34"/>
  <c r="AM570" i="34"/>
  <c r="AK570" i="34"/>
  <c r="AU570" i="34"/>
  <c r="AW570" i="34"/>
  <c r="AY570" i="34" s="1"/>
  <c r="AX570" i="34"/>
  <c r="AZ570" i="34"/>
  <c r="AA571" i="34"/>
  <c r="AB571" i="34"/>
  <c r="AC571" i="34"/>
  <c r="AD571" i="34"/>
  <c r="AE571" i="34"/>
  <c r="AF571" i="34"/>
  <c r="AK571" i="34"/>
  <c r="AU571" i="34"/>
  <c r="AW571" i="34"/>
  <c r="AX571" i="34"/>
  <c r="AZ571" i="34"/>
  <c r="AA572" i="34"/>
  <c r="AB572" i="34"/>
  <c r="AC572" i="34"/>
  <c r="AD572" i="34"/>
  <c r="AE572" i="34"/>
  <c r="AF572" i="34"/>
  <c r="AK572" i="34"/>
  <c r="AU572" i="34"/>
  <c r="AW572" i="34"/>
  <c r="AY572" i="34" s="1"/>
  <c r="AX572" i="34"/>
  <c r="AZ572" i="34"/>
  <c r="AA573" i="34"/>
  <c r="AB573" i="34"/>
  <c r="AC573" i="34"/>
  <c r="AD573" i="34"/>
  <c r="AE573" i="34"/>
  <c r="AF573" i="34"/>
  <c r="AP573" i="34"/>
  <c r="AK573" i="34"/>
  <c r="AU573" i="34"/>
  <c r="AW573" i="34"/>
  <c r="AX573" i="34"/>
  <c r="AZ573" i="34"/>
  <c r="AA574" i="34"/>
  <c r="AB574" i="34"/>
  <c r="AC574" i="34"/>
  <c r="AD574" i="34"/>
  <c r="AE574" i="34"/>
  <c r="AF574" i="34"/>
  <c r="AM574" i="34"/>
  <c r="AK574" i="34"/>
  <c r="AU574" i="34"/>
  <c r="AW574" i="34"/>
  <c r="AX574" i="34"/>
  <c r="AZ574" i="34"/>
  <c r="AA575" i="34"/>
  <c r="AB575" i="34"/>
  <c r="AC575" i="34"/>
  <c r="AD575" i="34"/>
  <c r="AG575" i="34" s="1"/>
  <c r="AE575" i="34"/>
  <c r="AF575" i="34"/>
  <c r="AK575" i="34"/>
  <c r="AU575" i="34"/>
  <c r="AW575" i="34"/>
  <c r="AX575" i="34"/>
  <c r="AZ575" i="34"/>
  <c r="AA576" i="34"/>
  <c r="AB576" i="34"/>
  <c r="AC576" i="34"/>
  <c r="AD576" i="34"/>
  <c r="AE576" i="34"/>
  <c r="AF576" i="34"/>
  <c r="AK576" i="34"/>
  <c r="AU576" i="34"/>
  <c r="AW576" i="34"/>
  <c r="AX576" i="34"/>
  <c r="AY576" i="34" s="1"/>
  <c r="AZ576" i="34"/>
  <c r="AA577" i="34"/>
  <c r="AB577" i="34"/>
  <c r="AC577" i="34"/>
  <c r="AD577" i="34"/>
  <c r="AE577" i="34"/>
  <c r="AF577" i="34"/>
  <c r="AK577" i="34"/>
  <c r="AU577" i="34"/>
  <c r="AW577" i="34"/>
  <c r="AY577" i="34"/>
  <c r="AX577" i="34"/>
  <c r="AZ577" i="34"/>
  <c r="AA578" i="34"/>
  <c r="AB578" i="34"/>
  <c r="AC578" i="34"/>
  <c r="AD578" i="34"/>
  <c r="AE578" i="34"/>
  <c r="AF578" i="34"/>
  <c r="AK578" i="34"/>
  <c r="AU578" i="34"/>
  <c r="AW578" i="34"/>
  <c r="AX578" i="34"/>
  <c r="AZ578" i="34"/>
  <c r="AA579" i="34"/>
  <c r="AB579" i="34"/>
  <c r="AC579" i="34"/>
  <c r="AD579" i="34"/>
  <c r="AH579" i="34" s="1"/>
  <c r="AE579" i="34"/>
  <c r="AF579" i="34"/>
  <c r="AK579" i="34"/>
  <c r="AT579" i="34"/>
  <c r="AU579" i="34"/>
  <c r="AW579" i="34"/>
  <c r="AX579" i="34"/>
  <c r="AZ579" i="34"/>
  <c r="AA580" i="34"/>
  <c r="AB580" i="34"/>
  <c r="AC580" i="34"/>
  <c r="AD580" i="34"/>
  <c r="AG580" i="34" s="1"/>
  <c r="AE580" i="34"/>
  <c r="AF580" i="34"/>
  <c r="AK580" i="34"/>
  <c r="AU580" i="34"/>
  <c r="AW580" i="34"/>
  <c r="AY580" i="34" s="1"/>
  <c r="AX580" i="34"/>
  <c r="AZ580" i="34"/>
  <c r="AA581" i="34"/>
  <c r="AB581" i="34"/>
  <c r="AC581" i="34"/>
  <c r="AD581" i="34"/>
  <c r="AG581" i="34" s="1"/>
  <c r="AE581" i="34"/>
  <c r="AF581" i="34"/>
  <c r="AK581" i="34"/>
  <c r="AU581" i="34"/>
  <c r="AW581" i="34"/>
  <c r="AX581" i="34"/>
  <c r="AZ581" i="34"/>
  <c r="AA582" i="34"/>
  <c r="AB582" i="34"/>
  <c r="AC582" i="34"/>
  <c r="AD582" i="34"/>
  <c r="AE582" i="34"/>
  <c r="AF582" i="34"/>
  <c r="AP582" i="34"/>
  <c r="AK582" i="34"/>
  <c r="AU582" i="34"/>
  <c r="AW582" i="34"/>
  <c r="AX582" i="34"/>
  <c r="AZ582" i="34"/>
  <c r="AA583" i="34"/>
  <c r="AB583" i="34"/>
  <c r="AC583" i="34"/>
  <c r="AD583" i="34"/>
  <c r="AH583" i="34" s="1"/>
  <c r="AE583" i="34"/>
  <c r="AF583" i="34"/>
  <c r="AK583" i="34"/>
  <c r="AU583" i="34"/>
  <c r="AW583" i="34"/>
  <c r="AY583" i="34"/>
  <c r="AX583" i="34"/>
  <c r="AZ583" i="34"/>
  <c r="AA584" i="34"/>
  <c r="AB584" i="34"/>
  <c r="AC584" i="34"/>
  <c r="AD584" i="34"/>
  <c r="AE584" i="34"/>
  <c r="AF584" i="34"/>
  <c r="AK584" i="34"/>
  <c r="AU584" i="34"/>
  <c r="AW584" i="34"/>
  <c r="AX584" i="34"/>
  <c r="AZ584" i="34"/>
  <c r="AA585" i="34"/>
  <c r="AB585" i="34"/>
  <c r="AC585" i="34"/>
  <c r="AD585" i="34"/>
  <c r="AE585" i="34"/>
  <c r="AF585" i="34"/>
  <c r="AK585" i="34"/>
  <c r="AU585" i="34"/>
  <c r="AW585" i="34"/>
  <c r="AX585" i="34"/>
  <c r="AZ585" i="34"/>
  <c r="AA586" i="34"/>
  <c r="AB586" i="34"/>
  <c r="AC586" i="34"/>
  <c r="AD586" i="34"/>
  <c r="AE586" i="34"/>
  <c r="AF586" i="34"/>
  <c r="AK586" i="34"/>
  <c r="AU586" i="34"/>
  <c r="AW586" i="34"/>
  <c r="AX586" i="34"/>
  <c r="AZ586" i="34"/>
  <c r="AA587" i="34"/>
  <c r="AB587" i="34"/>
  <c r="AC587" i="34"/>
  <c r="AD587" i="34"/>
  <c r="AE587" i="34"/>
  <c r="AF587" i="34"/>
  <c r="AK587" i="34"/>
  <c r="AU587" i="34"/>
  <c r="AW587" i="34"/>
  <c r="AX587" i="34"/>
  <c r="AZ587" i="34"/>
  <c r="AA588" i="34"/>
  <c r="AB588" i="34"/>
  <c r="AC588" i="34"/>
  <c r="AD588" i="34"/>
  <c r="AH588" i="34" s="1"/>
  <c r="AE588" i="34"/>
  <c r="AF588" i="34"/>
  <c r="AK588" i="34"/>
  <c r="AU588" i="34"/>
  <c r="AW588" i="34"/>
  <c r="AX588" i="34"/>
  <c r="AZ588" i="34"/>
  <c r="AA589" i="34"/>
  <c r="AB589" i="34"/>
  <c r="AC589" i="34"/>
  <c r="AD589" i="34"/>
  <c r="AE589" i="34"/>
  <c r="AF589" i="34"/>
  <c r="AK589" i="34"/>
  <c r="AU589" i="34"/>
  <c r="AW589" i="34"/>
  <c r="AX589" i="34"/>
  <c r="AZ589" i="34"/>
  <c r="AA590" i="34"/>
  <c r="AB590" i="34"/>
  <c r="AC590" i="34"/>
  <c r="AD590" i="34"/>
  <c r="AH590" i="34" s="1"/>
  <c r="AE590" i="34"/>
  <c r="AF590" i="34"/>
  <c r="AK590" i="34"/>
  <c r="AU590" i="34"/>
  <c r="AW590" i="34"/>
  <c r="AX590" i="34"/>
  <c r="AZ590" i="34"/>
  <c r="AA591" i="34"/>
  <c r="AB591" i="34"/>
  <c r="AC591" i="34"/>
  <c r="AD591" i="34"/>
  <c r="AH591" i="34" s="1"/>
  <c r="AE591" i="34"/>
  <c r="AF591" i="34"/>
  <c r="AK591" i="34"/>
  <c r="AU591" i="34"/>
  <c r="AW591" i="34"/>
  <c r="AY591" i="34" s="1"/>
  <c r="AX591" i="34"/>
  <c r="AZ591" i="34"/>
  <c r="AA592" i="34"/>
  <c r="AB592" i="34"/>
  <c r="AC592" i="34"/>
  <c r="AD592" i="34"/>
  <c r="AH592" i="34" s="1"/>
  <c r="AE592" i="34"/>
  <c r="AF592" i="34"/>
  <c r="AK592" i="34"/>
  <c r="AU592" i="34"/>
  <c r="AW592" i="34"/>
  <c r="AX592" i="34"/>
  <c r="AZ592" i="34"/>
  <c r="AA593" i="34"/>
  <c r="AB593" i="34"/>
  <c r="AC593" i="34"/>
  <c r="AD593" i="34"/>
  <c r="AE593" i="34"/>
  <c r="AF593" i="34"/>
  <c r="AK593" i="34"/>
  <c r="AU593" i="34"/>
  <c r="AW593" i="34"/>
  <c r="AX593" i="34"/>
  <c r="AZ593" i="34"/>
  <c r="AA594" i="34"/>
  <c r="AB594" i="34"/>
  <c r="AC594" i="34"/>
  <c r="AD594" i="34"/>
  <c r="AE594" i="34"/>
  <c r="AF594" i="34"/>
  <c r="AM594" i="34"/>
  <c r="AK594" i="34"/>
  <c r="AP594" i="34"/>
  <c r="AU594" i="34"/>
  <c r="AW594" i="34"/>
  <c r="AX594" i="34"/>
  <c r="AZ594" i="34"/>
  <c r="AA595" i="34"/>
  <c r="AB595" i="34"/>
  <c r="AC595" i="34"/>
  <c r="AD595" i="34"/>
  <c r="AE595" i="34"/>
  <c r="AF595" i="34"/>
  <c r="AK595" i="34"/>
  <c r="AU595" i="34"/>
  <c r="AW595" i="34"/>
  <c r="AX595" i="34"/>
  <c r="AZ595" i="34"/>
  <c r="AA596" i="34"/>
  <c r="AB596" i="34"/>
  <c r="AC596" i="34"/>
  <c r="AD596" i="34"/>
  <c r="AE596" i="34"/>
  <c r="AF596" i="34"/>
  <c r="AK596" i="34"/>
  <c r="AU596" i="34"/>
  <c r="AW596" i="34"/>
  <c r="AX596" i="34"/>
  <c r="AZ596" i="34"/>
  <c r="AA597" i="34"/>
  <c r="AB597" i="34"/>
  <c r="AC597" i="34"/>
  <c r="AD597" i="34"/>
  <c r="AH597" i="34" s="1"/>
  <c r="AE597" i="34"/>
  <c r="AF597" i="34"/>
  <c r="AP597" i="34"/>
  <c r="AK597" i="34"/>
  <c r="AU597" i="34"/>
  <c r="AW597" i="34"/>
  <c r="AX597" i="34"/>
  <c r="AZ597" i="34"/>
  <c r="AA598" i="34"/>
  <c r="AB598" i="34"/>
  <c r="AC598" i="34"/>
  <c r="AD598" i="34"/>
  <c r="AG598" i="34" s="1"/>
  <c r="AE598" i="34"/>
  <c r="AF598" i="34"/>
  <c r="AK598" i="34"/>
  <c r="AU598" i="34"/>
  <c r="AW598" i="34"/>
  <c r="AX598" i="34"/>
  <c r="AZ598" i="34"/>
  <c r="AA599" i="34"/>
  <c r="AB599" i="34"/>
  <c r="AC599" i="34"/>
  <c r="AD599" i="34"/>
  <c r="AH599" i="34" s="1"/>
  <c r="AR599" i="34" s="1"/>
  <c r="AE599" i="34"/>
  <c r="AF599" i="34"/>
  <c r="AK599" i="34"/>
  <c r="AU599" i="34"/>
  <c r="AW599" i="34"/>
  <c r="AX599" i="34"/>
  <c r="AZ599" i="34"/>
  <c r="AA600" i="34"/>
  <c r="AB600" i="34"/>
  <c r="AC600" i="34"/>
  <c r="AD600" i="34"/>
  <c r="AG600" i="34" s="1"/>
  <c r="AE600" i="34"/>
  <c r="AF600" i="34"/>
  <c r="AK600" i="34"/>
  <c r="AU600" i="34"/>
  <c r="AW600" i="34"/>
  <c r="AX600" i="34"/>
  <c r="AZ600" i="34"/>
  <c r="AA601" i="34"/>
  <c r="AB601" i="34"/>
  <c r="AC601" i="34"/>
  <c r="AD601" i="34"/>
  <c r="AE601" i="34"/>
  <c r="AF601" i="34"/>
  <c r="AK601" i="34"/>
  <c r="AU601" i="34"/>
  <c r="AW601" i="34"/>
  <c r="AX601" i="34"/>
  <c r="AY601" i="34" s="1"/>
  <c r="AZ601" i="34"/>
  <c r="AA602" i="34"/>
  <c r="AB602" i="34"/>
  <c r="AC602" i="34"/>
  <c r="AD602" i="34"/>
  <c r="AE602" i="34"/>
  <c r="AF602" i="34"/>
  <c r="AM602" i="34"/>
  <c r="AK602" i="34"/>
  <c r="AU602" i="34"/>
  <c r="AW602" i="34"/>
  <c r="AX602" i="34"/>
  <c r="AZ602" i="34"/>
  <c r="AA603" i="34"/>
  <c r="AB603" i="34"/>
  <c r="AC603" i="34"/>
  <c r="AD603" i="34"/>
  <c r="AE603" i="34"/>
  <c r="AF603" i="34"/>
  <c r="AK603" i="34"/>
  <c r="AU603" i="34"/>
  <c r="AW603" i="34"/>
  <c r="AX603" i="34"/>
  <c r="AZ603" i="34"/>
  <c r="AA604" i="34"/>
  <c r="AB604" i="34"/>
  <c r="AC604" i="34"/>
  <c r="AD604" i="34"/>
  <c r="AH604" i="34" s="1"/>
  <c r="AT604" i="34" s="1"/>
  <c r="AE604" i="34"/>
  <c r="AF604" i="34"/>
  <c r="AK604" i="34"/>
  <c r="AU604" i="34"/>
  <c r="AW604" i="34"/>
  <c r="AX604" i="34"/>
  <c r="AZ604" i="34"/>
  <c r="AA605" i="34"/>
  <c r="AB605" i="34"/>
  <c r="AC605" i="34"/>
  <c r="AD605" i="34"/>
  <c r="AG605" i="34" s="1"/>
  <c r="AE605" i="34"/>
  <c r="AF605" i="34"/>
  <c r="AM605" i="34"/>
  <c r="AK605" i="34"/>
  <c r="AU605" i="34"/>
  <c r="AW605" i="34"/>
  <c r="AX605" i="34"/>
  <c r="AZ605" i="34"/>
  <c r="AA606" i="34"/>
  <c r="AB606" i="34"/>
  <c r="AC606" i="34"/>
  <c r="AD606" i="34"/>
  <c r="AE606" i="34"/>
  <c r="AF606" i="34"/>
  <c r="AM606" i="34"/>
  <c r="AK606" i="34"/>
  <c r="AP606" i="34"/>
  <c r="AU606" i="34"/>
  <c r="AW606" i="34"/>
  <c r="AX606" i="34"/>
  <c r="AZ606" i="34"/>
  <c r="AA607" i="34"/>
  <c r="AB607" i="34"/>
  <c r="AC607" i="34"/>
  <c r="AD607" i="34"/>
  <c r="AE607" i="34"/>
  <c r="AF607" i="34"/>
  <c r="AK607" i="34"/>
  <c r="AU607" i="34"/>
  <c r="AW607" i="34"/>
  <c r="AX607" i="34"/>
  <c r="AZ607" i="34"/>
  <c r="AA608" i="34"/>
  <c r="AB608" i="34"/>
  <c r="AC608" i="34"/>
  <c r="AD608" i="34"/>
  <c r="AG608" i="34" s="1"/>
  <c r="AE608" i="34"/>
  <c r="AF608" i="34"/>
  <c r="AK608" i="34"/>
  <c r="AU608" i="34"/>
  <c r="AW608" i="34"/>
  <c r="AX608" i="34"/>
  <c r="AZ608" i="34"/>
  <c r="AA609" i="34"/>
  <c r="AB609" i="34"/>
  <c r="AC609" i="34"/>
  <c r="AD609" i="34"/>
  <c r="AG609" i="34" s="1"/>
  <c r="AE609" i="34"/>
  <c r="AF609" i="34"/>
  <c r="AK609" i="34"/>
  <c r="AU609" i="34"/>
  <c r="AW609" i="34"/>
  <c r="AX609" i="34"/>
  <c r="AZ609" i="34"/>
  <c r="AA610" i="34"/>
  <c r="AB610" i="34"/>
  <c r="AC610" i="34"/>
  <c r="AD610" i="34"/>
  <c r="AE610" i="34"/>
  <c r="AF610" i="34"/>
  <c r="AM610" i="34"/>
  <c r="AK610" i="34"/>
  <c r="AU610" i="34"/>
  <c r="AW610" i="34"/>
  <c r="AY610" i="34"/>
  <c r="AX610" i="34"/>
  <c r="AZ610" i="34"/>
  <c r="AA611" i="34"/>
  <c r="AB611" i="34"/>
  <c r="AC611" i="34"/>
  <c r="AD611" i="34"/>
  <c r="AH611" i="34" s="1"/>
  <c r="AE611" i="34"/>
  <c r="AF611" i="34"/>
  <c r="AK611" i="34"/>
  <c r="AU611" i="34"/>
  <c r="AW611" i="34"/>
  <c r="AX611" i="34"/>
  <c r="AZ611" i="34"/>
  <c r="AA612" i="34"/>
  <c r="AB612" i="34"/>
  <c r="AC612" i="34"/>
  <c r="AD612" i="34"/>
  <c r="AE612" i="34"/>
  <c r="AF612" i="34"/>
  <c r="AK612" i="34"/>
  <c r="AU612" i="34"/>
  <c r="AW612" i="34"/>
  <c r="AY612" i="34" s="1"/>
  <c r="AX612" i="34"/>
  <c r="AZ612" i="34"/>
  <c r="AA613" i="34"/>
  <c r="AB613" i="34"/>
  <c r="AC613" i="34"/>
  <c r="AD613" i="34"/>
  <c r="AG613" i="34" s="1"/>
  <c r="AE613" i="34"/>
  <c r="AF613" i="34"/>
  <c r="AM613" i="34"/>
  <c r="AK613" i="34"/>
  <c r="AP613" i="34"/>
  <c r="AU613" i="34"/>
  <c r="AW613" i="34"/>
  <c r="AX613" i="34"/>
  <c r="AZ613" i="34"/>
  <c r="AA614" i="34"/>
  <c r="AB614" i="34"/>
  <c r="AC614" i="34"/>
  <c r="AD614" i="34"/>
  <c r="AE614" i="34"/>
  <c r="AF614" i="34"/>
  <c r="AP614" i="34"/>
  <c r="AK614" i="34"/>
  <c r="AU614" i="34"/>
  <c r="AW614" i="34"/>
  <c r="AX614" i="34"/>
  <c r="AZ614" i="34"/>
  <c r="AA615" i="34"/>
  <c r="AB615" i="34"/>
  <c r="AC615" i="34"/>
  <c r="AD615" i="34"/>
  <c r="AE615" i="34"/>
  <c r="AF615" i="34"/>
  <c r="AK615" i="34"/>
  <c r="AU615" i="34"/>
  <c r="AW615" i="34"/>
  <c r="AX615" i="34"/>
  <c r="AZ615" i="34"/>
  <c r="AA616" i="34"/>
  <c r="AB616" i="34"/>
  <c r="AC616" i="34"/>
  <c r="AD616" i="34"/>
  <c r="AH616" i="34" s="1"/>
  <c r="AE616" i="34"/>
  <c r="AF616" i="34"/>
  <c r="AP616" i="34"/>
  <c r="AK616" i="34"/>
  <c r="AU616" i="34"/>
  <c r="AW616" i="34"/>
  <c r="AX616" i="34"/>
  <c r="AY616" i="34"/>
  <c r="AZ616" i="34"/>
  <c r="AA617" i="34"/>
  <c r="AB617" i="34"/>
  <c r="AC617" i="34"/>
  <c r="AD617" i="34"/>
  <c r="AH617" i="34" s="1"/>
  <c r="AE617" i="34"/>
  <c r="AF617" i="34"/>
  <c r="AM617" i="34"/>
  <c r="AK617" i="34"/>
  <c r="AU617" i="34"/>
  <c r="AW617" i="34"/>
  <c r="AX617" i="34"/>
  <c r="AY617" i="34" s="1"/>
  <c r="AZ617" i="34"/>
  <c r="AA618" i="34"/>
  <c r="AB618" i="34"/>
  <c r="AC618" i="34"/>
  <c r="AD618" i="34"/>
  <c r="AG618" i="34" s="1"/>
  <c r="AE618" i="34"/>
  <c r="AF618" i="34"/>
  <c r="AM618" i="34"/>
  <c r="AK618" i="34"/>
  <c r="AU618" i="34"/>
  <c r="AW618" i="34"/>
  <c r="AX618" i="34"/>
  <c r="AZ618" i="34"/>
  <c r="AA619" i="34"/>
  <c r="AB619" i="34"/>
  <c r="AC619" i="34"/>
  <c r="AD619" i="34"/>
  <c r="AE619" i="34"/>
  <c r="AF619" i="34"/>
  <c r="AK619" i="34"/>
  <c r="AU619" i="34"/>
  <c r="AW619" i="34"/>
  <c r="AX619" i="34"/>
  <c r="AZ619" i="34"/>
  <c r="AA620" i="34"/>
  <c r="AB620" i="34"/>
  <c r="AC620" i="34"/>
  <c r="AD620" i="34"/>
  <c r="AH620" i="34" s="1"/>
  <c r="AE620" i="34"/>
  <c r="AF620" i="34"/>
  <c r="AK620" i="34"/>
  <c r="AU620" i="34"/>
  <c r="AW620" i="34"/>
  <c r="AY620" i="34" s="1"/>
  <c r="AX620" i="34"/>
  <c r="AZ620" i="34"/>
  <c r="AA621" i="34"/>
  <c r="AB621" i="34"/>
  <c r="AC621" i="34"/>
  <c r="AD621" i="34"/>
  <c r="AH621" i="34" s="1"/>
  <c r="AE621" i="34"/>
  <c r="AF621" i="34"/>
  <c r="AK621" i="34"/>
  <c r="AU621" i="34"/>
  <c r="AW621" i="34"/>
  <c r="AY621" i="34" s="1"/>
  <c r="AX621" i="34"/>
  <c r="AZ621" i="34"/>
  <c r="AA622" i="34"/>
  <c r="AB622" i="34"/>
  <c r="AC622" i="34"/>
  <c r="AD622" i="34"/>
  <c r="AE622" i="34"/>
  <c r="AF622" i="34"/>
  <c r="AP622" i="34"/>
  <c r="AK622" i="34"/>
  <c r="AU622" i="34"/>
  <c r="AW622" i="34"/>
  <c r="AY622" i="34" s="1"/>
  <c r="AX622" i="34"/>
  <c r="AZ622" i="34"/>
  <c r="AA623" i="34"/>
  <c r="AB623" i="34"/>
  <c r="AC623" i="34"/>
  <c r="AD623" i="34"/>
  <c r="AG623" i="34" s="1"/>
  <c r="AE623" i="34"/>
  <c r="AF623" i="34"/>
  <c r="AM623" i="34"/>
  <c r="AK623" i="34"/>
  <c r="AU623" i="34"/>
  <c r="AW623" i="34"/>
  <c r="AX623" i="34"/>
  <c r="AZ623" i="34"/>
  <c r="AA624" i="34"/>
  <c r="AB624" i="34"/>
  <c r="AC624" i="34"/>
  <c r="AD624" i="34"/>
  <c r="AG624" i="34" s="1"/>
  <c r="AE624" i="34"/>
  <c r="AF624" i="34"/>
  <c r="AP624" i="34"/>
  <c r="AK624" i="34"/>
  <c r="AU624" i="34"/>
  <c r="AW624" i="34"/>
  <c r="AX624" i="34"/>
  <c r="AZ624" i="34"/>
  <c r="AA625" i="34"/>
  <c r="AB625" i="34"/>
  <c r="AC625" i="34"/>
  <c r="AD625" i="34"/>
  <c r="AE625" i="34"/>
  <c r="AF625" i="34"/>
  <c r="AK625" i="34"/>
  <c r="AU625" i="34"/>
  <c r="AW625" i="34"/>
  <c r="AX625" i="34"/>
  <c r="AZ625" i="34"/>
  <c r="AA626" i="34"/>
  <c r="AB626" i="34"/>
  <c r="AC626" i="34"/>
  <c r="AD626" i="34"/>
  <c r="AE626" i="34"/>
  <c r="AF626" i="34"/>
  <c r="AK626" i="34"/>
  <c r="AU626" i="34"/>
  <c r="AW626" i="34"/>
  <c r="AX626" i="34"/>
  <c r="AY626" i="34" s="1"/>
  <c r="AZ626" i="34"/>
  <c r="AA627" i="34"/>
  <c r="AB627" i="34"/>
  <c r="AC627" i="34"/>
  <c r="AD627" i="34"/>
  <c r="AG627" i="34" s="1"/>
  <c r="AE627" i="34"/>
  <c r="AF627" i="34"/>
  <c r="AP627" i="34"/>
  <c r="AK627" i="34"/>
  <c r="AU627" i="34"/>
  <c r="AW627" i="34"/>
  <c r="AX627" i="34"/>
  <c r="AZ627" i="34"/>
  <c r="AA628" i="34"/>
  <c r="AB628" i="34"/>
  <c r="AC628" i="34"/>
  <c r="AD628" i="34"/>
  <c r="AG628" i="34" s="1"/>
  <c r="AE628" i="34"/>
  <c r="AF628" i="34"/>
  <c r="AK628" i="34"/>
  <c r="AU628" i="34"/>
  <c r="AW628" i="34"/>
  <c r="AX628" i="34"/>
  <c r="AY628" i="34" s="1"/>
  <c r="AZ628" i="34"/>
  <c r="AA629" i="34"/>
  <c r="AB629" i="34"/>
  <c r="AC629" i="34"/>
  <c r="AD629" i="34"/>
  <c r="AG629" i="34" s="1"/>
  <c r="AE629" i="34"/>
  <c r="AF629" i="34"/>
  <c r="AK629" i="34"/>
  <c r="AU629" i="34"/>
  <c r="AW629" i="34"/>
  <c r="AX629" i="34"/>
  <c r="AZ629" i="34"/>
  <c r="AA630" i="34"/>
  <c r="AB630" i="34"/>
  <c r="AC630" i="34"/>
  <c r="AD630" i="34"/>
  <c r="AG630" i="34" s="1"/>
  <c r="AE630" i="34"/>
  <c r="AF630" i="34"/>
  <c r="AP630" i="34"/>
  <c r="AK630" i="34"/>
  <c r="AU630" i="34"/>
  <c r="AW630" i="34"/>
  <c r="AX630" i="34"/>
  <c r="AZ630" i="34"/>
  <c r="AA631" i="34"/>
  <c r="AB631" i="34"/>
  <c r="AC631" i="34"/>
  <c r="AD631" i="34"/>
  <c r="AG631" i="34" s="1"/>
  <c r="AE631" i="34"/>
  <c r="AF631" i="34"/>
  <c r="AK631" i="34"/>
  <c r="AU631" i="34"/>
  <c r="AW631" i="34"/>
  <c r="AX631" i="34"/>
  <c r="AZ631" i="34"/>
  <c r="AA632" i="34"/>
  <c r="AB632" i="34"/>
  <c r="AC632" i="34"/>
  <c r="AD632" i="34"/>
  <c r="AE632" i="34"/>
  <c r="AF632" i="34"/>
  <c r="AP632" i="34"/>
  <c r="AK632" i="34"/>
  <c r="AU632" i="34"/>
  <c r="AW632" i="34"/>
  <c r="AY632" i="34" s="1"/>
  <c r="AX632" i="34"/>
  <c r="AZ632" i="34"/>
  <c r="AA633" i="34"/>
  <c r="AB633" i="34"/>
  <c r="AC633" i="34"/>
  <c r="AD633" i="34"/>
  <c r="AH633" i="34" s="1"/>
  <c r="AO633" i="34" s="1"/>
  <c r="AE633" i="34"/>
  <c r="AF633" i="34"/>
  <c r="AK633" i="34"/>
  <c r="AU633" i="34"/>
  <c r="AW633" i="34"/>
  <c r="AX633" i="34"/>
  <c r="AZ633" i="34"/>
  <c r="AA634" i="34"/>
  <c r="AB634" i="34"/>
  <c r="AC634" i="34"/>
  <c r="AD634" i="34"/>
  <c r="AG634" i="34" s="1"/>
  <c r="AE634" i="34"/>
  <c r="AF634" i="34"/>
  <c r="AK634" i="34"/>
  <c r="AU634" i="34"/>
  <c r="AW634" i="34"/>
  <c r="AX634" i="34"/>
  <c r="AZ634" i="34"/>
  <c r="AA635" i="34"/>
  <c r="AB635" i="34"/>
  <c r="AC635" i="34"/>
  <c r="AD635" i="34"/>
  <c r="AG635" i="34" s="1"/>
  <c r="AE635" i="34"/>
  <c r="AF635" i="34"/>
  <c r="AP635" i="34"/>
  <c r="AK635" i="34"/>
  <c r="AM635" i="34"/>
  <c r="AU635" i="34"/>
  <c r="AW635" i="34"/>
  <c r="AX635" i="34"/>
  <c r="AZ635" i="34"/>
  <c r="AA636" i="34"/>
  <c r="AB636" i="34"/>
  <c r="AC636" i="34"/>
  <c r="AD636" i="34"/>
  <c r="AE636" i="34"/>
  <c r="AF636" i="34"/>
  <c r="AP636" i="34"/>
  <c r="AK636" i="34"/>
  <c r="AU636" i="34"/>
  <c r="AW636" i="34"/>
  <c r="AX636" i="34"/>
  <c r="AZ636" i="34"/>
  <c r="AA637" i="34"/>
  <c r="AB637" i="34"/>
  <c r="AC637" i="34"/>
  <c r="AD637" i="34"/>
  <c r="AE637" i="34"/>
  <c r="AF637" i="34"/>
  <c r="AM637" i="34"/>
  <c r="AK637" i="34"/>
  <c r="AU637" i="34"/>
  <c r="AW637" i="34"/>
  <c r="AX637" i="34"/>
  <c r="AZ637" i="34"/>
  <c r="AA638" i="34"/>
  <c r="AB638" i="34"/>
  <c r="AC638" i="34"/>
  <c r="AD638" i="34"/>
  <c r="AG638" i="34" s="1"/>
  <c r="AE638" i="34"/>
  <c r="AF638" i="34"/>
  <c r="AP638" i="34"/>
  <c r="AK638" i="34"/>
  <c r="AU638" i="34"/>
  <c r="AW638" i="34"/>
  <c r="AY638" i="34" s="1"/>
  <c r="AX638" i="34"/>
  <c r="AZ638" i="34"/>
  <c r="AA639" i="34"/>
  <c r="AB639" i="34"/>
  <c r="AC639" i="34"/>
  <c r="AD639" i="34"/>
  <c r="AE639" i="34"/>
  <c r="AF639" i="34"/>
  <c r="AK639" i="34"/>
  <c r="AU639" i="34"/>
  <c r="AW639" i="34"/>
  <c r="AX639" i="34"/>
  <c r="AZ639" i="34"/>
  <c r="AA640" i="34"/>
  <c r="AB640" i="34"/>
  <c r="AC640" i="34"/>
  <c r="AD640" i="34"/>
  <c r="AE640" i="34"/>
  <c r="AF640" i="34"/>
  <c r="AP640" i="34"/>
  <c r="AK640" i="34"/>
  <c r="AU640" i="34"/>
  <c r="AW640" i="34"/>
  <c r="AX640" i="34"/>
  <c r="AZ640" i="34"/>
  <c r="AA641" i="34"/>
  <c r="AB641" i="34"/>
  <c r="AC641" i="34"/>
  <c r="AD641" i="34"/>
  <c r="AH641" i="34" s="1"/>
  <c r="AS641" i="34" s="1"/>
  <c r="AE641" i="34"/>
  <c r="AF641" i="34"/>
  <c r="AK641" i="34"/>
  <c r="AU641" i="34"/>
  <c r="AW641" i="34"/>
  <c r="AX641" i="34"/>
  <c r="AZ641" i="34"/>
  <c r="AA642" i="34"/>
  <c r="AB642" i="34"/>
  <c r="AC642" i="34"/>
  <c r="AD642" i="34"/>
  <c r="AE642" i="34"/>
  <c r="AF642" i="34"/>
  <c r="AK642" i="34"/>
  <c r="AU642" i="34"/>
  <c r="AW642" i="34"/>
  <c r="AY642" i="34" s="1"/>
  <c r="AX642" i="34"/>
  <c r="AZ642" i="34"/>
  <c r="AA643" i="34"/>
  <c r="AB643" i="34"/>
  <c r="AC643" i="34"/>
  <c r="AD643" i="34"/>
  <c r="AH643" i="34" s="1"/>
  <c r="AR643" i="34" s="1"/>
  <c r="AE643" i="34"/>
  <c r="AF643" i="34"/>
  <c r="AK643" i="34"/>
  <c r="AU643" i="34"/>
  <c r="AW643" i="34"/>
  <c r="AX643" i="34"/>
  <c r="AZ643" i="34"/>
  <c r="AA644" i="34"/>
  <c r="AB644" i="34"/>
  <c r="AC644" i="34"/>
  <c r="AD644" i="34"/>
  <c r="AG644" i="34" s="1"/>
  <c r="AE644" i="34"/>
  <c r="AF644" i="34"/>
  <c r="AK644" i="34"/>
  <c r="AU644" i="34"/>
  <c r="AW644" i="34"/>
  <c r="AX644" i="34"/>
  <c r="AY644" i="34" s="1"/>
  <c r="AZ644" i="34"/>
  <c r="AA645" i="34"/>
  <c r="AB645" i="34"/>
  <c r="AC645" i="34"/>
  <c r="AD645" i="34"/>
  <c r="AE645" i="34"/>
  <c r="AF645" i="34"/>
  <c r="AK645" i="34"/>
  <c r="AM645" i="34"/>
  <c r="AP645" i="34"/>
  <c r="AU645" i="34"/>
  <c r="AW645" i="34"/>
  <c r="AX645" i="34"/>
  <c r="AZ645" i="34"/>
  <c r="AA646" i="34"/>
  <c r="AB646" i="34"/>
  <c r="AC646" i="34"/>
  <c r="AD646" i="34"/>
  <c r="AE646" i="34"/>
  <c r="AF646" i="34"/>
  <c r="AP646" i="34"/>
  <c r="AK646" i="34"/>
  <c r="AU646" i="34"/>
  <c r="AW646" i="34"/>
  <c r="AX646" i="34"/>
  <c r="AZ646" i="34"/>
  <c r="AA647" i="34"/>
  <c r="AB647" i="34"/>
  <c r="AC647" i="34"/>
  <c r="AD647" i="34"/>
  <c r="AE647" i="34"/>
  <c r="AF647" i="34"/>
  <c r="AP647" i="34"/>
  <c r="AK647" i="34"/>
  <c r="AU647" i="34"/>
  <c r="AW647" i="34"/>
  <c r="AX647" i="34"/>
  <c r="AZ647" i="34"/>
  <c r="AA648" i="34"/>
  <c r="AB648" i="34"/>
  <c r="AC648" i="34"/>
  <c r="AD648" i="34"/>
  <c r="AH648" i="34" s="1"/>
  <c r="AT648" i="34" s="1"/>
  <c r="AE648" i="34"/>
  <c r="AF648" i="34"/>
  <c r="AP648" i="34"/>
  <c r="AK648" i="34"/>
  <c r="AU648" i="34"/>
  <c r="AW648" i="34"/>
  <c r="AY648" i="34" s="1"/>
  <c r="AX648" i="34"/>
  <c r="AZ648" i="34"/>
  <c r="AA649" i="34"/>
  <c r="AB649" i="34"/>
  <c r="AC649" i="34"/>
  <c r="AD649" i="34"/>
  <c r="AH649" i="34" s="1"/>
  <c r="AE649" i="34"/>
  <c r="AF649" i="34"/>
  <c r="AK649" i="34"/>
  <c r="AU649" i="34"/>
  <c r="AW649" i="34"/>
  <c r="AX649" i="34"/>
  <c r="AZ649" i="34"/>
  <c r="AA650" i="34"/>
  <c r="AB650" i="34"/>
  <c r="AC650" i="34"/>
  <c r="AD650" i="34"/>
  <c r="AH650" i="34" s="1"/>
  <c r="AE650" i="34"/>
  <c r="AF650" i="34"/>
  <c r="AK650" i="34"/>
  <c r="AU650" i="34"/>
  <c r="AW650" i="34"/>
  <c r="AX650" i="34"/>
  <c r="AZ650" i="34"/>
  <c r="AA651" i="34"/>
  <c r="AB651" i="34"/>
  <c r="AC651" i="34"/>
  <c r="AD651" i="34"/>
  <c r="AG651" i="34" s="1"/>
  <c r="AE651" i="34"/>
  <c r="AF651" i="34"/>
  <c r="AM651" i="34"/>
  <c r="AK651" i="34"/>
  <c r="AU651" i="34"/>
  <c r="AW651" i="34"/>
  <c r="AX651" i="34"/>
  <c r="AZ651" i="34"/>
  <c r="AA652" i="34"/>
  <c r="AB652" i="34"/>
  <c r="AC652" i="34"/>
  <c r="AD652" i="34"/>
  <c r="AE652" i="34"/>
  <c r="AF652" i="34"/>
  <c r="AP652" i="34"/>
  <c r="AK652" i="34"/>
  <c r="AU652" i="34"/>
  <c r="AW652" i="34"/>
  <c r="AX652" i="34"/>
  <c r="AY652" i="34" s="1"/>
  <c r="AZ652" i="34"/>
  <c r="AA653" i="34"/>
  <c r="AB653" i="34"/>
  <c r="AC653" i="34"/>
  <c r="AD653" i="34"/>
  <c r="AE653" i="34"/>
  <c r="AF653" i="34"/>
  <c r="AK653" i="34"/>
  <c r="AU653" i="34"/>
  <c r="AW653" i="34"/>
  <c r="AX653" i="34"/>
  <c r="AZ653" i="34"/>
  <c r="AA654" i="34"/>
  <c r="AB654" i="34"/>
  <c r="AC654" i="34"/>
  <c r="AD654" i="34"/>
  <c r="AE654" i="34"/>
  <c r="AF654" i="34"/>
  <c r="AP654" i="34"/>
  <c r="AK654" i="34"/>
  <c r="AU654" i="34"/>
  <c r="AW654" i="34"/>
  <c r="AX654" i="34"/>
  <c r="AY654" i="34"/>
  <c r="AZ654" i="34"/>
  <c r="AA655" i="34"/>
  <c r="AB655" i="34"/>
  <c r="AC655" i="34"/>
  <c r="AD655" i="34"/>
  <c r="AE655" i="34"/>
  <c r="AF655" i="34"/>
  <c r="AK655" i="34"/>
  <c r="AU655" i="34"/>
  <c r="AW655" i="34"/>
  <c r="AX655" i="34"/>
  <c r="AZ655" i="34"/>
  <c r="AA656" i="34"/>
  <c r="AB656" i="34"/>
  <c r="AC656" i="34"/>
  <c r="AD656" i="34"/>
  <c r="AH656" i="34" s="1"/>
  <c r="AE656" i="34"/>
  <c r="AF656" i="34"/>
  <c r="AP656" i="34"/>
  <c r="AK656" i="34"/>
  <c r="AU656" i="34"/>
  <c r="AW656" i="34"/>
  <c r="AX656" i="34"/>
  <c r="AY656" i="34" s="1"/>
  <c r="AZ656" i="34"/>
  <c r="AA657" i="34"/>
  <c r="AB657" i="34"/>
  <c r="AC657" i="34"/>
  <c r="AD657" i="34"/>
  <c r="AE657" i="34"/>
  <c r="AF657" i="34"/>
  <c r="AP657" i="34"/>
  <c r="AK657" i="34"/>
  <c r="AU657" i="34"/>
  <c r="AW657" i="34"/>
  <c r="AX657" i="34"/>
  <c r="AZ657" i="34"/>
  <c r="AA658" i="34"/>
  <c r="AB658" i="34"/>
  <c r="AC658" i="34"/>
  <c r="AD658" i="34"/>
  <c r="AH658" i="34" s="1"/>
  <c r="AE658" i="34"/>
  <c r="AF658" i="34"/>
  <c r="AP658" i="34"/>
  <c r="AK658" i="34"/>
  <c r="AU658" i="34"/>
  <c r="AW658" i="34"/>
  <c r="AX658" i="34"/>
  <c r="AY658" i="34" s="1"/>
  <c r="AZ658" i="34"/>
  <c r="AA659" i="34"/>
  <c r="AB659" i="34"/>
  <c r="AC659" i="34"/>
  <c r="AD659" i="34"/>
  <c r="AE659" i="34"/>
  <c r="AF659" i="34"/>
  <c r="AK659" i="34"/>
  <c r="AU659" i="34"/>
  <c r="AW659" i="34"/>
  <c r="AX659" i="34"/>
  <c r="AZ659" i="34"/>
  <c r="AA660" i="34"/>
  <c r="AB660" i="34"/>
  <c r="AC660" i="34"/>
  <c r="AD660" i="34"/>
  <c r="AE660" i="34"/>
  <c r="AF660" i="34"/>
  <c r="AK660" i="34"/>
  <c r="AU660" i="34"/>
  <c r="AW660" i="34"/>
  <c r="AX660" i="34"/>
  <c r="AZ660" i="34"/>
  <c r="AA661" i="34"/>
  <c r="AB661" i="34"/>
  <c r="AC661" i="34"/>
  <c r="AD661" i="34"/>
  <c r="AG661" i="34" s="1"/>
  <c r="AE661" i="34"/>
  <c r="AF661" i="34"/>
  <c r="AM661" i="34"/>
  <c r="AK661" i="34"/>
  <c r="AU661" i="34"/>
  <c r="AW661" i="34"/>
  <c r="AX661" i="34"/>
  <c r="AZ661" i="34"/>
  <c r="AA662" i="34"/>
  <c r="AB662" i="34"/>
  <c r="AC662" i="34"/>
  <c r="AD662" i="34"/>
  <c r="AE662" i="34"/>
  <c r="AF662" i="34"/>
  <c r="AP662" i="34"/>
  <c r="AK662" i="34"/>
  <c r="AU662" i="34"/>
  <c r="AW662" i="34"/>
  <c r="AX662" i="34"/>
  <c r="AZ662" i="34"/>
  <c r="AA663" i="34"/>
  <c r="AB663" i="34"/>
  <c r="AC663" i="34"/>
  <c r="AD663" i="34"/>
  <c r="AH663" i="34" s="1"/>
  <c r="AT663" i="34" s="1"/>
  <c r="AE663" i="34"/>
  <c r="AF663" i="34"/>
  <c r="AK663" i="34"/>
  <c r="AU663" i="34"/>
  <c r="AW663" i="34"/>
  <c r="AX663" i="34"/>
  <c r="AZ663" i="34"/>
  <c r="AA664" i="34"/>
  <c r="AB664" i="34"/>
  <c r="AC664" i="34"/>
  <c r="AD664" i="34"/>
  <c r="AH664" i="34" s="1"/>
  <c r="AE664" i="34"/>
  <c r="AF664" i="34"/>
  <c r="AP664" i="34"/>
  <c r="AK664" i="34"/>
  <c r="AU664" i="34"/>
  <c r="AW664" i="34"/>
  <c r="AX664" i="34"/>
  <c r="AZ664" i="34"/>
  <c r="AA665" i="34"/>
  <c r="AB665" i="34"/>
  <c r="AC665" i="34"/>
  <c r="AD665" i="34"/>
  <c r="AG665" i="34" s="1"/>
  <c r="AE665" i="34"/>
  <c r="AF665" i="34"/>
  <c r="AK665" i="34"/>
  <c r="AU665" i="34"/>
  <c r="AW665" i="34"/>
  <c r="AX665" i="34"/>
  <c r="AZ665" i="34"/>
  <c r="AA666" i="34"/>
  <c r="AB666" i="34"/>
  <c r="AC666" i="34"/>
  <c r="AD666" i="34"/>
  <c r="AE666" i="34"/>
  <c r="AF666" i="34"/>
  <c r="AK666" i="34"/>
  <c r="AU666" i="34"/>
  <c r="AW666" i="34"/>
  <c r="AX666" i="34"/>
  <c r="AZ666" i="34"/>
  <c r="AA667" i="34"/>
  <c r="AB667" i="34"/>
  <c r="AC667" i="34"/>
  <c r="AD667" i="34"/>
  <c r="AE667" i="34"/>
  <c r="AF667" i="34"/>
  <c r="AK667" i="34"/>
  <c r="AU667" i="34"/>
  <c r="AW667" i="34"/>
  <c r="AX667" i="34"/>
  <c r="AZ667" i="34"/>
  <c r="AA668" i="34"/>
  <c r="AB668" i="34"/>
  <c r="AC668" i="34"/>
  <c r="AD668" i="34"/>
  <c r="AE668" i="34"/>
  <c r="AF668" i="34"/>
  <c r="AK668" i="34"/>
  <c r="AU668" i="34"/>
  <c r="AW668" i="34"/>
  <c r="AX668" i="34"/>
  <c r="AZ668" i="34"/>
  <c r="AA669" i="34"/>
  <c r="AB669" i="34"/>
  <c r="AC669" i="34"/>
  <c r="AD669" i="34"/>
  <c r="AE669" i="34"/>
  <c r="AF669" i="34"/>
  <c r="AK669" i="34"/>
  <c r="AM669" i="34"/>
  <c r="AP669" i="34"/>
  <c r="AU669" i="34"/>
  <c r="AW669" i="34"/>
  <c r="AX669" i="34"/>
  <c r="AZ669" i="34"/>
  <c r="AA670" i="34"/>
  <c r="AB670" i="34"/>
  <c r="AC670" i="34"/>
  <c r="AD670" i="34"/>
  <c r="AE670" i="34"/>
  <c r="AF670" i="34"/>
  <c r="AP670" i="34"/>
  <c r="AK670" i="34"/>
  <c r="AU670" i="34"/>
  <c r="AW670" i="34"/>
  <c r="AX670" i="34"/>
  <c r="AZ670" i="34"/>
  <c r="AA671" i="34"/>
  <c r="AB671" i="34"/>
  <c r="AC671" i="34"/>
  <c r="AD671" i="34"/>
  <c r="AG671" i="34" s="1"/>
  <c r="AE671" i="34"/>
  <c r="AF671" i="34"/>
  <c r="AP671" i="34"/>
  <c r="AK671" i="34"/>
  <c r="AU671" i="34"/>
  <c r="AW671" i="34"/>
  <c r="AX671" i="34"/>
  <c r="AZ671" i="34"/>
  <c r="AA672" i="34"/>
  <c r="AB672" i="34"/>
  <c r="AC672" i="34"/>
  <c r="AD672" i="34"/>
  <c r="AE672" i="34"/>
  <c r="AF672" i="34"/>
  <c r="AP672" i="34"/>
  <c r="AK672" i="34"/>
  <c r="AU672" i="34"/>
  <c r="AW672" i="34"/>
  <c r="AX672" i="34"/>
  <c r="AZ672" i="34"/>
  <c r="AA673" i="34"/>
  <c r="AB673" i="34"/>
  <c r="AC673" i="34"/>
  <c r="AD673" i="34"/>
  <c r="AE673" i="34"/>
  <c r="AF673" i="34"/>
  <c r="AM673" i="34"/>
  <c r="AK673" i="34"/>
  <c r="AP673" i="34"/>
  <c r="AU673" i="34"/>
  <c r="AW673" i="34"/>
  <c r="AX673" i="34"/>
  <c r="AZ673" i="34"/>
  <c r="AA674" i="34"/>
  <c r="AB674" i="34"/>
  <c r="AC674" i="34"/>
  <c r="AD674" i="34"/>
  <c r="AE674" i="34"/>
  <c r="AF674" i="34"/>
  <c r="AK674" i="34"/>
  <c r="AU674" i="34"/>
  <c r="AW674" i="34"/>
  <c r="AY674" i="34" s="1"/>
  <c r="AX674" i="34"/>
  <c r="AZ674" i="34"/>
  <c r="AA675" i="34"/>
  <c r="AB675" i="34"/>
  <c r="AC675" i="34"/>
  <c r="AD675" i="34"/>
  <c r="AG675" i="34" s="1"/>
  <c r="AE675" i="34"/>
  <c r="AF675" i="34"/>
  <c r="AP675" i="34"/>
  <c r="AK675" i="34"/>
  <c r="AU675" i="34"/>
  <c r="AW675" i="34"/>
  <c r="AX675" i="34"/>
  <c r="AZ675" i="34"/>
  <c r="AA676" i="34"/>
  <c r="AB676" i="34"/>
  <c r="AC676" i="34"/>
  <c r="AD676" i="34"/>
  <c r="AE676" i="34"/>
  <c r="AF676" i="34"/>
  <c r="AK676" i="34"/>
  <c r="AU676" i="34"/>
  <c r="AW676" i="34"/>
  <c r="AX676" i="34"/>
  <c r="AZ676" i="34"/>
  <c r="AA677" i="34"/>
  <c r="AB677" i="34"/>
  <c r="AC677" i="34"/>
  <c r="AD677" i="34"/>
  <c r="AE677" i="34"/>
  <c r="AF677" i="34"/>
  <c r="AM677" i="34"/>
  <c r="AK677" i="34"/>
  <c r="AP677" i="34"/>
  <c r="AU677" i="34"/>
  <c r="AW677" i="34"/>
  <c r="AX677" i="34"/>
  <c r="AZ677" i="34"/>
  <c r="AA678" i="34"/>
  <c r="AB678" i="34"/>
  <c r="AC678" i="34"/>
  <c r="AD678" i="34"/>
  <c r="AE678" i="34"/>
  <c r="AF678" i="34"/>
  <c r="AP678" i="34"/>
  <c r="AK678" i="34"/>
  <c r="AU678" i="34"/>
  <c r="AW678" i="34"/>
  <c r="AY678" i="34" s="1"/>
  <c r="AX678" i="34"/>
  <c r="AZ678" i="34"/>
  <c r="AA679" i="34"/>
  <c r="AB679" i="34"/>
  <c r="AC679" i="34"/>
  <c r="AD679" i="34"/>
  <c r="AH679" i="34" s="1"/>
  <c r="AE679" i="34"/>
  <c r="AF679" i="34"/>
  <c r="AP679" i="34"/>
  <c r="AK679" i="34"/>
  <c r="AU679" i="34"/>
  <c r="AW679" i="34"/>
  <c r="AX679" i="34"/>
  <c r="AZ679" i="34"/>
  <c r="AA680" i="34"/>
  <c r="AB680" i="34"/>
  <c r="AC680" i="34"/>
  <c r="AD680" i="34"/>
  <c r="AH680" i="34" s="1"/>
  <c r="AE680" i="34"/>
  <c r="AF680" i="34"/>
  <c r="AP680" i="34"/>
  <c r="AK680" i="34"/>
  <c r="AU680" i="34"/>
  <c r="AW680" i="34"/>
  <c r="AX680" i="34"/>
  <c r="AZ680" i="34"/>
  <c r="AA681" i="34"/>
  <c r="AB681" i="34"/>
  <c r="AC681" i="34"/>
  <c r="AD681" i="34"/>
  <c r="AH681" i="34" s="1"/>
  <c r="AE681" i="34"/>
  <c r="AF681" i="34"/>
  <c r="AK681" i="34"/>
  <c r="AU681" i="34"/>
  <c r="AW681" i="34"/>
  <c r="AX681" i="34"/>
  <c r="AZ681" i="34"/>
  <c r="AA682" i="34"/>
  <c r="AB682" i="34"/>
  <c r="AC682" i="34"/>
  <c r="AD682" i="34"/>
  <c r="AH682" i="34" s="1"/>
  <c r="AS682" i="34" s="1"/>
  <c r="AE682" i="34"/>
  <c r="AF682" i="34"/>
  <c r="AK682" i="34"/>
  <c r="AU682" i="34"/>
  <c r="AW682" i="34"/>
  <c r="AX682" i="34"/>
  <c r="AZ682" i="34"/>
  <c r="AA683" i="34"/>
  <c r="AB683" i="34"/>
  <c r="AC683" i="34"/>
  <c r="AD683" i="34"/>
  <c r="AE683" i="34"/>
  <c r="AF683" i="34"/>
  <c r="AK683" i="34"/>
  <c r="AU683" i="34"/>
  <c r="AW683" i="34"/>
  <c r="AX683" i="34"/>
  <c r="AZ683" i="34"/>
  <c r="AA684" i="34"/>
  <c r="AB684" i="34"/>
  <c r="AC684" i="34"/>
  <c r="AD684" i="34"/>
  <c r="AE684" i="34"/>
  <c r="AF684" i="34"/>
  <c r="AK684" i="34"/>
  <c r="AU684" i="34"/>
  <c r="AW684" i="34"/>
  <c r="AY684" i="34" s="1"/>
  <c r="AX684" i="34"/>
  <c r="AZ684" i="34"/>
  <c r="AA685" i="34"/>
  <c r="AB685" i="34"/>
  <c r="AC685" i="34"/>
  <c r="AD685" i="34"/>
  <c r="AG685" i="34" s="1"/>
  <c r="AE685" i="34"/>
  <c r="AF685" i="34"/>
  <c r="AK685" i="34"/>
  <c r="AU685" i="34"/>
  <c r="AW685" i="34"/>
  <c r="AX685" i="34"/>
  <c r="AZ685" i="34"/>
  <c r="AA686" i="34"/>
  <c r="AB686" i="34"/>
  <c r="AC686" i="34"/>
  <c r="AD686" i="34"/>
  <c r="AE686" i="34"/>
  <c r="AF686" i="34"/>
  <c r="AP686" i="34"/>
  <c r="AK686" i="34"/>
  <c r="AU686" i="34"/>
  <c r="AW686" i="34"/>
  <c r="AY686" i="34" s="1"/>
  <c r="AX686" i="34"/>
  <c r="AZ686" i="34"/>
  <c r="AA687" i="34"/>
  <c r="AB687" i="34"/>
  <c r="AC687" i="34"/>
  <c r="AD687" i="34"/>
  <c r="AE687" i="34"/>
  <c r="AF687" i="34"/>
  <c r="AK687" i="34"/>
  <c r="AU687" i="34"/>
  <c r="AW687" i="34"/>
  <c r="AX687" i="34"/>
  <c r="AZ687" i="34"/>
  <c r="AA688" i="34"/>
  <c r="AB688" i="34"/>
  <c r="AC688" i="34"/>
  <c r="AD688" i="34"/>
  <c r="AH688" i="34" s="1"/>
  <c r="AR688" i="34" s="1"/>
  <c r="AE688" i="34"/>
  <c r="AF688" i="34"/>
  <c r="AP688" i="34"/>
  <c r="AK688" i="34"/>
  <c r="AU688" i="34"/>
  <c r="AW688" i="34"/>
  <c r="AX688" i="34"/>
  <c r="AZ688" i="34"/>
  <c r="AA689" i="34"/>
  <c r="AB689" i="34"/>
  <c r="AC689" i="34"/>
  <c r="AD689" i="34"/>
  <c r="AE689" i="34"/>
  <c r="AF689" i="34"/>
  <c r="AK689" i="34"/>
  <c r="AU689" i="34"/>
  <c r="AW689" i="34"/>
  <c r="AX689" i="34"/>
  <c r="AZ689" i="34"/>
  <c r="AA690" i="34"/>
  <c r="AB690" i="34"/>
  <c r="AC690" i="34"/>
  <c r="AD690" i="34"/>
  <c r="AH690" i="34" s="1"/>
  <c r="AE690" i="34"/>
  <c r="AF690" i="34"/>
  <c r="AK690" i="34"/>
  <c r="AU690" i="34"/>
  <c r="AW690" i="34"/>
  <c r="AX690" i="34"/>
  <c r="AZ690" i="34"/>
  <c r="AA691" i="34"/>
  <c r="AB691" i="34"/>
  <c r="AC691" i="34"/>
  <c r="AD691" i="34"/>
  <c r="AG691" i="34" s="1"/>
  <c r="AE691" i="34"/>
  <c r="AF691" i="34"/>
  <c r="AM691" i="34"/>
  <c r="AK691" i="34"/>
  <c r="AU691" i="34"/>
  <c r="AW691" i="34"/>
  <c r="AX691" i="34"/>
  <c r="AZ691" i="34"/>
  <c r="AA692" i="34"/>
  <c r="AB692" i="34"/>
  <c r="AC692" i="34"/>
  <c r="AD692" i="34"/>
  <c r="AG692" i="34" s="1"/>
  <c r="AE692" i="34"/>
  <c r="AF692" i="34"/>
  <c r="AK692" i="34"/>
  <c r="AU692" i="34"/>
  <c r="AW692" i="34"/>
  <c r="AX692" i="34"/>
  <c r="AZ692" i="34"/>
  <c r="AA693" i="34"/>
  <c r="AB693" i="34"/>
  <c r="AC693" i="34"/>
  <c r="AD693" i="34"/>
  <c r="AE693" i="34"/>
  <c r="AF693" i="34"/>
  <c r="AM693" i="34"/>
  <c r="AK693" i="34"/>
  <c r="AU693" i="34"/>
  <c r="AW693" i="34"/>
  <c r="AX693" i="34"/>
  <c r="AZ693" i="34"/>
  <c r="AA694" i="34"/>
  <c r="AB694" i="34"/>
  <c r="AC694" i="34"/>
  <c r="AD694" i="34"/>
  <c r="AE694" i="34"/>
  <c r="AF694" i="34"/>
  <c r="AK694" i="34"/>
  <c r="AU694" i="34"/>
  <c r="AW694" i="34"/>
  <c r="AY694" i="34" s="1"/>
  <c r="AX694" i="34"/>
  <c r="AZ694" i="34"/>
  <c r="AA695" i="34"/>
  <c r="AB695" i="34"/>
  <c r="AC695" i="34"/>
  <c r="AD695" i="34"/>
  <c r="AE695" i="34"/>
  <c r="AF695" i="34"/>
  <c r="AP695" i="34"/>
  <c r="AK695" i="34"/>
  <c r="AU695" i="34"/>
  <c r="AW695" i="34"/>
  <c r="AX695" i="34"/>
  <c r="AZ695" i="34"/>
  <c r="AA696" i="34"/>
  <c r="AB696" i="34"/>
  <c r="AC696" i="34"/>
  <c r="AD696" i="34"/>
  <c r="AG696" i="34" s="1"/>
  <c r="AE696" i="34"/>
  <c r="AF696" i="34"/>
  <c r="AP696" i="34"/>
  <c r="AK696" i="34"/>
  <c r="AU696" i="34"/>
  <c r="AW696" i="34"/>
  <c r="AX696" i="34"/>
  <c r="AZ696" i="34"/>
  <c r="AA697" i="34"/>
  <c r="AB697" i="34"/>
  <c r="AC697" i="34"/>
  <c r="AD697" i="34"/>
  <c r="AG697" i="34" s="1"/>
  <c r="AE697" i="34"/>
  <c r="AF697" i="34"/>
  <c r="AM697" i="34"/>
  <c r="AK697" i="34"/>
  <c r="AU697" i="34"/>
  <c r="AW697" i="34"/>
  <c r="AX697" i="34"/>
  <c r="AZ697" i="34"/>
  <c r="AA698" i="34"/>
  <c r="AB698" i="34"/>
  <c r="AC698" i="34"/>
  <c r="AD698" i="34"/>
  <c r="AG698" i="34" s="1"/>
  <c r="AE698" i="34"/>
  <c r="AF698" i="34"/>
  <c r="AM698" i="34"/>
  <c r="AK698" i="34"/>
  <c r="AU698" i="34"/>
  <c r="AW698" i="34"/>
  <c r="AX698" i="34"/>
  <c r="AZ698" i="34"/>
  <c r="AA699" i="34"/>
  <c r="AB699" i="34"/>
  <c r="AC699" i="34"/>
  <c r="AD699" i="34"/>
  <c r="AE699" i="34"/>
  <c r="AF699" i="34"/>
  <c r="AK699" i="34"/>
  <c r="AU699" i="34"/>
  <c r="AW699" i="34"/>
  <c r="AX699" i="34"/>
  <c r="AZ699" i="34"/>
  <c r="AA700" i="34"/>
  <c r="AB700" i="34"/>
  <c r="AC700" i="34"/>
  <c r="AD700" i="34"/>
  <c r="AE700" i="34"/>
  <c r="AF700" i="34"/>
  <c r="AK700" i="34"/>
  <c r="AU700" i="34"/>
  <c r="AW700" i="34"/>
  <c r="AY700" i="34" s="1"/>
  <c r="AX700" i="34"/>
  <c r="AZ700" i="34"/>
  <c r="AA701" i="34"/>
  <c r="AB701" i="34"/>
  <c r="AC701" i="34"/>
  <c r="AD701" i="34"/>
  <c r="AH701" i="34" s="1"/>
  <c r="AE701" i="34"/>
  <c r="AF701" i="34"/>
  <c r="AK701" i="34"/>
  <c r="AU701" i="34"/>
  <c r="AW701" i="34"/>
  <c r="AX701" i="34"/>
  <c r="AZ701" i="34"/>
  <c r="AA702" i="34"/>
  <c r="AB702" i="34"/>
  <c r="AC702" i="34"/>
  <c r="AD702" i="34"/>
  <c r="AH702" i="34" s="1"/>
  <c r="AE702" i="34"/>
  <c r="AF702" i="34"/>
  <c r="AP702" i="34"/>
  <c r="AK702" i="34"/>
  <c r="AU702" i="34"/>
  <c r="AW702" i="34"/>
  <c r="AY702" i="34" s="1"/>
  <c r="AX702" i="34"/>
  <c r="AZ702" i="34"/>
  <c r="AA703" i="34"/>
  <c r="AB703" i="34"/>
  <c r="AC703" i="34"/>
  <c r="AD703" i="34"/>
  <c r="AG703" i="34" s="1"/>
  <c r="AE703" i="34"/>
  <c r="AF703" i="34"/>
  <c r="AK703" i="34"/>
  <c r="AU703" i="34"/>
  <c r="AW703" i="34"/>
  <c r="AX703" i="34"/>
  <c r="AZ703" i="34"/>
  <c r="AA704" i="34"/>
  <c r="AB704" i="34"/>
  <c r="AC704" i="34"/>
  <c r="AD704" i="34"/>
  <c r="AE704" i="34"/>
  <c r="AF704" i="34"/>
  <c r="AP704" i="34"/>
  <c r="AK704" i="34"/>
  <c r="AU704" i="34"/>
  <c r="AW704" i="34"/>
  <c r="AX704" i="34"/>
  <c r="AZ704" i="34"/>
  <c r="AA705" i="34"/>
  <c r="AB705" i="34"/>
  <c r="AC705" i="34"/>
  <c r="AD705" i="34"/>
  <c r="AE705" i="34"/>
  <c r="AF705" i="34"/>
  <c r="AM705" i="34"/>
  <c r="AK705" i="34"/>
  <c r="AU705" i="34"/>
  <c r="AW705" i="34"/>
  <c r="AX705" i="34"/>
  <c r="AZ705" i="34"/>
  <c r="AA706" i="34"/>
  <c r="AB706" i="34"/>
  <c r="AC706" i="34"/>
  <c r="AD706" i="34"/>
  <c r="AH706" i="34" s="1"/>
  <c r="AE706" i="34"/>
  <c r="AF706" i="34"/>
  <c r="AK706" i="34"/>
  <c r="AU706" i="34"/>
  <c r="AW706" i="34"/>
  <c r="AX706" i="34"/>
  <c r="AY706" i="34" s="1"/>
  <c r="AZ706" i="34"/>
  <c r="AA707" i="34"/>
  <c r="AB707" i="34"/>
  <c r="AC707" i="34"/>
  <c r="AD707" i="34"/>
  <c r="AG707" i="34" s="1"/>
  <c r="AE707" i="34"/>
  <c r="AF707" i="34"/>
  <c r="AK707" i="34"/>
  <c r="AU707" i="34"/>
  <c r="AW707" i="34"/>
  <c r="AX707" i="34"/>
  <c r="AZ707" i="34"/>
  <c r="AA708" i="34"/>
  <c r="AB708" i="34"/>
  <c r="AC708" i="34"/>
  <c r="AD708" i="34"/>
  <c r="AE708" i="34"/>
  <c r="AF708" i="34"/>
  <c r="AK708" i="34"/>
  <c r="AU708" i="34"/>
  <c r="AW708" i="34"/>
  <c r="AX708" i="34"/>
  <c r="AZ708" i="34"/>
  <c r="AA709" i="34"/>
  <c r="AB709" i="34"/>
  <c r="AC709" i="34"/>
  <c r="AD709" i="34"/>
  <c r="AG709" i="34" s="1"/>
  <c r="AE709" i="34"/>
  <c r="AF709" i="34"/>
  <c r="AK709" i="34"/>
  <c r="AU709" i="34"/>
  <c r="AW709" i="34"/>
  <c r="AX709" i="34"/>
  <c r="AZ709" i="34"/>
  <c r="AA710" i="34"/>
  <c r="AB710" i="34"/>
  <c r="AC710" i="34"/>
  <c r="AD710" i="34"/>
  <c r="AE710" i="34"/>
  <c r="AF710" i="34"/>
  <c r="AP710" i="34"/>
  <c r="AK710" i="34"/>
  <c r="AU710" i="34"/>
  <c r="AW710" i="34"/>
  <c r="AX710" i="34"/>
  <c r="AZ710" i="34"/>
  <c r="AA711" i="34"/>
  <c r="AB711" i="34"/>
  <c r="AC711" i="34"/>
  <c r="AD711" i="34"/>
  <c r="AE711" i="34"/>
  <c r="AF711" i="34"/>
  <c r="AK711" i="34"/>
  <c r="AU711" i="34"/>
  <c r="AW711" i="34"/>
  <c r="AX711" i="34"/>
  <c r="AZ711" i="34"/>
  <c r="AA712" i="34"/>
  <c r="AB712" i="34"/>
  <c r="AC712" i="34"/>
  <c r="AD712" i="34"/>
  <c r="AE712" i="34"/>
  <c r="AF712" i="34"/>
  <c r="AP712" i="34"/>
  <c r="AK712" i="34"/>
  <c r="AU712" i="34"/>
  <c r="AW712" i="34"/>
  <c r="AX712" i="34"/>
  <c r="AY712" i="34" s="1"/>
  <c r="AZ712" i="34"/>
  <c r="AA713" i="34"/>
  <c r="AB713" i="34"/>
  <c r="AC713" i="34"/>
  <c r="AD713" i="34"/>
  <c r="AH713" i="34" s="1"/>
  <c r="AE713" i="34"/>
  <c r="AF713" i="34"/>
  <c r="AK713" i="34"/>
  <c r="AU713" i="34"/>
  <c r="AW713" i="34"/>
  <c r="AX713" i="34"/>
  <c r="AZ713" i="34"/>
  <c r="AA714" i="34"/>
  <c r="AB714" i="34"/>
  <c r="AC714" i="34"/>
  <c r="AD714" i="34"/>
  <c r="AG714" i="34" s="1"/>
  <c r="AE714" i="34"/>
  <c r="AF714" i="34"/>
  <c r="AK714" i="34"/>
  <c r="AU714" i="34"/>
  <c r="AW714" i="34"/>
  <c r="AX714" i="34"/>
  <c r="AZ714" i="34"/>
  <c r="AA715" i="34"/>
  <c r="AB715" i="34"/>
  <c r="AC715" i="34"/>
  <c r="AD715" i="34"/>
  <c r="AE715" i="34"/>
  <c r="AF715" i="34"/>
  <c r="AM715" i="34"/>
  <c r="AK715" i="34"/>
  <c r="AU715" i="34"/>
  <c r="AW715" i="34"/>
  <c r="AX715" i="34"/>
  <c r="AZ715" i="34"/>
  <c r="AA716" i="34"/>
  <c r="AB716" i="34"/>
  <c r="AC716" i="34"/>
  <c r="AD716" i="34"/>
  <c r="AH716" i="34" s="1"/>
  <c r="AO716" i="34" s="1"/>
  <c r="AE716" i="34"/>
  <c r="AF716" i="34"/>
  <c r="AM716" i="34"/>
  <c r="AK716" i="34"/>
  <c r="AU716" i="34"/>
  <c r="AW716" i="34"/>
  <c r="AY716" i="34" s="1"/>
  <c r="AX716" i="34"/>
  <c r="AZ716" i="34"/>
  <c r="AA717" i="34"/>
  <c r="AB717" i="34"/>
  <c r="AC717" i="34"/>
  <c r="AD717" i="34"/>
  <c r="AE717" i="34"/>
  <c r="AF717" i="34"/>
  <c r="AK717" i="34"/>
  <c r="AU717" i="34"/>
  <c r="AW717" i="34"/>
  <c r="AX717" i="34"/>
  <c r="AZ717" i="34"/>
  <c r="AA718" i="34"/>
  <c r="AB718" i="34"/>
  <c r="AC718" i="34"/>
  <c r="AD718" i="34"/>
  <c r="AE718" i="34"/>
  <c r="AF718" i="34"/>
  <c r="AP718" i="34"/>
  <c r="AK718" i="34"/>
  <c r="AU718" i="34"/>
  <c r="AW718" i="34"/>
  <c r="AX718" i="34"/>
  <c r="AY718" i="34"/>
  <c r="AZ718" i="34"/>
  <c r="AA719" i="34"/>
  <c r="AB719" i="34"/>
  <c r="AC719" i="34"/>
  <c r="AD719" i="34"/>
  <c r="AH719" i="34" s="1"/>
  <c r="AR719" i="34" s="1"/>
  <c r="AE719" i="34"/>
  <c r="AF719" i="34"/>
  <c r="AM719" i="34"/>
  <c r="AK719" i="34"/>
  <c r="AU719" i="34"/>
  <c r="AW719" i="34"/>
  <c r="AX719" i="34"/>
  <c r="AZ719" i="34"/>
  <c r="AA720" i="34"/>
  <c r="AB720" i="34"/>
  <c r="AC720" i="34"/>
  <c r="AD720" i="34"/>
  <c r="AH720" i="34" s="1"/>
  <c r="AR720" i="34" s="1"/>
  <c r="AE720" i="34"/>
  <c r="AF720" i="34"/>
  <c r="AP720" i="34"/>
  <c r="AK720" i="34"/>
  <c r="AU720" i="34"/>
  <c r="AW720" i="34"/>
  <c r="AX720" i="34"/>
  <c r="AZ720" i="34"/>
  <c r="AA721" i="34"/>
  <c r="AB721" i="34"/>
  <c r="AC721" i="34"/>
  <c r="AD721" i="34"/>
  <c r="AG721" i="34" s="1"/>
  <c r="AE721" i="34"/>
  <c r="AF721" i="34"/>
  <c r="AK721" i="34"/>
  <c r="AU721" i="34"/>
  <c r="AW721" i="34"/>
  <c r="AX721" i="34"/>
  <c r="AZ721" i="34"/>
  <c r="AA722" i="34"/>
  <c r="AB722" i="34"/>
  <c r="AC722" i="34"/>
  <c r="AD722" i="34"/>
  <c r="AE722" i="34"/>
  <c r="AF722" i="34"/>
  <c r="AK722" i="34"/>
  <c r="AU722" i="34"/>
  <c r="AW722" i="34"/>
  <c r="AX722" i="34"/>
  <c r="AZ722" i="34"/>
  <c r="AA723" i="34"/>
  <c r="AB723" i="34"/>
  <c r="AC723" i="34"/>
  <c r="AD723" i="34"/>
  <c r="AH723" i="34" s="1"/>
  <c r="AE723" i="34"/>
  <c r="AF723" i="34"/>
  <c r="AK723" i="34"/>
  <c r="AU723" i="34"/>
  <c r="AW723" i="34"/>
  <c r="AX723" i="34"/>
  <c r="AZ723" i="34"/>
  <c r="AA724" i="34"/>
  <c r="AB724" i="34"/>
  <c r="AC724" i="34"/>
  <c r="AD724" i="34"/>
  <c r="AE724" i="34"/>
  <c r="AF724" i="34"/>
  <c r="AK724" i="34"/>
  <c r="AU724" i="34"/>
  <c r="AW724" i="34"/>
  <c r="AX724" i="34"/>
  <c r="AZ724" i="34"/>
  <c r="AA725" i="34"/>
  <c r="AB725" i="34"/>
  <c r="AC725" i="34"/>
  <c r="AD725" i="34"/>
  <c r="AG725" i="34" s="1"/>
  <c r="AE725" i="34"/>
  <c r="AF725" i="34"/>
  <c r="AK725" i="34"/>
  <c r="AU725" i="34"/>
  <c r="AW725" i="34"/>
  <c r="AX725" i="34"/>
  <c r="AZ725" i="34"/>
  <c r="AA726" i="34"/>
  <c r="AB726" i="34"/>
  <c r="AC726" i="34"/>
  <c r="AD726" i="34"/>
  <c r="AE726" i="34"/>
  <c r="AF726" i="34"/>
  <c r="AP726" i="34"/>
  <c r="AK726" i="34"/>
  <c r="AU726" i="34"/>
  <c r="AW726" i="34"/>
  <c r="AY726" i="34" s="1"/>
  <c r="AX726" i="34"/>
  <c r="AZ726" i="34"/>
  <c r="AA727" i="34"/>
  <c r="AB727" i="34"/>
  <c r="AC727" i="34"/>
  <c r="AD727" i="34"/>
  <c r="AH727" i="34" s="1"/>
  <c r="AE727" i="34"/>
  <c r="AF727" i="34"/>
  <c r="AK727" i="34"/>
  <c r="AU727" i="34"/>
  <c r="AW727" i="34"/>
  <c r="AX727" i="34"/>
  <c r="AZ727" i="34"/>
  <c r="AA728" i="34"/>
  <c r="AB728" i="34"/>
  <c r="AC728" i="34"/>
  <c r="AD728" i="34"/>
  <c r="AH728" i="34" s="1"/>
  <c r="AS728" i="34" s="1"/>
  <c r="AE728" i="34"/>
  <c r="AF728" i="34"/>
  <c r="AP728" i="34"/>
  <c r="AK728" i="34"/>
  <c r="AU728" i="34"/>
  <c r="AW728" i="34"/>
  <c r="AY728" i="34" s="1"/>
  <c r="AX728" i="34"/>
  <c r="AZ728" i="34"/>
  <c r="AA729" i="34"/>
  <c r="AB729" i="34"/>
  <c r="AC729" i="34"/>
  <c r="AD729" i="34"/>
  <c r="AE729" i="34"/>
  <c r="AF729" i="34"/>
  <c r="AK729" i="34"/>
  <c r="AU729" i="34"/>
  <c r="AW729" i="34"/>
  <c r="AX729" i="34"/>
  <c r="AZ729" i="34"/>
  <c r="AA730" i="34"/>
  <c r="AB730" i="34"/>
  <c r="AC730" i="34"/>
  <c r="AD730" i="34"/>
  <c r="AE730" i="34"/>
  <c r="AF730" i="34"/>
  <c r="AK730" i="34"/>
  <c r="AU730" i="34"/>
  <c r="AW730" i="34"/>
  <c r="AX730" i="34"/>
  <c r="AZ730" i="34"/>
  <c r="AA731" i="34"/>
  <c r="AB731" i="34"/>
  <c r="AC731" i="34"/>
  <c r="AD731" i="34"/>
  <c r="AE731" i="34"/>
  <c r="AF731" i="34"/>
  <c r="AM731" i="34"/>
  <c r="AK731" i="34"/>
  <c r="AP731" i="34"/>
  <c r="AU731" i="34"/>
  <c r="AW731" i="34"/>
  <c r="AX731" i="34"/>
  <c r="AZ731" i="34"/>
  <c r="AA732" i="34"/>
  <c r="AB732" i="34"/>
  <c r="AC732" i="34"/>
  <c r="AD732" i="34"/>
  <c r="AG732" i="34" s="1"/>
  <c r="AE732" i="34"/>
  <c r="AF732" i="34"/>
  <c r="AK732" i="34"/>
  <c r="AU732" i="34"/>
  <c r="AW732" i="34"/>
  <c r="AX732" i="34"/>
  <c r="AY732" i="34"/>
  <c r="AZ732" i="34"/>
  <c r="AA733" i="34"/>
  <c r="AB733" i="34"/>
  <c r="AC733" i="34"/>
  <c r="AD733" i="34"/>
  <c r="AE733" i="34"/>
  <c r="AF733" i="34"/>
  <c r="AM733" i="34"/>
  <c r="AK733" i="34"/>
  <c r="AU733" i="34"/>
  <c r="AW733" i="34"/>
  <c r="AX733" i="34"/>
  <c r="AZ733" i="34"/>
  <c r="AA734" i="34"/>
  <c r="AB734" i="34"/>
  <c r="AC734" i="34"/>
  <c r="AD734" i="34"/>
  <c r="AE734" i="34"/>
  <c r="AF734" i="34"/>
  <c r="AP734" i="34"/>
  <c r="AK734" i="34"/>
  <c r="AU734" i="34"/>
  <c r="AW734" i="34"/>
  <c r="AX734" i="34"/>
  <c r="AY734" i="34" s="1"/>
  <c r="AZ734" i="34"/>
  <c r="AA735" i="34"/>
  <c r="AB735" i="34"/>
  <c r="AC735" i="34"/>
  <c r="AD735" i="34"/>
  <c r="AH735" i="34" s="1"/>
  <c r="AE735" i="34"/>
  <c r="AF735" i="34"/>
  <c r="AK735" i="34"/>
  <c r="AU735" i="34"/>
  <c r="AW735" i="34"/>
  <c r="AX735" i="34"/>
  <c r="AZ735" i="34"/>
  <c r="AA736" i="34"/>
  <c r="AB736" i="34"/>
  <c r="AC736" i="34"/>
  <c r="AD736" i="34"/>
  <c r="AH736" i="34" s="1"/>
  <c r="AL736" i="34" s="1"/>
  <c r="AJ736" i="34" s="1"/>
  <c r="AE736" i="34"/>
  <c r="AF736" i="34"/>
  <c r="AP736" i="34"/>
  <c r="AK736" i="34"/>
  <c r="AU736" i="34"/>
  <c r="AW736" i="34"/>
  <c r="AY736" i="34"/>
  <c r="AX736" i="34"/>
  <c r="AZ736" i="34"/>
  <c r="AA737" i="34"/>
  <c r="AB737" i="34"/>
  <c r="AC737" i="34"/>
  <c r="AD737" i="34"/>
  <c r="AE737" i="34"/>
  <c r="AF737" i="34"/>
  <c r="AK737" i="34"/>
  <c r="AU737" i="34"/>
  <c r="AW737" i="34"/>
  <c r="AX737" i="34"/>
  <c r="AZ737" i="34"/>
  <c r="AA738" i="34"/>
  <c r="AB738" i="34"/>
  <c r="AC738" i="34"/>
  <c r="AD738" i="34"/>
  <c r="AE738" i="34"/>
  <c r="AF738" i="34"/>
  <c r="AK738" i="34"/>
  <c r="AU738" i="34"/>
  <c r="AW738" i="34"/>
  <c r="AX738" i="34"/>
  <c r="AZ738" i="34"/>
  <c r="AA739" i="34"/>
  <c r="AB739" i="34"/>
  <c r="AC739" i="34"/>
  <c r="AD739" i="34"/>
  <c r="AE739" i="34"/>
  <c r="AF739" i="34"/>
  <c r="AM739" i="34"/>
  <c r="AK739" i="34"/>
  <c r="AU739" i="34"/>
  <c r="AW739" i="34"/>
  <c r="AX739" i="34"/>
  <c r="AZ739" i="34"/>
  <c r="AA740" i="34"/>
  <c r="AB740" i="34"/>
  <c r="AC740" i="34"/>
  <c r="AD740" i="34"/>
  <c r="AE740" i="34"/>
  <c r="AF740" i="34"/>
  <c r="AK740" i="34"/>
  <c r="AU740" i="34"/>
  <c r="AW740" i="34"/>
  <c r="AX740" i="34"/>
  <c r="AZ740" i="34"/>
  <c r="AA741" i="34"/>
  <c r="AB741" i="34"/>
  <c r="AC741" i="34"/>
  <c r="AD741" i="34"/>
  <c r="AH741" i="34" s="1"/>
  <c r="AE741" i="34"/>
  <c r="AF741" i="34"/>
  <c r="AM741" i="34"/>
  <c r="AK741" i="34"/>
  <c r="AU741" i="34"/>
  <c r="AW741" i="34"/>
  <c r="AX741" i="34"/>
  <c r="AZ741" i="34"/>
  <c r="AA742" i="34"/>
  <c r="AB742" i="34"/>
  <c r="AC742" i="34"/>
  <c r="AD742" i="34"/>
  <c r="AH742" i="34" s="1"/>
  <c r="AE742" i="34"/>
  <c r="AF742" i="34"/>
  <c r="AP742" i="34"/>
  <c r="AK742" i="34"/>
  <c r="AU742" i="34"/>
  <c r="AW742" i="34"/>
  <c r="AX742" i="34"/>
  <c r="AZ742" i="34"/>
  <c r="AA743" i="34"/>
  <c r="AB743" i="34"/>
  <c r="AC743" i="34"/>
  <c r="AD743" i="34"/>
  <c r="AH743" i="34" s="1"/>
  <c r="AE743" i="34"/>
  <c r="AF743" i="34"/>
  <c r="AK743" i="34"/>
  <c r="AU743" i="34"/>
  <c r="AW743" i="34"/>
  <c r="AX743" i="34"/>
  <c r="AZ743" i="34"/>
  <c r="AA744" i="34"/>
  <c r="AB744" i="34"/>
  <c r="AC744" i="34"/>
  <c r="AD744" i="34"/>
  <c r="AG744" i="34" s="1"/>
  <c r="AE744" i="34"/>
  <c r="AF744" i="34"/>
  <c r="AP744" i="34"/>
  <c r="AK744" i="34"/>
  <c r="AU744" i="34"/>
  <c r="AW744" i="34"/>
  <c r="AX744" i="34"/>
  <c r="AZ744" i="34"/>
  <c r="AA745" i="34"/>
  <c r="AB745" i="34"/>
  <c r="AC745" i="34"/>
  <c r="AD745" i="34"/>
  <c r="AE745" i="34"/>
  <c r="AF745" i="34"/>
  <c r="AM745" i="34"/>
  <c r="AK745" i="34"/>
  <c r="AU745" i="34"/>
  <c r="AW745" i="34"/>
  <c r="AX745" i="34"/>
  <c r="AZ745" i="34"/>
  <c r="AA746" i="34"/>
  <c r="AB746" i="34"/>
  <c r="AC746" i="34"/>
  <c r="AD746" i="34"/>
  <c r="AH746" i="34" s="1"/>
  <c r="AE746" i="34"/>
  <c r="AF746" i="34"/>
  <c r="AK746" i="34"/>
  <c r="AU746" i="34"/>
  <c r="AW746" i="34"/>
  <c r="AY746" i="34" s="1"/>
  <c r="AX746" i="34"/>
  <c r="AZ746" i="34"/>
  <c r="AA747" i="34"/>
  <c r="AB747" i="34"/>
  <c r="AC747" i="34"/>
  <c r="AD747" i="34"/>
  <c r="AE747" i="34"/>
  <c r="AF747" i="34"/>
  <c r="AP747" i="34"/>
  <c r="AK747" i="34"/>
  <c r="AM747" i="34"/>
  <c r="AU747" i="34"/>
  <c r="AW747" i="34"/>
  <c r="AX747" i="34"/>
  <c r="AZ747" i="34"/>
  <c r="AA748" i="34"/>
  <c r="AB748" i="34"/>
  <c r="AC748" i="34"/>
  <c r="AD748" i="34"/>
  <c r="AE748" i="34"/>
  <c r="AF748" i="34"/>
  <c r="AP748" i="34"/>
  <c r="AK748" i="34"/>
  <c r="AU748" i="34"/>
  <c r="AW748" i="34"/>
  <c r="AX748" i="34"/>
  <c r="AZ748" i="34"/>
  <c r="AA749" i="34"/>
  <c r="AB749" i="34"/>
  <c r="AC749" i="34"/>
  <c r="AD749" i="34"/>
  <c r="AH749" i="34" s="1"/>
  <c r="AE749" i="34"/>
  <c r="AF749" i="34"/>
  <c r="AP749" i="34"/>
  <c r="AK749" i="34"/>
  <c r="AM749" i="34"/>
  <c r="AU749" i="34"/>
  <c r="AW749" i="34"/>
  <c r="AX749" i="34"/>
  <c r="AZ749" i="34"/>
  <c r="AA750" i="34"/>
  <c r="AB750" i="34"/>
  <c r="AC750" i="34"/>
  <c r="AD750" i="34"/>
  <c r="AH750" i="34" s="1"/>
  <c r="AS750" i="34" s="1"/>
  <c r="AE750" i="34"/>
  <c r="AF750" i="34"/>
  <c r="AP750" i="34"/>
  <c r="AK750" i="34"/>
  <c r="AO750" i="34"/>
  <c r="AU750" i="34"/>
  <c r="AW750" i="34"/>
  <c r="AX750" i="34"/>
  <c r="AZ750" i="34"/>
  <c r="AA751" i="34"/>
  <c r="AB751" i="34"/>
  <c r="AC751" i="34"/>
  <c r="AD751" i="34"/>
  <c r="AE751" i="34"/>
  <c r="AF751" i="34"/>
  <c r="AM751" i="34"/>
  <c r="AK751" i="34"/>
  <c r="AP751" i="34"/>
  <c r="AU751" i="34"/>
  <c r="AW751" i="34"/>
  <c r="AX751" i="34"/>
  <c r="AZ751" i="34"/>
  <c r="AA752" i="34"/>
  <c r="AB752" i="34"/>
  <c r="AC752" i="34"/>
  <c r="AD752" i="34"/>
  <c r="AE752" i="34"/>
  <c r="AF752" i="34"/>
  <c r="AP752" i="34"/>
  <c r="AK752" i="34"/>
  <c r="AU752" i="34"/>
  <c r="AW752" i="34"/>
  <c r="AY752" i="34"/>
  <c r="AX752" i="34"/>
  <c r="AZ752" i="34"/>
  <c r="AA753" i="34"/>
  <c r="AB753" i="34"/>
  <c r="AC753" i="34"/>
  <c r="AD753" i="34"/>
  <c r="AE753" i="34"/>
  <c r="AF753" i="34"/>
  <c r="AP753" i="34"/>
  <c r="AK753" i="34"/>
  <c r="AU753" i="34"/>
  <c r="AW753" i="34"/>
  <c r="AX753" i="34"/>
  <c r="AZ753" i="34"/>
  <c r="AA754" i="34"/>
  <c r="AB754" i="34"/>
  <c r="AC754" i="34"/>
  <c r="AD754" i="34"/>
  <c r="AG754" i="34" s="1"/>
  <c r="AE754" i="34"/>
  <c r="AF754" i="34"/>
  <c r="AP754" i="34"/>
  <c r="AK754" i="34"/>
  <c r="AU754" i="34"/>
  <c r="AW754" i="34"/>
  <c r="AX754" i="34"/>
  <c r="AZ754" i="34"/>
  <c r="AA755" i="34"/>
  <c r="AB755" i="34"/>
  <c r="AC755" i="34"/>
  <c r="AD755" i="34"/>
  <c r="AE755" i="34"/>
  <c r="AF755" i="34"/>
  <c r="AM755" i="34"/>
  <c r="AK755" i="34"/>
  <c r="AU755" i="34"/>
  <c r="AW755" i="34"/>
  <c r="AX755" i="34"/>
  <c r="AZ755" i="34"/>
  <c r="AA756" i="34"/>
  <c r="AB756" i="34"/>
  <c r="AC756" i="34"/>
  <c r="AD756" i="34"/>
  <c r="AH756" i="34" s="1"/>
  <c r="AT756" i="34" s="1"/>
  <c r="AE756" i="34"/>
  <c r="AF756" i="34"/>
  <c r="AK756" i="34"/>
  <c r="AU756" i="34"/>
  <c r="AW756" i="34"/>
  <c r="AY756" i="34"/>
  <c r="AX756" i="34"/>
  <c r="AZ756" i="34"/>
  <c r="AA757" i="34"/>
  <c r="AB757" i="34"/>
  <c r="AC757" i="34"/>
  <c r="AD757" i="34"/>
  <c r="AE757" i="34"/>
  <c r="AF757" i="34"/>
  <c r="AM757" i="34"/>
  <c r="AK757" i="34"/>
  <c r="AU757" i="34"/>
  <c r="AW757" i="34"/>
  <c r="AX757" i="34"/>
  <c r="AZ757" i="34"/>
  <c r="AA758" i="34"/>
  <c r="AB758" i="34"/>
  <c r="AC758" i="34"/>
  <c r="AD758" i="34"/>
  <c r="AH758" i="34" s="1"/>
  <c r="AR758" i="34" s="1"/>
  <c r="AE758" i="34"/>
  <c r="AF758" i="34"/>
  <c r="AP758" i="34"/>
  <c r="AK758" i="34"/>
  <c r="AU758" i="34"/>
  <c r="AW758" i="34"/>
  <c r="AX758" i="34"/>
  <c r="AZ758" i="34"/>
  <c r="AA759" i="34"/>
  <c r="AB759" i="34"/>
  <c r="AC759" i="34"/>
  <c r="AD759" i="34"/>
  <c r="AE759" i="34"/>
  <c r="AF759" i="34"/>
  <c r="AK759" i="34"/>
  <c r="AU759" i="34"/>
  <c r="AW759" i="34"/>
  <c r="AX759" i="34"/>
  <c r="AZ759" i="34"/>
  <c r="AA760" i="34"/>
  <c r="AB760" i="34"/>
  <c r="AC760" i="34"/>
  <c r="AD760" i="34"/>
  <c r="AE760" i="34"/>
  <c r="AF760" i="34"/>
  <c r="AP760" i="34"/>
  <c r="AK760" i="34"/>
  <c r="AU760" i="34"/>
  <c r="AW760" i="34"/>
  <c r="AX760" i="34"/>
  <c r="AY760" i="34" s="1"/>
  <c r="AZ760" i="34"/>
  <c r="AA761" i="34"/>
  <c r="AB761" i="34"/>
  <c r="AC761" i="34"/>
  <c r="AD761" i="34"/>
  <c r="AE761" i="34"/>
  <c r="AF761" i="34"/>
  <c r="AM761" i="34"/>
  <c r="AK761" i="34"/>
  <c r="AP761" i="34"/>
  <c r="AU761" i="34"/>
  <c r="AW761" i="34"/>
  <c r="AX761" i="34"/>
  <c r="AZ761" i="34"/>
  <c r="AA762" i="34"/>
  <c r="AB762" i="34"/>
  <c r="AC762" i="34"/>
  <c r="AD762" i="34"/>
  <c r="AE762" i="34"/>
  <c r="AF762" i="34"/>
  <c r="AP762" i="34"/>
  <c r="AK762" i="34"/>
  <c r="AM762" i="34"/>
  <c r="AU762" i="34"/>
  <c r="AW762" i="34"/>
  <c r="AY762" i="34" s="1"/>
  <c r="AX762" i="34"/>
  <c r="AZ762" i="34"/>
  <c r="AA763" i="34"/>
  <c r="AB763" i="34"/>
  <c r="AC763" i="34"/>
  <c r="AD763" i="34"/>
  <c r="AE763" i="34"/>
  <c r="AF763" i="34"/>
  <c r="AK763" i="34"/>
  <c r="AU763" i="34"/>
  <c r="AW763" i="34"/>
  <c r="AX763" i="34"/>
  <c r="AZ763" i="34"/>
  <c r="AA764" i="34"/>
  <c r="AB764" i="34"/>
  <c r="AC764" i="34"/>
  <c r="AD764" i="34"/>
  <c r="AH764" i="34" s="1"/>
  <c r="AE764" i="34"/>
  <c r="AF764" i="34"/>
  <c r="AK764" i="34"/>
  <c r="AU764" i="34"/>
  <c r="AW764" i="34"/>
  <c r="AX764" i="34"/>
  <c r="AZ764" i="34"/>
  <c r="AA765" i="34"/>
  <c r="AB765" i="34"/>
  <c r="AC765" i="34"/>
  <c r="AD765" i="34"/>
  <c r="AG765" i="34" s="1"/>
  <c r="AE765" i="34"/>
  <c r="AF765" i="34"/>
  <c r="AK765" i="34"/>
  <c r="AU765" i="34"/>
  <c r="AW765" i="34"/>
  <c r="AX765" i="34"/>
  <c r="AZ765" i="34"/>
  <c r="AA766" i="34"/>
  <c r="AB766" i="34"/>
  <c r="AC766" i="34"/>
  <c r="AD766" i="34"/>
  <c r="AG766" i="34" s="1"/>
  <c r="AE766" i="34"/>
  <c r="AF766" i="34"/>
  <c r="AP766" i="34"/>
  <c r="AK766" i="34"/>
  <c r="AU766" i="34"/>
  <c r="AW766" i="34"/>
  <c r="AX766" i="34"/>
  <c r="AZ766" i="34"/>
  <c r="AA767" i="34"/>
  <c r="AB767" i="34"/>
  <c r="AC767" i="34"/>
  <c r="AD767" i="34"/>
  <c r="AE767" i="34"/>
  <c r="AF767" i="34"/>
  <c r="AK767" i="34"/>
  <c r="AU767" i="34"/>
  <c r="AW767" i="34"/>
  <c r="AX767" i="34"/>
  <c r="AZ767" i="34"/>
  <c r="AA768" i="34"/>
  <c r="AB768" i="34"/>
  <c r="AC768" i="34"/>
  <c r="AD768" i="34"/>
  <c r="AE768" i="34"/>
  <c r="AF768" i="34"/>
  <c r="AP768" i="34"/>
  <c r="AK768" i="34"/>
  <c r="AU768" i="34"/>
  <c r="AW768" i="34"/>
  <c r="AY768" i="34" s="1"/>
  <c r="AX768" i="34"/>
  <c r="AZ768" i="34"/>
  <c r="AA769" i="34"/>
  <c r="AB769" i="34"/>
  <c r="AC769" i="34"/>
  <c r="AD769" i="34"/>
  <c r="AE769" i="34"/>
  <c r="AF769" i="34"/>
  <c r="AM769" i="34"/>
  <c r="AK769" i="34"/>
  <c r="AU769" i="34"/>
  <c r="AW769" i="34"/>
  <c r="AX769" i="34"/>
  <c r="AZ769" i="34"/>
  <c r="AA770" i="34"/>
  <c r="AB770" i="34"/>
  <c r="AC770" i="34"/>
  <c r="AD770" i="34"/>
  <c r="AG770" i="34" s="1"/>
  <c r="AE770" i="34"/>
  <c r="AF770" i="34"/>
  <c r="AK770" i="34"/>
  <c r="AU770" i="34"/>
  <c r="AW770" i="34"/>
  <c r="AX770" i="34"/>
  <c r="AZ770" i="34"/>
  <c r="AA771" i="34"/>
  <c r="AB771" i="34"/>
  <c r="AC771" i="34"/>
  <c r="AD771" i="34"/>
  <c r="AH771" i="34" s="1"/>
  <c r="AE771" i="34"/>
  <c r="AF771" i="34"/>
  <c r="AK771" i="34"/>
  <c r="AU771" i="34"/>
  <c r="AW771" i="34"/>
  <c r="AX771" i="34"/>
  <c r="AZ771" i="34"/>
  <c r="AA772" i="34"/>
  <c r="AB772" i="34"/>
  <c r="AC772" i="34"/>
  <c r="AD772" i="34"/>
  <c r="AH772" i="34" s="1"/>
  <c r="AO772" i="34" s="1"/>
  <c r="AE772" i="34"/>
  <c r="AF772" i="34"/>
  <c r="AP772" i="34"/>
  <c r="AK772" i="34"/>
  <c r="AU772" i="34"/>
  <c r="AW772" i="34"/>
  <c r="AY772" i="34" s="1"/>
  <c r="AX772" i="34"/>
  <c r="AZ772" i="34"/>
  <c r="AA773" i="34"/>
  <c r="AB773" i="34"/>
  <c r="AC773" i="34"/>
  <c r="AD773" i="34"/>
  <c r="AG773" i="34" s="1"/>
  <c r="AE773" i="34"/>
  <c r="AF773" i="34"/>
  <c r="AK773" i="34"/>
  <c r="AU773" i="34"/>
  <c r="AW773" i="34"/>
  <c r="AY773" i="34" s="1"/>
  <c r="AX773" i="34"/>
  <c r="AZ773" i="34"/>
  <c r="AA774" i="34"/>
  <c r="AB774" i="34"/>
  <c r="AC774" i="34"/>
  <c r="AD774" i="34"/>
  <c r="AE774" i="34"/>
  <c r="AF774" i="34"/>
  <c r="AK774" i="34"/>
  <c r="AU774" i="34"/>
  <c r="AW774" i="34"/>
  <c r="AY774" i="34" s="1"/>
  <c r="AX774" i="34"/>
  <c r="AZ774" i="34"/>
  <c r="AA775" i="34"/>
  <c r="AB775" i="34"/>
  <c r="AC775" i="34"/>
  <c r="AD775" i="34"/>
  <c r="AH775" i="34" s="1"/>
  <c r="AE775" i="34"/>
  <c r="AF775" i="34"/>
  <c r="AS775" i="34"/>
  <c r="AP775" i="34"/>
  <c r="AK775" i="34"/>
  <c r="AM775" i="34"/>
  <c r="AO775" i="34"/>
  <c r="AU775" i="34"/>
  <c r="AW775" i="34"/>
  <c r="AX775" i="34"/>
  <c r="AZ775" i="34"/>
  <c r="AA776" i="34"/>
  <c r="AB776" i="34"/>
  <c r="AC776" i="34"/>
  <c r="AD776" i="34"/>
  <c r="AH776" i="34" s="1"/>
  <c r="AE776" i="34"/>
  <c r="AF776" i="34"/>
  <c r="AP776" i="34"/>
  <c r="AK776" i="34"/>
  <c r="AU776" i="34"/>
  <c r="AW776" i="34"/>
  <c r="AX776" i="34"/>
  <c r="AZ776" i="34"/>
  <c r="AA777" i="34"/>
  <c r="AB777" i="34"/>
  <c r="AC777" i="34"/>
  <c r="AD777" i="34"/>
  <c r="AG777" i="34" s="1"/>
  <c r="AE777" i="34"/>
  <c r="AF777" i="34"/>
  <c r="AM777" i="34"/>
  <c r="AK777" i="34"/>
  <c r="AU777" i="34"/>
  <c r="AW777" i="34"/>
  <c r="AX777" i="34"/>
  <c r="AZ777" i="34"/>
  <c r="AA778" i="34"/>
  <c r="AB778" i="34"/>
  <c r="AC778" i="34"/>
  <c r="AD778" i="34"/>
  <c r="AH778" i="34" s="1"/>
  <c r="AO778" i="34" s="1"/>
  <c r="AE778" i="34"/>
  <c r="AF778" i="34"/>
  <c r="AP778" i="34"/>
  <c r="AK778" i="34"/>
  <c r="AU778" i="34"/>
  <c r="AW778" i="34"/>
  <c r="AX778" i="34"/>
  <c r="AZ778" i="34"/>
  <c r="AA779" i="34"/>
  <c r="AB779" i="34"/>
  <c r="AC779" i="34"/>
  <c r="AD779" i="34"/>
  <c r="AE779" i="34"/>
  <c r="AF779" i="34"/>
  <c r="AK779" i="34"/>
  <c r="AU779" i="34"/>
  <c r="AW779" i="34"/>
  <c r="AX779" i="34"/>
  <c r="AZ779" i="34"/>
  <c r="AA780" i="34"/>
  <c r="AB780" i="34"/>
  <c r="AC780" i="34"/>
  <c r="AD780" i="34"/>
  <c r="AE780" i="34"/>
  <c r="AF780" i="34"/>
  <c r="AP780" i="34"/>
  <c r="AK780" i="34"/>
  <c r="AU780" i="34"/>
  <c r="AW780" i="34"/>
  <c r="AX780" i="34"/>
  <c r="AZ780" i="34"/>
  <c r="AA781" i="34"/>
  <c r="AB781" i="34"/>
  <c r="AC781" i="34"/>
  <c r="AD781" i="34"/>
  <c r="AG781" i="34" s="1"/>
  <c r="AE781" i="34"/>
  <c r="AF781" i="34"/>
  <c r="AM781" i="34"/>
  <c r="AK781" i="34"/>
  <c r="AU781" i="34"/>
  <c r="AW781" i="34"/>
  <c r="AX781" i="34"/>
  <c r="AZ781" i="34"/>
  <c r="AA782" i="34"/>
  <c r="AB782" i="34"/>
  <c r="AC782" i="34"/>
  <c r="AD782" i="34"/>
  <c r="AH782" i="34" s="1"/>
  <c r="AS782" i="34" s="1"/>
  <c r="AE782" i="34"/>
  <c r="AF782" i="34"/>
  <c r="AK782" i="34"/>
  <c r="AU782" i="34"/>
  <c r="AW782" i="34"/>
  <c r="AY782" i="34" s="1"/>
  <c r="AX782" i="34"/>
  <c r="AZ782" i="34"/>
  <c r="AA783" i="34"/>
  <c r="AB783" i="34"/>
  <c r="AC783" i="34"/>
  <c r="AD783" i="34"/>
  <c r="AH783" i="34" s="1"/>
  <c r="AO783" i="34" s="1"/>
  <c r="AE783" i="34"/>
  <c r="AF783" i="34"/>
  <c r="AK783" i="34"/>
  <c r="AU783" i="34"/>
  <c r="AW783" i="34"/>
  <c r="AY783" i="34" s="1"/>
  <c r="AX783" i="34"/>
  <c r="AZ783" i="34"/>
  <c r="AA784" i="34"/>
  <c r="AB784" i="34"/>
  <c r="AC784" i="34"/>
  <c r="AD784" i="34"/>
  <c r="AH784" i="34" s="1"/>
  <c r="AE784" i="34"/>
  <c r="AF784" i="34"/>
  <c r="AP784" i="34"/>
  <c r="AK784" i="34"/>
  <c r="AU784" i="34"/>
  <c r="AW784" i="34"/>
  <c r="AX784" i="34"/>
  <c r="AZ784" i="34"/>
  <c r="AA785" i="34"/>
  <c r="AB785" i="34"/>
  <c r="AC785" i="34"/>
  <c r="AD785" i="34"/>
  <c r="AH785" i="34" s="1"/>
  <c r="AE785" i="34"/>
  <c r="AF785" i="34"/>
  <c r="AP785" i="34"/>
  <c r="AK785" i="34"/>
  <c r="AU785" i="34"/>
  <c r="AW785" i="34"/>
  <c r="AX785" i="34"/>
  <c r="AZ785" i="34"/>
  <c r="AA786" i="34"/>
  <c r="AB786" i="34"/>
  <c r="AC786" i="34"/>
  <c r="AD786" i="34"/>
  <c r="AH786" i="34" s="1"/>
  <c r="AR786" i="34" s="1"/>
  <c r="AE786" i="34"/>
  <c r="AF786" i="34"/>
  <c r="AK786" i="34"/>
  <c r="AU786" i="34"/>
  <c r="AW786" i="34"/>
  <c r="AX786" i="34"/>
  <c r="AZ786" i="34"/>
  <c r="AA787" i="34"/>
  <c r="AB787" i="34"/>
  <c r="AC787" i="34"/>
  <c r="AD787" i="34"/>
  <c r="AE787" i="34"/>
  <c r="AF787" i="34"/>
  <c r="AK787" i="34"/>
  <c r="AU787" i="34"/>
  <c r="AW787" i="34"/>
  <c r="AX787" i="34"/>
  <c r="AZ787" i="34"/>
  <c r="AA788" i="34"/>
  <c r="AB788" i="34"/>
  <c r="AC788" i="34"/>
  <c r="AD788" i="34"/>
  <c r="AE788" i="34"/>
  <c r="AF788" i="34"/>
  <c r="AP788" i="34"/>
  <c r="AK788" i="34"/>
  <c r="AU788" i="34"/>
  <c r="AW788" i="34"/>
  <c r="AX788" i="34"/>
  <c r="AZ788" i="34"/>
  <c r="AA789" i="34"/>
  <c r="AB789" i="34"/>
  <c r="AC789" i="34"/>
  <c r="AD789" i="34"/>
  <c r="AH789" i="34" s="1"/>
  <c r="AT789" i="34" s="1"/>
  <c r="AE789" i="34"/>
  <c r="AF789" i="34"/>
  <c r="AK789" i="34"/>
  <c r="AU789" i="34"/>
  <c r="AW789" i="34"/>
  <c r="AX789" i="34"/>
  <c r="AZ789" i="34"/>
  <c r="AA790" i="34"/>
  <c r="AB790" i="34"/>
  <c r="AC790" i="34"/>
  <c r="AD790" i="34"/>
  <c r="AH790" i="34" s="1"/>
  <c r="AE790" i="34"/>
  <c r="AF790" i="34"/>
  <c r="AP790" i="34"/>
  <c r="AK790" i="34"/>
  <c r="AM790" i="34"/>
  <c r="AU790" i="34"/>
  <c r="AW790" i="34"/>
  <c r="AX790" i="34"/>
  <c r="AZ790" i="34"/>
  <c r="AA791" i="34"/>
  <c r="AB791" i="34"/>
  <c r="AC791" i="34"/>
  <c r="AD791" i="34"/>
  <c r="AG791" i="34" s="1"/>
  <c r="AE791" i="34"/>
  <c r="AF791" i="34"/>
  <c r="AK791" i="34"/>
  <c r="AU791" i="34"/>
  <c r="AW791" i="34"/>
  <c r="AX791" i="34"/>
  <c r="AZ791" i="34"/>
  <c r="AA792" i="34"/>
  <c r="AB792" i="34"/>
  <c r="AC792" i="34"/>
  <c r="AD792" i="34"/>
  <c r="AG792" i="34" s="1"/>
  <c r="AE792" i="34"/>
  <c r="AF792" i="34"/>
  <c r="AK792" i="34"/>
  <c r="AU792" i="34"/>
  <c r="AW792" i="34"/>
  <c r="AX792" i="34"/>
  <c r="AZ792" i="34"/>
  <c r="AA793" i="34"/>
  <c r="AB793" i="34"/>
  <c r="AC793" i="34"/>
  <c r="AD793" i="34"/>
  <c r="AH793" i="34" s="1"/>
  <c r="AE793" i="34"/>
  <c r="AF793" i="34"/>
  <c r="AK793" i="34"/>
  <c r="AU793" i="34"/>
  <c r="AW793" i="34"/>
  <c r="AY793" i="34" s="1"/>
  <c r="AX793" i="34"/>
  <c r="AZ793" i="34"/>
  <c r="AA794" i="34"/>
  <c r="AB794" i="34"/>
  <c r="AC794" i="34"/>
  <c r="AD794" i="34"/>
  <c r="AE794" i="34"/>
  <c r="AF794" i="34"/>
  <c r="AK794" i="34"/>
  <c r="AU794" i="34"/>
  <c r="AW794" i="34"/>
  <c r="AX794" i="34"/>
  <c r="AZ794" i="34"/>
  <c r="AA795" i="34"/>
  <c r="AB795" i="34"/>
  <c r="AC795" i="34"/>
  <c r="AD795" i="34"/>
  <c r="AG795" i="34" s="1"/>
  <c r="AE795" i="34"/>
  <c r="AF795" i="34"/>
  <c r="AM795" i="34"/>
  <c r="AK795" i="34"/>
  <c r="AU795" i="34"/>
  <c r="AW795" i="34"/>
  <c r="AX795" i="34"/>
  <c r="AZ795" i="34"/>
  <c r="AA796" i="34"/>
  <c r="AB796" i="34"/>
  <c r="AC796" i="34"/>
  <c r="AD796" i="34"/>
  <c r="AG796" i="34" s="1"/>
  <c r="AE796" i="34"/>
  <c r="AF796" i="34"/>
  <c r="AP796" i="34"/>
  <c r="AK796" i="34"/>
  <c r="AU796" i="34"/>
  <c r="AW796" i="34"/>
  <c r="AY796" i="34" s="1"/>
  <c r="AX796" i="34"/>
  <c r="AZ796" i="34"/>
  <c r="AA797" i="34"/>
  <c r="AB797" i="34"/>
  <c r="AC797" i="34"/>
  <c r="AD797" i="34"/>
  <c r="AH797" i="34" s="1"/>
  <c r="AT797" i="34" s="1"/>
  <c r="AE797" i="34"/>
  <c r="AF797" i="34"/>
  <c r="AK797" i="34"/>
  <c r="AU797" i="34"/>
  <c r="AW797" i="34"/>
  <c r="AY797" i="34" s="1"/>
  <c r="AX797" i="34"/>
  <c r="AZ797" i="34"/>
  <c r="AA798" i="34"/>
  <c r="AB798" i="34"/>
  <c r="AC798" i="34"/>
  <c r="AD798" i="34"/>
  <c r="AG798" i="34" s="1"/>
  <c r="AE798" i="34"/>
  <c r="AF798" i="34"/>
  <c r="AK798" i="34"/>
  <c r="AU798" i="34"/>
  <c r="AW798" i="34"/>
  <c r="AY798" i="34"/>
  <c r="AX798" i="34"/>
  <c r="AZ798" i="34"/>
  <c r="AA799" i="34"/>
  <c r="AB799" i="34"/>
  <c r="AC799" i="34"/>
  <c r="AD799" i="34"/>
  <c r="AE799" i="34"/>
  <c r="AF799" i="34"/>
  <c r="AK799" i="34"/>
  <c r="AU799" i="34"/>
  <c r="AW799" i="34"/>
  <c r="AX799" i="34"/>
  <c r="AZ799" i="34"/>
  <c r="AA800" i="34"/>
  <c r="AB800" i="34"/>
  <c r="AC800" i="34"/>
  <c r="AD800" i="34"/>
  <c r="AE800" i="34"/>
  <c r="AF800" i="34"/>
  <c r="AP800" i="34"/>
  <c r="AK800" i="34"/>
  <c r="AU800" i="34"/>
  <c r="AW800" i="34"/>
  <c r="AY800" i="34" s="1"/>
  <c r="AX800" i="34"/>
  <c r="AZ800" i="34"/>
  <c r="AA801" i="34"/>
  <c r="AB801" i="34"/>
  <c r="AC801" i="34"/>
  <c r="AD801" i="34"/>
  <c r="AH801" i="34" s="1"/>
  <c r="AS801" i="34" s="1"/>
  <c r="AE801" i="34"/>
  <c r="AF801" i="34"/>
  <c r="AK801" i="34"/>
  <c r="AU801" i="34"/>
  <c r="AW801" i="34"/>
  <c r="AX801" i="34"/>
  <c r="AZ801" i="34"/>
  <c r="AA802" i="34"/>
  <c r="AB802" i="34"/>
  <c r="AC802" i="34"/>
  <c r="AD802" i="34"/>
  <c r="AH802" i="34" s="1"/>
  <c r="AE802" i="34"/>
  <c r="AF802" i="34"/>
  <c r="AK802" i="34"/>
  <c r="AU802" i="34"/>
  <c r="AW802" i="34"/>
  <c r="AY802" i="34"/>
  <c r="AX802" i="34"/>
  <c r="AZ802" i="34"/>
  <c r="AA803" i="34"/>
  <c r="AB803" i="34"/>
  <c r="AC803" i="34"/>
  <c r="AD803" i="34"/>
  <c r="AE803" i="34"/>
  <c r="AF803" i="34"/>
  <c r="AK803" i="34"/>
  <c r="AU803" i="34"/>
  <c r="AW803" i="34"/>
  <c r="AX803" i="34"/>
  <c r="AZ803" i="34"/>
  <c r="AA804" i="34"/>
  <c r="AB804" i="34"/>
  <c r="AC804" i="34"/>
  <c r="AD804" i="34"/>
  <c r="AG804" i="34" s="1"/>
  <c r="AE804" i="34"/>
  <c r="AF804" i="34"/>
  <c r="AP804" i="34"/>
  <c r="AK804" i="34"/>
  <c r="AU804" i="34"/>
  <c r="AW804" i="34"/>
  <c r="AY804" i="34" s="1"/>
  <c r="AX804" i="34"/>
  <c r="AZ804" i="34"/>
  <c r="AA805" i="34"/>
  <c r="AB805" i="34"/>
  <c r="AC805" i="34"/>
  <c r="AD805" i="34"/>
  <c r="AH805" i="34" s="1"/>
  <c r="AE805" i="34"/>
  <c r="AF805" i="34"/>
  <c r="AK805" i="34"/>
  <c r="AU805" i="34"/>
  <c r="AW805" i="34"/>
  <c r="AX805" i="34"/>
  <c r="AZ805" i="34"/>
  <c r="AA806" i="34"/>
  <c r="AB806" i="34"/>
  <c r="AC806" i="34"/>
  <c r="AD806" i="34"/>
  <c r="AH806" i="34" s="1"/>
  <c r="AE806" i="34"/>
  <c r="AF806" i="34"/>
  <c r="AK806" i="34"/>
  <c r="AU806" i="34"/>
  <c r="AW806" i="34"/>
  <c r="AX806" i="34"/>
  <c r="AY806" i="34" s="1"/>
  <c r="AZ806" i="34"/>
  <c r="AA807" i="34"/>
  <c r="AB807" i="34"/>
  <c r="AC807" i="34"/>
  <c r="AD807" i="34"/>
  <c r="AH807" i="34" s="1"/>
  <c r="AS807" i="34" s="1"/>
  <c r="AE807" i="34"/>
  <c r="AF807" i="34"/>
  <c r="AK807" i="34"/>
  <c r="AU807" i="34"/>
  <c r="AW807" i="34"/>
  <c r="AX807" i="34"/>
  <c r="AZ807" i="34"/>
  <c r="AA808" i="34"/>
  <c r="AB808" i="34"/>
  <c r="AC808" i="34"/>
  <c r="AD808" i="34"/>
  <c r="AE808" i="34"/>
  <c r="AF808" i="34"/>
  <c r="AP808" i="34"/>
  <c r="AK808" i="34"/>
  <c r="AU808" i="34"/>
  <c r="AW808" i="34"/>
  <c r="AX808" i="34"/>
  <c r="AZ808" i="34"/>
  <c r="AA809" i="34"/>
  <c r="AB809" i="34"/>
  <c r="AC809" i="34"/>
  <c r="AD809" i="34"/>
  <c r="AH809" i="34" s="1"/>
  <c r="AE809" i="34"/>
  <c r="AF809" i="34"/>
  <c r="AM809" i="34"/>
  <c r="AK809" i="34"/>
  <c r="AU809" i="34"/>
  <c r="AW809" i="34"/>
  <c r="AX809" i="34"/>
  <c r="AZ809" i="34"/>
  <c r="AA810" i="34"/>
  <c r="AB810" i="34"/>
  <c r="AC810" i="34"/>
  <c r="AD810" i="34"/>
  <c r="AH810" i="34" s="1"/>
  <c r="AE810" i="34"/>
  <c r="AF810" i="34"/>
  <c r="AK810" i="34"/>
  <c r="AU810" i="34"/>
  <c r="AW810" i="34"/>
  <c r="AX810" i="34"/>
  <c r="AZ810" i="34"/>
  <c r="AA811" i="34"/>
  <c r="AB811" i="34"/>
  <c r="AC811" i="34"/>
  <c r="AD811" i="34"/>
  <c r="AH811" i="34" s="1"/>
  <c r="AR811" i="34" s="1"/>
  <c r="AE811" i="34"/>
  <c r="AF811" i="34"/>
  <c r="AM811" i="34"/>
  <c r="AK811" i="34"/>
  <c r="AU811" i="34"/>
  <c r="AW811" i="34"/>
  <c r="AX811" i="34"/>
  <c r="AZ811" i="34"/>
  <c r="AA812" i="34"/>
  <c r="AB812" i="34"/>
  <c r="AC812" i="34"/>
  <c r="AD812" i="34"/>
  <c r="AH812" i="34" s="1"/>
  <c r="AO812" i="34" s="1"/>
  <c r="AE812" i="34"/>
  <c r="AF812" i="34"/>
  <c r="AP812" i="34"/>
  <c r="AK812" i="34"/>
  <c r="AU812" i="34"/>
  <c r="AW812" i="34"/>
  <c r="AY812" i="34" s="1"/>
  <c r="AX812" i="34"/>
  <c r="AZ812" i="34"/>
  <c r="AA813" i="34"/>
  <c r="AB813" i="34"/>
  <c r="AC813" i="34"/>
  <c r="AD813" i="34"/>
  <c r="AG813" i="34" s="1"/>
  <c r="AE813" i="34"/>
  <c r="AF813" i="34"/>
  <c r="AM813" i="34"/>
  <c r="AK813" i="34"/>
  <c r="AU813" i="34"/>
  <c r="AW813" i="34"/>
  <c r="AY813" i="34" s="1"/>
  <c r="AX813" i="34"/>
  <c r="AZ813" i="34"/>
  <c r="AA814" i="34"/>
  <c r="AB814" i="34"/>
  <c r="AC814" i="34"/>
  <c r="AD814" i="34"/>
  <c r="AG814" i="34" s="1"/>
  <c r="AE814" i="34"/>
  <c r="AF814" i="34"/>
  <c r="AK814" i="34"/>
  <c r="AU814" i="34"/>
  <c r="AW814" i="34"/>
  <c r="AY814" i="34" s="1"/>
  <c r="AX814" i="34"/>
  <c r="AZ814" i="34"/>
  <c r="AA815" i="34"/>
  <c r="AB815" i="34"/>
  <c r="AC815" i="34"/>
  <c r="AD815" i="34"/>
  <c r="AE815" i="34"/>
  <c r="AF815" i="34"/>
  <c r="AK815" i="34"/>
  <c r="AU815" i="34"/>
  <c r="AW815" i="34"/>
  <c r="AX815" i="34"/>
  <c r="AZ815" i="34"/>
  <c r="AA816" i="34"/>
  <c r="AB816" i="34"/>
  <c r="AC816" i="34"/>
  <c r="AD816" i="34"/>
  <c r="AE816" i="34"/>
  <c r="AF816" i="34"/>
  <c r="AP816" i="34"/>
  <c r="AK816" i="34"/>
  <c r="AU816" i="34"/>
  <c r="AW816" i="34"/>
  <c r="AX816" i="34"/>
  <c r="AZ816" i="34"/>
  <c r="AA817" i="34"/>
  <c r="AB817" i="34"/>
  <c r="AC817" i="34"/>
  <c r="AD817" i="34"/>
  <c r="AG817" i="34" s="1"/>
  <c r="AE817" i="34"/>
  <c r="AF817" i="34"/>
  <c r="AK817" i="34"/>
  <c r="AU817" i="34"/>
  <c r="AW817" i="34"/>
  <c r="AX817" i="34"/>
  <c r="AZ817" i="34"/>
  <c r="AA818" i="34"/>
  <c r="AB818" i="34"/>
  <c r="AC818" i="34"/>
  <c r="AD818" i="34"/>
  <c r="AE818" i="34"/>
  <c r="AF818" i="34"/>
  <c r="AP818" i="34"/>
  <c r="AK818" i="34"/>
  <c r="AM818" i="34"/>
  <c r="AU818" i="34"/>
  <c r="AW818" i="34"/>
  <c r="AX818" i="34"/>
  <c r="AZ818" i="34"/>
  <c r="AA819" i="34"/>
  <c r="AB819" i="34"/>
  <c r="AC819" i="34"/>
  <c r="AD819" i="34"/>
  <c r="AE819" i="34"/>
  <c r="AF819" i="34"/>
  <c r="AK819" i="34"/>
  <c r="AU819" i="34"/>
  <c r="AW819" i="34"/>
  <c r="AX819" i="34"/>
  <c r="AZ819" i="34"/>
  <c r="AA820" i="34"/>
  <c r="AB820" i="34"/>
  <c r="AC820" i="34"/>
  <c r="AD820" i="34"/>
  <c r="AE820" i="34"/>
  <c r="AF820" i="34"/>
  <c r="AP820" i="34"/>
  <c r="AK820" i="34"/>
  <c r="AU820" i="34"/>
  <c r="AW820" i="34"/>
  <c r="AY820" i="34" s="1"/>
  <c r="AX820" i="34"/>
  <c r="AZ820" i="34"/>
  <c r="AA821" i="34"/>
  <c r="AB821" i="34"/>
  <c r="AC821" i="34"/>
  <c r="AD821" i="34"/>
  <c r="AE821" i="34"/>
  <c r="AF821" i="34"/>
  <c r="AM821" i="34"/>
  <c r="AK821" i="34"/>
  <c r="AP821" i="34"/>
  <c r="AU821" i="34"/>
  <c r="AW821" i="34"/>
  <c r="AX821" i="34"/>
  <c r="AZ821" i="34"/>
  <c r="AA822" i="34"/>
  <c r="AB822" i="34"/>
  <c r="AC822" i="34"/>
  <c r="AD822" i="34"/>
  <c r="AE822" i="34"/>
  <c r="AF822" i="34"/>
  <c r="AK822" i="34"/>
  <c r="AU822" i="34"/>
  <c r="AW822" i="34"/>
  <c r="AX822" i="34"/>
  <c r="AZ822" i="34"/>
  <c r="AA823" i="34"/>
  <c r="AB823" i="34"/>
  <c r="AC823" i="34"/>
  <c r="AD823" i="34"/>
  <c r="AG823" i="34" s="1"/>
  <c r="AE823" i="34"/>
  <c r="AF823" i="34"/>
  <c r="AP823" i="34"/>
  <c r="AK823" i="34"/>
  <c r="AM823" i="34"/>
  <c r="AU823" i="34"/>
  <c r="AW823" i="34"/>
  <c r="AX823" i="34"/>
  <c r="AZ823" i="34"/>
  <c r="AA824" i="34"/>
  <c r="AB824" i="34"/>
  <c r="AC824" i="34"/>
  <c r="AD824" i="34"/>
  <c r="AE824" i="34"/>
  <c r="AF824" i="34"/>
  <c r="AP824" i="34"/>
  <c r="AK824" i="34"/>
  <c r="AU824" i="34"/>
  <c r="AW824" i="34"/>
  <c r="AX824" i="34"/>
  <c r="AZ824" i="34"/>
  <c r="AA825" i="34"/>
  <c r="AB825" i="34"/>
  <c r="AC825" i="34"/>
  <c r="AD825" i="34"/>
  <c r="AE825" i="34"/>
  <c r="AF825" i="34"/>
  <c r="AM825" i="34"/>
  <c r="AK825" i="34"/>
  <c r="AP825" i="34"/>
  <c r="AU825" i="34"/>
  <c r="AW825" i="34"/>
  <c r="AX825" i="34"/>
  <c r="AZ825" i="34"/>
  <c r="AA826" i="34"/>
  <c r="AB826" i="34"/>
  <c r="AC826" i="34"/>
  <c r="AD826" i="34"/>
  <c r="AH826" i="34" s="1"/>
  <c r="AR826" i="34" s="1"/>
  <c r="AE826" i="34"/>
  <c r="AF826" i="34"/>
  <c r="AK826" i="34"/>
  <c r="AU826" i="34"/>
  <c r="AW826" i="34"/>
  <c r="AX826" i="34"/>
  <c r="AZ826" i="34"/>
  <c r="AA827" i="34"/>
  <c r="AB827" i="34"/>
  <c r="AC827" i="34"/>
  <c r="AD827" i="34"/>
  <c r="AG827" i="34" s="1"/>
  <c r="AE827" i="34"/>
  <c r="AF827" i="34"/>
  <c r="AP827" i="34"/>
  <c r="AK827" i="34"/>
  <c r="AU827" i="34"/>
  <c r="AW827" i="34"/>
  <c r="AX827" i="34"/>
  <c r="AZ827" i="34"/>
  <c r="AA828" i="34"/>
  <c r="AB828" i="34"/>
  <c r="AC828" i="34"/>
  <c r="AD828" i="34"/>
  <c r="AE828" i="34"/>
  <c r="AF828" i="34"/>
  <c r="AP828" i="34"/>
  <c r="AK828" i="34"/>
  <c r="AU828" i="34"/>
  <c r="AW828" i="34"/>
  <c r="AX828" i="34"/>
  <c r="AY828" i="34" s="1"/>
  <c r="AZ828" i="34"/>
  <c r="AA829" i="34"/>
  <c r="AB829" i="34"/>
  <c r="AC829" i="34"/>
  <c r="AD829" i="34"/>
  <c r="AE829" i="34"/>
  <c r="AF829" i="34"/>
  <c r="AK829" i="34"/>
  <c r="AU829" i="34"/>
  <c r="AW829" i="34"/>
  <c r="AX829" i="34"/>
  <c r="AZ829" i="34"/>
  <c r="AA830" i="34"/>
  <c r="AB830" i="34"/>
  <c r="AC830" i="34"/>
  <c r="AD830" i="34"/>
  <c r="AE830" i="34"/>
  <c r="AF830" i="34"/>
  <c r="AP830" i="34"/>
  <c r="AK830" i="34"/>
  <c r="AU830" i="34"/>
  <c r="AW830" i="34"/>
  <c r="AX830" i="34"/>
  <c r="AZ830" i="34"/>
  <c r="AA831" i="34"/>
  <c r="AB831" i="34"/>
  <c r="AC831" i="34"/>
  <c r="AD831" i="34"/>
  <c r="AG831" i="34" s="1"/>
  <c r="AE831" i="34"/>
  <c r="AF831" i="34"/>
  <c r="AK831" i="34"/>
  <c r="AU831" i="34"/>
  <c r="AW831" i="34"/>
  <c r="AY831" i="34" s="1"/>
  <c r="AX831" i="34"/>
  <c r="AZ831" i="34"/>
  <c r="AA832" i="34"/>
  <c r="AB832" i="34"/>
  <c r="AC832" i="34"/>
  <c r="AD832" i="34"/>
  <c r="AG832" i="34" s="1"/>
  <c r="AE832" i="34"/>
  <c r="AF832" i="34"/>
  <c r="AP832" i="34"/>
  <c r="AK832" i="34"/>
  <c r="AU832" i="34"/>
  <c r="AW832" i="34"/>
  <c r="AX832" i="34"/>
  <c r="AY832" i="34" s="1"/>
  <c r="AZ832" i="34"/>
  <c r="AA833" i="34"/>
  <c r="AB833" i="34"/>
  <c r="AC833" i="34"/>
  <c r="AD833" i="34"/>
  <c r="AE833" i="34"/>
  <c r="AF833" i="34"/>
  <c r="AM833" i="34"/>
  <c r="AK833" i="34"/>
  <c r="AU833" i="34"/>
  <c r="AW833" i="34"/>
  <c r="AX833" i="34"/>
  <c r="AZ833" i="34"/>
  <c r="AA834" i="34"/>
  <c r="AB834" i="34"/>
  <c r="AC834" i="34"/>
  <c r="AD834" i="34"/>
  <c r="AH834" i="34" s="1"/>
  <c r="AO834" i="34" s="1"/>
  <c r="AE834" i="34"/>
  <c r="AF834" i="34"/>
  <c r="AP834" i="34"/>
  <c r="AK834" i="34"/>
  <c r="AU834" i="34"/>
  <c r="AW834" i="34"/>
  <c r="AX834" i="34"/>
  <c r="AZ834" i="34"/>
  <c r="AA835" i="34"/>
  <c r="AB835" i="34"/>
  <c r="AC835" i="34"/>
  <c r="AD835" i="34"/>
  <c r="AE835" i="34"/>
  <c r="AF835" i="34"/>
  <c r="AK835" i="34"/>
  <c r="AU835" i="34"/>
  <c r="AW835" i="34"/>
  <c r="AX835" i="34"/>
  <c r="AZ835" i="34"/>
  <c r="AA836" i="34"/>
  <c r="AB836" i="34"/>
  <c r="AC836" i="34"/>
  <c r="AD836" i="34"/>
  <c r="AH836" i="34" s="1"/>
  <c r="AO836" i="34" s="1"/>
  <c r="AE836" i="34"/>
  <c r="AF836" i="34"/>
  <c r="AP836" i="34"/>
  <c r="AK836" i="34"/>
  <c r="AU836" i="34"/>
  <c r="AW836" i="34"/>
  <c r="AX836" i="34"/>
  <c r="AY836" i="34"/>
  <c r="AZ836" i="34"/>
  <c r="AA837" i="34"/>
  <c r="AB837" i="34"/>
  <c r="AC837" i="34"/>
  <c r="AD837" i="34"/>
  <c r="AG837" i="34" s="1"/>
  <c r="AE837" i="34"/>
  <c r="AF837" i="34"/>
  <c r="AM837" i="34"/>
  <c r="AK837" i="34"/>
  <c r="AU837" i="34"/>
  <c r="AW837" i="34"/>
  <c r="AX837" i="34"/>
  <c r="AZ837" i="34"/>
  <c r="AA838" i="34"/>
  <c r="AB838" i="34"/>
  <c r="AC838" i="34"/>
  <c r="AD838" i="34"/>
  <c r="AE838" i="34"/>
  <c r="AF838" i="34"/>
  <c r="AK838" i="34"/>
  <c r="AU838" i="34"/>
  <c r="AW838" i="34"/>
  <c r="AX838" i="34"/>
  <c r="AZ838" i="34"/>
  <c r="AA839" i="34"/>
  <c r="AB839" i="34"/>
  <c r="AC839" i="34"/>
  <c r="AD839" i="34"/>
  <c r="AE839" i="34"/>
  <c r="AF839" i="34"/>
  <c r="AP839" i="34"/>
  <c r="AK839" i="34"/>
  <c r="AU839" i="34"/>
  <c r="AW839" i="34"/>
  <c r="AX839" i="34"/>
  <c r="AZ839" i="34"/>
  <c r="AA840" i="34"/>
  <c r="AB840" i="34"/>
  <c r="AC840" i="34"/>
  <c r="AD840" i="34"/>
  <c r="AE840" i="34"/>
  <c r="AF840" i="34"/>
  <c r="AP840" i="34"/>
  <c r="AK840" i="34"/>
  <c r="AU840" i="34"/>
  <c r="AW840" i="34"/>
  <c r="AX840" i="34"/>
  <c r="AY840" i="34" s="1"/>
  <c r="AZ840" i="34"/>
  <c r="AA841" i="34"/>
  <c r="AB841" i="34"/>
  <c r="AC841" i="34"/>
  <c r="AD841" i="34"/>
  <c r="AE841" i="34"/>
  <c r="AF841" i="34"/>
  <c r="AM841" i="34"/>
  <c r="AK841" i="34"/>
  <c r="AU841" i="34"/>
  <c r="AW841" i="34"/>
  <c r="AY841" i="34"/>
  <c r="AX841" i="34"/>
  <c r="AZ841" i="34"/>
  <c r="AA842" i="34"/>
  <c r="AB842" i="34"/>
  <c r="AC842" i="34"/>
  <c r="AD842" i="34"/>
  <c r="AE842" i="34"/>
  <c r="AF842" i="34"/>
  <c r="AP842" i="34"/>
  <c r="AK842" i="34"/>
  <c r="AU842" i="34"/>
  <c r="AW842" i="34"/>
  <c r="AX842" i="34"/>
  <c r="AZ842" i="34"/>
  <c r="AA843" i="34"/>
  <c r="AB843" i="34"/>
  <c r="AC843" i="34"/>
  <c r="AD843" i="34"/>
  <c r="AH843" i="34" s="1"/>
  <c r="AE843" i="34"/>
  <c r="AF843" i="34"/>
  <c r="AK843" i="34"/>
  <c r="AU843" i="34"/>
  <c r="AW843" i="34"/>
  <c r="AX843" i="34"/>
  <c r="AZ843" i="34"/>
  <c r="AA844" i="34"/>
  <c r="AB844" i="34"/>
  <c r="AC844" i="34"/>
  <c r="AD844" i="34"/>
  <c r="AH844" i="34" s="1"/>
  <c r="AO844" i="34" s="1"/>
  <c r="AE844" i="34"/>
  <c r="AF844" i="34"/>
  <c r="AP844" i="34"/>
  <c r="AK844" i="34"/>
  <c r="AU844" i="34"/>
  <c r="AW844" i="34"/>
  <c r="AX844" i="34"/>
  <c r="AZ844" i="34"/>
  <c r="AA845" i="34"/>
  <c r="AB845" i="34"/>
  <c r="AC845" i="34"/>
  <c r="AD845" i="34"/>
  <c r="AG845" i="34" s="1"/>
  <c r="AE845" i="34"/>
  <c r="AF845" i="34"/>
  <c r="AK845" i="34"/>
  <c r="AU845" i="34"/>
  <c r="AW845" i="34"/>
  <c r="AX845" i="34"/>
  <c r="AZ845" i="34"/>
  <c r="AA846" i="34"/>
  <c r="AB846" i="34"/>
  <c r="AC846" i="34"/>
  <c r="AD846" i="34"/>
  <c r="AG846" i="34" s="1"/>
  <c r="AE846" i="34"/>
  <c r="AF846" i="34"/>
  <c r="AK846" i="34"/>
  <c r="AU846" i="34"/>
  <c r="AW846" i="34"/>
  <c r="AY846" i="34" s="1"/>
  <c r="AX846" i="34"/>
  <c r="AZ846" i="34"/>
  <c r="AA847" i="34"/>
  <c r="AB847" i="34"/>
  <c r="AC847" i="34"/>
  <c r="AD847" i="34"/>
  <c r="AE847" i="34"/>
  <c r="AF847" i="34"/>
  <c r="AP847" i="34"/>
  <c r="AK847" i="34"/>
  <c r="AU847" i="34"/>
  <c r="AW847" i="34"/>
  <c r="AX847" i="34"/>
  <c r="AY847" i="34" s="1"/>
  <c r="AZ847" i="34"/>
  <c r="AA848" i="34"/>
  <c r="AB848" i="34"/>
  <c r="AC848" i="34"/>
  <c r="AD848" i="34"/>
  <c r="AE848" i="34"/>
  <c r="AF848" i="34"/>
  <c r="AP848" i="34"/>
  <c r="AK848" i="34"/>
  <c r="AU848" i="34"/>
  <c r="AW848" i="34"/>
  <c r="AX848" i="34"/>
  <c r="AY848" i="34" s="1"/>
  <c r="AZ848" i="34"/>
  <c r="AA849" i="34"/>
  <c r="AB849" i="34"/>
  <c r="AC849" i="34"/>
  <c r="AD849" i="34"/>
  <c r="AE849" i="34"/>
  <c r="AF849" i="34"/>
  <c r="AM849" i="34"/>
  <c r="AK849" i="34"/>
  <c r="AU849" i="34"/>
  <c r="AW849" i="34"/>
  <c r="AX849" i="34"/>
  <c r="AZ849" i="34"/>
  <c r="AA850" i="34"/>
  <c r="AB850" i="34"/>
  <c r="AC850" i="34"/>
  <c r="AD850" i="34"/>
  <c r="AH850" i="34" s="1"/>
  <c r="AO850" i="34" s="1"/>
  <c r="AE850" i="34"/>
  <c r="AF850" i="34"/>
  <c r="AT850" i="34"/>
  <c r="AK850" i="34"/>
  <c r="AU850" i="34"/>
  <c r="AW850" i="34"/>
  <c r="AX850" i="34"/>
  <c r="AZ850" i="34"/>
  <c r="AA851" i="34"/>
  <c r="AB851" i="34"/>
  <c r="AC851" i="34"/>
  <c r="AD851" i="34"/>
  <c r="AE851" i="34"/>
  <c r="AF851" i="34"/>
  <c r="AK851" i="34"/>
  <c r="AU851" i="34"/>
  <c r="AW851" i="34"/>
  <c r="AX851" i="34"/>
  <c r="AZ851" i="34"/>
  <c r="AA852" i="34"/>
  <c r="AB852" i="34"/>
  <c r="AC852" i="34"/>
  <c r="AD852" i="34"/>
  <c r="AE852" i="34"/>
  <c r="AF852" i="34"/>
  <c r="AP852" i="34"/>
  <c r="AK852" i="34"/>
  <c r="AU852" i="34"/>
  <c r="AW852" i="34"/>
  <c r="AX852" i="34"/>
  <c r="AZ852" i="34"/>
  <c r="AA853" i="34"/>
  <c r="AB853" i="34"/>
  <c r="AC853" i="34"/>
  <c r="AD853" i="34"/>
  <c r="AE853" i="34"/>
  <c r="AF853" i="34"/>
  <c r="AM853" i="34"/>
  <c r="AK853" i="34"/>
  <c r="AU853" i="34"/>
  <c r="AW853" i="34"/>
  <c r="AY853" i="34" s="1"/>
  <c r="AX853" i="34"/>
  <c r="AZ853" i="34"/>
  <c r="AA854" i="34"/>
  <c r="AB854" i="34"/>
  <c r="AC854" i="34"/>
  <c r="AD854" i="34"/>
  <c r="AE854" i="34"/>
  <c r="AF854" i="34"/>
  <c r="AK854" i="34"/>
  <c r="AU854" i="34"/>
  <c r="AW854" i="34"/>
  <c r="AY854" i="34" s="1"/>
  <c r="AX854" i="34"/>
  <c r="AZ854" i="34"/>
  <c r="AA855" i="34"/>
  <c r="AB855" i="34"/>
  <c r="AC855" i="34"/>
  <c r="AD855" i="34"/>
  <c r="AE855" i="34"/>
  <c r="AF855" i="34"/>
  <c r="AK855" i="34"/>
  <c r="AU855" i="34"/>
  <c r="AW855" i="34"/>
  <c r="AY855" i="34" s="1"/>
  <c r="AX855" i="34"/>
  <c r="AZ855" i="34"/>
  <c r="AA856" i="34"/>
  <c r="AB856" i="34"/>
  <c r="AC856" i="34"/>
  <c r="AD856" i="34"/>
  <c r="AH856" i="34" s="1"/>
  <c r="AS856" i="34" s="1"/>
  <c r="AE856" i="34"/>
  <c r="AF856" i="34"/>
  <c r="AP856" i="34"/>
  <c r="AK856" i="34"/>
  <c r="AU856" i="34"/>
  <c r="AW856" i="34"/>
  <c r="AY856" i="34" s="1"/>
  <c r="AX856" i="34"/>
  <c r="AZ856" i="34"/>
  <c r="AA857" i="34"/>
  <c r="AB857" i="34"/>
  <c r="AC857" i="34"/>
  <c r="AD857" i="34"/>
  <c r="AG857" i="34" s="1"/>
  <c r="AE857" i="34"/>
  <c r="AF857" i="34"/>
  <c r="AK857" i="34"/>
  <c r="AU857" i="34"/>
  <c r="AW857" i="34"/>
  <c r="AX857" i="34"/>
  <c r="AZ857" i="34"/>
  <c r="AA858" i="34"/>
  <c r="AB858" i="34"/>
  <c r="AC858" i="34"/>
  <c r="AD858" i="34"/>
  <c r="AH858" i="34" s="1"/>
  <c r="AO858" i="34" s="1"/>
  <c r="AE858" i="34"/>
  <c r="AF858" i="34"/>
  <c r="AP858" i="34"/>
  <c r="AK858" i="34"/>
  <c r="AU858" i="34"/>
  <c r="AW858" i="34"/>
  <c r="AX858" i="34"/>
  <c r="AZ858" i="34"/>
  <c r="AA859" i="34"/>
  <c r="AB859" i="34"/>
  <c r="AC859" i="34"/>
  <c r="AD859" i="34"/>
  <c r="AG859" i="34" s="1"/>
  <c r="AE859" i="34"/>
  <c r="AF859" i="34"/>
  <c r="AK859" i="34"/>
  <c r="AU859" i="34"/>
  <c r="AW859" i="34"/>
  <c r="AX859" i="34"/>
  <c r="AZ859" i="34"/>
  <c r="AA860" i="34"/>
  <c r="AB860" i="34"/>
  <c r="AC860" i="34"/>
  <c r="AD860" i="34"/>
  <c r="AG860" i="34" s="1"/>
  <c r="AE860" i="34"/>
  <c r="AF860" i="34"/>
  <c r="AP860" i="34"/>
  <c r="AK860" i="34"/>
  <c r="AU860" i="34"/>
  <c r="AW860" i="34"/>
  <c r="AY860" i="34" s="1"/>
  <c r="AX860" i="34"/>
  <c r="AZ860" i="34"/>
  <c r="AA861" i="34"/>
  <c r="AB861" i="34"/>
  <c r="AC861" i="34"/>
  <c r="AD861" i="34"/>
  <c r="AE861" i="34"/>
  <c r="AF861" i="34"/>
  <c r="AM861" i="34"/>
  <c r="AK861" i="34"/>
  <c r="AU861" i="34"/>
  <c r="AW861" i="34"/>
  <c r="AX861" i="34"/>
  <c r="AZ861" i="34"/>
  <c r="AA862" i="34"/>
  <c r="AB862" i="34"/>
  <c r="AC862" i="34"/>
  <c r="AD862" i="34"/>
  <c r="AG862" i="34" s="1"/>
  <c r="AE862" i="34"/>
  <c r="AF862" i="34"/>
  <c r="AK862" i="34"/>
  <c r="AU862" i="34"/>
  <c r="AW862" i="34"/>
  <c r="AX862" i="34"/>
  <c r="AY862" i="34" s="1"/>
  <c r="AZ862" i="34"/>
  <c r="AA863" i="34"/>
  <c r="AB863" i="34"/>
  <c r="AC863" i="34"/>
  <c r="AD863" i="34"/>
  <c r="AG863" i="34" s="1"/>
  <c r="AE863" i="34"/>
  <c r="AF863" i="34"/>
  <c r="AK863" i="34"/>
  <c r="AU863" i="34"/>
  <c r="AW863" i="34"/>
  <c r="AX863" i="34"/>
  <c r="AZ863" i="34"/>
  <c r="AA864" i="34"/>
  <c r="AB864" i="34"/>
  <c r="AC864" i="34"/>
  <c r="AD864" i="34"/>
  <c r="AG864" i="34" s="1"/>
  <c r="AE864" i="34"/>
  <c r="AF864" i="34"/>
  <c r="AK864" i="34"/>
  <c r="AU864" i="34"/>
  <c r="AW864" i="34"/>
  <c r="AY864" i="34" s="1"/>
  <c r="AX864" i="34"/>
  <c r="AZ864" i="34"/>
  <c r="AA865" i="34"/>
  <c r="AB865" i="34"/>
  <c r="AC865" i="34"/>
  <c r="AD865" i="34"/>
  <c r="AH865" i="34" s="1"/>
  <c r="AE865" i="34"/>
  <c r="AF865" i="34"/>
  <c r="AK865" i="34"/>
  <c r="AU865" i="34"/>
  <c r="AW865" i="34"/>
  <c r="AX865" i="34"/>
  <c r="AZ865" i="34"/>
  <c r="AA866" i="34"/>
  <c r="AB866" i="34"/>
  <c r="AC866" i="34"/>
  <c r="AD866" i="34"/>
  <c r="AH866" i="34" s="1"/>
  <c r="AO866" i="34" s="1"/>
  <c r="AE866" i="34"/>
  <c r="AF866" i="34"/>
  <c r="AM866" i="34"/>
  <c r="AK866" i="34"/>
  <c r="AU866" i="34"/>
  <c r="AW866" i="34"/>
  <c r="AY866" i="34"/>
  <c r="AX866" i="34"/>
  <c r="AZ866" i="34"/>
  <c r="AA867" i="34"/>
  <c r="AB867" i="34"/>
  <c r="AC867" i="34"/>
  <c r="AD867" i="34"/>
  <c r="AE867" i="34"/>
  <c r="AF867" i="34"/>
  <c r="AK867" i="34"/>
  <c r="AU867" i="34"/>
  <c r="AW867" i="34"/>
  <c r="AX867" i="34"/>
  <c r="AZ867" i="34"/>
  <c r="AA868" i="34"/>
  <c r="AB868" i="34"/>
  <c r="AC868" i="34"/>
  <c r="AD868" i="34"/>
  <c r="AE868" i="34"/>
  <c r="AF868" i="34"/>
  <c r="AP868" i="34"/>
  <c r="AK868" i="34"/>
  <c r="AU868" i="34"/>
  <c r="AW868" i="34"/>
  <c r="AX868" i="34"/>
  <c r="AZ868" i="34"/>
  <c r="AA869" i="34"/>
  <c r="AB869" i="34"/>
  <c r="AC869" i="34"/>
  <c r="AD869" i="34"/>
  <c r="AE869" i="34"/>
  <c r="AF869" i="34"/>
  <c r="AM869" i="34"/>
  <c r="AK869" i="34"/>
  <c r="AP869" i="34"/>
  <c r="AU869" i="34"/>
  <c r="AW869" i="34"/>
  <c r="AY869" i="34" s="1"/>
  <c r="AX869" i="34"/>
  <c r="AZ869" i="34"/>
  <c r="AA870" i="34"/>
  <c r="AB870" i="34"/>
  <c r="AC870" i="34"/>
  <c r="AD870" i="34"/>
  <c r="AE870" i="34"/>
  <c r="AF870" i="34"/>
  <c r="AK870" i="34"/>
  <c r="AU870" i="34"/>
  <c r="AW870" i="34"/>
  <c r="AX870" i="34"/>
  <c r="AZ870" i="34"/>
  <c r="AA871" i="34"/>
  <c r="AB871" i="34"/>
  <c r="AC871" i="34"/>
  <c r="AD871" i="34"/>
  <c r="AE871" i="34"/>
  <c r="AF871" i="34"/>
  <c r="AP871" i="34"/>
  <c r="AK871" i="34"/>
  <c r="AU871" i="34"/>
  <c r="AW871" i="34"/>
  <c r="AY871" i="34" s="1"/>
  <c r="AX871" i="34"/>
  <c r="AZ871" i="34"/>
  <c r="AA872" i="34"/>
  <c r="AB872" i="34"/>
  <c r="AC872" i="34"/>
  <c r="AD872" i="34"/>
  <c r="AH872" i="34" s="1"/>
  <c r="AR872" i="34" s="1"/>
  <c r="AE872" i="34"/>
  <c r="AF872" i="34"/>
  <c r="AK872" i="34"/>
  <c r="AU872" i="34"/>
  <c r="AW872" i="34"/>
  <c r="AX872" i="34"/>
  <c r="AZ872" i="34"/>
  <c r="AA873" i="34"/>
  <c r="AB873" i="34"/>
  <c r="AC873" i="34"/>
  <c r="AD873" i="34"/>
  <c r="AE873" i="34"/>
  <c r="AF873" i="34"/>
  <c r="AK873" i="34"/>
  <c r="AU873" i="34"/>
  <c r="AW873" i="34"/>
  <c r="AX873" i="34"/>
  <c r="AZ873" i="34"/>
  <c r="AA874" i="34"/>
  <c r="AB874" i="34"/>
  <c r="AC874" i="34"/>
  <c r="AD874" i="34"/>
  <c r="AG874" i="34" s="1"/>
  <c r="AE874" i="34"/>
  <c r="AF874" i="34"/>
  <c r="AK874" i="34"/>
  <c r="AU874" i="34"/>
  <c r="AW874" i="34"/>
  <c r="AX874" i="34"/>
  <c r="AZ874" i="34"/>
  <c r="AA875" i="34"/>
  <c r="AB875" i="34"/>
  <c r="AC875" i="34"/>
  <c r="AD875" i="34"/>
  <c r="AE875" i="34"/>
  <c r="AF875" i="34"/>
  <c r="AK875" i="34"/>
  <c r="AU875" i="34"/>
  <c r="AW875" i="34"/>
  <c r="AX875" i="34"/>
  <c r="AZ875" i="34"/>
  <c r="AA876" i="34"/>
  <c r="AB876" i="34"/>
  <c r="AC876" i="34"/>
  <c r="AD876" i="34"/>
  <c r="AH876" i="34" s="1"/>
  <c r="AO876" i="34" s="1"/>
  <c r="AE876" i="34"/>
  <c r="AF876" i="34"/>
  <c r="AM876" i="34"/>
  <c r="AK876" i="34"/>
  <c r="AU876" i="34"/>
  <c r="AW876" i="34"/>
  <c r="AY876" i="34" s="1"/>
  <c r="AX876" i="34"/>
  <c r="AZ876" i="34"/>
  <c r="AA877" i="34"/>
  <c r="AB877" i="34"/>
  <c r="AC877" i="34"/>
  <c r="AD877" i="34"/>
  <c r="AG877" i="34" s="1"/>
  <c r="AE877" i="34"/>
  <c r="AF877" i="34"/>
  <c r="AM877" i="34"/>
  <c r="AK877" i="34"/>
  <c r="AP877" i="34"/>
  <c r="AU877" i="34"/>
  <c r="AW877" i="34"/>
  <c r="AX877" i="34"/>
  <c r="AZ877" i="34"/>
  <c r="AA878" i="34"/>
  <c r="AB878" i="34"/>
  <c r="AC878" i="34"/>
  <c r="AD878" i="34"/>
  <c r="AE878" i="34"/>
  <c r="AF878" i="34"/>
  <c r="AK878" i="34"/>
  <c r="AU878" i="34"/>
  <c r="AW878" i="34"/>
  <c r="AX878" i="34"/>
  <c r="AZ878" i="34"/>
  <c r="AA879" i="34"/>
  <c r="AB879" i="34"/>
  <c r="AC879" i="34"/>
  <c r="AD879" i="34"/>
  <c r="AE879" i="34"/>
  <c r="AF879" i="34"/>
  <c r="AK879" i="34"/>
  <c r="AU879" i="34"/>
  <c r="AW879" i="34"/>
  <c r="AY879" i="34" s="1"/>
  <c r="AX879" i="34"/>
  <c r="AZ879" i="34"/>
  <c r="AA880" i="34"/>
  <c r="AB880" i="34"/>
  <c r="AC880" i="34"/>
  <c r="AD880" i="34"/>
  <c r="AE880" i="34"/>
  <c r="AF880" i="34"/>
  <c r="AK880" i="34"/>
  <c r="AU880" i="34"/>
  <c r="AW880" i="34"/>
  <c r="AY880" i="34" s="1"/>
  <c r="AX880" i="34"/>
  <c r="AZ880" i="34"/>
  <c r="AA881" i="34"/>
  <c r="AB881" i="34"/>
  <c r="AC881" i="34"/>
  <c r="AD881" i="34"/>
  <c r="AH881" i="34" s="1"/>
  <c r="AE881" i="34"/>
  <c r="AF881" i="34"/>
  <c r="AK881" i="34"/>
  <c r="AU881" i="34"/>
  <c r="AW881" i="34"/>
  <c r="AY881" i="34" s="1"/>
  <c r="AX881" i="34"/>
  <c r="AZ881" i="34"/>
  <c r="AA882" i="34"/>
  <c r="AB882" i="34"/>
  <c r="AC882" i="34"/>
  <c r="AD882" i="34"/>
  <c r="AH882" i="34" s="1"/>
  <c r="AE882" i="34"/>
  <c r="AF882" i="34"/>
  <c r="AK882" i="34"/>
  <c r="AU882" i="34"/>
  <c r="AW882" i="34"/>
  <c r="AX882" i="34"/>
  <c r="AZ882" i="34"/>
  <c r="AA883" i="34"/>
  <c r="AB883" i="34"/>
  <c r="AC883" i="34"/>
  <c r="AD883" i="34"/>
  <c r="AG883" i="34" s="1"/>
  <c r="AE883" i="34"/>
  <c r="AF883" i="34"/>
  <c r="AK883" i="34"/>
  <c r="AU883" i="34"/>
  <c r="AW883" i="34"/>
  <c r="AX883" i="34"/>
  <c r="AZ883" i="34"/>
  <c r="AA884" i="34"/>
  <c r="AB884" i="34"/>
  <c r="AC884" i="34"/>
  <c r="AD884" i="34"/>
  <c r="AE884" i="34"/>
  <c r="AF884" i="34"/>
  <c r="AK884" i="34"/>
  <c r="AU884" i="34"/>
  <c r="AW884" i="34"/>
  <c r="AX884" i="34"/>
  <c r="AZ884" i="34"/>
  <c r="AA885" i="34"/>
  <c r="AB885" i="34"/>
  <c r="AC885" i="34"/>
  <c r="AD885" i="34"/>
  <c r="AG885" i="34" s="1"/>
  <c r="AE885" i="34"/>
  <c r="AF885" i="34"/>
  <c r="AK885" i="34"/>
  <c r="AU885" i="34"/>
  <c r="AW885" i="34"/>
  <c r="AY885" i="34" s="1"/>
  <c r="AX885" i="34"/>
  <c r="AZ885" i="34"/>
  <c r="AA886" i="34"/>
  <c r="AB886" i="34"/>
  <c r="AC886" i="34"/>
  <c r="AD886" i="34"/>
  <c r="AH886" i="34" s="1"/>
  <c r="AE886" i="34"/>
  <c r="AF886" i="34"/>
  <c r="AK886" i="34"/>
  <c r="AU886" i="34"/>
  <c r="AW886" i="34"/>
  <c r="AY886" i="34" s="1"/>
  <c r="AX886" i="34"/>
  <c r="AZ886" i="34"/>
  <c r="AA887" i="34"/>
  <c r="AB887" i="34"/>
  <c r="AC887" i="34"/>
  <c r="AD887" i="34"/>
  <c r="AH887" i="34" s="1"/>
  <c r="AE887" i="34"/>
  <c r="AF887" i="34"/>
  <c r="AK887" i="34"/>
  <c r="AU887" i="34"/>
  <c r="AW887" i="34"/>
  <c r="AX887" i="34"/>
  <c r="AZ887" i="34"/>
  <c r="AA888" i="34"/>
  <c r="AB888" i="34"/>
  <c r="AC888" i="34"/>
  <c r="AD888" i="34"/>
  <c r="AH888" i="34" s="1"/>
  <c r="AE888" i="34"/>
  <c r="AF888" i="34"/>
  <c r="AK888" i="34"/>
  <c r="AU888" i="34"/>
  <c r="AW888" i="34"/>
  <c r="AX888" i="34"/>
  <c r="AZ888" i="34"/>
  <c r="AA889" i="34"/>
  <c r="AB889" i="34"/>
  <c r="AC889" i="34"/>
  <c r="AD889" i="34"/>
  <c r="AG889" i="34" s="1"/>
  <c r="AE889" i="34"/>
  <c r="AF889" i="34"/>
  <c r="AK889" i="34"/>
  <c r="AU889" i="34"/>
  <c r="AW889" i="34"/>
  <c r="AX889" i="34"/>
  <c r="AZ889" i="34"/>
  <c r="AA890" i="34"/>
  <c r="AB890" i="34"/>
  <c r="AC890" i="34"/>
  <c r="AD890" i="34"/>
  <c r="AG890" i="34" s="1"/>
  <c r="AE890" i="34"/>
  <c r="AF890" i="34"/>
  <c r="AP890" i="34"/>
  <c r="AK890" i="34"/>
  <c r="AU890" i="34"/>
  <c r="AW890" i="34"/>
  <c r="AY890" i="34" s="1"/>
  <c r="AX890" i="34"/>
  <c r="AZ890" i="34"/>
  <c r="AA891" i="34"/>
  <c r="AB891" i="34"/>
  <c r="AC891" i="34"/>
  <c r="AD891" i="34"/>
  <c r="AH891" i="34" s="1"/>
  <c r="AS891" i="34" s="1"/>
  <c r="AE891" i="34"/>
  <c r="AF891" i="34"/>
  <c r="AK891" i="34"/>
  <c r="AU891" i="34"/>
  <c r="AW891" i="34"/>
  <c r="AX891" i="34"/>
  <c r="AZ891" i="34"/>
  <c r="AA892" i="34"/>
  <c r="AB892" i="34"/>
  <c r="AC892" i="34"/>
  <c r="AD892" i="34"/>
  <c r="AG892" i="34" s="1"/>
  <c r="AE892" i="34"/>
  <c r="AF892" i="34"/>
  <c r="AK892" i="34"/>
  <c r="AU892" i="34"/>
  <c r="AW892" i="34"/>
  <c r="AY892" i="34" s="1"/>
  <c r="AX892" i="34"/>
  <c r="AZ892" i="34"/>
  <c r="AA893" i="34"/>
  <c r="AB893" i="34"/>
  <c r="AC893" i="34"/>
  <c r="AD893" i="34"/>
  <c r="AH893" i="34" s="1"/>
  <c r="AE893" i="34"/>
  <c r="AF893" i="34"/>
  <c r="AK893" i="34"/>
  <c r="AU893" i="34"/>
  <c r="AW893" i="34"/>
  <c r="AX893" i="34"/>
  <c r="AZ893" i="34"/>
  <c r="AA894" i="34"/>
  <c r="AB894" i="34"/>
  <c r="AC894" i="34"/>
  <c r="AD894" i="34"/>
  <c r="AE894" i="34"/>
  <c r="AF894" i="34"/>
  <c r="AP894" i="34"/>
  <c r="AK894" i="34"/>
  <c r="AU894" i="34"/>
  <c r="AW894" i="34"/>
  <c r="AX894" i="34"/>
  <c r="AZ894" i="34"/>
  <c r="AA895" i="34"/>
  <c r="AB895" i="34"/>
  <c r="AC895" i="34"/>
  <c r="AD895" i="34"/>
  <c r="AH895" i="34" s="1"/>
  <c r="AE895" i="34"/>
  <c r="AF895" i="34"/>
  <c r="AK895" i="34"/>
  <c r="AU895" i="34"/>
  <c r="AW895" i="34"/>
  <c r="AX895" i="34"/>
  <c r="AZ895" i="34"/>
  <c r="AA896" i="34"/>
  <c r="AB896" i="34"/>
  <c r="AC896" i="34"/>
  <c r="AD896" i="34"/>
  <c r="AH896" i="34" s="1"/>
  <c r="AT896" i="34" s="1"/>
  <c r="AE896" i="34"/>
  <c r="AF896" i="34"/>
  <c r="AK896" i="34"/>
  <c r="AU896" i="34"/>
  <c r="AW896" i="34"/>
  <c r="AY896" i="34" s="1"/>
  <c r="AX896" i="34"/>
  <c r="AZ896" i="34"/>
  <c r="AA897" i="34"/>
  <c r="AB897" i="34"/>
  <c r="AC897" i="34"/>
  <c r="AD897" i="34"/>
  <c r="AH897" i="34" s="1"/>
  <c r="AO897" i="34" s="1"/>
  <c r="AE897" i="34"/>
  <c r="AF897" i="34"/>
  <c r="AM897" i="34"/>
  <c r="AK897" i="34"/>
  <c r="AU897" i="34"/>
  <c r="AW897" i="34"/>
  <c r="AY897" i="34" s="1"/>
  <c r="AX897" i="34"/>
  <c r="AZ897" i="34"/>
  <c r="AA898" i="34"/>
  <c r="AB898" i="34"/>
  <c r="AC898" i="34"/>
  <c r="AD898" i="34"/>
  <c r="AE898" i="34"/>
  <c r="AF898" i="34"/>
  <c r="AK898" i="34"/>
  <c r="AU898" i="34"/>
  <c r="AW898" i="34"/>
  <c r="AX898" i="34"/>
  <c r="AZ898" i="34"/>
  <c r="AA899" i="34"/>
  <c r="AB899" i="34"/>
  <c r="AC899" i="34"/>
  <c r="AD899" i="34"/>
  <c r="AE899" i="34"/>
  <c r="AF899" i="34"/>
  <c r="AP899" i="34"/>
  <c r="AK899" i="34"/>
  <c r="AU899" i="34"/>
  <c r="AW899" i="34"/>
  <c r="AX899" i="34"/>
  <c r="AZ899" i="34"/>
  <c r="AA900" i="34"/>
  <c r="AB900" i="34"/>
  <c r="AC900" i="34"/>
  <c r="AD900" i="34"/>
  <c r="AE900" i="34"/>
  <c r="AF900" i="34"/>
  <c r="AK900" i="34"/>
  <c r="AU900" i="34"/>
  <c r="AW900" i="34"/>
  <c r="AY900" i="34" s="1"/>
  <c r="AX900" i="34"/>
  <c r="AZ900" i="34"/>
  <c r="AA901" i="34"/>
  <c r="AB901" i="34"/>
  <c r="AC901" i="34"/>
  <c r="AD901" i="34"/>
  <c r="AE901" i="34"/>
  <c r="AF901" i="34"/>
  <c r="AM901" i="34"/>
  <c r="AK901" i="34"/>
  <c r="AU901" i="34"/>
  <c r="AW901" i="34"/>
  <c r="AX901" i="34"/>
  <c r="AZ901" i="34"/>
  <c r="AA902" i="34"/>
  <c r="AB902" i="34"/>
  <c r="AC902" i="34"/>
  <c r="AD902" i="34"/>
  <c r="AE902" i="34"/>
  <c r="AF902" i="34"/>
  <c r="AP902" i="34"/>
  <c r="AK902" i="34"/>
  <c r="AU902" i="34"/>
  <c r="AW902" i="34"/>
  <c r="AY902" i="34" s="1"/>
  <c r="AX902" i="34"/>
  <c r="AZ902" i="34"/>
  <c r="AA903" i="34"/>
  <c r="AB903" i="34"/>
  <c r="AC903" i="34"/>
  <c r="AD903" i="34"/>
  <c r="AE903" i="34"/>
  <c r="AF903" i="34"/>
  <c r="AP903" i="34"/>
  <c r="AK903" i="34"/>
  <c r="AU903" i="34"/>
  <c r="AW903" i="34"/>
  <c r="AX903" i="34"/>
  <c r="AZ903" i="34"/>
  <c r="AA904" i="34"/>
  <c r="AB904" i="34"/>
  <c r="AC904" i="34"/>
  <c r="AD904" i="34"/>
  <c r="AH904" i="34" s="1"/>
  <c r="AS904" i="34" s="1"/>
  <c r="AE904" i="34"/>
  <c r="AF904" i="34"/>
  <c r="AK904" i="34"/>
  <c r="AU904" i="34"/>
  <c r="AW904" i="34"/>
  <c r="AX904" i="34"/>
  <c r="AZ904" i="34"/>
  <c r="AA905" i="34"/>
  <c r="AB905" i="34"/>
  <c r="AC905" i="34"/>
  <c r="AD905" i="34"/>
  <c r="AG905" i="34" s="1"/>
  <c r="AE905" i="34"/>
  <c r="AF905" i="34"/>
  <c r="AM905" i="34"/>
  <c r="AK905" i="34"/>
  <c r="AU905" i="34"/>
  <c r="AW905" i="34"/>
  <c r="AY905" i="34" s="1"/>
  <c r="AX905" i="34"/>
  <c r="AZ905" i="34"/>
  <c r="AA906" i="34"/>
  <c r="AB906" i="34"/>
  <c r="AC906" i="34"/>
  <c r="AD906" i="34"/>
  <c r="AE906" i="34"/>
  <c r="AF906" i="34"/>
  <c r="AP906" i="34"/>
  <c r="AK906" i="34"/>
  <c r="AU906" i="34"/>
  <c r="AW906" i="34"/>
  <c r="AY906" i="34" s="1"/>
  <c r="AX906" i="34"/>
  <c r="AZ906" i="34"/>
  <c r="AA907" i="34"/>
  <c r="AB907" i="34"/>
  <c r="AC907" i="34"/>
  <c r="AD907" i="34"/>
  <c r="AH907" i="34" s="1"/>
  <c r="AE907" i="34"/>
  <c r="AF907" i="34"/>
  <c r="AK907" i="34"/>
  <c r="AU907" i="34"/>
  <c r="AW907" i="34"/>
  <c r="AX907" i="34"/>
  <c r="AZ907" i="34"/>
  <c r="AA908" i="34"/>
  <c r="AB908" i="34"/>
  <c r="AC908" i="34"/>
  <c r="AD908" i="34"/>
  <c r="AE908" i="34"/>
  <c r="AF908" i="34"/>
  <c r="AK908" i="34"/>
  <c r="AU908" i="34"/>
  <c r="AW908" i="34"/>
  <c r="AY908" i="34" s="1"/>
  <c r="AX908" i="34"/>
  <c r="AZ908" i="34"/>
  <c r="AA909" i="34"/>
  <c r="AB909" i="34"/>
  <c r="AC909" i="34"/>
  <c r="AD909" i="34"/>
  <c r="AE909" i="34"/>
  <c r="AF909" i="34"/>
  <c r="AM909" i="34"/>
  <c r="AK909" i="34"/>
  <c r="AU909" i="34"/>
  <c r="AW909" i="34"/>
  <c r="AX909" i="34"/>
  <c r="AZ909" i="34"/>
  <c r="AA910" i="34"/>
  <c r="AB910" i="34"/>
  <c r="AC910" i="34"/>
  <c r="AD910" i="34"/>
  <c r="AG910" i="34" s="1"/>
  <c r="AE910" i="34"/>
  <c r="AF910" i="34"/>
  <c r="AK910" i="34"/>
  <c r="AU910" i="34"/>
  <c r="AW910" i="34"/>
  <c r="AY910" i="34"/>
  <c r="AX910" i="34"/>
  <c r="AZ910" i="34"/>
  <c r="AA911" i="34"/>
  <c r="AB911" i="34"/>
  <c r="AC911" i="34"/>
  <c r="AD911" i="34"/>
  <c r="AE911" i="34"/>
  <c r="AF911" i="34"/>
  <c r="AK911" i="34"/>
  <c r="AU911" i="34"/>
  <c r="AW911" i="34"/>
  <c r="AX911" i="34"/>
  <c r="AZ911" i="34"/>
  <c r="AA912" i="34"/>
  <c r="AB912" i="34"/>
  <c r="AC912" i="34"/>
  <c r="AD912" i="34"/>
  <c r="AH912" i="34" s="1"/>
  <c r="AE912" i="34"/>
  <c r="AF912" i="34"/>
  <c r="AK912" i="34"/>
  <c r="AO912" i="34"/>
  <c r="AU912" i="34"/>
  <c r="AW912" i="34"/>
  <c r="AX912" i="34"/>
  <c r="AZ912" i="34"/>
  <c r="AA913" i="34"/>
  <c r="AB913" i="34"/>
  <c r="AC913" i="34"/>
  <c r="AD913" i="34"/>
  <c r="AE913" i="34"/>
  <c r="AF913" i="34"/>
  <c r="AK913" i="34"/>
  <c r="AU913" i="34"/>
  <c r="AW913" i="34"/>
  <c r="AX913" i="34"/>
  <c r="AZ913" i="34"/>
  <c r="AA914" i="34"/>
  <c r="AB914" i="34"/>
  <c r="AC914" i="34"/>
  <c r="AD914" i="34"/>
  <c r="AE914" i="34"/>
  <c r="AF914" i="34"/>
  <c r="AK914" i="34"/>
  <c r="AU914" i="34"/>
  <c r="AW914" i="34"/>
  <c r="AY914" i="34" s="1"/>
  <c r="AX914" i="34"/>
  <c r="AZ914" i="34"/>
  <c r="AA915" i="34"/>
  <c r="AB915" i="34"/>
  <c r="AC915" i="34"/>
  <c r="AD915" i="34"/>
  <c r="AE915" i="34"/>
  <c r="AF915" i="34"/>
  <c r="AP915" i="34"/>
  <c r="AK915" i="34"/>
  <c r="AU915" i="34"/>
  <c r="AW915" i="34"/>
  <c r="AY915" i="34" s="1"/>
  <c r="AX915" i="34"/>
  <c r="AZ915" i="34"/>
  <c r="AA916" i="34"/>
  <c r="AB916" i="34"/>
  <c r="AC916" i="34"/>
  <c r="AD916" i="34"/>
  <c r="AE916" i="34"/>
  <c r="AF916" i="34"/>
  <c r="AK916" i="34"/>
  <c r="AU916" i="34"/>
  <c r="AW916" i="34"/>
  <c r="AX916" i="34"/>
  <c r="AZ916" i="34"/>
  <c r="AA917" i="34"/>
  <c r="AB917" i="34"/>
  <c r="AC917" i="34"/>
  <c r="AD917" i="34"/>
  <c r="AG917" i="34" s="1"/>
  <c r="AE917" i="34"/>
  <c r="AF917" i="34"/>
  <c r="AM917" i="34"/>
  <c r="AK917" i="34"/>
  <c r="AU917" i="34"/>
  <c r="AW917" i="34"/>
  <c r="AY917" i="34" s="1"/>
  <c r="AX917" i="34"/>
  <c r="AZ917" i="34"/>
  <c r="AA918" i="34"/>
  <c r="AB918" i="34"/>
  <c r="AC918" i="34"/>
  <c r="AD918" i="34"/>
  <c r="AG918" i="34" s="1"/>
  <c r="AE918" i="34"/>
  <c r="AF918" i="34"/>
  <c r="AP918" i="34"/>
  <c r="AK918" i="34"/>
  <c r="AU918" i="34"/>
  <c r="AW918" i="34"/>
  <c r="AY918" i="34" s="1"/>
  <c r="AX918" i="34"/>
  <c r="AZ918" i="34"/>
  <c r="AA919" i="34"/>
  <c r="AB919" i="34"/>
  <c r="AC919" i="34"/>
  <c r="AD919" i="34"/>
  <c r="AE919" i="34"/>
  <c r="AF919" i="34"/>
  <c r="AP919" i="34"/>
  <c r="AK919" i="34"/>
  <c r="AU919" i="34"/>
  <c r="AW919" i="34"/>
  <c r="AX919" i="34"/>
  <c r="AZ919" i="34"/>
  <c r="AA920" i="34"/>
  <c r="AB920" i="34"/>
  <c r="AC920" i="34"/>
  <c r="AD920" i="34"/>
  <c r="AH920" i="34" s="1"/>
  <c r="AE920" i="34"/>
  <c r="AF920" i="34"/>
  <c r="AK920" i="34"/>
  <c r="AU920" i="34"/>
  <c r="AW920" i="34"/>
  <c r="AY920" i="34"/>
  <c r="AX920" i="34"/>
  <c r="AZ920" i="34"/>
  <c r="AA921" i="34"/>
  <c r="AB921" i="34"/>
  <c r="AC921" i="34"/>
  <c r="AD921" i="34"/>
  <c r="AE921" i="34"/>
  <c r="AF921" i="34"/>
  <c r="AM921" i="34"/>
  <c r="AK921" i="34"/>
  <c r="AP921" i="34"/>
  <c r="AU921" i="34"/>
  <c r="AW921" i="34"/>
  <c r="AY921" i="34" s="1"/>
  <c r="AX921" i="34"/>
  <c r="AZ921" i="34"/>
  <c r="AA922" i="34"/>
  <c r="AB922" i="34"/>
  <c r="AC922" i="34"/>
  <c r="AD922" i="34"/>
  <c r="AE922" i="34"/>
  <c r="AF922" i="34"/>
  <c r="AP922" i="34"/>
  <c r="AK922" i="34"/>
  <c r="AU922" i="34"/>
  <c r="AW922" i="34"/>
  <c r="AX922" i="34"/>
  <c r="AZ922" i="34"/>
  <c r="AA923" i="34"/>
  <c r="AB923" i="34"/>
  <c r="AC923" i="34"/>
  <c r="AD923" i="34"/>
  <c r="AG923" i="34" s="1"/>
  <c r="AE923" i="34"/>
  <c r="AF923" i="34"/>
  <c r="AK923" i="34"/>
  <c r="AU923" i="34"/>
  <c r="AW923" i="34"/>
  <c r="AX923" i="34"/>
  <c r="AZ923" i="34"/>
  <c r="AA924" i="34"/>
  <c r="AB924" i="34"/>
  <c r="AC924" i="34"/>
  <c r="AD924" i="34"/>
  <c r="AG924" i="34" s="1"/>
  <c r="AE924" i="34"/>
  <c r="AF924" i="34"/>
  <c r="AK924" i="34"/>
  <c r="AU924" i="34"/>
  <c r="AW924" i="34"/>
  <c r="AX924" i="34"/>
  <c r="AZ924" i="34"/>
  <c r="AA925" i="34"/>
  <c r="AB925" i="34"/>
  <c r="AC925" i="34"/>
  <c r="AD925" i="34"/>
  <c r="AH925" i="34" s="1"/>
  <c r="AE925" i="34"/>
  <c r="AF925" i="34"/>
  <c r="AP925" i="34"/>
  <c r="AK925" i="34"/>
  <c r="AU925" i="34"/>
  <c r="AW925" i="34"/>
  <c r="AX925" i="34"/>
  <c r="AZ925" i="34"/>
  <c r="AA926" i="34"/>
  <c r="AB926" i="34"/>
  <c r="AC926" i="34"/>
  <c r="AD926" i="34"/>
  <c r="AH926" i="34" s="1"/>
  <c r="AE926" i="34"/>
  <c r="AF926" i="34"/>
  <c r="AK926" i="34"/>
  <c r="AU926" i="34"/>
  <c r="AW926" i="34"/>
  <c r="AX926" i="34"/>
  <c r="AY926" i="34" s="1"/>
  <c r="AZ926" i="34"/>
  <c r="AA927" i="34"/>
  <c r="AB927" i="34"/>
  <c r="AC927" i="34"/>
  <c r="AD927" i="34"/>
  <c r="AE927" i="34"/>
  <c r="AF927" i="34"/>
  <c r="AK927" i="34"/>
  <c r="AU927" i="34"/>
  <c r="AW927" i="34"/>
  <c r="AX927" i="34"/>
  <c r="AZ927" i="34"/>
  <c r="AA928" i="34"/>
  <c r="AB928" i="34"/>
  <c r="AC928" i="34"/>
  <c r="AD928" i="34"/>
  <c r="AH928" i="34" s="1"/>
  <c r="AE928" i="34"/>
  <c r="AF928" i="34"/>
  <c r="AK928" i="34"/>
  <c r="AU928" i="34"/>
  <c r="AW928" i="34"/>
  <c r="AX928" i="34"/>
  <c r="AZ928" i="34"/>
  <c r="AA929" i="34"/>
  <c r="AB929" i="34"/>
  <c r="AC929" i="34"/>
  <c r="AD929" i="34"/>
  <c r="AH929" i="34" s="1"/>
  <c r="AE929" i="34"/>
  <c r="AF929" i="34"/>
  <c r="AR929" i="34"/>
  <c r="AK929" i="34"/>
  <c r="AU929" i="34"/>
  <c r="AW929" i="34"/>
  <c r="AY929" i="34" s="1"/>
  <c r="AX929" i="34"/>
  <c r="AZ929" i="34"/>
  <c r="AA930" i="34"/>
  <c r="AB930" i="34"/>
  <c r="AC930" i="34"/>
  <c r="AD930" i="34"/>
  <c r="AG930" i="34" s="1"/>
  <c r="AE930" i="34"/>
  <c r="AF930" i="34"/>
  <c r="AK930" i="34"/>
  <c r="AU930" i="34"/>
  <c r="AW930" i="34"/>
  <c r="AX930" i="34"/>
  <c r="AZ930" i="34"/>
  <c r="AA931" i="34"/>
  <c r="AB931" i="34"/>
  <c r="AC931" i="34"/>
  <c r="AD931" i="34"/>
  <c r="AH931" i="34" s="1"/>
  <c r="AE931" i="34"/>
  <c r="AF931" i="34"/>
  <c r="AP931" i="34"/>
  <c r="AK931" i="34"/>
  <c r="AU931" i="34"/>
  <c r="AW931" i="34"/>
  <c r="AX931" i="34"/>
  <c r="AZ931" i="34"/>
  <c r="AA932" i="34"/>
  <c r="AB932" i="34"/>
  <c r="AC932" i="34"/>
  <c r="AD932" i="34"/>
  <c r="AH932" i="34" s="1"/>
  <c r="AR932" i="34" s="1"/>
  <c r="AE932" i="34"/>
  <c r="AF932" i="34"/>
  <c r="AK932" i="34"/>
  <c r="AU932" i="34"/>
  <c r="AW932" i="34"/>
  <c r="AX932" i="34"/>
  <c r="AY932" i="34" s="1"/>
  <c r="AZ932" i="34"/>
  <c r="AA933" i="34"/>
  <c r="AB933" i="34"/>
  <c r="AC933" i="34"/>
  <c r="AD933" i="34"/>
  <c r="AG933" i="34" s="1"/>
  <c r="AE933" i="34"/>
  <c r="AF933" i="34"/>
  <c r="AK933" i="34"/>
  <c r="AU933" i="34"/>
  <c r="AW933" i="34"/>
  <c r="AX933" i="34"/>
  <c r="AY933" i="34" s="1"/>
  <c r="AZ933" i="34"/>
  <c r="AA934" i="34"/>
  <c r="AB934" i="34"/>
  <c r="AC934" i="34"/>
  <c r="AD934" i="34"/>
  <c r="AG934" i="34" s="1"/>
  <c r="AE934" i="34"/>
  <c r="AF934" i="34"/>
  <c r="AP934" i="34"/>
  <c r="AK934" i="34"/>
  <c r="AU934" i="34"/>
  <c r="AW934" i="34"/>
  <c r="AX934" i="34"/>
  <c r="AZ934" i="34"/>
  <c r="AA935" i="34"/>
  <c r="AB935" i="34"/>
  <c r="AC935" i="34"/>
  <c r="AD935" i="34"/>
  <c r="AE935" i="34"/>
  <c r="AF935" i="34"/>
  <c r="AK935" i="34"/>
  <c r="AU935" i="34"/>
  <c r="AW935" i="34"/>
  <c r="AX935" i="34"/>
  <c r="AZ935" i="34"/>
  <c r="AA936" i="34"/>
  <c r="AB936" i="34"/>
  <c r="AC936" i="34"/>
  <c r="AD936" i="34"/>
  <c r="AE936" i="34"/>
  <c r="AF936" i="34"/>
  <c r="AK936" i="34"/>
  <c r="AU936" i="34"/>
  <c r="AW936" i="34"/>
  <c r="AX936" i="34"/>
  <c r="AZ936" i="34"/>
  <c r="AA937" i="34"/>
  <c r="AB937" i="34"/>
  <c r="AC937" i="34"/>
  <c r="AD937" i="34"/>
  <c r="AE937" i="34"/>
  <c r="AF937" i="34"/>
  <c r="AM937" i="34"/>
  <c r="AK937" i="34"/>
  <c r="AU937" i="34"/>
  <c r="AW937" i="34"/>
  <c r="AX937" i="34"/>
  <c r="AZ937" i="34"/>
  <c r="AA938" i="34"/>
  <c r="AB938" i="34"/>
  <c r="AC938" i="34"/>
  <c r="AD938" i="34"/>
  <c r="AG938" i="34" s="1"/>
  <c r="AE938" i="34"/>
  <c r="AF938" i="34"/>
  <c r="AP938" i="34"/>
  <c r="AK938" i="34"/>
  <c r="AU938" i="34"/>
  <c r="AW938" i="34"/>
  <c r="AY938" i="34" s="1"/>
  <c r="AX938" i="34"/>
  <c r="AZ938" i="34"/>
  <c r="AA939" i="34"/>
  <c r="AB939" i="34"/>
  <c r="AC939" i="34"/>
  <c r="AD939" i="34"/>
  <c r="AE939" i="34"/>
  <c r="AF939" i="34"/>
  <c r="AK939" i="34"/>
  <c r="AU939" i="34"/>
  <c r="AW939" i="34"/>
  <c r="AX939" i="34"/>
  <c r="AZ939" i="34"/>
  <c r="AA940" i="34"/>
  <c r="AB940" i="34"/>
  <c r="AC940" i="34"/>
  <c r="AD940" i="34"/>
  <c r="AH940" i="34" s="1"/>
  <c r="AE940" i="34"/>
  <c r="AF940" i="34"/>
  <c r="AK940" i="34"/>
  <c r="AU940" i="34"/>
  <c r="AW940" i="34"/>
  <c r="AX940" i="34"/>
  <c r="AY940" i="34" s="1"/>
  <c r="AZ940" i="34"/>
  <c r="AA941" i="34"/>
  <c r="AB941" i="34"/>
  <c r="AC941" i="34"/>
  <c r="AD941" i="34"/>
  <c r="AE941" i="34"/>
  <c r="AF941" i="34"/>
  <c r="AM941" i="34"/>
  <c r="AK941" i="34"/>
  <c r="AU941" i="34"/>
  <c r="AW941" i="34"/>
  <c r="AX941" i="34"/>
  <c r="AY941" i="34" s="1"/>
  <c r="AZ941" i="34"/>
  <c r="AA942" i="34"/>
  <c r="AB942" i="34"/>
  <c r="AC942" i="34"/>
  <c r="AD942" i="34"/>
  <c r="AE942" i="34"/>
  <c r="AF942" i="34"/>
  <c r="AK942" i="34"/>
  <c r="AU942" i="34"/>
  <c r="AW942" i="34"/>
  <c r="AX942" i="34"/>
  <c r="AZ942" i="34"/>
  <c r="AA943" i="34"/>
  <c r="AB943" i="34"/>
  <c r="AC943" i="34"/>
  <c r="AD943" i="34"/>
  <c r="AG943" i="34" s="1"/>
  <c r="AE943" i="34"/>
  <c r="AF943" i="34"/>
  <c r="AP943" i="34"/>
  <c r="AK943" i="34"/>
  <c r="AU943" i="34"/>
  <c r="AW943" i="34"/>
  <c r="AY943" i="34" s="1"/>
  <c r="AX943" i="34"/>
  <c r="AZ943" i="34"/>
  <c r="AA944" i="34"/>
  <c r="AB944" i="34"/>
  <c r="AC944" i="34"/>
  <c r="AD944" i="34"/>
  <c r="AE944" i="34"/>
  <c r="AF944" i="34"/>
  <c r="AK944" i="34"/>
  <c r="AU944" i="34"/>
  <c r="AW944" i="34"/>
  <c r="AX944" i="34"/>
  <c r="AZ944" i="34"/>
  <c r="AA945" i="34"/>
  <c r="AB945" i="34"/>
  <c r="AC945" i="34"/>
  <c r="AD945" i="34"/>
  <c r="AE945" i="34"/>
  <c r="AF945" i="34"/>
  <c r="AK945" i="34"/>
  <c r="AU945" i="34"/>
  <c r="AW945" i="34"/>
  <c r="AX945" i="34"/>
  <c r="AZ945" i="34"/>
  <c r="AA946" i="34"/>
  <c r="AB946" i="34"/>
  <c r="AC946" i="34"/>
  <c r="AD946" i="34"/>
  <c r="AH946" i="34" s="1"/>
  <c r="AT946" i="34" s="1"/>
  <c r="AE946" i="34"/>
  <c r="AF946" i="34"/>
  <c r="AK946" i="34"/>
  <c r="AU946" i="34"/>
  <c r="AW946" i="34"/>
  <c r="AX946" i="34"/>
  <c r="AZ946" i="34"/>
  <c r="AA947" i="34"/>
  <c r="AB947" i="34"/>
  <c r="AC947" i="34"/>
  <c r="AD947" i="34"/>
  <c r="AH947" i="34" s="1"/>
  <c r="AE947" i="34"/>
  <c r="AF947" i="34"/>
  <c r="AP947" i="34"/>
  <c r="AK947" i="34"/>
  <c r="AU947" i="34"/>
  <c r="AW947" i="34"/>
  <c r="AX947" i="34"/>
  <c r="AY947" i="34"/>
  <c r="AZ947" i="34"/>
  <c r="AA948" i="34"/>
  <c r="AB948" i="34"/>
  <c r="AC948" i="34"/>
  <c r="AD948" i="34"/>
  <c r="AH948" i="34" s="1"/>
  <c r="AR948" i="34" s="1"/>
  <c r="AE948" i="34"/>
  <c r="AF948" i="34"/>
  <c r="AK948" i="34"/>
  <c r="AU948" i="34"/>
  <c r="AW948" i="34"/>
  <c r="AY948" i="34"/>
  <c r="AX948" i="34"/>
  <c r="AZ948" i="34"/>
  <c r="AA949" i="34"/>
  <c r="AB949" i="34"/>
  <c r="AC949" i="34"/>
  <c r="AD949" i="34"/>
  <c r="AG949" i="34" s="1"/>
  <c r="AE949" i="34"/>
  <c r="AF949" i="34"/>
  <c r="AM949" i="34"/>
  <c r="AK949" i="34"/>
  <c r="AU949" i="34"/>
  <c r="AW949" i="34"/>
  <c r="AX949" i="34"/>
  <c r="AZ949" i="34"/>
  <c r="AA950" i="34"/>
  <c r="AB950" i="34"/>
  <c r="AC950" i="34"/>
  <c r="AD950" i="34"/>
  <c r="AG950" i="34" s="1"/>
  <c r="AE950" i="34"/>
  <c r="AF950" i="34"/>
  <c r="AK950" i="34"/>
  <c r="AU950" i="34"/>
  <c r="AW950" i="34"/>
  <c r="AX950" i="34"/>
  <c r="AZ950" i="34"/>
  <c r="AA951" i="34"/>
  <c r="AB951" i="34"/>
  <c r="AC951" i="34"/>
  <c r="AD951" i="34"/>
  <c r="AE951" i="34"/>
  <c r="AF951" i="34"/>
  <c r="AM951" i="34"/>
  <c r="AK951" i="34"/>
  <c r="AU951" i="34"/>
  <c r="AW951" i="34"/>
  <c r="AX951" i="34"/>
  <c r="AY951" i="34" s="1"/>
  <c r="AZ951" i="34"/>
  <c r="AA952" i="34"/>
  <c r="AB952" i="34"/>
  <c r="AC952" i="34"/>
  <c r="AD952" i="34"/>
  <c r="AG952" i="34" s="1"/>
  <c r="AE952" i="34"/>
  <c r="AF952" i="34"/>
  <c r="AK952" i="34"/>
  <c r="AU952" i="34"/>
  <c r="AW952" i="34"/>
  <c r="AX952" i="34"/>
  <c r="AZ952" i="34"/>
  <c r="AA953" i="34"/>
  <c r="AB953" i="34"/>
  <c r="AC953" i="34"/>
  <c r="AD953" i="34"/>
  <c r="AE953" i="34"/>
  <c r="AF953" i="34"/>
  <c r="AM953" i="34"/>
  <c r="AK953" i="34"/>
  <c r="AU953" i="34"/>
  <c r="AW953" i="34"/>
  <c r="AX953" i="34"/>
  <c r="AY953" i="34" s="1"/>
  <c r="AZ953" i="34"/>
  <c r="AA954" i="34"/>
  <c r="AB954" i="34"/>
  <c r="AC954" i="34"/>
  <c r="AD954" i="34"/>
  <c r="AG954" i="34" s="1"/>
  <c r="AE954" i="34"/>
  <c r="AF954" i="34"/>
  <c r="AM954" i="34"/>
  <c r="AK954" i="34"/>
  <c r="AU954" i="34"/>
  <c r="AW954" i="34"/>
  <c r="AX954" i="34"/>
  <c r="AZ954" i="34"/>
  <c r="AA955" i="34"/>
  <c r="AB955" i="34"/>
  <c r="AC955" i="34"/>
  <c r="AD955" i="34"/>
  <c r="AE955" i="34"/>
  <c r="AF955" i="34"/>
  <c r="AM955" i="34"/>
  <c r="AK955" i="34"/>
  <c r="AU955" i="34"/>
  <c r="AW955" i="34"/>
  <c r="AX955" i="34"/>
  <c r="AZ955" i="34"/>
  <c r="AA956" i="34"/>
  <c r="AB956" i="34"/>
  <c r="AC956" i="34"/>
  <c r="AD956" i="34"/>
  <c r="AE956" i="34"/>
  <c r="AF956" i="34"/>
  <c r="AK956" i="34"/>
  <c r="AU956" i="34"/>
  <c r="AW956" i="34"/>
  <c r="AX956" i="34"/>
  <c r="AZ956" i="34"/>
  <c r="AA957" i="34"/>
  <c r="AB957" i="34"/>
  <c r="AC957" i="34"/>
  <c r="AD957" i="34"/>
  <c r="AE957" i="34"/>
  <c r="AF957" i="34"/>
  <c r="AK957" i="34"/>
  <c r="AU957" i="34"/>
  <c r="AW957" i="34"/>
  <c r="AX957" i="34"/>
  <c r="AZ957" i="34"/>
  <c r="AA958" i="34"/>
  <c r="AB958" i="34"/>
  <c r="AC958" i="34"/>
  <c r="AD958" i="34"/>
  <c r="AG958" i="34" s="1"/>
  <c r="AE958" i="34"/>
  <c r="AF958" i="34"/>
  <c r="AK958" i="34"/>
  <c r="AU958" i="34"/>
  <c r="AW958" i="34"/>
  <c r="AX958" i="34"/>
  <c r="AZ958" i="34"/>
  <c r="AA959" i="34"/>
  <c r="AB959" i="34"/>
  <c r="AC959" i="34"/>
  <c r="AD959" i="34"/>
  <c r="AG959" i="34" s="1"/>
  <c r="AE959" i="34"/>
  <c r="AF959" i="34"/>
  <c r="AP959" i="34"/>
  <c r="AK959" i="34"/>
  <c r="AU959" i="34"/>
  <c r="AW959" i="34"/>
  <c r="AY959" i="34"/>
  <c r="AX959" i="34"/>
  <c r="AZ959" i="34"/>
  <c r="AA960" i="34"/>
  <c r="AB960" i="34"/>
  <c r="AC960" i="34"/>
  <c r="AD960" i="34"/>
  <c r="AE960" i="34"/>
  <c r="AF960" i="34"/>
  <c r="AK960" i="34"/>
  <c r="AU960" i="34"/>
  <c r="AW960" i="34"/>
  <c r="AX960" i="34"/>
  <c r="AZ960" i="34"/>
  <c r="AA961" i="34"/>
  <c r="AB961" i="34"/>
  <c r="AC961" i="34"/>
  <c r="AD961" i="34"/>
  <c r="AE961" i="34"/>
  <c r="AF961" i="34"/>
  <c r="AM961" i="34"/>
  <c r="AK961" i="34"/>
  <c r="AU961" i="34"/>
  <c r="AW961" i="34"/>
  <c r="AY961" i="34"/>
  <c r="AX961" i="34"/>
  <c r="AZ961" i="34"/>
  <c r="AA962" i="34"/>
  <c r="AB962" i="34"/>
  <c r="AC962" i="34"/>
  <c r="AD962" i="34"/>
  <c r="AE962" i="34"/>
  <c r="AF962" i="34"/>
  <c r="AK962" i="34"/>
  <c r="AU962" i="34"/>
  <c r="AW962" i="34"/>
  <c r="AX962" i="34"/>
  <c r="AZ962" i="34"/>
  <c r="AA963" i="34"/>
  <c r="AB963" i="34"/>
  <c r="AC963" i="34"/>
  <c r="AD963" i="34"/>
  <c r="AG963" i="34" s="1"/>
  <c r="AE963" i="34"/>
  <c r="AF963" i="34"/>
  <c r="AK963" i="34"/>
  <c r="AU963" i="34"/>
  <c r="AW963" i="34"/>
  <c r="AX963" i="34"/>
  <c r="AY963" i="34" s="1"/>
  <c r="AZ963" i="34"/>
  <c r="AA964" i="34"/>
  <c r="AB964" i="34"/>
  <c r="AC964" i="34"/>
  <c r="AD964" i="34"/>
  <c r="AH964" i="34" s="1"/>
  <c r="AE964" i="34"/>
  <c r="AF964" i="34"/>
  <c r="AP964" i="34"/>
  <c r="AK964" i="34"/>
  <c r="AU964" i="34"/>
  <c r="AW964" i="34"/>
  <c r="AX964" i="34"/>
  <c r="AY964" i="34" s="1"/>
  <c r="AZ964" i="34"/>
  <c r="AA965" i="34"/>
  <c r="AB965" i="34"/>
  <c r="AC965" i="34"/>
  <c r="AD965" i="34"/>
  <c r="AE965" i="34"/>
  <c r="AF965" i="34"/>
  <c r="AK965" i="34"/>
  <c r="AU965" i="34"/>
  <c r="AW965" i="34"/>
  <c r="AX965" i="34"/>
  <c r="AY965" i="34" s="1"/>
  <c r="AZ965" i="34"/>
  <c r="AA966" i="34"/>
  <c r="AB966" i="34"/>
  <c r="AC966" i="34"/>
  <c r="AD966" i="34"/>
  <c r="AH966" i="34" s="1"/>
  <c r="AE966" i="34"/>
  <c r="AF966" i="34"/>
  <c r="AK966" i="34"/>
  <c r="AU966" i="34"/>
  <c r="AW966" i="34"/>
  <c r="AX966" i="34"/>
  <c r="AZ966" i="34"/>
  <c r="AA967" i="34"/>
  <c r="AB967" i="34"/>
  <c r="AC967" i="34"/>
  <c r="AD967" i="34"/>
  <c r="AE967" i="34"/>
  <c r="AF967" i="34"/>
  <c r="AK967" i="34"/>
  <c r="AU967" i="34"/>
  <c r="AW967" i="34"/>
  <c r="AX967" i="34"/>
  <c r="AZ967" i="34"/>
  <c r="AA968" i="34"/>
  <c r="AB968" i="34"/>
  <c r="AC968" i="34"/>
  <c r="AD968" i="34"/>
  <c r="AH968" i="34" s="1"/>
  <c r="AO968" i="34" s="1"/>
  <c r="AE968" i="34"/>
  <c r="AF968" i="34"/>
  <c r="AK968" i="34"/>
  <c r="AU968" i="34"/>
  <c r="AW968" i="34"/>
  <c r="AX968" i="34"/>
  <c r="AZ968" i="34"/>
  <c r="AA969" i="34"/>
  <c r="AB969" i="34"/>
  <c r="AC969" i="34"/>
  <c r="AD969" i="34"/>
  <c r="AE969" i="34"/>
  <c r="AF969" i="34"/>
  <c r="AM969" i="34"/>
  <c r="AK969" i="34"/>
  <c r="AP969" i="34"/>
  <c r="AU969" i="34"/>
  <c r="AW969" i="34"/>
  <c r="AX969" i="34"/>
  <c r="AZ969" i="34"/>
  <c r="AA970" i="34"/>
  <c r="AB970" i="34"/>
  <c r="AC970" i="34"/>
  <c r="AD970" i="34"/>
  <c r="AH970" i="34" s="1"/>
  <c r="AE970" i="34"/>
  <c r="AF970" i="34"/>
  <c r="AK970" i="34"/>
  <c r="AU970" i="34"/>
  <c r="AW970" i="34"/>
  <c r="AX970" i="34"/>
  <c r="AZ970" i="34"/>
  <c r="AA971" i="34"/>
  <c r="AB971" i="34"/>
  <c r="AC971" i="34"/>
  <c r="AD971" i="34"/>
  <c r="AE971" i="34"/>
  <c r="AF971" i="34"/>
  <c r="AM971" i="34"/>
  <c r="AK971" i="34"/>
  <c r="AU971" i="34"/>
  <c r="AW971" i="34"/>
  <c r="AX971" i="34"/>
  <c r="AZ971" i="34"/>
  <c r="AA972" i="34"/>
  <c r="AB972" i="34"/>
  <c r="AC972" i="34"/>
  <c r="AD972" i="34"/>
  <c r="AE972" i="34"/>
  <c r="AF972" i="34"/>
  <c r="AK972" i="34"/>
  <c r="AU972" i="34"/>
  <c r="AW972" i="34"/>
  <c r="AX972" i="34"/>
  <c r="AZ972" i="34"/>
  <c r="AA973" i="34"/>
  <c r="AB973" i="34"/>
  <c r="AC973" i="34"/>
  <c r="AD973" i="34"/>
  <c r="AE973" i="34"/>
  <c r="AF973" i="34"/>
  <c r="AK973" i="34"/>
  <c r="AU973" i="34"/>
  <c r="AW973" i="34"/>
  <c r="AX973" i="34"/>
  <c r="AZ973" i="34"/>
  <c r="AA974" i="34"/>
  <c r="AB974" i="34"/>
  <c r="AC974" i="34"/>
  <c r="AD974" i="34"/>
  <c r="AE974" i="34"/>
  <c r="AF974" i="34"/>
  <c r="AK974" i="34"/>
  <c r="AU974" i="34"/>
  <c r="AW974" i="34"/>
  <c r="AX974" i="34"/>
  <c r="AZ974" i="34"/>
  <c r="AA975" i="34"/>
  <c r="AB975" i="34"/>
  <c r="AC975" i="34"/>
  <c r="AD975" i="34"/>
  <c r="AE975" i="34"/>
  <c r="AF975" i="34"/>
  <c r="AK975" i="34"/>
  <c r="AU975" i="34"/>
  <c r="AW975" i="34"/>
  <c r="AX975" i="34"/>
  <c r="AY975" i="34" s="1"/>
  <c r="AZ975" i="34"/>
  <c r="AA976" i="34"/>
  <c r="AB976" i="34"/>
  <c r="AC976" i="34"/>
  <c r="AD976" i="34"/>
  <c r="AE976" i="34"/>
  <c r="AF976" i="34"/>
  <c r="AM976" i="34"/>
  <c r="AK976" i="34"/>
  <c r="AU976" i="34"/>
  <c r="AW976" i="34"/>
  <c r="AX976" i="34"/>
  <c r="AZ976" i="34"/>
  <c r="AA977" i="34"/>
  <c r="AB977" i="34"/>
  <c r="AC977" i="34"/>
  <c r="AD977" i="34"/>
  <c r="AE977" i="34"/>
  <c r="AF977" i="34"/>
  <c r="AM977" i="34"/>
  <c r="AK977" i="34"/>
  <c r="AU977" i="34"/>
  <c r="AW977" i="34"/>
  <c r="AX977" i="34"/>
  <c r="AZ977" i="34"/>
  <c r="AA978" i="34"/>
  <c r="AB978" i="34"/>
  <c r="AC978" i="34"/>
  <c r="AD978" i="34"/>
  <c r="AE978" i="34"/>
  <c r="AF978" i="34"/>
  <c r="AK978" i="34"/>
  <c r="AU978" i="34"/>
  <c r="AW978" i="34"/>
  <c r="AX978" i="34"/>
  <c r="AY978" i="34" s="1"/>
  <c r="AZ978" i="34"/>
  <c r="AA979" i="34"/>
  <c r="AB979" i="34"/>
  <c r="AC979" i="34"/>
  <c r="AD979" i="34"/>
  <c r="AG979" i="34" s="1"/>
  <c r="AE979" i="34"/>
  <c r="AF979" i="34"/>
  <c r="AM979" i="34"/>
  <c r="AK979" i="34"/>
  <c r="AU979" i="34"/>
  <c r="AW979" i="34"/>
  <c r="AX979" i="34"/>
  <c r="AZ979" i="34"/>
  <c r="AA980" i="34"/>
  <c r="AB980" i="34"/>
  <c r="AC980" i="34"/>
  <c r="AD980" i="34"/>
  <c r="AE980" i="34"/>
  <c r="AF980" i="34"/>
  <c r="AK980" i="34"/>
  <c r="AU980" i="34"/>
  <c r="AW980" i="34"/>
  <c r="AY980" i="34" s="1"/>
  <c r="AX980" i="34"/>
  <c r="AZ980" i="34"/>
  <c r="AA981" i="34"/>
  <c r="AB981" i="34"/>
  <c r="AC981" i="34"/>
  <c r="AD981" i="34"/>
  <c r="AE981" i="34"/>
  <c r="AF981" i="34"/>
  <c r="AK981" i="34"/>
  <c r="AU981" i="34"/>
  <c r="AW981" i="34"/>
  <c r="AX981" i="34"/>
  <c r="AZ981" i="34"/>
  <c r="AA982" i="34"/>
  <c r="AB982" i="34"/>
  <c r="AC982" i="34"/>
  <c r="AD982" i="34"/>
  <c r="AG982" i="34" s="1"/>
  <c r="AE982" i="34"/>
  <c r="AF982" i="34"/>
  <c r="AK982" i="34"/>
  <c r="AU982" i="34"/>
  <c r="AW982" i="34"/>
  <c r="AX982" i="34"/>
  <c r="AY982" i="34" s="1"/>
  <c r="AZ982" i="34"/>
  <c r="AA983" i="34"/>
  <c r="AB983" i="34"/>
  <c r="AC983" i="34"/>
  <c r="AD983" i="34"/>
  <c r="AE983" i="34"/>
  <c r="AF983" i="34"/>
  <c r="AK983" i="34"/>
  <c r="AU983" i="34"/>
  <c r="AW983" i="34"/>
  <c r="AX983" i="34"/>
  <c r="AZ983" i="34"/>
  <c r="AA984" i="34"/>
  <c r="AB984" i="34"/>
  <c r="AC984" i="34"/>
  <c r="AD984" i="34"/>
  <c r="AG984" i="34" s="1"/>
  <c r="AE984" i="34"/>
  <c r="AF984" i="34"/>
  <c r="AK984" i="34"/>
  <c r="AU984" i="34"/>
  <c r="AW984" i="34"/>
  <c r="AY984" i="34" s="1"/>
  <c r="AX984" i="34"/>
  <c r="AZ984" i="34"/>
  <c r="AA985" i="34"/>
  <c r="AB985" i="34"/>
  <c r="AC985" i="34"/>
  <c r="AD985" i="34"/>
  <c r="AE985" i="34"/>
  <c r="AF985" i="34"/>
  <c r="AP985" i="34"/>
  <c r="AK985" i="34"/>
  <c r="AU985" i="34"/>
  <c r="AW985" i="34"/>
  <c r="AX985" i="34"/>
  <c r="AZ985" i="34"/>
  <c r="AA986" i="34"/>
  <c r="AB986" i="34"/>
  <c r="AC986" i="34"/>
  <c r="AD986" i="34"/>
  <c r="AH986" i="34" s="1"/>
  <c r="AE986" i="34"/>
  <c r="AF986" i="34"/>
  <c r="AK986" i="34"/>
  <c r="AU986" i="34"/>
  <c r="AW986" i="34"/>
  <c r="AX986" i="34"/>
  <c r="AY986" i="34" s="1"/>
  <c r="AZ986" i="34"/>
  <c r="AA987" i="34"/>
  <c r="AB987" i="34"/>
  <c r="AC987" i="34"/>
  <c r="AD987" i="34"/>
  <c r="AE987" i="34"/>
  <c r="AF987" i="34"/>
  <c r="AK987" i="34"/>
  <c r="AU987" i="34"/>
  <c r="AW987" i="34"/>
  <c r="AX987" i="34"/>
  <c r="AY987" i="34" s="1"/>
  <c r="AZ987" i="34"/>
  <c r="AA988" i="34"/>
  <c r="AB988" i="34"/>
  <c r="AC988" i="34"/>
  <c r="AD988" i="34"/>
  <c r="AE988" i="34"/>
  <c r="AF988" i="34"/>
  <c r="AK988" i="34"/>
  <c r="AU988" i="34"/>
  <c r="AW988" i="34"/>
  <c r="AX988" i="34"/>
  <c r="AZ988" i="34"/>
  <c r="AA989" i="34"/>
  <c r="AB989" i="34"/>
  <c r="AC989" i="34"/>
  <c r="AD989" i="34"/>
  <c r="AE989" i="34"/>
  <c r="AF989" i="34"/>
  <c r="AK989" i="34"/>
  <c r="AU989" i="34"/>
  <c r="AW989" i="34"/>
  <c r="AX989" i="34"/>
  <c r="AZ989" i="34"/>
  <c r="AA990" i="34"/>
  <c r="AB990" i="34"/>
  <c r="AC990" i="34"/>
  <c r="AD990" i="34"/>
  <c r="AE990" i="34"/>
  <c r="AF990" i="34"/>
  <c r="AK990" i="34"/>
  <c r="AU990" i="34"/>
  <c r="AW990" i="34"/>
  <c r="AX990" i="34"/>
  <c r="AZ990" i="34"/>
  <c r="AA991" i="34"/>
  <c r="AB991" i="34"/>
  <c r="AC991" i="34"/>
  <c r="AD991" i="34"/>
  <c r="AE991" i="34"/>
  <c r="AF991" i="34"/>
  <c r="AP991" i="34"/>
  <c r="AK991" i="34"/>
  <c r="AU991" i="34"/>
  <c r="AW991" i="34"/>
  <c r="AX991" i="34"/>
  <c r="AZ991" i="34"/>
  <c r="AA992" i="34"/>
  <c r="AB992" i="34"/>
  <c r="AC992" i="34"/>
  <c r="AD992" i="34"/>
  <c r="AE992" i="34"/>
  <c r="AF992" i="34"/>
  <c r="AK992" i="34"/>
  <c r="AU992" i="34"/>
  <c r="AW992" i="34"/>
  <c r="AX992" i="34"/>
  <c r="AZ992" i="34"/>
  <c r="AA993" i="34"/>
  <c r="AB993" i="34"/>
  <c r="AC993" i="34"/>
  <c r="AD993" i="34"/>
  <c r="AH993" i="34" s="1"/>
  <c r="AE993" i="34"/>
  <c r="AF993" i="34"/>
  <c r="AK993" i="34"/>
  <c r="AU993" i="34"/>
  <c r="AW993" i="34"/>
  <c r="AX993" i="34"/>
  <c r="AZ993" i="34"/>
  <c r="AA994" i="34"/>
  <c r="AB994" i="34"/>
  <c r="AC994" i="34"/>
  <c r="AD994" i="34"/>
  <c r="AE994" i="34"/>
  <c r="AF994" i="34"/>
  <c r="AP994" i="34"/>
  <c r="AK994" i="34"/>
  <c r="AM994" i="34"/>
  <c r="AU994" i="34"/>
  <c r="AW994" i="34"/>
  <c r="AX994" i="34"/>
  <c r="AZ994" i="34"/>
  <c r="AA995" i="34"/>
  <c r="AB995" i="34"/>
  <c r="AL995" i="34" s="1"/>
  <c r="AV995" i="34" s="1"/>
  <c r="AC995" i="34"/>
  <c r="AD995" i="34"/>
  <c r="AH995" i="34" s="1"/>
  <c r="AE995" i="34"/>
  <c r="AF995" i="34"/>
  <c r="AK995" i="34"/>
  <c r="AU995" i="34"/>
  <c r="AW995" i="34"/>
  <c r="AX995" i="34"/>
  <c r="AZ995" i="34"/>
  <c r="AA996" i="34"/>
  <c r="AB996" i="34"/>
  <c r="AC996" i="34"/>
  <c r="AD996" i="34"/>
  <c r="AE996" i="34"/>
  <c r="AF996" i="34"/>
  <c r="AK996" i="34"/>
  <c r="AU996" i="34"/>
  <c r="AW996" i="34"/>
  <c r="AY996" i="34" s="1"/>
  <c r="AX996" i="34"/>
  <c r="AZ996" i="34"/>
  <c r="AA997" i="34"/>
  <c r="AB997" i="34"/>
  <c r="AC997" i="34"/>
  <c r="AD997" i="34"/>
  <c r="AE997" i="34"/>
  <c r="AF997" i="34"/>
  <c r="AK997" i="34"/>
  <c r="AU997" i="34"/>
  <c r="AW997" i="34"/>
  <c r="AX997" i="34"/>
  <c r="AZ997" i="34"/>
  <c r="AA998" i="34"/>
  <c r="AB998" i="34"/>
  <c r="AC998" i="34"/>
  <c r="AD998" i="34"/>
  <c r="AE998" i="34"/>
  <c r="AF998" i="34"/>
  <c r="AK998" i="34"/>
  <c r="AU998" i="34"/>
  <c r="AW998" i="34"/>
  <c r="AX998" i="34"/>
  <c r="AZ998" i="34"/>
  <c r="AA999" i="34"/>
  <c r="AB999" i="34"/>
  <c r="AC999" i="34"/>
  <c r="AD999" i="34"/>
  <c r="AE999" i="34"/>
  <c r="AF999" i="34"/>
  <c r="AK999" i="34"/>
  <c r="AU999" i="34"/>
  <c r="AW999" i="34"/>
  <c r="AX999" i="34"/>
  <c r="AZ999" i="34"/>
  <c r="AA1000" i="34"/>
  <c r="AB1000" i="34"/>
  <c r="AC1000" i="34"/>
  <c r="AD1000" i="34"/>
  <c r="AE1000" i="34"/>
  <c r="AF1000" i="34"/>
  <c r="AM1000" i="34"/>
  <c r="AK1000" i="34"/>
  <c r="AU1000" i="34"/>
  <c r="AW1000" i="34"/>
  <c r="AX1000" i="34"/>
  <c r="AY1000" i="34" s="1"/>
  <c r="AZ1000" i="34"/>
  <c r="AA1001" i="34"/>
  <c r="AB1001" i="34"/>
  <c r="AC1001" i="34"/>
  <c r="AD1001" i="34"/>
  <c r="AE1001" i="34"/>
  <c r="AF1001" i="34"/>
  <c r="AK1001" i="34"/>
  <c r="AU1001" i="34"/>
  <c r="AW1001" i="34"/>
  <c r="AX1001" i="34"/>
  <c r="AZ1001" i="34"/>
  <c r="AA1002" i="34"/>
  <c r="AB1002" i="34"/>
  <c r="AC1002" i="34"/>
  <c r="AD1002" i="34"/>
  <c r="AE1002" i="34"/>
  <c r="AF1002" i="34"/>
  <c r="AK1002" i="34"/>
  <c r="AU1002" i="34"/>
  <c r="AW1002" i="34"/>
  <c r="AY1002" i="34" s="1"/>
  <c r="AX1002" i="34"/>
  <c r="AZ1002" i="34"/>
  <c r="AA1003" i="34"/>
  <c r="AB1003" i="34"/>
  <c r="AC1003" i="34"/>
  <c r="AD1003" i="34"/>
  <c r="AE1003" i="34"/>
  <c r="AF1003" i="34"/>
  <c r="AK1003" i="34"/>
  <c r="AU1003" i="34"/>
  <c r="AW1003" i="34"/>
  <c r="AX1003" i="34"/>
  <c r="AZ1003" i="34"/>
  <c r="AA1004" i="34"/>
  <c r="AB1004" i="34"/>
  <c r="AC1004" i="34"/>
  <c r="AD1004" i="34"/>
  <c r="AE1004" i="34"/>
  <c r="AF1004" i="34"/>
  <c r="AK1004" i="34"/>
  <c r="AU1004" i="34"/>
  <c r="AW1004" i="34"/>
  <c r="AX1004" i="34"/>
  <c r="AZ1004" i="34"/>
  <c r="AA1005" i="34"/>
  <c r="AB1005" i="34"/>
  <c r="AC1005" i="34"/>
  <c r="AD1005" i="34"/>
  <c r="AE1005" i="34"/>
  <c r="AF1005" i="34"/>
  <c r="AK1005" i="34"/>
  <c r="AU1005" i="34"/>
  <c r="AW1005" i="34"/>
  <c r="AX1005" i="34"/>
  <c r="AZ1005" i="34"/>
  <c r="AA1006" i="34"/>
  <c r="AB1006" i="34"/>
  <c r="AC1006" i="34"/>
  <c r="AD1006" i="34"/>
  <c r="AE1006" i="34"/>
  <c r="AF1006" i="34"/>
  <c r="AK1006" i="34"/>
  <c r="AU1006" i="34"/>
  <c r="AW1006" i="34"/>
  <c r="AX1006" i="34"/>
  <c r="AZ1006" i="34"/>
  <c r="AA1007" i="34"/>
  <c r="AB1007" i="34"/>
  <c r="AC1007" i="34"/>
  <c r="AD1007" i="34"/>
  <c r="AE1007" i="34"/>
  <c r="AF1007" i="34"/>
  <c r="AK1007" i="34"/>
  <c r="AU1007" i="34"/>
  <c r="AW1007" i="34"/>
  <c r="AX1007" i="34"/>
  <c r="AZ1007" i="34"/>
  <c r="AA1008" i="34"/>
  <c r="AB1008" i="34"/>
  <c r="AC1008" i="34"/>
  <c r="AD1008" i="34"/>
  <c r="AE1008" i="34"/>
  <c r="AF1008" i="34"/>
  <c r="AM1008" i="34"/>
  <c r="AK1008" i="34"/>
  <c r="AU1008" i="34"/>
  <c r="AW1008" i="34"/>
  <c r="AX1008" i="34"/>
  <c r="AZ1008" i="34"/>
  <c r="AA1009" i="34"/>
  <c r="AB1009" i="34"/>
  <c r="AC1009" i="34"/>
  <c r="AD1009" i="34"/>
  <c r="AE1009" i="34"/>
  <c r="AF1009" i="34"/>
  <c r="AK1009" i="34"/>
  <c r="AU1009" i="34"/>
  <c r="AW1009" i="34"/>
  <c r="AX1009" i="34"/>
  <c r="AZ1009" i="34"/>
  <c r="AA1010" i="34"/>
  <c r="AB1010" i="34"/>
  <c r="AC1010" i="34"/>
  <c r="AD1010" i="34"/>
  <c r="AG1010" i="34" s="1"/>
  <c r="AE1010" i="34"/>
  <c r="AF1010" i="34"/>
  <c r="AK1010" i="34"/>
  <c r="AU1010" i="34"/>
  <c r="AW1010" i="34"/>
  <c r="AX1010" i="34"/>
  <c r="AZ1010" i="34"/>
  <c r="AA1011" i="34"/>
  <c r="AB1011" i="34"/>
  <c r="AC1011" i="34"/>
  <c r="AD1011" i="34"/>
  <c r="AH1011" i="34" s="1"/>
  <c r="AT1011" i="34" s="1"/>
  <c r="AE1011" i="34"/>
  <c r="AF1011" i="34"/>
  <c r="AP1011" i="34"/>
  <c r="AK1011" i="34"/>
  <c r="AU1011" i="34"/>
  <c r="AW1011" i="34"/>
  <c r="AX1011" i="34"/>
  <c r="AZ1011" i="34"/>
  <c r="AA1012" i="34"/>
  <c r="AB1012" i="34"/>
  <c r="AC1012" i="34"/>
  <c r="AD1012" i="34"/>
  <c r="AE1012" i="34"/>
  <c r="AF1012" i="34"/>
  <c r="AK1012" i="34"/>
  <c r="AU1012" i="34"/>
  <c r="AW1012" i="34"/>
  <c r="AX1012" i="34"/>
  <c r="AZ1012" i="34"/>
  <c r="AA1013" i="34"/>
  <c r="AB1013" i="34"/>
  <c r="AC1013" i="34"/>
  <c r="AD1013" i="34"/>
  <c r="AE1013" i="34"/>
  <c r="AF1013" i="34"/>
  <c r="AK1013" i="34"/>
  <c r="AU1013" i="34"/>
  <c r="AW1013" i="34"/>
  <c r="AX1013" i="34"/>
  <c r="AZ1013" i="34"/>
  <c r="AA1014" i="34"/>
  <c r="AB1014" i="34"/>
  <c r="AC1014" i="34"/>
  <c r="AD1014" i="34"/>
  <c r="AE1014" i="34"/>
  <c r="AF1014" i="34"/>
  <c r="AK1014" i="34"/>
  <c r="AM1014" i="34"/>
  <c r="AU1014" i="34"/>
  <c r="AW1014" i="34"/>
  <c r="AX1014" i="34"/>
  <c r="AY1014" i="34" s="1"/>
  <c r="AZ1014" i="34"/>
  <c r="AA1015" i="34"/>
  <c r="AB1015" i="34"/>
  <c r="AC1015" i="34"/>
  <c r="AD1015" i="34"/>
  <c r="AE1015" i="34"/>
  <c r="AF1015" i="34"/>
  <c r="AK1015" i="34"/>
  <c r="AU1015" i="34"/>
  <c r="AW1015" i="34"/>
  <c r="AX1015" i="34"/>
  <c r="AZ1015" i="34"/>
  <c r="Y16" i="34"/>
  <c r="Z16" i="34"/>
  <c r="Y17" i="34"/>
  <c r="Z17" i="34"/>
  <c r="T17" i="34" s="1"/>
  <c r="Y18" i="34"/>
  <c r="Z18" i="34"/>
  <c r="Y19" i="34"/>
  <c r="Z19" i="34"/>
  <c r="T19" i="34" s="1"/>
  <c r="Y20" i="34"/>
  <c r="Z20" i="34"/>
  <c r="Y21" i="34"/>
  <c r="Z21" i="34"/>
  <c r="T21" i="34" s="1"/>
  <c r="Y22" i="34"/>
  <c r="Z22" i="34"/>
  <c r="Y23" i="34"/>
  <c r="Z23" i="34"/>
  <c r="Y24" i="34"/>
  <c r="Z24" i="34"/>
  <c r="Y25" i="34"/>
  <c r="Z25" i="34"/>
  <c r="T25" i="34" s="1"/>
  <c r="Y26" i="34"/>
  <c r="Z26" i="34"/>
  <c r="Y27" i="34"/>
  <c r="Z27" i="34"/>
  <c r="Y28" i="34"/>
  <c r="Z28" i="34"/>
  <c r="Y29" i="34"/>
  <c r="Z29" i="34"/>
  <c r="T29" i="34" s="1"/>
  <c r="Y30" i="34"/>
  <c r="Z30" i="34"/>
  <c r="Y31" i="34"/>
  <c r="Z31" i="34"/>
  <c r="Y32" i="34"/>
  <c r="Z32" i="34"/>
  <c r="Y33" i="34"/>
  <c r="Z33" i="34"/>
  <c r="Y34" i="34"/>
  <c r="Z34" i="34"/>
  <c r="Y35" i="34"/>
  <c r="Z35" i="34"/>
  <c r="Y36" i="34"/>
  <c r="Z36" i="34"/>
  <c r="Y37" i="34"/>
  <c r="Z37" i="34"/>
  <c r="Y38" i="34"/>
  <c r="Z38" i="34"/>
  <c r="Y39" i="34"/>
  <c r="Z39" i="34"/>
  <c r="Y40" i="34"/>
  <c r="Z40" i="34"/>
  <c r="Y41" i="34"/>
  <c r="Z41" i="34"/>
  <c r="T41" i="34" s="1"/>
  <c r="Y42" i="34"/>
  <c r="Z42" i="34"/>
  <c r="Y43" i="34"/>
  <c r="Z43" i="34"/>
  <c r="Y44" i="34"/>
  <c r="Z44" i="34"/>
  <c r="Y45" i="34"/>
  <c r="Z45" i="34"/>
  <c r="T45" i="34" s="1"/>
  <c r="Y46" i="34"/>
  <c r="Z46" i="34"/>
  <c r="Y47" i="34"/>
  <c r="Z47" i="34"/>
  <c r="T47" i="34" s="1"/>
  <c r="Y48" i="34"/>
  <c r="Z48" i="34"/>
  <c r="Y49" i="34"/>
  <c r="Z49" i="34"/>
  <c r="Y50" i="34"/>
  <c r="Z50" i="34"/>
  <c r="Y51" i="34"/>
  <c r="Z51" i="34"/>
  <c r="T51" i="34" s="1"/>
  <c r="Y52" i="34"/>
  <c r="Z52" i="34"/>
  <c r="Y53" i="34"/>
  <c r="Z53" i="34"/>
  <c r="Y54" i="34"/>
  <c r="Z54" i="34"/>
  <c r="Y55" i="34"/>
  <c r="Z55" i="34"/>
  <c r="Y56" i="34"/>
  <c r="Z56" i="34"/>
  <c r="Y57" i="34"/>
  <c r="Z57" i="34"/>
  <c r="T57" i="34" s="1"/>
  <c r="Y58" i="34"/>
  <c r="Z58" i="34"/>
  <c r="Y59" i="34"/>
  <c r="Z59" i="34"/>
  <c r="T59" i="34" s="1"/>
  <c r="Y60" i="34"/>
  <c r="Z60" i="34"/>
  <c r="Y61" i="34"/>
  <c r="Z61" i="34"/>
  <c r="Y62" i="34"/>
  <c r="Z62" i="34"/>
  <c r="Y63" i="34"/>
  <c r="Z63" i="34"/>
  <c r="Y64" i="34"/>
  <c r="Z64" i="34"/>
  <c r="Y65" i="34"/>
  <c r="Z65" i="34"/>
  <c r="T65" i="34" s="1"/>
  <c r="Y66" i="34"/>
  <c r="Z66" i="34"/>
  <c r="Y67" i="34"/>
  <c r="Z67" i="34"/>
  <c r="Y68" i="34"/>
  <c r="Z68" i="34"/>
  <c r="Y69" i="34"/>
  <c r="Z69" i="34"/>
  <c r="T69" i="34" s="1"/>
  <c r="Y70" i="34"/>
  <c r="Z70" i="34"/>
  <c r="Y71" i="34"/>
  <c r="Z71" i="34"/>
  <c r="T71" i="34" s="1"/>
  <c r="Y72" i="34"/>
  <c r="Z72" i="34"/>
  <c r="Y73" i="34"/>
  <c r="Z73" i="34"/>
  <c r="T73" i="34" s="1"/>
  <c r="Y74" i="34"/>
  <c r="Z74" i="34"/>
  <c r="Y75" i="34"/>
  <c r="Z75" i="34"/>
  <c r="Y76" i="34"/>
  <c r="Z76" i="34"/>
  <c r="Y77" i="34"/>
  <c r="Z77" i="34"/>
  <c r="T77" i="34" s="1"/>
  <c r="Y78" i="34"/>
  <c r="Z78" i="34"/>
  <c r="Y79" i="34"/>
  <c r="Z79" i="34"/>
  <c r="Y80" i="34"/>
  <c r="Z80" i="34"/>
  <c r="Y81" i="34"/>
  <c r="Z81" i="34"/>
  <c r="T81" i="34" s="1"/>
  <c r="Y82" i="34"/>
  <c r="Z82" i="34"/>
  <c r="Y83" i="34"/>
  <c r="Z83" i="34"/>
  <c r="T83" i="34" s="1"/>
  <c r="Y84" i="34"/>
  <c r="Z84" i="34"/>
  <c r="Y85" i="34"/>
  <c r="Z85" i="34"/>
  <c r="Y86" i="34"/>
  <c r="Z86" i="34"/>
  <c r="Y87" i="34"/>
  <c r="Z87" i="34"/>
  <c r="T87" i="34" s="1"/>
  <c r="Y88" i="34"/>
  <c r="Z88" i="34"/>
  <c r="Y89" i="34"/>
  <c r="Z89" i="34"/>
  <c r="T89" i="34" s="1"/>
  <c r="Y90" i="34"/>
  <c r="Z90" i="34"/>
  <c r="Y91" i="34"/>
  <c r="Z91" i="34"/>
  <c r="Y92" i="34"/>
  <c r="Z92" i="34"/>
  <c r="Y93" i="34"/>
  <c r="Z93" i="34"/>
  <c r="T93" i="34" s="1"/>
  <c r="Y94" i="34"/>
  <c r="Z94" i="34"/>
  <c r="Y95" i="34"/>
  <c r="Z95" i="34"/>
  <c r="Y96" i="34"/>
  <c r="Z96" i="34"/>
  <c r="Y97" i="34"/>
  <c r="Z97" i="34"/>
  <c r="T97" i="34" s="1"/>
  <c r="Y98" i="34"/>
  <c r="Z98" i="34"/>
  <c r="Y99" i="34"/>
  <c r="Z99" i="34"/>
  <c r="T99" i="34" s="1"/>
  <c r="Y100" i="34"/>
  <c r="Z100" i="34"/>
  <c r="Y101" i="34"/>
  <c r="Z101" i="34"/>
  <c r="T101" i="34" s="1"/>
  <c r="Y102" i="34"/>
  <c r="Z102" i="34"/>
  <c r="Y103" i="34"/>
  <c r="Z103" i="34"/>
  <c r="T103" i="34" s="1"/>
  <c r="Y104" i="34"/>
  <c r="Z104" i="34"/>
  <c r="Y105" i="34"/>
  <c r="Z105" i="34"/>
  <c r="Y106" i="34"/>
  <c r="Z106" i="34"/>
  <c r="Y107" i="34"/>
  <c r="Z107" i="34"/>
  <c r="T107" i="34" s="1"/>
  <c r="Y108" i="34"/>
  <c r="Z108" i="34"/>
  <c r="Y109" i="34"/>
  <c r="Z109" i="34"/>
  <c r="Y110" i="34"/>
  <c r="Z110" i="34"/>
  <c r="Y111" i="34"/>
  <c r="Z111" i="34"/>
  <c r="Y112" i="34"/>
  <c r="Z112" i="34"/>
  <c r="Y113" i="34"/>
  <c r="Z113" i="34"/>
  <c r="T113" i="34" s="1"/>
  <c r="Y114" i="34"/>
  <c r="Z114" i="34"/>
  <c r="Y115" i="34"/>
  <c r="Z115" i="34"/>
  <c r="T115" i="34" s="1"/>
  <c r="Y116" i="34"/>
  <c r="Z116" i="34"/>
  <c r="Y117" i="34"/>
  <c r="Z117" i="34"/>
  <c r="T117" i="34" s="1"/>
  <c r="Y118" i="34"/>
  <c r="Z118" i="34"/>
  <c r="Y119" i="34"/>
  <c r="Z119" i="34"/>
  <c r="Y120" i="34"/>
  <c r="Z120" i="34"/>
  <c r="Y121" i="34"/>
  <c r="Z121" i="34"/>
  <c r="T121" i="34" s="1"/>
  <c r="Y122" i="34"/>
  <c r="Z122" i="34"/>
  <c r="Y123" i="34"/>
  <c r="Z123" i="34"/>
  <c r="Y124" i="34"/>
  <c r="Z124" i="34"/>
  <c r="Y125" i="34"/>
  <c r="Z125" i="34"/>
  <c r="T125" i="34" s="1"/>
  <c r="Y126" i="34"/>
  <c r="Z126" i="34"/>
  <c r="Y127" i="34"/>
  <c r="Z127" i="34"/>
  <c r="Y128" i="34"/>
  <c r="Z128" i="34"/>
  <c r="Y129" i="34"/>
  <c r="Z129" i="34"/>
  <c r="Y130" i="34"/>
  <c r="Z130" i="34"/>
  <c r="Y131" i="34"/>
  <c r="Z131" i="34"/>
  <c r="T131" i="34" s="1"/>
  <c r="Y132" i="34"/>
  <c r="Z132" i="34"/>
  <c r="Y133" i="34"/>
  <c r="Z133" i="34"/>
  <c r="Y134" i="34"/>
  <c r="Z134" i="34"/>
  <c r="Y135" i="34"/>
  <c r="Z135" i="34"/>
  <c r="Y136" i="34"/>
  <c r="Z136" i="34"/>
  <c r="Y137" i="34"/>
  <c r="Z137" i="34"/>
  <c r="T137" i="34" s="1"/>
  <c r="Y138" i="34"/>
  <c r="Z138" i="34"/>
  <c r="Y139" i="34"/>
  <c r="Z139" i="34"/>
  <c r="Y140" i="34"/>
  <c r="Z140" i="34"/>
  <c r="Y141" i="34"/>
  <c r="Z141" i="34"/>
  <c r="T141" i="34" s="1"/>
  <c r="Y142" i="34"/>
  <c r="Z142" i="34"/>
  <c r="Y143" i="34"/>
  <c r="Z143" i="34"/>
  <c r="Y144" i="34"/>
  <c r="Z144" i="34"/>
  <c r="Y145" i="34"/>
  <c r="Z145" i="34"/>
  <c r="Y146" i="34"/>
  <c r="Z146" i="34"/>
  <c r="Y147" i="34"/>
  <c r="Z147" i="34"/>
  <c r="T147" i="34" s="1"/>
  <c r="Y148" i="34"/>
  <c r="Z148" i="34"/>
  <c r="Y149" i="34"/>
  <c r="Z149" i="34"/>
  <c r="T149" i="34" s="1"/>
  <c r="Y150" i="34"/>
  <c r="Z150" i="34"/>
  <c r="Y151" i="34"/>
  <c r="Z151" i="34"/>
  <c r="Y152" i="34"/>
  <c r="Z152" i="34"/>
  <c r="Y153" i="34"/>
  <c r="Z153" i="34"/>
  <c r="T153" i="34" s="1"/>
  <c r="Y154" i="34"/>
  <c r="Z154" i="34"/>
  <c r="Y155" i="34"/>
  <c r="Z155" i="34"/>
  <c r="Y156" i="34"/>
  <c r="Z156" i="34"/>
  <c r="Y157" i="34"/>
  <c r="Z157" i="34"/>
  <c r="T157" i="34" s="1"/>
  <c r="Y158" i="34"/>
  <c r="Z158" i="34"/>
  <c r="Y159" i="34"/>
  <c r="Z159" i="34"/>
  <c r="Y160" i="34"/>
  <c r="Z160" i="34"/>
  <c r="Y161" i="34"/>
  <c r="Z161" i="34"/>
  <c r="T161" i="34" s="1"/>
  <c r="Y162" i="34"/>
  <c r="Z162" i="34"/>
  <c r="Y163" i="34"/>
  <c r="Z163" i="34"/>
  <c r="T163" i="34" s="1"/>
  <c r="Y164" i="34"/>
  <c r="Z164" i="34"/>
  <c r="Y165" i="34"/>
  <c r="Z165" i="34"/>
  <c r="Y166" i="34"/>
  <c r="Z166" i="34"/>
  <c r="Y167" i="34"/>
  <c r="Z167" i="34"/>
  <c r="T167" i="34" s="1"/>
  <c r="Y168" i="34"/>
  <c r="Z168" i="34"/>
  <c r="Y169" i="34"/>
  <c r="Z169" i="34"/>
  <c r="Y170" i="34"/>
  <c r="Z170" i="34"/>
  <c r="Y171" i="34"/>
  <c r="Z171" i="34"/>
  <c r="T171" i="34" s="1"/>
  <c r="Y172" i="34"/>
  <c r="Z172" i="34"/>
  <c r="Y173" i="34"/>
  <c r="Z173" i="34"/>
  <c r="Y174" i="34"/>
  <c r="Z174" i="34"/>
  <c r="Y175" i="34"/>
  <c r="Z175" i="34"/>
  <c r="Y176" i="34"/>
  <c r="Z176" i="34"/>
  <c r="Y177" i="34"/>
  <c r="Z177" i="34"/>
  <c r="T177" i="34" s="1"/>
  <c r="Y178" i="34"/>
  <c r="Z178" i="34"/>
  <c r="Y179" i="34"/>
  <c r="Z179" i="34"/>
  <c r="Y180" i="34"/>
  <c r="Z180" i="34"/>
  <c r="Y181" i="34"/>
  <c r="Z181" i="34"/>
  <c r="Y182" i="34"/>
  <c r="Z182" i="34"/>
  <c r="Y183" i="34"/>
  <c r="Z183" i="34"/>
  <c r="T183" i="34" s="1"/>
  <c r="Y184" i="34"/>
  <c r="Z184" i="34"/>
  <c r="Y185" i="34"/>
  <c r="Z185" i="34"/>
  <c r="Y186" i="34"/>
  <c r="Z186" i="34"/>
  <c r="Y187" i="34"/>
  <c r="Z187" i="34"/>
  <c r="Y188" i="34"/>
  <c r="Z188" i="34"/>
  <c r="Y189" i="34"/>
  <c r="Z189" i="34"/>
  <c r="T189" i="34" s="1"/>
  <c r="Y190" i="34"/>
  <c r="Z190" i="34"/>
  <c r="Y191" i="34"/>
  <c r="Z191" i="34"/>
  <c r="T191" i="34" s="1"/>
  <c r="Y192" i="34"/>
  <c r="Z192" i="34"/>
  <c r="Y193" i="34"/>
  <c r="Z193" i="34"/>
  <c r="Y194" i="34"/>
  <c r="Z194" i="34"/>
  <c r="Y195" i="34"/>
  <c r="Z195" i="34"/>
  <c r="Y196" i="34"/>
  <c r="Z196" i="34"/>
  <c r="Y197" i="34"/>
  <c r="Z197" i="34"/>
  <c r="T197" i="34" s="1"/>
  <c r="Y198" i="34"/>
  <c r="Z198" i="34"/>
  <c r="Y199" i="34"/>
  <c r="Z199" i="34"/>
  <c r="Y200" i="34"/>
  <c r="Z200" i="34"/>
  <c r="Y201" i="34"/>
  <c r="Z201" i="34"/>
  <c r="Y202" i="34"/>
  <c r="Z202" i="34"/>
  <c r="Y203" i="34"/>
  <c r="Z203" i="34"/>
  <c r="T203" i="34" s="1"/>
  <c r="Y204" i="34"/>
  <c r="Z204" i="34"/>
  <c r="Y205" i="34"/>
  <c r="Z205" i="34"/>
  <c r="Y206" i="34"/>
  <c r="Z206" i="34"/>
  <c r="Y207" i="34"/>
  <c r="Z207" i="34"/>
  <c r="T207" i="34" s="1"/>
  <c r="Y208" i="34"/>
  <c r="Z208" i="34"/>
  <c r="Y209" i="34"/>
  <c r="Z209" i="34"/>
  <c r="T209" i="34" s="1"/>
  <c r="Y210" i="34"/>
  <c r="Z210" i="34"/>
  <c r="Y211" i="34"/>
  <c r="Z211" i="34"/>
  <c r="Y212" i="34"/>
  <c r="Z212" i="34"/>
  <c r="Y213" i="34"/>
  <c r="Z213" i="34"/>
  <c r="Y214" i="34"/>
  <c r="Z214" i="34"/>
  <c r="Y215" i="34"/>
  <c r="Z215" i="34"/>
  <c r="T215" i="34" s="1"/>
  <c r="Y216" i="34"/>
  <c r="Z216" i="34"/>
  <c r="Y217" i="34"/>
  <c r="Z217" i="34"/>
  <c r="Y218" i="34"/>
  <c r="Z218" i="34"/>
  <c r="Y219" i="34"/>
  <c r="Z219" i="34"/>
  <c r="T219" i="34" s="1"/>
  <c r="Y220" i="34"/>
  <c r="Z220" i="34"/>
  <c r="Y221" i="34"/>
  <c r="Z221" i="34"/>
  <c r="Y222" i="34"/>
  <c r="Z222" i="34"/>
  <c r="Y223" i="34"/>
  <c r="Z223" i="34"/>
  <c r="T223" i="34" s="1"/>
  <c r="Y224" i="34"/>
  <c r="Z224" i="34"/>
  <c r="Y225" i="34"/>
  <c r="Z225" i="34"/>
  <c r="T225" i="34" s="1"/>
  <c r="Y226" i="34"/>
  <c r="Z226" i="34"/>
  <c r="Y227" i="34"/>
  <c r="Z227" i="34"/>
  <c r="T227" i="34" s="1"/>
  <c r="Y228" i="34"/>
  <c r="Z228" i="34"/>
  <c r="Y229" i="34"/>
  <c r="Z229" i="34"/>
  <c r="T229" i="34" s="1"/>
  <c r="Y230" i="34"/>
  <c r="Z230" i="34"/>
  <c r="Y231" i="34"/>
  <c r="Z231" i="34"/>
  <c r="T231" i="34" s="1"/>
  <c r="Y232" i="34"/>
  <c r="Z232" i="34"/>
  <c r="Y233" i="34"/>
  <c r="Z233" i="34"/>
  <c r="Y234" i="34"/>
  <c r="Z234" i="34"/>
  <c r="Y235" i="34"/>
  <c r="Z235" i="34"/>
  <c r="T235" i="34" s="1"/>
  <c r="Y236" i="34"/>
  <c r="Z236" i="34"/>
  <c r="Y237" i="34"/>
  <c r="Z237" i="34"/>
  <c r="Y238" i="34"/>
  <c r="Z238" i="34"/>
  <c r="Y239" i="34"/>
  <c r="Z239" i="34"/>
  <c r="Y240" i="34"/>
  <c r="Z240" i="34"/>
  <c r="Y241" i="34"/>
  <c r="Z241" i="34"/>
  <c r="T241" i="34" s="1"/>
  <c r="Y242" i="34"/>
  <c r="Z242" i="34"/>
  <c r="Y243" i="34"/>
  <c r="Z243" i="34"/>
  <c r="Y244" i="34"/>
  <c r="Z244" i="34"/>
  <c r="Y245" i="34"/>
  <c r="Z245" i="34"/>
  <c r="T245" i="34" s="1"/>
  <c r="Y246" i="34"/>
  <c r="Z246" i="34"/>
  <c r="Y247" i="34"/>
  <c r="Z247" i="34"/>
  <c r="T247" i="34" s="1"/>
  <c r="Y248" i="34"/>
  <c r="Z248" i="34"/>
  <c r="Y249" i="34"/>
  <c r="Z249" i="34"/>
  <c r="Y250" i="34"/>
  <c r="Z250" i="34"/>
  <c r="Y251" i="34"/>
  <c r="Z251" i="34"/>
  <c r="Y252" i="34"/>
  <c r="Z252" i="34"/>
  <c r="Y253" i="34"/>
  <c r="Z253" i="34"/>
  <c r="T253" i="34" s="1"/>
  <c r="Y254" i="34"/>
  <c r="Z254" i="34"/>
  <c r="Y255" i="34"/>
  <c r="Z255" i="34"/>
  <c r="T255" i="34" s="1"/>
  <c r="Y256" i="34"/>
  <c r="Z256" i="34"/>
  <c r="Y257" i="34"/>
  <c r="Z257" i="34"/>
  <c r="Y258" i="34"/>
  <c r="Z258" i="34"/>
  <c r="Y259" i="34"/>
  <c r="Z259" i="34"/>
  <c r="Y260" i="34"/>
  <c r="Z260" i="34"/>
  <c r="Y261" i="34"/>
  <c r="Z261" i="34"/>
  <c r="Y262" i="34"/>
  <c r="Z262" i="34"/>
  <c r="Y263" i="34"/>
  <c r="Z263" i="34"/>
  <c r="Y264" i="34"/>
  <c r="Z264" i="34"/>
  <c r="Y265" i="34"/>
  <c r="Z265" i="34"/>
  <c r="Y266" i="34"/>
  <c r="Z266" i="34"/>
  <c r="Y267" i="34"/>
  <c r="Z267" i="34"/>
  <c r="T267" i="34" s="1"/>
  <c r="Y268" i="34"/>
  <c r="Z268" i="34"/>
  <c r="Y269" i="34"/>
  <c r="Z269" i="34"/>
  <c r="Y270" i="34"/>
  <c r="Z270" i="34"/>
  <c r="Y271" i="34"/>
  <c r="Z271" i="34"/>
  <c r="T271" i="34" s="1"/>
  <c r="Y272" i="34"/>
  <c r="Z272" i="34"/>
  <c r="Y273" i="34"/>
  <c r="Z273" i="34"/>
  <c r="T273" i="34" s="1"/>
  <c r="Y274" i="34"/>
  <c r="Z274" i="34"/>
  <c r="Y275" i="34"/>
  <c r="Z275" i="34"/>
  <c r="Y276" i="34"/>
  <c r="Z276" i="34"/>
  <c r="Y277" i="34"/>
  <c r="Z277" i="34"/>
  <c r="T277" i="34" s="1"/>
  <c r="Y278" i="34"/>
  <c r="Z278" i="34"/>
  <c r="Y279" i="34"/>
  <c r="Z279" i="34"/>
  <c r="T279" i="34" s="1"/>
  <c r="Y280" i="34"/>
  <c r="Z280" i="34"/>
  <c r="Y281" i="34"/>
  <c r="Z281" i="34"/>
  <c r="Y282" i="34"/>
  <c r="Z282" i="34"/>
  <c r="Y283" i="34"/>
  <c r="Z283" i="34"/>
  <c r="T283" i="34" s="1"/>
  <c r="Y284" i="34"/>
  <c r="Z284" i="34"/>
  <c r="Y285" i="34"/>
  <c r="Z285" i="34"/>
  <c r="Y286" i="34"/>
  <c r="Z286" i="34"/>
  <c r="Y287" i="34"/>
  <c r="Z287" i="34"/>
  <c r="T287" i="34" s="1"/>
  <c r="Y288" i="34"/>
  <c r="Z288" i="34"/>
  <c r="Y289" i="34"/>
  <c r="Z289" i="34"/>
  <c r="T289" i="34" s="1"/>
  <c r="Y290" i="34"/>
  <c r="Z290" i="34"/>
  <c r="Y291" i="34"/>
  <c r="Z291" i="34"/>
  <c r="T291" i="34" s="1"/>
  <c r="Y292" i="34"/>
  <c r="Z292" i="34"/>
  <c r="Y293" i="34"/>
  <c r="Z293" i="34"/>
  <c r="Y294" i="34"/>
  <c r="Z294" i="34"/>
  <c r="Y295" i="34"/>
  <c r="Z295" i="34"/>
  <c r="T295" i="34" s="1"/>
  <c r="Y296" i="34"/>
  <c r="Z296" i="34"/>
  <c r="Y297" i="34"/>
  <c r="Z297" i="34"/>
  <c r="Y298" i="34"/>
  <c r="Z298" i="34"/>
  <c r="Y299" i="34"/>
  <c r="Z299" i="34"/>
  <c r="Y300" i="34"/>
  <c r="Z300" i="34"/>
  <c r="Y301" i="34"/>
  <c r="Z301" i="34"/>
  <c r="T301" i="34" s="1"/>
  <c r="Y302" i="34"/>
  <c r="Z302" i="34"/>
  <c r="Y303" i="34"/>
  <c r="Z303" i="34"/>
  <c r="Y304" i="34"/>
  <c r="Z304" i="34"/>
  <c r="Y305" i="34"/>
  <c r="Z305" i="34"/>
  <c r="T305" i="34" s="1"/>
  <c r="Y306" i="34"/>
  <c r="Z306" i="34"/>
  <c r="Y307" i="34"/>
  <c r="Z307" i="34"/>
  <c r="T307" i="34" s="1"/>
  <c r="Y308" i="34"/>
  <c r="Z308" i="34"/>
  <c r="Y309" i="34"/>
  <c r="Z309" i="34"/>
  <c r="Y310" i="34"/>
  <c r="Z310" i="34"/>
  <c r="Y311" i="34"/>
  <c r="Z311" i="34"/>
  <c r="Y312" i="34"/>
  <c r="Z312" i="34"/>
  <c r="Y313" i="34"/>
  <c r="Z313" i="34"/>
  <c r="T313" i="34" s="1"/>
  <c r="Y314" i="34"/>
  <c r="Z314" i="34"/>
  <c r="Y315" i="34"/>
  <c r="Z315" i="34"/>
  <c r="Y316" i="34"/>
  <c r="Z316" i="34"/>
  <c r="Y317" i="34"/>
  <c r="Z317" i="34"/>
  <c r="Y318" i="34"/>
  <c r="Z318" i="34"/>
  <c r="Y319" i="34"/>
  <c r="Z319" i="34"/>
  <c r="T319" i="34" s="1"/>
  <c r="Y320" i="34"/>
  <c r="Z320" i="34"/>
  <c r="Y321" i="34"/>
  <c r="Z321" i="34"/>
  <c r="T321" i="34" s="1"/>
  <c r="Y322" i="34"/>
  <c r="Z322" i="34"/>
  <c r="Y323" i="34"/>
  <c r="Z323" i="34"/>
  <c r="Y324" i="34"/>
  <c r="Z324" i="34"/>
  <c r="Y325" i="34"/>
  <c r="Z325" i="34"/>
  <c r="T325" i="34" s="1"/>
  <c r="Y326" i="34"/>
  <c r="Z326" i="34"/>
  <c r="Y327" i="34"/>
  <c r="Z327" i="34"/>
  <c r="T327" i="34" s="1"/>
  <c r="Y328" i="34"/>
  <c r="Z328" i="34"/>
  <c r="Y329" i="34"/>
  <c r="Z329" i="34"/>
  <c r="Y330" i="34"/>
  <c r="Z330" i="34"/>
  <c r="Y331" i="34"/>
  <c r="Z331" i="34"/>
  <c r="T331" i="34" s="1"/>
  <c r="Y332" i="34"/>
  <c r="Z332" i="34"/>
  <c r="Y333" i="34"/>
  <c r="Z333" i="34"/>
  <c r="Y334" i="34"/>
  <c r="Z334" i="34"/>
  <c r="Y335" i="34"/>
  <c r="Z335" i="34"/>
  <c r="T335" i="34" s="1"/>
  <c r="Y336" i="34"/>
  <c r="Z336" i="34"/>
  <c r="Y337" i="34"/>
  <c r="Z337" i="34"/>
  <c r="T337" i="34" s="1"/>
  <c r="Y338" i="34"/>
  <c r="Z338" i="34"/>
  <c r="Y339" i="34"/>
  <c r="Z339" i="34"/>
  <c r="Y340" i="34"/>
  <c r="Z340" i="34"/>
  <c r="Y341" i="34"/>
  <c r="Z341" i="34"/>
  <c r="Y342" i="34"/>
  <c r="Z342" i="34"/>
  <c r="Y343" i="34"/>
  <c r="Z343" i="34"/>
  <c r="T343" i="34" s="1"/>
  <c r="Y344" i="34"/>
  <c r="Z344" i="34"/>
  <c r="Y345" i="34"/>
  <c r="Z345" i="34"/>
  <c r="Y346" i="34"/>
  <c r="Z346" i="34"/>
  <c r="Y347" i="34"/>
  <c r="Z347" i="34"/>
  <c r="T347" i="34" s="1"/>
  <c r="Y348" i="34"/>
  <c r="Z348" i="34"/>
  <c r="Y349" i="34"/>
  <c r="Z349" i="34"/>
  <c r="Y350" i="34"/>
  <c r="Z350" i="34"/>
  <c r="Y351" i="34"/>
  <c r="Z351" i="34"/>
  <c r="T351" i="34" s="1"/>
  <c r="Y352" i="34"/>
  <c r="Z352" i="34"/>
  <c r="Y353" i="34"/>
  <c r="Z353" i="34"/>
  <c r="Y354" i="34"/>
  <c r="Z354" i="34"/>
  <c r="Y355" i="34"/>
  <c r="Z355" i="34"/>
  <c r="Y356" i="34"/>
  <c r="Z356" i="34"/>
  <c r="Y357" i="34"/>
  <c r="Z357" i="34"/>
  <c r="T357" i="34" s="1"/>
  <c r="Y358" i="34"/>
  <c r="Z358" i="34"/>
  <c r="Y359" i="34"/>
  <c r="Z359" i="34"/>
  <c r="Y360" i="34"/>
  <c r="Z360" i="34"/>
  <c r="Y361" i="34"/>
  <c r="Z361" i="34"/>
  <c r="T361" i="34" s="1"/>
  <c r="Y362" i="34"/>
  <c r="Z362" i="34"/>
  <c r="Y363" i="34"/>
  <c r="Z363" i="34"/>
  <c r="Y364" i="34"/>
  <c r="Z364" i="34"/>
  <c r="Y365" i="34"/>
  <c r="Z365" i="34"/>
  <c r="T365" i="34" s="1"/>
  <c r="Y366" i="34"/>
  <c r="Z366" i="34"/>
  <c r="Y367" i="34"/>
  <c r="Z367" i="34"/>
  <c r="T367" i="34" s="1"/>
  <c r="Y368" i="34"/>
  <c r="Z368" i="34"/>
  <c r="Y369" i="34"/>
  <c r="Z369" i="34"/>
  <c r="Y370" i="34"/>
  <c r="Z370" i="34"/>
  <c r="Y371" i="34"/>
  <c r="Z371" i="34"/>
  <c r="T371" i="34" s="1"/>
  <c r="Y372" i="34"/>
  <c r="Z372" i="34"/>
  <c r="Y373" i="34"/>
  <c r="Z373" i="34"/>
  <c r="T373" i="34" s="1"/>
  <c r="Y374" i="34"/>
  <c r="Z374" i="34"/>
  <c r="Y375" i="34"/>
  <c r="Z375" i="34"/>
  <c r="T375" i="34" s="1"/>
  <c r="Y376" i="34"/>
  <c r="Z376" i="34"/>
  <c r="Y377" i="34"/>
  <c r="Z377" i="34"/>
  <c r="Y378" i="34"/>
  <c r="Z378" i="34"/>
  <c r="Y379" i="34"/>
  <c r="Z379" i="34"/>
  <c r="T379" i="34" s="1"/>
  <c r="Y380" i="34"/>
  <c r="Z380" i="34"/>
  <c r="Y381" i="34"/>
  <c r="Z381" i="34"/>
  <c r="Y382" i="34"/>
  <c r="Z382" i="34"/>
  <c r="Y383" i="34"/>
  <c r="Z383" i="34"/>
  <c r="T383" i="34" s="1"/>
  <c r="Y384" i="34"/>
  <c r="Z384" i="34"/>
  <c r="Y385" i="34"/>
  <c r="Z385" i="34"/>
  <c r="T385" i="34" s="1"/>
  <c r="Y386" i="34"/>
  <c r="Z386" i="34"/>
  <c r="Y387" i="34"/>
  <c r="Z387" i="34"/>
  <c r="Y388" i="34"/>
  <c r="Z388" i="34"/>
  <c r="Y389" i="34"/>
  <c r="Z389" i="34"/>
  <c r="Y390" i="34"/>
  <c r="Z390" i="34"/>
  <c r="Y391" i="34"/>
  <c r="Z391" i="34"/>
  <c r="Y392" i="34"/>
  <c r="Z392" i="34"/>
  <c r="Y393" i="34"/>
  <c r="Z393" i="34"/>
  <c r="Y394" i="34"/>
  <c r="Z394" i="34"/>
  <c r="Y395" i="34"/>
  <c r="Z395" i="34"/>
  <c r="T395" i="34" s="1"/>
  <c r="Y396" i="34"/>
  <c r="Z396" i="34"/>
  <c r="Y397" i="34"/>
  <c r="Z397" i="34"/>
  <c r="Y398" i="34"/>
  <c r="Z398" i="34"/>
  <c r="Y399" i="34"/>
  <c r="Z399" i="34"/>
  <c r="T399" i="34" s="1"/>
  <c r="Y400" i="34"/>
  <c r="Z400" i="34"/>
  <c r="Y401" i="34"/>
  <c r="Z401" i="34"/>
  <c r="T401" i="34" s="1"/>
  <c r="Y402" i="34"/>
  <c r="Z402" i="34"/>
  <c r="Y403" i="34"/>
  <c r="Z403" i="34"/>
  <c r="Y404" i="34"/>
  <c r="Z404" i="34"/>
  <c r="Y405" i="34"/>
  <c r="Z405" i="34"/>
  <c r="T405" i="34" s="1"/>
  <c r="Y406" i="34"/>
  <c r="Z406" i="34"/>
  <c r="Y407" i="34"/>
  <c r="Z407" i="34"/>
  <c r="T407" i="34" s="1"/>
  <c r="Y408" i="34"/>
  <c r="Z408" i="34"/>
  <c r="Y409" i="34"/>
  <c r="Z409" i="34"/>
  <c r="Y410" i="34"/>
  <c r="Z410" i="34"/>
  <c r="Y411" i="34"/>
  <c r="Z411" i="34"/>
  <c r="T411" i="34" s="1"/>
  <c r="Y412" i="34"/>
  <c r="Z412" i="34"/>
  <c r="Y413" i="34"/>
  <c r="Z413" i="34"/>
  <c r="Y414" i="34"/>
  <c r="Z414" i="34"/>
  <c r="Y415" i="34"/>
  <c r="Z415" i="34"/>
  <c r="T415" i="34" s="1"/>
  <c r="Y416" i="34"/>
  <c r="Z416" i="34"/>
  <c r="Y417" i="34"/>
  <c r="Z417" i="34"/>
  <c r="Y418" i="34"/>
  <c r="Z418" i="34"/>
  <c r="Y419" i="34"/>
  <c r="Z419" i="34"/>
  <c r="Y420" i="34"/>
  <c r="Z420" i="34"/>
  <c r="Y421" i="34"/>
  <c r="Z421" i="34"/>
  <c r="Y422" i="34"/>
  <c r="Z422" i="34"/>
  <c r="Y423" i="34"/>
  <c r="Z423" i="34"/>
  <c r="Y424" i="34"/>
  <c r="Z424" i="34"/>
  <c r="Y425" i="34"/>
  <c r="Z425" i="34"/>
  <c r="T425" i="34" s="1"/>
  <c r="Y426" i="34"/>
  <c r="Z426" i="34"/>
  <c r="Y427" i="34"/>
  <c r="Z427" i="34"/>
  <c r="T427" i="34" s="1"/>
  <c r="Y428" i="34"/>
  <c r="Z428" i="34"/>
  <c r="Y429" i="34"/>
  <c r="Z429" i="34"/>
  <c r="Y430" i="34"/>
  <c r="Z430" i="34"/>
  <c r="Y431" i="34"/>
  <c r="Z431" i="34"/>
  <c r="Y432" i="34"/>
  <c r="Z432" i="34"/>
  <c r="Y433" i="34"/>
  <c r="Z433" i="34"/>
  <c r="T433" i="34" s="1"/>
  <c r="Y434" i="34"/>
  <c r="Z434" i="34"/>
  <c r="Y435" i="34"/>
  <c r="Z435" i="34"/>
  <c r="Y436" i="34"/>
  <c r="Z436" i="34"/>
  <c r="Y437" i="34"/>
  <c r="Z437" i="34"/>
  <c r="Y438" i="34"/>
  <c r="Z438" i="34"/>
  <c r="Y439" i="34"/>
  <c r="Z439" i="34"/>
  <c r="T439" i="34" s="1"/>
  <c r="Y440" i="34"/>
  <c r="Z440" i="34"/>
  <c r="Y441" i="34"/>
  <c r="Z441" i="34"/>
  <c r="Y442" i="34"/>
  <c r="Z442" i="34"/>
  <c r="Y443" i="34"/>
  <c r="Z443" i="34"/>
  <c r="Y444" i="34"/>
  <c r="Z444" i="34"/>
  <c r="Y445" i="34"/>
  <c r="Z445" i="34"/>
  <c r="T445" i="34" s="1"/>
  <c r="Y446" i="34"/>
  <c r="Z446" i="34"/>
  <c r="Y447" i="34"/>
  <c r="Z447" i="34"/>
  <c r="T447" i="34" s="1"/>
  <c r="Y448" i="34"/>
  <c r="Z448" i="34"/>
  <c r="Y449" i="34"/>
  <c r="Z449" i="34"/>
  <c r="Y450" i="34"/>
  <c r="Z450" i="34"/>
  <c r="Y451" i="34"/>
  <c r="Z451" i="34"/>
  <c r="T451" i="34" s="1"/>
  <c r="Y452" i="34"/>
  <c r="Z452" i="34"/>
  <c r="Y453" i="34"/>
  <c r="Z453" i="34"/>
  <c r="T453" i="34" s="1"/>
  <c r="Y454" i="34"/>
  <c r="Z454" i="34"/>
  <c r="Y455" i="34"/>
  <c r="Z455" i="34"/>
  <c r="Y456" i="34"/>
  <c r="Z456" i="34"/>
  <c r="Y457" i="34"/>
  <c r="Z457" i="34"/>
  <c r="T457" i="34" s="1"/>
  <c r="Y458" i="34"/>
  <c r="Z458" i="34"/>
  <c r="Y459" i="34"/>
  <c r="Z459" i="34"/>
  <c r="T459" i="34" s="1"/>
  <c r="Y460" i="34"/>
  <c r="Z460" i="34"/>
  <c r="Y461" i="34"/>
  <c r="Z461" i="34"/>
  <c r="Y462" i="34"/>
  <c r="Z462" i="34"/>
  <c r="Y463" i="34"/>
  <c r="Z463" i="34"/>
  <c r="T463" i="34" s="1"/>
  <c r="Y464" i="34"/>
  <c r="Z464" i="34"/>
  <c r="Y465" i="34"/>
  <c r="Z465" i="34"/>
  <c r="Y466" i="34"/>
  <c r="Z466" i="34"/>
  <c r="Y467" i="34"/>
  <c r="Z467" i="34"/>
  <c r="Y468" i="34"/>
  <c r="Z468" i="34"/>
  <c r="Y469" i="34"/>
  <c r="Z469" i="34"/>
  <c r="Y470" i="34"/>
  <c r="Z470" i="34"/>
  <c r="Y471" i="34"/>
  <c r="Z471" i="34"/>
  <c r="Y472" i="34"/>
  <c r="Z472" i="34"/>
  <c r="Y473" i="34"/>
  <c r="Z473" i="34"/>
  <c r="T473" i="34" s="1"/>
  <c r="Y474" i="34"/>
  <c r="Z474" i="34"/>
  <c r="Y475" i="34"/>
  <c r="Z475" i="34"/>
  <c r="Y476" i="34"/>
  <c r="Z476" i="34"/>
  <c r="Y477" i="34"/>
  <c r="Z477" i="34"/>
  <c r="T477" i="34" s="1"/>
  <c r="Y478" i="34"/>
  <c r="Z478" i="34"/>
  <c r="Y479" i="34"/>
  <c r="Z479" i="34"/>
  <c r="Y480" i="34"/>
  <c r="Z480" i="34"/>
  <c r="Y481" i="34"/>
  <c r="Z481" i="34"/>
  <c r="Y482" i="34"/>
  <c r="Z482" i="34"/>
  <c r="Y483" i="34"/>
  <c r="Z483" i="34"/>
  <c r="Y484" i="34"/>
  <c r="Z484" i="34"/>
  <c r="Y485" i="34"/>
  <c r="Z485" i="34"/>
  <c r="T485" i="34" s="1"/>
  <c r="Y486" i="34"/>
  <c r="Z486" i="34"/>
  <c r="Y487" i="34"/>
  <c r="Z487" i="34"/>
  <c r="Y488" i="34"/>
  <c r="Z488" i="34"/>
  <c r="Y489" i="34"/>
  <c r="Z489" i="34"/>
  <c r="T489" i="34" s="1"/>
  <c r="Y490" i="34"/>
  <c r="Z490" i="34"/>
  <c r="Y491" i="34"/>
  <c r="Z491" i="34"/>
  <c r="Y492" i="34"/>
  <c r="Z492" i="34"/>
  <c r="Y493" i="34"/>
  <c r="Z493" i="34"/>
  <c r="T493" i="34" s="1"/>
  <c r="Y494" i="34"/>
  <c r="Z494" i="34"/>
  <c r="Y495" i="34"/>
  <c r="Z495" i="34"/>
  <c r="T495" i="34" s="1"/>
  <c r="Y496" i="34"/>
  <c r="Z496" i="34"/>
  <c r="Y497" i="34"/>
  <c r="Z497" i="34"/>
  <c r="Y498" i="34"/>
  <c r="Z498" i="34"/>
  <c r="Y499" i="34"/>
  <c r="Z499" i="34"/>
  <c r="T499" i="34" s="1"/>
  <c r="Y500" i="34"/>
  <c r="Z500" i="34"/>
  <c r="Y501" i="34"/>
  <c r="Z501" i="34"/>
  <c r="T501" i="34" s="1"/>
  <c r="Y502" i="34"/>
  <c r="Z502" i="34"/>
  <c r="Y503" i="34"/>
  <c r="Z503" i="34"/>
  <c r="T503" i="34" s="1"/>
  <c r="Y504" i="34"/>
  <c r="Z504" i="34"/>
  <c r="Y505" i="34"/>
  <c r="Z505" i="34"/>
  <c r="Y506" i="34"/>
  <c r="Z506" i="34"/>
  <c r="Y507" i="34"/>
  <c r="Z507" i="34"/>
  <c r="T507" i="34" s="1"/>
  <c r="Y508" i="34"/>
  <c r="Z508" i="34"/>
  <c r="Y509" i="34"/>
  <c r="Z509" i="34"/>
  <c r="Y510" i="34"/>
  <c r="Z510" i="34"/>
  <c r="Y511" i="34"/>
  <c r="Z511" i="34"/>
  <c r="T511" i="34" s="1"/>
  <c r="Y512" i="34"/>
  <c r="Z512" i="34"/>
  <c r="Y513" i="34"/>
  <c r="Z513" i="34"/>
  <c r="Y514" i="34"/>
  <c r="Z514" i="34"/>
  <c r="Y515" i="34"/>
  <c r="Z515" i="34"/>
  <c r="Y516" i="34"/>
  <c r="Z516" i="34"/>
  <c r="Y517" i="34"/>
  <c r="Z517" i="34"/>
  <c r="Y518" i="34"/>
  <c r="Z518" i="34"/>
  <c r="Y519" i="34"/>
  <c r="Z519" i="34"/>
  <c r="Y520" i="34"/>
  <c r="Z520" i="34"/>
  <c r="Y521" i="34"/>
  <c r="Z521" i="34"/>
  <c r="Y522" i="34"/>
  <c r="Z522" i="34"/>
  <c r="Y523" i="34"/>
  <c r="Z523" i="34"/>
  <c r="T523" i="34" s="1"/>
  <c r="Y524" i="34"/>
  <c r="Z524" i="34"/>
  <c r="Y525" i="34"/>
  <c r="Z525" i="34"/>
  <c r="Y526" i="34"/>
  <c r="Z526" i="34"/>
  <c r="Y527" i="34"/>
  <c r="Z527" i="34"/>
  <c r="T527" i="34" s="1"/>
  <c r="Y528" i="34"/>
  <c r="Z528" i="34"/>
  <c r="Y529" i="34"/>
  <c r="Z529" i="34"/>
  <c r="T529" i="34" s="1"/>
  <c r="Y530" i="34"/>
  <c r="Z530" i="34"/>
  <c r="Y531" i="34"/>
  <c r="Z531" i="34"/>
  <c r="Y532" i="34"/>
  <c r="Z532" i="34"/>
  <c r="Y533" i="34"/>
  <c r="Z533" i="34"/>
  <c r="T533" i="34" s="1"/>
  <c r="Y534" i="34"/>
  <c r="Z534" i="34"/>
  <c r="Y535" i="34"/>
  <c r="Z535" i="34"/>
  <c r="T535" i="34" s="1"/>
  <c r="Y536" i="34"/>
  <c r="Z536" i="34"/>
  <c r="Y537" i="34"/>
  <c r="Z537" i="34"/>
  <c r="Y538" i="34"/>
  <c r="Z538" i="34"/>
  <c r="Y539" i="34"/>
  <c r="Z539" i="34"/>
  <c r="T539" i="34" s="1"/>
  <c r="Y540" i="34"/>
  <c r="Z540" i="34"/>
  <c r="Y541" i="34"/>
  <c r="Z541" i="34"/>
  <c r="Y542" i="34"/>
  <c r="Z542" i="34"/>
  <c r="Y543" i="34"/>
  <c r="Z543" i="34"/>
  <c r="T543" i="34" s="1"/>
  <c r="Y544" i="34"/>
  <c r="Z544" i="34"/>
  <c r="Y545" i="34"/>
  <c r="Z545" i="34"/>
  <c r="T545" i="34" s="1"/>
  <c r="Y546" i="34"/>
  <c r="Z546" i="34"/>
  <c r="Y547" i="34"/>
  <c r="Z547" i="34"/>
  <c r="T547" i="34" s="1"/>
  <c r="Y548" i="34"/>
  <c r="Z548" i="34"/>
  <c r="Y549" i="34"/>
  <c r="Z549" i="34"/>
  <c r="Y550" i="34"/>
  <c r="Z550" i="34"/>
  <c r="Y551" i="34"/>
  <c r="Z551" i="34"/>
  <c r="T551" i="34" s="1"/>
  <c r="Y552" i="34"/>
  <c r="Z552" i="34"/>
  <c r="Y553" i="34"/>
  <c r="Z553" i="34"/>
  <c r="Y554" i="34"/>
  <c r="Z554" i="34"/>
  <c r="Y555" i="34"/>
  <c r="Z555" i="34"/>
  <c r="T555" i="34" s="1"/>
  <c r="Y556" i="34"/>
  <c r="Z556" i="34"/>
  <c r="Y557" i="34"/>
  <c r="Z557" i="34"/>
  <c r="Y558" i="34"/>
  <c r="Z558" i="34"/>
  <c r="Y559" i="34"/>
  <c r="Z559" i="34"/>
  <c r="Y560" i="34"/>
  <c r="Z560" i="34"/>
  <c r="Y561" i="34"/>
  <c r="Z561" i="34"/>
  <c r="T561" i="34" s="1"/>
  <c r="Y562" i="34"/>
  <c r="Z562" i="34"/>
  <c r="Y563" i="34"/>
  <c r="Z563" i="34"/>
  <c r="Y564" i="34"/>
  <c r="Z564" i="34"/>
  <c r="Y565" i="34"/>
  <c r="Z565" i="34"/>
  <c r="Y566" i="34"/>
  <c r="Z566" i="34"/>
  <c r="Y567" i="34"/>
  <c r="Z567" i="34"/>
  <c r="T567" i="34" s="1"/>
  <c r="Y568" i="34"/>
  <c r="Z568" i="34"/>
  <c r="Y569" i="34"/>
  <c r="Z569" i="34"/>
  <c r="Y570" i="34"/>
  <c r="Z570" i="34"/>
  <c r="Y571" i="34"/>
  <c r="Z571" i="34"/>
  <c r="Y572" i="34"/>
  <c r="Z572" i="34"/>
  <c r="Y573" i="34"/>
  <c r="Z573" i="34"/>
  <c r="T573" i="34" s="1"/>
  <c r="Y574" i="34"/>
  <c r="Z574" i="34"/>
  <c r="Y575" i="34"/>
  <c r="Z575" i="34"/>
  <c r="T575" i="34" s="1"/>
  <c r="Y576" i="34"/>
  <c r="Z576" i="34"/>
  <c r="Y577" i="34"/>
  <c r="Z577" i="34"/>
  <c r="Y578" i="34"/>
  <c r="Z578" i="34"/>
  <c r="Y579" i="34"/>
  <c r="Z579" i="34"/>
  <c r="Y580" i="34"/>
  <c r="Z580" i="34"/>
  <c r="Y581" i="34"/>
  <c r="Z581" i="34"/>
  <c r="T581" i="34" s="1"/>
  <c r="Y582" i="34"/>
  <c r="Z582" i="34"/>
  <c r="Y583" i="34"/>
  <c r="Z583" i="34"/>
  <c r="T583" i="34" s="1"/>
  <c r="Y584" i="34"/>
  <c r="Z584" i="34"/>
  <c r="Y585" i="34"/>
  <c r="Z585" i="34"/>
  <c r="Y586" i="34"/>
  <c r="Z586" i="34"/>
  <c r="Y587" i="34"/>
  <c r="Z587" i="34"/>
  <c r="T587" i="34" s="1"/>
  <c r="Y588" i="34"/>
  <c r="Z588" i="34"/>
  <c r="Y589" i="34"/>
  <c r="Z589" i="34"/>
  <c r="Y590" i="34"/>
  <c r="Z590" i="34"/>
  <c r="Y591" i="34"/>
  <c r="Z591" i="34"/>
  <c r="T591" i="34" s="1"/>
  <c r="Y592" i="34"/>
  <c r="Z592" i="34"/>
  <c r="Y593" i="34"/>
  <c r="Z593" i="34"/>
  <c r="T593" i="34" s="1"/>
  <c r="Y594" i="34"/>
  <c r="Z594" i="34"/>
  <c r="Y595" i="34"/>
  <c r="Z595" i="34"/>
  <c r="Y596" i="34"/>
  <c r="Z596" i="34"/>
  <c r="Y597" i="34"/>
  <c r="Z597" i="34"/>
  <c r="Y598" i="34"/>
  <c r="Z598" i="34"/>
  <c r="Y599" i="34"/>
  <c r="Z599" i="34"/>
  <c r="T599" i="34" s="1"/>
  <c r="Y600" i="34"/>
  <c r="Z600" i="34"/>
  <c r="Y601" i="34"/>
  <c r="Z601" i="34"/>
  <c r="Y602" i="34"/>
  <c r="Z602" i="34"/>
  <c r="Y603" i="34"/>
  <c r="Z603" i="34"/>
  <c r="T603" i="34" s="1"/>
  <c r="Y604" i="34"/>
  <c r="Z604" i="34"/>
  <c r="Y605" i="34"/>
  <c r="Z605" i="34"/>
  <c r="Y606" i="34"/>
  <c r="Z606" i="34"/>
  <c r="Y607" i="34"/>
  <c r="Z607" i="34"/>
  <c r="T607" i="34" s="1"/>
  <c r="Y608" i="34"/>
  <c r="Z608" i="34"/>
  <c r="Y609" i="34"/>
  <c r="Z609" i="34"/>
  <c r="Y610" i="34"/>
  <c r="Z610" i="34"/>
  <c r="Y611" i="34"/>
  <c r="Z611" i="34"/>
  <c r="Y612" i="34"/>
  <c r="Z612" i="34"/>
  <c r="Y613" i="34"/>
  <c r="Z613" i="34"/>
  <c r="T613" i="34" s="1"/>
  <c r="Y614" i="34"/>
  <c r="Z614" i="34"/>
  <c r="Y615" i="34"/>
  <c r="Z615" i="34"/>
  <c r="Y616" i="34"/>
  <c r="Z616" i="34"/>
  <c r="Y617" i="34"/>
  <c r="Z617" i="34"/>
  <c r="T617" i="34" s="1"/>
  <c r="Y618" i="34"/>
  <c r="Z618" i="34"/>
  <c r="Y619" i="34"/>
  <c r="Z619" i="34"/>
  <c r="Y620" i="34"/>
  <c r="Z620" i="34"/>
  <c r="Y621" i="34"/>
  <c r="Z621" i="34"/>
  <c r="T621" i="34" s="1"/>
  <c r="Y622" i="34"/>
  <c r="Z622" i="34"/>
  <c r="Y623" i="34"/>
  <c r="Z623" i="34"/>
  <c r="T623" i="34" s="1"/>
  <c r="Y624" i="34"/>
  <c r="Z624" i="34"/>
  <c r="Y625" i="34"/>
  <c r="Z625" i="34"/>
  <c r="Y626" i="34"/>
  <c r="Z626" i="34"/>
  <c r="Y627" i="34"/>
  <c r="Z627" i="34"/>
  <c r="T627" i="34" s="1"/>
  <c r="Y628" i="34"/>
  <c r="Z628" i="34"/>
  <c r="Y629" i="34"/>
  <c r="Z629" i="34"/>
  <c r="T629" i="34" s="1"/>
  <c r="Y630" i="34"/>
  <c r="Z630" i="34"/>
  <c r="Y631" i="34"/>
  <c r="Z631" i="34"/>
  <c r="T631" i="34" s="1"/>
  <c r="Y632" i="34"/>
  <c r="Z632" i="34"/>
  <c r="Y633" i="34"/>
  <c r="Z633" i="34"/>
  <c r="Y634" i="34"/>
  <c r="Z634" i="34"/>
  <c r="Y635" i="34"/>
  <c r="Z635" i="34"/>
  <c r="T635" i="34" s="1"/>
  <c r="Y636" i="34"/>
  <c r="Z636" i="34"/>
  <c r="Y637" i="34"/>
  <c r="Z637" i="34"/>
  <c r="Y638" i="34"/>
  <c r="Z638" i="34"/>
  <c r="Y639" i="34"/>
  <c r="Z639" i="34"/>
  <c r="T639" i="34" s="1"/>
  <c r="Y640" i="34"/>
  <c r="Z640" i="34"/>
  <c r="Y641" i="34"/>
  <c r="Z641" i="34"/>
  <c r="T641" i="34" s="1"/>
  <c r="Y642" i="34"/>
  <c r="Z642" i="34"/>
  <c r="Y643" i="34"/>
  <c r="Z643" i="34"/>
  <c r="Y644" i="34"/>
  <c r="Z644" i="34"/>
  <c r="Y645" i="34"/>
  <c r="Z645" i="34"/>
  <c r="Y646" i="34"/>
  <c r="Z646" i="34"/>
  <c r="Y647" i="34"/>
  <c r="Z647" i="34"/>
  <c r="Y648" i="34"/>
  <c r="Z648" i="34"/>
  <c r="Y649" i="34"/>
  <c r="Z649" i="34"/>
  <c r="Y650" i="34"/>
  <c r="Z650" i="34"/>
  <c r="Y651" i="34"/>
  <c r="Z651" i="34"/>
  <c r="T651" i="34" s="1"/>
  <c r="Y652" i="34"/>
  <c r="Z652" i="34"/>
  <c r="Y653" i="34"/>
  <c r="Z653" i="34"/>
  <c r="Y654" i="34"/>
  <c r="Z654" i="34"/>
  <c r="Y655" i="34"/>
  <c r="Z655" i="34"/>
  <c r="T655" i="34" s="1"/>
  <c r="Y656" i="34"/>
  <c r="Z656" i="34"/>
  <c r="Y657" i="34"/>
  <c r="Z657" i="34"/>
  <c r="T657" i="34" s="1"/>
  <c r="Y658" i="34"/>
  <c r="Z658" i="34"/>
  <c r="Y659" i="34"/>
  <c r="Z659" i="34"/>
  <c r="Y660" i="34"/>
  <c r="Z660" i="34"/>
  <c r="Y661" i="34"/>
  <c r="Z661" i="34"/>
  <c r="T661" i="34" s="1"/>
  <c r="Y662" i="34"/>
  <c r="Z662" i="34"/>
  <c r="Y663" i="34"/>
  <c r="Z663" i="34"/>
  <c r="T663" i="34" s="1"/>
  <c r="Y664" i="34"/>
  <c r="Z664" i="34"/>
  <c r="Y665" i="34"/>
  <c r="Z665" i="34"/>
  <c r="Y666" i="34"/>
  <c r="Z666" i="34"/>
  <c r="Y667" i="34"/>
  <c r="Z667" i="34"/>
  <c r="Y668" i="34"/>
  <c r="Z668" i="34"/>
  <c r="Y669" i="34"/>
  <c r="Z669" i="34"/>
  <c r="T669" i="34" s="1"/>
  <c r="Y670" i="34"/>
  <c r="Z670" i="34"/>
  <c r="Y671" i="34"/>
  <c r="Z671" i="34"/>
  <c r="Y672" i="34"/>
  <c r="Z672" i="34"/>
  <c r="Y673" i="34"/>
  <c r="Z673" i="34"/>
  <c r="T673" i="34" s="1"/>
  <c r="Y674" i="34"/>
  <c r="Z674" i="34"/>
  <c r="Y675" i="34"/>
  <c r="Z675" i="34"/>
  <c r="T675" i="34" s="1"/>
  <c r="Y676" i="34"/>
  <c r="Z676" i="34"/>
  <c r="Y677" i="34"/>
  <c r="Z677" i="34"/>
  <c r="Y678" i="34"/>
  <c r="Z678" i="34"/>
  <c r="Y679" i="34"/>
  <c r="Z679" i="34"/>
  <c r="T679" i="34" s="1"/>
  <c r="Y680" i="34"/>
  <c r="Z680" i="34"/>
  <c r="Y681" i="34"/>
  <c r="Z681" i="34"/>
  <c r="Y682" i="34"/>
  <c r="Z682" i="34"/>
  <c r="Y683" i="34"/>
  <c r="Z683" i="34"/>
  <c r="T683" i="34" s="1"/>
  <c r="Y684" i="34"/>
  <c r="Z684" i="34"/>
  <c r="Y685" i="34"/>
  <c r="Z685" i="34"/>
  <c r="Y686" i="34"/>
  <c r="Z686" i="34"/>
  <c r="Y687" i="34"/>
  <c r="Z687" i="34"/>
  <c r="Y688" i="34"/>
  <c r="Z688" i="34"/>
  <c r="Y689" i="34"/>
  <c r="Z689" i="34"/>
  <c r="T689" i="34" s="1"/>
  <c r="Y690" i="34"/>
  <c r="Z690" i="34"/>
  <c r="Y691" i="34"/>
  <c r="Z691" i="34"/>
  <c r="T691" i="34" s="1"/>
  <c r="Y692" i="34"/>
  <c r="Z692" i="34"/>
  <c r="Y693" i="34"/>
  <c r="Z693" i="34"/>
  <c r="Y694" i="34"/>
  <c r="Z694" i="34"/>
  <c r="Y695" i="34"/>
  <c r="Z695" i="34"/>
  <c r="Y696" i="34"/>
  <c r="Z696" i="34"/>
  <c r="Y697" i="34"/>
  <c r="Z697" i="34"/>
  <c r="T697" i="34" s="1"/>
  <c r="Y698" i="34"/>
  <c r="Z698" i="34"/>
  <c r="Y699" i="34"/>
  <c r="Z699" i="34"/>
  <c r="Y700" i="34"/>
  <c r="Z700" i="34"/>
  <c r="Y701" i="34"/>
  <c r="Z701" i="34"/>
  <c r="Y702" i="34"/>
  <c r="Z702" i="34"/>
  <c r="Y703" i="34"/>
  <c r="Z703" i="34"/>
  <c r="T703" i="34" s="1"/>
  <c r="Y704" i="34"/>
  <c r="Z704" i="34"/>
  <c r="Y705" i="34"/>
  <c r="Z705" i="34"/>
  <c r="T705" i="34" s="1"/>
  <c r="Y706" i="34"/>
  <c r="Z706" i="34"/>
  <c r="Y707" i="34"/>
  <c r="Z707" i="34"/>
  <c r="Y708" i="34"/>
  <c r="Z708" i="34"/>
  <c r="Y709" i="34"/>
  <c r="Z709" i="34"/>
  <c r="T709" i="34" s="1"/>
  <c r="Y710" i="34"/>
  <c r="Z710" i="34"/>
  <c r="Y711" i="34"/>
  <c r="Z711" i="34"/>
  <c r="T711" i="34" s="1"/>
  <c r="Y712" i="34"/>
  <c r="Z712" i="34"/>
  <c r="Y713" i="34"/>
  <c r="Z713" i="34"/>
  <c r="Y714" i="34"/>
  <c r="Z714" i="34"/>
  <c r="Y715" i="34"/>
  <c r="Z715" i="34"/>
  <c r="T715" i="34" s="1"/>
  <c r="Y716" i="34"/>
  <c r="Z716" i="34"/>
  <c r="Y717" i="34"/>
  <c r="Z717" i="34"/>
  <c r="Y718" i="34"/>
  <c r="Z718" i="34"/>
  <c r="Y719" i="34"/>
  <c r="Z719" i="34"/>
  <c r="T719" i="34" s="1"/>
  <c r="Y720" i="34"/>
  <c r="Z720" i="34"/>
  <c r="Y721" i="34"/>
  <c r="Z721" i="34"/>
  <c r="Y722" i="34"/>
  <c r="Z722" i="34"/>
  <c r="Y723" i="34"/>
  <c r="Z723" i="34"/>
  <c r="Y724" i="34"/>
  <c r="Z724" i="34"/>
  <c r="Y725" i="34"/>
  <c r="Z725" i="34"/>
  <c r="Y726" i="34"/>
  <c r="Z726" i="34"/>
  <c r="Y727" i="34"/>
  <c r="Z727" i="34"/>
  <c r="Y728" i="34"/>
  <c r="Z728" i="34"/>
  <c r="Y729" i="34"/>
  <c r="Z729" i="34"/>
  <c r="T729" i="34" s="1"/>
  <c r="Y730" i="34"/>
  <c r="Z730" i="34"/>
  <c r="Y731" i="34"/>
  <c r="Z731" i="34"/>
  <c r="Y732" i="34"/>
  <c r="Z732" i="34"/>
  <c r="Y733" i="34"/>
  <c r="Z733" i="34"/>
  <c r="T733" i="34" s="1"/>
  <c r="Y734" i="34"/>
  <c r="Z734" i="34"/>
  <c r="Y735" i="34"/>
  <c r="Z735" i="34"/>
  <c r="Y736" i="34"/>
  <c r="Z736" i="34"/>
  <c r="Y737" i="34"/>
  <c r="Z737" i="34"/>
  <c r="Y738" i="34"/>
  <c r="Z738" i="34"/>
  <c r="Y739" i="34"/>
  <c r="Z739" i="34"/>
  <c r="Y740" i="34"/>
  <c r="Z740" i="34"/>
  <c r="Y741" i="34"/>
  <c r="Z741" i="34"/>
  <c r="T741" i="34" s="1"/>
  <c r="Y742" i="34"/>
  <c r="Z742" i="34"/>
  <c r="Y743" i="34"/>
  <c r="Z743" i="34"/>
  <c r="Y744" i="34"/>
  <c r="Z744" i="34"/>
  <c r="Y745" i="34"/>
  <c r="Z745" i="34"/>
  <c r="T745" i="34" s="1"/>
  <c r="Y746" i="34"/>
  <c r="Z746" i="34"/>
  <c r="Y747" i="34"/>
  <c r="Z747" i="34"/>
  <c r="Y748" i="34"/>
  <c r="Z748" i="34"/>
  <c r="Y749" i="34"/>
  <c r="Z749" i="34"/>
  <c r="T749" i="34" s="1"/>
  <c r="Y750" i="34"/>
  <c r="Z750" i="34"/>
  <c r="Y751" i="34"/>
  <c r="Z751" i="34"/>
  <c r="T751" i="34" s="1"/>
  <c r="Y752" i="34"/>
  <c r="Z752" i="34"/>
  <c r="Y753" i="34"/>
  <c r="Z753" i="34"/>
  <c r="Y754" i="34"/>
  <c r="Z754" i="34"/>
  <c r="Y755" i="34"/>
  <c r="Z755" i="34"/>
  <c r="T755" i="34" s="1"/>
  <c r="Y756" i="34"/>
  <c r="Z756" i="34"/>
  <c r="Y757" i="34"/>
  <c r="Z757" i="34"/>
  <c r="T757" i="34" s="1"/>
  <c r="Y758" i="34"/>
  <c r="Z758" i="34"/>
  <c r="Y759" i="34"/>
  <c r="Z759" i="34"/>
  <c r="T759" i="34" s="1"/>
  <c r="Y760" i="34"/>
  <c r="Z760" i="34"/>
  <c r="Y761" i="34"/>
  <c r="Z761" i="34"/>
  <c r="Y762" i="34"/>
  <c r="Z762" i="34"/>
  <c r="Y763" i="34"/>
  <c r="Z763" i="34"/>
  <c r="T763" i="34" s="1"/>
  <c r="Y764" i="34"/>
  <c r="Z764" i="34"/>
  <c r="Y765" i="34"/>
  <c r="Z765" i="34"/>
  <c r="Y766" i="34"/>
  <c r="Z766" i="34"/>
  <c r="Y767" i="34"/>
  <c r="Z767" i="34"/>
  <c r="T767" i="34" s="1"/>
  <c r="Y768" i="34"/>
  <c r="Z768" i="34"/>
  <c r="Y769" i="34"/>
  <c r="Z769" i="34"/>
  <c r="Y770" i="34"/>
  <c r="Z770" i="34"/>
  <c r="Y771" i="34"/>
  <c r="Z771" i="34"/>
  <c r="Y772" i="34"/>
  <c r="Z772" i="34"/>
  <c r="Y773" i="34"/>
  <c r="Z773" i="34"/>
  <c r="Y774" i="34"/>
  <c r="Z774" i="34"/>
  <c r="Y775" i="34"/>
  <c r="Z775" i="34"/>
  <c r="Y776" i="34"/>
  <c r="Z776" i="34"/>
  <c r="Y777" i="34"/>
  <c r="Z777" i="34"/>
  <c r="Y778" i="34"/>
  <c r="Z778" i="34"/>
  <c r="Y779" i="34"/>
  <c r="Z779" i="34"/>
  <c r="T779" i="34" s="1"/>
  <c r="Y780" i="34"/>
  <c r="Z780" i="34"/>
  <c r="Y781" i="34"/>
  <c r="Z781" i="34"/>
  <c r="Y782" i="34"/>
  <c r="Z782" i="34"/>
  <c r="Y783" i="34"/>
  <c r="Z783" i="34"/>
  <c r="T783" i="34" s="1"/>
  <c r="Y784" i="34"/>
  <c r="Z784" i="34"/>
  <c r="Y785" i="34"/>
  <c r="Z785" i="34"/>
  <c r="T785" i="34" s="1"/>
  <c r="Y786" i="34"/>
  <c r="Z786" i="34"/>
  <c r="Y787" i="34"/>
  <c r="Z787" i="34"/>
  <c r="Y788" i="34"/>
  <c r="Z788" i="34"/>
  <c r="Y789" i="34"/>
  <c r="Z789" i="34"/>
  <c r="T789" i="34" s="1"/>
  <c r="Y790" i="34"/>
  <c r="Z790" i="34"/>
  <c r="Y791" i="34"/>
  <c r="Z791" i="34"/>
  <c r="T791" i="34" s="1"/>
  <c r="Y792" i="34"/>
  <c r="Z792" i="34"/>
  <c r="Y793" i="34"/>
  <c r="Z793" i="34"/>
  <c r="Y794" i="34"/>
  <c r="Z794" i="34"/>
  <c r="Y795" i="34"/>
  <c r="Z795" i="34"/>
  <c r="T795" i="34" s="1"/>
  <c r="Y796" i="34"/>
  <c r="Z796" i="34"/>
  <c r="Y797" i="34"/>
  <c r="Z797" i="34"/>
  <c r="Y798" i="34"/>
  <c r="Z798" i="34"/>
  <c r="Y799" i="34"/>
  <c r="Z799" i="34"/>
  <c r="T799" i="34" s="1"/>
  <c r="Y800" i="34"/>
  <c r="Z800" i="34"/>
  <c r="Y801" i="34"/>
  <c r="Z801" i="34"/>
  <c r="T801" i="34" s="1"/>
  <c r="Y802" i="34"/>
  <c r="Z802" i="34"/>
  <c r="Y803" i="34"/>
  <c r="Z803" i="34"/>
  <c r="T803" i="34" s="1"/>
  <c r="Y804" i="34"/>
  <c r="Z804" i="34"/>
  <c r="Y805" i="34"/>
  <c r="Z805" i="34"/>
  <c r="Y806" i="34"/>
  <c r="Z806" i="34"/>
  <c r="Y807" i="34"/>
  <c r="Z807" i="34"/>
  <c r="T807" i="34" s="1"/>
  <c r="Y808" i="34"/>
  <c r="Z808" i="34"/>
  <c r="Y809" i="34"/>
  <c r="Z809" i="34"/>
  <c r="Y810" i="34"/>
  <c r="Z810" i="34"/>
  <c r="Y811" i="34"/>
  <c r="Z811" i="34"/>
  <c r="Y812" i="34"/>
  <c r="Z812" i="34"/>
  <c r="Y813" i="34"/>
  <c r="Z813" i="34"/>
  <c r="T813" i="34" s="1"/>
  <c r="Y814" i="34"/>
  <c r="Z814" i="34"/>
  <c r="Y815" i="34"/>
  <c r="Z815" i="34"/>
  <c r="Y816" i="34"/>
  <c r="Z816" i="34"/>
  <c r="Y817" i="34"/>
  <c r="Z817" i="34"/>
  <c r="T817" i="34" s="1"/>
  <c r="Y818" i="34"/>
  <c r="Z818" i="34"/>
  <c r="Y819" i="34"/>
  <c r="Z819" i="34"/>
  <c r="T819" i="34" s="1"/>
  <c r="Y820" i="34"/>
  <c r="Z820" i="34"/>
  <c r="Y821" i="34"/>
  <c r="Z821" i="34"/>
  <c r="Y822" i="34"/>
  <c r="Z822" i="34"/>
  <c r="Y823" i="34"/>
  <c r="Z823" i="34"/>
  <c r="Y824" i="34"/>
  <c r="Z824" i="34"/>
  <c r="Y825" i="34"/>
  <c r="Z825" i="34"/>
  <c r="T825" i="34" s="1"/>
  <c r="Y826" i="34"/>
  <c r="Z826" i="34"/>
  <c r="Y827" i="34"/>
  <c r="Z827" i="34"/>
  <c r="Y828" i="34"/>
  <c r="Z828" i="34"/>
  <c r="Y829" i="34"/>
  <c r="Z829" i="34"/>
  <c r="Y830" i="34"/>
  <c r="Z830" i="34"/>
  <c r="Y831" i="34"/>
  <c r="Z831" i="34"/>
  <c r="T831" i="34" s="1"/>
  <c r="Y832" i="34"/>
  <c r="Z832" i="34"/>
  <c r="Y833" i="34"/>
  <c r="Z833" i="34"/>
  <c r="T833" i="34" s="1"/>
  <c r="Y834" i="34"/>
  <c r="Z834" i="34"/>
  <c r="Y835" i="34"/>
  <c r="Z835" i="34"/>
  <c r="Y836" i="34"/>
  <c r="Z836" i="34"/>
  <c r="Y837" i="34"/>
  <c r="Z837" i="34"/>
  <c r="T837" i="34" s="1"/>
  <c r="Y838" i="34"/>
  <c r="Z838" i="34"/>
  <c r="Y839" i="34"/>
  <c r="Z839" i="34"/>
  <c r="T839" i="34" s="1"/>
  <c r="Y840" i="34"/>
  <c r="Z840" i="34"/>
  <c r="Y841" i="34"/>
  <c r="Z841" i="34"/>
  <c r="Y842" i="34"/>
  <c r="Z842" i="34"/>
  <c r="Y843" i="34"/>
  <c r="Z843" i="34"/>
  <c r="T843" i="34" s="1"/>
  <c r="Y844" i="34"/>
  <c r="Z844" i="34"/>
  <c r="Y845" i="34"/>
  <c r="Z845" i="34"/>
  <c r="Y846" i="34"/>
  <c r="Z846" i="34"/>
  <c r="Y847" i="34"/>
  <c r="Z847" i="34"/>
  <c r="T847" i="34" s="1"/>
  <c r="Y848" i="34"/>
  <c r="Z848" i="34"/>
  <c r="Y849" i="34"/>
  <c r="Z849" i="34"/>
  <c r="T849" i="34" s="1"/>
  <c r="Y850" i="34"/>
  <c r="Z850" i="34"/>
  <c r="Y851" i="34"/>
  <c r="Z851" i="34"/>
  <c r="Y852" i="34"/>
  <c r="Z852" i="34"/>
  <c r="Y853" i="34"/>
  <c r="Z853" i="34"/>
  <c r="Y854" i="34"/>
  <c r="Z854" i="34"/>
  <c r="Y855" i="34"/>
  <c r="Z855" i="34"/>
  <c r="T855" i="34" s="1"/>
  <c r="Y856" i="34"/>
  <c r="Z856" i="34"/>
  <c r="Y857" i="34"/>
  <c r="Z857" i="34"/>
  <c r="Y858" i="34"/>
  <c r="Z858" i="34"/>
  <c r="Y859" i="34"/>
  <c r="Z859" i="34"/>
  <c r="T859" i="34" s="1"/>
  <c r="Y860" i="34"/>
  <c r="Z860" i="34"/>
  <c r="Y861" i="34"/>
  <c r="Z861" i="34"/>
  <c r="Y862" i="34"/>
  <c r="Z862" i="34"/>
  <c r="Y863" i="34"/>
  <c r="Z863" i="34"/>
  <c r="T863" i="34" s="1"/>
  <c r="Y864" i="34"/>
  <c r="Z864" i="34"/>
  <c r="Y865" i="34"/>
  <c r="Z865" i="34"/>
  <c r="T865" i="34" s="1"/>
  <c r="Y866" i="34"/>
  <c r="Z866" i="34"/>
  <c r="Y867" i="34"/>
  <c r="Z867" i="34"/>
  <c r="T867" i="34" s="1"/>
  <c r="Y868" i="34"/>
  <c r="Z868" i="34"/>
  <c r="Y869" i="34"/>
  <c r="Z869" i="34"/>
  <c r="Y870" i="34"/>
  <c r="Z870" i="34"/>
  <c r="Y871" i="34"/>
  <c r="Z871" i="34"/>
  <c r="Y872" i="34"/>
  <c r="Z872" i="34"/>
  <c r="Y873" i="34"/>
  <c r="Z873" i="34"/>
  <c r="T873" i="34" s="1"/>
  <c r="Y874" i="34"/>
  <c r="Z874" i="34"/>
  <c r="Y875" i="34"/>
  <c r="Z875" i="34"/>
  <c r="Y876" i="34"/>
  <c r="Z876" i="34"/>
  <c r="Y877" i="34"/>
  <c r="Z877" i="34"/>
  <c r="T877" i="34" s="1"/>
  <c r="Y878" i="34"/>
  <c r="Z878" i="34"/>
  <c r="Y879" i="34"/>
  <c r="Z879" i="34"/>
  <c r="T879" i="34" s="1"/>
  <c r="Y880" i="34"/>
  <c r="Z880" i="34"/>
  <c r="Y881" i="34"/>
  <c r="Z881" i="34"/>
  <c r="Y882" i="34"/>
  <c r="Z882" i="34"/>
  <c r="Y883" i="34"/>
  <c r="Z883" i="34"/>
  <c r="T883" i="34" s="1"/>
  <c r="Y884" i="34"/>
  <c r="Z884" i="34"/>
  <c r="Y885" i="34"/>
  <c r="Z885" i="34"/>
  <c r="Y886" i="34"/>
  <c r="Z886" i="34"/>
  <c r="Y887" i="34"/>
  <c r="Z887" i="34"/>
  <c r="Y888" i="34"/>
  <c r="Z888" i="34"/>
  <c r="Y889" i="34"/>
  <c r="Z889" i="34"/>
  <c r="T889" i="34" s="1"/>
  <c r="Y890" i="34"/>
  <c r="Z890" i="34"/>
  <c r="Y891" i="34"/>
  <c r="Z891" i="34"/>
  <c r="Y892" i="34"/>
  <c r="Z892" i="34"/>
  <c r="Y893" i="34"/>
  <c r="Z893" i="34"/>
  <c r="Y894" i="34"/>
  <c r="Z894" i="34"/>
  <c r="Y895" i="34"/>
  <c r="Z895" i="34"/>
  <c r="T895" i="34" s="1"/>
  <c r="Y896" i="34"/>
  <c r="Z896" i="34"/>
  <c r="Y897" i="34"/>
  <c r="Z897" i="34"/>
  <c r="Y898" i="34"/>
  <c r="Z898" i="34"/>
  <c r="Y899" i="34"/>
  <c r="Z899" i="34"/>
  <c r="Y900" i="34"/>
  <c r="Z900" i="34"/>
  <c r="Y901" i="34"/>
  <c r="Z901" i="34"/>
  <c r="T901" i="34" s="1"/>
  <c r="Y902" i="34"/>
  <c r="Z902" i="34"/>
  <c r="Y903" i="34"/>
  <c r="Z903" i="34"/>
  <c r="Y904" i="34"/>
  <c r="Z904" i="34"/>
  <c r="Y905" i="34"/>
  <c r="Z905" i="34"/>
  <c r="Y906" i="34"/>
  <c r="Z906" i="34"/>
  <c r="Y907" i="34"/>
  <c r="Z907" i="34"/>
  <c r="T907" i="34" s="1"/>
  <c r="Y908" i="34"/>
  <c r="Z908" i="34"/>
  <c r="Y909" i="34"/>
  <c r="Z909" i="34"/>
  <c r="Y910" i="34"/>
  <c r="Z910" i="34"/>
  <c r="Y911" i="34"/>
  <c r="Z911" i="34"/>
  <c r="T911" i="34" s="1"/>
  <c r="Y912" i="34"/>
  <c r="Z912" i="34"/>
  <c r="Y913" i="34"/>
  <c r="Z913" i="34"/>
  <c r="T913" i="34" s="1"/>
  <c r="Y914" i="34"/>
  <c r="Z914" i="34"/>
  <c r="Y915" i="34"/>
  <c r="Z915" i="34"/>
  <c r="Y916" i="34"/>
  <c r="Z916" i="34"/>
  <c r="Y917" i="34"/>
  <c r="Z917" i="34"/>
  <c r="T917" i="34" s="1"/>
  <c r="Y918" i="34"/>
  <c r="Z918" i="34"/>
  <c r="Y919" i="34"/>
  <c r="Z919" i="34"/>
  <c r="Y920" i="34"/>
  <c r="Z920" i="34"/>
  <c r="Y921" i="34"/>
  <c r="Z921" i="34"/>
  <c r="Y922" i="34"/>
  <c r="Z922" i="34"/>
  <c r="Y923" i="34"/>
  <c r="Z923" i="34"/>
  <c r="T923" i="34" s="1"/>
  <c r="Y924" i="34"/>
  <c r="Z924" i="34"/>
  <c r="Y925" i="34"/>
  <c r="Z925" i="34"/>
  <c r="Y926" i="34"/>
  <c r="Z926" i="34"/>
  <c r="Y927" i="34"/>
  <c r="Z927" i="34"/>
  <c r="T927" i="34" s="1"/>
  <c r="Y928" i="34"/>
  <c r="Z928" i="34"/>
  <c r="Y929" i="34"/>
  <c r="Z929" i="34"/>
  <c r="T929" i="34" s="1"/>
  <c r="Y930" i="34"/>
  <c r="Z930" i="34"/>
  <c r="Y931" i="34"/>
  <c r="Z931" i="34"/>
  <c r="Y932" i="34"/>
  <c r="Z932" i="34"/>
  <c r="Y933" i="34"/>
  <c r="Z933" i="34"/>
  <c r="T933" i="34" s="1"/>
  <c r="Y934" i="34"/>
  <c r="Z934" i="34"/>
  <c r="Y935" i="34"/>
  <c r="Z935" i="34"/>
  <c r="Y936" i="34"/>
  <c r="Z936" i="34"/>
  <c r="Y937" i="34"/>
  <c r="Z937" i="34"/>
  <c r="T937" i="34" s="1"/>
  <c r="Y938" i="34"/>
  <c r="Z938" i="34"/>
  <c r="Y939" i="34"/>
  <c r="Z939" i="34"/>
  <c r="T939" i="34" s="1"/>
  <c r="Y940" i="34"/>
  <c r="Z940" i="34"/>
  <c r="Y941" i="34"/>
  <c r="Z941" i="34"/>
  <c r="Y942" i="34"/>
  <c r="Z942" i="34"/>
  <c r="Y943" i="34"/>
  <c r="Z943" i="34"/>
  <c r="Y944" i="34"/>
  <c r="Z944" i="34"/>
  <c r="Y945" i="34"/>
  <c r="Z945" i="34"/>
  <c r="Y946" i="34"/>
  <c r="Z946" i="34"/>
  <c r="Y947" i="34"/>
  <c r="Z947" i="34"/>
  <c r="Y948" i="34"/>
  <c r="Z948" i="34"/>
  <c r="Y949" i="34"/>
  <c r="Z949" i="34"/>
  <c r="T949" i="34" s="1"/>
  <c r="Y950" i="34"/>
  <c r="Z950" i="34"/>
  <c r="Y951" i="34"/>
  <c r="Z951" i="34"/>
  <c r="T951" i="34" s="1"/>
  <c r="Y952" i="34"/>
  <c r="Z952" i="34"/>
  <c r="Y953" i="34"/>
  <c r="Z953" i="34"/>
  <c r="T953" i="34" s="1"/>
  <c r="Y954" i="34"/>
  <c r="Z954" i="34"/>
  <c r="Y955" i="34"/>
  <c r="Z955" i="34"/>
  <c r="T955" i="34" s="1"/>
  <c r="Y956" i="34"/>
  <c r="Z956" i="34"/>
  <c r="Y957" i="34"/>
  <c r="Z957" i="34"/>
  <c r="T957" i="34" s="1"/>
  <c r="Y958" i="34"/>
  <c r="Z958" i="34"/>
  <c r="Y959" i="34"/>
  <c r="Z959" i="34"/>
  <c r="Y960" i="34"/>
  <c r="Z960" i="34"/>
  <c r="Y961" i="34"/>
  <c r="Z961" i="34"/>
  <c r="Y962" i="34"/>
  <c r="Z962" i="34"/>
  <c r="Y963" i="34"/>
  <c r="Z963" i="34"/>
  <c r="T963" i="34" s="1"/>
  <c r="Y964" i="34"/>
  <c r="Z964" i="34"/>
  <c r="Y965" i="34"/>
  <c r="Z965" i="34"/>
  <c r="Y966" i="34"/>
  <c r="Z966" i="34"/>
  <c r="Y967" i="34"/>
  <c r="Z967" i="34"/>
  <c r="T967" i="34" s="1"/>
  <c r="Y968" i="34"/>
  <c r="Z968" i="34"/>
  <c r="Y969" i="34"/>
  <c r="Z969" i="34"/>
  <c r="Y970" i="34"/>
  <c r="Z970" i="34"/>
  <c r="Y971" i="34"/>
  <c r="Z971" i="34"/>
  <c r="Y972" i="34"/>
  <c r="Z972" i="34"/>
  <c r="Y973" i="34"/>
  <c r="Z973" i="34"/>
  <c r="T973" i="34" s="1"/>
  <c r="Y974" i="34"/>
  <c r="Z974" i="34"/>
  <c r="Y975" i="34"/>
  <c r="Z975" i="34"/>
  <c r="Y976" i="34"/>
  <c r="Z976" i="34"/>
  <c r="Y977" i="34"/>
  <c r="Z977" i="34"/>
  <c r="T977" i="34" s="1"/>
  <c r="Y978" i="34"/>
  <c r="Z978" i="34"/>
  <c r="Y979" i="34"/>
  <c r="Z979" i="34"/>
  <c r="Y980" i="34"/>
  <c r="Z980" i="34"/>
  <c r="Y981" i="34"/>
  <c r="Z981" i="34"/>
  <c r="T981" i="34" s="1"/>
  <c r="Y982" i="34"/>
  <c r="Z982" i="34"/>
  <c r="Y983" i="34"/>
  <c r="Z983" i="34"/>
  <c r="T983" i="34" s="1"/>
  <c r="Y984" i="34"/>
  <c r="Z984" i="34"/>
  <c r="Y985" i="34"/>
  <c r="Z985" i="34"/>
  <c r="Y986" i="34"/>
  <c r="Z986" i="34"/>
  <c r="Y987" i="34"/>
  <c r="Z987" i="34"/>
  <c r="T987" i="34" s="1"/>
  <c r="Y988" i="34"/>
  <c r="Z988" i="34"/>
  <c r="Y989" i="34"/>
  <c r="Z989" i="34"/>
  <c r="T989" i="34" s="1"/>
  <c r="Y990" i="34"/>
  <c r="Z990" i="34"/>
  <c r="Y991" i="34"/>
  <c r="Z991" i="34"/>
  <c r="Y992" i="34"/>
  <c r="Z992" i="34"/>
  <c r="Y993" i="34"/>
  <c r="Z993" i="34"/>
  <c r="T993" i="34" s="1"/>
  <c r="Y994" i="34"/>
  <c r="Z994" i="34"/>
  <c r="Y995" i="34"/>
  <c r="Z995" i="34"/>
  <c r="T995" i="34" s="1"/>
  <c r="Y996" i="34"/>
  <c r="Z996" i="34"/>
  <c r="Y997" i="34"/>
  <c r="Z997" i="34"/>
  <c r="Y998" i="34"/>
  <c r="Z998" i="34"/>
  <c r="Y999" i="34"/>
  <c r="Z999" i="34"/>
  <c r="T999" i="34" s="1"/>
  <c r="Y1000" i="34"/>
  <c r="Z1000" i="34"/>
  <c r="Y1001" i="34"/>
  <c r="Z1001" i="34"/>
  <c r="T1001" i="34" s="1"/>
  <c r="Y1002" i="34"/>
  <c r="Z1002" i="34"/>
  <c r="Y1003" i="34"/>
  <c r="Z1003" i="34"/>
  <c r="Y1004" i="34"/>
  <c r="Z1004" i="34"/>
  <c r="Y1005" i="34"/>
  <c r="Z1005" i="34"/>
  <c r="T1005" i="34" s="1"/>
  <c r="Y1006" i="34"/>
  <c r="Z1006" i="34"/>
  <c r="Y1007" i="34"/>
  <c r="Z1007" i="34"/>
  <c r="Y1008" i="34"/>
  <c r="Z1008" i="34"/>
  <c r="Y1009" i="34"/>
  <c r="Z1009" i="34"/>
  <c r="Y1010" i="34"/>
  <c r="Z1010" i="34"/>
  <c r="Y1011" i="34"/>
  <c r="Z1011" i="34"/>
  <c r="T1011" i="34" s="1"/>
  <c r="Y1012" i="34"/>
  <c r="Z1012" i="34"/>
  <c r="Y1013" i="34"/>
  <c r="Z1013" i="34"/>
  <c r="Y1014" i="34"/>
  <c r="Z1014" i="34"/>
  <c r="Y1015" i="34"/>
  <c r="Z1015" i="34"/>
  <c r="T1015" i="34" s="1"/>
  <c r="A680" i="30"/>
  <c r="A681" i="30"/>
  <c r="A682" i="30"/>
  <c r="A683" i="30"/>
  <c r="A684" i="30"/>
  <c r="A685" i="30"/>
  <c r="A669" i="30"/>
  <c r="A670" i="30"/>
  <c r="A671" i="30"/>
  <c r="A672" i="30"/>
  <c r="A673" i="30"/>
  <c r="A674" i="30"/>
  <c r="A658" i="30"/>
  <c r="A659" i="30"/>
  <c r="A660" i="30"/>
  <c r="A661" i="30"/>
  <c r="A662" i="30"/>
  <c r="A663" i="30"/>
  <c r="A175" i="30"/>
  <c r="A359" i="30"/>
  <c r="A634" i="30"/>
  <c r="A629" i="30"/>
  <c r="A675" i="30"/>
  <c r="A676" i="30"/>
  <c r="A677" i="30"/>
  <c r="A678" i="30"/>
  <c r="A679" i="30"/>
  <c r="A686"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64" i="30"/>
  <c r="A512" i="30"/>
  <c r="A513" i="30"/>
  <c r="A514" i="30"/>
  <c r="A515" i="30"/>
  <c r="A516" i="30"/>
  <c r="A517" i="30"/>
  <c r="A518" i="30"/>
  <c r="A519" i="30"/>
  <c r="A520" i="30"/>
  <c r="A521" i="30"/>
  <c r="A462" i="30"/>
  <c r="A463" i="30"/>
  <c r="A464" i="30"/>
  <c r="A465" i="30"/>
  <c r="A399" i="30"/>
  <c r="A400" i="30"/>
  <c r="A401" i="30"/>
  <c r="A402" i="30"/>
  <c r="A403" i="30"/>
  <c r="A404" i="30"/>
  <c r="A405" i="30"/>
  <c r="A406" i="30"/>
  <c r="A407" i="30"/>
  <c r="A408" i="30"/>
  <c r="A368" i="30"/>
  <c r="A369" i="30"/>
  <c r="A370" i="30"/>
  <c r="A371" i="30"/>
  <c r="A313" i="30"/>
  <c r="A314" i="30"/>
  <c r="A315" i="30"/>
  <c r="A316" i="30"/>
  <c r="A317" i="30"/>
  <c r="A318" i="30"/>
  <c r="A319" i="30"/>
  <c r="A320" i="30"/>
  <c r="A321" i="30"/>
  <c r="A263" i="30"/>
  <c r="A264" i="30"/>
  <c r="A265" i="30"/>
  <c r="A266" i="30"/>
  <c r="A267" i="30"/>
  <c r="A268" i="30"/>
  <c r="A269" i="30"/>
  <c r="A270" i="30"/>
  <c r="A271" i="30"/>
  <c r="A272" i="30"/>
  <c r="A220" i="30"/>
  <c r="A221" i="30"/>
  <c r="A222" i="30"/>
  <c r="A223" i="30"/>
  <c r="A178" i="30"/>
  <c r="A179" i="30"/>
  <c r="A180" i="30"/>
  <c r="A181" i="30"/>
  <c r="A182" i="30"/>
  <c r="A183" i="30"/>
  <c r="A184" i="30"/>
  <c r="A185" i="30"/>
  <c r="A186" i="30"/>
  <c r="A187" i="30"/>
  <c r="A128" i="30"/>
  <c r="A129" i="30"/>
  <c r="A130" i="30"/>
  <c r="A131" i="30"/>
  <c r="A132" i="30"/>
  <c r="A133" i="30"/>
  <c r="A134" i="30"/>
  <c r="A135" i="30"/>
  <c r="A136" i="30"/>
  <c r="A137" i="30"/>
  <c r="A79" i="30"/>
  <c r="A80" i="30"/>
  <c r="A81" i="30"/>
  <c r="A82" i="30"/>
  <c r="A83" i="30"/>
  <c r="A84" i="30"/>
  <c r="A85" i="30"/>
  <c r="A86" i="30"/>
  <c r="A87" i="30"/>
  <c r="A88" i="30"/>
  <c r="A30" i="30"/>
  <c r="A31" i="30"/>
  <c r="A32" i="30"/>
  <c r="A33" i="30"/>
  <c r="A34" i="30"/>
  <c r="A35" i="30"/>
  <c r="A36" i="30"/>
  <c r="A37" i="30"/>
  <c r="A38" i="30"/>
  <c r="A39" i="30"/>
  <c r="A619" i="30"/>
  <c r="A620" i="30"/>
  <c r="A621" i="30"/>
  <c r="A622" i="30"/>
  <c r="A623" i="30"/>
  <c r="A624" i="30"/>
  <c r="A614" i="30"/>
  <c r="A609" i="30"/>
  <c r="A507" i="30"/>
  <c r="A508" i="30"/>
  <c r="A509" i="30"/>
  <c r="A453" i="30"/>
  <c r="A454" i="30"/>
  <c r="A455" i="30"/>
  <c r="A456" i="30"/>
  <c r="A457" i="30"/>
  <c r="A458" i="30"/>
  <c r="A459" i="30"/>
  <c r="A390" i="30"/>
  <c r="A391" i="30"/>
  <c r="A392" i="30"/>
  <c r="A393" i="30"/>
  <c r="A394" i="30"/>
  <c r="A395" i="30"/>
  <c r="A396" i="30"/>
  <c r="A352" i="30"/>
  <c r="A353" i="30"/>
  <c r="A354" i="30"/>
  <c r="A355" i="30"/>
  <c r="A356" i="30"/>
  <c r="A357" i="30"/>
  <c r="A358" i="30"/>
  <c r="A307" i="30"/>
  <c r="A308" i="30"/>
  <c r="A309" i="30"/>
  <c r="A254" i="30"/>
  <c r="A255" i="30"/>
  <c r="A256" i="30"/>
  <c r="A257" i="30"/>
  <c r="A258" i="30"/>
  <c r="A259" i="30"/>
  <c r="A260" i="30"/>
  <c r="A205" i="30"/>
  <c r="A206" i="30"/>
  <c r="A207" i="30"/>
  <c r="A208" i="30"/>
  <c r="A209" i="30"/>
  <c r="A210" i="30"/>
  <c r="A211" i="30"/>
  <c r="A168" i="30"/>
  <c r="A169" i="30"/>
  <c r="A170" i="30"/>
  <c r="A171" i="30"/>
  <c r="A172" i="30"/>
  <c r="A173" i="30"/>
  <c r="A174" i="30"/>
  <c r="A123" i="30"/>
  <c r="A124" i="30"/>
  <c r="A125" i="30"/>
  <c r="A70" i="30"/>
  <c r="A71" i="30"/>
  <c r="A72" i="30"/>
  <c r="A73" i="30"/>
  <c r="A74" i="30"/>
  <c r="A75" i="30"/>
  <c r="A76" i="30"/>
  <c r="A21" i="30"/>
  <c r="A22" i="30"/>
  <c r="A23" i="30"/>
  <c r="A24" i="30"/>
  <c r="A25" i="30"/>
  <c r="A26" i="30"/>
  <c r="A27" i="30"/>
  <c r="A530" i="30"/>
  <c r="A531" i="30"/>
  <c r="A532" i="30"/>
  <c r="A533" i="30"/>
  <c r="A468" i="30"/>
  <c r="A469" i="30"/>
  <c r="A470" i="30"/>
  <c r="A471" i="30"/>
  <c r="A472" i="30"/>
  <c r="A473" i="30"/>
  <c r="A474" i="30"/>
  <c r="A475" i="30"/>
  <c r="A476" i="30"/>
  <c r="A477" i="30"/>
  <c r="A330" i="30"/>
  <c r="A331" i="30"/>
  <c r="A332" i="30"/>
  <c r="A333" i="30"/>
  <c r="A281" i="30"/>
  <c r="A282" i="30"/>
  <c r="A283" i="30"/>
  <c r="A284" i="30"/>
  <c r="A146" i="30"/>
  <c r="A147" i="30"/>
  <c r="A148" i="30"/>
  <c r="A149" i="30"/>
  <c r="A232" i="30"/>
  <c r="A233" i="30"/>
  <c r="A234" i="30"/>
  <c r="A235" i="30"/>
  <c r="A91" i="30"/>
  <c r="A92" i="30"/>
  <c r="A93" i="30"/>
  <c r="A94" i="30"/>
  <c r="A95" i="30"/>
  <c r="A96" i="30"/>
  <c r="A97" i="30"/>
  <c r="A98" i="30"/>
  <c r="A99" i="30"/>
  <c r="A100" i="30"/>
  <c r="A42" i="30"/>
  <c r="A43" i="30"/>
  <c r="A44" i="30"/>
  <c r="A45" i="30"/>
  <c r="A46" i="30"/>
  <c r="A47" i="30"/>
  <c r="A48" i="30"/>
  <c r="A49" i="30"/>
  <c r="A50" i="30"/>
  <c r="A51" i="30"/>
  <c r="A414" i="30"/>
  <c r="A415" i="30"/>
  <c r="A416" i="30"/>
  <c r="A417" i="30"/>
  <c r="A418" i="30"/>
  <c r="A419" i="30"/>
  <c r="A420" i="30"/>
  <c r="A411" i="30"/>
  <c r="A697" i="30"/>
  <c r="A1119" i="30"/>
  <c r="A1120" i="30"/>
  <c r="A1121" i="30"/>
  <c r="A1122" i="30"/>
  <c r="A1123" i="30"/>
  <c r="A1124" i="30"/>
  <c r="A1125" i="30"/>
  <c r="A1126" i="30"/>
  <c r="A1094" i="30"/>
  <c r="A1095" i="30"/>
  <c r="A1096" i="30"/>
  <c r="A1097" i="30"/>
  <c r="A1098" i="30"/>
  <c r="A1099" i="30"/>
  <c r="A1100" i="30"/>
  <c r="A1101" i="30"/>
  <c r="A1102" i="30"/>
  <c r="A979" i="30"/>
  <c r="A980" i="30"/>
  <c r="A981" i="30"/>
  <c r="A982" i="30"/>
  <c r="A983" i="30"/>
  <c r="A984" i="30"/>
  <c r="A985" i="30"/>
  <c r="A986" i="30"/>
  <c r="A987" i="30"/>
  <c r="A988" i="30"/>
  <c r="A989" i="30"/>
  <c r="A1063" i="30"/>
  <c r="A1064" i="30"/>
  <c r="A1065" i="30"/>
  <c r="A1066" i="30"/>
  <c r="A1067" i="30"/>
  <c r="A1068" i="30"/>
  <c r="A1069" i="30"/>
  <c r="A1070" i="30"/>
  <c r="A1071" i="30"/>
  <c r="A1072" i="30"/>
  <c r="A1073" i="30"/>
  <c r="A1074" i="30"/>
  <c r="A978" i="30"/>
  <c r="A930" i="30"/>
  <c r="A931" i="30"/>
  <c r="A892" i="30"/>
  <c r="A893" i="30"/>
  <c r="A796" i="30"/>
  <c r="A797" i="30"/>
  <c r="A865" i="30"/>
  <c r="A866" i="30"/>
  <c r="A867" i="30"/>
  <c r="A868" i="30"/>
  <c r="A869" i="30"/>
  <c r="A870" i="30"/>
  <c r="A871" i="30"/>
  <c r="A872" i="30"/>
  <c r="A840" i="30"/>
  <c r="A841" i="30"/>
  <c r="A842" i="30"/>
  <c r="A843" i="30"/>
  <c r="A844" i="30"/>
  <c r="A845" i="30"/>
  <c r="A846" i="30"/>
  <c r="A847" i="30"/>
  <c r="A848" i="30"/>
  <c r="A815" i="30"/>
  <c r="A816" i="30"/>
  <c r="A817" i="30"/>
  <c r="A818" i="30"/>
  <c r="A819" i="30"/>
  <c r="A820" i="30"/>
  <c r="A821" i="30"/>
  <c r="A822" i="30"/>
  <c r="A696" i="30"/>
  <c r="A693" i="30"/>
  <c r="A694" i="30"/>
  <c r="A695" i="30"/>
  <c r="A687" i="30"/>
  <c r="A688" i="30"/>
  <c r="A689" i="30"/>
  <c r="A690" i="30"/>
  <c r="A691" i="30"/>
  <c r="A692" i="30"/>
  <c r="A765" i="30"/>
  <c r="A766" i="30"/>
  <c r="A767" i="30"/>
  <c r="A768" i="30"/>
  <c r="A769" i="30"/>
  <c r="A770" i="30"/>
  <c r="A771" i="30"/>
  <c r="A772" i="30"/>
  <c r="A740" i="30"/>
  <c r="A741" i="30"/>
  <c r="A742" i="30"/>
  <c r="A743" i="30"/>
  <c r="A744" i="30"/>
  <c r="A745" i="30"/>
  <c r="A746" i="30"/>
  <c r="A747" i="30"/>
  <c r="A748" i="30"/>
  <c r="A715" i="30"/>
  <c r="A716" i="30"/>
  <c r="A717" i="30"/>
  <c r="A718" i="30"/>
  <c r="A719" i="30"/>
  <c r="A720" i="30"/>
  <c r="A721" i="30"/>
  <c r="A722" i="30"/>
  <c r="A522" i="30"/>
  <c r="A523" i="30"/>
  <c r="A524" i="30"/>
  <c r="A525" i="30"/>
  <c r="A526" i="30"/>
  <c r="A527" i="30"/>
  <c r="A528" i="30"/>
  <c r="A529" i="30"/>
  <c r="A466" i="30"/>
  <c r="A467" i="30"/>
  <c r="A409" i="30"/>
  <c r="A410" i="30"/>
  <c r="A412" i="30"/>
  <c r="A413" i="30"/>
  <c r="A322" i="30"/>
  <c r="A323" i="30"/>
  <c r="A324" i="30"/>
  <c r="A325" i="30"/>
  <c r="A326" i="30"/>
  <c r="A327" i="30"/>
  <c r="A328" i="30"/>
  <c r="A329" i="30"/>
  <c r="A273" i="30"/>
  <c r="A274" i="30"/>
  <c r="A275" i="30"/>
  <c r="A276" i="30"/>
  <c r="A277" i="30"/>
  <c r="A278" i="30"/>
  <c r="A279" i="30"/>
  <c r="A280" i="30"/>
  <c r="A224" i="30"/>
  <c r="A225" i="30"/>
  <c r="A226" i="30"/>
  <c r="A227" i="30"/>
  <c r="A228" i="30"/>
  <c r="A229" i="30"/>
  <c r="A230" i="30"/>
  <c r="A231" i="30"/>
  <c r="A138" i="30"/>
  <c r="A139" i="30"/>
  <c r="A140" i="30"/>
  <c r="A141" i="30"/>
  <c r="A142" i="30"/>
  <c r="A143" i="30"/>
  <c r="A144" i="30"/>
  <c r="A145" i="30"/>
  <c r="A89" i="30"/>
  <c r="A90" i="30"/>
  <c r="A41" i="30"/>
  <c r="A52" i="30"/>
  <c r="A53" i="30"/>
  <c r="A54" i="30"/>
  <c r="A55" i="30"/>
  <c r="A56" i="30"/>
  <c r="A57" i="30"/>
  <c r="A58" i="30"/>
  <c r="A59" i="30"/>
  <c r="A60" i="30"/>
  <c r="A61" i="30"/>
  <c r="A62" i="30"/>
  <c r="A63" i="30"/>
  <c r="A64" i="30"/>
  <c r="A65" i="30"/>
  <c r="A66" i="30"/>
  <c r="A67" i="30"/>
  <c r="A68" i="30"/>
  <c r="A69" i="30"/>
  <c r="A77" i="30"/>
  <c r="A78" i="30"/>
  <c r="A101" i="30"/>
  <c r="A102" i="30"/>
  <c r="A103" i="30"/>
  <c r="A104" i="30"/>
  <c r="A105" i="30"/>
  <c r="A106" i="30"/>
  <c r="A107" i="30"/>
  <c r="A108" i="30"/>
  <c r="A109" i="30"/>
  <c r="A110" i="30"/>
  <c r="A111" i="30"/>
  <c r="A112" i="30"/>
  <c r="A113" i="30"/>
  <c r="A114" i="30"/>
  <c r="A115" i="30"/>
  <c r="A116" i="30"/>
  <c r="A117" i="30"/>
  <c r="A118" i="30"/>
  <c r="A119" i="30"/>
  <c r="A120" i="30"/>
  <c r="A121" i="30"/>
  <c r="A122" i="30"/>
  <c r="A126" i="30"/>
  <c r="A127" i="30"/>
  <c r="A150" i="30"/>
  <c r="A151" i="30"/>
  <c r="A152" i="30"/>
  <c r="A153" i="30"/>
  <c r="A154" i="30"/>
  <c r="A155" i="30"/>
  <c r="A156" i="30"/>
  <c r="A157" i="30"/>
  <c r="A158" i="30"/>
  <c r="A159" i="30"/>
  <c r="A160" i="30"/>
  <c r="A161" i="30"/>
  <c r="A162" i="30"/>
  <c r="A163" i="30"/>
  <c r="A164" i="30"/>
  <c r="A165" i="30"/>
  <c r="A166" i="30"/>
  <c r="A167" i="30"/>
  <c r="A176" i="30"/>
  <c r="A177" i="30"/>
  <c r="A188" i="30"/>
  <c r="A189" i="30"/>
  <c r="A190" i="30"/>
  <c r="A191" i="30"/>
  <c r="A192" i="30"/>
  <c r="A193" i="30"/>
  <c r="A194" i="30"/>
  <c r="A195" i="30"/>
  <c r="A196" i="30"/>
  <c r="A197" i="30"/>
  <c r="A198" i="30"/>
  <c r="A199" i="30"/>
  <c r="A200" i="30"/>
  <c r="A201" i="30"/>
  <c r="A202" i="30"/>
  <c r="A203" i="30"/>
  <c r="A204" i="30"/>
  <c r="A212" i="30"/>
  <c r="A213" i="30"/>
  <c r="A214" i="30"/>
  <c r="A215" i="30"/>
  <c r="A216" i="30"/>
  <c r="A217" i="30"/>
  <c r="A218" i="30"/>
  <c r="A219" i="30"/>
  <c r="A236" i="30"/>
  <c r="A237" i="30"/>
  <c r="A238" i="30"/>
  <c r="A239" i="30"/>
  <c r="A240" i="30"/>
  <c r="A241" i="30"/>
  <c r="A242" i="30"/>
  <c r="A243" i="30"/>
  <c r="A244" i="30"/>
  <c r="A245" i="30"/>
  <c r="A246" i="30"/>
  <c r="A247" i="30"/>
  <c r="A248" i="30"/>
  <c r="A249" i="30"/>
  <c r="A250" i="30"/>
  <c r="A251" i="30"/>
  <c r="A252" i="30"/>
  <c r="A253" i="30"/>
  <c r="A261" i="30"/>
  <c r="A262" i="30"/>
  <c r="A285" i="30"/>
  <c r="A286" i="30"/>
  <c r="A287" i="30"/>
  <c r="A288" i="30"/>
  <c r="A289" i="30"/>
  <c r="A290" i="30"/>
  <c r="A291" i="30"/>
  <c r="A292" i="30"/>
  <c r="A293" i="30"/>
  <c r="A294" i="30"/>
  <c r="A295" i="30"/>
  <c r="A296" i="30"/>
  <c r="A297" i="30"/>
  <c r="A298" i="30"/>
  <c r="A299" i="30"/>
  <c r="A300" i="30"/>
  <c r="A301" i="30"/>
  <c r="A302" i="30"/>
  <c r="A303" i="30"/>
  <c r="A304" i="30"/>
  <c r="A305" i="30"/>
  <c r="A306" i="30"/>
  <c r="A310" i="30"/>
  <c r="A311" i="30"/>
  <c r="A312" i="30"/>
  <c r="A334" i="30"/>
  <c r="A335" i="30"/>
  <c r="A336" i="30"/>
  <c r="A337" i="30"/>
  <c r="A338" i="30"/>
  <c r="A339" i="30"/>
  <c r="A340" i="30"/>
  <c r="A341" i="30"/>
  <c r="A342" i="30"/>
  <c r="A343" i="30"/>
  <c r="A344" i="30"/>
  <c r="A345" i="30"/>
  <c r="A346" i="30"/>
  <c r="A347" i="30"/>
  <c r="A348" i="30"/>
  <c r="A349" i="30"/>
  <c r="A350" i="30"/>
  <c r="A351" i="30"/>
  <c r="A360" i="30"/>
  <c r="A361" i="30"/>
  <c r="A362" i="30"/>
  <c r="A363" i="30"/>
  <c r="A364" i="30"/>
  <c r="A365" i="30"/>
  <c r="A366" i="30"/>
  <c r="A367" i="30"/>
  <c r="A372" i="30"/>
  <c r="A373" i="30"/>
  <c r="A374" i="30"/>
  <c r="A375" i="30"/>
  <c r="A376" i="30"/>
  <c r="A377" i="30"/>
  <c r="A378" i="30"/>
  <c r="A379" i="30"/>
  <c r="A380" i="30"/>
  <c r="A381" i="30"/>
  <c r="A382" i="30"/>
  <c r="A383" i="30"/>
  <c r="A384" i="30"/>
  <c r="A385" i="30"/>
  <c r="A386" i="30"/>
  <c r="A387" i="30"/>
  <c r="A388" i="30"/>
  <c r="A389" i="30"/>
  <c r="A397" i="30"/>
  <c r="A398"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60" i="30"/>
  <c r="A461"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10" i="30"/>
  <c r="A511"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10" i="30"/>
  <c r="A611" i="30"/>
  <c r="A612" i="30"/>
  <c r="A613" i="30"/>
  <c r="A615" i="30"/>
  <c r="A616" i="30"/>
  <c r="A617" i="30"/>
  <c r="A618" i="30"/>
  <c r="A625" i="30"/>
  <c r="A626" i="30"/>
  <c r="A627" i="30"/>
  <c r="A628" i="30"/>
  <c r="A630" i="30"/>
  <c r="A631" i="30"/>
  <c r="A632" i="30"/>
  <c r="A633" i="30"/>
  <c r="A665" i="30"/>
  <c r="A666" i="30"/>
  <c r="A667" i="30"/>
  <c r="A668" i="30"/>
  <c r="A698" i="30"/>
  <c r="A699" i="30"/>
  <c r="A700" i="30"/>
  <c r="A701" i="30"/>
  <c r="A702" i="30"/>
  <c r="A703" i="30"/>
  <c r="A704" i="30"/>
  <c r="A705" i="30"/>
  <c r="A706" i="30"/>
  <c r="A707" i="30"/>
  <c r="A708" i="30"/>
  <c r="A709" i="30"/>
  <c r="A710" i="30"/>
  <c r="A711" i="30"/>
  <c r="A712" i="30"/>
  <c r="A713" i="30"/>
  <c r="A714" i="30"/>
  <c r="A723" i="30"/>
  <c r="A724" i="30"/>
  <c r="A725" i="30"/>
  <c r="A726" i="30"/>
  <c r="A727" i="30"/>
  <c r="A728" i="30"/>
  <c r="A729" i="30"/>
  <c r="A730" i="30"/>
  <c r="A731" i="30"/>
  <c r="A732" i="30"/>
  <c r="A733" i="30"/>
  <c r="A734" i="30"/>
  <c r="A735" i="30"/>
  <c r="A736" i="30"/>
  <c r="A737" i="30"/>
  <c r="A738" i="30"/>
  <c r="A739" i="30"/>
  <c r="A749" i="30"/>
  <c r="A750" i="30"/>
  <c r="A751" i="30"/>
  <c r="A752" i="30"/>
  <c r="A753" i="30"/>
  <c r="A754" i="30"/>
  <c r="A755" i="30"/>
  <c r="A756" i="30"/>
  <c r="A757" i="30"/>
  <c r="A758" i="30"/>
  <c r="A759" i="30"/>
  <c r="A760" i="30"/>
  <c r="A761" i="30"/>
  <c r="A762" i="30"/>
  <c r="A763" i="30"/>
  <c r="A764" i="30"/>
  <c r="A773" i="30"/>
  <c r="A774" i="30"/>
  <c r="A775" i="30"/>
  <c r="A776" i="30"/>
  <c r="A777" i="30"/>
  <c r="A778" i="30"/>
  <c r="A779" i="30"/>
  <c r="A780" i="30"/>
  <c r="A781" i="30"/>
  <c r="A782" i="30"/>
  <c r="A783" i="30"/>
  <c r="A784" i="30"/>
  <c r="A785" i="30"/>
  <c r="A786" i="30"/>
  <c r="A787" i="30"/>
  <c r="A788" i="30"/>
  <c r="A789" i="30"/>
  <c r="A792" i="30"/>
  <c r="A793" i="30"/>
  <c r="A794" i="30"/>
  <c r="A795" i="30"/>
  <c r="A790" i="30"/>
  <c r="A791" i="30"/>
  <c r="A798" i="30"/>
  <c r="A799" i="30"/>
  <c r="A800" i="30"/>
  <c r="A801" i="30"/>
  <c r="A802" i="30"/>
  <c r="A803" i="30"/>
  <c r="A804" i="30"/>
  <c r="A805" i="30"/>
  <c r="A806" i="30"/>
  <c r="A807" i="30"/>
  <c r="A808" i="30"/>
  <c r="A809" i="30"/>
  <c r="A810" i="30"/>
  <c r="A811" i="30"/>
  <c r="A812" i="30"/>
  <c r="A813" i="30"/>
  <c r="A814" i="30"/>
  <c r="A823" i="30"/>
  <c r="A824" i="30"/>
  <c r="A825" i="30"/>
  <c r="A826" i="30"/>
  <c r="A827" i="30"/>
  <c r="A828" i="30"/>
  <c r="A829" i="30"/>
  <c r="A830" i="30"/>
  <c r="A831" i="30"/>
  <c r="A832" i="30"/>
  <c r="A833" i="30"/>
  <c r="A834" i="30"/>
  <c r="A835" i="30"/>
  <c r="A836" i="30"/>
  <c r="A837" i="30"/>
  <c r="A838" i="30"/>
  <c r="A839" i="30"/>
  <c r="A849" i="30"/>
  <c r="A850" i="30"/>
  <c r="A851" i="30"/>
  <c r="A852" i="30"/>
  <c r="A853" i="30"/>
  <c r="A854" i="30"/>
  <c r="A855" i="30"/>
  <c r="A856" i="30"/>
  <c r="A857" i="30"/>
  <c r="A858" i="30"/>
  <c r="A859" i="30"/>
  <c r="A860" i="30"/>
  <c r="A861" i="30"/>
  <c r="A862" i="30"/>
  <c r="A863" i="30"/>
  <c r="A864" i="30"/>
  <c r="A873" i="30"/>
  <c r="A874" i="30"/>
  <c r="A875" i="30"/>
  <c r="A876" i="30"/>
  <c r="A877" i="30"/>
  <c r="A878" i="30"/>
  <c r="A879" i="30"/>
  <c r="A880" i="30"/>
  <c r="A881" i="30"/>
  <c r="A882" i="30"/>
  <c r="A883" i="30"/>
  <c r="A884" i="30"/>
  <c r="A885" i="30"/>
  <c r="A886" i="30"/>
  <c r="A887" i="30"/>
  <c r="A888" i="30"/>
  <c r="A889" i="30"/>
  <c r="A890" i="30"/>
  <c r="A891"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75" i="30"/>
  <c r="A1076" i="30"/>
  <c r="A1077" i="30"/>
  <c r="A1078" i="30"/>
  <c r="A1079" i="30"/>
  <c r="A1080" i="30"/>
  <c r="A1081" i="30"/>
  <c r="A1082" i="30"/>
  <c r="A1083" i="30"/>
  <c r="A1084" i="30"/>
  <c r="A1085" i="30"/>
  <c r="A1086" i="30"/>
  <c r="A1087" i="30"/>
  <c r="A1088" i="30"/>
  <c r="A1089" i="30"/>
  <c r="A1090" i="30"/>
  <c r="A1091" i="30"/>
  <c r="A1092" i="30"/>
  <c r="A1093" i="30"/>
  <c r="A1103" i="30"/>
  <c r="A1104" i="30"/>
  <c r="A1105" i="30"/>
  <c r="A1106" i="30"/>
  <c r="A1107" i="30"/>
  <c r="A1108" i="30"/>
  <c r="A1109" i="30"/>
  <c r="A1110" i="30"/>
  <c r="A1111" i="30"/>
  <c r="A1112" i="30"/>
  <c r="A1113" i="30"/>
  <c r="A1114" i="30"/>
  <c r="A1115" i="30"/>
  <c r="A1116" i="30"/>
  <c r="A1117" i="30"/>
  <c r="A1118"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0" i="30"/>
  <c r="A11" i="30"/>
  <c r="A12" i="30"/>
  <c r="A13" i="30"/>
  <c r="A14" i="30"/>
  <c r="A15" i="30"/>
  <c r="A16" i="30"/>
  <c r="A17" i="30"/>
  <c r="A18" i="30"/>
  <c r="A19" i="30"/>
  <c r="A20" i="30"/>
  <c r="A28" i="30"/>
  <c r="A29" i="30"/>
  <c r="A40" i="30"/>
  <c r="AR810" i="34"/>
  <c r="AO932" i="34"/>
  <c r="AT912" i="34"/>
  <c r="AO888" i="34"/>
  <c r="AO872" i="34"/>
  <c r="AO826" i="34"/>
  <c r="AS688" i="34"/>
  <c r="AO688" i="34"/>
  <c r="AL458" i="34"/>
  <c r="AR876" i="34"/>
  <c r="AT776" i="34"/>
  <c r="AT750" i="34"/>
  <c r="AT682" i="34"/>
  <c r="AS486" i="34"/>
  <c r="AT50" i="34"/>
  <c r="AR50" i="34"/>
  <c r="AR785" i="34"/>
  <c r="AT749" i="34"/>
  <c r="AR479" i="34"/>
  <c r="AO337" i="34"/>
  <c r="AS337" i="34"/>
  <c r="AT333" i="34"/>
  <c r="AR333" i="34"/>
  <c r="AO333" i="34"/>
  <c r="AT907" i="34"/>
  <c r="AR750" i="34"/>
  <c r="AR682" i="34"/>
  <c r="AL432" i="34"/>
  <c r="AJ432" i="34" s="1"/>
  <c r="AR423" i="34"/>
  <c r="AS50" i="34"/>
  <c r="AP661" i="34"/>
  <c r="AP610" i="34"/>
  <c r="AP516" i="34"/>
  <c r="AP388" i="34"/>
  <c r="AP369" i="34"/>
  <c r="AM344" i="34"/>
  <c r="AP344" i="34"/>
  <c r="AP330" i="34"/>
  <c r="AM258" i="34"/>
  <c r="AP258" i="34"/>
  <c r="AM236" i="34"/>
  <c r="AP236" i="34"/>
  <c r="AM141" i="34"/>
  <c r="AM94" i="34"/>
  <c r="AP45" i="34"/>
  <c r="AP17" i="34"/>
  <c r="AP979" i="34"/>
  <c r="AP954" i="34"/>
  <c r="AP941" i="34"/>
  <c r="AP917" i="34"/>
  <c r="AP837" i="34"/>
  <c r="AM830" i="34"/>
  <c r="AM827" i="34"/>
  <c r="AM778" i="34"/>
  <c r="AP777" i="34"/>
  <c r="AM753" i="34"/>
  <c r="AM748" i="34"/>
  <c r="AM737" i="34"/>
  <c r="AP737" i="34"/>
  <c r="AM679" i="34"/>
  <c r="AM675" i="34"/>
  <c r="AM573" i="34"/>
  <c r="AP538" i="34"/>
  <c r="AM528" i="34"/>
  <c r="AM527" i="34"/>
  <c r="AP526" i="34"/>
  <c r="AP520" i="34"/>
  <c r="AP508" i="34"/>
  <c r="AP489" i="34"/>
  <c r="AM489" i="34"/>
  <c r="AM484" i="34"/>
  <c r="AM469" i="34"/>
  <c r="AM457" i="34"/>
  <c r="AM453" i="34"/>
  <c r="AP436" i="34"/>
  <c r="AM405" i="34"/>
  <c r="AP346" i="34"/>
  <c r="AM296" i="34"/>
  <c r="AM287" i="34"/>
  <c r="AM278" i="34"/>
  <c r="AP268" i="34"/>
  <c r="AM262" i="34"/>
  <c r="AM242" i="34"/>
  <c r="AP241" i="34"/>
  <c r="AM241" i="34"/>
  <c r="AM169" i="34"/>
  <c r="AM159" i="34"/>
  <c r="AM113" i="34"/>
  <c r="AM54" i="34"/>
  <c r="AP38" i="34"/>
  <c r="AP22" i="34"/>
  <c r="AM652" i="34"/>
  <c r="AM492" i="34"/>
  <c r="AP492" i="34"/>
  <c r="AP432" i="34"/>
  <c r="AP385" i="34"/>
  <c r="AM385" i="34"/>
  <c r="AP362" i="34"/>
  <c r="AM362" i="34"/>
  <c r="AM328" i="34"/>
  <c r="AP328" i="34"/>
  <c r="AM286" i="34"/>
  <c r="AP286" i="34"/>
  <c r="AP134" i="34"/>
  <c r="AM90" i="34"/>
  <c r="AP541" i="34"/>
  <c r="AP517" i="34"/>
  <c r="AP500" i="34"/>
  <c r="AP443" i="34"/>
  <c r="AM443" i="34"/>
  <c r="AM291" i="34"/>
  <c r="AP291" i="34"/>
  <c r="AM1011" i="34"/>
  <c r="AM985" i="34"/>
  <c r="AM943" i="34"/>
  <c r="AL912" i="34"/>
  <c r="AM907" i="34"/>
  <c r="AP901" i="34"/>
  <c r="AM894" i="34"/>
  <c r="AP853" i="34"/>
  <c r="AP849" i="34"/>
  <c r="AM847" i="34"/>
  <c r="AM842" i="34"/>
  <c r="AM839" i="34"/>
  <c r="AP833" i="34"/>
  <c r="AM754" i="34"/>
  <c r="AP719" i="34"/>
  <c r="AP705" i="34"/>
  <c r="AM695" i="34"/>
  <c r="AM636" i="34"/>
  <c r="AP502" i="34"/>
  <c r="AP473" i="34"/>
  <c r="AP398" i="34"/>
  <c r="AP359" i="34"/>
  <c r="AM312" i="34"/>
  <c r="AM310" i="34"/>
  <c r="AP284" i="34"/>
  <c r="AP283" i="34"/>
  <c r="AM246" i="34"/>
  <c r="AP246" i="34"/>
  <c r="AM233" i="34"/>
  <c r="AP197" i="34"/>
  <c r="AP189" i="34"/>
  <c r="AP173" i="34"/>
  <c r="AP145" i="34"/>
  <c r="AP129" i="34"/>
  <c r="AP101" i="34"/>
  <c r="AP71" i="34"/>
  <c r="AM37" i="34"/>
  <c r="AM25" i="34"/>
  <c r="AP25" i="34"/>
  <c r="AL129" i="34"/>
  <c r="AT995" i="34"/>
  <c r="AS995" i="34"/>
  <c r="AR995" i="34"/>
  <c r="AO995" i="34"/>
  <c r="AM641" i="34"/>
  <c r="AP641" i="34"/>
  <c r="AS616" i="34"/>
  <c r="AO616" i="34"/>
  <c r="AR616" i="34"/>
  <c r="AT616" i="34"/>
  <c r="AM480" i="34"/>
  <c r="AM945" i="34"/>
  <c r="AP945" i="34"/>
  <c r="AP711" i="34"/>
  <c r="AM711" i="34"/>
  <c r="AM625" i="34"/>
  <c r="AP625" i="34"/>
  <c r="AY993" i="34"/>
  <c r="AY977" i="34"/>
  <c r="AP953" i="34"/>
  <c r="AY944" i="34"/>
  <c r="AP911" i="34"/>
  <c r="AM911" i="34"/>
  <c r="AM873" i="34"/>
  <c r="AP873" i="34"/>
  <c r="AT728" i="34"/>
  <c r="AO728" i="34"/>
  <c r="AR728" i="34"/>
  <c r="AP697" i="34"/>
  <c r="AS604" i="34"/>
  <c r="AP574" i="34"/>
  <c r="AP247" i="34"/>
  <c r="AM247" i="34"/>
  <c r="AM232" i="34"/>
  <c r="AP231" i="34"/>
  <c r="AM183" i="34"/>
  <c r="AM182" i="34"/>
  <c r="AP1008" i="34"/>
  <c r="AP1003" i="34"/>
  <c r="AM1003" i="34"/>
  <c r="AP990" i="34"/>
  <c r="AM990" i="34"/>
  <c r="AP966" i="34"/>
  <c r="AM956" i="34"/>
  <c r="AP956" i="34"/>
  <c r="AM806" i="34"/>
  <c r="AR789" i="34"/>
  <c r="AO789" i="34"/>
  <c r="AP732" i="34"/>
  <c r="AM732" i="34"/>
  <c r="AM717" i="34"/>
  <c r="AP717" i="34"/>
  <c r="AP465" i="34"/>
  <c r="AM465" i="34"/>
  <c r="AP939" i="34"/>
  <c r="AM939" i="34"/>
  <c r="AM657" i="34"/>
  <c r="AP623" i="34"/>
  <c r="AM621" i="34"/>
  <c r="AP621" i="34"/>
  <c r="AM597" i="34"/>
  <c r="AM468" i="34"/>
  <c r="AP468" i="34"/>
  <c r="AP304" i="34"/>
  <c r="AP1009" i="34"/>
  <c r="AM1009" i="34"/>
  <c r="AP988" i="34"/>
  <c r="AM988" i="34"/>
  <c r="AP972" i="34"/>
  <c r="AM972" i="34"/>
  <c r="AP960" i="34"/>
  <c r="AM960" i="34"/>
  <c r="AM959" i="34"/>
  <c r="AM829" i="34"/>
  <c r="AP829" i="34"/>
  <c r="AM671" i="34"/>
  <c r="AP605" i="34"/>
  <c r="AT474" i="34"/>
  <c r="AM858" i="34"/>
  <c r="AP850" i="34"/>
  <c r="AM850" i="34"/>
  <c r="AP811" i="34"/>
  <c r="AP767" i="34"/>
  <c r="AM767" i="34"/>
  <c r="AY742" i="34"/>
  <c r="AP738" i="34"/>
  <c r="AM738" i="34"/>
  <c r="AP716" i="34"/>
  <c r="AY696" i="34"/>
  <c r="AM685" i="34"/>
  <c r="AP685" i="34"/>
  <c r="AM683" i="34"/>
  <c r="AP683" i="34"/>
  <c r="AP485" i="34"/>
  <c r="AM485" i="34"/>
  <c r="AP391" i="34"/>
  <c r="AY1008" i="34"/>
  <c r="AY1003" i="34"/>
  <c r="AM991" i="34"/>
  <c r="AY985" i="34"/>
  <c r="AY970" i="34"/>
  <c r="AY927" i="34"/>
  <c r="AY925" i="34"/>
  <c r="AY913" i="34"/>
  <c r="AP905" i="34"/>
  <c r="AP866" i="34"/>
  <c r="AP841" i="34"/>
  <c r="AM834" i="34"/>
  <c r="AP813" i="34"/>
  <c r="AY808" i="34"/>
  <c r="AR801" i="34"/>
  <c r="AO793" i="34"/>
  <c r="AM785" i="34"/>
  <c r="AP781" i="34"/>
  <c r="AR776" i="34"/>
  <c r="AS776" i="34"/>
  <c r="AP769" i="34"/>
  <c r="AY730" i="34"/>
  <c r="AP715" i="34"/>
  <c r="AP691" i="34"/>
  <c r="AM653" i="34"/>
  <c r="AP653" i="34"/>
  <c r="AM647" i="34"/>
  <c r="AY636" i="34"/>
  <c r="AP602" i="34"/>
  <c r="AY594" i="34"/>
  <c r="AM586" i="34"/>
  <c r="AP586" i="34"/>
  <c r="AM550" i="34"/>
  <c r="AP550" i="34"/>
  <c r="AP459" i="34"/>
  <c r="AP447" i="34"/>
  <c r="AP439" i="34"/>
  <c r="AM439" i="34"/>
  <c r="AY419" i="34"/>
  <c r="AM131" i="34"/>
  <c r="AP131" i="34"/>
  <c r="AM127" i="34"/>
  <c r="AM117" i="34"/>
  <c r="AM49" i="34"/>
  <c r="AM48" i="34"/>
  <c r="AP47" i="34"/>
  <c r="AP40" i="34"/>
  <c r="AP870" i="34"/>
  <c r="AM870" i="34"/>
  <c r="AY861" i="34"/>
  <c r="AP795" i="34"/>
  <c r="AY780" i="34"/>
  <c r="AP692" i="34"/>
  <c r="AM692" i="34"/>
  <c r="AP666" i="34"/>
  <c r="AM666" i="34"/>
  <c r="AY624" i="34"/>
  <c r="AP590" i="34"/>
  <c r="AM524" i="34"/>
  <c r="AP524" i="34"/>
  <c r="AM514" i="34"/>
  <c r="AP514" i="34"/>
  <c r="AP475" i="34"/>
  <c r="AM475" i="34"/>
  <c r="AP375" i="34"/>
  <c r="AY998" i="34"/>
  <c r="AM925" i="34"/>
  <c r="AM913" i="34"/>
  <c r="AP913" i="34"/>
  <c r="AP802" i="34"/>
  <c r="AY777" i="34"/>
  <c r="AM759" i="34"/>
  <c r="AP759" i="34"/>
  <c r="AT746" i="34"/>
  <c r="AM699" i="34"/>
  <c r="AP699" i="34"/>
  <c r="AP698" i="34"/>
  <c r="AP693" i="34"/>
  <c r="AY666" i="34"/>
  <c r="AM659" i="34"/>
  <c r="AP659" i="34"/>
  <c r="AM658" i="34"/>
  <c r="AP651" i="34"/>
  <c r="AP642" i="34"/>
  <c r="AM642" i="34"/>
  <c r="AP626" i="34"/>
  <c r="AM626" i="34"/>
  <c r="AP593" i="34"/>
  <c r="AM593" i="34"/>
  <c r="AM582" i="34"/>
  <c r="AP557" i="34"/>
  <c r="AM557" i="34"/>
  <c r="AM534" i="34"/>
  <c r="AP511" i="34"/>
  <c r="AP503" i="34"/>
  <c r="AM503" i="34"/>
  <c r="AP491" i="34"/>
  <c r="AM491" i="34"/>
  <c r="AM456" i="34"/>
  <c r="AP456" i="34"/>
  <c r="AP412" i="34"/>
  <c r="AM412" i="34"/>
  <c r="AM338" i="34"/>
  <c r="AP338" i="34"/>
  <c r="AY994" i="34"/>
  <c r="AY924" i="34"/>
  <c r="AY907" i="34"/>
  <c r="AY888" i="34"/>
  <c r="AY882" i="34"/>
  <c r="AY878" i="34"/>
  <c r="AY877" i="34"/>
  <c r="AY852" i="34"/>
  <c r="AY821" i="34"/>
  <c r="AY794" i="34"/>
  <c r="AS790" i="34"/>
  <c r="AY786" i="34"/>
  <c r="AS778" i="34"/>
  <c r="AY769" i="34"/>
  <c r="AY767" i="34"/>
  <c r="AY766" i="34"/>
  <c r="AY764" i="34"/>
  <c r="AY758" i="34"/>
  <c r="AY754" i="34"/>
  <c r="AY744" i="34"/>
  <c r="AY714" i="34"/>
  <c r="AY710" i="34"/>
  <c r="AY690" i="34"/>
  <c r="AY688" i="34"/>
  <c r="AY676" i="34"/>
  <c r="AY670" i="34"/>
  <c r="AY650" i="34"/>
  <c r="AY646" i="34"/>
  <c r="AY640" i="34"/>
  <c r="AY602" i="34"/>
  <c r="AY575" i="34"/>
  <c r="AY573" i="34"/>
  <c r="AP561" i="34"/>
  <c r="AM561" i="34"/>
  <c r="AP553" i="34"/>
  <c r="AM553" i="34"/>
  <c r="AP549" i="34"/>
  <c r="AM549" i="34"/>
  <c r="AY519" i="34"/>
  <c r="AP509" i="34"/>
  <c r="AM509" i="34"/>
  <c r="AY505" i="34"/>
  <c r="AM486" i="34"/>
  <c r="AP486" i="34"/>
  <c r="AY483" i="34"/>
  <c r="AP342" i="34"/>
  <c r="AM342" i="34"/>
  <c r="AY863" i="34"/>
  <c r="AY843" i="34"/>
  <c r="AY784" i="34"/>
  <c r="AY748" i="34"/>
  <c r="AY672" i="34"/>
  <c r="AY589" i="34"/>
  <c r="AY588" i="34"/>
  <c r="AP581" i="34"/>
  <c r="AM581" i="34"/>
  <c r="AP565" i="34"/>
  <c r="AM565" i="34"/>
  <c r="AP535" i="34"/>
  <c r="AM535" i="34"/>
  <c r="AR487" i="34"/>
  <c r="AM466" i="34"/>
  <c r="AP466" i="34"/>
  <c r="AP455" i="34"/>
  <c r="AP423" i="34"/>
  <c r="AM423" i="34"/>
  <c r="AM402" i="34"/>
  <c r="AP402" i="34"/>
  <c r="AP350" i="34"/>
  <c r="AM350" i="34"/>
  <c r="AY611" i="34"/>
  <c r="AY608" i="34"/>
  <c r="AY606" i="34"/>
  <c r="AY597" i="34"/>
  <c r="AY558" i="34"/>
  <c r="AY557" i="34"/>
  <c r="AY549" i="34"/>
  <c r="AY547" i="34"/>
  <c r="AL487" i="34"/>
  <c r="AY479" i="34"/>
  <c r="AY471" i="34"/>
  <c r="AY446" i="34"/>
  <c r="AY445" i="34"/>
  <c r="AY438" i="34"/>
  <c r="AP431" i="34"/>
  <c r="AM431" i="34"/>
  <c r="AM428" i="34"/>
  <c r="AP428" i="34"/>
  <c r="AY415" i="34"/>
  <c r="AP401" i="34"/>
  <c r="AM401" i="34"/>
  <c r="AP381" i="34"/>
  <c r="AM381" i="34"/>
  <c r="AP374" i="34"/>
  <c r="AM374" i="34"/>
  <c r="AP370" i="34"/>
  <c r="AM370" i="34"/>
  <c r="AY359" i="34"/>
  <c r="AP327" i="34"/>
  <c r="AM327" i="34"/>
  <c r="AM324" i="34"/>
  <c r="AP324" i="34"/>
  <c r="AP318" i="34"/>
  <c r="AM318" i="34"/>
  <c r="AM306" i="34"/>
  <c r="AP306" i="34"/>
  <c r="AM298" i="34"/>
  <c r="AP298" i="34"/>
  <c r="AP285" i="34"/>
  <c r="AM285" i="34"/>
  <c r="AP149" i="34"/>
  <c r="AM149" i="34"/>
  <c r="AM147" i="34"/>
  <c r="AP147" i="34"/>
  <c r="AY560" i="34"/>
  <c r="AM408" i="34"/>
  <c r="AP408" i="34"/>
  <c r="AM300" i="34"/>
  <c r="AP300" i="34"/>
  <c r="AM294" i="34"/>
  <c r="AP294" i="34"/>
  <c r="AP288" i="34"/>
  <c r="AM288" i="34"/>
  <c r="AP276" i="34"/>
  <c r="AM276" i="34"/>
  <c r="AP223" i="34"/>
  <c r="AM223" i="34"/>
  <c r="AM202" i="34"/>
  <c r="AP202" i="34"/>
  <c r="AP201" i="34"/>
  <c r="AM201" i="34"/>
  <c r="AY198" i="34"/>
  <c r="AM198" i="34"/>
  <c r="AP198" i="34"/>
  <c r="AR155" i="34"/>
  <c r="AT155" i="34"/>
  <c r="AP42" i="34"/>
  <c r="AM42" i="34"/>
  <c r="AM32" i="34"/>
  <c r="AP32" i="34"/>
  <c r="AM30" i="34"/>
  <c r="AP30" i="34"/>
  <c r="AS432" i="34"/>
  <c r="AY420" i="34"/>
  <c r="AY405" i="34"/>
  <c r="AP403" i="34"/>
  <c r="AM403" i="34"/>
  <c r="AP397" i="34"/>
  <c r="AM397" i="34"/>
  <c r="AY394" i="34"/>
  <c r="AY377" i="34"/>
  <c r="AY376" i="34"/>
  <c r="AY375" i="34"/>
  <c r="AM368" i="34"/>
  <c r="AP368" i="34"/>
  <c r="AS355" i="34"/>
  <c r="AY341" i="34"/>
  <c r="AP335" i="34"/>
  <c r="AM335" i="34"/>
  <c r="AP267" i="34"/>
  <c r="AM267" i="34"/>
  <c r="AP266" i="34"/>
  <c r="AM266" i="34"/>
  <c r="AP261" i="34"/>
  <c r="AM261" i="34"/>
  <c r="AM257" i="34"/>
  <c r="AP257" i="34"/>
  <c r="AM208" i="34"/>
  <c r="AP208" i="34"/>
  <c r="AR189" i="34"/>
  <c r="AT189" i="34"/>
  <c r="AM143" i="34"/>
  <c r="AP143" i="34"/>
  <c r="AP133" i="34"/>
  <c r="AM133" i="34"/>
  <c r="AY49" i="34"/>
  <c r="AP356" i="34"/>
  <c r="AM356" i="34"/>
  <c r="AP334" i="34"/>
  <c r="AM334" i="34"/>
  <c r="AP325" i="34"/>
  <c r="AM325" i="34"/>
  <c r="AP319" i="34"/>
  <c r="AM319" i="34"/>
  <c r="AM308" i="34"/>
  <c r="AP308" i="34"/>
  <c r="AY279" i="34"/>
  <c r="AP271" i="34"/>
  <c r="AM271" i="34"/>
  <c r="AM270" i="34"/>
  <c r="AP270" i="34"/>
  <c r="AP264" i="34"/>
  <c r="AM264" i="34"/>
  <c r="AM244" i="34"/>
  <c r="AP244" i="34"/>
  <c r="AP240" i="34"/>
  <c r="AM240" i="34"/>
  <c r="AP190" i="34"/>
  <c r="AM190" i="34"/>
  <c r="AM167" i="34"/>
  <c r="AP167" i="34"/>
  <c r="AP152" i="34"/>
  <c r="AM152" i="34"/>
  <c r="AM115" i="34"/>
  <c r="AP115" i="34"/>
  <c r="AY433" i="34"/>
  <c r="AY430" i="34"/>
  <c r="AY429" i="34"/>
  <c r="AL423" i="34"/>
  <c r="AY411" i="34"/>
  <c r="AY398" i="34"/>
  <c r="AY391" i="34"/>
  <c r="AY388" i="34"/>
  <c r="AS371" i="34"/>
  <c r="AM363" i="34"/>
  <c r="AY328" i="34"/>
  <c r="AY321" i="34"/>
  <c r="AY309" i="34"/>
  <c r="AY277" i="34"/>
  <c r="AY267" i="34"/>
  <c r="AY247" i="34"/>
  <c r="AY240" i="34"/>
  <c r="AM228" i="34"/>
  <c r="AP228" i="34"/>
  <c r="AP191" i="34"/>
  <c r="AM191" i="34"/>
  <c r="AP186" i="34"/>
  <c r="AM186" i="34"/>
  <c r="AY184" i="34"/>
  <c r="AP184" i="34"/>
  <c r="AM184" i="34"/>
  <c r="AP112" i="34"/>
  <c r="AM112" i="34"/>
  <c r="AP104" i="34"/>
  <c r="AY103" i="34"/>
  <c r="AM82" i="34"/>
  <c r="AP82" i="34"/>
  <c r="AP36" i="34"/>
  <c r="AM36" i="34"/>
  <c r="AM34" i="34"/>
  <c r="AP34" i="34"/>
  <c r="AM24" i="34"/>
  <c r="AP24" i="34"/>
  <c r="AY382" i="34"/>
  <c r="AY369" i="34"/>
  <c r="AY349" i="34"/>
  <c r="AY343" i="34"/>
  <c r="AY338" i="34"/>
  <c r="AY333" i="34"/>
  <c r="AY317" i="34"/>
  <c r="AY316" i="34"/>
  <c r="AY298" i="34"/>
  <c r="AP237" i="34"/>
  <c r="AM237" i="34"/>
  <c r="AP175" i="34"/>
  <c r="AM175" i="34"/>
  <c r="AM86" i="34"/>
  <c r="AP86" i="34"/>
  <c r="AM85" i="34"/>
  <c r="AP85" i="34"/>
  <c r="AP43" i="34"/>
  <c r="AM43" i="34"/>
  <c r="AM26" i="34"/>
  <c r="AP26" i="34"/>
  <c r="AY275" i="34"/>
  <c r="AY271" i="34"/>
  <c r="AY264" i="34"/>
  <c r="AY257" i="34"/>
  <c r="AY225" i="34"/>
  <c r="AY224" i="34"/>
  <c r="AY222" i="34"/>
  <c r="AY217" i="34"/>
  <c r="AY216" i="34"/>
  <c r="AY196" i="34"/>
  <c r="AY190" i="34"/>
  <c r="AY186" i="34"/>
  <c r="AY177" i="34"/>
  <c r="AY145" i="34"/>
  <c r="AP137" i="34"/>
  <c r="AM137" i="34"/>
  <c r="AY124" i="34"/>
  <c r="AY123" i="34"/>
  <c r="AY109" i="34"/>
  <c r="AP72" i="34"/>
  <c r="AM72" i="34"/>
  <c r="AY38" i="34"/>
  <c r="AY208" i="34"/>
  <c r="AL189" i="34"/>
  <c r="AY161" i="34"/>
  <c r="AY155" i="34"/>
  <c r="AL155" i="34"/>
  <c r="AN155" i="34" s="1"/>
  <c r="AY134" i="34"/>
  <c r="AM132" i="34"/>
  <c r="AP132" i="34"/>
  <c r="AM126" i="34"/>
  <c r="AP126" i="34"/>
  <c r="AY116" i="34"/>
  <c r="AY114" i="34"/>
  <c r="AY87" i="34"/>
  <c r="AP83" i="34"/>
  <c r="AM83" i="34"/>
  <c r="AY76" i="34"/>
  <c r="AY61" i="34"/>
  <c r="AY60" i="34"/>
  <c r="AY59" i="34"/>
  <c r="AY58" i="34"/>
  <c r="AP52" i="34"/>
  <c r="AM52" i="34"/>
  <c r="AY47" i="34"/>
  <c r="AP46" i="34"/>
  <c r="AM46" i="34"/>
  <c r="AP18" i="34"/>
  <c r="AM18" i="34"/>
  <c r="AY132" i="34"/>
  <c r="AY126" i="34"/>
  <c r="AY117" i="34"/>
  <c r="AY101" i="34"/>
  <c r="AY93" i="34"/>
  <c r="AY90" i="34"/>
  <c r="AY74" i="34"/>
  <c r="AY72" i="34"/>
  <c r="AY46" i="34"/>
  <c r="AY44" i="34"/>
  <c r="AY41" i="34"/>
  <c r="AY28" i="34"/>
  <c r="AP20" i="34"/>
  <c r="AY120" i="34"/>
  <c r="AY82" i="34"/>
  <c r="AY69" i="34"/>
  <c r="AP771" i="34"/>
  <c r="AM771" i="34"/>
  <c r="AS758" i="34"/>
  <c r="AR736" i="34"/>
  <c r="AM729" i="34"/>
  <c r="AP729" i="34"/>
  <c r="AP700" i="34"/>
  <c r="AM700" i="34"/>
  <c r="AM687" i="34"/>
  <c r="AP687" i="34"/>
  <c r="AP674" i="34"/>
  <c r="AM674" i="34"/>
  <c r="AM667" i="34"/>
  <c r="AP667" i="34"/>
  <c r="AM633" i="34"/>
  <c r="AP633" i="34"/>
  <c r="AS597" i="34"/>
  <c r="AP578" i="34"/>
  <c r="AM578" i="34"/>
  <c r="AM562" i="34"/>
  <c r="AP562" i="34"/>
  <c r="AP497" i="34"/>
  <c r="AM497" i="34"/>
  <c r="AP1007" i="34"/>
  <c r="AM1007" i="34"/>
  <c r="AM1004" i="34"/>
  <c r="AP987" i="34"/>
  <c r="AM987" i="34"/>
  <c r="AS986" i="34"/>
  <c r="AM984" i="34"/>
  <c r="AP980" i="34"/>
  <c r="AM980" i="34"/>
  <c r="AR891" i="34"/>
  <c r="AT891" i="34"/>
  <c r="AS876" i="34"/>
  <c r="AT876" i="34"/>
  <c r="AY867" i="34"/>
  <c r="AP867" i="34"/>
  <c r="AM867" i="34"/>
  <c r="AR866" i="34"/>
  <c r="AS866" i="34"/>
  <c r="AT844" i="34"/>
  <c r="AP838" i="34"/>
  <c r="AM838" i="34"/>
  <c r="AR836" i="34"/>
  <c r="AS836" i="34"/>
  <c r="AP835" i="34"/>
  <c r="AM835" i="34"/>
  <c r="AR834" i="34"/>
  <c r="AS834" i="34"/>
  <c r="AP831" i="34"/>
  <c r="AM831" i="34"/>
  <c r="AP822" i="34"/>
  <c r="AM822" i="34"/>
  <c r="AR793" i="34"/>
  <c r="AS793" i="34"/>
  <c r="AT793" i="34"/>
  <c r="AP791" i="34"/>
  <c r="AM791" i="34"/>
  <c r="AY787" i="34"/>
  <c r="AP787" i="34"/>
  <c r="AM787" i="34"/>
  <c r="AS786" i="34"/>
  <c r="AP774" i="34"/>
  <c r="AM774" i="34"/>
  <c r="AR772" i="34"/>
  <c r="AS772" i="34"/>
  <c r="AP764" i="34"/>
  <c r="AM764" i="34"/>
  <c r="AR741" i="34"/>
  <c r="AM725" i="34"/>
  <c r="AP725" i="34"/>
  <c r="AM707" i="34"/>
  <c r="AP707" i="34"/>
  <c r="AM649" i="34"/>
  <c r="AP649" i="34"/>
  <c r="AP644" i="34"/>
  <c r="AM644" i="34"/>
  <c r="AP634" i="34"/>
  <c r="AM634" i="34"/>
  <c r="AT621" i="34"/>
  <c r="AO621" i="34"/>
  <c r="AP618" i="34"/>
  <c r="AP589" i="34"/>
  <c r="AM589" i="34"/>
  <c r="AM542" i="34"/>
  <c r="AP542" i="34"/>
  <c r="AT517" i="34"/>
  <c r="AM376" i="34"/>
  <c r="AP376" i="34"/>
  <c r="AP351" i="34"/>
  <c r="AM351" i="34"/>
  <c r="AM336" i="34"/>
  <c r="AP336" i="34"/>
  <c r="AP297" i="34"/>
  <c r="AM297" i="34"/>
  <c r="AP282" i="34"/>
  <c r="AM282" i="34"/>
  <c r="AM281" i="34"/>
  <c r="AP281" i="34"/>
  <c r="AP1013" i="34"/>
  <c r="AM1013" i="34"/>
  <c r="AM1010" i="34"/>
  <c r="AP986" i="34"/>
  <c r="AM986" i="34"/>
  <c r="AP926" i="34"/>
  <c r="AM926" i="34"/>
  <c r="AY898" i="34"/>
  <c r="AS896" i="34"/>
  <c r="AR893" i="34"/>
  <c r="AY891" i="34"/>
  <c r="AY874" i="34"/>
  <c r="AY868" i="34"/>
  <c r="AP861" i="34"/>
  <c r="AP859" i="34"/>
  <c r="AM859" i="34"/>
  <c r="AR858" i="34"/>
  <c r="AS858" i="34"/>
  <c r="AP843" i="34"/>
  <c r="AM843" i="34"/>
  <c r="AP826" i="34"/>
  <c r="AM826" i="34"/>
  <c r="AY810" i="34"/>
  <c r="AP809" i="34"/>
  <c r="AP807" i="34"/>
  <c r="AM807" i="34"/>
  <c r="AL789" i="34"/>
  <c r="AV789" i="34" s="1"/>
  <c r="AY788" i="34"/>
  <c r="AP782" i="34"/>
  <c r="AM782" i="34"/>
  <c r="AM763" i="34"/>
  <c r="AP763" i="34"/>
  <c r="AO758" i="34"/>
  <c r="AP757" i="34"/>
  <c r="AP756" i="34"/>
  <c r="AM756" i="34"/>
  <c r="AP755" i="34"/>
  <c r="AP746" i="34"/>
  <c r="AM746" i="34"/>
  <c r="AP745" i="34"/>
  <c r="AS742" i="34"/>
  <c r="AP733" i="34"/>
  <c r="AR716" i="34"/>
  <c r="AS716" i="34"/>
  <c r="AT716" i="34"/>
  <c r="AS702" i="34"/>
  <c r="AT702" i="34"/>
  <c r="AY668" i="34"/>
  <c r="AP637" i="34"/>
  <c r="AY607" i="34"/>
  <c r="AM406" i="34"/>
  <c r="AP406" i="34"/>
  <c r="AM380" i="34"/>
  <c r="AP380" i="34"/>
  <c r="AM320" i="34"/>
  <c r="AP320" i="34"/>
  <c r="AP215" i="34"/>
  <c r="AM215" i="34"/>
  <c r="AP997" i="34"/>
  <c r="AM997" i="34"/>
  <c r="AP993" i="34"/>
  <c r="AM993" i="34"/>
  <c r="AR964" i="34"/>
  <c r="AS925" i="34"/>
  <c r="AP914" i="34"/>
  <c r="AM914" i="34"/>
  <c r="AP898" i="34"/>
  <c r="AM898" i="34"/>
  <c r="AP895" i="34"/>
  <c r="AM895" i="34"/>
  <c r="AP878" i="34"/>
  <c r="AM878" i="34"/>
  <c r="AP862" i="34"/>
  <c r="AM862" i="34"/>
  <c r="AP846" i="34"/>
  <c r="AM846" i="34"/>
  <c r="AR844" i="34"/>
  <c r="AS844" i="34"/>
  <c r="AP819" i="34"/>
  <c r="AM819" i="34"/>
  <c r="AP810" i="34"/>
  <c r="AM810" i="34"/>
  <c r="AP798" i="34"/>
  <c r="AM798" i="34"/>
  <c r="AS736" i="34"/>
  <c r="AT736" i="34"/>
  <c r="AP660" i="34"/>
  <c r="AM660" i="34"/>
  <c r="AR508" i="34"/>
  <c r="AS508" i="34"/>
  <c r="AP493" i="34"/>
  <c r="AM493" i="34"/>
  <c r="AP451" i="34"/>
  <c r="AM451" i="34"/>
  <c r="AP76" i="34"/>
  <c r="AM76" i="34"/>
  <c r="AP75" i="34"/>
  <c r="AM75" i="34"/>
  <c r="AP1015" i="34"/>
  <c r="AM1015" i="34"/>
  <c r="AP1012" i="34"/>
  <c r="AM1012" i="34"/>
  <c r="AS1011" i="34"/>
  <c r="AP999" i="34"/>
  <c r="AM999" i="34"/>
  <c r="AP996" i="34"/>
  <c r="AM996" i="34"/>
  <c r="AP995" i="34"/>
  <c r="AM995" i="34"/>
  <c r="AY989" i="34"/>
  <c r="AP982" i="34"/>
  <c r="AM982" i="34"/>
  <c r="AM978" i="34"/>
  <c r="AP978" i="34"/>
  <c r="AP977" i="34"/>
  <c r="AM964" i="34"/>
  <c r="AM962" i="34"/>
  <c r="AP962" i="34"/>
  <c r="AP961" i="34"/>
  <c r="AP958" i="34"/>
  <c r="AM958" i="34"/>
  <c r="AP949" i="34"/>
  <c r="AP946" i="34"/>
  <c r="AM946" i="34"/>
  <c r="AM929" i="34"/>
  <c r="AP929" i="34"/>
  <c r="AY922" i="34"/>
  <c r="AY909" i="34"/>
  <c r="AP909" i="34"/>
  <c r="AY901" i="34"/>
  <c r="AY1015" i="34"/>
  <c r="AY1006" i="34"/>
  <c r="AP1005" i="34"/>
  <c r="AM1005" i="34"/>
  <c r="AP1002" i="34"/>
  <c r="AM1002" i="34"/>
  <c r="AY995" i="34"/>
  <c r="AY974" i="34"/>
  <c r="AY972" i="34"/>
  <c r="AP971" i="34"/>
  <c r="AP955" i="34"/>
  <c r="AY952" i="34"/>
  <c r="AP951" i="34"/>
  <c r="AO947" i="34"/>
  <c r="AY946" i="34"/>
  <c r="AY937" i="34"/>
  <c r="AP937" i="34"/>
  <c r="AS932" i="34"/>
  <c r="AT932" i="34"/>
  <c r="AP927" i="34"/>
  <c r="AM927" i="34"/>
  <c r="AP923" i="34"/>
  <c r="AM923" i="34"/>
  <c r="AP910" i="34"/>
  <c r="AM910" i="34"/>
  <c r="AP897" i="34"/>
  <c r="AP879" i="34"/>
  <c r="AM879" i="34"/>
  <c r="AP875" i="34"/>
  <c r="AM875" i="34"/>
  <c r="AT866" i="34"/>
  <c r="AP854" i="34"/>
  <c r="AM854" i="34"/>
  <c r="AP851" i="34"/>
  <c r="AM851" i="34"/>
  <c r="AR850" i="34"/>
  <c r="AS850" i="34"/>
  <c r="AY839" i="34"/>
  <c r="AT836" i="34"/>
  <c r="AT834" i="34"/>
  <c r="AS826" i="34"/>
  <c r="AT826" i="34"/>
  <c r="AP814" i="34"/>
  <c r="AM814" i="34"/>
  <c r="AS812" i="34"/>
  <c r="AY803" i="34"/>
  <c r="AP803" i="34"/>
  <c r="AM803" i="34"/>
  <c r="AS797" i="34"/>
  <c r="AP794" i="34"/>
  <c r="AM794" i="34"/>
  <c r="AP779" i="34"/>
  <c r="AM779" i="34"/>
  <c r="AY775" i="34"/>
  <c r="AT772" i="34"/>
  <c r="AS756" i="34"/>
  <c r="AM743" i="34"/>
  <c r="AP743" i="34"/>
  <c r="AP741" i="34"/>
  <c r="AP740" i="34"/>
  <c r="AM740" i="34"/>
  <c r="AP739" i="34"/>
  <c r="AM723" i="34"/>
  <c r="AP723" i="34"/>
  <c r="AP708" i="34"/>
  <c r="AM708" i="34"/>
  <c r="AM703" i="34"/>
  <c r="AP703" i="34"/>
  <c r="AP690" i="34"/>
  <c r="AM690" i="34"/>
  <c r="AP684" i="34"/>
  <c r="AM684" i="34"/>
  <c r="AM663" i="34"/>
  <c r="AP663" i="34"/>
  <c r="AM655" i="34"/>
  <c r="AP655" i="34"/>
  <c r="AP529" i="34"/>
  <c r="AM529" i="34"/>
  <c r="AP525" i="34"/>
  <c r="AM525" i="34"/>
  <c r="AP522" i="34"/>
  <c r="AM522" i="34"/>
  <c r="AP515" i="34"/>
  <c r="AM515" i="34"/>
  <c r="AM478" i="34"/>
  <c r="AP478" i="34"/>
  <c r="AM472" i="34"/>
  <c r="AP472" i="34"/>
  <c r="AP383" i="34"/>
  <c r="AM383" i="34"/>
  <c r="AO371" i="34"/>
  <c r="AR371" i="34"/>
  <c r="AL142" i="34"/>
  <c r="AM140" i="34"/>
  <c r="AP140" i="34"/>
  <c r="AP138" i="34"/>
  <c r="AM138" i="34"/>
  <c r="AY585" i="34"/>
  <c r="AY581" i="34"/>
  <c r="AY545" i="34"/>
  <c r="AY538" i="34"/>
  <c r="AP537" i="34"/>
  <c r="AM537" i="34"/>
  <c r="AP523" i="34"/>
  <c r="AM523" i="34"/>
  <c r="AP395" i="34"/>
  <c r="AM395" i="34"/>
  <c r="AM332" i="34"/>
  <c r="AP332" i="34"/>
  <c r="AY329" i="34"/>
  <c r="AM322" i="34"/>
  <c r="AP322" i="34"/>
  <c r="AM172" i="34"/>
  <c r="AP172" i="34"/>
  <c r="AP165" i="34"/>
  <c r="AM165" i="34"/>
  <c r="AM142" i="34"/>
  <c r="AP142" i="34"/>
  <c r="AM80" i="34"/>
  <c r="AP80" i="34"/>
  <c r="AY1001" i="34"/>
  <c r="AY991" i="34"/>
  <c r="AY983" i="34"/>
  <c r="AY981" i="34"/>
  <c r="AY979" i="34"/>
  <c r="AY976" i="34"/>
  <c r="AY960" i="34"/>
  <c r="AY950" i="34"/>
  <c r="AY930" i="34"/>
  <c r="AY923" i="34"/>
  <c r="AY916" i="34"/>
  <c r="AY912" i="34"/>
  <c r="AY903" i="34"/>
  <c r="AY889" i="34"/>
  <c r="AS881" i="34"/>
  <c r="AL876" i="34"/>
  <c r="AY870" i="34"/>
  <c r="AY865" i="34"/>
  <c r="AY857" i="34"/>
  <c r="AY849" i="34"/>
  <c r="AY842" i="34"/>
  <c r="AY833" i="34"/>
  <c r="AY830" i="34"/>
  <c r="AY823" i="34"/>
  <c r="AY817" i="34"/>
  <c r="AY811" i="34"/>
  <c r="AY795" i="34"/>
  <c r="AY785" i="34"/>
  <c r="AY779" i="34"/>
  <c r="AY778" i="34"/>
  <c r="AY771" i="34"/>
  <c r="AY770" i="34"/>
  <c r="AP730" i="34"/>
  <c r="AM730" i="34"/>
  <c r="AP714" i="34"/>
  <c r="AM714" i="34"/>
  <c r="AY708" i="34"/>
  <c r="AR706" i="34"/>
  <c r="AY704" i="34"/>
  <c r="AS656" i="34"/>
  <c r="AM643" i="34"/>
  <c r="AP643" i="34"/>
  <c r="AY634" i="34"/>
  <c r="AY630" i="34"/>
  <c r="AR620" i="34"/>
  <c r="AS620" i="34"/>
  <c r="AY618" i="34"/>
  <c r="AY603" i="34"/>
  <c r="AY599" i="34"/>
  <c r="AL591" i="34"/>
  <c r="AV591" i="34" s="1"/>
  <c r="AY574" i="34"/>
  <c r="AP570" i="34"/>
  <c r="AP569" i="34"/>
  <c r="AM569" i="34"/>
  <c r="AY559" i="34"/>
  <c r="AY552" i="34"/>
  <c r="AP531" i="34"/>
  <c r="AM531" i="34"/>
  <c r="AP530" i="34"/>
  <c r="AP499" i="34"/>
  <c r="AM499" i="34"/>
  <c r="AP498" i="34"/>
  <c r="AP479" i="34"/>
  <c r="AM479" i="34"/>
  <c r="AM476" i="34"/>
  <c r="AP476" i="34"/>
  <c r="AP467" i="34"/>
  <c r="AM467" i="34"/>
  <c r="AS458" i="34"/>
  <c r="AT458" i="34"/>
  <c r="AM410" i="34"/>
  <c r="AP410" i="34"/>
  <c r="AP399" i="34"/>
  <c r="AM399" i="34"/>
  <c r="AM392" i="34"/>
  <c r="AP392" i="34"/>
  <c r="AY384" i="34"/>
  <c r="AM354" i="34"/>
  <c r="AP341" i="34"/>
  <c r="AM341" i="34"/>
  <c r="AP505" i="34"/>
  <c r="AM505" i="34"/>
  <c r="AP483" i="34"/>
  <c r="AM483" i="34"/>
  <c r="AM448" i="34"/>
  <c r="AP448" i="34"/>
  <c r="AM440" i="34"/>
  <c r="AP440" i="34"/>
  <c r="AP313" i="34"/>
  <c r="AM313" i="34"/>
  <c r="AP303" i="34"/>
  <c r="AM303" i="34"/>
  <c r="AP170" i="34"/>
  <c r="AM170" i="34"/>
  <c r="AP84" i="34"/>
  <c r="AM84" i="34"/>
  <c r="AT23" i="34"/>
  <c r="AY958" i="34"/>
  <c r="AY935" i="34"/>
  <c r="AY859" i="34"/>
  <c r="AY851" i="34"/>
  <c r="AY850" i="34"/>
  <c r="AY845" i="34"/>
  <c r="AY837" i="34"/>
  <c r="AL836" i="34"/>
  <c r="AY834" i="34"/>
  <c r="AY819" i="34"/>
  <c r="AY818" i="34"/>
  <c r="AY807" i="34"/>
  <c r="AY791" i="34"/>
  <c r="AL772" i="34"/>
  <c r="AN772" i="34" s="1"/>
  <c r="AM727" i="34"/>
  <c r="AP727" i="34"/>
  <c r="AP724" i="34"/>
  <c r="AM724" i="34"/>
  <c r="AM713" i="34"/>
  <c r="AP713" i="34"/>
  <c r="AS680" i="34"/>
  <c r="AT680" i="34"/>
  <c r="AP668" i="34"/>
  <c r="AM668" i="34"/>
  <c r="AT664" i="34"/>
  <c r="AO663" i="34"/>
  <c r="AP650" i="34"/>
  <c r="AM650" i="34"/>
  <c r="AM627" i="34"/>
  <c r="AP617" i="34"/>
  <c r="AY592" i="34"/>
  <c r="AP585" i="34"/>
  <c r="AM585" i="34"/>
  <c r="AS583" i="34"/>
  <c r="AT583" i="34"/>
  <c r="AP577" i="34"/>
  <c r="AM577" i="34"/>
  <c r="AP566" i="34"/>
  <c r="AL545" i="34"/>
  <c r="AQ545" i="34" s="1"/>
  <c r="AM533" i="34"/>
  <c r="AP507" i="34"/>
  <c r="AM507" i="34"/>
  <c r="AM501" i="34"/>
  <c r="AM470" i="34"/>
  <c r="AP470" i="34"/>
  <c r="AM444" i="34"/>
  <c r="AP444" i="34"/>
  <c r="AP435" i="34"/>
  <c r="AM435" i="34"/>
  <c r="AR420" i="34"/>
  <c r="AL420" i="34"/>
  <c r="AS420" i="34"/>
  <c r="AP419" i="34"/>
  <c r="AM419" i="34"/>
  <c r="AP415" i="34"/>
  <c r="AM415" i="34"/>
  <c r="AP379" i="34"/>
  <c r="AM379" i="34"/>
  <c r="AP365" i="34"/>
  <c r="AM365" i="34"/>
  <c r="AP361" i="34"/>
  <c r="AM361" i="34"/>
  <c r="AP279" i="34"/>
  <c r="AM279" i="34"/>
  <c r="AY604" i="34"/>
  <c r="AY596" i="34"/>
  <c r="AY586" i="34"/>
  <c r="AY582" i="34"/>
  <c r="AY546" i="34"/>
  <c r="AY542" i="34"/>
  <c r="AL535" i="34"/>
  <c r="AN535" i="34"/>
  <c r="AY491" i="34"/>
  <c r="AY461" i="34"/>
  <c r="AR450" i="34"/>
  <c r="AS450" i="34"/>
  <c r="AY448" i="34"/>
  <c r="AY444" i="34"/>
  <c r="AY440" i="34"/>
  <c r="AY437" i="34"/>
  <c r="AY401" i="34"/>
  <c r="AM394" i="34"/>
  <c r="AP394" i="34"/>
  <c r="AY390" i="34"/>
  <c r="AO387" i="34"/>
  <c r="AR387" i="34"/>
  <c r="AY385" i="34"/>
  <c r="AM378" i="34"/>
  <c r="AP378" i="34"/>
  <c r="AP377" i="34"/>
  <c r="AM377" i="34"/>
  <c r="AY371" i="34"/>
  <c r="AM364" i="34"/>
  <c r="AP364" i="34"/>
  <c r="AP317" i="34"/>
  <c r="AM317" i="34"/>
  <c r="AP272" i="34"/>
  <c r="AM272" i="34"/>
  <c r="AP248" i="34"/>
  <c r="AM248" i="34"/>
  <c r="AY598" i="34"/>
  <c r="AY590" i="34"/>
  <c r="AO588" i="34"/>
  <c r="AY584" i="34"/>
  <c r="AY571" i="34"/>
  <c r="AY568" i="34"/>
  <c r="AY550" i="34"/>
  <c r="AY536" i="34"/>
  <c r="AY528" i="34"/>
  <c r="AY512" i="34"/>
  <c r="AY504" i="34"/>
  <c r="AP481" i="34"/>
  <c r="AM481" i="34"/>
  <c r="AY475" i="34"/>
  <c r="AY472" i="34"/>
  <c r="AY447" i="34"/>
  <c r="AY443" i="34"/>
  <c r="AY439" i="34"/>
  <c r="AP409" i="34"/>
  <c r="AM409" i="34"/>
  <c r="AY403" i="34"/>
  <c r="AY387" i="34"/>
  <c r="AY372" i="34"/>
  <c r="AY362" i="34"/>
  <c r="AY357" i="34"/>
  <c r="AM348" i="34"/>
  <c r="AP348" i="34"/>
  <c r="AY346" i="34"/>
  <c r="AP343" i="34"/>
  <c r="AM343" i="34"/>
  <c r="AM292" i="34"/>
  <c r="AP292" i="34"/>
  <c r="AP277" i="34"/>
  <c r="AM277" i="34"/>
  <c r="AY464" i="34"/>
  <c r="AY432" i="34"/>
  <c r="AY428" i="34"/>
  <c r="AY424" i="34"/>
  <c r="AY421" i="34"/>
  <c r="AY416" i="34"/>
  <c r="AY410" i="34"/>
  <c r="AY407" i="34"/>
  <c r="AY402" i="34"/>
  <c r="AL387" i="34"/>
  <c r="AY386" i="34"/>
  <c r="AY370" i="34"/>
  <c r="AY368" i="34"/>
  <c r="AY358" i="34"/>
  <c r="AY352" i="34"/>
  <c r="AY334" i="34"/>
  <c r="AS333" i="34"/>
  <c r="AP333" i="34"/>
  <c r="AM333" i="34"/>
  <c r="AY326" i="34"/>
  <c r="AY320" i="34"/>
  <c r="AL313" i="34"/>
  <c r="AR285" i="34"/>
  <c r="AM274" i="34"/>
  <c r="AP274" i="34"/>
  <c r="AP269" i="34"/>
  <c r="AM269" i="34"/>
  <c r="AP245" i="34"/>
  <c r="AM245" i="34"/>
  <c r="AR216" i="34"/>
  <c r="AT216" i="34"/>
  <c r="AO216" i="34"/>
  <c r="AP207" i="34"/>
  <c r="AM207" i="34"/>
  <c r="AM188" i="34"/>
  <c r="AP188" i="34"/>
  <c r="AL174" i="34"/>
  <c r="AP125" i="34"/>
  <c r="AM125" i="34"/>
  <c r="AM118" i="34"/>
  <c r="AP118" i="34"/>
  <c r="AY436" i="34"/>
  <c r="AY434" i="34"/>
  <c r="AY418" i="34"/>
  <c r="AY408" i="34"/>
  <c r="AY392" i="34"/>
  <c r="AP349" i="34"/>
  <c r="AM349" i="34"/>
  <c r="AO311" i="34"/>
  <c r="AT311" i="34"/>
  <c r="AP290" i="34"/>
  <c r="AM290" i="34"/>
  <c r="AP253" i="34"/>
  <c r="AM253" i="34"/>
  <c r="AP205" i="34"/>
  <c r="AM205" i="34"/>
  <c r="AM158" i="34"/>
  <c r="AP158" i="34"/>
  <c r="AM116" i="34"/>
  <c r="AP116" i="34"/>
  <c r="AM114" i="34"/>
  <c r="AP114" i="34"/>
  <c r="AM96" i="34"/>
  <c r="AP96" i="34"/>
  <c r="AM88" i="34"/>
  <c r="AP88" i="34"/>
  <c r="AM50" i="34"/>
  <c r="AP50" i="34"/>
  <c r="AM44" i="34"/>
  <c r="AP44" i="34"/>
  <c r="AP35" i="34"/>
  <c r="AM35" i="34"/>
  <c r="AM31" i="34"/>
  <c r="AP31" i="34"/>
  <c r="AY305" i="34"/>
  <c r="AP301" i="34"/>
  <c r="AM301" i="34"/>
  <c r="AM273" i="34"/>
  <c r="AP273" i="34"/>
  <c r="AY263" i="34"/>
  <c r="AP263" i="34"/>
  <c r="AM263" i="34"/>
  <c r="AM251" i="34"/>
  <c r="AP251" i="34"/>
  <c r="AM249" i="34"/>
  <c r="AP249" i="34"/>
  <c r="AP239" i="34"/>
  <c r="AM239" i="34"/>
  <c r="AY237" i="34"/>
  <c r="AM235" i="34"/>
  <c r="AP235" i="34"/>
  <c r="AY233" i="34"/>
  <c r="AM185" i="34"/>
  <c r="AP185" i="34"/>
  <c r="AM174" i="34"/>
  <c r="AP174" i="34"/>
  <c r="AP168" i="34"/>
  <c r="AM168" i="34"/>
  <c r="AM156" i="34"/>
  <c r="AP156" i="34"/>
  <c r="AP154" i="34"/>
  <c r="AM154" i="34"/>
  <c r="AM148" i="34"/>
  <c r="AP148" i="34"/>
  <c r="AY137" i="34"/>
  <c r="AM123" i="34"/>
  <c r="AP123" i="34"/>
  <c r="AM102" i="34"/>
  <c r="AP68" i="34"/>
  <c r="AM68" i="34"/>
  <c r="AP59" i="34"/>
  <c r="AM59" i="34"/>
  <c r="AY50" i="34"/>
  <c r="AM41" i="34"/>
  <c r="AP41" i="34"/>
  <c r="AY340" i="34"/>
  <c r="AY324" i="34"/>
  <c r="AM311" i="34"/>
  <c r="AL311" i="34"/>
  <c r="AM293" i="34"/>
  <c r="AM289" i="34"/>
  <c r="AP289" i="34"/>
  <c r="AY280" i="34"/>
  <c r="AP265" i="34"/>
  <c r="AY259" i="34"/>
  <c r="AP255" i="34"/>
  <c r="AM255" i="34"/>
  <c r="AP252" i="34"/>
  <c r="AP226" i="34"/>
  <c r="AY223" i="34"/>
  <c r="AP218" i="34"/>
  <c r="AM214" i="34"/>
  <c r="AP193" i="34"/>
  <c r="AP179" i="34"/>
  <c r="AM179" i="34"/>
  <c r="AM150" i="34"/>
  <c r="AP150" i="34"/>
  <c r="AP121" i="34"/>
  <c r="AP100" i="34"/>
  <c r="AM100" i="34"/>
  <c r="AP92" i="34"/>
  <c r="AM92" i="34"/>
  <c r="AM23" i="34"/>
  <c r="AP23" i="34"/>
  <c r="AY306" i="34"/>
  <c r="AY302" i="34"/>
  <c r="AY296" i="34"/>
  <c r="AY288" i="34"/>
  <c r="AY281" i="34"/>
  <c r="AY272" i="34"/>
  <c r="AY265" i="34"/>
  <c r="AY248" i="34"/>
  <c r="AY231" i="34"/>
  <c r="AY206" i="34"/>
  <c r="AY193" i="34"/>
  <c r="AY169" i="34"/>
  <c r="AM166" i="34"/>
  <c r="AP166" i="34"/>
  <c r="AY153" i="34"/>
  <c r="AM111" i="34"/>
  <c r="AP111" i="34"/>
  <c r="AM99" i="34"/>
  <c r="AP99" i="34"/>
  <c r="AY75" i="34"/>
  <c r="AP55" i="34"/>
  <c r="AM55" i="34"/>
  <c r="AY289" i="34"/>
  <c r="AY273" i="34"/>
  <c r="AY255" i="34"/>
  <c r="AY249" i="34"/>
  <c r="AY239" i="34"/>
  <c r="AY214" i="34"/>
  <c r="AY200" i="34"/>
  <c r="AY197" i="34"/>
  <c r="AY182" i="34"/>
  <c r="AM164" i="34"/>
  <c r="AP164" i="34"/>
  <c r="AY162" i="34"/>
  <c r="AP119" i="34"/>
  <c r="AY115" i="34"/>
  <c r="AP107" i="34"/>
  <c r="AM93" i="34"/>
  <c r="AP93" i="34"/>
  <c r="AY187" i="34"/>
  <c r="AY168" i="34"/>
  <c r="AY164" i="34"/>
  <c r="AY152" i="34"/>
  <c r="AY147" i="34"/>
  <c r="AY136" i="34"/>
  <c r="AY131" i="34"/>
  <c r="AY106" i="34"/>
  <c r="AY55" i="34"/>
  <c r="AY53" i="34"/>
  <c r="AY176" i="34"/>
  <c r="AY170" i="34"/>
  <c r="AY160" i="34"/>
  <c r="AY154" i="34"/>
  <c r="AY146" i="34"/>
  <c r="AY144" i="34"/>
  <c r="AY138" i="34"/>
  <c r="AY130" i="34"/>
  <c r="AM98" i="34"/>
  <c r="AP98" i="34"/>
  <c r="AP56" i="34"/>
  <c r="AM56" i="34"/>
  <c r="AL50" i="34"/>
  <c r="AY33" i="34"/>
  <c r="AY27" i="34"/>
  <c r="AP19" i="34"/>
  <c r="AM19" i="34"/>
  <c r="AY98" i="34"/>
  <c r="AY97" i="34"/>
  <c r="AY92" i="34"/>
  <c r="AY77" i="34"/>
  <c r="AY73" i="34"/>
  <c r="AY66" i="34"/>
  <c r="AY57" i="34"/>
  <c r="AY48" i="34"/>
  <c r="AY45" i="34"/>
  <c r="AL23" i="34"/>
  <c r="AN23" i="34" s="1"/>
  <c r="AY22" i="34"/>
  <c r="AY89" i="34"/>
  <c r="AY81" i="34"/>
  <c r="AY52" i="34"/>
  <c r="AY31" i="34"/>
  <c r="AY29" i="34"/>
  <c r="AY24" i="34"/>
  <c r="AY20" i="34"/>
  <c r="AY19" i="34"/>
  <c r="AM992" i="34"/>
  <c r="AP611" i="34"/>
  <c r="AM611" i="34"/>
  <c r="AP595" i="34"/>
  <c r="AM595" i="34"/>
  <c r="AP592" i="34"/>
  <c r="AM592" i="34"/>
  <c r="AP587" i="34"/>
  <c r="AM587" i="34"/>
  <c r="AP584" i="34"/>
  <c r="AM584" i="34"/>
  <c r="AP571" i="34"/>
  <c r="AM571" i="34"/>
  <c r="AP563" i="34"/>
  <c r="AM563" i="34"/>
  <c r="AY518" i="34"/>
  <c r="AY502" i="34"/>
  <c r="AY470" i="34"/>
  <c r="AY454" i="34"/>
  <c r="AP315" i="34"/>
  <c r="AM315" i="34"/>
  <c r="AR986" i="34"/>
  <c r="AP976" i="34"/>
  <c r="AP948" i="34"/>
  <c r="AM948" i="34"/>
  <c r="AM938" i="34"/>
  <c r="AM922" i="34"/>
  <c r="AP916" i="34"/>
  <c r="AM916" i="34"/>
  <c r="AN912" i="34"/>
  <c r="AM906" i="34"/>
  <c r="AP900" i="34"/>
  <c r="AM900" i="34"/>
  <c r="AM890" i="34"/>
  <c r="AL888" i="34"/>
  <c r="AP884" i="34"/>
  <c r="AM884" i="34"/>
  <c r="AM874" i="34"/>
  <c r="AS783" i="34"/>
  <c r="AM760" i="34"/>
  <c r="AM752" i="34"/>
  <c r="AR749" i="34"/>
  <c r="AL749" i="34"/>
  <c r="AV749" i="34" s="1"/>
  <c r="AM744" i="34"/>
  <c r="AM736" i="34"/>
  <c r="AM728" i="34"/>
  <c r="AM720" i="34"/>
  <c r="AM712" i="34"/>
  <c r="AM704" i="34"/>
  <c r="AR701" i="34"/>
  <c r="AM696" i="34"/>
  <c r="AM688" i="34"/>
  <c r="AM680" i="34"/>
  <c r="AM672" i="34"/>
  <c r="AM664" i="34"/>
  <c r="AM656" i="34"/>
  <c r="AM648" i="34"/>
  <c r="AM640" i="34"/>
  <c r="AM632" i="34"/>
  <c r="AM624" i="34"/>
  <c r="AR621" i="34"/>
  <c r="AL621" i="34"/>
  <c r="AS621" i="34"/>
  <c r="AM616" i="34"/>
  <c r="AP612" i="34"/>
  <c r="AM612" i="34"/>
  <c r="AP607" i="34"/>
  <c r="AM607" i="34"/>
  <c r="AP604" i="34"/>
  <c r="AM604" i="34"/>
  <c r="AP599" i="34"/>
  <c r="AM599" i="34"/>
  <c r="AP596" i="34"/>
  <c r="AM596" i="34"/>
  <c r="AP591" i="34"/>
  <c r="AM591" i="34"/>
  <c r="AP588" i="34"/>
  <c r="AM588" i="34"/>
  <c r="AP583" i="34"/>
  <c r="AM583" i="34"/>
  <c r="AP580" i="34"/>
  <c r="AM580" i="34"/>
  <c r="AP575" i="34"/>
  <c r="AM575" i="34"/>
  <c r="AP572" i="34"/>
  <c r="AM572" i="34"/>
  <c r="AP567" i="34"/>
  <c r="AM567" i="34"/>
  <c r="AM564" i="34"/>
  <c r="AP559" i="34"/>
  <c r="AM559" i="34"/>
  <c r="AP556" i="34"/>
  <c r="AM556" i="34"/>
  <c r="AP551" i="34"/>
  <c r="AM551" i="34"/>
  <c r="AP548" i="34"/>
  <c r="AM548" i="34"/>
  <c r="AP543" i="34"/>
  <c r="AM543" i="34"/>
  <c r="AP540" i="34"/>
  <c r="AM540" i="34"/>
  <c r="AP446" i="34"/>
  <c r="AM446" i="34"/>
  <c r="AP437" i="34"/>
  <c r="AM437" i="34"/>
  <c r="AS964" i="34"/>
  <c r="AP936" i="34"/>
  <c r="AM936" i="34"/>
  <c r="AP904" i="34"/>
  <c r="AM904" i="34"/>
  <c r="AL811" i="34"/>
  <c r="AQ811" i="34" s="1"/>
  <c r="AR807" i="34"/>
  <c r="AL807" i="34"/>
  <c r="AR743" i="34"/>
  <c r="AS727" i="34"/>
  <c r="AR663" i="34"/>
  <c r="AR588" i="34"/>
  <c r="AL588" i="34"/>
  <c r="AQ588" i="34" s="1"/>
  <c r="AT588" i="34"/>
  <c r="AP442" i="34"/>
  <c r="AP441" i="34"/>
  <c r="AM441" i="34"/>
  <c r="AP421" i="34"/>
  <c r="AM421" i="34"/>
  <c r="AP345" i="34"/>
  <c r="AM345" i="34"/>
  <c r="AP1010" i="34"/>
  <c r="AP1000" i="34"/>
  <c r="AP998" i="34"/>
  <c r="AP992" i="34"/>
  <c r="AL986" i="34"/>
  <c r="AQ986" i="34" s="1"/>
  <c r="AP984" i="34"/>
  <c r="AM931" i="34"/>
  <c r="AP924" i="34"/>
  <c r="AM924" i="34"/>
  <c r="AP908" i="34"/>
  <c r="AM908" i="34"/>
  <c r="AM899" i="34"/>
  <c r="AP892" i="34"/>
  <c r="AM892" i="34"/>
  <c r="AP920" i="34"/>
  <c r="AM920" i="34"/>
  <c r="AP888" i="34"/>
  <c r="AM888" i="34"/>
  <c r="AP872" i="34"/>
  <c r="AM872" i="34"/>
  <c r="AO807" i="34"/>
  <c r="AR783" i="34"/>
  <c r="AL783" i="34"/>
  <c r="AV783" i="34" s="1"/>
  <c r="AR775" i="34"/>
  <c r="AL775" i="34"/>
  <c r="AO743" i="34"/>
  <c r="AR735" i="34"/>
  <c r="AS735" i="34"/>
  <c r="AL719" i="34"/>
  <c r="AV719" i="34" s="1"/>
  <c r="AR679" i="34"/>
  <c r="AL679" i="34"/>
  <c r="AR604" i="34"/>
  <c r="AL604" i="34"/>
  <c r="AV604" i="34" s="1"/>
  <c r="AS588" i="34"/>
  <c r="AP430" i="34"/>
  <c r="AM430" i="34"/>
  <c r="AP1014" i="34"/>
  <c r="AP1006" i="34"/>
  <c r="AP1004" i="34"/>
  <c r="AY971" i="34"/>
  <c r="AM947" i="34"/>
  <c r="AP940" i="34"/>
  <c r="AM940" i="34"/>
  <c r="AM915" i="34"/>
  <c r="AJ912" i="34"/>
  <c r="AP876" i="34"/>
  <c r="AP608" i="34"/>
  <c r="AM608" i="34"/>
  <c r="AO604" i="34"/>
  <c r="AP603" i="34"/>
  <c r="AM603" i="34"/>
  <c r="AP600" i="34"/>
  <c r="AM600" i="34"/>
  <c r="AP576" i="34"/>
  <c r="AM576" i="34"/>
  <c r="AP568" i="34"/>
  <c r="AM568" i="34"/>
  <c r="AP560" i="34"/>
  <c r="AM560" i="34"/>
  <c r="AP552" i="34"/>
  <c r="AM552" i="34"/>
  <c r="AP547" i="34"/>
  <c r="AM547" i="34"/>
  <c r="AP539" i="34"/>
  <c r="AM539" i="34"/>
  <c r="AQ535" i="34"/>
  <c r="AY534" i="34"/>
  <c r="AY526" i="34"/>
  <c r="AY510" i="34"/>
  <c r="AY494" i="34"/>
  <c r="AY486" i="34"/>
  <c r="AY462" i="34"/>
  <c r="AP426" i="34"/>
  <c r="AM426" i="34"/>
  <c r="AP425" i="34"/>
  <c r="AM425" i="34"/>
  <c r="AJ423" i="34"/>
  <c r="AP414" i="34"/>
  <c r="AM414" i="34"/>
  <c r="AR970" i="34"/>
  <c r="AT964" i="34"/>
  <c r="AY957" i="34"/>
  <c r="AS947" i="34"/>
  <c r="AP944" i="34"/>
  <c r="AM944" i="34"/>
  <c r="AM934" i="34"/>
  <c r="AP928" i="34"/>
  <c r="AM928" i="34"/>
  <c r="AM919" i="34"/>
  <c r="AM918" i="34"/>
  <c r="AP912" i="34"/>
  <c r="AM912" i="34"/>
  <c r="AO907" i="34"/>
  <c r="AM903" i="34"/>
  <c r="AM902" i="34"/>
  <c r="AO891" i="34"/>
  <c r="AL881" i="34"/>
  <c r="AJ881" i="34" s="1"/>
  <c r="AP880" i="34"/>
  <c r="AM880" i="34"/>
  <c r="AM871" i="34"/>
  <c r="AT807" i="34"/>
  <c r="AT775" i="34"/>
  <c r="AM766" i="34"/>
  <c r="AM758" i="34"/>
  <c r="AM750" i="34"/>
  <c r="AT743" i="34"/>
  <c r="AM742" i="34"/>
  <c r="AM734" i="34"/>
  <c r="AM726" i="34"/>
  <c r="AM718" i="34"/>
  <c r="AM710" i="34"/>
  <c r="AM702" i="34"/>
  <c r="AM686" i="34"/>
  <c r="AT679" i="34"/>
  <c r="AM678" i="34"/>
  <c r="AM670" i="34"/>
  <c r="AM662" i="34"/>
  <c r="AM654" i="34"/>
  <c r="AM646" i="34"/>
  <c r="AM638" i="34"/>
  <c r="AM630" i="34"/>
  <c r="AM622" i="34"/>
  <c r="AM614" i="34"/>
  <c r="AL882" i="34"/>
  <c r="AQ882" i="34" s="1"/>
  <c r="AM868" i="34"/>
  <c r="AL866" i="34"/>
  <c r="AM860" i="34"/>
  <c r="AM856" i="34"/>
  <c r="AM852" i="34"/>
  <c r="AM848" i="34"/>
  <c r="AM844" i="34"/>
  <c r="AM840" i="34"/>
  <c r="AM836" i="34"/>
  <c r="AL834" i="34"/>
  <c r="AV834" i="34" s="1"/>
  <c r="AM832" i="34"/>
  <c r="AM828" i="34"/>
  <c r="AL826" i="34"/>
  <c r="AJ826" i="34" s="1"/>
  <c r="AM824" i="34"/>
  <c r="AM820" i="34"/>
  <c r="AM816" i="34"/>
  <c r="AM812" i="34"/>
  <c r="AL810" i="34"/>
  <c r="AM808" i="34"/>
  <c r="AM804" i="34"/>
  <c r="AM800" i="34"/>
  <c r="AM796" i="34"/>
  <c r="AL790" i="34"/>
  <c r="AM788" i="34"/>
  <c r="AL786" i="34"/>
  <c r="AJ786" i="34" s="1"/>
  <c r="AM784" i="34"/>
  <c r="AM780" i="34"/>
  <c r="AL778" i="34"/>
  <c r="AJ778" i="34" s="1"/>
  <c r="AM776" i="34"/>
  <c r="AM772" i="34"/>
  <c r="AM768" i="34"/>
  <c r="AY765" i="34"/>
  <c r="AL764" i="34"/>
  <c r="AY763" i="34"/>
  <c r="AY761" i="34"/>
  <c r="AY759" i="34"/>
  <c r="AY757" i="34"/>
  <c r="AL756" i="34"/>
  <c r="AV756" i="34" s="1"/>
  <c r="AY755" i="34"/>
  <c r="AY753" i="34"/>
  <c r="AY751" i="34"/>
  <c r="AL750" i="34"/>
  <c r="AN750" i="34" s="1"/>
  <c r="AY749" i="34"/>
  <c r="AY747" i="34"/>
  <c r="AY745" i="34"/>
  <c r="AY743" i="34"/>
  <c r="AY741" i="34"/>
  <c r="AY739" i="34"/>
  <c r="AY737" i="34"/>
  <c r="AY735" i="34"/>
  <c r="AY733" i="34"/>
  <c r="AY731" i="34"/>
  <c r="AY729" i="34"/>
  <c r="AL728" i="34"/>
  <c r="AQ728" i="34" s="1"/>
  <c r="AY727" i="34"/>
  <c r="AY725" i="34"/>
  <c r="AY723" i="34"/>
  <c r="AY721" i="34"/>
  <c r="AL720" i="34"/>
  <c r="AN720" i="34" s="1"/>
  <c r="AY719" i="34"/>
  <c r="AY717" i="34"/>
  <c r="AL716" i="34"/>
  <c r="AN716" i="34" s="1"/>
  <c r="AY715" i="34"/>
  <c r="AY713" i="34"/>
  <c r="AY711" i="34"/>
  <c r="AY709" i="34"/>
  <c r="AY707" i="34"/>
  <c r="AL706" i="34"/>
  <c r="AY705" i="34"/>
  <c r="AY703" i="34"/>
  <c r="AY701" i="34"/>
  <c r="AY699" i="34"/>
  <c r="AY697" i="34"/>
  <c r="AY695" i="34"/>
  <c r="AY693" i="34"/>
  <c r="AY691" i="34"/>
  <c r="AL690" i="34"/>
  <c r="AQ690" i="34" s="1"/>
  <c r="AY689" i="34"/>
  <c r="AY687" i="34"/>
  <c r="AY685" i="34"/>
  <c r="AY683" i="34"/>
  <c r="AL682" i="34"/>
  <c r="AJ682" i="34" s="1"/>
  <c r="AY681" i="34"/>
  <c r="AY679" i="34"/>
  <c r="AY677" i="34"/>
  <c r="AY675" i="34"/>
  <c r="AY673" i="34"/>
  <c r="AY671" i="34"/>
  <c r="AY669" i="34"/>
  <c r="AY667" i="34"/>
  <c r="AY665" i="34"/>
  <c r="AY663" i="34"/>
  <c r="AY661" i="34"/>
  <c r="AY659" i="34"/>
  <c r="AY657" i="34"/>
  <c r="AY655" i="34"/>
  <c r="AY653" i="34"/>
  <c r="AY651" i="34"/>
  <c r="AY649" i="34"/>
  <c r="AL648" i="34"/>
  <c r="AV648" i="34" s="1"/>
  <c r="AY647" i="34"/>
  <c r="AY645" i="34"/>
  <c r="AY643" i="34"/>
  <c r="AY641" i="34"/>
  <c r="AY639" i="34"/>
  <c r="AY637" i="34"/>
  <c r="AY635" i="34"/>
  <c r="AY633" i="34"/>
  <c r="AY631" i="34"/>
  <c r="AY629" i="34"/>
  <c r="AY627" i="34"/>
  <c r="AY625" i="34"/>
  <c r="AY623" i="34"/>
  <c r="AL620" i="34"/>
  <c r="AY619" i="34"/>
  <c r="AL616" i="34"/>
  <c r="AY615" i="34"/>
  <c r="AY613" i="34"/>
  <c r="AY530" i="34"/>
  <c r="AY522" i="34"/>
  <c r="AY506" i="34"/>
  <c r="AY490" i="34"/>
  <c r="AY482" i="34"/>
  <c r="AY474" i="34"/>
  <c r="AY458" i="34"/>
  <c r="AP449" i="34"/>
  <c r="AM449" i="34"/>
  <c r="AP438" i="34"/>
  <c r="AM438" i="34"/>
  <c r="AP433" i="34"/>
  <c r="AM433" i="34"/>
  <c r="AP422" i="34"/>
  <c r="AM422" i="34"/>
  <c r="AP417" i="34"/>
  <c r="AM417" i="34"/>
  <c r="AP331" i="34"/>
  <c r="AM331" i="34"/>
  <c r="AP97" i="34"/>
  <c r="AM97" i="34"/>
  <c r="AY532" i="34"/>
  <c r="AY516" i="34"/>
  <c r="AY508" i="34"/>
  <c r="AY500" i="34"/>
  <c r="AY492" i="34"/>
  <c r="AY484" i="34"/>
  <c r="AY476" i="34"/>
  <c r="AY460" i="34"/>
  <c r="AY452" i="34"/>
  <c r="AP445" i="34"/>
  <c r="AM445" i="34"/>
  <c r="AP434" i="34"/>
  <c r="AM434" i="34"/>
  <c r="AP429" i="34"/>
  <c r="AM429" i="34"/>
  <c r="AP418" i="34"/>
  <c r="AM418" i="34"/>
  <c r="AP411" i="34"/>
  <c r="AM411" i="34"/>
  <c r="AM404" i="34"/>
  <c r="AP404" i="34"/>
  <c r="AP347" i="34"/>
  <c r="AM347" i="34"/>
  <c r="AP329" i="34"/>
  <c r="AM329" i="34"/>
  <c r="AO590" i="34"/>
  <c r="AT562" i="34"/>
  <c r="AO562" i="34"/>
  <c r="AO508" i="34"/>
  <c r="AO506" i="34"/>
  <c r="AO474" i="34"/>
  <c r="AO458" i="34"/>
  <c r="AO450" i="34"/>
  <c r="AP355" i="34"/>
  <c r="AM355" i="34"/>
  <c r="AP353" i="34"/>
  <c r="AP339" i="34"/>
  <c r="AM339" i="34"/>
  <c r="AP337" i="34"/>
  <c r="AM337" i="34"/>
  <c r="AP323" i="34"/>
  <c r="AM323" i="34"/>
  <c r="AP321" i="34"/>
  <c r="AM321" i="34"/>
  <c r="AP309" i="34"/>
  <c r="AM309" i="34"/>
  <c r="AP221" i="34"/>
  <c r="AM221" i="34"/>
  <c r="AL611" i="34"/>
  <c r="AL583" i="34"/>
  <c r="AP307" i="34"/>
  <c r="AM307" i="34"/>
  <c r="AP227" i="34"/>
  <c r="AM227" i="34"/>
  <c r="AO432" i="34"/>
  <c r="AT428" i="34"/>
  <c r="AO428" i="34"/>
  <c r="AT420" i="34"/>
  <c r="AO420" i="34"/>
  <c r="AY406" i="34"/>
  <c r="AY310" i="34"/>
  <c r="AP299" i="34"/>
  <c r="AM299" i="34"/>
  <c r="AO294" i="34"/>
  <c r="AT294" i="34"/>
  <c r="AS294" i="34"/>
  <c r="AR294" i="34"/>
  <c r="AP219" i="34"/>
  <c r="AM219" i="34"/>
  <c r="AP213" i="34"/>
  <c r="AM213" i="34"/>
  <c r="AR352" i="34"/>
  <c r="AL352" i="34"/>
  <c r="AQ352" i="34" s="1"/>
  <c r="AS352" i="34"/>
  <c r="AY308" i="34"/>
  <c r="AY300" i="34"/>
  <c r="AY290" i="34"/>
  <c r="AY282" i="34"/>
  <c r="AY274" i="34"/>
  <c r="AY266" i="34"/>
  <c r="AY258" i="34"/>
  <c r="AY250" i="34"/>
  <c r="AY242" i="34"/>
  <c r="AY234" i="34"/>
  <c r="AP203" i="34"/>
  <c r="AM203" i="34"/>
  <c r="AP29" i="34"/>
  <c r="AM29" i="34"/>
  <c r="AL337" i="34"/>
  <c r="AL333" i="34"/>
  <c r="AQ333" i="34" s="1"/>
  <c r="AT285" i="34"/>
  <c r="AO269" i="34"/>
  <c r="AS269" i="34"/>
  <c r="AT269" i="34"/>
  <c r="AP211" i="34"/>
  <c r="AM211" i="34"/>
  <c r="AP200" i="34"/>
  <c r="AM200" i="34"/>
  <c r="AO129" i="34"/>
  <c r="AT129" i="34"/>
  <c r="AS129" i="34"/>
  <c r="AR129" i="34"/>
  <c r="AS313" i="34"/>
  <c r="AS311" i="34"/>
  <c r="AY294" i="34"/>
  <c r="AY286" i="34"/>
  <c r="AY278" i="34"/>
  <c r="AY270" i="34"/>
  <c r="AY262" i="34"/>
  <c r="AY254" i="34"/>
  <c r="AY246" i="34"/>
  <c r="AY238" i="34"/>
  <c r="AY230" i="34"/>
  <c r="AY226" i="34"/>
  <c r="AM225" i="34"/>
  <c r="AY218" i="34"/>
  <c r="AM217" i="34"/>
  <c r="AS216" i="34"/>
  <c r="AL216" i="34"/>
  <c r="AJ216" i="34" s="1"/>
  <c r="AY210" i="34"/>
  <c r="AM209" i="34"/>
  <c r="AY202" i="34"/>
  <c r="AY189" i="34"/>
  <c r="AY173" i="34"/>
  <c r="AY157" i="34"/>
  <c r="AY141" i="34"/>
  <c r="AP124" i="34"/>
  <c r="AM124" i="34"/>
  <c r="AP89" i="34"/>
  <c r="AM89" i="34"/>
  <c r="AY292" i="34"/>
  <c r="AY284" i="34"/>
  <c r="AY276" i="34"/>
  <c r="AY268" i="34"/>
  <c r="AY260" i="34"/>
  <c r="AY252" i="34"/>
  <c r="AY244" i="34"/>
  <c r="AY236" i="34"/>
  <c r="AY228" i="34"/>
  <c r="AY220" i="34"/>
  <c r="AY212" i="34"/>
  <c r="AY204" i="34"/>
  <c r="AP192" i="34"/>
  <c r="AM192" i="34"/>
  <c r="AP176" i="34"/>
  <c r="AM176" i="34"/>
  <c r="AS174" i="34"/>
  <c r="AP160" i="34"/>
  <c r="AM160" i="34"/>
  <c r="AV155" i="34"/>
  <c r="AP144" i="34"/>
  <c r="AM144" i="34"/>
  <c r="AO142" i="34"/>
  <c r="AS142" i="34"/>
  <c r="AT142" i="34"/>
  <c r="AR142" i="34"/>
  <c r="AP128" i="34"/>
  <c r="AM128" i="34"/>
  <c r="AP87" i="34"/>
  <c r="AM87" i="34"/>
  <c r="AM70" i="34"/>
  <c r="AP70" i="34"/>
  <c r="AP63" i="34"/>
  <c r="AM63" i="34"/>
  <c r="AM194" i="34"/>
  <c r="AY181" i="34"/>
  <c r="AM178" i="34"/>
  <c r="AY165" i="34"/>
  <c r="AM162" i="34"/>
  <c r="AY149" i="34"/>
  <c r="AM146" i="34"/>
  <c r="AY133" i="34"/>
  <c r="AM130" i="34"/>
  <c r="AM122" i="34"/>
  <c r="AS150" i="34"/>
  <c r="AM79" i="34"/>
  <c r="AY125" i="34"/>
  <c r="AP105" i="34"/>
  <c r="AM105" i="34"/>
  <c r="AP95" i="34"/>
  <c r="AM95" i="34"/>
  <c r="AM74" i="34"/>
  <c r="AP74" i="34"/>
  <c r="AP69" i="34"/>
  <c r="AM69" i="34"/>
  <c r="AP53" i="34"/>
  <c r="AM53" i="34"/>
  <c r="AY199" i="34"/>
  <c r="AY191" i="34"/>
  <c r="AY183" i="34"/>
  <c r="AY175" i="34"/>
  <c r="AY167" i="34"/>
  <c r="AY159" i="34"/>
  <c r="AY151" i="34"/>
  <c r="AY143" i="34"/>
  <c r="AY135" i="34"/>
  <c r="AY127" i="34"/>
  <c r="AY118" i="34"/>
  <c r="AY108" i="34"/>
  <c r="AM103" i="34"/>
  <c r="AP81" i="34"/>
  <c r="AM81" i="34"/>
  <c r="AY110" i="34"/>
  <c r="AM78" i="34"/>
  <c r="AP51" i="34"/>
  <c r="AM51" i="34"/>
  <c r="AP64" i="34"/>
  <c r="AM64" i="34"/>
  <c r="AP60" i="34"/>
  <c r="AM60" i="34"/>
  <c r="AY102" i="34"/>
  <c r="AY94" i="34"/>
  <c r="AY86" i="34"/>
  <c r="AP73" i="34"/>
  <c r="AM73" i="34"/>
  <c r="AY112" i="34"/>
  <c r="AY104" i="34"/>
  <c r="AY96" i="34"/>
  <c r="AY88" i="34"/>
  <c r="AY80" i="34"/>
  <c r="AP77" i="34"/>
  <c r="AM77" i="34"/>
  <c r="AY68" i="34"/>
  <c r="AP67" i="34"/>
  <c r="AM67" i="34"/>
  <c r="AP65" i="34"/>
  <c r="AM65" i="34"/>
  <c r="AM62" i="34"/>
  <c r="AM58" i="34"/>
  <c r="AM27" i="34"/>
  <c r="AP57" i="34"/>
  <c r="AM57" i="34"/>
  <c r="AP61" i="34"/>
  <c r="AM61" i="34"/>
  <c r="AL45" i="34"/>
  <c r="AY32" i="34"/>
  <c r="AY30" i="34"/>
  <c r="AO23" i="34"/>
  <c r="AY42" i="34"/>
  <c r="AY34" i="34"/>
  <c r="AY26" i="34"/>
  <c r="AY18" i="34"/>
  <c r="Y16" i="46"/>
  <c r="AA16" i="46"/>
  <c r="AB16" i="46"/>
  <c r="AR16" i="46"/>
  <c r="Y22" i="46"/>
  <c r="AA22" i="46"/>
  <c r="AB22" i="46"/>
  <c r="S22" i="51"/>
  <c r="R22" i="51"/>
  <c r="P22" i="51"/>
  <c r="O22" i="51"/>
  <c r="M22" i="51"/>
  <c r="L22" i="51"/>
  <c r="J22" i="51"/>
  <c r="I22" i="51"/>
  <c r="G22" i="51"/>
  <c r="F22" i="51"/>
  <c r="O22" i="44"/>
  <c r="N22" i="44"/>
  <c r="M22" i="44"/>
  <c r="L22" i="44"/>
  <c r="K22" i="44"/>
  <c r="J22" i="44"/>
  <c r="I22" i="44"/>
  <c r="H22" i="44"/>
  <c r="G22" i="44"/>
  <c r="F22" i="44"/>
  <c r="P14" i="44"/>
  <c r="Q14" i="44"/>
  <c r="T14" i="51"/>
  <c r="U14" i="51"/>
  <c r="P15" i="44"/>
  <c r="Q15" i="44"/>
  <c r="P8" i="44"/>
  <c r="Q8" i="44"/>
  <c r="U7" i="51"/>
  <c r="T7" i="51"/>
  <c r="T15" i="51"/>
  <c r="U15" i="51"/>
  <c r="D30" i="43"/>
  <c r="D6" i="43"/>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Q6" i="44"/>
  <c r="Q7" i="44"/>
  <c r="Q9" i="44"/>
  <c r="Q10" i="44"/>
  <c r="Q13" i="44"/>
  <c r="Q18" i="44"/>
  <c r="Q19" i="44"/>
  <c r="Q20" i="44"/>
  <c r="P6" i="44"/>
  <c r="P7" i="44"/>
  <c r="P9" i="44"/>
  <c r="P10" i="44"/>
  <c r="P13" i="44"/>
  <c r="P18" i="44"/>
  <c r="P19" i="44"/>
  <c r="P20" i="44"/>
  <c r="P23" i="44"/>
  <c r="Q23" i="44"/>
  <c r="Q12" i="44"/>
  <c r="Q17" i="44"/>
  <c r="P12" i="44"/>
  <c r="P17" i="44"/>
  <c r="J21" i="44"/>
  <c r="I21" i="44"/>
  <c r="G21" i="44"/>
  <c r="F21" i="44"/>
  <c r="O21" i="44"/>
  <c r="M21" i="44"/>
  <c r="L21" i="44"/>
  <c r="AR17" i="46"/>
  <c r="AR18" i="46"/>
  <c r="AR19" i="46"/>
  <c r="AR20" i="46"/>
  <c r="AR21" i="46"/>
  <c r="AR22" i="46"/>
  <c r="AR23" i="46"/>
  <c r="AR24" i="46"/>
  <c r="AR25" i="46"/>
  <c r="AR26" i="46"/>
  <c r="AR27" i="46"/>
  <c r="AR28" i="46"/>
  <c r="AR29" i="46"/>
  <c r="AR30" i="46"/>
  <c r="AR31" i="46"/>
  <c r="AR32" i="46"/>
  <c r="AR33" i="46"/>
  <c r="AR34" i="46"/>
  <c r="AR35" i="46"/>
  <c r="AR36" i="46"/>
  <c r="AR37" i="46"/>
  <c r="AR38" i="46"/>
  <c r="AR39" i="46"/>
  <c r="AR40" i="46"/>
  <c r="AR41" i="46"/>
  <c r="AR42" i="46"/>
  <c r="AR43" i="46"/>
  <c r="AR44" i="46"/>
  <c r="AR45" i="46"/>
  <c r="AR46" i="46"/>
  <c r="AR47" i="46"/>
  <c r="AR48" i="46"/>
  <c r="AR49" i="46"/>
  <c r="AR50" i="46"/>
  <c r="AR51" i="46"/>
  <c r="AR52" i="46"/>
  <c r="AR53" i="46"/>
  <c r="AR54" i="46"/>
  <c r="AR55" i="46"/>
  <c r="AR56" i="46"/>
  <c r="AR57" i="46"/>
  <c r="AR58" i="46"/>
  <c r="AR59" i="46"/>
  <c r="AR60" i="46"/>
  <c r="AR61" i="46"/>
  <c r="AR62" i="46"/>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112" i="46"/>
  <c r="AR113" i="46"/>
  <c r="AR114" i="46"/>
  <c r="AR115" i="46"/>
  <c r="AR116" i="46"/>
  <c r="AR117" i="46"/>
  <c r="AR118" i="46"/>
  <c r="AR119" i="46"/>
  <c r="AR120" i="46"/>
  <c r="AR121" i="46"/>
  <c r="AR122" i="46"/>
  <c r="AR123" i="46"/>
  <c r="AR124" i="46"/>
  <c r="AR125" i="46"/>
  <c r="AR126" i="46"/>
  <c r="AR127" i="46"/>
  <c r="AR128" i="46"/>
  <c r="AR129" i="46"/>
  <c r="AR130" i="46"/>
  <c r="AR131" i="46"/>
  <c r="AR132" i="46"/>
  <c r="AR133" i="46"/>
  <c r="AR134" i="46"/>
  <c r="AR135" i="46"/>
  <c r="AR136" i="46"/>
  <c r="AR137" i="46"/>
  <c r="AR138" i="46"/>
  <c r="AR139" i="46"/>
  <c r="AR140" i="46"/>
  <c r="AR141" i="46"/>
  <c r="AR142" i="46"/>
  <c r="AR143" i="46"/>
  <c r="AR144" i="46"/>
  <c r="AR145" i="46"/>
  <c r="AR146" i="46"/>
  <c r="AR147" i="46"/>
  <c r="AR148" i="46"/>
  <c r="AR149" i="46"/>
  <c r="AR150" i="46"/>
  <c r="AR151" i="46"/>
  <c r="AR152" i="46"/>
  <c r="AR153" i="46"/>
  <c r="AR154" i="46"/>
  <c r="AR155" i="46"/>
  <c r="AR156" i="46"/>
  <c r="AR157" i="46"/>
  <c r="AR158" i="46"/>
  <c r="AR159" i="46"/>
  <c r="AR160" i="46"/>
  <c r="AR161" i="46"/>
  <c r="AR162" i="46"/>
  <c r="AR163" i="46"/>
  <c r="AR164" i="46"/>
  <c r="AR165" i="46"/>
  <c r="AR166" i="46"/>
  <c r="AR167" i="46"/>
  <c r="AR168" i="46"/>
  <c r="AR169" i="46"/>
  <c r="AR170" i="46"/>
  <c r="AR171" i="46"/>
  <c r="AR172" i="46"/>
  <c r="AR173" i="46"/>
  <c r="AR174" i="46"/>
  <c r="AR175" i="46"/>
  <c r="AR176" i="46"/>
  <c r="AR177" i="46"/>
  <c r="AR178" i="46"/>
  <c r="AR179" i="46"/>
  <c r="AR180" i="46"/>
  <c r="AR181" i="46"/>
  <c r="AR182" i="46"/>
  <c r="AR183" i="46"/>
  <c r="AR184" i="46"/>
  <c r="AR185" i="46"/>
  <c r="AR186" i="46"/>
  <c r="AR187" i="46"/>
  <c r="AR188" i="46"/>
  <c r="AR189" i="46"/>
  <c r="AR190" i="46"/>
  <c r="AR191" i="46"/>
  <c r="AR192" i="46"/>
  <c r="AR193" i="46"/>
  <c r="AR194" i="46"/>
  <c r="AR195" i="46"/>
  <c r="AR196" i="46"/>
  <c r="AR197" i="46"/>
  <c r="AR198" i="46"/>
  <c r="AR199" i="46"/>
  <c r="AR200" i="46"/>
  <c r="AR201" i="46"/>
  <c r="AR202" i="46"/>
  <c r="AR203" i="46"/>
  <c r="AR204" i="46"/>
  <c r="AR205" i="46"/>
  <c r="AR206" i="46"/>
  <c r="AR207" i="46"/>
  <c r="AR208" i="46"/>
  <c r="AR209" i="46"/>
  <c r="AR210" i="46"/>
  <c r="AR211" i="46"/>
  <c r="AR212" i="46"/>
  <c r="AR213" i="46"/>
  <c r="AR214" i="46"/>
  <c r="AR215" i="46"/>
  <c r="AR216" i="46"/>
  <c r="AR217" i="46"/>
  <c r="AR218" i="46"/>
  <c r="AR219" i="46"/>
  <c r="AR220" i="46"/>
  <c r="AR221" i="46"/>
  <c r="AR222" i="46"/>
  <c r="AR223" i="46"/>
  <c r="AR224" i="46"/>
  <c r="AR225" i="46"/>
  <c r="AR226" i="46"/>
  <c r="AR227" i="46"/>
  <c r="AR228" i="46"/>
  <c r="AR229" i="46"/>
  <c r="AR230" i="46"/>
  <c r="AR231" i="46"/>
  <c r="AR232" i="46"/>
  <c r="AR233" i="46"/>
  <c r="AR234" i="46"/>
  <c r="AR235" i="46"/>
  <c r="AR236" i="46"/>
  <c r="AR237" i="46"/>
  <c r="AR238" i="46"/>
  <c r="AR239" i="46"/>
  <c r="AR240" i="46"/>
  <c r="AR241" i="46"/>
  <c r="AR242" i="46"/>
  <c r="AR243" i="46"/>
  <c r="AR244" i="46"/>
  <c r="AR245" i="46"/>
  <c r="AR246" i="46"/>
  <c r="AR247" i="46"/>
  <c r="AR248" i="46"/>
  <c r="AR249" i="46"/>
  <c r="AR250" i="46"/>
  <c r="AR251" i="46"/>
  <c r="AR252" i="46"/>
  <c r="AR253" i="46"/>
  <c r="AR254" i="46"/>
  <c r="AR255" i="46"/>
  <c r="AR256" i="46"/>
  <c r="AR257" i="46"/>
  <c r="AR258" i="46"/>
  <c r="AR259" i="46"/>
  <c r="AR260" i="46"/>
  <c r="AR261" i="46"/>
  <c r="AR262" i="46"/>
  <c r="AR263" i="46"/>
  <c r="AR264" i="46"/>
  <c r="AR265" i="46"/>
  <c r="AR266" i="46"/>
  <c r="AR267" i="46"/>
  <c r="AR268" i="46"/>
  <c r="AR269" i="46"/>
  <c r="AR270" i="46"/>
  <c r="AR271" i="46"/>
  <c r="AR272" i="46"/>
  <c r="AR273" i="46"/>
  <c r="AR274" i="46"/>
  <c r="AR275" i="46"/>
  <c r="AR276" i="46"/>
  <c r="AR277" i="46"/>
  <c r="AR278" i="46"/>
  <c r="AR279" i="46"/>
  <c r="AR280" i="46"/>
  <c r="AR281" i="46"/>
  <c r="AR282" i="46"/>
  <c r="AR283" i="46"/>
  <c r="AR284" i="46"/>
  <c r="AR285" i="46"/>
  <c r="AR286" i="46"/>
  <c r="AR287" i="46"/>
  <c r="AR288" i="46"/>
  <c r="AR289" i="46"/>
  <c r="AR290" i="46"/>
  <c r="AR291" i="46"/>
  <c r="AR292" i="46"/>
  <c r="AR293" i="46"/>
  <c r="AR294" i="46"/>
  <c r="AR295" i="46"/>
  <c r="AR296" i="46"/>
  <c r="AR297" i="46"/>
  <c r="AR298" i="46"/>
  <c r="AR299" i="46"/>
  <c r="AR300" i="46"/>
  <c r="AR301" i="46"/>
  <c r="AR302" i="46"/>
  <c r="AR303" i="46"/>
  <c r="AR304" i="46"/>
  <c r="AR305" i="46"/>
  <c r="AR306" i="46"/>
  <c r="AR307" i="46"/>
  <c r="AR308" i="46"/>
  <c r="AR309" i="46"/>
  <c r="AR310" i="46"/>
  <c r="AR311" i="46"/>
  <c r="AR312" i="46"/>
  <c r="AR313" i="46"/>
  <c r="AR314" i="46"/>
  <c r="AR315" i="46"/>
  <c r="AR316" i="46"/>
  <c r="AR317" i="46"/>
  <c r="AR318" i="46"/>
  <c r="AR319" i="46"/>
  <c r="AR320" i="46"/>
  <c r="AR321" i="46"/>
  <c r="AR322" i="46"/>
  <c r="AR323" i="46"/>
  <c r="AR324" i="46"/>
  <c r="AR325" i="46"/>
  <c r="AR326" i="46"/>
  <c r="AR327" i="46"/>
  <c r="AR328" i="46"/>
  <c r="AR329" i="46"/>
  <c r="AR330" i="46"/>
  <c r="AR331" i="46"/>
  <c r="AR332" i="46"/>
  <c r="AR333" i="46"/>
  <c r="AR334" i="46"/>
  <c r="AR335" i="46"/>
  <c r="AR336" i="46"/>
  <c r="AR337" i="46"/>
  <c r="AR338" i="46"/>
  <c r="AR339" i="46"/>
  <c r="AR340" i="46"/>
  <c r="AR341" i="46"/>
  <c r="AR342" i="46"/>
  <c r="AR343" i="46"/>
  <c r="AR344" i="46"/>
  <c r="AR345" i="46"/>
  <c r="AR346" i="46"/>
  <c r="AR347" i="46"/>
  <c r="AR348" i="46"/>
  <c r="AR349" i="46"/>
  <c r="AR350" i="46"/>
  <c r="AR351" i="46"/>
  <c r="AR352" i="46"/>
  <c r="AR353" i="46"/>
  <c r="AR354" i="46"/>
  <c r="AR355" i="46"/>
  <c r="AR356" i="46"/>
  <c r="AR357" i="46"/>
  <c r="AR358" i="46"/>
  <c r="AR359" i="46"/>
  <c r="AR360" i="46"/>
  <c r="AR361" i="46"/>
  <c r="AR362" i="46"/>
  <c r="AR363" i="46"/>
  <c r="AR364" i="46"/>
  <c r="AR365" i="46"/>
  <c r="AR366" i="46"/>
  <c r="AR367" i="46"/>
  <c r="AR368" i="46"/>
  <c r="AR369" i="46"/>
  <c r="AR370" i="46"/>
  <c r="AR371" i="46"/>
  <c r="AR372" i="46"/>
  <c r="AR373" i="46"/>
  <c r="AR374" i="46"/>
  <c r="AR375" i="46"/>
  <c r="AR376" i="46"/>
  <c r="AR377" i="46"/>
  <c r="AR378" i="46"/>
  <c r="AR379" i="46"/>
  <c r="AR380" i="46"/>
  <c r="AR381" i="46"/>
  <c r="AR382" i="46"/>
  <c r="AR383" i="46"/>
  <c r="AR384" i="46"/>
  <c r="AR385" i="46"/>
  <c r="AR386" i="46"/>
  <c r="AR387" i="46"/>
  <c r="AR388" i="46"/>
  <c r="AR389" i="46"/>
  <c r="AR390" i="46"/>
  <c r="AR391" i="46"/>
  <c r="AR392" i="46"/>
  <c r="AR393" i="46"/>
  <c r="AR394" i="46"/>
  <c r="AR395" i="46"/>
  <c r="AR396" i="46"/>
  <c r="AR397" i="46"/>
  <c r="AR398" i="46"/>
  <c r="AR399" i="46"/>
  <c r="AR400" i="46"/>
  <c r="AR401" i="46"/>
  <c r="AR402" i="46"/>
  <c r="AR403" i="46"/>
  <c r="AR404" i="46"/>
  <c r="AR405" i="46"/>
  <c r="AR406" i="46"/>
  <c r="AR407" i="46"/>
  <c r="AR408" i="46"/>
  <c r="AR409" i="46"/>
  <c r="AR410" i="46"/>
  <c r="AR411" i="46"/>
  <c r="AR412" i="46"/>
  <c r="AR413" i="46"/>
  <c r="AR414" i="46"/>
  <c r="AR415" i="46"/>
  <c r="AR416" i="46"/>
  <c r="AR417" i="46"/>
  <c r="AR418" i="46"/>
  <c r="AR419" i="46"/>
  <c r="AR420" i="46"/>
  <c r="AR421" i="46"/>
  <c r="AR422" i="46"/>
  <c r="AR423" i="46"/>
  <c r="AR424" i="46"/>
  <c r="AR425" i="46"/>
  <c r="AR426" i="46"/>
  <c r="AR427" i="46"/>
  <c r="AR428" i="46"/>
  <c r="AR429" i="46"/>
  <c r="AR430" i="46"/>
  <c r="AR431" i="46"/>
  <c r="AR432" i="46"/>
  <c r="AR433" i="46"/>
  <c r="AR434" i="46"/>
  <c r="AR435" i="46"/>
  <c r="AR436" i="46"/>
  <c r="AR437" i="46"/>
  <c r="AR438" i="46"/>
  <c r="AR439" i="46"/>
  <c r="AR440" i="46"/>
  <c r="AR441" i="46"/>
  <c r="AR442" i="46"/>
  <c r="AR443" i="46"/>
  <c r="AR444" i="46"/>
  <c r="AR445" i="46"/>
  <c r="AR446" i="46"/>
  <c r="AR447" i="46"/>
  <c r="AR448" i="46"/>
  <c r="AR449" i="46"/>
  <c r="AR450" i="46"/>
  <c r="AR451" i="46"/>
  <c r="AR452" i="46"/>
  <c r="AR453" i="46"/>
  <c r="AR454" i="46"/>
  <c r="AR455" i="46"/>
  <c r="AR456" i="46"/>
  <c r="AR457" i="46"/>
  <c r="AR458" i="46"/>
  <c r="AR459" i="46"/>
  <c r="AR460" i="46"/>
  <c r="AR461" i="46"/>
  <c r="AR462" i="46"/>
  <c r="AR463" i="46"/>
  <c r="AR464" i="46"/>
  <c r="AR465" i="46"/>
  <c r="AR466" i="46"/>
  <c r="AR467" i="46"/>
  <c r="AR468" i="46"/>
  <c r="AR469" i="46"/>
  <c r="AR470" i="46"/>
  <c r="AR471" i="46"/>
  <c r="AR472" i="46"/>
  <c r="AR473" i="46"/>
  <c r="AR474" i="46"/>
  <c r="AR475" i="46"/>
  <c r="AR476" i="46"/>
  <c r="AR477" i="46"/>
  <c r="AR478" i="46"/>
  <c r="AR479" i="46"/>
  <c r="AR480" i="46"/>
  <c r="AR481" i="46"/>
  <c r="AR482" i="46"/>
  <c r="AR483" i="46"/>
  <c r="AR484" i="46"/>
  <c r="AR485" i="46"/>
  <c r="AR486" i="46"/>
  <c r="AR487" i="46"/>
  <c r="AR488" i="46"/>
  <c r="AR489" i="46"/>
  <c r="AR490" i="46"/>
  <c r="AR491" i="46"/>
  <c r="AR492" i="46"/>
  <c r="AR493" i="46"/>
  <c r="AR494" i="46"/>
  <c r="AR495" i="46"/>
  <c r="AR496" i="46"/>
  <c r="AR497" i="46"/>
  <c r="AR498" i="46"/>
  <c r="AR499" i="46"/>
  <c r="AR500" i="46"/>
  <c r="AR501" i="46"/>
  <c r="AR502" i="46"/>
  <c r="AR503" i="46"/>
  <c r="AR504" i="46"/>
  <c r="AR505" i="46"/>
  <c r="AR506" i="46"/>
  <c r="AR507" i="46"/>
  <c r="AR508" i="46"/>
  <c r="AR509" i="46"/>
  <c r="AR510" i="46"/>
  <c r="AR511" i="46"/>
  <c r="AR512" i="46"/>
  <c r="AR513" i="46"/>
  <c r="AR514" i="46"/>
  <c r="AR515" i="46"/>
  <c r="AR516" i="46"/>
  <c r="AR517" i="46"/>
  <c r="AR518" i="46"/>
  <c r="AR519" i="46"/>
  <c r="AR520" i="46"/>
  <c r="AR521" i="46"/>
  <c r="AR522" i="46"/>
  <c r="AR523" i="46"/>
  <c r="AR524" i="46"/>
  <c r="AR525" i="46"/>
  <c r="AR526" i="46"/>
  <c r="AR527" i="46"/>
  <c r="AR528" i="46"/>
  <c r="AR529" i="46"/>
  <c r="AR530" i="46"/>
  <c r="AR531" i="46"/>
  <c r="AR532" i="46"/>
  <c r="AR533" i="46"/>
  <c r="AR534" i="46"/>
  <c r="AR535" i="46"/>
  <c r="AR536" i="46"/>
  <c r="AR537" i="46"/>
  <c r="AR538" i="46"/>
  <c r="AR539" i="46"/>
  <c r="AR540" i="46"/>
  <c r="AR541" i="46"/>
  <c r="AR542" i="46"/>
  <c r="AR543" i="46"/>
  <c r="AR544" i="46"/>
  <c r="AR545" i="46"/>
  <c r="AR546" i="46"/>
  <c r="AR547" i="46"/>
  <c r="AR548" i="46"/>
  <c r="AR549" i="46"/>
  <c r="AR550" i="46"/>
  <c r="AR551" i="46"/>
  <c r="AR552" i="46"/>
  <c r="AR553" i="46"/>
  <c r="AR554" i="46"/>
  <c r="AR555" i="46"/>
  <c r="AR556" i="46"/>
  <c r="AR557" i="46"/>
  <c r="AR558" i="46"/>
  <c r="AR559" i="46"/>
  <c r="AR560" i="46"/>
  <c r="AR561" i="46"/>
  <c r="AR562" i="46"/>
  <c r="AR563" i="46"/>
  <c r="AR564" i="46"/>
  <c r="AR565" i="46"/>
  <c r="AR566" i="46"/>
  <c r="AR567" i="46"/>
  <c r="AR568" i="46"/>
  <c r="AR569" i="46"/>
  <c r="AR570" i="46"/>
  <c r="AR571" i="46"/>
  <c r="AR572" i="46"/>
  <c r="AR573" i="46"/>
  <c r="AR574" i="46"/>
  <c r="AR575" i="46"/>
  <c r="AR576" i="46"/>
  <c r="AR577" i="46"/>
  <c r="AR578" i="46"/>
  <c r="AR579" i="46"/>
  <c r="AR580" i="46"/>
  <c r="AR581" i="46"/>
  <c r="AR582" i="46"/>
  <c r="AR583" i="46"/>
  <c r="AR584" i="46"/>
  <c r="AR585" i="46"/>
  <c r="AR586" i="46"/>
  <c r="AR587" i="46"/>
  <c r="AR588" i="46"/>
  <c r="AR589" i="46"/>
  <c r="AR590" i="46"/>
  <c r="AR591" i="46"/>
  <c r="AR592" i="46"/>
  <c r="AR593" i="46"/>
  <c r="AR594" i="46"/>
  <c r="AR595" i="46"/>
  <c r="AR596" i="46"/>
  <c r="AR597" i="46"/>
  <c r="AR598" i="46"/>
  <c r="AR599" i="46"/>
  <c r="AR600" i="46"/>
  <c r="AR601" i="46"/>
  <c r="AR602" i="46"/>
  <c r="AR603" i="46"/>
  <c r="AR604" i="46"/>
  <c r="AR605" i="46"/>
  <c r="AR606" i="46"/>
  <c r="AR607" i="46"/>
  <c r="AR608" i="46"/>
  <c r="AR609" i="46"/>
  <c r="AR610" i="46"/>
  <c r="AR611" i="46"/>
  <c r="AR612" i="46"/>
  <c r="AR613" i="46"/>
  <c r="AR614" i="46"/>
  <c r="AR615" i="46"/>
  <c r="AR616" i="46"/>
  <c r="AR617" i="46"/>
  <c r="AR618" i="46"/>
  <c r="AR619" i="46"/>
  <c r="AR620" i="46"/>
  <c r="AR621" i="46"/>
  <c r="AR622" i="46"/>
  <c r="AR623" i="46"/>
  <c r="AR624" i="46"/>
  <c r="AR625" i="46"/>
  <c r="AR626" i="46"/>
  <c r="AR627" i="46"/>
  <c r="AR628" i="46"/>
  <c r="AR629" i="46"/>
  <c r="AR630" i="46"/>
  <c r="AR631" i="46"/>
  <c r="AR632" i="46"/>
  <c r="AR633" i="46"/>
  <c r="AR634" i="46"/>
  <c r="AR635" i="46"/>
  <c r="AR636" i="46"/>
  <c r="AR637" i="46"/>
  <c r="AR638" i="46"/>
  <c r="AR639" i="46"/>
  <c r="AR640" i="46"/>
  <c r="AR641" i="46"/>
  <c r="AR642" i="46"/>
  <c r="AR643" i="46"/>
  <c r="AR644" i="46"/>
  <c r="AR645" i="46"/>
  <c r="AR646" i="46"/>
  <c r="AR647" i="46"/>
  <c r="AR648" i="46"/>
  <c r="AR649" i="46"/>
  <c r="AR650" i="46"/>
  <c r="AR651" i="46"/>
  <c r="AR652" i="46"/>
  <c r="AR653" i="46"/>
  <c r="AR654" i="46"/>
  <c r="AR655" i="46"/>
  <c r="AR656" i="46"/>
  <c r="AR657" i="46"/>
  <c r="AR658" i="46"/>
  <c r="AR659" i="46"/>
  <c r="AR660" i="46"/>
  <c r="AR661" i="46"/>
  <c r="AR662" i="46"/>
  <c r="AR663" i="46"/>
  <c r="AR664" i="46"/>
  <c r="AR665" i="46"/>
  <c r="AR666" i="46"/>
  <c r="AR667" i="46"/>
  <c r="AR668" i="46"/>
  <c r="AR669" i="46"/>
  <c r="AR670" i="46"/>
  <c r="AR671" i="46"/>
  <c r="AR672" i="46"/>
  <c r="AR673" i="46"/>
  <c r="AR674" i="46"/>
  <c r="AR675" i="46"/>
  <c r="AR676" i="46"/>
  <c r="AR677" i="46"/>
  <c r="AR678" i="46"/>
  <c r="AR679" i="46"/>
  <c r="AR680" i="46"/>
  <c r="AR681" i="46"/>
  <c r="AR682" i="46"/>
  <c r="AR683" i="46"/>
  <c r="AR684" i="46"/>
  <c r="AR685" i="46"/>
  <c r="AR686" i="46"/>
  <c r="AR687" i="46"/>
  <c r="AR688" i="46"/>
  <c r="AR689" i="46"/>
  <c r="AR690" i="46"/>
  <c r="AR691" i="46"/>
  <c r="AR692" i="46"/>
  <c r="AR693" i="46"/>
  <c r="AR694" i="46"/>
  <c r="AR695" i="46"/>
  <c r="AR696" i="46"/>
  <c r="AR697" i="46"/>
  <c r="AR698" i="46"/>
  <c r="AR699" i="46"/>
  <c r="AR700" i="46"/>
  <c r="AR701" i="46"/>
  <c r="AR702" i="46"/>
  <c r="AR703" i="46"/>
  <c r="AR704" i="46"/>
  <c r="AR705" i="46"/>
  <c r="AR706" i="46"/>
  <c r="AR707" i="46"/>
  <c r="AR708" i="46"/>
  <c r="AR709" i="46"/>
  <c r="AR710" i="46"/>
  <c r="AR711" i="46"/>
  <c r="AR712" i="46"/>
  <c r="AR713" i="46"/>
  <c r="AR714" i="46"/>
  <c r="AR715" i="46"/>
  <c r="AR716" i="46"/>
  <c r="AR717" i="46"/>
  <c r="AR718" i="46"/>
  <c r="AR719" i="46"/>
  <c r="AR720" i="46"/>
  <c r="AR721" i="46"/>
  <c r="AR722" i="46"/>
  <c r="AR723" i="46"/>
  <c r="AR724" i="46"/>
  <c r="AR725" i="46"/>
  <c r="AR726" i="46"/>
  <c r="AR727" i="46"/>
  <c r="AR728" i="46"/>
  <c r="AR729" i="46"/>
  <c r="AR730" i="46"/>
  <c r="AR731" i="46"/>
  <c r="AR732" i="46"/>
  <c r="AR733" i="46"/>
  <c r="AR734" i="46"/>
  <c r="AR735" i="46"/>
  <c r="AR736" i="46"/>
  <c r="AR737" i="46"/>
  <c r="AR738" i="46"/>
  <c r="AR739" i="46"/>
  <c r="AR740" i="46"/>
  <c r="AR741" i="46"/>
  <c r="AR742" i="46"/>
  <c r="AR743" i="46"/>
  <c r="AR744" i="46"/>
  <c r="AR745" i="46"/>
  <c r="AR746" i="46"/>
  <c r="AR747" i="46"/>
  <c r="AR748" i="46"/>
  <c r="AR749" i="46"/>
  <c r="AR750" i="46"/>
  <c r="AR751" i="46"/>
  <c r="AR752" i="46"/>
  <c r="AR753" i="46"/>
  <c r="AR754" i="46"/>
  <c r="AR755" i="46"/>
  <c r="AR756" i="46"/>
  <c r="AR757" i="46"/>
  <c r="AR758" i="46"/>
  <c r="AR759" i="46"/>
  <c r="AR760" i="46"/>
  <c r="AR761" i="46"/>
  <c r="AR762" i="46"/>
  <c r="AR763" i="46"/>
  <c r="AR764" i="46"/>
  <c r="AR765" i="46"/>
  <c r="AR766" i="46"/>
  <c r="AR767" i="46"/>
  <c r="AR768" i="46"/>
  <c r="AR769" i="46"/>
  <c r="AR770" i="46"/>
  <c r="AR771" i="46"/>
  <c r="AR772" i="46"/>
  <c r="AR773" i="46"/>
  <c r="AR774" i="46"/>
  <c r="AR775" i="46"/>
  <c r="AR776" i="46"/>
  <c r="AR777" i="46"/>
  <c r="AR778" i="46"/>
  <c r="AR779" i="46"/>
  <c r="AR780" i="46"/>
  <c r="AR781" i="46"/>
  <c r="AR782" i="46"/>
  <c r="AR783" i="46"/>
  <c r="AR784" i="46"/>
  <c r="AR785" i="46"/>
  <c r="AR786" i="46"/>
  <c r="AR787" i="46"/>
  <c r="AR788" i="46"/>
  <c r="AR789" i="46"/>
  <c r="AR790" i="46"/>
  <c r="AR791" i="46"/>
  <c r="AR792" i="46"/>
  <c r="AR793" i="46"/>
  <c r="AR794" i="46"/>
  <c r="AR795" i="46"/>
  <c r="AR796" i="46"/>
  <c r="AR797" i="46"/>
  <c r="AR798" i="46"/>
  <c r="AR799" i="46"/>
  <c r="AR800" i="46"/>
  <c r="AR801" i="46"/>
  <c r="AR802" i="46"/>
  <c r="AR803" i="46"/>
  <c r="AR804" i="46"/>
  <c r="AR805" i="46"/>
  <c r="AR806" i="46"/>
  <c r="AR807" i="46"/>
  <c r="AR808" i="46"/>
  <c r="AR809" i="46"/>
  <c r="AR810" i="46"/>
  <c r="AR811" i="46"/>
  <c r="AR812" i="46"/>
  <c r="AR813" i="46"/>
  <c r="AR814" i="46"/>
  <c r="AR815" i="46"/>
  <c r="AR816" i="46"/>
  <c r="AR817" i="46"/>
  <c r="AR818" i="46"/>
  <c r="AR819" i="46"/>
  <c r="AR820" i="46"/>
  <c r="AR821" i="46"/>
  <c r="AR822" i="46"/>
  <c r="AR823" i="46"/>
  <c r="AR824" i="46"/>
  <c r="AR825" i="46"/>
  <c r="AR826" i="46"/>
  <c r="AR827" i="46"/>
  <c r="AR828" i="46"/>
  <c r="AR829" i="46"/>
  <c r="AR830" i="46"/>
  <c r="AR831" i="46"/>
  <c r="AR832" i="46"/>
  <c r="AR833" i="46"/>
  <c r="AR834" i="46"/>
  <c r="AR835" i="46"/>
  <c r="AR836" i="46"/>
  <c r="AR837" i="46"/>
  <c r="AR838" i="46"/>
  <c r="AR839" i="46"/>
  <c r="AR840" i="46"/>
  <c r="AR841" i="46"/>
  <c r="AR842" i="46"/>
  <c r="AR843" i="46"/>
  <c r="AR844" i="46"/>
  <c r="AR845" i="46"/>
  <c r="AR846" i="46"/>
  <c r="AR847" i="46"/>
  <c r="AR848" i="46"/>
  <c r="AR849" i="46"/>
  <c r="AR850" i="46"/>
  <c r="AR851" i="46"/>
  <c r="AR852" i="46"/>
  <c r="AR853" i="46"/>
  <c r="AR854" i="46"/>
  <c r="AR855" i="46"/>
  <c r="AR856" i="46"/>
  <c r="AR857" i="46"/>
  <c r="AR858" i="46"/>
  <c r="AR859" i="46"/>
  <c r="AR860" i="46"/>
  <c r="AR861" i="46"/>
  <c r="AR862" i="46"/>
  <c r="AR863" i="46"/>
  <c r="AR864" i="46"/>
  <c r="AR865" i="46"/>
  <c r="AR866" i="46"/>
  <c r="AR867" i="46"/>
  <c r="AR868" i="46"/>
  <c r="AR869" i="46"/>
  <c r="AR870" i="46"/>
  <c r="AR871" i="46"/>
  <c r="AR872" i="46"/>
  <c r="AR873" i="46"/>
  <c r="AR874" i="46"/>
  <c r="AR875" i="46"/>
  <c r="AR876" i="46"/>
  <c r="AR877" i="46"/>
  <c r="AR878" i="46"/>
  <c r="AR879" i="46"/>
  <c r="AR880" i="46"/>
  <c r="AR881" i="46"/>
  <c r="AR882" i="46"/>
  <c r="AR883" i="46"/>
  <c r="AR884" i="46"/>
  <c r="AR885" i="46"/>
  <c r="AR886" i="46"/>
  <c r="AR887" i="46"/>
  <c r="AR888" i="46"/>
  <c r="AR889" i="46"/>
  <c r="AR890" i="46"/>
  <c r="AR891" i="46"/>
  <c r="AR892" i="46"/>
  <c r="AR893" i="46"/>
  <c r="AR894" i="46"/>
  <c r="AR895" i="46"/>
  <c r="AR896" i="46"/>
  <c r="AR897" i="46"/>
  <c r="AR898" i="46"/>
  <c r="AR899" i="46"/>
  <c r="AR900" i="46"/>
  <c r="AR901" i="46"/>
  <c r="AR902" i="46"/>
  <c r="AR903" i="46"/>
  <c r="AR904" i="46"/>
  <c r="AR905" i="46"/>
  <c r="AR906" i="46"/>
  <c r="AR907" i="46"/>
  <c r="AR908" i="46"/>
  <c r="AR909" i="46"/>
  <c r="AR910" i="46"/>
  <c r="AR911" i="46"/>
  <c r="AR912" i="46"/>
  <c r="AR913" i="46"/>
  <c r="AR914" i="46"/>
  <c r="AR915" i="46"/>
  <c r="AR916" i="46"/>
  <c r="AR917" i="46"/>
  <c r="AR918" i="46"/>
  <c r="AR919" i="46"/>
  <c r="AR920" i="46"/>
  <c r="AR921" i="46"/>
  <c r="AR922" i="46"/>
  <c r="AR923" i="46"/>
  <c r="AR924" i="46"/>
  <c r="AR925" i="46"/>
  <c r="AR926" i="46"/>
  <c r="AR927" i="46"/>
  <c r="AR928" i="46"/>
  <c r="AR929" i="46"/>
  <c r="AR930" i="46"/>
  <c r="AR931" i="46"/>
  <c r="AR932" i="46"/>
  <c r="AR933" i="46"/>
  <c r="AR934" i="46"/>
  <c r="AR935" i="46"/>
  <c r="AR936" i="46"/>
  <c r="AR937" i="46"/>
  <c r="AR938" i="46"/>
  <c r="AR939" i="46"/>
  <c r="AR940" i="46"/>
  <c r="AR941" i="46"/>
  <c r="AR942" i="46"/>
  <c r="AR943" i="46"/>
  <c r="AR944" i="46"/>
  <c r="AR945" i="46"/>
  <c r="AR946" i="46"/>
  <c r="AR947" i="46"/>
  <c r="AR948" i="46"/>
  <c r="AR949" i="46"/>
  <c r="AR950" i="46"/>
  <c r="AR951" i="46"/>
  <c r="AR952" i="46"/>
  <c r="AR953" i="46"/>
  <c r="AR954" i="46"/>
  <c r="AR955" i="46"/>
  <c r="AR956" i="46"/>
  <c r="AR957" i="46"/>
  <c r="AR958" i="46"/>
  <c r="AR959" i="46"/>
  <c r="AR960" i="46"/>
  <c r="AR961" i="46"/>
  <c r="AR962" i="46"/>
  <c r="AR963" i="46"/>
  <c r="AR964" i="46"/>
  <c r="AR965" i="46"/>
  <c r="AR966" i="46"/>
  <c r="AR967" i="46"/>
  <c r="AR968" i="46"/>
  <c r="AR969" i="46"/>
  <c r="AR970" i="46"/>
  <c r="AR971" i="46"/>
  <c r="AR972" i="46"/>
  <c r="AR973" i="46"/>
  <c r="AR974" i="46"/>
  <c r="AR975" i="46"/>
  <c r="AR976" i="46"/>
  <c r="AR977" i="46"/>
  <c r="AR978" i="46"/>
  <c r="AR979" i="46"/>
  <c r="AR980" i="46"/>
  <c r="AR981" i="46"/>
  <c r="AR982" i="46"/>
  <c r="AR983" i="46"/>
  <c r="AR984" i="46"/>
  <c r="AR985" i="46"/>
  <c r="AR986" i="46"/>
  <c r="AR987" i="46"/>
  <c r="AR988" i="46"/>
  <c r="AR989" i="46"/>
  <c r="AR990" i="46"/>
  <c r="AR991" i="46"/>
  <c r="AR992" i="46"/>
  <c r="AR993" i="46"/>
  <c r="AR994" i="46"/>
  <c r="AR995" i="46"/>
  <c r="AR996" i="46"/>
  <c r="AR997" i="46"/>
  <c r="AR998" i="46"/>
  <c r="AR999" i="46"/>
  <c r="AR1000" i="46"/>
  <c r="AR1001" i="46"/>
  <c r="AR1002" i="46"/>
  <c r="AR1003" i="46"/>
  <c r="AR1004" i="46"/>
  <c r="AR1005" i="46"/>
  <c r="AR1006" i="46"/>
  <c r="AR1007" i="46"/>
  <c r="AR1008" i="46"/>
  <c r="AR1009" i="46"/>
  <c r="AR1010" i="46"/>
  <c r="AR1011" i="46"/>
  <c r="AR1012" i="46"/>
  <c r="AR1013" i="46"/>
  <c r="AR1014" i="46"/>
  <c r="AR1015" i="46"/>
  <c r="Y1015" i="46"/>
  <c r="AA1015" i="46"/>
  <c r="AF1015" i="46"/>
  <c r="AM1015" i="46" s="1"/>
  <c r="AB1015" i="46"/>
  <c r="Y1014" i="46"/>
  <c r="AA1014" i="46"/>
  <c r="AE1014" i="46" s="1"/>
  <c r="AF1014" i="46"/>
  <c r="AM1014" i="46" s="1"/>
  <c r="AB1014" i="46"/>
  <c r="Y1013" i="46"/>
  <c r="AA1013" i="46"/>
  <c r="AF1013" i="46"/>
  <c r="AJ1013" i="46" s="1"/>
  <c r="AB1013" i="46"/>
  <c r="Y1012" i="46"/>
  <c r="AA1012" i="46"/>
  <c r="AF1012" i="46"/>
  <c r="AM1012" i="46" s="1"/>
  <c r="AB1012" i="46"/>
  <c r="Y1011" i="46"/>
  <c r="AA1011" i="46"/>
  <c r="AD1011" i="46" s="1"/>
  <c r="AF1011" i="46"/>
  <c r="AJ1011" i="46" s="1"/>
  <c r="AB1011" i="46"/>
  <c r="Y1010" i="46"/>
  <c r="AA1010" i="46"/>
  <c r="AD1010" i="46" s="1"/>
  <c r="AF1010" i="46"/>
  <c r="AB1010" i="46"/>
  <c r="Y1009" i="46"/>
  <c r="AA1009" i="46"/>
  <c r="AE1009" i="46" s="1"/>
  <c r="AF1009" i="46"/>
  <c r="AM1009" i="46" s="1"/>
  <c r="AB1009" i="46"/>
  <c r="Y1008" i="46"/>
  <c r="AA1008" i="46"/>
  <c r="AF1008" i="46"/>
  <c r="AM1008" i="46"/>
  <c r="AB1008" i="46"/>
  <c r="Y1007" i="46"/>
  <c r="AA1007" i="46"/>
  <c r="AF1007" i="46"/>
  <c r="AM1007" i="46"/>
  <c r="AB1007" i="46"/>
  <c r="Y1006" i="46"/>
  <c r="AA1006" i="46"/>
  <c r="AF1006" i="46"/>
  <c r="AB1006" i="46"/>
  <c r="Y1005" i="46"/>
  <c r="AA1005" i="46"/>
  <c r="AF1005" i="46"/>
  <c r="AJ1005" i="46" s="1"/>
  <c r="AB1005" i="46"/>
  <c r="Y1004" i="46"/>
  <c r="AA1004" i="46"/>
  <c r="AF1004" i="46"/>
  <c r="AM1004" i="46" s="1"/>
  <c r="AB1004" i="46"/>
  <c r="Y1003" i="46"/>
  <c r="AA1003" i="46"/>
  <c r="AF1003" i="46"/>
  <c r="AJ1003" i="46" s="1"/>
  <c r="AB1003" i="46"/>
  <c r="Y1002" i="46"/>
  <c r="AA1002" i="46"/>
  <c r="AF1002" i="46"/>
  <c r="AB1002" i="46"/>
  <c r="Y1001" i="46"/>
  <c r="AA1001" i="46"/>
  <c r="AF1001" i="46"/>
  <c r="AB1001" i="46"/>
  <c r="Y1000" i="46"/>
  <c r="AA1000" i="46"/>
  <c r="AF1000" i="46"/>
  <c r="AB1000" i="46"/>
  <c r="Y999" i="46"/>
  <c r="AA999" i="46"/>
  <c r="AF999" i="46"/>
  <c r="AB999" i="46"/>
  <c r="Y998" i="46"/>
  <c r="AA998" i="46"/>
  <c r="AF998" i="46"/>
  <c r="AB998" i="46"/>
  <c r="Y997" i="46"/>
  <c r="AA997" i="46"/>
  <c r="AF997" i="46"/>
  <c r="AB997" i="46"/>
  <c r="Y996" i="46"/>
  <c r="AA996" i="46"/>
  <c r="AF996" i="46"/>
  <c r="AB996" i="46"/>
  <c r="Y995" i="46"/>
  <c r="AA995" i="46"/>
  <c r="AF995" i="46"/>
  <c r="AM995" i="46" s="1"/>
  <c r="AB995" i="46"/>
  <c r="Y994" i="46"/>
  <c r="AA994" i="46"/>
  <c r="AF994" i="46"/>
  <c r="AB994" i="46"/>
  <c r="Y993" i="46"/>
  <c r="AA993" i="46"/>
  <c r="AF993" i="46"/>
  <c r="AJ993" i="46" s="1"/>
  <c r="AB993" i="46"/>
  <c r="Y992" i="46"/>
  <c r="AA992" i="46"/>
  <c r="AF992" i="46"/>
  <c r="AM992" i="46"/>
  <c r="AB992" i="46"/>
  <c r="Y991" i="46"/>
  <c r="AA991" i="46"/>
  <c r="AF991" i="46"/>
  <c r="AM991" i="46" s="1"/>
  <c r="AB991" i="46"/>
  <c r="Y990" i="46"/>
  <c r="AA990" i="46"/>
  <c r="AF990" i="46"/>
  <c r="AJ990" i="46" s="1"/>
  <c r="AB990" i="46"/>
  <c r="Y989" i="46"/>
  <c r="AA989" i="46"/>
  <c r="AF989" i="46"/>
  <c r="AM989" i="46" s="1"/>
  <c r="AB989" i="46"/>
  <c r="Y988" i="46"/>
  <c r="AA988" i="46"/>
  <c r="AF988" i="46"/>
  <c r="AM988" i="46" s="1"/>
  <c r="AB988" i="46"/>
  <c r="Y987" i="46"/>
  <c r="AA987" i="46"/>
  <c r="AF987" i="46"/>
  <c r="AJ987" i="46" s="1"/>
  <c r="AB987" i="46"/>
  <c r="Y986" i="46"/>
  <c r="AA986" i="46"/>
  <c r="AF986" i="46"/>
  <c r="AB986" i="46"/>
  <c r="Y985" i="46"/>
  <c r="AA985" i="46"/>
  <c r="AF985" i="46"/>
  <c r="AJ985" i="46" s="1"/>
  <c r="AB985" i="46"/>
  <c r="Y984" i="46"/>
  <c r="AA984" i="46"/>
  <c r="AF984" i="46"/>
  <c r="AM984" i="46"/>
  <c r="AB984" i="46"/>
  <c r="Y983" i="46"/>
  <c r="AA983" i="46"/>
  <c r="AF983" i="46"/>
  <c r="AM983" i="46" s="1"/>
  <c r="AB983" i="46"/>
  <c r="Y982" i="46"/>
  <c r="AA982" i="46"/>
  <c r="AF982" i="46"/>
  <c r="AM982" i="46" s="1"/>
  <c r="AB982" i="46"/>
  <c r="Y981" i="46"/>
  <c r="AA981" i="46"/>
  <c r="AF981" i="46"/>
  <c r="AJ981" i="46"/>
  <c r="AB981" i="46"/>
  <c r="Y980" i="46"/>
  <c r="AA980" i="46"/>
  <c r="AF980" i="46"/>
  <c r="AB980" i="46"/>
  <c r="Y979" i="46"/>
  <c r="AA979" i="46"/>
  <c r="AF979" i="46"/>
  <c r="AJ979" i="46" s="1"/>
  <c r="AB979" i="46"/>
  <c r="Y978" i="46"/>
  <c r="AA978" i="46"/>
  <c r="AF978" i="46"/>
  <c r="AJ978" i="46" s="1"/>
  <c r="AB978" i="46"/>
  <c r="Y977" i="46"/>
  <c r="AA977" i="46"/>
  <c r="AF977" i="46"/>
  <c r="AM977" i="46" s="1"/>
  <c r="AB977" i="46"/>
  <c r="Y976" i="46"/>
  <c r="AA976" i="46"/>
  <c r="AE976" i="46" s="1"/>
  <c r="AF976" i="46"/>
  <c r="AB976" i="46"/>
  <c r="Y975" i="46"/>
  <c r="AA975" i="46"/>
  <c r="AD975" i="46" s="1"/>
  <c r="AF975" i="46"/>
  <c r="AB975" i="46"/>
  <c r="Y974" i="46"/>
  <c r="AA974" i="46"/>
  <c r="AD974" i="46" s="1"/>
  <c r="AF974" i="46"/>
  <c r="AM974" i="46" s="1"/>
  <c r="AB974" i="46"/>
  <c r="Y973" i="46"/>
  <c r="AA973" i="46"/>
  <c r="AE973" i="46" s="1"/>
  <c r="AF973" i="46"/>
  <c r="AM973" i="46" s="1"/>
  <c r="AB973" i="46"/>
  <c r="Y972" i="46"/>
  <c r="AA972" i="46"/>
  <c r="AF972" i="46"/>
  <c r="AM972" i="46" s="1"/>
  <c r="AB972" i="46"/>
  <c r="Y971" i="46"/>
  <c r="AA971" i="46"/>
  <c r="AF971" i="46"/>
  <c r="AM971" i="46" s="1"/>
  <c r="AB971" i="46"/>
  <c r="Y970" i="46"/>
  <c r="AA970" i="46"/>
  <c r="AF970" i="46"/>
  <c r="AB970" i="46"/>
  <c r="Y969" i="46"/>
  <c r="AA969" i="46"/>
  <c r="AF969" i="46"/>
  <c r="AM969" i="46" s="1"/>
  <c r="AB969" i="46"/>
  <c r="Y968" i="46"/>
  <c r="AA968" i="46"/>
  <c r="AF968" i="46"/>
  <c r="AB968" i="46"/>
  <c r="Y967" i="46"/>
  <c r="AA967" i="46"/>
  <c r="AF967" i="46"/>
  <c r="AJ967" i="46"/>
  <c r="AB967" i="46"/>
  <c r="Y966" i="46"/>
  <c r="AA966" i="46"/>
  <c r="AF966" i="46"/>
  <c r="AM966" i="46"/>
  <c r="AB966" i="46"/>
  <c r="Y965" i="46"/>
  <c r="AA965" i="46"/>
  <c r="AF965" i="46"/>
  <c r="AJ965" i="46" s="1"/>
  <c r="AB965" i="46"/>
  <c r="Y964" i="46"/>
  <c r="AA964" i="46"/>
  <c r="AF964" i="46"/>
  <c r="AJ964" i="46" s="1"/>
  <c r="AB964" i="46"/>
  <c r="Y963" i="46"/>
  <c r="AA963" i="46"/>
  <c r="AF963" i="46"/>
  <c r="AM963" i="46" s="1"/>
  <c r="AB963" i="46"/>
  <c r="Y962" i="46"/>
  <c r="AA962" i="46"/>
  <c r="AE962" i="46" s="1"/>
  <c r="AP962" i="46" s="1"/>
  <c r="AF962" i="46"/>
  <c r="AJ962" i="46" s="1"/>
  <c r="AB962" i="46"/>
  <c r="Y961" i="46"/>
  <c r="AA961" i="46"/>
  <c r="AF961" i="46"/>
  <c r="AB961" i="46"/>
  <c r="Y960" i="46"/>
  <c r="AA960" i="46"/>
  <c r="AF960" i="46"/>
  <c r="AB960" i="46"/>
  <c r="Y959" i="46"/>
  <c r="AA959" i="46"/>
  <c r="AF959" i="46"/>
  <c r="AB959" i="46"/>
  <c r="Y958" i="46"/>
  <c r="AA958" i="46"/>
  <c r="AF958" i="46"/>
  <c r="AB958" i="46"/>
  <c r="Y957" i="46"/>
  <c r="AA957" i="46"/>
  <c r="AF957" i="46"/>
  <c r="AB957" i="46"/>
  <c r="Y956" i="46"/>
  <c r="AA956" i="46"/>
  <c r="AF956" i="46"/>
  <c r="AB956" i="46"/>
  <c r="Y955" i="46"/>
  <c r="AA955" i="46"/>
  <c r="AF955" i="46"/>
  <c r="AB955" i="46"/>
  <c r="Y954" i="46"/>
  <c r="AA954" i="46"/>
  <c r="AF954" i="46"/>
  <c r="AB954" i="46"/>
  <c r="Y953" i="46"/>
  <c r="AA953" i="46"/>
  <c r="AF953" i="46"/>
  <c r="AB953" i="46"/>
  <c r="Y952" i="46"/>
  <c r="AA952" i="46"/>
  <c r="AF952" i="46"/>
  <c r="AB952" i="46"/>
  <c r="Y951" i="46"/>
  <c r="AA951" i="46"/>
  <c r="AF951" i="46"/>
  <c r="AB951" i="46"/>
  <c r="Y950" i="46"/>
  <c r="AA950" i="46"/>
  <c r="AF950" i="46"/>
  <c r="AM950" i="46" s="1"/>
  <c r="AB950" i="46"/>
  <c r="Y949" i="46"/>
  <c r="AA949" i="46"/>
  <c r="AF949" i="46"/>
  <c r="AB949" i="46"/>
  <c r="Y948" i="46"/>
  <c r="AA948" i="46"/>
  <c r="AF948" i="46"/>
  <c r="AJ948" i="46" s="1"/>
  <c r="AB948" i="46"/>
  <c r="Y947" i="46"/>
  <c r="AA947" i="46"/>
  <c r="AF947" i="46"/>
  <c r="AB947" i="46"/>
  <c r="Y946" i="46"/>
  <c r="AA946" i="46"/>
  <c r="AF946" i="46"/>
  <c r="AJ946" i="46" s="1"/>
  <c r="AB946" i="46"/>
  <c r="Y945" i="46"/>
  <c r="AA945" i="46"/>
  <c r="AF945" i="46"/>
  <c r="AB945" i="46"/>
  <c r="Y944" i="46"/>
  <c r="AA944" i="46"/>
  <c r="AF944" i="46"/>
  <c r="AB944" i="46"/>
  <c r="Y943" i="46"/>
  <c r="AA943" i="46"/>
  <c r="AF943" i="46"/>
  <c r="AM943" i="46" s="1"/>
  <c r="AB943" i="46"/>
  <c r="Y942" i="46"/>
  <c r="AA942" i="46"/>
  <c r="AF942" i="46"/>
  <c r="AJ942" i="46"/>
  <c r="AB942" i="46"/>
  <c r="Y941" i="46"/>
  <c r="AA941" i="46"/>
  <c r="AF941" i="46"/>
  <c r="AB941" i="46"/>
  <c r="Y940" i="46"/>
  <c r="AA940" i="46"/>
  <c r="AF940" i="46"/>
  <c r="AB940" i="46"/>
  <c r="Y939" i="46"/>
  <c r="AA939" i="46"/>
  <c r="AF939" i="46"/>
  <c r="AM939" i="46" s="1"/>
  <c r="AB939" i="46"/>
  <c r="Y938" i="46"/>
  <c r="AA938" i="46"/>
  <c r="AF938" i="46"/>
  <c r="AM938" i="46" s="1"/>
  <c r="AB938" i="46"/>
  <c r="Y937" i="46"/>
  <c r="AA937" i="46"/>
  <c r="AF937" i="46"/>
  <c r="AB937" i="46"/>
  <c r="Y936" i="46"/>
  <c r="AA936" i="46"/>
  <c r="AF936" i="46"/>
  <c r="AB936" i="46"/>
  <c r="Y935" i="46"/>
  <c r="AA935" i="46"/>
  <c r="AF935" i="46"/>
  <c r="AB935" i="46"/>
  <c r="Y934" i="46"/>
  <c r="AA934" i="46"/>
  <c r="AF934" i="46"/>
  <c r="AB934" i="46"/>
  <c r="Y933" i="46"/>
  <c r="AA933" i="46"/>
  <c r="AF933" i="46"/>
  <c r="AB933" i="46"/>
  <c r="Y932" i="46"/>
  <c r="AA932" i="46"/>
  <c r="AF932" i="46"/>
  <c r="AB932" i="46"/>
  <c r="Y931" i="46"/>
  <c r="AA931" i="46"/>
  <c r="AF931" i="46"/>
  <c r="AM931" i="46"/>
  <c r="AB931" i="46"/>
  <c r="Y930" i="46"/>
  <c r="AA930" i="46"/>
  <c r="AF930" i="46"/>
  <c r="AB930" i="46"/>
  <c r="Y929" i="46"/>
  <c r="AA929" i="46"/>
  <c r="AF929" i="46"/>
  <c r="AM929" i="46" s="1"/>
  <c r="AB929" i="46"/>
  <c r="Y928" i="46"/>
  <c r="AA928" i="46"/>
  <c r="AF928" i="46"/>
  <c r="AM928" i="46" s="1"/>
  <c r="AB928" i="46"/>
  <c r="Y927" i="46"/>
  <c r="AA927" i="46"/>
  <c r="AF927" i="46"/>
  <c r="AM927" i="46" s="1"/>
  <c r="AB927" i="46"/>
  <c r="Y926" i="46"/>
  <c r="AA926" i="46"/>
  <c r="AF926" i="46"/>
  <c r="AB926" i="46"/>
  <c r="Y925" i="46"/>
  <c r="AA925" i="46"/>
  <c r="AF925" i="46"/>
  <c r="AB925" i="46"/>
  <c r="Y924" i="46"/>
  <c r="AA924" i="46"/>
  <c r="AF924" i="46"/>
  <c r="AJ924" i="46" s="1"/>
  <c r="AB924" i="46"/>
  <c r="Y923" i="46"/>
  <c r="AA923" i="46"/>
  <c r="AF923" i="46"/>
  <c r="AB923" i="46"/>
  <c r="Y922" i="46"/>
  <c r="AA922" i="46"/>
  <c r="AF922" i="46"/>
  <c r="AB922" i="46"/>
  <c r="Y921" i="46"/>
  <c r="AA921" i="46"/>
  <c r="AF921" i="46"/>
  <c r="AM921" i="46" s="1"/>
  <c r="AB921" i="46"/>
  <c r="Y920" i="46"/>
  <c r="AA920" i="46"/>
  <c r="AF920" i="46"/>
  <c r="AM920" i="46" s="1"/>
  <c r="AB920" i="46"/>
  <c r="Y919" i="46"/>
  <c r="AA919" i="46"/>
  <c r="AF919" i="46"/>
  <c r="AB919" i="46"/>
  <c r="Y918" i="46"/>
  <c r="AA918" i="46"/>
  <c r="AF918" i="46"/>
  <c r="AB918" i="46"/>
  <c r="Y917" i="46"/>
  <c r="AA917" i="46"/>
  <c r="AF917" i="46"/>
  <c r="AB917" i="46"/>
  <c r="Y916" i="46"/>
  <c r="AA916" i="46"/>
  <c r="AF916" i="46"/>
  <c r="AB916" i="46"/>
  <c r="Y915" i="46"/>
  <c r="AA915" i="46"/>
  <c r="AF915" i="46"/>
  <c r="AB915" i="46"/>
  <c r="Y914" i="46"/>
  <c r="AA914" i="46"/>
  <c r="AF914" i="46"/>
  <c r="AB914" i="46"/>
  <c r="Y913" i="46"/>
  <c r="AA913" i="46"/>
  <c r="AF913" i="46"/>
  <c r="AB913" i="46"/>
  <c r="Y912" i="46"/>
  <c r="AA912" i="46"/>
  <c r="AF912" i="46"/>
  <c r="AJ912" i="46" s="1"/>
  <c r="AB912" i="46"/>
  <c r="Y911" i="46"/>
  <c r="AA911" i="46"/>
  <c r="AF911" i="46"/>
  <c r="AM911" i="46"/>
  <c r="AB911" i="46"/>
  <c r="Y910" i="46"/>
  <c r="AA910" i="46"/>
  <c r="AF910" i="46"/>
  <c r="AM910" i="46" s="1"/>
  <c r="AB910" i="46"/>
  <c r="Y909" i="46"/>
  <c r="AA909" i="46"/>
  <c r="AF909" i="46"/>
  <c r="AB909" i="46"/>
  <c r="Y908" i="46"/>
  <c r="AA908" i="46"/>
  <c r="AF908" i="46"/>
  <c r="AB908" i="46"/>
  <c r="Y907" i="46"/>
  <c r="AA907" i="46"/>
  <c r="AF907" i="46"/>
  <c r="AM907" i="46" s="1"/>
  <c r="AB907" i="46"/>
  <c r="Y906" i="46"/>
  <c r="AA906" i="46"/>
  <c r="AF906" i="46"/>
  <c r="AM906" i="46" s="1"/>
  <c r="AB906" i="46"/>
  <c r="Y905" i="46"/>
  <c r="AA905" i="46"/>
  <c r="AF905" i="46"/>
  <c r="AJ905" i="46" s="1"/>
  <c r="AB905" i="46"/>
  <c r="Y904" i="46"/>
  <c r="AA904" i="46"/>
  <c r="AF904" i="46"/>
  <c r="AB904" i="46"/>
  <c r="Y903" i="46"/>
  <c r="AA903" i="46"/>
  <c r="AE903" i="46" s="1"/>
  <c r="AL903" i="46" s="1"/>
  <c r="AF903" i="46"/>
  <c r="AJ903" i="46" s="1"/>
  <c r="AB903" i="46"/>
  <c r="Y902" i="46"/>
  <c r="AA902" i="46"/>
  <c r="AD902" i="46" s="1"/>
  <c r="AF902" i="46"/>
  <c r="AM902" i="46" s="1"/>
  <c r="AB902" i="46"/>
  <c r="Y901" i="46"/>
  <c r="AA901" i="46"/>
  <c r="AF901" i="46"/>
  <c r="AB901" i="46"/>
  <c r="Y900" i="46"/>
  <c r="AA900" i="46"/>
  <c r="AF900" i="46"/>
  <c r="AB900" i="46"/>
  <c r="Y899" i="46"/>
  <c r="AA899" i="46"/>
  <c r="AF899" i="46"/>
  <c r="AB899" i="46"/>
  <c r="Y898" i="46"/>
  <c r="AA898" i="46"/>
  <c r="AF898" i="46"/>
  <c r="AB898" i="46"/>
  <c r="Y897" i="46"/>
  <c r="AA897" i="46"/>
  <c r="AF897" i="46"/>
  <c r="AM897" i="46" s="1"/>
  <c r="AB897" i="46"/>
  <c r="Y896" i="46"/>
  <c r="AA896" i="46"/>
  <c r="AF896" i="46"/>
  <c r="AM896" i="46"/>
  <c r="AB896" i="46"/>
  <c r="Y895" i="46"/>
  <c r="AA895" i="46"/>
  <c r="AF895" i="46"/>
  <c r="AJ895" i="46" s="1"/>
  <c r="AB895" i="46"/>
  <c r="Y894" i="46"/>
  <c r="AA894" i="46"/>
  <c r="AF894" i="46"/>
  <c r="AM894" i="46" s="1"/>
  <c r="AB894" i="46"/>
  <c r="Y893" i="46"/>
  <c r="AA893" i="46"/>
  <c r="AF893" i="46"/>
  <c r="AB893" i="46"/>
  <c r="Y892" i="46"/>
  <c r="AA892" i="46"/>
  <c r="AF892" i="46"/>
  <c r="AB892" i="46"/>
  <c r="Y891" i="46"/>
  <c r="AA891" i="46"/>
  <c r="AF891" i="46"/>
  <c r="AM891" i="46" s="1"/>
  <c r="AB891" i="46"/>
  <c r="Y890" i="46"/>
  <c r="AA890" i="46"/>
  <c r="AF890" i="46"/>
  <c r="AB890" i="46"/>
  <c r="Y889" i="46"/>
  <c r="AA889" i="46"/>
  <c r="AF889" i="46"/>
  <c r="AB889" i="46"/>
  <c r="Y888" i="46"/>
  <c r="AA888" i="46"/>
  <c r="AF888" i="46"/>
  <c r="AB888" i="46"/>
  <c r="Y887" i="46"/>
  <c r="AA887" i="46"/>
  <c r="AF887" i="46"/>
  <c r="AM887" i="46" s="1"/>
  <c r="AB887" i="46"/>
  <c r="Y886" i="46"/>
  <c r="AA886" i="46"/>
  <c r="AF886" i="46"/>
  <c r="AJ886" i="46" s="1"/>
  <c r="AB886" i="46"/>
  <c r="Y885" i="46"/>
  <c r="AA885" i="46"/>
  <c r="AF885" i="46"/>
  <c r="AB885" i="46"/>
  <c r="Y884" i="46"/>
  <c r="AA884" i="46"/>
  <c r="AF884" i="46"/>
  <c r="AB884" i="46"/>
  <c r="Y883" i="46"/>
  <c r="AA883" i="46"/>
  <c r="AF883" i="46"/>
  <c r="AB883" i="46"/>
  <c r="Y882" i="46"/>
  <c r="AA882" i="46"/>
  <c r="AF882" i="46"/>
  <c r="AB882" i="46"/>
  <c r="Y881" i="46"/>
  <c r="AA881" i="46"/>
  <c r="AF881" i="46"/>
  <c r="AB881" i="46"/>
  <c r="Y880" i="46"/>
  <c r="AA880" i="46"/>
  <c r="AF880" i="46"/>
  <c r="AB880" i="46"/>
  <c r="Y879" i="46"/>
  <c r="AA879" i="46"/>
  <c r="AF879" i="46"/>
  <c r="AB879" i="46"/>
  <c r="Y878" i="46"/>
  <c r="AA878" i="46"/>
  <c r="AF878" i="46"/>
  <c r="AB878" i="46"/>
  <c r="Y877" i="46"/>
  <c r="AA877" i="46"/>
  <c r="AF877" i="46"/>
  <c r="AB877" i="46"/>
  <c r="Y876" i="46"/>
  <c r="AA876" i="46"/>
  <c r="AF876" i="46"/>
  <c r="AJ876" i="46" s="1"/>
  <c r="AB876" i="46"/>
  <c r="Y875" i="46"/>
  <c r="AA875" i="46"/>
  <c r="AF875" i="46"/>
  <c r="AB875" i="46"/>
  <c r="Y874" i="46"/>
  <c r="AA874" i="46"/>
  <c r="AF874" i="46"/>
  <c r="AB874" i="46"/>
  <c r="Y873" i="46"/>
  <c r="AA873" i="46"/>
  <c r="AF873" i="46"/>
  <c r="AJ873" i="46"/>
  <c r="AB873" i="46"/>
  <c r="Y872" i="46"/>
  <c r="AA872" i="46"/>
  <c r="AF872" i="46"/>
  <c r="AB872" i="46"/>
  <c r="Y871" i="46"/>
  <c r="AA871" i="46"/>
  <c r="AD871" i="46" s="1"/>
  <c r="AF871" i="46"/>
  <c r="AB871" i="46"/>
  <c r="Y870" i="46"/>
  <c r="AA870" i="46"/>
  <c r="AF870" i="46"/>
  <c r="AM870" i="46" s="1"/>
  <c r="AB870" i="46"/>
  <c r="Y869" i="46"/>
  <c r="AA869" i="46"/>
  <c r="AF869" i="46"/>
  <c r="AB869" i="46"/>
  <c r="Y868" i="46"/>
  <c r="AA868" i="46"/>
  <c r="AF868" i="46"/>
  <c r="AB868" i="46"/>
  <c r="Y867" i="46"/>
  <c r="AA867" i="46"/>
  <c r="AD867" i="46" s="1"/>
  <c r="AF867" i="46"/>
  <c r="AJ867" i="46" s="1"/>
  <c r="AB867" i="46"/>
  <c r="Y866" i="46"/>
  <c r="AA866" i="46"/>
  <c r="AF866" i="46"/>
  <c r="AJ866" i="46" s="1"/>
  <c r="AB866" i="46"/>
  <c r="Y865" i="46"/>
  <c r="AA865" i="46"/>
  <c r="AF865" i="46"/>
  <c r="AM865" i="46" s="1"/>
  <c r="AB865" i="46"/>
  <c r="Y864" i="46"/>
  <c r="AA864" i="46"/>
  <c r="AF864" i="46"/>
  <c r="AB864" i="46"/>
  <c r="Y863" i="46"/>
  <c r="AA863" i="46"/>
  <c r="AF863" i="46"/>
  <c r="AJ863" i="46"/>
  <c r="AB863" i="46"/>
  <c r="Y862" i="46"/>
  <c r="AA862" i="46"/>
  <c r="AF862" i="46"/>
  <c r="AB862" i="46"/>
  <c r="Y861" i="46"/>
  <c r="AA861" i="46"/>
  <c r="AF861" i="46"/>
  <c r="AM861" i="46"/>
  <c r="AB861" i="46"/>
  <c r="Y860" i="46"/>
  <c r="AA860" i="46"/>
  <c r="AF860" i="46"/>
  <c r="AB860" i="46"/>
  <c r="Y859" i="46"/>
  <c r="AA859" i="46"/>
  <c r="AF859" i="46"/>
  <c r="AJ859" i="46" s="1"/>
  <c r="AB859" i="46"/>
  <c r="Y858" i="46"/>
  <c r="AA858" i="46"/>
  <c r="AF858" i="46"/>
  <c r="AJ858" i="46" s="1"/>
  <c r="AB858" i="46"/>
  <c r="Y857" i="46"/>
  <c r="AA857" i="46"/>
  <c r="AF857" i="46"/>
  <c r="AM857" i="46" s="1"/>
  <c r="AB857" i="46"/>
  <c r="Y856" i="46"/>
  <c r="AA856" i="46"/>
  <c r="AF856" i="46"/>
  <c r="AB856" i="46"/>
  <c r="Y855" i="46"/>
  <c r="AA855" i="46"/>
  <c r="AF855" i="46"/>
  <c r="AJ855" i="46"/>
  <c r="AB855" i="46"/>
  <c r="Y854" i="46"/>
  <c r="AA854" i="46"/>
  <c r="AF854" i="46"/>
  <c r="AJ854" i="46" s="1"/>
  <c r="AB854" i="46"/>
  <c r="Y853" i="46"/>
  <c r="AA853" i="46"/>
  <c r="AF853" i="46"/>
  <c r="AM853" i="46" s="1"/>
  <c r="AB853" i="46"/>
  <c r="Y852" i="46"/>
  <c r="AA852" i="46"/>
  <c r="AF852" i="46"/>
  <c r="AB852" i="46"/>
  <c r="Y851" i="46"/>
  <c r="AA851" i="46"/>
  <c r="AF851" i="46"/>
  <c r="AJ851" i="46" s="1"/>
  <c r="AB851" i="46"/>
  <c r="Y850" i="46"/>
  <c r="AA850" i="46"/>
  <c r="AF850" i="46"/>
  <c r="AB850" i="46"/>
  <c r="Y849" i="46"/>
  <c r="AA849" i="46"/>
  <c r="AF849" i="46"/>
  <c r="AB849" i="46"/>
  <c r="Y848" i="46"/>
  <c r="AA848" i="46"/>
  <c r="AF848" i="46"/>
  <c r="AM848" i="46" s="1"/>
  <c r="AB848" i="46"/>
  <c r="Y847" i="46"/>
  <c r="AA847" i="46"/>
  <c r="AF847" i="46"/>
  <c r="AB847" i="46"/>
  <c r="Y846" i="46"/>
  <c r="AA846" i="46"/>
  <c r="AF846" i="46"/>
  <c r="AB846" i="46"/>
  <c r="Y845" i="46"/>
  <c r="AA845" i="46"/>
  <c r="AF845" i="46"/>
  <c r="AB845" i="46"/>
  <c r="Y844" i="46"/>
  <c r="AA844" i="46"/>
  <c r="AF844" i="46"/>
  <c r="AB844" i="46"/>
  <c r="Y843" i="46"/>
  <c r="AA843" i="46"/>
  <c r="AF843" i="46"/>
  <c r="AB843" i="46"/>
  <c r="Y842" i="46"/>
  <c r="AA842" i="46"/>
  <c r="AF842" i="46"/>
  <c r="AM842" i="46" s="1"/>
  <c r="AB842" i="46"/>
  <c r="Y841" i="46"/>
  <c r="AA841" i="46"/>
  <c r="AF841" i="46"/>
  <c r="AB841" i="46"/>
  <c r="Y840" i="46"/>
  <c r="AA840" i="46"/>
  <c r="AF840" i="46"/>
  <c r="AB840" i="46"/>
  <c r="Y839" i="46"/>
  <c r="AA839" i="46"/>
  <c r="AF839" i="46"/>
  <c r="AB839" i="46"/>
  <c r="Y838" i="46"/>
  <c r="AA838" i="46"/>
  <c r="AF838" i="46"/>
  <c r="AM838" i="46" s="1"/>
  <c r="AB838" i="46"/>
  <c r="Y837" i="46"/>
  <c r="AA837" i="46"/>
  <c r="AF837" i="46"/>
  <c r="AB837" i="46"/>
  <c r="Y836" i="46"/>
  <c r="AA836" i="46"/>
  <c r="AF836" i="46"/>
  <c r="AJ836" i="46" s="1"/>
  <c r="AB836" i="46"/>
  <c r="Y835" i="46"/>
  <c r="AA835" i="46"/>
  <c r="AF835" i="46"/>
  <c r="AJ835" i="46" s="1"/>
  <c r="AB835" i="46"/>
  <c r="Y834" i="46"/>
  <c r="AA834" i="46"/>
  <c r="AF834" i="46"/>
  <c r="AB834" i="46"/>
  <c r="Y833" i="46"/>
  <c r="AA833" i="46"/>
  <c r="AF833" i="46"/>
  <c r="AB833" i="46"/>
  <c r="Y832" i="46"/>
  <c r="AA832" i="46"/>
  <c r="AF832" i="46"/>
  <c r="AB832" i="46"/>
  <c r="Y831" i="46"/>
  <c r="AA831" i="46"/>
  <c r="AF831" i="46"/>
  <c r="AB831" i="46"/>
  <c r="Y830" i="46"/>
  <c r="AA830" i="46"/>
  <c r="AF830" i="46"/>
  <c r="AB830" i="46"/>
  <c r="Y829" i="46"/>
  <c r="AA829" i="46"/>
  <c r="AF829" i="46"/>
  <c r="AB829" i="46"/>
  <c r="Y828" i="46"/>
  <c r="AA828" i="46"/>
  <c r="AF828" i="46"/>
  <c r="AB828" i="46"/>
  <c r="Y827" i="46"/>
  <c r="AA827" i="46"/>
  <c r="AF827" i="46"/>
  <c r="AB827" i="46"/>
  <c r="Y826" i="46"/>
  <c r="AA826" i="46"/>
  <c r="AF826" i="46"/>
  <c r="AB826" i="46"/>
  <c r="Y825" i="46"/>
  <c r="AA825" i="46"/>
  <c r="AF825" i="46"/>
  <c r="AB825" i="46"/>
  <c r="Y824" i="46"/>
  <c r="AA824" i="46"/>
  <c r="AF824" i="46"/>
  <c r="AB824" i="46"/>
  <c r="Y823" i="46"/>
  <c r="AA823" i="46"/>
  <c r="AF823" i="46"/>
  <c r="AM823" i="46"/>
  <c r="AB823" i="46"/>
  <c r="Y822" i="46"/>
  <c r="AA822" i="46"/>
  <c r="AF822" i="46"/>
  <c r="AB822" i="46"/>
  <c r="Y821" i="46"/>
  <c r="AA821" i="46"/>
  <c r="AF821" i="46"/>
  <c r="AM821" i="46" s="1"/>
  <c r="AB821" i="46"/>
  <c r="Y820" i="46"/>
  <c r="AA820" i="46"/>
  <c r="AF820" i="46"/>
  <c r="AB820" i="46"/>
  <c r="Y819" i="46"/>
  <c r="AA819" i="46"/>
  <c r="AF819" i="46"/>
  <c r="AM819" i="46" s="1"/>
  <c r="AB819" i="46"/>
  <c r="Y818" i="46"/>
  <c r="AA818" i="46"/>
  <c r="AF818" i="46"/>
  <c r="AB818" i="46"/>
  <c r="Y817" i="46"/>
  <c r="AA817" i="46"/>
  <c r="AF817" i="46"/>
  <c r="AM817" i="46"/>
  <c r="AB817" i="46"/>
  <c r="Y816" i="46"/>
  <c r="AA816" i="46"/>
  <c r="AF816" i="46"/>
  <c r="AM816" i="46" s="1"/>
  <c r="AB816" i="46"/>
  <c r="Y815" i="46"/>
  <c r="AA815" i="46"/>
  <c r="AF815" i="46"/>
  <c r="AJ815" i="46" s="1"/>
  <c r="AB815" i="46"/>
  <c r="Y814" i="46"/>
  <c r="AA814" i="46"/>
  <c r="AE814" i="46" s="1"/>
  <c r="AP814" i="46" s="1"/>
  <c r="AF814" i="46"/>
  <c r="AJ814" i="46" s="1"/>
  <c r="AB814" i="46"/>
  <c r="Y813" i="46"/>
  <c r="AA813" i="46"/>
  <c r="AF813" i="46"/>
  <c r="AM813" i="46" s="1"/>
  <c r="AB813" i="46"/>
  <c r="Y812" i="46"/>
  <c r="AA812" i="46"/>
  <c r="AF812" i="46"/>
  <c r="AJ812" i="46" s="1"/>
  <c r="AB812" i="46"/>
  <c r="Y811" i="46"/>
  <c r="AA811" i="46"/>
  <c r="AF811" i="46"/>
  <c r="AJ811" i="46" s="1"/>
  <c r="AB811" i="46"/>
  <c r="Y810" i="46"/>
  <c r="AA810" i="46"/>
  <c r="AF810" i="46"/>
  <c r="AM810" i="46" s="1"/>
  <c r="AB810" i="46"/>
  <c r="Y809" i="46"/>
  <c r="AA809" i="46"/>
  <c r="AF809" i="46"/>
  <c r="AJ809" i="46" s="1"/>
  <c r="AB809" i="46"/>
  <c r="Y808" i="46"/>
  <c r="AA808" i="46"/>
  <c r="AF808" i="46"/>
  <c r="AJ808" i="46" s="1"/>
  <c r="AB808" i="46"/>
  <c r="Y807" i="46"/>
  <c r="AA807" i="46"/>
  <c r="AF807" i="46"/>
  <c r="AM807" i="46" s="1"/>
  <c r="AB807" i="46"/>
  <c r="Y806" i="46"/>
  <c r="AA806" i="46"/>
  <c r="AF806" i="46"/>
  <c r="AB806" i="46"/>
  <c r="Y805" i="46"/>
  <c r="AA805" i="46"/>
  <c r="AF805" i="46"/>
  <c r="AB805" i="46"/>
  <c r="Y804" i="46"/>
  <c r="AA804" i="46"/>
  <c r="AF804" i="46"/>
  <c r="AB804" i="46"/>
  <c r="Y803" i="46"/>
  <c r="AA803" i="46"/>
  <c r="AE803" i="46" s="1"/>
  <c r="AF803" i="46"/>
  <c r="AJ803" i="46" s="1"/>
  <c r="AB803" i="46"/>
  <c r="Y802" i="46"/>
  <c r="AA802" i="46"/>
  <c r="AE802" i="46" s="1"/>
  <c r="AF802" i="46"/>
  <c r="AM802" i="46" s="1"/>
  <c r="AB802" i="46"/>
  <c r="Y801" i="46"/>
  <c r="AA801" i="46"/>
  <c r="AF801" i="46"/>
  <c r="AJ801" i="46" s="1"/>
  <c r="AB801" i="46"/>
  <c r="Y800" i="46"/>
  <c r="AA800" i="46"/>
  <c r="AF800" i="46"/>
  <c r="AM800" i="46" s="1"/>
  <c r="AB800" i="46"/>
  <c r="Y799" i="46"/>
  <c r="AA799" i="46"/>
  <c r="AF799" i="46"/>
  <c r="AB799" i="46"/>
  <c r="Y798" i="46"/>
  <c r="AA798" i="46"/>
  <c r="AF798" i="46"/>
  <c r="AB798" i="46"/>
  <c r="Y797" i="46"/>
  <c r="AA797" i="46"/>
  <c r="AF797" i="46"/>
  <c r="AM797" i="46" s="1"/>
  <c r="AB797" i="46"/>
  <c r="Y796" i="46"/>
  <c r="AA796" i="46"/>
  <c r="AF796" i="46"/>
  <c r="AB796" i="46"/>
  <c r="Y795" i="46"/>
  <c r="AA795" i="46"/>
  <c r="AF795" i="46"/>
  <c r="AM795" i="46" s="1"/>
  <c r="AB795" i="46"/>
  <c r="Y794" i="46"/>
  <c r="AA794" i="46"/>
  <c r="AF794" i="46"/>
  <c r="AB794" i="46"/>
  <c r="Y793" i="46"/>
  <c r="AA793" i="46"/>
  <c r="AF793" i="46"/>
  <c r="AB793" i="46"/>
  <c r="Y792" i="46"/>
  <c r="AA792" i="46"/>
  <c r="AF792" i="46"/>
  <c r="AM792" i="46"/>
  <c r="AB792" i="46"/>
  <c r="Y791" i="46"/>
  <c r="AA791" i="46"/>
  <c r="AF791" i="46"/>
  <c r="AJ791" i="46" s="1"/>
  <c r="AB791" i="46"/>
  <c r="Y790" i="46"/>
  <c r="AA790" i="46"/>
  <c r="AF790" i="46"/>
  <c r="AJ790" i="46" s="1"/>
  <c r="AB790" i="46"/>
  <c r="Y789" i="46"/>
  <c r="AA789" i="46"/>
  <c r="AF789" i="46"/>
  <c r="AM789" i="46" s="1"/>
  <c r="AB789" i="46"/>
  <c r="Y788" i="46"/>
  <c r="AA788" i="46"/>
  <c r="AF788" i="46"/>
  <c r="AM788" i="46" s="1"/>
  <c r="AB788" i="46"/>
  <c r="Y787" i="46"/>
  <c r="AA787" i="46"/>
  <c r="AF787" i="46"/>
  <c r="AB787" i="46"/>
  <c r="Y786" i="46"/>
  <c r="AA786" i="46"/>
  <c r="AF786" i="46"/>
  <c r="AB786" i="46"/>
  <c r="Y785" i="46"/>
  <c r="AA785" i="46"/>
  <c r="AF785" i="46"/>
  <c r="AB785" i="46"/>
  <c r="Y784" i="46"/>
  <c r="AA784" i="46"/>
  <c r="AF784" i="46"/>
  <c r="AM784" i="46" s="1"/>
  <c r="AB784" i="46"/>
  <c r="Y783" i="46"/>
  <c r="AA783" i="46"/>
  <c r="AF783" i="46"/>
  <c r="AM783" i="46" s="1"/>
  <c r="AB783" i="46"/>
  <c r="Y782" i="46"/>
  <c r="AA782" i="46"/>
  <c r="AF782" i="46"/>
  <c r="AB782" i="46"/>
  <c r="Y781" i="46"/>
  <c r="AA781" i="46"/>
  <c r="AF781" i="46"/>
  <c r="AJ781" i="46"/>
  <c r="AB781" i="46"/>
  <c r="Y780" i="46"/>
  <c r="AA780" i="46"/>
  <c r="AF780" i="46"/>
  <c r="AB780" i="46"/>
  <c r="Y779" i="46"/>
  <c r="AA779" i="46"/>
  <c r="AF779" i="46"/>
  <c r="AM779" i="46" s="1"/>
  <c r="AB779" i="46"/>
  <c r="Y778" i="46"/>
  <c r="AA778" i="46"/>
  <c r="AF778" i="46"/>
  <c r="AB778" i="46"/>
  <c r="Y777" i="46"/>
  <c r="AA777" i="46"/>
  <c r="AF777" i="46"/>
  <c r="AM777" i="46" s="1"/>
  <c r="AB777" i="46"/>
  <c r="Y776" i="46"/>
  <c r="AA776" i="46"/>
  <c r="AF776" i="46"/>
  <c r="AJ776" i="46" s="1"/>
  <c r="AB776" i="46"/>
  <c r="Y775" i="46"/>
  <c r="AA775" i="46"/>
  <c r="AF775" i="46"/>
  <c r="AJ775" i="46" s="1"/>
  <c r="AB775" i="46"/>
  <c r="Y774" i="46"/>
  <c r="AA774" i="46"/>
  <c r="AF774" i="46"/>
  <c r="AM774" i="46" s="1"/>
  <c r="AB774" i="46"/>
  <c r="Y773" i="46"/>
  <c r="AA773" i="46"/>
  <c r="AF773" i="46"/>
  <c r="AM773" i="46" s="1"/>
  <c r="AB773" i="46"/>
  <c r="Y772" i="46"/>
  <c r="AA772" i="46"/>
  <c r="AF772" i="46"/>
  <c r="AM772" i="46" s="1"/>
  <c r="AB772" i="46"/>
  <c r="Y771" i="46"/>
  <c r="AA771" i="46"/>
  <c r="AF771" i="46"/>
  <c r="AM771" i="46"/>
  <c r="AB771" i="46"/>
  <c r="Y770" i="46"/>
  <c r="AA770" i="46"/>
  <c r="AF770" i="46"/>
  <c r="AB770" i="46"/>
  <c r="Y769" i="46"/>
  <c r="AA769" i="46"/>
  <c r="AF769" i="46"/>
  <c r="AM769" i="46" s="1"/>
  <c r="AB769" i="46"/>
  <c r="Y768" i="46"/>
  <c r="AA768" i="46"/>
  <c r="AE768" i="46" s="1"/>
  <c r="AF768" i="46"/>
  <c r="AM768" i="46" s="1"/>
  <c r="AB768" i="46"/>
  <c r="Y767" i="46"/>
  <c r="AA767" i="46"/>
  <c r="AF767" i="46"/>
  <c r="AB767" i="46"/>
  <c r="Y766" i="46"/>
  <c r="AA766" i="46"/>
  <c r="AF766" i="46"/>
  <c r="AB766" i="46"/>
  <c r="Y765" i="46"/>
  <c r="AA765" i="46"/>
  <c r="AF765" i="46"/>
  <c r="AB765" i="46"/>
  <c r="Y764" i="46"/>
  <c r="AA764" i="46"/>
  <c r="AF764" i="46"/>
  <c r="AB764" i="46"/>
  <c r="Y763" i="46"/>
  <c r="AA763" i="46"/>
  <c r="AF763" i="46"/>
  <c r="AB763" i="46"/>
  <c r="Y762" i="46"/>
  <c r="AA762" i="46"/>
  <c r="AF762" i="46"/>
  <c r="AJ762" i="46"/>
  <c r="AB762" i="46"/>
  <c r="Y761" i="46"/>
  <c r="AA761" i="46"/>
  <c r="AF761" i="46"/>
  <c r="AB761" i="46"/>
  <c r="Y760" i="46"/>
  <c r="AA760" i="46"/>
  <c r="AF760" i="46"/>
  <c r="AJ760" i="46" s="1"/>
  <c r="AB760" i="46"/>
  <c r="Y759" i="46"/>
  <c r="AA759" i="46"/>
  <c r="AF759" i="46"/>
  <c r="AJ759" i="46" s="1"/>
  <c r="AB759" i="46"/>
  <c r="Y758" i="46"/>
  <c r="AA758" i="46"/>
  <c r="AF758" i="46"/>
  <c r="AB758" i="46"/>
  <c r="Y757" i="46"/>
  <c r="AA757" i="46"/>
  <c r="AF757" i="46"/>
  <c r="AM757" i="46" s="1"/>
  <c r="AB757" i="46"/>
  <c r="Y756" i="46"/>
  <c r="AA756" i="46"/>
  <c r="AF756" i="46"/>
  <c r="AB756" i="46"/>
  <c r="Y755" i="46"/>
  <c r="AA755" i="46"/>
  <c r="AF755" i="46"/>
  <c r="AB755" i="46"/>
  <c r="Y754" i="46"/>
  <c r="AA754" i="46"/>
  <c r="AF754" i="46"/>
  <c r="AB754" i="46"/>
  <c r="Y753" i="46"/>
  <c r="AA753" i="46"/>
  <c r="AF753" i="46"/>
  <c r="AB753" i="46"/>
  <c r="Y752" i="46"/>
  <c r="AA752" i="46"/>
  <c r="AF752" i="46"/>
  <c r="AB752" i="46"/>
  <c r="Y751" i="46"/>
  <c r="AA751" i="46"/>
  <c r="AF751" i="46"/>
  <c r="AB751" i="46"/>
  <c r="Y750" i="46"/>
  <c r="AA750" i="46"/>
  <c r="AF750" i="46"/>
  <c r="AB750" i="46"/>
  <c r="Y749" i="46"/>
  <c r="AA749" i="46"/>
  <c r="AF749" i="46"/>
  <c r="AB749" i="46"/>
  <c r="Y748" i="46"/>
  <c r="AA748" i="46"/>
  <c r="AF748" i="46"/>
  <c r="AB748" i="46"/>
  <c r="Y747" i="46"/>
  <c r="AA747" i="46"/>
  <c r="AF747" i="46"/>
  <c r="AB747" i="46"/>
  <c r="Y746" i="46"/>
  <c r="AA746" i="46"/>
  <c r="AF746" i="46"/>
  <c r="AB746" i="46"/>
  <c r="Y745" i="46"/>
  <c r="AA745" i="46"/>
  <c r="AF745" i="46"/>
  <c r="AB745" i="46"/>
  <c r="Y744" i="46"/>
  <c r="AA744" i="46"/>
  <c r="AF744" i="46"/>
  <c r="AJ744" i="46"/>
  <c r="AB744" i="46"/>
  <c r="Y743" i="46"/>
  <c r="AA743" i="46"/>
  <c r="AF743" i="46"/>
  <c r="AM743" i="46" s="1"/>
  <c r="AB743" i="46"/>
  <c r="Y742" i="46"/>
  <c r="AA742" i="46"/>
  <c r="AF742" i="46"/>
  <c r="AM742" i="46" s="1"/>
  <c r="AB742" i="46"/>
  <c r="Y741" i="46"/>
  <c r="AA741" i="46"/>
  <c r="AD741" i="46" s="1"/>
  <c r="AF741" i="46"/>
  <c r="AB741" i="46"/>
  <c r="Y740" i="46"/>
  <c r="AA740" i="46"/>
  <c r="AF740" i="46"/>
  <c r="AB740" i="46"/>
  <c r="Y739" i="46"/>
  <c r="AA739" i="46"/>
  <c r="AF739" i="46"/>
  <c r="AB739" i="46"/>
  <c r="Y738" i="46"/>
  <c r="AA738" i="46"/>
  <c r="AD738" i="46" s="1"/>
  <c r="AF738" i="46"/>
  <c r="AB738" i="46"/>
  <c r="Y737" i="46"/>
  <c r="AA737" i="46"/>
  <c r="AF737" i="46"/>
  <c r="AB737" i="46"/>
  <c r="Y736" i="46"/>
  <c r="AA736" i="46"/>
  <c r="AE736" i="46" s="1"/>
  <c r="AF736" i="46"/>
  <c r="AB736" i="46"/>
  <c r="Y735" i="46"/>
  <c r="AA735" i="46"/>
  <c r="AE735" i="46" s="1"/>
  <c r="AF735" i="46"/>
  <c r="AM735" i="46" s="1"/>
  <c r="AB735" i="46"/>
  <c r="Y734" i="46"/>
  <c r="AA734" i="46"/>
  <c r="AF734" i="46"/>
  <c r="AB734" i="46"/>
  <c r="Y733" i="46"/>
  <c r="AA733" i="46"/>
  <c r="AF733" i="46"/>
  <c r="AJ733" i="46"/>
  <c r="AB733" i="46"/>
  <c r="Y732" i="46"/>
  <c r="AA732" i="46"/>
  <c r="AF732" i="46"/>
  <c r="AB732" i="46"/>
  <c r="Y731" i="46"/>
  <c r="AA731" i="46"/>
  <c r="AF731" i="46"/>
  <c r="AM731" i="46"/>
  <c r="AB731" i="46"/>
  <c r="Y730" i="46"/>
  <c r="AA730" i="46"/>
  <c r="AF730" i="46"/>
  <c r="AB730" i="46"/>
  <c r="Y729" i="46"/>
  <c r="AA729" i="46"/>
  <c r="AF729" i="46"/>
  <c r="AB729" i="46"/>
  <c r="Y728" i="46"/>
  <c r="AA728" i="46"/>
  <c r="AF728" i="46"/>
  <c r="AJ728" i="46" s="1"/>
  <c r="AB728" i="46"/>
  <c r="Y727" i="46"/>
  <c r="AA727" i="46"/>
  <c r="AF727" i="46"/>
  <c r="AB727" i="46"/>
  <c r="Y726" i="46"/>
  <c r="AA726" i="46"/>
  <c r="AF726" i="46"/>
  <c r="AB726" i="46"/>
  <c r="Y725" i="46"/>
  <c r="AA725" i="46"/>
  <c r="AF725" i="46"/>
  <c r="AB725" i="46"/>
  <c r="Y724" i="46"/>
  <c r="AA724" i="46"/>
  <c r="AF724" i="46"/>
  <c r="AM724" i="46"/>
  <c r="AB724" i="46"/>
  <c r="Y723" i="46"/>
  <c r="AA723" i="46"/>
  <c r="AF723" i="46"/>
  <c r="AM723" i="46" s="1"/>
  <c r="AB723" i="46"/>
  <c r="Y722" i="46"/>
  <c r="AA722" i="46"/>
  <c r="AF722" i="46"/>
  <c r="AB722" i="46"/>
  <c r="Y721" i="46"/>
  <c r="AA721" i="46"/>
  <c r="AF721" i="46"/>
  <c r="AB721" i="46"/>
  <c r="Y720" i="46"/>
  <c r="AA720" i="46"/>
  <c r="AF720" i="46"/>
  <c r="AM720" i="46" s="1"/>
  <c r="AB720" i="46"/>
  <c r="Y719" i="46"/>
  <c r="AA719" i="46"/>
  <c r="AF719" i="46"/>
  <c r="AM719" i="46"/>
  <c r="AB719" i="46"/>
  <c r="Y718" i="46"/>
  <c r="AA718" i="46"/>
  <c r="AF718" i="46"/>
  <c r="AJ718" i="46"/>
  <c r="AB718" i="46"/>
  <c r="Y717" i="46"/>
  <c r="AA717" i="46"/>
  <c r="AF717" i="46"/>
  <c r="AM717" i="46" s="1"/>
  <c r="AB717" i="46"/>
  <c r="Y716" i="46"/>
  <c r="AA716" i="46"/>
  <c r="AF716" i="46"/>
  <c r="AM716" i="46" s="1"/>
  <c r="AB716" i="46"/>
  <c r="Y715" i="46"/>
  <c r="AA715" i="46"/>
  <c r="AF715" i="46"/>
  <c r="AM715" i="46" s="1"/>
  <c r="AB715" i="46"/>
  <c r="Y714" i="46"/>
  <c r="AA714" i="46"/>
  <c r="AF714" i="46"/>
  <c r="AJ714" i="46" s="1"/>
  <c r="AB714" i="46"/>
  <c r="Y713" i="46"/>
  <c r="AA713" i="46"/>
  <c r="AF713" i="46"/>
  <c r="AM713" i="46" s="1"/>
  <c r="AB713" i="46"/>
  <c r="Y712" i="46"/>
  <c r="AA712" i="46"/>
  <c r="AF712" i="46"/>
  <c r="AB712" i="46"/>
  <c r="Y711" i="46"/>
  <c r="AA711" i="46"/>
  <c r="AF711" i="46"/>
  <c r="AM711" i="46" s="1"/>
  <c r="AB711" i="46"/>
  <c r="Y710" i="46"/>
  <c r="AA710" i="46"/>
  <c r="AF710" i="46"/>
  <c r="AJ710" i="46" s="1"/>
  <c r="AB710" i="46"/>
  <c r="Y709" i="46"/>
  <c r="AA709" i="46"/>
  <c r="AF709" i="46"/>
  <c r="AJ709" i="46"/>
  <c r="AB709" i="46"/>
  <c r="Y708" i="46"/>
  <c r="AA708" i="46"/>
  <c r="AF708" i="46"/>
  <c r="AM708" i="46" s="1"/>
  <c r="AB708" i="46"/>
  <c r="Y707" i="46"/>
  <c r="AA707" i="46"/>
  <c r="AF707" i="46"/>
  <c r="AJ707" i="46" s="1"/>
  <c r="AB707" i="46"/>
  <c r="Y706" i="46"/>
  <c r="AA706" i="46"/>
  <c r="AF706" i="46"/>
  <c r="AM706" i="46" s="1"/>
  <c r="AB706" i="46"/>
  <c r="Y705" i="46"/>
  <c r="AA705" i="46"/>
  <c r="AF705" i="46"/>
  <c r="AB705" i="46"/>
  <c r="Y704" i="46"/>
  <c r="AA704" i="46"/>
  <c r="AF704" i="46"/>
  <c r="AB704" i="46"/>
  <c r="Y703" i="46"/>
  <c r="AA703" i="46"/>
  <c r="AF703" i="46"/>
  <c r="AM703" i="46"/>
  <c r="AB703" i="46"/>
  <c r="Y702" i="46"/>
  <c r="AA702" i="46"/>
  <c r="AF702" i="46"/>
  <c r="AM702" i="46" s="1"/>
  <c r="AB702" i="46"/>
  <c r="Y701" i="46"/>
  <c r="AA701" i="46"/>
  <c r="AF701" i="46"/>
  <c r="AM701" i="46" s="1"/>
  <c r="AB701" i="46"/>
  <c r="Y700" i="46"/>
  <c r="AA700" i="46"/>
  <c r="AF700" i="46"/>
  <c r="AM700" i="46" s="1"/>
  <c r="AB700" i="46"/>
  <c r="Y699" i="46"/>
  <c r="AA699" i="46"/>
  <c r="AF699" i="46"/>
  <c r="AM699" i="46" s="1"/>
  <c r="AB699" i="46"/>
  <c r="Y698" i="46"/>
  <c r="AA698" i="46"/>
  <c r="AF698" i="46"/>
  <c r="AJ698" i="46" s="1"/>
  <c r="AB698" i="46"/>
  <c r="Y697" i="46"/>
  <c r="AA697" i="46"/>
  <c r="AF697" i="46"/>
  <c r="AM697" i="46" s="1"/>
  <c r="AB697" i="46"/>
  <c r="Y696" i="46"/>
  <c r="AA696" i="46"/>
  <c r="AF696" i="46"/>
  <c r="AB696" i="46"/>
  <c r="Y695" i="46"/>
  <c r="AA695" i="46"/>
  <c r="AD695" i="46" s="1"/>
  <c r="AF695" i="46"/>
  <c r="AJ695" i="46" s="1"/>
  <c r="AB695" i="46"/>
  <c r="Y694" i="46"/>
  <c r="AA694" i="46"/>
  <c r="AF694" i="46"/>
  <c r="AB694" i="46"/>
  <c r="Y693" i="46"/>
  <c r="AA693" i="46"/>
  <c r="AF693" i="46"/>
  <c r="AB693" i="46"/>
  <c r="Y692" i="46"/>
  <c r="AA692" i="46"/>
  <c r="AF692" i="46"/>
  <c r="AJ692" i="46"/>
  <c r="AB692" i="46"/>
  <c r="Y691" i="46"/>
  <c r="AA691" i="46"/>
  <c r="AF691" i="46"/>
  <c r="AJ691" i="46" s="1"/>
  <c r="AB691" i="46"/>
  <c r="Y690" i="46"/>
  <c r="AA690" i="46"/>
  <c r="AF690" i="46"/>
  <c r="AB690" i="46"/>
  <c r="Y689" i="46"/>
  <c r="AA689" i="46"/>
  <c r="AE689" i="46" s="1"/>
  <c r="AF689" i="46"/>
  <c r="AB689" i="46"/>
  <c r="Y688" i="46"/>
  <c r="AA688" i="46"/>
  <c r="AF688" i="46"/>
  <c r="AJ688" i="46" s="1"/>
  <c r="AB688" i="46"/>
  <c r="Y687" i="46"/>
  <c r="AA687" i="46"/>
  <c r="AE687" i="46" s="1"/>
  <c r="AF687" i="46"/>
  <c r="AB687" i="46"/>
  <c r="Y686" i="46"/>
  <c r="AA686" i="46"/>
  <c r="AE686" i="46" s="1"/>
  <c r="AF686" i="46"/>
  <c r="AM686" i="46" s="1"/>
  <c r="AB686" i="46"/>
  <c r="Y685" i="46"/>
  <c r="AA685" i="46"/>
  <c r="AF685" i="46"/>
  <c r="AB685" i="46"/>
  <c r="Y684" i="46"/>
  <c r="AA684" i="46"/>
  <c r="AF684" i="46"/>
  <c r="AJ684" i="46" s="1"/>
  <c r="AB684" i="46"/>
  <c r="Y683" i="46"/>
  <c r="AA683" i="46"/>
  <c r="AF683" i="46"/>
  <c r="AM683" i="46" s="1"/>
  <c r="AB683" i="46"/>
  <c r="Y682" i="46"/>
  <c r="AA682" i="46"/>
  <c r="AF682" i="46"/>
  <c r="AM682" i="46" s="1"/>
  <c r="AB682" i="46"/>
  <c r="Y681" i="46"/>
  <c r="AA681" i="46"/>
  <c r="AF681" i="46"/>
  <c r="AM681" i="46" s="1"/>
  <c r="AB681" i="46"/>
  <c r="Y680" i="46"/>
  <c r="AA680" i="46"/>
  <c r="AF680" i="46"/>
  <c r="AB680" i="46"/>
  <c r="Y679" i="46"/>
  <c r="AA679" i="46"/>
  <c r="AF679" i="46"/>
  <c r="AM679" i="46" s="1"/>
  <c r="AB679" i="46"/>
  <c r="Y678" i="46"/>
  <c r="AA678" i="46"/>
  <c r="AF678" i="46"/>
  <c r="AJ678" i="46" s="1"/>
  <c r="AB678" i="46"/>
  <c r="Y677" i="46"/>
  <c r="AA677" i="46"/>
  <c r="AF677" i="46"/>
  <c r="AB677" i="46"/>
  <c r="Y676" i="46"/>
  <c r="AA676" i="46"/>
  <c r="AF676" i="46"/>
  <c r="AM676" i="46" s="1"/>
  <c r="AB676" i="46"/>
  <c r="Y675" i="46"/>
  <c r="AA675" i="46"/>
  <c r="AF675" i="46"/>
  <c r="AB675" i="46"/>
  <c r="Y674" i="46"/>
  <c r="AA674" i="46"/>
  <c r="AF674" i="46"/>
  <c r="AJ674" i="46"/>
  <c r="AB674" i="46"/>
  <c r="Y673" i="46"/>
  <c r="AA673" i="46"/>
  <c r="AF673" i="46"/>
  <c r="AB673" i="46"/>
  <c r="Y672" i="46"/>
  <c r="AA672" i="46"/>
  <c r="AF672" i="46"/>
  <c r="AM672" i="46" s="1"/>
  <c r="AB672" i="46"/>
  <c r="Y671" i="46"/>
  <c r="AA671" i="46"/>
  <c r="AF671" i="46"/>
  <c r="AJ671" i="46" s="1"/>
  <c r="AB671" i="46"/>
  <c r="Y670" i="46"/>
  <c r="AA670" i="46"/>
  <c r="AF670" i="46"/>
  <c r="AJ670" i="46" s="1"/>
  <c r="AB670" i="46"/>
  <c r="Y669" i="46"/>
  <c r="AA669" i="46"/>
  <c r="AF669" i="46"/>
  <c r="AM669" i="46" s="1"/>
  <c r="AB669" i="46"/>
  <c r="Y668" i="46"/>
  <c r="AA668" i="46"/>
  <c r="AF668" i="46"/>
  <c r="AJ668" i="46" s="1"/>
  <c r="AB668" i="46"/>
  <c r="Y667" i="46"/>
  <c r="AA667" i="46"/>
  <c r="AF667" i="46"/>
  <c r="AJ667" i="46" s="1"/>
  <c r="AB667" i="46"/>
  <c r="Y666" i="46"/>
  <c r="AA666" i="46"/>
  <c r="AF666" i="46"/>
  <c r="AJ666" i="46" s="1"/>
  <c r="AB666" i="46"/>
  <c r="Y665" i="46"/>
  <c r="AA665" i="46"/>
  <c r="AF665" i="46"/>
  <c r="AM665" i="46" s="1"/>
  <c r="AB665" i="46"/>
  <c r="Y664" i="46"/>
  <c r="AA664" i="46"/>
  <c r="AF664" i="46"/>
  <c r="AM664" i="46" s="1"/>
  <c r="AB664" i="46"/>
  <c r="Y663" i="46"/>
  <c r="AA663" i="46"/>
  <c r="AF663" i="46"/>
  <c r="AJ663" i="46" s="1"/>
  <c r="AB663" i="46"/>
  <c r="Y662" i="46"/>
  <c r="AA662" i="46"/>
  <c r="AF662" i="46"/>
  <c r="AB662" i="46"/>
  <c r="Y661" i="46"/>
  <c r="AA661" i="46"/>
  <c r="AF661" i="46"/>
  <c r="AB661" i="46"/>
  <c r="Y660" i="46"/>
  <c r="AA660" i="46"/>
  <c r="AF660" i="46"/>
  <c r="AB660" i="46"/>
  <c r="Y659" i="46"/>
  <c r="AA659" i="46"/>
  <c r="AF659" i="46"/>
  <c r="AJ659" i="46"/>
  <c r="AB659" i="46"/>
  <c r="Y658" i="46"/>
  <c r="AA658" i="46"/>
  <c r="AF658" i="46"/>
  <c r="AM658" i="46"/>
  <c r="AB658" i="46"/>
  <c r="Y657" i="46"/>
  <c r="AA657" i="46"/>
  <c r="AF657" i="46"/>
  <c r="AB657" i="46"/>
  <c r="Y656" i="46"/>
  <c r="AA656" i="46"/>
  <c r="AE656" i="46" s="1"/>
  <c r="AO656" i="46" s="1"/>
  <c r="AF656" i="46"/>
  <c r="AB656" i="46"/>
  <c r="Y655" i="46"/>
  <c r="AA655" i="46"/>
  <c r="AF655" i="46"/>
  <c r="AB655" i="46"/>
  <c r="Y654" i="46"/>
  <c r="AA654" i="46"/>
  <c r="AE654" i="46" s="1"/>
  <c r="AQ654" i="46" s="1"/>
  <c r="AF654" i="46"/>
  <c r="AJ654" i="46" s="1"/>
  <c r="AB654" i="46"/>
  <c r="Y653" i="46"/>
  <c r="AA653" i="46"/>
  <c r="AF653" i="46"/>
  <c r="AB653" i="46"/>
  <c r="Y652" i="46"/>
  <c r="AA652" i="46"/>
  <c r="AE652" i="46" s="1"/>
  <c r="AF652" i="46"/>
  <c r="AB652" i="46"/>
  <c r="Y651" i="46"/>
  <c r="AA651" i="46"/>
  <c r="AD651" i="46" s="1"/>
  <c r="AF651" i="46"/>
  <c r="AM651" i="46"/>
  <c r="AB651" i="46"/>
  <c r="Y650" i="46"/>
  <c r="AA650" i="46"/>
  <c r="AF650" i="46"/>
  <c r="AB650" i="46"/>
  <c r="Y649" i="46"/>
  <c r="AA649" i="46"/>
  <c r="AF649" i="46"/>
  <c r="AB649" i="46"/>
  <c r="Y648" i="46"/>
  <c r="AA648" i="46"/>
  <c r="AF648" i="46"/>
  <c r="AM648" i="46" s="1"/>
  <c r="AB648" i="46"/>
  <c r="Y647" i="46"/>
  <c r="AA647" i="46"/>
  <c r="AF647" i="46"/>
  <c r="AB647" i="46"/>
  <c r="Y646" i="46"/>
  <c r="AA646" i="46"/>
  <c r="AF646" i="46"/>
  <c r="AJ646" i="46" s="1"/>
  <c r="AB646" i="46"/>
  <c r="Y645" i="46"/>
  <c r="AA645" i="46"/>
  <c r="AE645" i="46" s="1"/>
  <c r="AF645" i="46"/>
  <c r="AB645" i="46"/>
  <c r="Y644" i="46"/>
  <c r="AA644" i="46"/>
  <c r="AE644" i="46" s="1"/>
  <c r="AF644" i="46"/>
  <c r="AB644" i="46"/>
  <c r="Y643" i="46"/>
  <c r="AA643" i="46"/>
  <c r="AE643" i="46" s="1"/>
  <c r="AO643" i="46" s="1"/>
  <c r="AF643" i="46"/>
  <c r="AJ643" i="46" s="1"/>
  <c r="AB643" i="46"/>
  <c r="Y642" i="46"/>
  <c r="AA642" i="46"/>
  <c r="AF642" i="46"/>
  <c r="AJ642" i="46"/>
  <c r="AB642" i="46"/>
  <c r="Y641" i="46"/>
  <c r="AA641" i="46"/>
  <c r="AF641" i="46"/>
  <c r="AJ641" i="46" s="1"/>
  <c r="AB641" i="46"/>
  <c r="Y640" i="46"/>
  <c r="AA640" i="46"/>
  <c r="AF640" i="46"/>
  <c r="AJ640" i="46" s="1"/>
  <c r="AB640" i="46"/>
  <c r="Y639" i="46"/>
  <c r="AA639" i="46"/>
  <c r="AF639" i="46"/>
  <c r="AM639" i="46" s="1"/>
  <c r="AB639" i="46"/>
  <c r="Y638" i="46"/>
  <c r="AA638" i="46"/>
  <c r="AF638" i="46"/>
  <c r="AM638" i="46"/>
  <c r="AB638" i="46"/>
  <c r="Y637" i="46"/>
  <c r="AA637" i="46"/>
  <c r="AF637" i="46"/>
  <c r="AJ637" i="46" s="1"/>
  <c r="AB637" i="46"/>
  <c r="Y636" i="46"/>
  <c r="AA636" i="46"/>
  <c r="AF636" i="46"/>
  <c r="AM636" i="46" s="1"/>
  <c r="AB636" i="46"/>
  <c r="Y635" i="46"/>
  <c r="AA635" i="46"/>
  <c r="AF635" i="46"/>
  <c r="AM635" i="46" s="1"/>
  <c r="AB635" i="46"/>
  <c r="Y634" i="46"/>
  <c r="AA634" i="46"/>
  <c r="AF634" i="46"/>
  <c r="AB634" i="46"/>
  <c r="Y633" i="46"/>
  <c r="AA633" i="46"/>
  <c r="AF633" i="46"/>
  <c r="AB633" i="46"/>
  <c r="Y632" i="46"/>
  <c r="AA632" i="46"/>
  <c r="AF632" i="46"/>
  <c r="AM632" i="46" s="1"/>
  <c r="AB632" i="46"/>
  <c r="Y631" i="46"/>
  <c r="AA631" i="46"/>
  <c r="AF631" i="46"/>
  <c r="AJ631" i="46" s="1"/>
  <c r="AB631" i="46"/>
  <c r="Y630" i="46"/>
  <c r="AA630" i="46"/>
  <c r="AF630" i="46"/>
  <c r="AM630" i="46" s="1"/>
  <c r="AB630" i="46"/>
  <c r="Y629" i="46"/>
  <c r="AA629" i="46"/>
  <c r="AF629" i="46"/>
  <c r="AJ629" i="46" s="1"/>
  <c r="AB629" i="46"/>
  <c r="Y628" i="46"/>
  <c r="AA628" i="46"/>
  <c r="AF628" i="46"/>
  <c r="AM628" i="46" s="1"/>
  <c r="AB628" i="46"/>
  <c r="Y627" i="46"/>
  <c r="AA627" i="46"/>
  <c r="AF627" i="46"/>
  <c r="AJ627" i="46" s="1"/>
  <c r="AB627" i="46"/>
  <c r="Y626" i="46"/>
  <c r="AA626" i="46"/>
  <c r="AF626" i="46"/>
  <c r="AM626" i="46" s="1"/>
  <c r="AB626" i="46"/>
  <c r="Y625" i="46"/>
  <c r="AA625" i="46"/>
  <c r="AF625" i="46"/>
  <c r="AM625" i="46" s="1"/>
  <c r="AB625" i="46"/>
  <c r="Y624" i="46"/>
  <c r="AA624" i="46"/>
  <c r="AF624" i="46"/>
  <c r="AJ624" i="46" s="1"/>
  <c r="AB624" i="46"/>
  <c r="Y623" i="46"/>
  <c r="AA623" i="46"/>
  <c r="AF623" i="46"/>
  <c r="AB623" i="46"/>
  <c r="Y622" i="46"/>
  <c r="AA622" i="46"/>
  <c r="AD622" i="46" s="1"/>
  <c r="AF622" i="46"/>
  <c r="AM622" i="46" s="1"/>
  <c r="AB622" i="46"/>
  <c r="Y621" i="46"/>
  <c r="AA621" i="46"/>
  <c r="AE621" i="46" s="1"/>
  <c r="AF621" i="46"/>
  <c r="AB621" i="46"/>
  <c r="Y620" i="46"/>
  <c r="AA620" i="46"/>
  <c r="AE620" i="46" s="1"/>
  <c r="AF620" i="46"/>
  <c r="AB620" i="46"/>
  <c r="Y619" i="46"/>
  <c r="AA619" i="46"/>
  <c r="AD619" i="46" s="1"/>
  <c r="AF619" i="46"/>
  <c r="AJ619" i="46"/>
  <c r="AB619" i="46"/>
  <c r="Y618" i="46"/>
  <c r="AA618" i="46"/>
  <c r="AF618" i="46"/>
  <c r="AM618" i="46"/>
  <c r="AB618" i="46"/>
  <c r="Y617" i="46"/>
  <c r="AA617" i="46"/>
  <c r="AF617" i="46"/>
  <c r="AM617" i="46" s="1"/>
  <c r="AB617" i="46"/>
  <c r="Y616" i="46"/>
  <c r="AA616" i="46"/>
  <c r="AF616" i="46"/>
  <c r="AB616" i="46"/>
  <c r="Y615" i="46"/>
  <c r="AA615" i="46"/>
  <c r="AF615" i="46"/>
  <c r="AB615" i="46"/>
  <c r="Y614" i="46"/>
  <c r="AA614" i="46"/>
  <c r="AF614" i="46"/>
  <c r="AB614" i="46"/>
  <c r="Y613" i="46"/>
  <c r="AA613" i="46"/>
  <c r="AF613" i="46"/>
  <c r="AB613" i="46"/>
  <c r="Y612" i="46"/>
  <c r="AA612" i="46"/>
  <c r="AF612" i="46"/>
  <c r="AB612" i="46"/>
  <c r="Y611" i="46"/>
  <c r="AA611" i="46"/>
  <c r="AF611" i="46"/>
  <c r="AM611" i="46"/>
  <c r="AB611" i="46"/>
  <c r="Y610" i="46"/>
  <c r="AA610" i="46"/>
  <c r="AF610" i="46"/>
  <c r="AB610" i="46"/>
  <c r="Y609" i="46"/>
  <c r="AA609" i="46"/>
  <c r="AF609" i="46"/>
  <c r="AB609" i="46"/>
  <c r="Y608" i="46"/>
  <c r="AA608" i="46"/>
  <c r="AF608" i="46"/>
  <c r="AB608" i="46"/>
  <c r="Y607" i="46"/>
  <c r="AA607" i="46"/>
  <c r="AF607" i="46"/>
  <c r="AB607" i="46"/>
  <c r="Y606" i="46"/>
  <c r="AA606" i="46"/>
  <c r="AF606" i="46"/>
  <c r="AM606" i="46"/>
  <c r="AB606" i="46"/>
  <c r="Y605" i="46"/>
  <c r="AA605" i="46"/>
  <c r="AF605" i="46"/>
  <c r="AB605" i="46"/>
  <c r="Y604" i="46"/>
  <c r="AA604" i="46"/>
  <c r="AF604" i="46"/>
  <c r="AJ604" i="46" s="1"/>
  <c r="AB604" i="46"/>
  <c r="Y603" i="46"/>
  <c r="AA603" i="46"/>
  <c r="AF603" i="46"/>
  <c r="AJ603" i="46" s="1"/>
  <c r="AB603" i="46"/>
  <c r="Y602" i="46"/>
  <c r="AA602" i="46"/>
  <c r="AF602" i="46"/>
  <c r="AB602" i="46"/>
  <c r="Y601" i="46"/>
  <c r="AA601" i="46"/>
  <c r="AF601" i="46"/>
  <c r="AJ601" i="46"/>
  <c r="AB601" i="46"/>
  <c r="Y600" i="46"/>
  <c r="AA600" i="46"/>
  <c r="AF600" i="46"/>
  <c r="AJ600" i="46" s="1"/>
  <c r="AB600" i="46"/>
  <c r="Y599" i="46"/>
  <c r="AA599" i="46"/>
  <c r="AF599" i="46"/>
  <c r="AJ599" i="46" s="1"/>
  <c r="AB599" i="46"/>
  <c r="Y598" i="46"/>
  <c r="AA598" i="46"/>
  <c r="AE598" i="46" s="1"/>
  <c r="AP598" i="46" s="1"/>
  <c r="AF598" i="46"/>
  <c r="AM598" i="46" s="1"/>
  <c r="AB598" i="46"/>
  <c r="Y597" i="46"/>
  <c r="AA597" i="46"/>
  <c r="AF597" i="46"/>
  <c r="AB597" i="46"/>
  <c r="Y596" i="46"/>
  <c r="AA596" i="46"/>
  <c r="AD596" i="46" s="1"/>
  <c r="AF596" i="46"/>
  <c r="AM596" i="46" s="1"/>
  <c r="AB596" i="46"/>
  <c r="Y595" i="46"/>
  <c r="AA595" i="46"/>
  <c r="AF595" i="46"/>
  <c r="AJ595" i="46" s="1"/>
  <c r="AB595" i="46"/>
  <c r="Y594" i="46"/>
  <c r="AA594" i="46"/>
  <c r="AF594" i="46"/>
  <c r="AM594" i="46"/>
  <c r="AB594" i="46"/>
  <c r="Y593" i="46"/>
  <c r="AA593" i="46"/>
  <c r="AF593" i="46"/>
  <c r="AB593" i="46"/>
  <c r="Y592" i="46"/>
  <c r="AA592" i="46"/>
  <c r="AF592" i="46"/>
  <c r="AJ592" i="46" s="1"/>
  <c r="AB592" i="46"/>
  <c r="Y591" i="46"/>
  <c r="AA591" i="46"/>
  <c r="AF591" i="46"/>
  <c r="AB591" i="46"/>
  <c r="Y590" i="46"/>
  <c r="AA590" i="46"/>
  <c r="AF590" i="46"/>
  <c r="AB590" i="46"/>
  <c r="Y589" i="46"/>
  <c r="AA589" i="46"/>
  <c r="AF589" i="46"/>
  <c r="AB589" i="46"/>
  <c r="Y588" i="46"/>
  <c r="AA588" i="46"/>
  <c r="AF588" i="46"/>
  <c r="AB588" i="46"/>
  <c r="Y587" i="46"/>
  <c r="AA587" i="46"/>
  <c r="AF587" i="46"/>
  <c r="AB587" i="46"/>
  <c r="Y586" i="46"/>
  <c r="AA586" i="46"/>
  <c r="AF586" i="46"/>
  <c r="AB586" i="46"/>
  <c r="Y585" i="46"/>
  <c r="AA585" i="46"/>
  <c r="AF585" i="46"/>
  <c r="AM585" i="46"/>
  <c r="AB585" i="46"/>
  <c r="Y584" i="46"/>
  <c r="AA584" i="46"/>
  <c r="AF584" i="46"/>
  <c r="AJ584" i="46" s="1"/>
  <c r="AB584" i="46"/>
  <c r="Y583" i="46"/>
  <c r="AA583" i="46"/>
  <c r="AF583" i="46"/>
  <c r="AB583" i="46"/>
  <c r="Y582" i="46"/>
  <c r="AA582" i="46"/>
  <c r="AF582" i="46"/>
  <c r="AB582" i="46"/>
  <c r="Y581" i="46"/>
  <c r="AA581" i="46"/>
  <c r="AF581" i="46"/>
  <c r="AJ581" i="46" s="1"/>
  <c r="AB581" i="46"/>
  <c r="Y580" i="46"/>
  <c r="AA580" i="46"/>
  <c r="AF580" i="46"/>
  <c r="AB580" i="46"/>
  <c r="Y579" i="46"/>
  <c r="AA579" i="46"/>
  <c r="AF579" i="46"/>
  <c r="AJ579" i="46" s="1"/>
  <c r="AB579" i="46"/>
  <c r="Y578" i="46"/>
  <c r="AA578" i="46"/>
  <c r="AF578" i="46"/>
  <c r="AM578" i="46"/>
  <c r="AB578" i="46"/>
  <c r="Y577" i="46"/>
  <c r="AA577" i="46"/>
  <c r="AF577" i="46"/>
  <c r="AB577" i="46"/>
  <c r="Y576" i="46"/>
  <c r="AA576" i="46"/>
  <c r="AF576" i="46"/>
  <c r="AM576" i="46" s="1"/>
  <c r="AB576" i="46"/>
  <c r="Y575" i="46"/>
  <c r="AA575" i="46"/>
  <c r="AF575" i="46"/>
  <c r="AJ575" i="46" s="1"/>
  <c r="AB575" i="46"/>
  <c r="Y574" i="46"/>
  <c r="AA574" i="46"/>
  <c r="AF574" i="46"/>
  <c r="AM574" i="46" s="1"/>
  <c r="AB574" i="46"/>
  <c r="Y573" i="46"/>
  <c r="AA573" i="46"/>
  <c r="AF573" i="46"/>
  <c r="AM573" i="46" s="1"/>
  <c r="AB573" i="46"/>
  <c r="Y572" i="46"/>
  <c r="AA572" i="46"/>
  <c r="AF572" i="46"/>
  <c r="AM572" i="46" s="1"/>
  <c r="AB572" i="46"/>
  <c r="Y571" i="46"/>
  <c r="AA571" i="46"/>
  <c r="AF571" i="46"/>
  <c r="AM571" i="46"/>
  <c r="AB571" i="46"/>
  <c r="Y570" i="46"/>
  <c r="AA570" i="46"/>
  <c r="AF570" i="46"/>
  <c r="AM570" i="46"/>
  <c r="AB570" i="46"/>
  <c r="Y569" i="46"/>
  <c r="AA569" i="46"/>
  <c r="AF569" i="46"/>
  <c r="AM569" i="46" s="1"/>
  <c r="AB569" i="46"/>
  <c r="Y568" i="46"/>
  <c r="AA568" i="46"/>
  <c r="AF568" i="46"/>
  <c r="AM568" i="46" s="1"/>
  <c r="AB568" i="46"/>
  <c r="Y567" i="46"/>
  <c r="AA567" i="46"/>
  <c r="AF567" i="46"/>
  <c r="AJ567" i="46" s="1"/>
  <c r="AB567" i="46"/>
  <c r="Y566" i="46"/>
  <c r="AA566" i="46"/>
  <c r="AF566" i="46"/>
  <c r="AB566" i="46"/>
  <c r="Y565" i="46"/>
  <c r="AA565" i="46"/>
  <c r="AF565" i="46"/>
  <c r="AB565" i="46"/>
  <c r="Y564" i="46"/>
  <c r="AA564" i="46"/>
  <c r="AF564" i="46"/>
  <c r="AM564" i="46" s="1"/>
  <c r="AB564" i="46"/>
  <c r="Y563" i="46"/>
  <c r="AA563" i="46"/>
  <c r="AF563" i="46"/>
  <c r="AB563" i="46"/>
  <c r="Y562" i="46"/>
  <c r="AA562" i="46"/>
  <c r="AD562" i="46" s="1"/>
  <c r="AF562" i="46"/>
  <c r="AJ562" i="46" s="1"/>
  <c r="AB562" i="46"/>
  <c r="Y561" i="46"/>
  <c r="AA561" i="46"/>
  <c r="AE561" i="46" s="1"/>
  <c r="AF561" i="46"/>
  <c r="AJ561" i="46" s="1"/>
  <c r="AB561" i="46"/>
  <c r="Y560" i="46"/>
  <c r="AA560" i="46"/>
  <c r="AF560" i="46"/>
  <c r="AB560" i="46"/>
  <c r="Y559" i="46"/>
  <c r="AA559" i="46"/>
  <c r="AF559" i="46"/>
  <c r="AB559" i="46"/>
  <c r="Y558" i="46"/>
  <c r="AA558" i="46"/>
  <c r="AF558" i="46"/>
  <c r="AJ558" i="46"/>
  <c r="AB558" i="46"/>
  <c r="Y557" i="46"/>
  <c r="AA557" i="46"/>
  <c r="AF557" i="46"/>
  <c r="AB557" i="46"/>
  <c r="Y556" i="46"/>
  <c r="AA556" i="46"/>
  <c r="AF556" i="46"/>
  <c r="AB556" i="46"/>
  <c r="Y555" i="46"/>
  <c r="AA555" i="46"/>
  <c r="AE555" i="46" s="1"/>
  <c r="AQ555" i="46" s="1"/>
  <c r="AF555" i="46"/>
  <c r="AJ555" i="46" s="1"/>
  <c r="AB555" i="46"/>
  <c r="Y554" i="46"/>
  <c r="AA554" i="46"/>
  <c r="AF554" i="46"/>
  <c r="AJ554" i="46" s="1"/>
  <c r="AB554" i="46"/>
  <c r="Y553" i="46"/>
  <c r="AA553" i="46"/>
  <c r="AF553" i="46"/>
  <c r="AB553" i="46"/>
  <c r="Y552" i="46"/>
  <c r="AA552" i="46"/>
  <c r="AE552" i="46" s="1"/>
  <c r="AL552" i="46" s="1"/>
  <c r="AF552" i="46"/>
  <c r="AJ552" i="46" s="1"/>
  <c r="AB552" i="46"/>
  <c r="Y551" i="46"/>
  <c r="AA551" i="46"/>
  <c r="AD551" i="46" s="1"/>
  <c r="AF551" i="46"/>
  <c r="AB551" i="46"/>
  <c r="Y550" i="46"/>
  <c r="AA550" i="46"/>
  <c r="AF550" i="46"/>
  <c r="AB550" i="46"/>
  <c r="Y549" i="46"/>
  <c r="AA549" i="46"/>
  <c r="AE549" i="46" s="1"/>
  <c r="AO549" i="46" s="1"/>
  <c r="AF549" i="46"/>
  <c r="AJ549" i="46" s="1"/>
  <c r="AB549" i="46"/>
  <c r="Y548" i="46"/>
  <c r="AA548" i="46"/>
  <c r="AF548" i="46"/>
  <c r="AJ548" i="46"/>
  <c r="AB548" i="46"/>
  <c r="Y547" i="46"/>
  <c r="AA547" i="46"/>
  <c r="AF547" i="46"/>
  <c r="AB547" i="46"/>
  <c r="Y546" i="46"/>
  <c r="AA546" i="46"/>
  <c r="AF546" i="46"/>
  <c r="AM546" i="46" s="1"/>
  <c r="AB546" i="46"/>
  <c r="Y545" i="46"/>
  <c r="AA545" i="46"/>
  <c r="AF545" i="46"/>
  <c r="AB545" i="46"/>
  <c r="Y544" i="46"/>
  <c r="AA544" i="46"/>
  <c r="AF544" i="46"/>
  <c r="AM544" i="46" s="1"/>
  <c r="AB544" i="46"/>
  <c r="Y543" i="46"/>
  <c r="AA543" i="46"/>
  <c r="AF543" i="46"/>
  <c r="AM543" i="46" s="1"/>
  <c r="AB543" i="46"/>
  <c r="Y542" i="46"/>
  <c r="AA542" i="46"/>
  <c r="AF542" i="46"/>
  <c r="AB542" i="46"/>
  <c r="Y541" i="46"/>
  <c r="AA541" i="46"/>
  <c r="AF541" i="46"/>
  <c r="AM541" i="46" s="1"/>
  <c r="AB541" i="46"/>
  <c r="Y540" i="46"/>
  <c r="AA540" i="46"/>
  <c r="AF540" i="46"/>
  <c r="AB540" i="46"/>
  <c r="Y539" i="46"/>
  <c r="AA539" i="46"/>
  <c r="AF539" i="46"/>
  <c r="AB539" i="46"/>
  <c r="Y538" i="46"/>
  <c r="AA538" i="46"/>
  <c r="AF538" i="46"/>
  <c r="AJ538" i="46"/>
  <c r="AB538" i="46"/>
  <c r="Y537" i="46"/>
  <c r="AA537" i="46"/>
  <c r="AF537" i="46"/>
  <c r="AB537" i="46"/>
  <c r="Y536" i="46"/>
  <c r="AA536" i="46"/>
  <c r="AF536" i="46"/>
  <c r="AB536" i="46"/>
  <c r="Y535" i="46"/>
  <c r="AA535" i="46"/>
  <c r="AF535" i="46"/>
  <c r="AM535" i="46" s="1"/>
  <c r="AB535" i="46"/>
  <c r="Y534" i="46"/>
  <c r="AA534" i="46"/>
  <c r="AF534" i="46"/>
  <c r="AM534" i="46" s="1"/>
  <c r="AB534" i="46"/>
  <c r="Y533" i="46"/>
  <c r="AA533" i="46"/>
  <c r="AF533" i="46"/>
  <c r="AJ533" i="46" s="1"/>
  <c r="AB533" i="46"/>
  <c r="Y532" i="46"/>
  <c r="AA532" i="46"/>
  <c r="AF532" i="46"/>
  <c r="AJ532" i="46"/>
  <c r="AB532" i="46"/>
  <c r="Y531" i="46"/>
  <c r="AA531" i="46"/>
  <c r="AF531" i="46"/>
  <c r="AB531" i="46"/>
  <c r="Y530" i="46"/>
  <c r="AA530" i="46"/>
  <c r="AF530" i="46"/>
  <c r="AB530" i="46"/>
  <c r="Y529" i="46"/>
  <c r="AA529" i="46"/>
  <c r="AF529" i="46"/>
  <c r="AB529" i="46"/>
  <c r="Y528" i="46"/>
  <c r="AA528" i="46"/>
  <c r="AF528" i="46"/>
  <c r="AB528" i="46"/>
  <c r="Y527" i="46"/>
  <c r="AA527" i="46"/>
  <c r="AF527" i="46"/>
  <c r="AB527" i="46"/>
  <c r="Y526" i="46"/>
  <c r="AA526" i="46"/>
  <c r="AF526" i="46"/>
  <c r="AB526" i="46"/>
  <c r="Y525" i="46"/>
  <c r="AA525" i="46"/>
  <c r="AF525" i="46"/>
  <c r="AM525" i="46" s="1"/>
  <c r="AB525" i="46"/>
  <c r="Y524" i="46"/>
  <c r="AA524" i="46"/>
  <c r="AF524" i="46"/>
  <c r="AM524" i="46" s="1"/>
  <c r="AB524" i="46"/>
  <c r="Y523" i="46"/>
  <c r="AA523" i="46"/>
  <c r="AF523" i="46"/>
  <c r="AM523" i="46" s="1"/>
  <c r="AB523" i="46"/>
  <c r="Y522" i="46"/>
  <c r="AA522" i="46"/>
  <c r="AF522" i="46"/>
  <c r="AB522" i="46"/>
  <c r="Y521" i="46"/>
  <c r="AA521" i="46"/>
  <c r="AF521" i="46"/>
  <c r="AB521" i="46"/>
  <c r="Y520" i="46"/>
  <c r="AA520" i="46"/>
  <c r="AF520" i="46"/>
  <c r="AB520" i="46"/>
  <c r="Y519" i="46"/>
  <c r="AA519" i="46"/>
  <c r="AF519" i="46"/>
  <c r="AB519" i="46"/>
  <c r="Y518" i="46"/>
  <c r="AA518" i="46"/>
  <c r="AF518" i="46"/>
  <c r="AB518" i="46"/>
  <c r="Y517" i="46"/>
  <c r="AA517" i="46"/>
  <c r="AF517" i="46"/>
  <c r="AJ517" i="46"/>
  <c r="AB517" i="46"/>
  <c r="Y516" i="46"/>
  <c r="AA516" i="46"/>
  <c r="AF516" i="46"/>
  <c r="AB516" i="46"/>
  <c r="Y515" i="46"/>
  <c r="AA515" i="46"/>
  <c r="AF515" i="46"/>
  <c r="AM515" i="46" s="1"/>
  <c r="AB515" i="46"/>
  <c r="Y514" i="46"/>
  <c r="AA514" i="46"/>
  <c r="AF514" i="46"/>
  <c r="AM514" i="46" s="1"/>
  <c r="AB514" i="46"/>
  <c r="Y513" i="46"/>
  <c r="AA513" i="46"/>
  <c r="AF513" i="46"/>
  <c r="AB513" i="46"/>
  <c r="Y512" i="46"/>
  <c r="AA512" i="46"/>
  <c r="AF512" i="46"/>
  <c r="AB512" i="46"/>
  <c r="Y511" i="46"/>
  <c r="AA511" i="46"/>
  <c r="AF511" i="46"/>
  <c r="AM511" i="46" s="1"/>
  <c r="AB511" i="46"/>
  <c r="Y510" i="46"/>
  <c r="AA510" i="46"/>
  <c r="AF510" i="46"/>
  <c r="AB510" i="46"/>
  <c r="Y509" i="46"/>
  <c r="AA509" i="46"/>
  <c r="AF509" i="46"/>
  <c r="AB509" i="46"/>
  <c r="Y508" i="46"/>
  <c r="AA508" i="46"/>
  <c r="AF508" i="46"/>
  <c r="AM508" i="46" s="1"/>
  <c r="AB508" i="46"/>
  <c r="Y507" i="46"/>
  <c r="AA507" i="46"/>
  <c r="AF507" i="46"/>
  <c r="AJ507" i="46" s="1"/>
  <c r="AB507" i="46"/>
  <c r="Y506" i="46"/>
  <c r="AA506" i="46"/>
  <c r="AF506" i="46"/>
  <c r="AM506" i="46" s="1"/>
  <c r="AB506" i="46"/>
  <c r="Y505" i="46"/>
  <c r="AA505" i="46"/>
  <c r="AF505" i="46"/>
  <c r="AJ505" i="46" s="1"/>
  <c r="AB505" i="46"/>
  <c r="Y504" i="46"/>
  <c r="AA504" i="46"/>
  <c r="AF504" i="46"/>
  <c r="AJ504" i="46" s="1"/>
  <c r="AB504" i="46"/>
  <c r="Y503" i="46"/>
  <c r="AA503" i="46"/>
  <c r="AF503" i="46"/>
  <c r="AM503" i="46" s="1"/>
  <c r="AB503" i="46"/>
  <c r="Y502" i="46"/>
  <c r="AA502" i="46"/>
  <c r="AF502" i="46"/>
  <c r="AB502" i="46"/>
  <c r="Y501" i="46"/>
  <c r="AA501" i="46"/>
  <c r="AF501" i="46"/>
  <c r="AB501" i="46"/>
  <c r="Y500" i="46"/>
  <c r="AA500" i="46"/>
  <c r="AF500" i="46"/>
  <c r="AB500" i="46"/>
  <c r="Y499" i="46"/>
  <c r="AA499" i="46"/>
  <c r="AF499" i="46"/>
  <c r="AB499" i="46"/>
  <c r="Y498" i="46"/>
  <c r="AA498" i="46"/>
  <c r="AF498" i="46"/>
  <c r="AB498" i="46"/>
  <c r="Y497" i="46"/>
  <c r="AA497" i="46"/>
  <c r="AF497" i="46"/>
  <c r="AM497" i="46" s="1"/>
  <c r="AB497" i="46"/>
  <c r="Y496" i="46"/>
  <c r="AA496" i="46"/>
  <c r="AF496" i="46"/>
  <c r="AB496" i="46"/>
  <c r="Y495" i="46"/>
  <c r="AA495" i="46"/>
  <c r="AD495" i="46" s="1"/>
  <c r="AF495" i="46"/>
  <c r="AB495" i="46"/>
  <c r="Y494" i="46"/>
  <c r="AA494" i="46"/>
  <c r="AD494" i="46" s="1"/>
  <c r="AF494" i="46"/>
  <c r="AM494" i="46" s="1"/>
  <c r="AB494" i="46"/>
  <c r="Y493" i="46"/>
  <c r="AA493" i="46"/>
  <c r="AD493" i="46" s="1"/>
  <c r="AF493" i="46"/>
  <c r="AB493" i="46"/>
  <c r="Y492" i="46"/>
  <c r="AA492" i="46"/>
  <c r="AE492" i="46" s="1"/>
  <c r="AF492" i="46"/>
  <c r="AB492" i="46"/>
  <c r="Y491" i="46"/>
  <c r="AA491" i="46"/>
  <c r="AD491" i="46" s="1"/>
  <c r="AF491" i="46"/>
  <c r="AB491" i="46"/>
  <c r="Y490" i="46"/>
  <c r="AA490" i="46"/>
  <c r="AD490" i="46" s="1"/>
  <c r="AF490" i="46"/>
  <c r="AB490" i="46"/>
  <c r="Y489" i="46"/>
  <c r="AA489" i="46"/>
  <c r="AD489" i="46" s="1"/>
  <c r="AF489" i="46"/>
  <c r="AB489" i="46"/>
  <c r="Y488" i="46"/>
  <c r="AA488" i="46"/>
  <c r="AE488" i="46" s="1"/>
  <c r="AF488" i="46"/>
  <c r="AM488" i="46"/>
  <c r="AB488" i="46"/>
  <c r="Y487" i="46"/>
  <c r="AA487" i="46"/>
  <c r="AF487" i="46"/>
  <c r="AB487" i="46"/>
  <c r="Y486" i="46"/>
  <c r="AA486" i="46"/>
  <c r="AF486" i="46"/>
  <c r="AB486" i="46"/>
  <c r="Y485" i="46"/>
  <c r="AA485" i="46"/>
  <c r="AF485" i="46"/>
  <c r="AB485" i="46"/>
  <c r="Y484" i="46"/>
  <c r="AA484" i="46"/>
  <c r="AF484" i="46"/>
  <c r="AM484" i="46"/>
  <c r="AB484" i="46"/>
  <c r="Y483" i="46"/>
  <c r="AA483" i="46"/>
  <c r="AF483" i="46"/>
  <c r="AJ483" i="46" s="1"/>
  <c r="AB483" i="46"/>
  <c r="Y482" i="46"/>
  <c r="AA482" i="46"/>
  <c r="AF482" i="46"/>
  <c r="AJ482" i="46" s="1"/>
  <c r="AB482" i="46"/>
  <c r="Y481" i="46"/>
  <c r="AA481" i="46"/>
  <c r="AF481" i="46"/>
  <c r="AM481" i="46" s="1"/>
  <c r="AB481" i="46"/>
  <c r="Y480" i="46"/>
  <c r="AA480" i="46"/>
  <c r="AF480" i="46"/>
  <c r="AM480" i="46"/>
  <c r="AB480" i="46"/>
  <c r="Y479" i="46"/>
  <c r="AA479" i="46"/>
  <c r="AF479" i="46"/>
  <c r="AM479" i="46" s="1"/>
  <c r="AB479" i="46"/>
  <c r="Y478" i="46"/>
  <c r="AA478" i="46"/>
  <c r="AF478" i="46"/>
  <c r="AB478" i="46"/>
  <c r="Y477" i="46"/>
  <c r="AA477" i="46"/>
  <c r="AF477" i="46"/>
  <c r="AJ477" i="46" s="1"/>
  <c r="AB477" i="46"/>
  <c r="Y476" i="46"/>
  <c r="AA476" i="46"/>
  <c r="AF476" i="46"/>
  <c r="AB476" i="46"/>
  <c r="Y475" i="46"/>
  <c r="AA475" i="46"/>
  <c r="AF475" i="46"/>
  <c r="AB475" i="46"/>
  <c r="Y474" i="46"/>
  <c r="AA474" i="46"/>
  <c r="AF474" i="46"/>
  <c r="AM474" i="46"/>
  <c r="AB474" i="46"/>
  <c r="Y473" i="46"/>
  <c r="AA473" i="46"/>
  <c r="AF473" i="46"/>
  <c r="AB473" i="46"/>
  <c r="Y472" i="46"/>
  <c r="AA472" i="46"/>
  <c r="AF472" i="46"/>
  <c r="AB472" i="46"/>
  <c r="Y471" i="46"/>
  <c r="AA471" i="46"/>
  <c r="AF471" i="46"/>
  <c r="AB471" i="46"/>
  <c r="Y470" i="46"/>
  <c r="AA470" i="46"/>
  <c r="AF470" i="46"/>
  <c r="AM470" i="46" s="1"/>
  <c r="AB470" i="46"/>
  <c r="Y469" i="46"/>
  <c r="AA469" i="46"/>
  <c r="AF469" i="46"/>
  <c r="AM469" i="46" s="1"/>
  <c r="AB469" i="46"/>
  <c r="Y468" i="46"/>
  <c r="AA468" i="46"/>
  <c r="AF468" i="46"/>
  <c r="AJ468" i="46" s="1"/>
  <c r="AB468" i="46"/>
  <c r="Y467" i="46"/>
  <c r="AA467" i="46"/>
  <c r="AF467" i="46"/>
  <c r="AJ467" i="46" s="1"/>
  <c r="AB467" i="46"/>
  <c r="Y466" i="46"/>
  <c r="AA466" i="46"/>
  <c r="AF466" i="46"/>
  <c r="AJ466" i="46" s="1"/>
  <c r="AB466" i="46"/>
  <c r="Y465" i="46"/>
  <c r="AA465" i="46"/>
  <c r="AF465" i="46"/>
  <c r="AB465" i="46"/>
  <c r="Y464" i="46"/>
  <c r="AA464" i="46"/>
  <c r="AF464" i="46"/>
  <c r="AM464" i="46"/>
  <c r="AB464" i="46"/>
  <c r="Y463" i="46"/>
  <c r="AA463" i="46"/>
  <c r="AF463" i="46"/>
  <c r="AJ463" i="46" s="1"/>
  <c r="AB463" i="46"/>
  <c r="Y462" i="46"/>
  <c r="AA462" i="46"/>
  <c r="AF462" i="46"/>
  <c r="AB462" i="46"/>
  <c r="Y461" i="46"/>
  <c r="AA461" i="46"/>
  <c r="AF461" i="46"/>
  <c r="AB461" i="46"/>
  <c r="Y460" i="46"/>
  <c r="AA460" i="46"/>
  <c r="AF460" i="46"/>
  <c r="AB460" i="46"/>
  <c r="Y459" i="46"/>
  <c r="AA459" i="46"/>
  <c r="AF459" i="46"/>
  <c r="AM459" i="46" s="1"/>
  <c r="AB459" i="46"/>
  <c r="Y458" i="46"/>
  <c r="AA458" i="46"/>
  <c r="AF458" i="46"/>
  <c r="AB458" i="46"/>
  <c r="Y457" i="46"/>
  <c r="AA457" i="46"/>
  <c r="AF457" i="46"/>
  <c r="AB457" i="46"/>
  <c r="Y456" i="46"/>
  <c r="AA456" i="46"/>
  <c r="AF456" i="46"/>
  <c r="AB456" i="46"/>
  <c r="Y455" i="46"/>
  <c r="AA455" i="46"/>
  <c r="AF455" i="46"/>
  <c r="AB455" i="46"/>
  <c r="Y454" i="46"/>
  <c r="AA454" i="46"/>
  <c r="AF454" i="46"/>
  <c r="AB454" i="46"/>
  <c r="Y453" i="46"/>
  <c r="AA453" i="46"/>
  <c r="AF453" i="46"/>
  <c r="AM453" i="46"/>
  <c r="AB453" i="46"/>
  <c r="Y452" i="46"/>
  <c r="AA452" i="46"/>
  <c r="AF452" i="46"/>
  <c r="AM452" i="46"/>
  <c r="AB452" i="46"/>
  <c r="Y451" i="46"/>
  <c r="AA451" i="46"/>
  <c r="AF451" i="46"/>
  <c r="AM451" i="46" s="1"/>
  <c r="AB451" i="46"/>
  <c r="Y450" i="46"/>
  <c r="AA450" i="46"/>
  <c r="AF450" i="46"/>
  <c r="AB450" i="46"/>
  <c r="Y449" i="46"/>
  <c r="AA449" i="46"/>
  <c r="AF449" i="46"/>
  <c r="AB449" i="46"/>
  <c r="Y448" i="46"/>
  <c r="AA448" i="46"/>
  <c r="AF448" i="46"/>
  <c r="AB448" i="46"/>
  <c r="Y447" i="46"/>
  <c r="AA447" i="46"/>
  <c r="AF447" i="46"/>
  <c r="AB447" i="46"/>
  <c r="Y446" i="46"/>
  <c r="AA446" i="46"/>
  <c r="AF446" i="46"/>
  <c r="AB446" i="46"/>
  <c r="Y445" i="46"/>
  <c r="AA445" i="46"/>
  <c r="AF445" i="46"/>
  <c r="AM445" i="46" s="1"/>
  <c r="AB445" i="46"/>
  <c r="Y444" i="46"/>
  <c r="AA444" i="46"/>
  <c r="AF444" i="46"/>
  <c r="AB444" i="46"/>
  <c r="Y443" i="46"/>
  <c r="AA443" i="46"/>
  <c r="AF443" i="46"/>
  <c r="AB443" i="46"/>
  <c r="Y442" i="46"/>
  <c r="AA442" i="46"/>
  <c r="AF442" i="46"/>
  <c r="AJ442" i="46"/>
  <c r="AB442" i="46"/>
  <c r="Y441" i="46"/>
  <c r="AA441" i="46"/>
  <c r="AF441" i="46"/>
  <c r="AM441" i="46" s="1"/>
  <c r="AB441" i="46"/>
  <c r="Y440" i="46"/>
  <c r="AA440" i="46"/>
  <c r="AF440" i="46"/>
  <c r="AJ440" i="46" s="1"/>
  <c r="AB440" i="46"/>
  <c r="Y439" i="46"/>
  <c r="AA439" i="46"/>
  <c r="AF439" i="46"/>
  <c r="AB439" i="46"/>
  <c r="Y438" i="46"/>
  <c r="AA438" i="46"/>
  <c r="AF438" i="46"/>
  <c r="AB438" i="46"/>
  <c r="Y437" i="46"/>
  <c r="AA437" i="46"/>
  <c r="AF437" i="46"/>
  <c r="AM437" i="46" s="1"/>
  <c r="AB437" i="46"/>
  <c r="Y436" i="46"/>
  <c r="AA436" i="46"/>
  <c r="AF436" i="46"/>
  <c r="AB436" i="46"/>
  <c r="Y435" i="46"/>
  <c r="AA435" i="46"/>
  <c r="AF435" i="46"/>
  <c r="AJ435" i="46" s="1"/>
  <c r="AB435" i="46"/>
  <c r="Y434" i="46"/>
  <c r="AA434" i="46"/>
  <c r="AF434" i="46"/>
  <c r="AJ434" i="46" s="1"/>
  <c r="AB434" i="46"/>
  <c r="Y433" i="46"/>
  <c r="AA433" i="46"/>
  <c r="AF433" i="46"/>
  <c r="AB433" i="46"/>
  <c r="Y432" i="46"/>
  <c r="AA432" i="46"/>
  <c r="AF432" i="46"/>
  <c r="AB432" i="46"/>
  <c r="Y431" i="46"/>
  <c r="AA431" i="46"/>
  <c r="AF431" i="46"/>
  <c r="AJ431" i="46" s="1"/>
  <c r="AB431" i="46"/>
  <c r="Y430" i="46"/>
  <c r="AA430" i="46"/>
  <c r="AF430" i="46"/>
  <c r="AB430" i="46"/>
  <c r="Y429" i="46"/>
  <c r="AA429" i="46"/>
  <c r="AF429" i="46"/>
  <c r="AB429" i="46"/>
  <c r="Y428" i="46"/>
  <c r="AA428" i="46"/>
  <c r="AF428" i="46"/>
  <c r="AB428" i="46"/>
  <c r="Y427" i="46"/>
  <c r="AA427" i="46"/>
  <c r="AF427" i="46"/>
  <c r="AB427" i="46"/>
  <c r="Y426" i="46"/>
  <c r="AA426" i="46"/>
  <c r="AF426" i="46"/>
  <c r="AM426" i="46" s="1"/>
  <c r="AB426" i="46"/>
  <c r="Y425" i="46"/>
  <c r="AA425" i="46"/>
  <c r="AF425" i="46"/>
  <c r="AB425" i="46"/>
  <c r="Y424" i="46"/>
  <c r="AA424" i="46"/>
  <c r="AF424" i="46"/>
  <c r="AB424" i="46"/>
  <c r="Y423" i="46"/>
  <c r="AA423" i="46"/>
  <c r="AF423" i="46"/>
  <c r="AB423" i="46"/>
  <c r="Y422" i="46"/>
  <c r="AA422" i="46"/>
  <c r="AF422" i="46"/>
  <c r="AB422" i="46"/>
  <c r="Y421" i="46"/>
  <c r="AA421" i="46"/>
  <c r="AF421" i="46"/>
  <c r="AM421" i="46"/>
  <c r="AB421" i="46"/>
  <c r="Y420" i="46"/>
  <c r="AA420" i="46"/>
  <c r="AF420" i="46"/>
  <c r="AB420" i="46"/>
  <c r="Y419" i="46"/>
  <c r="AA419" i="46"/>
  <c r="AF419" i="46"/>
  <c r="AB419" i="46"/>
  <c r="Y418" i="46"/>
  <c r="AA418" i="46"/>
  <c r="AF418" i="46"/>
  <c r="AB418" i="46"/>
  <c r="Y417" i="46"/>
  <c r="AA417" i="46"/>
  <c r="AF417" i="46"/>
  <c r="AB417" i="46"/>
  <c r="Y416" i="46"/>
  <c r="AA416" i="46"/>
  <c r="AF416" i="46"/>
  <c r="AB416" i="46"/>
  <c r="Y415" i="46"/>
  <c r="AA415" i="46"/>
  <c r="AF415" i="46"/>
  <c r="AB415" i="46"/>
  <c r="Y414" i="46"/>
  <c r="AA414" i="46"/>
  <c r="AF414" i="46"/>
  <c r="AB414" i="46"/>
  <c r="Y413" i="46"/>
  <c r="AA413" i="46"/>
  <c r="AF413" i="46"/>
  <c r="AB413" i="46"/>
  <c r="Y412" i="46"/>
  <c r="AA412" i="46"/>
  <c r="AF412" i="46"/>
  <c r="AJ412" i="46" s="1"/>
  <c r="AB412" i="46"/>
  <c r="Y411" i="46"/>
  <c r="AA411" i="46"/>
  <c r="AF411" i="46"/>
  <c r="AB411" i="46"/>
  <c r="Y410" i="46"/>
  <c r="AA410" i="46"/>
  <c r="AF410" i="46"/>
  <c r="AB410" i="46"/>
  <c r="Y409" i="46"/>
  <c r="AA409" i="46"/>
  <c r="AE409" i="46" s="1"/>
  <c r="AF409" i="46"/>
  <c r="AM409" i="46" s="1"/>
  <c r="AB409" i="46"/>
  <c r="Y408" i="46"/>
  <c r="AA408" i="46"/>
  <c r="AD408" i="46" s="1"/>
  <c r="AF408" i="46"/>
  <c r="AM408" i="46" s="1"/>
  <c r="AB408" i="46"/>
  <c r="Y407" i="46"/>
  <c r="AA407" i="46"/>
  <c r="AF407" i="46"/>
  <c r="AJ407" i="46" s="1"/>
  <c r="AB407" i="46"/>
  <c r="Y406" i="46"/>
  <c r="AA406" i="46"/>
  <c r="AF406" i="46"/>
  <c r="AB406" i="46"/>
  <c r="Y405" i="46"/>
  <c r="AA405" i="46"/>
  <c r="AF405" i="46"/>
  <c r="AB405" i="46"/>
  <c r="Y404" i="46"/>
  <c r="AA404" i="46"/>
  <c r="AF404" i="46"/>
  <c r="AB404" i="46"/>
  <c r="Y403" i="46"/>
  <c r="AA403" i="46"/>
  <c r="AF403" i="46"/>
  <c r="AJ403" i="46"/>
  <c r="AB403" i="46"/>
  <c r="Y402" i="46"/>
  <c r="AA402" i="46"/>
  <c r="AF402" i="46"/>
  <c r="AB402" i="46"/>
  <c r="Y401" i="46"/>
  <c r="AA401" i="46"/>
  <c r="AF401" i="46"/>
  <c r="AB401" i="46"/>
  <c r="Y400" i="46"/>
  <c r="AA400" i="46"/>
  <c r="AF400" i="46"/>
  <c r="AB400" i="46"/>
  <c r="Y399" i="46"/>
  <c r="AA399" i="46"/>
  <c r="AF399" i="46"/>
  <c r="AB399" i="46"/>
  <c r="Y398" i="46"/>
  <c r="AA398" i="46"/>
  <c r="AF398" i="46"/>
  <c r="AB398" i="46"/>
  <c r="Y397" i="46"/>
  <c r="AA397" i="46"/>
  <c r="AF397" i="46"/>
  <c r="AJ397" i="46"/>
  <c r="AB397" i="46"/>
  <c r="Y396" i="46"/>
  <c r="AA396" i="46"/>
  <c r="AF396" i="46"/>
  <c r="AB396" i="46"/>
  <c r="Y395" i="46"/>
  <c r="AA395" i="46"/>
  <c r="AF395" i="46"/>
  <c r="AJ395" i="46" s="1"/>
  <c r="AB395" i="46"/>
  <c r="Y394" i="46"/>
  <c r="AA394" i="46"/>
  <c r="AF394" i="46"/>
  <c r="AB394" i="46"/>
  <c r="Y393" i="46"/>
  <c r="AA393" i="46"/>
  <c r="AF393" i="46"/>
  <c r="AM393" i="46" s="1"/>
  <c r="AB393" i="46"/>
  <c r="Y392" i="46"/>
  <c r="AA392" i="46"/>
  <c r="AF392" i="46"/>
  <c r="AJ392" i="46" s="1"/>
  <c r="AB392" i="46"/>
  <c r="Y391" i="46"/>
  <c r="AA391" i="46"/>
  <c r="AF391" i="46"/>
  <c r="AJ391" i="46" s="1"/>
  <c r="AB391" i="46"/>
  <c r="Y390" i="46"/>
  <c r="AA390" i="46"/>
  <c r="AD390" i="46" s="1"/>
  <c r="AF390" i="46"/>
  <c r="AB390" i="46"/>
  <c r="Y389" i="46"/>
  <c r="AA389" i="46"/>
  <c r="AF389" i="46"/>
  <c r="AB389" i="46"/>
  <c r="Y388" i="46"/>
  <c r="AA388" i="46"/>
  <c r="AD388" i="46" s="1"/>
  <c r="AF388" i="46"/>
  <c r="AB388" i="46"/>
  <c r="Y387" i="46"/>
  <c r="AA387" i="46"/>
  <c r="AF387" i="46"/>
  <c r="AB387" i="46"/>
  <c r="Y386" i="46"/>
  <c r="AA386" i="46"/>
  <c r="AE386" i="46" s="1"/>
  <c r="AF386" i="46"/>
  <c r="AM386" i="46" s="1"/>
  <c r="AB386" i="46"/>
  <c r="Y385" i="46"/>
  <c r="AA385" i="46"/>
  <c r="AF385" i="46"/>
  <c r="AB385" i="46"/>
  <c r="Y384" i="46"/>
  <c r="AA384" i="46"/>
  <c r="AD384" i="46" s="1"/>
  <c r="AF384" i="46"/>
  <c r="AB384" i="46"/>
  <c r="Y383" i="46"/>
  <c r="AA383" i="46"/>
  <c r="AD383" i="46" s="1"/>
  <c r="AF383" i="46"/>
  <c r="AB383" i="46"/>
  <c r="Y382" i="46"/>
  <c r="AA382" i="46"/>
  <c r="AF382" i="46"/>
  <c r="AJ382" i="46"/>
  <c r="AB382" i="46"/>
  <c r="Y381" i="46"/>
  <c r="AA381" i="46"/>
  <c r="AF381" i="46"/>
  <c r="AB381" i="46"/>
  <c r="Y380" i="46"/>
  <c r="AA380" i="46"/>
  <c r="AF380" i="46"/>
  <c r="AB380" i="46"/>
  <c r="Y379" i="46"/>
  <c r="AA379" i="46"/>
  <c r="AF379" i="46"/>
  <c r="AB379" i="46"/>
  <c r="Y378" i="46"/>
  <c r="AA378" i="46"/>
  <c r="AF378" i="46"/>
  <c r="AB378" i="46"/>
  <c r="Y377" i="46"/>
  <c r="AA377" i="46"/>
  <c r="AF377" i="46"/>
  <c r="AB377" i="46"/>
  <c r="Y376" i="46"/>
  <c r="AA376" i="46"/>
  <c r="AF376" i="46"/>
  <c r="AM376" i="46" s="1"/>
  <c r="AB376" i="46"/>
  <c r="Y375" i="46"/>
  <c r="AA375" i="46"/>
  <c r="AF375" i="46"/>
  <c r="AB375" i="46"/>
  <c r="Y374" i="46"/>
  <c r="AA374" i="46"/>
  <c r="AF374" i="46"/>
  <c r="AM374" i="46"/>
  <c r="AB374" i="46"/>
  <c r="Y373" i="46"/>
  <c r="AA373" i="46"/>
  <c r="AF373" i="46"/>
  <c r="AJ373" i="46" s="1"/>
  <c r="AB373" i="46"/>
  <c r="Y372" i="46"/>
  <c r="AA372" i="46"/>
  <c r="AF372" i="46"/>
  <c r="AM372" i="46" s="1"/>
  <c r="AB372" i="46"/>
  <c r="Y371" i="46"/>
  <c r="AA371" i="46"/>
  <c r="AF371" i="46"/>
  <c r="AJ371" i="46" s="1"/>
  <c r="AB371" i="46"/>
  <c r="Y370" i="46"/>
  <c r="AA370" i="46"/>
  <c r="AF370" i="46"/>
  <c r="AJ370" i="46" s="1"/>
  <c r="AB370" i="46"/>
  <c r="Y369" i="46"/>
  <c r="AA369" i="46"/>
  <c r="AF369" i="46"/>
  <c r="AB369" i="46"/>
  <c r="Y368" i="46"/>
  <c r="AA368" i="46"/>
  <c r="AF368" i="46"/>
  <c r="AM368" i="46"/>
  <c r="AB368" i="46"/>
  <c r="Y367" i="46"/>
  <c r="AA367" i="46"/>
  <c r="AF367" i="46"/>
  <c r="AB367" i="46"/>
  <c r="Y366" i="46"/>
  <c r="AA366" i="46"/>
  <c r="AF366" i="46"/>
  <c r="AB366" i="46"/>
  <c r="Y365" i="46"/>
  <c r="AA365" i="46"/>
  <c r="AF365" i="46"/>
  <c r="AJ365" i="46" s="1"/>
  <c r="AB365" i="46"/>
  <c r="Y364" i="46"/>
  <c r="AA364" i="46"/>
  <c r="AF364" i="46"/>
  <c r="AJ364" i="46" s="1"/>
  <c r="AB364" i="46"/>
  <c r="Y363" i="46"/>
  <c r="AA363" i="46"/>
  <c r="AF363" i="46"/>
  <c r="AM363" i="46" s="1"/>
  <c r="AB363" i="46"/>
  <c r="Y362" i="46"/>
  <c r="AA362" i="46"/>
  <c r="AF362" i="46"/>
  <c r="AM362" i="46" s="1"/>
  <c r="AB362" i="46"/>
  <c r="Y361" i="46"/>
  <c r="AA361" i="46"/>
  <c r="AF361" i="46"/>
  <c r="AB361" i="46"/>
  <c r="Y360" i="46"/>
  <c r="AA360" i="46"/>
  <c r="AF360" i="46"/>
  <c r="AB360" i="46"/>
  <c r="Y359" i="46"/>
  <c r="AA359" i="46"/>
  <c r="AF359" i="46"/>
  <c r="AB359" i="46"/>
  <c r="Y358" i="46"/>
  <c r="AA358" i="46"/>
  <c r="AF358" i="46"/>
  <c r="AB358" i="46"/>
  <c r="Y357" i="46"/>
  <c r="AA357" i="46"/>
  <c r="AF357" i="46"/>
  <c r="AJ357" i="46"/>
  <c r="AB357" i="46"/>
  <c r="Y356" i="46"/>
  <c r="AA356" i="46"/>
  <c r="AF356" i="46"/>
  <c r="AJ356" i="46" s="1"/>
  <c r="AB356" i="46"/>
  <c r="Y355" i="46"/>
  <c r="AA355" i="46"/>
  <c r="AF355" i="46"/>
  <c r="AB355" i="46"/>
  <c r="Y354" i="46"/>
  <c r="AA354" i="46"/>
  <c r="AF354" i="46"/>
  <c r="AJ354" i="46" s="1"/>
  <c r="AB354" i="46"/>
  <c r="Y353" i="46"/>
  <c r="AA353" i="46"/>
  <c r="AF353" i="46"/>
  <c r="AB353" i="46"/>
  <c r="Y352" i="46"/>
  <c r="AA352" i="46"/>
  <c r="AF352" i="46"/>
  <c r="AJ352" i="46"/>
  <c r="AB352" i="46"/>
  <c r="Y351" i="46"/>
  <c r="AA351" i="46"/>
  <c r="AF351" i="46"/>
  <c r="AM351" i="46" s="1"/>
  <c r="AB351" i="46"/>
  <c r="Y350" i="46"/>
  <c r="AA350" i="46"/>
  <c r="AF350" i="46"/>
  <c r="AM350" i="46" s="1"/>
  <c r="AB350" i="46"/>
  <c r="Y349" i="46"/>
  <c r="AA349" i="46"/>
  <c r="AF349" i="46"/>
  <c r="AJ349" i="46" s="1"/>
  <c r="AB349" i="46"/>
  <c r="Y348" i="46"/>
  <c r="AA348" i="46"/>
  <c r="AF348" i="46"/>
  <c r="AJ348" i="46" s="1"/>
  <c r="AB348" i="46"/>
  <c r="Y347" i="46"/>
  <c r="AA347" i="46"/>
  <c r="AF347" i="46"/>
  <c r="AB347" i="46"/>
  <c r="Y346" i="46"/>
  <c r="AA346" i="46"/>
  <c r="AF346" i="46"/>
  <c r="AM346" i="46" s="1"/>
  <c r="AB346" i="46"/>
  <c r="Y345" i="46"/>
  <c r="AA345" i="46"/>
  <c r="AF345" i="46"/>
  <c r="AB345" i="46"/>
  <c r="Y344" i="46"/>
  <c r="AA344" i="46"/>
  <c r="AF344" i="46"/>
  <c r="AM344" i="46" s="1"/>
  <c r="AB344" i="46"/>
  <c r="Y343" i="46"/>
  <c r="AA343" i="46"/>
  <c r="AF343" i="46"/>
  <c r="AM343" i="46" s="1"/>
  <c r="AB343" i="46"/>
  <c r="Y342" i="46"/>
  <c r="AA342" i="46"/>
  <c r="AF342" i="46"/>
  <c r="AB342" i="46"/>
  <c r="Y341" i="46"/>
  <c r="AA341" i="46"/>
  <c r="AF341" i="46"/>
  <c r="AB341" i="46"/>
  <c r="Y340" i="46"/>
  <c r="AA340" i="46"/>
  <c r="AF340" i="46"/>
  <c r="AM340" i="46"/>
  <c r="AB340" i="46"/>
  <c r="Y339" i="46"/>
  <c r="AA339" i="46"/>
  <c r="AF339" i="46"/>
  <c r="AM339" i="46" s="1"/>
  <c r="AB339" i="46"/>
  <c r="Y338" i="46"/>
  <c r="AA338" i="46"/>
  <c r="AF338" i="46"/>
  <c r="AM338" i="46"/>
  <c r="AB338" i="46"/>
  <c r="Y337" i="46"/>
  <c r="AA337" i="46"/>
  <c r="AF337" i="46"/>
  <c r="AM337" i="46" s="1"/>
  <c r="AB337" i="46"/>
  <c r="Y336" i="46"/>
  <c r="AA336" i="46"/>
  <c r="AF336" i="46"/>
  <c r="AM336" i="46" s="1"/>
  <c r="AB336" i="46"/>
  <c r="Y335" i="46"/>
  <c r="AA335" i="46"/>
  <c r="AF335" i="46"/>
  <c r="AB335" i="46"/>
  <c r="Y334" i="46"/>
  <c r="AA334" i="46"/>
  <c r="AF334" i="46"/>
  <c r="AM334" i="46"/>
  <c r="AB334" i="46"/>
  <c r="Y333" i="46"/>
  <c r="AA333" i="46"/>
  <c r="AF333" i="46"/>
  <c r="AJ333" i="46" s="1"/>
  <c r="AB333" i="46"/>
  <c r="Y332" i="46"/>
  <c r="AA332" i="46"/>
  <c r="AF332" i="46"/>
  <c r="AM332" i="46" s="1"/>
  <c r="AB332" i="46"/>
  <c r="Y331" i="46"/>
  <c r="AA331" i="46"/>
  <c r="AF331" i="46"/>
  <c r="AJ331" i="46" s="1"/>
  <c r="AB331" i="46"/>
  <c r="Y330" i="46"/>
  <c r="AA330" i="46"/>
  <c r="AF330" i="46"/>
  <c r="AJ330" i="46" s="1"/>
  <c r="AB330" i="46"/>
  <c r="Y329" i="46"/>
  <c r="AA329" i="46"/>
  <c r="AF329" i="46"/>
  <c r="AM329" i="46" s="1"/>
  <c r="AB329" i="46"/>
  <c r="Y328" i="46"/>
  <c r="AA328" i="46"/>
  <c r="AF328" i="46"/>
  <c r="AB328" i="46"/>
  <c r="Y327" i="46"/>
  <c r="AA327" i="46"/>
  <c r="AF327" i="46"/>
  <c r="AJ327" i="46" s="1"/>
  <c r="AB327" i="46"/>
  <c r="Y326" i="46"/>
  <c r="AA326" i="46"/>
  <c r="AF326" i="46"/>
  <c r="AM326" i="46" s="1"/>
  <c r="AB326" i="46"/>
  <c r="Y325" i="46"/>
  <c r="AA325" i="46"/>
  <c r="AF325" i="46"/>
  <c r="AJ325" i="46" s="1"/>
  <c r="AB325" i="46"/>
  <c r="Y324" i="46"/>
  <c r="AA324" i="46"/>
  <c r="AF324" i="46"/>
  <c r="AB324" i="46"/>
  <c r="Y323" i="46"/>
  <c r="AA323" i="46"/>
  <c r="AF323" i="46"/>
  <c r="AB323" i="46"/>
  <c r="Y322" i="46"/>
  <c r="AA322" i="46"/>
  <c r="AF322" i="46"/>
  <c r="AM322" i="46" s="1"/>
  <c r="AB322" i="46"/>
  <c r="Y321" i="46"/>
  <c r="AA321" i="46"/>
  <c r="AF321" i="46"/>
  <c r="AB321" i="46"/>
  <c r="Y320" i="46"/>
  <c r="AA320" i="46"/>
  <c r="AF320" i="46"/>
  <c r="AJ320" i="46" s="1"/>
  <c r="AB320" i="46"/>
  <c r="Y319" i="46"/>
  <c r="AA319" i="46"/>
  <c r="AF319" i="46"/>
  <c r="AB319" i="46"/>
  <c r="Y318" i="46"/>
  <c r="AA318" i="46"/>
  <c r="AF318" i="46"/>
  <c r="AJ318" i="46" s="1"/>
  <c r="AB318" i="46"/>
  <c r="Y317" i="46"/>
  <c r="AA317" i="46"/>
  <c r="AF317" i="46"/>
  <c r="AM317" i="46" s="1"/>
  <c r="AB317" i="46"/>
  <c r="Y316" i="46"/>
  <c r="AA316" i="46"/>
  <c r="AF316" i="46"/>
  <c r="AB316" i="46"/>
  <c r="Y315" i="46"/>
  <c r="AA315" i="46"/>
  <c r="AF315" i="46"/>
  <c r="AJ315" i="46" s="1"/>
  <c r="AM315" i="46"/>
  <c r="AB315" i="46"/>
  <c r="Y314" i="46"/>
  <c r="AA314" i="46"/>
  <c r="AF314" i="46"/>
  <c r="AJ314" i="46" s="1"/>
  <c r="AB314" i="46"/>
  <c r="Y313" i="46"/>
  <c r="AA313" i="46"/>
  <c r="AF313" i="46"/>
  <c r="AB313" i="46"/>
  <c r="Y312" i="46"/>
  <c r="AA312" i="46"/>
  <c r="AF312" i="46"/>
  <c r="AJ312" i="46" s="1"/>
  <c r="AB312" i="46"/>
  <c r="Y311" i="46"/>
  <c r="AA311" i="46"/>
  <c r="AF311" i="46"/>
  <c r="AB311" i="46"/>
  <c r="Y310" i="46"/>
  <c r="AA310" i="46"/>
  <c r="AF310" i="46"/>
  <c r="AJ310" i="46" s="1"/>
  <c r="AB310" i="46"/>
  <c r="Y309" i="46"/>
  <c r="AA309" i="46"/>
  <c r="AF309" i="46"/>
  <c r="AM309" i="46" s="1"/>
  <c r="AB309" i="46"/>
  <c r="Y308" i="46"/>
  <c r="AA308" i="46"/>
  <c r="AF308" i="46"/>
  <c r="AM308" i="46" s="1"/>
  <c r="AB308" i="46"/>
  <c r="Y307" i="46"/>
  <c r="AA307" i="46"/>
  <c r="AF307" i="46"/>
  <c r="AB307" i="46"/>
  <c r="Y306" i="46"/>
  <c r="AA306" i="46"/>
  <c r="AF306" i="46"/>
  <c r="AJ306" i="46" s="1"/>
  <c r="AB306" i="46"/>
  <c r="Y305" i="46"/>
  <c r="AA305" i="46"/>
  <c r="AF305" i="46"/>
  <c r="AB305" i="46"/>
  <c r="Y304" i="46"/>
  <c r="AA304" i="46"/>
  <c r="AF304" i="46"/>
  <c r="AB304" i="46"/>
  <c r="Y303" i="46"/>
  <c r="AA303" i="46"/>
  <c r="AF303" i="46"/>
  <c r="AB303" i="46"/>
  <c r="Y302" i="46"/>
  <c r="AA302" i="46"/>
  <c r="AF302" i="46"/>
  <c r="AB302" i="46"/>
  <c r="Y301" i="46"/>
  <c r="AA301" i="46"/>
  <c r="AF301" i="46"/>
  <c r="AB301" i="46"/>
  <c r="Y300" i="46"/>
  <c r="AA300" i="46"/>
  <c r="AF300" i="46"/>
  <c r="AB300" i="46"/>
  <c r="Y299" i="46"/>
  <c r="AA299" i="46"/>
  <c r="AF299" i="46"/>
  <c r="AB299" i="46"/>
  <c r="Y298" i="46"/>
  <c r="AA298" i="46"/>
  <c r="AF298" i="46"/>
  <c r="AB298" i="46"/>
  <c r="Y297" i="46"/>
  <c r="AA297" i="46"/>
  <c r="AF297" i="46"/>
  <c r="AB297" i="46"/>
  <c r="Y296" i="46"/>
  <c r="AA296" i="46"/>
  <c r="AF296" i="46"/>
  <c r="AB296" i="46"/>
  <c r="Y295" i="46"/>
  <c r="AA295" i="46"/>
  <c r="AF295" i="46"/>
  <c r="AB295" i="46"/>
  <c r="Y294" i="46"/>
  <c r="AA294" i="46"/>
  <c r="AF294" i="46"/>
  <c r="AB294" i="46"/>
  <c r="Y293" i="46"/>
  <c r="AA293" i="46"/>
  <c r="AF293" i="46"/>
  <c r="AB293" i="46"/>
  <c r="Y292" i="46"/>
  <c r="AA292" i="46"/>
  <c r="AF292" i="46"/>
  <c r="AM292" i="46"/>
  <c r="AB292" i="46"/>
  <c r="Y291" i="46"/>
  <c r="AA291" i="46"/>
  <c r="AF291" i="46"/>
  <c r="AJ291" i="46" s="1"/>
  <c r="AB291" i="46"/>
  <c r="Y290" i="46"/>
  <c r="AA290" i="46"/>
  <c r="AF290" i="46"/>
  <c r="AM290" i="46" s="1"/>
  <c r="AB290" i="46"/>
  <c r="Y289" i="46"/>
  <c r="AA289" i="46"/>
  <c r="AF289" i="46"/>
  <c r="AB289" i="46"/>
  <c r="Y288" i="46"/>
  <c r="AA288" i="46"/>
  <c r="AF288" i="46"/>
  <c r="AB288" i="46"/>
  <c r="Y287" i="46"/>
  <c r="AA287" i="46"/>
  <c r="AF287" i="46"/>
  <c r="AM287" i="46" s="1"/>
  <c r="AB287" i="46"/>
  <c r="Y286" i="46"/>
  <c r="AA286" i="46"/>
  <c r="AF286" i="46"/>
  <c r="AB286" i="46"/>
  <c r="Y285" i="46"/>
  <c r="AA285" i="46"/>
  <c r="AF285" i="46"/>
  <c r="AB285" i="46"/>
  <c r="Y284" i="46"/>
  <c r="AA284" i="46"/>
  <c r="AF284" i="46"/>
  <c r="AB284" i="46"/>
  <c r="Y283" i="46"/>
  <c r="AA283" i="46"/>
  <c r="AF283" i="46"/>
  <c r="AM283" i="46"/>
  <c r="AB283" i="46"/>
  <c r="Y282" i="46"/>
  <c r="AA282" i="46"/>
  <c r="AF282" i="46"/>
  <c r="AM282" i="46" s="1"/>
  <c r="AB282" i="46"/>
  <c r="Y281" i="46"/>
  <c r="AA281" i="46"/>
  <c r="AF281" i="46"/>
  <c r="AB281" i="46"/>
  <c r="Y280" i="46"/>
  <c r="AA280" i="46"/>
  <c r="AF280" i="46"/>
  <c r="AM280" i="46" s="1"/>
  <c r="AB280" i="46"/>
  <c r="Y279" i="46"/>
  <c r="AA279" i="46"/>
  <c r="AF279" i="46"/>
  <c r="AM279" i="46"/>
  <c r="AB279" i="46"/>
  <c r="Y278" i="46"/>
  <c r="AA278" i="46"/>
  <c r="AF278" i="46"/>
  <c r="AJ278" i="46"/>
  <c r="AB278" i="46"/>
  <c r="Y277" i="46"/>
  <c r="AA277" i="46"/>
  <c r="AF277" i="46"/>
  <c r="AM277" i="46" s="1"/>
  <c r="AB277" i="46"/>
  <c r="Y276" i="46"/>
  <c r="AA276" i="46"/>
  <c r="AF276" i="46"/>
  <c r="AM276" i="46" s="1"/>
  <c r="AB276" i="46"/>
  <c r="Y275" i="46"/>
  <c r="AA275" i="46"/>
  <c r="AF275" i="46"/>
  <c r="AM275" i="46"/>
  <c r="AB275" i="46"/>
  <c r="Y274" i="46"/>
  <c r="AA274" i="46"/>
  <c r="AF274" i="46"/>
  <c r="AB274" i="46"/>
  <c r="Y273" i="46"/>
  <c r="AA273" i="46"/>
  <c r="AF273" i="46"/>
  <c r="AB273" i="46"/>
  <c r="Y272" i="46"/>
  <c r="AA272" i="46"/>
  <c r="AF272" i="46"/>
  <c r="AJ272" i="46" s="1"/>
  <c r="AB272" i="46"/>
  <c r="Y271" i="46"/>
  <c r="AA271" i="46"/>
  <c r="AF271" i="46"/>
  <c r="AB271" i="46"/>
  <c r="Y270" i="46"/>
  <c r="AA270" i="46"/>
  <c r="AF270" i="46"/>
  <c r="AJ270" i="46" s="1"/>
  <c r="AB270" i="46"/>
  <c r="Y269" i="46"/>
  <c r="AA269" i="46"/>
  <c r="AF269" i="46"/>
  <c r="AB269" i="46"/>
  <c r="Y268" i="46"/>
  <c r="AA268" i="46"/>
  <c r="AF268" i="46"/>
  <c r="AB268" i="46"/>
  <c r="Y267" i="46"/>
  <c r="AA267" i="46"/>
  <c r="AF267" i="46"/>
  <c r="AJ267" i="46" s="1"/>
  <c r="AB267" i="46"/>
  <c r="Y266" i="46"/>
  <c r="AA266" i="46"/>
  <c r="AF266" i="46"/>
  <c r="AJ266" i="46" s="1"/>
  <c r="AB266" i="46"/>
  <c r="Y265" i="46"/>
  <c r="AA265" i="46"/>
  <c r="AF265" i="46"/>
  <c r="AB265" i="46"/>
  <c r="Y264" i="46"/>
  <c r="AA264" i="46"/>
  <c r="AF264" i="46"/>
  <c r="AB264" i="46"/>
  <c r="Y263" i="46"/>
  <c r="AA263" i="46"/>
  <c r="AF263" i="46"/>
  <c r="AB263" i="46"/>
  <c r="Y262" i="46"/>
  <c r="AA262" i="46"/>
  <c r="AF262" i="46"/>
  <c r="AB262" i="46"/>
  <c r="Y261" i="46"/>
  <c r="AA261" i="46"/>
  <c r="AF261" i="46"/>
  <c r="AJ261" i="46"/>
  <c r="AB261" i="46"/>
  <c r="Y260" i="46"/>
  <c r="AA260" i="46"/>
  <c r="AF260" i="46"/>
  <c r="AB260" i="46"/>
  <c r="Y259" i="46"/>
  <c r="AA259" i="46"/>
  <c r="AF259" i="46"/>
  <c r="AB259" i="46"/>
  <c r="Y258" i="46"/>
  <c r="AA258" i="46"/>
  <c r="AD258" i="46" s="1"/>
  <c r="AF258" i="46"/>
  <c r="AB258" i="46"/>
  <c r="Y257" i="46"/>
  <c r="AA257" i="46"/>
  <c r="AE257" i="46" s="1"/>
  <c r="AO257" i="46" s="1"/>
  <c r="AF257" i="46"/>
  <c r="AJ257" i="46" s="1"/>
  <c r="AB257" i="46"/>
  <c r="Y256" i="46"/>
  <c r="AA256" i="46"/>
  <c r="AF256" i="46"/>
  <c r="AB256" i="46"/>
  <c r="Y255" i="46"/>
  <c r="AA255" i="46"/>
  <c r="AD255" i="46" s="1"/>
  <c r="AF255" i="46"/>
  <c r="AJ255" i="46" s="1"/>
  <c r="AB255" i="46"/>
  <c r="Y254" i="46"/>
  <c r="AA254" i="46"/>
  <c r="AF254" i="46"/>
  <c r="AJ254" i="46" s="1"/>
  <c r="AB254" i="46"/>
  <c r="Y253" i="46"/>
  <c r="AA253" i="46"/>
  <c r="AF253" i="46"/>
  <c r="AJ253" i="46" s="1"/>
  <c r="AB253" i="46"/>
  <c r="Y252" i="46"/>
  <c r="AA252" i="46"/>
  <c r="AF252" i="46"/>
  <c r="AB252" i="46"/>
  <c r="Y251" i="46"/>
  <c r="AA251" i="46"/>
  <c r="AF251" i="46"/>
  <c r="AB251" i="46"/>
  <c r="Y250" i="46"/>
  <c r="AA250" i="46"/>
  <c r="AF250" i="46"/>
  <c r="AB250" i="46"/>
  <c r="Y249" i="46"/>
  <c r="AA249" i="46"/>
  <c r="AF249" i="46"/>
  <c r="AJ249" i="46"/>
  <c r="AB249" i="46"/>
  <c r="Y248" i="46"/>
  <c r="AA248" i="46"/>
  <c r="AF248" i="46"/>
  <c r="AJ248" i="46" s="1"/>
  <c r="AB248" i="46"/>
  <c r="Y247" i="46"/>
  <c r="AA247" i="46"/>
  <c r="AF247" i="46"/>
  <c r="AB247" i="46"/>
  <c r="Y246" i="46"/>
  <c r="AA246" i="46"/>
  <c r="AF246" i="46"/>
  <c r="AJ246" i="46" s="1"/>
  <c r="AB246" i="46"/>
  <c r="Y245" i="46"/>
  <c r="AA245" i="46"/>
  <c r="AF245" i="46"/>
  <c r="AM245" i="46" s="1"/>
  <c r="AB245" i="46"/>
  <c r="Y244" i="46"/>
  <c r="AA244" i="46"/>
  <c r="AF244" i="46"/>
  <c r="AJ244" i="46"/>
  <c r="AB244" i="46"/>
  <c r="Y243" i="46"/>
  <c r="AA243" i="46"/>
  <c r="AF243" i="46"/>
  <c r="AM243" i="46"/>
  <c r="AB243" i="46"/>
  <c r="Y242" i="46"/>
  <c r="AA242" i="46"/>
  <c r="AF242" i="46"/>
  <c r="AJ242" i="46" s="1"/>
  <c r="AB242" i="46"/>
  <c r="Y241" i="46"/>
  <c r="AA241" i="46"/>
  <c r="AF241" i="46"/>
  <c r="AB241" i="46"/>
  <c r="Y240" i="46"/>
  <c r="AA240" i="46"/>
  <c r="AF240" i="46"/>
  <c r="AB240" i="46"/>
  <c r="Y239" i="46"/>
  <c r="AA239" i="46"/>
  <c r="AD239" i="46" s="1"/>
  <c r="AF239" i="46"/>
  <c r="AB239" i="46"/>
  <c r="Y238" i="46"/>
  <c r="AA238" i="46"/>
  <c r="AE238" i="46" s="1"/>
  <c r="AF238" i="46"/>
  <c r="AJ238" i="46" s="1"/>
  <c r="AB238" i="46"/>
  <c r="Y237" i="46"/>
  <c r="AA237" i="46"/>
  <c r="AD237" i="46" s="1"/>
  <c r="AF237" i="46"/>
  <c r="AB237" i="46"/>
  <c r="Y236" i="46"/>
  <c r="AA236" i="46"/>
  <c r="AE236" i="46" s="1"/>
  <c r="AF236" i="46"/>
  <c r="AJ236" i="46"/>
  <c r="AB236" i="46"/>
  <c r="Y235" i="46"/>
  <c r="AA235" i="46"/>
  <c r="AF235" i="46"/>
  <c r="AB235" i="46"/>
  <c r="Y234" i="46"/>
  <c r="AA234" i="46"/>
  <c r="AF234" i="46"/>
  <c r="AB234" i="46"/>
  <c r="Y233" i="46"/>
  <c r="AA233" i="46"/>
  <c r="AF233" i="46"/>
  <c r="AB233" i="46"/>
  <c r="Y232" i="46"/>
  <c r="AA232" i="46"/>
  <c r="AF232" i="46"/>
  <c r="AM232" i="46" s="1"/>
  <c r="AB232" i="46"/>
  <c r="Y231" i="46"/>
  <c r="AA231" i="46"/>
  <c r="AF231" i="46"/>
  <c r="AB231" i="46"/>
  <c r="Y230" i="46"/>
  <c r="AA230" i="46"/>
  <c r="AF230" i="46"/>
  <c r="AM230" i="46" s="1"/>
  <c r="AB230" i="46"/>
  <c r="Y229" i="46"/>
  <c r="AA229" i="46"/>
  <c r="AF229" i="46"/>
  <c r="AB229" i="46"/>
  <c r="Y228" i="46"/>
  <c r="AA228" i="46"/>
  <c r="AF228" i="46"/>
  <c r="AB228" i="46"/>
  <c r="Y227" i="46"/>
  <c r="AA227" i="46"/>
  <c r="AF227" i="46"/>
  <c r="AB227" i="46"/>
  <c r="Y226" i="46"/>
  <c r="AA226" i="46"/>
  <c r="AF226" i="46"/>
  <c r="AB226" i="46"/>
  <c r="Y225" i="46"/>
  <c r="AA225" i="46"/>
  <c r="AF225" i="46"/>
  <c r="AJ225" i="46" s="1"/>
  <c r="AB225" i="46"/>
  <c r="Y224" i="46"/>
  <c r="AA224" i="46"/>
  <c r="AF224" i="46"/>
  <c r="AJ224" i="46"/>
  <c r="AB224" i="46"/>
  <c r="Y223" i="46"/>
  <c r="AA223" i="46"/>
  <c r="AF223" i="46"/>
  <c r="AB223" i="46"/>
  <c r="Y222" i="46"/>
  <c r="AA222" i="46"/>
  <c r="AF222" i="46"/>
  <c r="AM222" i="46" s="1"/>
  <c r="AB222" i="46"/>
  <c r="Y221" i="46"/>
  <c r="AA221" i="46"/>
  <c r="AF221" i="46"/>
  <c r="AB221" i="46"/>
  <c r="Y220" i="46"/>
  <c r="AA220" i="46"/>
  <c r="AF220" i="46"/>
  <c r="AB220" i="46"/>
  <c r="Y219" i="46"/>
  <c r="AA219" i="46"/>
  <c r="AF219" i="46"/>
  <c r="AB219" i="46"/>
  <c r="Y218" i="46"/>
  <c r="AA218" i="46"/>
  <c r="AF218" i="46"/>
  <c r="AB218" i="46"/>
  <c r="Y217" i="46"/>
  <c r="AA217" i="46"/>
  <c r="AF217" i="46"/>
  <c r="AM217" i="46" s="1"/>
  <c r="AB217" i="46"/>
  <c r="Y216" i="46"/>
  <c r="AA216" i="46"/>
  <c r="AF216" i="46"/>
  <c r="AM216" i="46" s="1"/>
  <c r="AB216" i="46"/>
  <c r="Y215" i="46"/>
  <c r="AA215" i="46"/>
  <c r="AF215" i="46"/>
  <c r="AJ215" i="46" s="1"/>
  <c r="AB215" i="46"/>
  <c r="Y214" i="46"/>
  <c r="AA214" i="46"/>
  <c r="AF214" i="46"/>
  <c r="AJ214" i="46" s="1"/>
  <c r="AB214" i="46"/>
  <c r="Y213" i="46"/>
  <c r="AA213" i="46"/>
  <c r="AF213" i="46"/>
  <c r="AM213" i="46" s="1"/>
  <c r="AB213" i="46"/>
  <c r="Y212" i="46"/>
  <c r="AA212" i="46"/>
  <c r="AF212" i="46"/>
  <c r="AB212" i="46"/>
  <c r="Y211" i="46"/>
  <c r="AA211" i="46"/>
  <c r="AF211" i="46"/>
  <c r="AB211" i="46"/>
  <c r="Y210" i="46"/>
  <c r="AA210" i="46"/>
  <c r="AF210" i="46"/>
  <c r="AM210" i="46" s="1"/>
  <c r="AB210" i="46"/>
  <c r="Y209" i="46"/>
  <c r="AA209" i="46"/>
  <c r="AF209" i="46"/>
  <c r="AJ209" i="46" s="1"/>
  <c r="AB209" i="46"/>
  <c r="Y208" i="46"/>
  <c r="AA208" i="46"/>
  <c r="AF208" i="46"/>
  <c r="AB208" i="46"/>
  <c r="Y207" i="46"/>
  <c r="AA207" i="46"/>
  <c r="AF207" i="46"/>
  <c r="AB207" i="46"/>
  <c r="Y206" i="46"/>
  <c r="AA206" i="46"/>
  <c r="AF206" i="46"/>
  <c r="AB206" i="46"/>
  <c r="Y205" i="46"/>
  <c r="AA205" i="46"/>
  <c r="AF205" i="46"/>
  <c r="AM205" i="46" s="1"/>
  <c r="AB205" i="46"/>
  <c r="Y204" i="46"/>
  <c r="AA204" i="46"/>
  <c r="AF204" i="46"/>
  <c r="AM204" i="46" s="1"/>
  <c r="AB204" i="46"/>
  <c r="Y203" i="46"/>
  <c r="AA203" i="46"/>
  <c r="AF203" i="46"/>
  <c r="AB203" i="46"/>
  <c r="Y202" i="46"/>
  <c r="AA202" i="46"/>
  <c r="AF202" i="46"/>
  <c r="AB202" i="46"/>
  <c r="Y201" i="46"/>
  <c r="AA201" i="46"/>
  <c r="AF201" i="46"/>
  <c r="AM201" i="46" s="1"/>
  <c r="AB201" i="46"/>
  <c r="Y200" i="46"/>
  <c r="AA200" i="46"/>
  <c r="AF200" i="46"/>
  <c r="AJ200" i="46" s="1"/>
  <c r="AB200" i="46"/>
  <c r="Y199" i="46"/>
  <c r="AA199" i="46"/>
  <c r="AF199" i="46"/>
  <c r="AM199" i="46" s="1"/>
  <c r="AB199" i="46"/>
  <c r="Y198" i="46"/>
  <c r="AA198" i="46"/>
  <c r="AF198" i="46"/>
  <c r="AB198" i="46"/>
  <c r="Y197" i="46"/>
  <c r="AA197" i="46"/>
  <c r="AF197" i="46"/>
  <c r="AM197" i="46" s="1"/>
  <c r="AB197" i="46"/>
  <c r="Y196" i="46"/>
  <c r="AA196" i="46"/>
  <c r="AF196" i="46"/>
  <c r="AM196" i="46" s="1"/>
  <c r="AB196" i="46"/>
  <c r="Y195" i="46"/>
  <c r="AA195" i="46"/>
  <c r="AF195" i="46"/>
  <c r="AB195" i="46"/>
  <c r="Y194" i="46"/>
  <c r="AA194" i="46"/>
  <c r="AF194" i="46"/>
  <c r="AB194" i="46"/>
  <c r="Y193" i="46"/>
  <c r="AA193" i="46"/>
  <c r="AF193" i="46"/>
  <c r="AB193" i="46"/>
  <c r="Y192" i="46"/>
  <c r="AA192" i="46"/>
  <c r="AE192" i="46" s="1"/>
  <c r="AF192" i="46"/>
  <c r="AB192" i="46"/>
  <c r="Y191" i="46"/>
  <c r="AA191" i="46"/>
  <c r="AD191" i="46" s="1"/>
  <c r="AF191" i="46"/>
  <c r="AB191" i="46"/>
  <c r="Y190" i="46"/>
  <c r="AA190" i="46"/>
  <c r="AF190" i="46"/>
  <c r="AJ190" i="46" s="1"/>
  <c r="AB190" i="46"/>
  <c r="Y189" i="46"/>
  <c r="AA189" i="46"/>
  <c r="AF189" i="46"/>
  <c r="AB189" i="46"/>
  <c r="Y188" i="46"/>
  <c r="AA188" i="46"/>
  <c r="AF188" i="46"/>
  <c r="AM188" i="46"/>
  <c r="AB188" i="46"/>
  <c r="Y187" i="46"/>
  <c r="AA187" i="46"/>
  <c r="AF187" i="46"/>
  <c r="AB187" i="46"/>
  <c r="Y186" i="46"/>
  <c r="AA186" i="46"/>
  <c r="AF186" i="46"/>
  <c r="AM186" i="46" s="1"/>
  <c r="AB186" i="46"/>
  <c r="Y185" i="46"/>
  <c r="AA185" i="46"/>
  <c r="AF185" i="46"/>
  <c r="AB185" i="46"/>
  <c r="Y184" i="46"/>
  <c r="AA184" i="46"/>
  <c r="AE184" i="46" s="1"/>
  <c r="AF184" i="46"/>
  <c r="AB184" i="46"/>
  <c r="Y183" i="46"/>
  <c r="AA183" i="46"/>
  <c r="AF183" i="46"/>
  <c r="AB183" i="46"/>
  <c r="Y182" i="46"/>
  <c r="AA182" i="46"/>
  <c r="AE182" i="46" s="1"/>
  <c r="AQ182" i="46" s="1"/>
  <c r="AF182" i="46"/>
  <c r="AM182" i="46" s="1"/>
  <c r="AB182" i="46"/>
  <c r="Y181" i="46"/>
  <c r="AA181" i="46"/>
  <c r="AF181" i="46"/>
  <c r="AB181" i="46"/>
  <c r="Y180" i="46"/>
  <c r="AA180" i="46"/>
  <c r="AF180" i="46"/>
  <c r="AB180" i="46"/>
  <c r="Y179" i="46"/>
  <c r="AA179" i="46"/>
  <c r="AF179" i="46"/>
  <c r="AM179" i="46" s="1"/>
  <c r="AB179" i="46"/>
  <c r="Y178" i="46"/>
  <c r="AA178" i="46"/>
  <c r="AF178" i="46"/>
  <c r="AB178" i="46"/>
  <c r="Y177" i="46"/>
  <c r="AA177" i="46"/>
  <c r="AF177" i="46"/>
  <c r="AB177" i="46"/>
  <c r="Y176" i="46"/>
  <c r="AA176" i="46"/>
  <c r="AF176" i="46"/>
  <c r="AB176" i="46"/>
  <c r="Y175" i="46"/>
  <c r="AA175" i="46"/>
  <c r="AF175" i="46"/>
  <c r="AJ175" i="46"/>
  <c r="AB175" i="46"/>
  <c r="Y174" i="46"/>
  <c r="AA174" i="46"/>
  <c r="AF174" i="46"/>
  <c r="AB174" i="46"/>
  <c r="Y173" i="46"/>
  <c r="AA173" i="46"/>
  <c r="AF173" i="46"/>
  <c r="AB173" i="46"/>
  <c r="Y172" i="46"/>
  <c r="AA172" i="46"/>
  <c r="AF172" i="46"/>
  <c r="AB172" i="46"/>
  <c r="Y171" i="46"/>
  <c r="AA171" i="46"/>
  <c r="AF171" i="46"/>
  <c r="AB171" i="46"/>
  <c r="Y170" i="46"/>
  <c r="AA170" i="46"/>
  <c r="AF170" i="46"/>
  <c r="AJ170" i="46" s="1"/>
  <c r="AB170" i="46"/>
  <c r="Y169" i="46"/>
  <c r="AA169" i="46"/>
  <c r="AF169" i="46"/>
  <c r="AB169" i="46"/>
  <c r="Y168" i="46"/>
  <c r="AA168" i="46"/>
  <c r="AF168" i="46"/>
  <c r="AM168" i="46" s="1"/>
  <c r="AB168" i="46"/>
  <c r="Y167" i="46"/>
  <c r="AA167" i="46"/>
  <c r="AF167" i="46"/>
  <c r="AB167" i="46"/>
  <c r="Y166" i="46"/>
  <c r="AA166" i="46"/>
  <c r="AF166" i="46"/>
  <c r="AB166" i="46"/>
  <c r="Y165" i="46"/>
  <c r="AA165" i="46"/>
  <c r="AF165" i="46"/>
  <c r="AB165" i="46"/>
  <c r="Y164" i="46"/>
  <c r="AA164" i="46"/>
  <c r="AF164" i="46"/>
  <c r="AJ164" i="46" s="1"/>
  <c r="AB164" i="46"/>
  <c r="Y163" i="46"/>
  <c r="AA163" i="46"/>
  <c r="AF163" i="46"/>
  <c r="AM163" i="46" s="1"/>
  <c r="AB163" i="46"/>
  <c r="Y162" i="46"/>
  <c r="AA162" i="46"/>
  <c r="AF162" i="46"/>
  <c r="AM162" i="46" s="1"/>
  <c r="AB162" i="46"/>
  <c r="Y161" i="46"/>
  <c r="AA161" i="46"/>
  <c r="AF161" i="46"/>
  <c r="AJ161" i="46" s="1"/>
  <c r="AB161" i="46"/>
  <c r="Y160" i="46"/>
  <c r="AA160" i="46"/>
  <c r="AF160" i="46"/>
  <c r="AB160" i="46"/>
  <c r="Y159" i="46"/>
  <c r="AA159" i="46"/>
  <c r="AF159" i="46"/>
  <c r="AM159" i="46" s="1"/>
  <c r="AB159" i="46"/>
  <c r="Y158" i="46"/>
  <c r="AA158" i="46"/>
  <c r="AF158" i="46"/>
  <c r="AB158" i="46"/>
  <c r="Y157" i="46"/>
  <c r="AA157" i="46"/>
  <c r="AF157" i="46"/>
  <c r="AM157" i="46"/>
  <c r="AB157" i="46"/>
  <c r="Y156" i="46"/>
  <c r="AA156" i="46"/>
  <c r="AF156" i="46"/>
  <c r="AB156" i="46"/>
  <c r="Y155" i="46"/>
  <c r="AA155" i="46"/>
  <c r="AF155" i="46"/>
  <c r="AM155" i="46" s="1"/>
  <c r="AB155" i="46"/>
  <c r="Y154" i="46"/>
  <c r="AA154" i="46"/>
  <c r="AF154" i="46"/>
  <c r="AJ154" i="46" s="1"/>
  <c r="AB154" i="46"/>
  <c r="Y153" i="46"/>
  <c r="AA153" i="46"/>
  <c r="AF153" i="46"/>
  <c r="AJ153" i="46" s="1"/>
  <c r="AB153" i="46"/>
  <c r="Y152" i="46"/>
  <c r="AA152" i="46"/>
  <c r="AF152" i="46"/>
  <c r="AJ152" i="46" s="1"/>
  <c r="AB152" i="46"/>
  <c r="Y151" i="46"/>
  <c r="AA151" i="46"/>
  <c r="AF151" i="46"/>
  <c r="AJ151" i="46" s="1"/>
  <c r="AB151" i="46"/>
  <c r="Y150" i="46"/>
  <c r="AA150" i="46"/>
  <c r="AF150" i="46"/>
  <c r="AM150" i="46" s="1"/>
  <c r="AB150" i="46"/>
  <c r="Y149" i="46"/>
  <c r="AA149" i="46"/>
  <c r="AF149" i="46"/>
  <c r="AB149" i="46"/>
  <c r="Y148" i="46"/>
  <c r="AA148" i="46"/>
  <c r="AF148" i="46"/>
  <c r="AJ148" i="46" s="1"/>
  <c r="AB148" i="46"/>
  <c r="Y147" i="46"/>
  <c r="AA147" i="46"/>
  <c r="AF147" i="46"/>
  <c r="AJ147" i="46" s="1"/>
  <c r="AB147" i="46"/>
  <c r="Y146" i="46"/>
  <c r="AA146" i="46"/>
  <c r="AF146" i="46"/>
  <c r="AM146" i="46"/>
  <c r="AB146" i="46"/>
  <c r="Y145" i="46"/>
  <c r="AA145" i="46"/>
  <c r="AF145" i="46"/>
  <c r="AB145" i="46"/>
  <c r="Y144" i="46"/>
  <c r="AA144" i="46"/>
  <c r="AF144" i="46"/>
  <c r="AB144" i="46"/>
  <c r="Y143" i="46"/>
  <c r="AA143" i="46"/>
  <c r="AF143" i="46"/>
  <c r="AB143" i="46"/>
  <c r="Y142" i="46"/>
  <c r="AA142" i="46"/>
  <c r="AF142" i="46"/>
  <c r="AB142" i="46"/>
  <c r="Y141" i="46"/>
  <c r="AA141" i="46"/>
  <c r="AF141" i="46"/>
  <c r="AB141" i="46"/>
  <c r="Y140" i="46"/>
  <c r="AA140" i="46"/>
  <c r="AF140" i="46"/>
  <c r="AJ140" i="46" s="1"/>
  <c r="AB140" i="46"/>
  <c r="Y139" i="46"/>
  <c r="AA139" i="46"/>
  <c r="AF139" i="46"/>
  <c r="AB139" i="46"/>
  <c r="Y138" i="46"/>
  <c r="AA138" i="46"/>
  <c r="AF138" i="46"/>
  <c r="AB138" i="46"/>
  <c r="Y137" i="46"/>
  <c r="AA137" i="46"/>
  <c r="AF137" i="46"/>
  <c r="AB137" i="46"/>
  <c r="Y136" i="46"/>
  <c r="AA136" i="46"/>
  <c r="AF136" i="46"/>
  <c r="AB136" i="46"/>
  <c r="Y135" i="46"/>
  <c r="AA135" i="46"/>
  <c r="AF135" i="46"/>
  <c r="AM135" i="46"/>
  <c r="AB135" i="46"/>
  <c r="Y134" i="46"/>
  <c r="AA134" i="46"/>
  <c r="AF134" i="46"/>
  <c r="AJ134" i="46" s="1"/>
  <c r="AB134" i="46"/>
  <c r="Y133" i="46"/>
  <c r="AA133" i="46"/>
  <c r="AF133" i="46"/>
  <c r="AJ133" i="46" s="1"/>
  <c r="AB133" i="46"/>
  <c r="Y132" i="46"/>
  <c r="AA132" i="46"/>
  <c r="AF132" i="46"/>
  <c r="AB132" i="46"/>
  <c r="Y131" i="46"/>
  <c r="AA131" i="46"/>
  <c r="AD131" i="46" s="1"/>
  <c r="AF131" i="46"/>
  <c r="AB131" i="46"/>
  <c r="Y130" i="46"/>
  <c r="AA130" i="46"/>
  <c r="AF130" i="46"/>
  <c r="AB130" i="46"/>
  <c r="Y129" i="46"/>
  <c r="AA129" i="46"/>
  <c r="AE129" i="46" s="1"/>
  <c r="AF129" i="46"/>
  <c r="AJ129" i="46"/>
  <c r="AB129" i="46"/>
  <c r="Y128" i="46"/>
  <c r="AA128" i="46"/>
  <c r="AF128" i="46"/>
  <c r="AJ128" i="46" s="1"/>
  <c r="AB128" i="46"/>
  <c r="Y127" i="46"/>
  <c r="AA127" i="46"/>
  <c r="AF127" i="46"/>
  <c r="AJ127" i="46" s="1"/>
  <c r="AB127" i="46"/>
  <c r="Y126" i="46"/>
  <c r="AA126" i="46"/>
  <c r="AF126" i="46"/>
  <c r="AB126" i="46"/>
  <c r="Y125" i="46"/>
  <c r="AA125" i="46"/>
  <c r="AF125" i="46"/>
  <c r="AJ125" i="46" s="1"/>
  <c r="AB125" i="46"/>
  <c r="Y124" i="46"/>
  <c r="AA124" i="46"/>
  <c r="AF124" i="46"/>
  <c r="AJ124" i="46" s="1"/>
  <c r="AB124" i="46"/>
  <c r="Y123" i="46"/>
  <c r="AA123" i="46"/>
  <c r="AF123" i="46"/>
  <c r="AM123" i="46" s="1"/>
  <c r="AB123" i="46"/>
  <c r="Y122" i="46"/>
  <c r="AA122" i="46"/>
  <c r="AF122" i="46"/>
  <c r="AB122" i="46"/>
  <c r="Y121" i="46"/>
  <c r="AA121" i="46"/>
  <c r="AF121" i="46"/>
  <c r="AM121" i="46" s="1"/>
  <c r="AB121" i="46"/>
  <c r="Y120" i="46"/>
  <c r="AA120" i="46"/>
  <c r="AF120" i="46"/>
  <c r="AM120" i="46"/>
  <c r="AB120" i="46"/>
  <c r="Y119" i="46"/>
  <c r="AA119" i="46"/>
  <c r="AF119" i="46"/>
  <c r="AJ119" i="46"/>
  <c r="AB119" i="46"/>
  <c r="Y118" i="46"/>
  <c r="AA118" i="46"/>
  <c r="AF118" i="46"/>
  <c r="AB118" i="46"/>
  <c r="Y117" i="46"/>
  <c r="AA117" i="46"/>
  <c r="AF117" i="46"/>
  <c r="AM117" i="46" s="1"/>
  <c r="AB117" i="46"/>
  <c r="Y116" i="46"/>
  <c r="AA116" i="46"/>
  <c r="AE116" i="46" s="1"/>
  <c r="AL116" i="46" s="1"/>
  <c r="AF116" i="46"/>
  <c r="AJ116" i="46" s="1"/>
  <c r="AB116" i="46"/>
  <c r="Y115" i="46"/>
  <c r="AA115" i="46"/>
  <c r="AF115" i="46"/>
  <c r="AM115" i="46" s="1"/>
  <c r="AB115" i="46"/>
  <c r="Y114" i="46"/>
  <c r="AA114" i="46"/>
  <c r="AF114" i="46"/>
  <c r="AM114" i="46" s="1"/>
  <c r="AB114" i="46"/>
  <c r="Y113" i="46"/>
  <c r="AA113" i="46"/>
  <c r="AF113" i="46"/>
  <c r="AB113" i="46"/>
  <c r="Y112" i="46"/>
  <c r="AA112" i="46"/>
  <c r="AF112" i="46"/>
  <c r="AB112" i="46"/>
  <c r="Y111" i="46"/>
  <c r="AA111" i="46"/>
  <c r="AF111" i="46"/>
  <c r="AM111" i="46" s="1"/>
  <c r="AB111" i="46"/>
  <c r="Y110" i="46"/>
  <c r="AA110" i="46"/>
  <c r="AF110" i="46"/>
  <c r="AM110" i="46" s="1"/>
  <c r="AB110" i="46"/>
  <c r="Y109" i="46"/>
  <c r="AA109" i="46"/>
  <c r="AF109" i="46"/>
  <c r="AM109" i="46" s="1"/>
  <c r="AB109" i="46"/>
  <c r="Y108" i="46"/>
  <c r="AA108" i="46"/>
  <c r="AF108" i="46"/>
  <c r="AB108" i="46"/>
  <c r="Y107" i="46"/>
  <c r="AA107" i="46"/>
  <c r="AF107" i="46"/>
  <c r="AJ107" i="46" s="1"/>
  <c r="AB107" i="46"/>
  <c r="Y106" i="46"/>
  <c r="AA106" i="46"/>
  <c r="AF106" i="46"/>
  <c r="AJ106" i="46" s="1"/>
  <c r="AB106" i="46"/>
  <c r="Y105" i="46"/>
  <c r="AA105" i="46"/>
  <c r="AF105" i="46"/>
  <c r="AB105" i="46"/>
  <c r="Y104" i="46"/>
  <c r="AA104" i="46"/>
  <c r="AF104" i="46"/>
  <c r="AB104" i="46"/>
  <c r="Y103" i="46"/>
  <c r="AA103" i="46"/>
  <c r="AF103" i="46"/>
  <c r="AB103" i="46"/>
  <c r="Y102" i="46"/>
  <c r="AA102" i="46"/>
  <c r="AF102" i="46"/>
  <c r="AJ102" i="46"/>
  <c r="AB102" i="46"/>
  <c r="Y101" i="46"/>
  <c r="AA101" i="46"/>
  <c r="AF101" i="46"/>
  <c r="AB101" i="46"/>
  <c r="Y100" i="46"/>
  <c r="AA100" i="46"/>
  <c r="AF100" i="46"/>
  <c r="AB100" i="46"/>
  <c r="Y99" i="46"/>
  <c r="AA99" i="46"/>
  <c r="AF99" i="46"/>
  <c r="AM99" i="46" s="1"/>
  <c r="AB99" i="46"/>
  <c r="Y98" i="46"/>
  <c r="AA98" i="46"/>
  <c r="AF98" i="46"/>
  <c r="AB98" i="46"/>
  <c r="Y97" i="46"/>
  <c r="AA97" i="46"/>
  <c r="AF97" i="46"/>
  <c r="AB97" i="46"/>
  <c r="Y96" i="46"/>
  <c r="AA96" i="46"/>
  <c r="AF96" i="46"/>
  <c r="AM96" i="46" s="1"/>
  <c r="AB96" i="46"/>
  <c r="Y95" i="46"/>
  <c r="AA95" i="46"/>
  <c r="AF95" i="46"/>
  <c r="AB95" i="46"/>
  <c r="Y94" i="46"/>
  <c r="AA94" i="46"/>
  <c r="AF94" i="46"/>
  <c r="AB94" i="46"/>
  <c r="Y93" i="46"/>
  <c r="AA93" i="46"/>
  <c r="AF93" i="46"/>
  <c r="AM93" i="46"/>
  <c r="AB93" i="46"/>
  <c r="Y92" i="46"/>
  <c r="AA92" i="46"/>
  <c r="AF92" i="46"/>
  <c r="AM92" i="46" s="1"/>
  <c r="AB92" i="46"/>
  <c r="Y91" i="46"/>
  <c r="AA91" i="46"/>
  <c r="AF91" i="46"/>
  <c r="AB91" i="46"/>
  <c r="Y90" i="46"/>
  <c r="AA90" i="46"/>
  <c r="AF90" i="46"/>
  <c r="AB90" i="46"/>
  <c r="Y89" i="46"/>
  <c r="AA89" i="46"/>
  <c r="AF89" i="46"/>
  <c r="AB89" i="46"/>
  <c r="Y88" i="46"/>
  <c r="AA88" i="46"/>
  <c r="AF88" i="46"/>
  <c r="AJ88" i="46" s="1"/>
  <c r="AB88" i="46"/>
  <c r="Y87" i="46"/>
  <c r="AA87" i="46"/>
  <c r="AF87" i="46"/>
  <c r="AM87" i="46" s="1"/>
  <c r="AB87" i="46"/>
  <c r="Y86" i="46"/>
  <c r="AA86" i="46"/>
  <c r="AF86" i="46"/>
  <c r="AB86" i="46"/>
  <c r="Y85" i="46"/>
  <c r="AA85" i="46"/>
  <c r="AF85" i="46"/>
  <c r="AM85" i="46"/>
  <c r="AB85" i="46"/>
  <c r="Y84" i="46"/>
  <c r="AA84" i="46"/>
  <c r="AF84" i="46"/>
  <c r="AJ84" i="46" s="1"/>
  <c r="AB84" i="46"/>
  <c r="Y83" i="46"/>
  <c r="AA83" i="46"/>
  <c r="AF83" i="46"/>
  <c r="AJ83" i="46" s="1"/>
  <c r="AB83" i="46"/>
  <c r="Y82" i="46"/>
  <c r="AA82" i="46"/>
  <c r="AF82" i="46"/>
  <c r="AJ82" i="46" s="1"/>
  <c r="AB82" i="46"/>
  <c r="Y81" i="46"/>
  <c r="AA81" i="46"/>
  <c r="AF81" i="46"/>
  <c r="AB81" i="46"/>
  <c r="Y80" i="46"/>
  <c r="AA80" i="46"/>
  <c r="AF80" i="46"/>
  <c r="AJ80" i="46" s="1"/>
  <c r="AB80" i="46"/>
  <c r="Y79" i="46"/>
  <c r="AA79" i="46"/>
  <c r="AF79" i="46"/>
  <c r="AM79" i="46" s="1"/>
  <c r="AB79" i="46"/>
  <c r="Y78" i="46"/>
  <c r="AA78" i="46"/>
  <c r="AF78" i="46"/>
  <c r="AM78" i="46" s="1"/>
  <c r="AB78" i="46"/>
  <c r="Y77" i="46"/>
  <c r="AA77" i="46"/>
  <c r="AF77" i="46"/>
  <c r="AM77" i="46" s="1"/>
  <c r="AB77" i="46"/>
  <c r="Y76" i="46"/>
  <c r="AA76" i="46"/>
  <c r="AF76" i="46"/>
  <c r="AJ76" i="46" s="1"/>
  <c r="AB76" i="46"/>
  <c r="Y75" i="46"/>
  <c r="AA75" i="46"/>
  <c r="AF75" i="46"/>
  <c r="AB75" i="46"/>
  <c r="Y74" i="46"/>
  <c r="AA74" i="46"/>
  <c r="AF74" i="46"/>
  <c r="AJ74" i="46"/>
  <c r="AB74" i="46"/>
  <c r="Y73" i="46"/>
  <c r="AA73" i="46"/>
  <c r="AF73" i="46"/>
  <c r="AB73" i="46"/>
  <c r="Y72" i="46"/>
  <c r="AA72" i="46"/>
  <c r="AF72" i="46"/>
  <c r="AB72" i="46"/>
  <c r="Y71" i="46"/>
  <c r="AA71" i="46"/>
  <c r="AE71" i="46" s="1"/>
  <c r="AL71" i="46" s="1"/>
  <c r="AF71" i="46"/>
  <c r="AM71" i="46" s="1"/>
  <c r="AB71" i="46"/>
  <c r="Y70" i="46"/>
  <c r="AA70" i="46"/>
  <c r="AF70" i="46"/>
  <c r="AM70" i="46" s="1"/>
  <c r="AB70" i="46"/>
  <c r="Y69" i="46"/>
  <c r="AA69" i="46"/>
  <c r="AF69" i="46"/>
  <c r="AM69" i="46"/>
  <c r="AB69" i="46"/>
  <c r="Y68" i="46"/>
  <c r="AA68" i="46"/>
  <c r="AF68" i="46"/>
  <c r="AB68" i="46"/>
  <c r="Y67" i="46"/>
  <c r="AA67" i="46"/>
  <c r="AF67" i="46"/>
  <c r="AB67" i="46"/>
  <c r="Y66" i="46"/>
  <c r="AA66" i="46"/>
  <c r="AF66" i="46"/>
  <c r="AB66" i="46"/>
  <c r="Y65" i="46"/>
  <c r="AA65" i="46"/>
  <c r="AF65" i="46"/>
  <c r="AB65" i="46"/>
  <c r="Y64" i="46"/>
  <c r="AA64" i="46"/>
  <c r="AF64" i="46"/>
  <c r="AB64" i="46"/>
  <c r="Y63" i="46"/>
  <c r="AA63" i="46"/>
  <c r="AF63" i="46"/>
  <c r="AJ63" i="46" s="1"/>
  <c r="AB63" i="46"/>
  <c r="Y62" i="46"/>
  <c r="AA62" i="46"/>
  <c r="AF62" i="46"/>
  <c r="AB62" i="46"/>
  <c r="Y61" i="46"/>
  <c r="AA61" i="46"/>
  <c r="AF61" i="46"/>
  <c r="AB61" i="46"/>
  <c r="Y60" i="46"/>
  <c r="AA60" i="46"/>
  <c r="AF60" i="46"/>
  <c r="AB60" i="46"/>
  <c r="Y59" i="46"/>
  <c r="AA59" i="46"/>
  <c r="AF59" i="46"/>
  <c r="AB59" i="46"/>
  <c r="Y58" i="46"/>
  <c r="AA58" i="46"/>
  <c r="AF58" i="46"/>
  <c r="AJ58" i="46" s="1"/>
  <c r="AB58" i="46"/>
  <c r="Y57" i="46"/>
  <c r="AA57" i="46"/>
  <c r="AF57" i="46"/>
  <c r="AJ57" i="46" s="1"/>
  <c r="AB57" i="46"/>
  <c r="Y56" i="46"/>
  <c r="AA56" i="46"/>
  <c r="AF56" i="46"/>
  <c r="AB56" i="46"/>
  <c r="Y55" i="46"/>
  <c r="AA55" i="46"/>
  <c r="AF55" i="46"/>
  <c r="AB55" i="46"/>
  <c r="Y54" i="46"/>
  <c r="AA54" i="46"/>
  <c r="AF54" i="46"/>
  <c r="AM54" i="46"/>
  <c r="AB54" i="46"/>
  <c r="Y53" i="46"/>
  <c r="AA53" i="46"/>
  <c r="AF53" i="46"/>
  <c r="AJ53" i="46" s="1"/>
  <c r="AB53" i="46"/>
  <c r="Y52" i="46"/>
  <c r="AA52" i="46"/>
  <c r="AF52" i="46"/>
  <c r="AB52" i="46"/>
  <c r="Y51" i="46"/>
  <c r="AA51" i="46"/>
  <c r="AF51" i="46"/>
  <c r="AB51" i="46"/>
  <c r="Y50" i="46"/>
  <c r="AA50" i="46"/>
  <c r="AF50" i="46"/>
  <c r="AJ50" i="46" s="1"/>
  <c r="AB50" i="46"/>
  <c r="Y49" i="46"/>
  <c r="AA49" i="46"/>
  <c r="AF49" i="46"/>
  <c r="AB49" i="46"/>
  <c r="Y48" i="46"/>
  <c r="AA48" i="46"/>
  <c r="AF48" i="46"/>
  <c r="AB48" i="46"/>
  <c r="Y47" i="46"/>
  <c r="AA47" i="46"/>
  <c r="AE47" i="46" s="1"/>
  <c r="AL47" i="46" s="1"/>
  <c r="AF47" i="46"/>
  <c r="AB47" i="46"/>
  <c r="Y46" i="46"/>
  <c r="AA46" i="46"/>
  <c r="AF46" i="46"/>
  <c r="AB46" i="46"/>
  <c r="Y45" i="46"/>
  <c r="AA45" i="46"/>
  <c r="AE45" i="46" s="1"/>
  <c r="AF45" i="46"/>
  <c r="AB45" i="46"/>
  <c r="Y44" i="46"/>
  <c r="AA44" i="46"/>
  <c r="AE44" i="46" s="1"/>
  <c r="AP44" i="46" s="1"/>
  <c r="AF44" i="46"/>
  <c r="AM44" i="46" s="1"/>
  <c r="AB44" i="46"/>
  <c r="Y43" i="46"/>
  <c r="AA43" i="46"/>
  <c r="AF43" i="46"/>
  <c r="AM43" i="46" s="1"/>
  <c r="AB43" i="46"/>
  <c r="Y42" i="46"/>
  <c r="AA42" i="46"/>
  <c r="AF42" i="46"/>
  <c r="AM42" i="46" s="1"/>
  <c r="AB42" i="46"/>
  <c r="Y41" i="46"/>
  <c r="AA41" i="46"/>
  <c r="AF41" i="46"/>
  <c r="AB41" i="46"/>
  <c r="Y40" i="46"/>
  <c r="AA40" i="46"/>
  <c r="AF40" i="46"/>
  <c r="AM40" i="46" s="1"/>
  <c r="AB40" i="46"/>
  <c r="Y39" i="46"/>
  <c r="AA39" i="46"/>
  <c r="AF39" i="46"/>
  <c r="AJ39" i="46" s="1"/>
  <c r="AB39" i="46"/>
  <c r="Y38" i="46"/>
  <c r="AA38" i="46"/>
  <c r="AF38" i="46"/>
  <c r="AM38" i="46" s="1"/>
  <c r="AB38" i="46"/>
  <c r="Y37" i="46"/>
  <c r="AA37" i="46"/>
  <c r="AF37" i="46"/>
  <c r="AJ37" i="46" s="1"/>
  <c r="AB37" i="46"/>
  <c r="Y36" i="46"/>
  <c r="AA36" i="46"/>
  <c r="AF36" i="46"/>
  <c r="AM36" i="46" s="1"/>
  <c r="AB36" i="46"/>
  <c r="Y35" i="46"/>
  <c r="AA35" i="46"/>
  <c r="AF35" i="46"/>
  <c r="AB35" i="46"/>
  <c r="Y34" i="46"/>
  <c r="AA34" i="46"/>
  <c r="AF34" i="46"/>
  <c r="AB34" i="46"/>
  <c r="Y33" i="46"/>
  <c r="AA33" i="46"/>
  <c r="AF33" i="46"/>
  <c r="AJ33" i="46" s="1"/>
  <c r="AB33" i="46"/>
  <c r="Y32" i="46"/>
  <c r="AA32" i="46"/>
  <c r="AF32" i="46"/>
  <c r="AM32" i="46"/>
  <c r="AB32" i="46"/>
  <c r="Y31" i="46"/>
  <c r="AA31" i="46"/>
  <c r="AF31" i="46"/>
  <c r="AJ31" i="46" s="1"/>
  <c r="AB31" i="46"/>
  <c r="Y30" i="46"/>
  <c r="AA30" i="46"/>
  <c r="AF30" i="46"/>
  <c r="AB30" i="46"/>
  <c r="Y29" i="46"/>
  <c r="AA29" i="46"/>
  <c r="AF29" i="46"/>
  <c r="AM29" i="46" s="1"/>
  <c r="AB29" i="46"/>
  <c r="Y28" i="46"/>
  <c r="AA28" i="46"/>
  <c r="AF28" i="46"/>
  <c r="AJ28" i="46" s="1"/>
  <c r="AB28" i="46"/>
  <c r="Y27" i="46"/>
  <c r="AA27" i="46"/>
  <c r="AF27" i="46"/>
  <c r="AB27" i="46"/>
  <c r="Y26" i="46"/>
  <c r="AA26" i="46"/>
  <c r="AF26" i="46"/>
  <c r="AB26" i="46"/>
  <c r="Y25" i="46"/>
  <c r="AA25" i="46"/>
  <c r="AF25" i="46"/>
  <c r="AJ25" i="46"/>
  <c r="AB25" i="46"/>
  <c r="Y24" i="46"/>
  <c r="AA24" i="46"/>
  <c r="AF24" i="46"/>
  <c r="AJ24" i="46" s="1"/>
  <c r="AB24" i="46"/>
  <c r="Y23" i="46"/>
  <c r="AA23" i="46"/>
  <c r="AF23" i="46"/>
  <c r="AB23" i="46"/>
  <c r="AF22" i="46"/>
  <c r="AM22" i="46"/>
  <c r="Y21" i="46"/>
  <c r="AA21" i="46"/>
  <c r="AF21" i="46"/>
  <c r="AB21" i="46"/>
  <c r="Y20" i="46"/>
  <c r="AA20" i="46"/>
  <c r="AF20" i="46"/>
  <c r="AJ20" i="46" s="1"/>
  <c r="AB20" i="46"/>
  <c r="Y19" i="46"/>
  <c r="AA19" i="46"/>
  <c r="AF19" i="46"/>
  <c r="AM19" i="46" s="1"/>
  <c r="AB19" i="46"/>
  <c r="Y18" i="46"/>
  <c r="AA18" i="46"/>
  <c r="AF18" i="46"/>
  <c r="AB18" i="46"/>
  <c r="Y17" i="46"/>
  <c r="AA17" i="46"/>
  <c r="AD17" i="46" s="1"/>
  <c r="AH17" i="46" s="1"/>
  <c r="AF17" i="46"/>
  <c r="AB17" i="46"/>
  <c r="Z1015" i="46"/>
  <c r="Z1014" i="46"/>
  <c r="Z1013" i="46"/>
  <c r="Z1012" i="46"/>
  <c r="Z1011" i="46"/>
  <c r="Z1010" i="46"/>
  <c r="Z1009" i="46"/>
  <c r="Z1008" i="46"/>
  <c r="Z1007" i="46"/>
  <c r="Z1006" i="46"/>
  <c r="Z1005" i="46"/>
  <c r="Z1004" i="46"/>
  <c r="Z1003" i="46"/>
  <c r="Z1002" i="46"/>
  <c r="Z1001" i="46"/>
  <c r="Z1000" i="46"/>
  <c r="Z999" i="46"/>
  <c r="Z998" i="46"/>
  <c r="Z997" i="46"/>
  <c r="Z996" i="46"/>
  <c r="Z995" i="46"/>
  <c r="Z994" i="46"/>
  <c r="Z993" i="46"/>
  <c r="Z992" i="46"/>
  <c r="Z991" i="46"/>
  <c r="Z990" i="46"/>
  <c r="Z989" i="46"/>
  <c r="Z988" i="46"/>
  <c r="Z987" i="46"/>
  <c r="Z986" i="46"/>
  <c r="Z985" i="46"/>
  <c r="Z984" i="46"/>
  <c r="Z983" i="46"/>
  <c r="Z982" i="46"/>
  <c r="Z981" i="46"/>
  <c r="Z980" i="46"/>
  <c r="Z979" i="46"/>
  <c r="Z978" i="46"/>
  <c r="Z977" i="46"/>
  <c r="Z976" i="46"/>
  <c r="Z975" i="46"/>
  <c r="Z974" i="46"/>
  <c r="Z973" i="46"/>
  <c r="Z972" i="46"/>
  <c r="Z971" i="46"/>
  <c r="Z970" i="46"/>
  <c r="Z969" i="46"/>
  <c r="Z968" i="46"/>
  <c r="Z967" i="46"/>
  <c r="Z966" i="46"/>
  <c r="Z965" i="46"/>
  <c r="Z964" i="46"/>
  <c r="Z963" i="46"/>
  <c r="Z962" i="46"/>
  <c r="Z961" i="46"/>
  <c r="Z960" i="46"/>
  <c r="Z959" i="46"/>
  <c r="Z958" i="46"/>
  <c r="Z957" i="46"/>
  <c r="Z956" i="46"/>
  <c r="Z955" i="46"/>
  <c r="Z954" i="46"/>
  <c r="Z953" i="46"/>
  <c r="Z952" i="46"/>
  <c r="Z951" i="46"/>
  <c r="Z950" i="46"/>
  <c r="Z949" i="46"/>
  <c r="Z948" i="46"/>
  <c r="Z947" i="46"/>
  <c r="Z946" i="46"/>
  <c r="Z945" i="46"/>
  <c r="Z944" i="46"/>
  <c r="Z943" i="46"/>
  <c r="Z942" i="46"/>
  <c r="Z941" i="46"/>
  <c r="Z940" i="46"/>
  <c r="Z939" i="46"/>
  <c r="Z938" i="46"/>
  <c r="Z937" i="46"/>
  <c r="Z936" i="46"/>
  <c r="Z935" i="46"/>
  <c r="Z934" i="46"/>
  <c r="Z933" i="46"/>
  <c r="Z932" i="46"/>
  <c r="Z931" i="46"/>
  <c r="Z930" i="46"/>
  <c r="Z929" i="46"/>
  <c r="Z928" i="46"/>
  <c r="Z927" i="46"/>
  <c r="Z926" i="46"/>
  <c r="Z925" i="46"/>
  <c r="Z924" i="46"/>
  <c r="Z923" i="46"/>
  <c r="Z922" i="46"/>
  <c r="Z921" i="46"/>
  <c r="Z920" i="46"/>
  <c r="Z919" i="46"/>
  <c r="Z918" i="46"/>
  <c r="Z917" i="46"/>
  <c r="Z916" i="46"/>
  <c r="Z915" i="46"/>
  <c r="Z914" i="46"/>
  <c r="Z913" i="46"/>
  <c r="Z912" i="46"/>
  <c r="Z911" i="46"/>
  <c r="Z910" i="46"/>
  <c r="Z909" i="46"/>
  <c r="Z908" i="46"/>
  <c r="Z907" i="46"/>
  <c r="Z906" i="46"/>
  <c r="Z905" i="46"/>
  <c r="Z904" i="46"/>
  <c r="Z903" i="46"/>
  <c r="Z902" i="46"/>
  <c r="Z901" i="46"/>
  <c r="Z900" i="46"/>
  <c r="Z899" i="46"/>
  <c r="Z898" i="46"/>
  <c r="Z897" i="46"/>
  <c r="Z896" i="46"/>
  <c r="Z895" i="46"/>
  <c r="Z894" i="46"/>
  <c r="Z893" i="46"/>
  <c r="Z892" i="46"/>
  <c r="Z891" i="46"/>
  <c r="Z890" i="46"/>
  <c r="Z889" i="46"/>
  <c r="Z888" i="46"/>
  <c r="Z887" i="46"/>
  <c r="Z886" i="46"/>
  <c r="Z885" i="46"/>
  <c r="Z884" i="46"/>
  <c r="Z883" i="46"/>
  <c r="Z882" i="46"/>
  <c r="Z881" i="46"/>
  <c r="Z880" i="46"/>
  <c r="Z879" i="46"/>
  <c r="Z878" i="46"/>
  <c r="Z877" i="46"/>
  <c r="Z876" i="46"/>
  <c r="Z875" i="46"/>
  <c r="Z874" i="46"/>
  <c r="Z873" i="46"/>
  <c r="Z872" i="46"/>
  <c r="Z871" i="46"/>
  <c r="Z870" i="46"/>
  <c r="Z869" i="46"/>
  <c r="Z868" i="46"/>
  <c r="Z867" i="46"/>
  <c r="Z866" i="46"/>
  <c r="Z865" i="46"/>
  <c r="Z864" i="46"/>
  <c r="Z863" i="46"/>
  <c r="Z862" i="46"/>
  <c r="Z861" i="46"/>
  <c r="Z860" i="46"/>
  <c r="Z859" i="46"/>
  <c r="Z858" i="46"/>
  <c r="Z857" i="46"/>
  <c r="Z856" i="46"/>
  <c r="Z855" i="46"/>
  <c r="Z854" i="46"/>
  <c r="Z853" i="46"/>
  <c r="Z852" i="46"/>
  <c r="Z851" i="46"/>
  <c r="Z850" i="46"/>
  <c r="Z849" i="46"/>
  <c r="Z848" i="46"/>
  <c r="Z847" i="46"/>
  <c r="Z846" i="46"/>
  <c r="Z845" i="46"/>
  <c r="Z844" i="46"/>
  <c r="Z843" i="46"/>
  <c r="Z842" i="46"/>
  <c r="Z841" i="46"/>
  <c r="Z840" i="46"/>
  <c r="Z839" i="46"/>
  <c r="Z838" i="46"/>
  <c r="Z837" i="46"/>
  <c r="Z836" i="46"/>
  <c r="Z835" i="46"/>
  <c r="Z834" i="46"/>
  <c r="Z833" i="46"/>
  <c r="Z832" i="46"/>
  <c r="Z831" i="46"/>
  <c r="Z830" i="46"/>
  <c r="Z829" i="46"/>
  <c r="Z828" i="46"/>
  <c r="Z827" i="46"/>
  <c r="Z826" i="46"/>
  <c r="Z825" i="46"/>
  <c r="Z824" i="46"/>
  <c r="Z823" i="46"/>
  <c r="Z822" i="46"/>
  <c r="Z821" i="46"/>
  <c r="Z820" i="46"/>
  <c r="Z819" i="46"/>
  <c r="Z818" i="46"/>
  <c r="Z817" i="46"/>
  <c r="Z816" i="46"/>
  <c r="Z815" i="46"/>
  <c r="Z814" i="46"/>
  <c r="Z813" i="46"/>
  <c r="Z812" i="46"/>
  <c r="Z811" i="46"/>
  <c r="Z810" i="46"/>
  <c r="Z809" i="46"/>
  <c r="Z808" i="46"/>
  <c r="Z807" i="46"/>
  <c r="Z806" i="46"/>
  <c r="Z805" i="46"/>
  <c r="Z804" i="46"/>
  <c r="Z803" i="46"/>
  <c r="Z802" i="46"/>
  <c r="Z801" i="46"/>
  <c r="Z800" i="46"/>
  <c r="Z799" i="46"/>
  <c r="Z798" i="46"/>
  <c r="Z797" i="46"/>
  <c r="Z796" i="46"/>
  <c r="Z795" i="46"/>
  <c r="Z794" i="46"/>
  <c r="Z793" i="46"/>
  <c r="Z792" i="46"/>
  <c r="Z791" i="46"/>
  <c r="Z790" i="46"/>
  <c r="Z789" i="46"/>
  <c r="Z788" i="46"/>
  <c r="Z787" i="46"/>
  <c r="Z786" i="46"/>
  <c r="Z785" i="46"/>
  <c r="Z784" i="46"/>
  <c r="Z783" i="46"/>
  <c r="Z782" i="46"/>
  <c r="Z781" i="46"/>
  <c r="Z780" i="46"/>
  <c r="Z779" i="46"/>
  <c r="Z778" i="46"/>
  <c r="Z777" i="46"/>
  <c r="Z776" i="46"/>
  <c r="Z775" i="46"/>
  <c r="Z774" i="46"/>
  <c r="Z773" i="46"/>
  <c r="Z772" i="46"/>
  <c r="Z771" i="46"/>
  <c r="Z770" i="46"/>
  <c r="Z769" i="46"/>
  <c r="Z768" i="46"/>
  <c r="Z767" i="46"/>
  <c r="Z766" i="46"/>
  <c r="Z765" i="46"/>
  <c r="Z764" i="46"/>
  <c r="Z763" i="46"/>
  <c r="Z762" i="46"/>
  <c r="Z761" i="46"/>
  <c r="Z760" i="46"/>
  <c r="Z759" i="46"/>
  <c r="Z758" i="46"/>
  <c r="Z757" i="46"/>
  <c r="Z756" i="46"/>
  <c r="Z755" i="46"/>
  <c r="Z754" i="46"/>
  <c r="Z753" i="46"/>
  <c r="Z752" i="46"/>
  <c r="Z751" i="46"/>
  <c r="Z750" i="46"/>
  <c r="Z749" i="46"/>
  <c r="Z748" i="46"/>
  <c r="Z747" i="46"/>
  <c r="Z746" i="46"/>
  <c r="Z745" i="46"/>
  <c r="Z744" i="46"/>
  <c r="Z743" i="46"/>
  <c r="Z742" i="46"/>
  <c r="Z741" i="46"/>
  <c r="Z740" i="46"/>
  <c r="Z739" i="46"/>
  <c r="Z738" i="46"/>
  <c r="Z737" i="46"/>
  <c r="Z736" i="46"/>
  <c r="Z735" i="46"/>
  <c r="Z734" i="46"/>
  <c r="Z733" i="46"/>
  <c r="Z732" i="46"/>
  <c r="Z731" i="46"/>
  <c r="Z730" i="46"/>
  <c r="Z729" i="46"/>
  <c r="Z728" i="46"/>
  <c r="Z727" i="46"/>
  <c r="Z726" i="46"/>
  <c r="Z725" i="46"/>
  <c r="Z724" i="46"/>
  <c r="Z723" i="46"/>
  <c r="Z722" i="46"/>
  <c r="Z721" i="46"/>
  <c r="Z720" i="46"/>
  <c r="Z719" i="46"/>
  <c r="Z718" i="46"/>
  <c r="Z717" i="46"/>
  <c r="Z716" i="46"/>
  <c r="Z715" i="46"/>
  <c r="Z714" i="46"/>
  <c r="Z713" i="46"/>
  <c r="Z712" i="46"/>
  <c r="Z711" i="46"/>
  <c r="Z710" i="46"/>
  <c r="Z709" i="46"/>
  <c r="Z708" i="46"/>
  <c r="Z707" i="46"/>
  <c r="Z706" i="46"/>
  <c r="Z705" i="46"/>
  <c r="Z704" i="46"/>
  <c r="Z703" i="46"/>
  <c r="Z702" i="46"/>
  <c r="Z701" i="46"/>
  <c r="Z700" i="46"/>
  <c r="Z699" i="46"/>
  <c r="Z698" i="46"/>
  <c r="Z697" i="46"/>
  <c r="Z696" i="46"/>
  <c r="Z695" i="46"/>
  <c r="Z694" i="46"/>
  <c r="Z693" i="46"/>
  <c r="Z692" i="46"/>
  <c r="Z691" i="46"/>
  <c r="Z690" i="46"/>
  <c r="Z689" i="46"/>
  <c r="Z688" i="46"/>
  <c r="Z687" i="46"/>
  <c r="Z686" i="46"/>
  <c r="Z685" i="46"/>
  <c r="Z684" i="46"/>
  <c r="Z683" i="46"/>
  <c r="Z682" i="46"/>
  <c r="Z681" i="46"/>
  <c r="Z680" i="46"/>
  <c r="Z679" i="46"/>
  <c r="Z678" i="46"/>
  <c r="Z677" i="46"/>
  <c r="Z676" i="46"/>
  <c r="Z675" i="46"/>
  <c r="Z674" i="46"/>
  <c r="Z673" i="46"/>
  <c r="Z672" i="46"/>
  <c r="Z671" i="46"/>
  <c r="Z670" i="46"/>
  <c r="Z669" i="46"/>
  <c r="Z668" i="46"/>
  <c r="Z667" i="46"/>
  <c r="Z666" i="46"/>
  <c r="Z665" i="46"/>
  <c r="Z664" i="46"/>
  <c r="Z663" i="46"/>
  <c r="Z662" i="46"/>
  <c r="Z661" i="46"/>
  <c r="Z660" i="46"/>
  <c r="Z659" i="46"/>
  <c r="Z658" i="46"/>
  <c r="Z657" i="46"/>
  <c r="Z656" i="46"/>
  <c r="Z655" i="46"/>
  <c r="Z654" i="46"/>
  <c r="Z653" i="46"/>
  <c r="Z652" i="46"/>
  <c r="Z651" i="46"/>
  <c r="Z650" i="46"/>
  <c r="Z649" i="46"/>
  <c r="Z648" i="46"/>
  <c r="Z647" i="46"/>
  <c r="Z646" i="46"/>
  <c r="Z645" i="46"/>
  <c r="Z644" i="46"/>
  <c r="Z643" i="46"/>
  <c r="Z642" i="46"/>
  <c r="Z641" i="46"/>
  <c r="Z640" i="46"/>
  <c r="Z639" i="46"/>
  <c r="Z638" i="46"/>
  <c r="Z637" i="46"/>
  <c r="Z636" i="46"/>
  <c r="Z635" i="46"/>
  <c r="Z634" i="46"/>
  <c r="Z633" i="46"/>
  <c r="Z632" i="46"/>
  <c r="Z631" i="46"/>
  <c r="Z630" i="46"/>
  <c r="Z629" i="46"/>
  <c r="Z628" i="46"/>
  <c r="Z627" i="46"/>
  <c r="Z626" i="46"/>
  <c r="Z625" i="46"/>
  <c r="Z624" i="46"/>
  <c r="Z623" i="46"/>
  <c r="Z622" i="46"/>
  <c r="Z621" i="46"/>
  <c r="Z620" i="46"/>
  <c r="Z619" i="46"/>
  <c r="Z618" i="46"/>
  <c r="Z617" i="46"/>
  <c r="Z616" i="46"/>
  <c r="Z615" i="46"/>
  <c r="Z614" i="46"/>
  <c r="Z613" i="46"/>
  <c r="Z612" i="46"/>
  <c r="Z611" i="46"/>
  <c r="Z610" i="46"/>
  <c r="Z609" i="46"/>
  <c r="Z608" i="46"/>
  <c r="Z607" i="46"/>
  <c r="Z606" i="46"/>
  <c r="Z605" i="46"/>
  <c r="Z604" i="46"/>
  <c r="Z603" i="46"/>
  <c r="Z602" i="46"/>
  <c r="Z601" i="46"/>
  <c r="Z600" i="46"/>
  <c r="Z599" i="46"/>
  <c r="Z598" i="46"/>
  <c r="Z597" i="46"/>
  <c r="Z596" i="46"/>
  <c r="Z595" i="46"/>
  <c r="Z594" i="46"/>
  <c r="Z593" i="46"/>
  <c r="Z592" i="46"/>
  <c r="Z591" i="46"/>
  <c r="Z590" i="46"/>
  <c r="Z589" i="46"/>
  <c r="Z588" i="46"/>
  <c r="Z587" i="46"/>
  <c r="Z586" i="46"/>
  <c r="Z585" i="46"/>
  <c r="Z584" i="46"/>
  <c r="Z583" i="46"/>
  <c r="Z582" i="46"/>
  <c r="Z581" i="46"/>
  <c r="Z580" i="46"/>
  <c r="Z579" i="46"/>
  <c r="Z578" i="46"/>
  <c r="Z577" i="46"/>
  <c r="Z576" i="46"/>
  <c r="Z575" i="46"/>
  <c r="Z574" i="46"/>
  <c r="Z573" i="46"/>
  <c r="Z572" i="46"/>
  <c r="Z571" i="46"/>
  <c r="Z570" i="46"/>
  <c r="Z569" i="46"/>
  <c r="Z568" i="46"/>
  <c r="Z567" i="46"/>
  <c r="Z566" i="46"/>
  <c r="Z565" i="46"/>
  <c r="Z564" i="46"/>
  <c r="Z563" i="46"/>
  <c r="Z562" i="46"/>
  <c r="Z561" i="46"/>
  <c r="Z560" i="46"/>
  <c r="Z559" i="46"/>
  <c r="Z558" i="46"/>
  <c r="Z557" i="46"/>
  <c r="Z556" i="46"/>
  <c r="Z555" i="46"/>
  <c r="Z554" i="46"/>
  <c r="Z553" i="46"/>
  <c r="Z552" i="46"/>
  <c r="Z551" i="46"/>
  <c r="Z550" i="46"/>
  <c r="Z549" i="46"/>
  <c r="Z548" i="46"/>
  <c r="Z547" i="46"/>
  <c r="Z546" i="46"/>
  <c r="Z545" i="46"/>
  <c r="Z544" i="46"/>
  <c r="Z543" i="46"/>
  <c r="Z542" i="46"/>
  <c r="Z541" i="46"/>
  <c r="Z540" i="46"/>
  <c r="Z539" i="46"/>
  <c r="Z538" i="46"/>
  <c r="Z537" i="46"/>
  <c r="Z536" i="46"/>
  <c r="Z535" i="46"/>
  <c r="Z534" i="46"/>
  <c r="Z533" i="46"/>
  <c r="Z532" i="46"/>
  <c r="Z531" i="46"/>
  <c r="Z530" i="46"/>
  <c r="Z529" i="46"/>
  <c r="Z528" i="46"/>
  <c r="Z527" i="46"/>
  <c r="Z526" i="46"/>
  <c r="Z525" i="46"/>
  <c r="Z524" i="46"/>
  <c r="Z523" i="46"/>
  <c r="Z522" i="46"/>
  <c r="Z521" i="46"/>
  <c r="Z520" i="46"/>
  <c r="Z519" i="46"/>
  <c r="Z518" i="46"/>
  <c r="Z517" i="46"/>
  <c r="Z516" i="46"/>
  <c r="Z515" i="46"/>
  <c r="Z514" i="46"/>
  <c r="Z513" i="46"/>
  <c r="Z512" i="46"/>
  <c r="Z511" i="46"/>
  <c r="Z510" i="46"/>
  <c r="Z509" i="46"/>
  <c r="Z508" i="46"/>
  <c r="Z507" i="46"/>
  <c r="Z506" i="46"/>
  <c r="Z505" i="46"/>
  <c r="Z504" i="46"/>
  <c r="Z503" i="46"/>
  <c r="Z502" i="46"/>
  <c r="Z501" i="46"/>
  <c r="Z500" i="46"/>
  <c r="Z499" i="46"/>
  <c r="Z498" i="46"/>
  <c r="Z497" i="46"/>
  <c r="Z496" i="46"/>
  <c r="Z495" i="46"/>
  <c r="Z494" i="46"/>
  <c r="Z493" i="46"/>
  <c r="Z492" i="46"/>
  <c r="Z491" i="46"/>
  <c r="Z490" i="46"/>
  <c r="Z489" i="46"/>
  <c r="Z488" i="46"/>
  <c r="Z487" i="46"/>
  <c r="Z486" i="46"/>
  <c r="Z485" i="46"/>
  <c r="Z484" i="46"/>
  <c r="Z483" i="46"/>
  <c r="Z482" i="46"/>
  <c r="Z481" i="46"/>
  <c r="Z480" i="46"/>
  <c r="Z479" i="46"/>
  <c r="Z478" i="46"/>
  <c r="Z477" i="46"/>
  <c r="Z476" i="46"/>
  <c r="Z475" i="46"/>
  <c r="Z474" i="46"/>
  <c r="Z473" i="46"/>
  <c r="Z472" i="46"/>
  <c r="Z471" i="46"/>
  <c r="Z470" i="46"/>
  <c r="Z469" i="46"/>
  <c r="Z468" i="46"/>
  <c r="Z467" i="46"/>
  <c r="Z466" i="46"/>
  <c r="Z465" i="46"/>
  <c r="Z464" i="46"/>
  <c r="Z463" i="46"/>
  <c r="Z462" i="46"/>
  <c r="Z461" i="46"/>
  <c r="Z460" i="46"/>
  <c r="Z459" i="46"/>
  <c r="Z458" i="46"/>
  <c r="Z457" i="46"/>
  <c r="Z456" i="46"/>
  <c r="Z455" i="46"/>
  <c r="Z454" i="46"/>
  <c r="Z453" i="46"/>
  <c r="Z452" i="46"/>
  <c r="Z451" i="46"/>
  <c r="Z450" i="46"/>
  <c r="Z449" i="46"/>
  <c r="Z448" i="46"/>
  <c r="Z447" i="46"/>
  <c r="Z446" i="46"/>
  <c r="Z445" i="46"/>
  <c r="Z444" i="46"/>
  <c r="Z443" i="46"/>
  <c r="Z442" i="46"/>
  <c r="Z441" i="46"/>
  <c r="Z440" i="46"/>
  <c r="Z439" i="46"/>
  <c r="Z438" i="46"/>
  <c r="Z437" i="46"/>
  <c r="Z436" i="46"/>
  <c r="Z435" i="46"/>
  <c r="Z434" i="46"/>
  <c r="Z433" i="46"/>
  <c r="Z432" i="46"/>
  <c r="Z431" i="46"/>
  <c r="Z430" i="46"/>
  <c r="Z429" i="46"/>
  <c r="Z428" i="46"/>
  <c r="Z427" i="46"/>
  <c r="Z426" i="46"/>
  <c r="Z425" i="46"/>
  <c r="Z424" i="46"/>
  <c r="Z423" i="46"/>
  <c r="Z422" i="46"/>
  <c r="Z421" i="46"/>
  <c r="Z420" i="46"/>
  <c r="Z419" i="46"/>
  <c r="Z418" i="46"/>
  <c r="Z417" i="46"/>
  <c r="Z416" i="46"/>
  <c r="Z415" i="46"/>
  <c r="Z414" i="46"/>
  <c r="Z413" i="46"/>
  <c r="Z412" i="46"/>
  <c r="Z411" i="46"/>
  <c r="Z410" i="46"/>
  <c r="Z409" i="46"/>
  <c r="Z408" i="46"/>
  <c r="Z407" i="46"/>
  <c r="Z406" i="46"/>
  <c r="Z405" i="46"/>
  <c r="Z404" i="46"/>
  <c r="Z403" i="46"/>
  <c r="Z402" i="46"/>
  <c r="Z401" i="46"/>
  <c r="Z400" i="46"/>
  <c r="Z399" i="46"/>
  <c r="Z398" i="46"/>
  <c r="Z397" i="46"/>
  <c r="Z396" i="46"/>
  <c r="Z395" i="46"/>
  <c r="Z394" i="46"/>
  <c r="Z393" i="46"/>
  <c r="Z392" i="46"/>
  <c r="Z391" i="46"/>
  <c r="Z390" i="46"/>
  <c r="Z389" i="46"/>
  <c r="Z388" i="46"/>
  <c r="Z387" i="46"/>
  <c r="Z386" i="46"/>
  <c r="Z385" i="46"/>
  <c r="Z384" i="46"/>
  <c r="Z383" i="46"/>
  <c r="Z382" i="46"/>
  <c r="Z381" i="46"/>
  <c r="Z380" i="46"/>
  <c r="Z379" i="46"/>
  <c r="Z378" i="46"/>
  <c r="Z377" i="46"/>
  <c r="Z376" i="46"/>
  <c r="Z375" i="46"/>
  <c r="Z374" i="46"/>
  <c r="Z373" i="46"/>
  <c r="Z372" i="46"/>
  <c r="Z371" i="46"/>
  <c r="Z370" i="46"/>
  <c r="Z369" i="46"/>
  <c r="Z368" i="46"/>
  <c r="Z367" i="46"/>
  <c r="Z366" i="46"/>
  <c r="Z365" i="46"/>
  <c r="Z364" i="46"/>
  <c r="Z363" i="46"/>
  <c r="Z362" i="46"/>
  <c r="Z361" i="46"/>
  <c r="Z360" i="46"/>
  <c r="Z359" i="46"/>
  <c r="Z358" i="46"/>
  <c r="Z357" i="46"/>
  <c r="Z356" i="46"/>
  <c r="Z355" i="46"/>
  <c r="Z354" i="46"/>
  <c r="Z353" i="46"/>
  <c r="Z352" i="46"/>
  <c r="Z351" i="46"/>
  <c r="Z350" i="46"/>
  <c r="Z349" i="46"/>
  <c r="Z348" i="46"/>
  <c r="Z347" i="46"/>
  <c r="Z346" i="46"/>
  <c r="Z345" i="46"/>
  <c r="Z344" i="46"/>
  <c r="Z343" i="46"/>
  <c r="Z342" i="46"/>
  <c r="Z341" i="46"/>
  <c r="Z340" i="46"/>
  <c r="Z339" i="46"/>
  <c r="Z338" i="46"/>
  <c r="Z337" i="46"/>
  <c r="Z336" i="46"/>
  <c r="Z335" i="46"/>
  <c r="Z334" i="46"/>
  <c r="Z333" i="46"/>
  <c r="Z332" i="46"/>
  <c r="Z331" i="46"/>
  <c r="Z330" i="46"/>
  <c r="Z329" i="46"/>
  <c r="Z328" i="46"/>
  <c r="Z327" i="46"/>
  <c r="Z326" i="46"/>
  <c r="Z325" i="46"/>
  <c r="Z324" i="46"/>
  <c r="Z323" i="46"/>
  <c r="Z322" i="46"/>
  <c r="Z321" i="46"/>
  <c r="Z320" i="46"/>
  <c r="Z319" i="46"/>
  <c r="Z318" i="46"/>
  <c r="Z317" i="46"/>
  <c r="Z316" i="46"/>
  <c r="Z315" i="46"/>
  <c r="Z314" i="46"/>
  <c r="Z313" i="46"/>
  <c r="Z312" i="46"/>
  <c r="Z311" i="46"/>
  <c r="Z310" i="46"/>
  <c r="Z309" i="46"/>
  <c r="Z308" i="46"/>
  <c r="Z307" i="46"/>
  <c r="Z306" i="46"/>
  <c r="Z305" i="46"/>
  <c r="Z304" i="46"/>
  <c r="Z303" i="46"/>
  <c r="Z302" i="46"/>
  <c r="Z301" i="46"/>
  <c r="Z300" i="46"/>
  <c r="Z299" i="46"/>
  <c r="Z298" i="46"/>
  <c r="Z297" i="46"/>
  <c r="Z296" i="46"/>
  <c r="Z295" i="46"/>
  <c r="Z294" i="46"/>
  <c r="Z293" i="46"/>
  <c r="Z292" i="46"/>
  <c r="Z291" i="46"/>
  <c r="Z290" i="46"/>
  <c r="Z289" i="46"/>
  <c r="Z288" i="46"/>
  <c r="Z287" i="46"/>
  <c r="Z286" i="46"/>
  <c r="Z285" i="46"/>
  <c r="Z284" i="46"/>
  <c r="Z283" i="46"/>
  <c r="Z282" i="46"/>
  <c r="Z281" i="46"/>
  <c r="Z280" i="46"/>
  <c r="Z279" i="46"/>
  <c r="Z278" i="46"/>
  <c r="Z277" i="46"/>
  <c r="Z276" i="46"/>
  <c r="Z275" i="46"/>
  <c r="Z274" i="46"/>
  <c r="Z273" i="46"/>
  <c r="Z272" i="46"/>
  <c r="Z271" i="46"/>
  <c r="Z270" i="46"/>
  <c r="Z269" i="46"/>
  <c r="Z268" i="46"/>
  <c r="Z267" i="46"/>
  <c r="Z266" i="46"/>
  <c r="Z265" i="46"/>
  <c r="Z264" i="46"/>
  <c r="Z263" i="46"/>
  <c r="Z262" i="46"/>
  <c r="Z261" i="46"/>
  <c r="Z260" i="46"/>
  <c r="Z259" i="46"/>
  <c r="Z258" i="46"/>
  <c r="Z257" i="46"/>
  <c r="Z256" i="46"/>
  <c r="Z255" i="46"/>
  <c r="Z254" i="46"/>
  <c r="Z253" i="46"/>
  <c r="Z252" i="46"/>
  <c r="Z251" i="46"/>
  <c r="Z250" i="46"/>
  <c r="Z249" i="46"/>
  <c r="Z248" i="46"/>
  <c r="Z247" i="46"/>
  <c r="Z246" i="46"/>
  <c r="Z245" i="46"/>
  <c r="Z244" i="46"/>
  <c r="Z243" i="46"/>
  <c r="Z242" i="46"/>
  <c r="Z241" i="46"/>
  <c r="Z240" i="46"/>
  <c r="Z239" i="46"/>
  <c r="Z238" i="46"/>
  <c r="Z237" i="46"/>
  <c r="Z236" i="46"/>
  <c r="Z235" i="46"/>
  <c r="Z234" i="46"/>
  <c r="Z233" i="46"/>
  <c r="Z232" i="46"/>
  <c r="Z231" i="46"/>
  <c r="Z230" i="46"/>
  <c r="Z229" i="46"/>
  <c r="Z228" i="46"/>
  <c r="Z227" i="46"/>
  <c r="Z226" i="46"/>
  <c r="Z225" i="46"/>
  <c r="Z224" i="46"/>
  <c r="Z223" i="46"/>
  <c r="Z222" i="46"/>
  <c r="Z221" i="46"/>
  <c r="Z220" i="46"/>
  <c r="Z219" i="46"/>
  <c r="Z218" i="46"/>
  <c r="Z217" i="46"/>
  <c r="Z216" i="46"/>
  <c r="Z215" i="46"/>
  <c r="Z214" i="46"/>
  <c r="Z213" i="46"/>
  <c r="Z212" i="46"/>
  <c r="Z211" i="46"/>
  <c r="Z210" i="46"/>
  <c r="Z209" i="46"/>
  <c r="Z208" i="46"/>
  <c r="Z207" i="46"/>
  <c r="Z206" i="46"/>
  <c r="Z205" i="46"/>
  <c r="Z204" i="46"/>
  <c r="Z203" i="46"/>
  <c r="Z202" i="46"/>
  <c r="Z201" i="46"/>
  <c r="Z200" i="46"/>
  <c r="Z199" i="46"/>
  <c r="Z198" i="46"/>
  <c r="Z197" i="46"/>
  <c r="Z196" i="46"/>
  <c r="Z195" i="46"/>
  <c r="Z194" i="46"/>
  <c r="Z193" i="46"/>
  <c r="Z192" i="46"/>
  <c r="Z191" i="46"/>
  <c r="Z190" i="46"/>
  <c r="Z189" i="46"/>
  <c r="Z188" i="46"/>
  <c r="Z187" i="46"/>
  <c r="Z186" i="46"/>
  <c r="Z185" i="46"/>
  <c r="Z184" i="46"/>
  <c r="Z183" i="46"/>
  <c r="Z182" i="46"/>
  <c r="Z181" i="46"/>
  <c r="Z180" i="46"/>
  <c r="Z179" i="46"/>
  <c r="Z178" i="46"/>
  <c r="Z177" i="46"/>
  <c r="Z176" i="46"/>
  <c r="Z175" i="46"/>
  <c r="Z174" i="46"/>
  <c r="Z173" i="46"/>
  <c r="Z172" i="46"/>
  <c r="Z171" i="46"/>
  <c r="Z170" i="46"/>
  <c r="Z169" i="46"/>
  <c r="Z168" i="46"/>
  <c r="Z167" i="46"/>
  <c r="Z166" i="46"/>
  <c r="Z165" i="46"/>
  <c r="Z164" i="46"/>
  <c r="Z163" i="46"/>
  <c r="Z162" i="46"/>
  <c r="Z161" i="46"/>
  <c r="Z160" i="46"/>
  <c r="Z159" i="46"/>
  <c r="Z158" i="46"/>
  <c r="Z157" i="46"/>
  <c r="Z156" i="46"/>
  <c r="Z155" i="46"/>
  <c r="Z154" i="46"/>
  <c r="Z153" i="46"/>
  <c r="Z152" i="46"/>
  <c r="Z151" i="46"/>
  <c r="Z150" i="46"/>
  <c r="Z149" i="46"/>
  <c r="Z148" i="46"/>
  <c r="Z147" i="46"/>
  <c r="Z146" i="46"/>
  <c r="Z145" i="46"/>
  <c r="Z144" i="46"/>
  <c r="Z143" i="46"/>
  <c r="Z142" i="46"/>
  <c r="Z141" i="46"/>
  <c r="Z140" i="46"/>
  <c r="Z139" i="46"/>
  <c r="Z138" i="46"/>
  <c r="Z137" i="46"/>
  <c r="Z136" i="46"/>
  <c r="Z135" i="46"/>
  <c r="Z134" i="46"/>
  <c r="Z133" i="46"/>
  <c r="Z132" i="46"/>
  <c r="Z131" i="46"/>
  <c r="Z130" i="46"/>
  <c r="Z129" i="46"/>
  <c r="Z128" i="46"/>
  <c r="Z127" i="46"/>
  <c r="Z126" i="46"/>
  <c r="Z125" i="46"/>
  <c r="Z124" i="46"/>
  <c r="Z123" i="46"/>
  <c r="Z122" i="46"/>
  <c r="Z121" i="46"/>
  <c r="Z120" i="46"/>
  <c r="Z119" i="46"/>
  <c r="Z118" i="46"/>
  <c r="Z117" i="46"/>
  <c r="Z116" i="46"/>
  <c r="Z115" i="46"/>
  <c r="Z114" i="46"/>
  <c r="Z113" i="46"/>
  <c r="Z112" i="46"/>
  <c r="Z111" i="46"/>
  <c r="Z110" i="46"/>
  <c r="Z109" i="46"/>
  <c r="Z108" i="46"/>
  <c r="Z107" i="46"/>
  <c r="Z106" i="46"/>
  <c r="Z105" i="46"/>
  <c r="Z104" i="46"/>
  <c r="Z103" i="46"/>
  <c r="Z102" i="46"/>
  <c r="Z101" i="46"/>
  <c r="Z100" i="46"/>
  <c r="Z99" i="46"/>
  <c r="Z98" i="46"/>
  <c r="Z97" i="46"/>
  <c r="Z96" i="46"/>
  <c r="Z95" i="46"/>
  <c r="Z94" i="46"/>
  <c r="Z93" i="46"/>
  <c r="Z92" i="46"/>
  <c r="Z91" i="46"/>
  <c r="Z90" i="46"/>
  <c r="Z89" i="46"/>
  <c r="Z88" i="46"/>
  <c r="Z87" i="46"/>
  <c r="Z86" i="46"/>
  <c r="Z85" i="46"/>
  <c r="Z84" i="46"/>
  <c r="Z83" i="46"/>
  <c r="Z82" i="46"/>
  <c r="Z81" i="46"/>
  <c r="Z80" i="46"/>
  <c r="Z79" i="46"/>
  <c r="Z78" i="46"/>
  <c r="Z77" i="46"/>
  <c r="Z76" i="46"/>
  <c r="Z75" i="46"/>
  <c r="Z74" i="46"/>
  <c r="Z73" i="46"/>
  <c r="Z72" i="46"/>
  <c r="Z71" i="46"/>
  <c r="Z70" i="46"/>
  <c r="Z69" i="46"/>
  <c r="Z68" i="46"/>
  <c r="Z67" i="46"/>
  <c r="Z66" i="46"/>
  <c r="Z65" i="46"/>
  <c r="Z64" i="46"/>
  <c r="Z63" i="46"/>
  <c r="Z62" i="46"/>
  <c r="Z61" i="46"/>
  <c r="Z60" i="46"/>
  <c r="Z59" i="46"/>
  <c r="Z58" i="46"/>
  <c r="Z57" i="46"/>
  <c r="Z56" i="46"/>
  <c r="Z55" i="46"/>
  <c r="Z54" i="46"/>
  <c r="Z53" i="46"/>
  <c r="Z52" i="46"/>
  <c r="Z51" i="46"/>
  <c r="Z50" i="46"/>
  <c r="Z49" i="46"/>
  <c r="Z48" i="46"/>
  <c r="Z47" i="46"/>
  <c r="Z46" i="46"/>
  <c r="Z45" i="46"/>
  <c r="Z44" i="46"/>
  <c r="Z43" i="46"/>
  <c r="Z42" i="46"/>
  <c r="Z41" i="46"/>
  <c r="Z40" i="46"/>
  <c r="Z39" i="46"/>
  <c r="Z38" i="46"/>
  <c r="Z37" i="46"/>
  <c r="Z36" i="46"/>
  <c r="Z35" i="46"/>
  <c r="Z34" i="46"/>
  <c r="Z33" i="46"/>
  <c r="Z32" i="46"/>
  <c r="Z31" i="46"/>
  <c r="Z30" i="46"/>
  <c r="Z29" i="46"/>
  <c r="Z28" i="46"/>
  <c r="Z27" i="46"/>
  <c r="Z26" i="46"/>
  <c r="Z25" i="46"/>
  <c r="Z24" i="46"/>
  <c r="Z23" i="46"/>
  <c r="Z22" i="46"/>
  <c r="Z21" i="46"/>
  <c r="Z20" i="46"/>
  <c r="Z19" i="46"/>
  <c r="Z18" i="46"/>
  <c r="Z17" i="46"/>
  <c r="Z16" i="46"/>
  <c r="X19" i="46"/>
  <c r="X16" i="46"/>
  <c r="X17" i="46"/>
  <c r="X18"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X113" i="46"/>
  <c r="X114" i="46"/>
  <c r="X115" i="46"/>
  <c r="X116" i="46"/>
  <c r="X117" i="46"/>
  <c r="X118" i="46"/>
  <c r="X119" i="46"/>
  <c r="X120" i="46"/>
  <c r="X121" i="46"/>
  <c r="X122" i="46"/>
  <c r="X123" i="46"/>
  <c r="X124" i="46"/>
  <c r="X125" i="46"/>
  <c r="X126" i="46"/>
  <c r="X127" i="46"/>
  <c r="X128" i="46"/>
  <c r="X129" i="46"/>
  <c r="X130" i="46"/>
  <c r="X131" i="46"/>
  <c r="X132" i="46"/>
  <c r="X133" i="46"/>
  <c r="X134" i="46"/>
  <c r="X135" i="46"/>
  <c r="X136" i="46"/>
  <c r="X137" i="46"/>
  <c r="X138" i="46"/>
  <c r="X139" i="46"/>
  <c r="X140" i="46"/>
  <c r="X141" i="46"/>
  <c r="X142" i="46"/>
  <c r="X143" i="46"/>
  <c r="X144" i="46"/>
  <c r="X145" i="46"/>
  <c r="X146" i="46"/>
  <c r="X147" i="46"/>
  <c r="X148" i="46"/>
  <c r="X149" i="46"/>
  <c r="X150" i="46"/>
  <c r="X151" i="46"/>
  <c r="X152" i="46"/>
  <c r="X153" i="46"/>
  <c r="X154" i="46"/>
  <c r="X155" i="46"/>
  <c r="X156" i="46"/>
  <c r="X157" i="46"/>
  <c r="X158" i="46"/>
  <c r="X159" i="46"/>
  <c r="X160" i="46"/>
  <c r="X161" i="46"/>
  <c r="X162" i="46"/>
  <c r="X163" i="46"/>
  <c r="X164" i="46"/>
  <c r="X165" i="46"/>
  <c r="X166" i="46"/>
  <c r="X167" i="46"/>
  <c r="X168" i="46"/>
  <c r="X169" i="46"/>
  <c r="X170" i="46"/>
  <c r="X171" i="46"/>
  <c r="X172" i="46"/>
  <c r="X173" i="46"/>
  <c r="X174" i="46"/>
  <c r="X175" i="46"/>
  <c r="X176" i="46"/>
  <c r="X177" i="46"/>
  <c r="X178" i="46"/>
  <c r="X179" i="46"/>
  <c r="X180" i="46"/>
  <c r="X181" i="46"/>
  <c r="X182" i="46"/>
  <c r="X183" i="46"/>
  <c r="X184" i="46"/>
  <c r="X185" i="46"/>
  <c r="X186" i="46"/>
  <c r="X187" i="46"/>
  <c r="X188" i="46"/>
  <c r="X189" i="46"/>
  <c r="X190" i="46"/>
  <c r="X191" i="46"/>
  <c r="X192" i="46"/>
  <c r="X193" i="46"/>
  <c r="X194" i="46"/>
  <c r="X195" i="46"/>
  <c r="X196" i="46"/>
  <c r="X197" i="46"/>
  <c r="X198" i="46"/>
  <c r="X199" i="46"/>
  <c r="X200" i="46"/>
  <c r="X201" i="46"/>
  <c r="X202" i="46"/>
  <c r="X203" i="46"/>
  <c r="X204" i="46"/>
  <c r="X205" i="46"/>
  <c r="X206" i="46"/>
  <c r="X207" i="46"/>
  <c r="X208" i="46"/>
  <c r="X209" i="46"/>
  <c r="X210" i="46"/>
  <c r="X211" i="46"/>
  <c r="X212" i="46"/>
  <c r="X213" i="46"/>
  <c r="X214" i="46"/>
  <c r="X215" i="46"/>
  <c r="X216" i="46"/>
  <c r="X217" i="46"/>
  <c r="X218" i="46"/>
  <c r="X219" i="46"/>
  <c r="X220" i="46"/>
  <c r="X221" i="46"/>
  <c r="X222" i="46"/>
  <c r="X223" i="46"/>
  <c r="X224" i="46"/>
  <c r="X225" i="46"/>
  <c r="X226" i="46"/>
  <c r="X227" i="46"/>
  <c r="X228" i="46"/>
  <c r="X229" i="46"/>
  <c r="X230" i="46"/>
  <c r="X231" i="46"/>
  <c r="X232" i="46"/>
  <c r="X233" i="46"/>
  <c r="X234" i="46"/>
  <c r="X235" i="46"/>
  <c r="X236" i="46"/>
  <c r="X237" i="46"/>
  <c r="X238" i="46"/>
  <c r="X239" i="46"/>
  <c r="X240" i="46"/>
  <c r="X241" i="46"/>
  <c r="X242" i="46"/>
  <c r="X243" i="46"/>
  <c r="X244" i="46"/>
  <c r="X245" i="46"/>
  <c r="X246" i="46"/>
  <c r="X247" i="46"/>
  <c r="X248" i="46"/>
  <c r="X249" i="46"/>
  <c r="X250" i="46"/>
  <c r="X251" i="46"/>
  <c r="X252" i="46"/>
  <c r="X253" i="46"/>
  <c r="X254" i="46"/>
  <c r="X255" i="46"/>
  <c r="X256" i="46"/>
  <c r="X257" i="46"/>
  <c r="X258" i="46"/>
  <c r="X259" i="46"/>
  <c r="X260" i="46"/>
  <c r="X261" i="46"/>
  <c r="X262" i="46"/>
  <c r="X263" i="46"/>
  <c r="X264" i="46"/>
  <c r="X265" i="46"/>
  <c r="X266" i="46"/>
  <c r="X267" i="46"/>
  <c r="X268" i="46"/>
  <c r="X269" i="46"/>
  <c r="X270" i="46"/>
  <c r="X271" i="46"/>
  <c r="X272" i="46"/>
  <c r="X273" i="46"/>
  <c r="X274" i="46"/>
  <c r="X275" i="46"/>
  <c r="X276" i="46"/>
  <c r="X277" i="46"/>
  <c r="X278" i="46"/>
  <c r="X279" i="46"/>
  <c r="X280" i="46"/>
  <c r="X281" i="46"/>
  <c r="X282" i="46"/>
  <c r="X283" i="46"/>
  <c r="X284" i="46"/>
  <c r="X285" i="46"/>
  <c r="X286" i="46"/>
  <c r="X287" i="46"/>
  <c r="X288" i="46"/>
  <c r="X289" i="46"/>
  <c r="X290" i="46"/>
  <c r="X291" i="46"/>
  <c r="X292" i="46"/>
  <c r="X293" i="46"/>
  <c r="X294" i="46"/>
  <c r="X295" i="46"/>
  <c r="X296" i="46"/>
  <c r="X297" i="46"/>
  <c r="X298" i="46"/>
  <c r="X299" i="46"/>
  <c r="X300" i="46"/>
  <c r="X301" i="46"/>
  <c r="X302" i="46"/>
  <c r="X303" i="46"/>
  <c r="X304" i="46"/>
  <c r="X305" i="46"/>
  <c r="X306" i="46"/>
  <c r="X307" i="46"/>
  <c r="X308" i="46"/>
  <c r="X309" i="46"/>
  <c r="X310" i="46"/>
  <c r="X311" i="46"/>
  <c r="X312" i="46"/>
  <c r="X313" i="46"/>
  <c r="X314" i="46"/>
  <c r="X315" i="46"/>
  <c r="X316" i="46"/>
  <c r="X317" i="46"/>
  <c r="X318" i="46"/>
  <c r="X319" i="46"/>
  <c r="X320" i="46"/>
  <c r="X321" i="46"/>
  <c r="X322" i="46"/>
  <c r="X323" i="46"/>
  <c r="X324" i="46"/>
  <c r="X325" i="46"/>
  <c r="X326" i="46"/>
  <c r="X327" i="46"/>
  <c r="X328" i="46"/>
  <c r="X329" i="46"/>
  <c r="X330" i="46"/>
  <c r="X331" i="46"/>
  <c r="X332" i="46"/>
  <c r="X333" i="46"/>
  <c r="X334" i="46"/>
  <c r="X335" i="46"/>
  <c r="X336" i="46"/>
  <c r="X337" i="46"/>
  <c r="X338" i="46"/>
  <c r="X339" i="46"/>
  <c r="X340" i="46"/>
  <c r="X341" i="46"/>
  <c r="X342" i="46"/>
  <c r="X343" i="46"/>
  <c r="X344" i="46"/>
  <c r="X345" i="46"/>
  <c r="X346" i="46"/>
  <c r="X347" i="46"/>
  <c r="X348" i="46"/>
  <c r="X349" i="46"/>
  <c r="X350" i="46"/>
  <c r="X351" i="46"/>
  <c r="X352" i="46"/>
  <c r="X353" i="46"/>
  <c r="X354" i="46"/>
  <c r="X355" i="46"/>
  <c r="X356" i="46"/>
  <c r="X357" i="46"/>
  <c r="X358" i="46"/>
  <c r="X359" i="46"/>
  <c r="X360" i="46"/>
  <c r="X361" i="46"/>
  <c r="X362" i="46"/>
  <c r="X363" i="46"/>
  <c r="X364" i="46"/>
  <c r="X365" i="46"/>
  <c r="X366" i="46"/>
  <c r="X367" i="46"/>
  <c r="X368" i="46"/>
  <c r="X369" i="46"/>
  <c r="X370" i="46"/>
  <c r="X371" i="46"/>
  <c r="X372" i="46"/>
  <c r="X373" i="46"/>
  <c r="X374" i="46"/>
  <c r="X375" i="46"/>
  <c r="X376" i="46"/>
  <c r="X377" i="46"/>
  <c r="X378" i="46"/>
  <c r="X379" i="46"/>
  <c r="X380" i="46"/>
  <c r="X381" i="46"/>
  <c r="X382" i="46"/>
  <c r="X383" i="46"/>
  <c r="X384" i="46"/>
  <c r="X385" i="46"/>
  <c r="X386" i="46"/>
  <c r="X387" i="46"/>
  <c r="X388" i="46"/>
  <c r="X389" i="46"/>
  <c r="X390" i="46"/>
  <c r="X391" i="46"/>
  <c r="X392" i="46"/>
  <c r="X393" i="46"/>
  <c r="X394" i="46"/>
  <c r="X395" i="46"/>
  <c r="X396" i="46"/>
  <c r="X397" i="46"/>
  <c r="X398" i="46"/>
  <c r="X399" i="46"/>
  <c r="X400" i="46"/>
  <c r="X401" i="46"/>
  <c r="X402" i="46"/>
  <c r="X403" i="46"/>
  <c r="X404" i="46"/>
  <c r="X405" i="46"/>
  <c r="X406" i="46"/>
  <c r="X407" i="46"/>
  <c r="X408" i="46"/>
  <c r="X409" i="46"/>
  <c r="X410" i="46"/>
  <c r="X411" i="46"/>
  <c r="X412" i="46"/>
  <c r="X413" i="46"/>
  <c r="X414" i="46"/>
  <c r="X415" i="46"/>
  <c r="X416" i="46"/>
  <c r="X417" i="46"/>
  <c r="X418" i="46"/>
  <c r="X419" i="46"/>
  <c r="X420" i="46"/>
  <c r="X421" i="46"/>
  <c r="X422" i="46"/>
  <c r="X423" i="46"/>
  <c r="X424" i="46"/>
  <c r="X425" i="46"/>
  <c r="X426" i="46"/>
  <c r="X427" i="46"/>
  <c r="X428" i="46"/>
  <c r="X429" i="46"/>
  <c r="X430" i="46"/>
  <c r="X431" i="46"/>
  <c r="X432" i="46"/>
  <c r="X433" i="46"/>
  <c r="X434" i="46"/>
  <c r="X435" i="46"/>
  <c r="X436" i="46"/>
  <c r="X437" i="46"/>
  <c r="X438" i="46"/>
  <c r="X439" i="46"/>
  <c r="X440" i="46"/>
  <c r="X441" i="46"/>
  <c r="X442" i="46"/>
  <c r="X443" i="46"/>
  <c r="X444" i="46"/>
  <c r="X445" i="46"/>
  <c r="X446" i="46"/>
  <c r="X447" i="46"/>
  <c r="X448" i="46"/>
  <c r="X449" i="46"/>
  <c r="X450" i="46"/>
  <c r="X451" i="46"/>
  <c r="X452" i="46"/>
  <c r="X453" i="46"/>
  <c r="X454" i="46"/>
  <c r="X455" i="46"/>
  <c r="X456" i="46"/>
  <c r="X457" i="46"/>
  <c r="X458" i="46"/>
  <c r="X459" i="46"/>
  <c r="X460" i="46"/>
  <c r="X461" i="46"/>
  <c r="X462" i="46"/>
  <c r="X463" i="46"/>
  <c r="X464" i="46"/>
  <c r="X465" i="46"/>
  <c r="X466" i="46"/>
  <c r="X467" i="46"/>
  <c r="X468" i="46"/>
  <c r="X469" i="46"/>
  <c r="X470" i="46"/>
  <c r="X471" i="46"/>
  <c r="X472" i="46"/>
  <c r="X473" i="46"/>
  <c r="X474" i="46"/>
  <c r="X475" i="46"/>
  <c r="X476" i="46"/>
  <c r="X477" i="46"/>
  <c r="X478" i="46"/>
  <c r="X479" i="46"/>
  <c r="X480" i="46"/>
  <c r="X481" i="46"/>
  <c r="X482" i="46"/>
  <c r="X483" i="46"/>
  <c r="X484" i="46"/>
  <c r="X485" i="46"/>
  <c r="X486" i="46"/>
  <c r="X487" i="46"/>
  <c r="X488" i="46"/>
  <c r="X489" i="46"/>
  <c r="X490" i="46"/>
  <c r="X491" i="46"/>
  <c r="X492" i="46"/>
  <c r="X493" i="46"/>
  <c r="X494" i="46"/>
  <c r="X495" i="46"/>
  <c r="X496" i="46"/>
  <c r="X497" i="46"/>
  <c r="X498" i="46"/>
  <c r="X499" i="46"/>
  <c r="X500" i="46"/>
  <c r="X501" i="46"/>
  <c r="X502" i="46"/>
  <c r="X503" i="46"/>
  <c r="X504" i="46"/>
  <c r="X505" i="46"/>
  <c r="X506" i="46"/>
  <c r="X507" i="46"/>
  <c r="X508" i="46"/>
  <c r="X509" i="46"/>
  <c r="X510" i="46"/>
  <c r="X511" i="46"/>
  <c r="X512" i="46"/>
  <c r="X513" i="46"/>
  <c r="X514" i="46"/>
  <c r="X515" i="46"/>
  <c r="X516" i="46"/>
  <c r="X517" i="46"/>
  <c r="X518" i="46"/>
  <c r="X519" i="46"/>
  <c r="X520" i="46"/>
  <c r="X521" i="46"/>
  <c r="X522" i="46"/>
  <c r="X523" i="46"/>
  <c r="X524" i="46"/>
  <c r="X525" i="46"/>
  <c r="X526" i="46"/>
  <c r="X527" i="46"/>
  <c r="X528" i="46"/>
  <c r="X529" i="46"/>
  <c r="X530" i="46"/>
  <c r="X531" i="46"/>
  <c r="X532" i="46"/>
  <c r="X533" i="46"/>
  <c r="X534" i="46"/>
  <c r="X535" i="46"/>
  <c r="X536" i="46"/>
  <c r="X537" i="46"/>
  <c r="X538" i="46"/>
  <c r="X539" i="46"/>
  <c r="X540" i="46"/>
  <c r="X541" i="46"/>
  <c r="X542" i="46"/>
  <c r="X543" i="46"/>
  <c r="X544" i="46"/>
  <c r="X545" i="46"/>
  <c r="X546" i="46"/>
  <c r="X547" i="46"/>
  <c r="X548" i="46"/>
  <c r="X549" i="46"/>
  <c r="X550" i="46"/>
  <c r="X551" i="46"/>
  <c r="X552" i="46"/>
  <c r="X553" i="46"/>
  <c r="X554" i="46"/>
  <c r="X555" i="46"/>
  <c r="X556" i="46"/>
  <c r="X557" i="46"/>
  <c r="X558" i="46"/>
  <c r="X559" i="46"/>
  <c r="X560" i="46"/>
  <c r="X561" i="46"/>
  <c r="X562" i="46"/>
  <c r="X563" i="46"/>
  <c r="X564" i="46"/>
  <c r="X565" i="46"/>
  <c r="X566" i="46"/>
  <c r="X567" i="46"/>
  <c r="X568" i="46"/>
  <c r="X569" i="46"/>
  <c r="X570" i="46"/>
  <c r="X571" i="46"/>
  <c r="X572" i="46"/>
  <c r="X573" i="46"/>
  <c r="X574" i="46"/>
  <c r="X575" i="46"/>
  <c r="X576" i="46"/>
  <c r="X577" i="46"/>
  <c r="X578" i="46"/>
  <c r="X579" i="46"/>
  <c r="X580" i="46"/>
  <c r="X581" i="46"/>
  <c r="X582" i="46"/>
  <c r="X583" i="46"/>
  <c r="X584" i="46"/>
  <c r="X585" i="46"/>
  <c r="X586" i="46"/>
  <c r="X587" i="46"/>
  <c r="X588" i="46"/>
  <c r="X589" i="46"/>
  <c r="X590" i="46"/>
  <c r="X591" i="46"/>
  <c r="X592" i="46"/>
  <c r="X593" i="46"/>
  <c r="X594" i="46"/>
  <c r="X595" i="46"/>
  <c r="X596" i="46"/>
  <c r="X597" i="46"/>
  <c r="X598" i="46"/>
  <c r="X599" i="46"/>
  <c r="X600" i="46"/>
  <c r="X601" i="46"/>
  <c r="X602" i="46"/>
  <c r="X603" i="46"/>
  <c r="X604" i="46"/>
  <c r="X605" i="46"/>
  <c r="X606" i="46"/>
  <c r="X607" i="46"/>
  <c r="X608" i="46"/>
  <c r="X609" i="46"/>
  <c r="X610" i="46"/>
  <c r="X611" i="46"/>
  <c r="X612" i="46"/>
  <c r="X613" i="46"/>
  <c r="X614" i="46"/>
  <c r="X615" i="46"/>
  <c r="X616" i="46"/>
  <c r="X617" i="46"/>
  <c r="X618" i="46"/>
  <c r="X619" i="46"/>
  <c r="X620" i="46"/>
  <c r="X621" i="46"/>
  <c r="X622" i="46"/>
  <c r="X623" i="46"/>
  <c r="X624" i="46"/>
  <c r="X625" i="46"/>
  <c r="X626" i="46"/>
  <c r="X627" i="46"/>
  <c r="X628" i="46"/>
  <c r="X629" i="46"/>
  <c r="X630" i="46"/>
  <c r="X631" i="46"/>
  <c r="X632" i="46"/>
  <c r="X633" i="46"/>
  <c r="X634" i="46"/>
  <c r="X635" i="46"/>
  <c r="X636" i="46"/>
  <c r="X637" i="46"/>
  <c r="X638" i="46"/>
  <c r="X639" i="46"/>
  <c r="X640" i="46"/>
  <c r="X641" i="46"/>
  <c r="X642" i="46"/>
  <c r="X643" i="46"/>
  <c r="X644" i="46"/>
  <c r="X645" i="46"/>
  <c r="X646" i="46"/>
  <c r="X647" i="46"/>
  <c r="X648" i="46"/>
  <c r="X649" i="46"/>
  <c r="X650" i="46"/>
  <c r="X651" i="46"/>
  <c r="X652" i="46"/>
  <c r="X653" i="46"/>
  <c r="X654" i="46"/>
  <c r="X655" i="46"/>
  <c r="X656" i="46"/>
  <c r="X657" i="46"/>
  <c r="X658" i="46"/>
  <c r="X659" i="46"/>
  <c r="X660" i="46"/>
  <c r="X661" i="46"/>
  <c r="X662" i="46"/>
  <c r="X663" i="46"/>
  <c r="X664" i="46"/>
  <c r="X665" i="46"/>
  <c r="X666" i="46"/>
  <c r="X667" i="46"/>
  <c r="X668" i="46"/>
  <c r="X669" i="46"/>
  <c r="X670" i="46"/>
  <c r="X671" i="46"/>
  <c r="X672" i="46"/>
  <c r="X673" i="46"/>
  <c r="X674" i="46"/>
  <c r="X675" i="46"/>
  <c r="X676" i="46"/>
  <c r="X677" i="46"/>
  <c r="X678" i="46"/>
  <c r="X679" i="46"/>
  <c r="X680" i="46"/>
  <c r="X681" i="46"/>
  <c r="X682" i="46"/>
  <c r="X683" i="46"/>
  <c r="X684" i="46"/>
  <c r="X685" i="46"/>
  <c r="X686" i="46"/>
  <c r="X687" i="46"/>
  <c r="X688" i="46"/>
  <c r="X689" i="46"/>
  <c r="X690" i="46"/>
  <c r="X691" i="46"/>
  <c r="X692" i="46"/>
  <c r="X693" i="46"/>
  <c r="X694" i="46"/>
  <c r="X695" i="46"/>
  <c r="X696" i="46"/>
  <c r="X697" i="46"/>
  <c r="X698" i="46"/>
  <c r="X699" i="46"/>
  <c r="X700" i="46"/>
  <c r="X701" i="46"/>
  <c r="X702" i="46"/>
  <c r="X703" i="46"/>
  <c r="X704" i="46"/>
  <c r="X705" i="46"/>
  <c r="X706" i="46"/>
  <c r="X707" i="46"/>
  <c r="X708" i="46"/>
  <c r="X709" i="46"/>
  <c r="X710" i="46"/>
  <c r="X711" i="46"/>
  <c r="X712" i="46"/>
  <c r="X713" i="46"/>
  <c r="X714" i="46"/>
  <c r="X715" i="46"/>
  <c r="X716" i="46"/>
  <c r="X717" i="46"/>
  <c r="X718" i="46"/>
  <c r="X719" i="46"/>
  <c r="X720" i="46"/>
  <c r="X721" i="46"/>
  <c r="X722" i="46"/>
  <c r="X723" i="46"/>
  <c r="X724" i="46"/>
  <c r="X725" i="46"/>
  <c r="X726" i="46"/>
  <c r="X727" i="46"/>
  <c r="X728" i="46"/>
  <c r="X729" i="46"/>
  <c r="X730" i="46"/>
  <c r="X731" i="46"/>
  <c r="X732" i="46"/>
  <c r="X733" i="46"/>
  <c r="X734" i="46"/>
  <c r="X735" i="46"/>
  <c r="X736" i="46"/>
  <c r="X737" i="46"/>
  <c r="X738" i="46"/>
  <c r="X739" i="46"/>
  <c r="X740" i="46"/>
  <c r="X741" i="46"/>
  <c r="X742" i="46"/>
  <c r="X743" i="46"/>
  <c r="X744" i="46"/>
  <c r="X745" i="46"/>
  <c r="X746" i="46"/>
  <c r="X747" i="46"/>
  <c r="X748" i="46"/>
  <c r="X749" i="46"/>
  <c r="X750" i="46"/>
  <c r="X751" i="46"/>
  <c r="X752" i="46"/>
  <c r="X753" i="46"/>
  <c r="X754" i="46"/>
  <c r="X755" i="46"/>
  <c r="X756" i="46"/>
  <c r="X757" i="46"/>
  <c r="X758" i="46"/>
  <c r="X759" i="46"/>
  <c r="X760" i="46"/>
  <c r="X761" i="46"/>
  <c r="X762" i="46"/>
  <c r="X763" i="46"/>
  <c r="X764" i="46"/>
  <c r="X765" i="46"/>
  <c r="X766" i="46"/>
  <c r="X767" i="46"/>
  <c r="X768" i="46"/>
  <c r="X769" i="46"/>
  <c r="X770" i="46"/>
  <c r="X771" i="46"/>
  <c r="X772" i="46"/>
  <c r="X773" i="46"/>
  <c r="X774" i="46"/>
  <c r="X775" i="46"/>
  <c r="X776" i="46"/>
  <c r="X777" i="46"/>
  <c r="X778" i="46"/>
  <c r="X779" i="46"/>
  <c r="X780" i="46"/>
  <c r="X781" i="46"/>
  <c r="X782" i="46"/>
  <c r="X783" i="46"/>
  <c r="X784" i="46"/>
  <c r="X785" i="46"/>
  <c r="X786" i="46"/>
  <c r="X787" i="46"/>
  <c r="X788" i="46"/>
  <c r="X789" i="46"/>
  <c r="X790" i="46"/>
  <c r="X791" i="46"/>
  <c r="X792" i="46"/>
  <c r="X793" i="46"/>
  <c r="X794" i="46"/>
  <c r="X795" i="46"/>
  <c r="X796" i="46"/>
  <c r="X797" i="46"/>
  <c r="X798" i="46"/>
  <c r="X799" i="46"/>
  <c r="X800" i="46"/>
  <c r="X801" i="46"/>
  <c r="X802" i="46"/>
  <c r="X803" i="46"/>
  <c r="X804" i="46"/>
  <c r="X805" i="46"/>
  <c r="X806" i="46"/>
  <c r="X807" i="46"/>
  <c r="X808" i="46"/>
  <c r="X809" i="46"/>
  <c r="X810" i="46"/>
  <c r="X811" i="46"/>
  <c r="X812" i="46"/>
  <c r="X813" i="46"/>
  <c r="X814" i="46"/>
  <c r="X815" i="46"/>
  <c r="X816" i="46"/>
  <c r="X817" i="46"/>
  <c r="X818" i="46"/>
  <c r="X819" i="46"/>
  <c r="X820" i="46"/>
  <c r="X821" i="46"/>
  <c r="X822" i="46"/>
  <c r="X823" i="46"/>
  <c r="X824" i="46"/>
  <c r="X825" i="46"/>
  <c r="X826" i="46"/>
  <c r="X827" i="46"/>
  <c r="X828" i="46"/>
  <c r="X829" i="46"/>
  <c r="X830" i="46"/>
  <c r="X831" i="46"/>
  <c r="X832" i="46"/>
  <c r="X833" i="46"/>
  <c r="X834" i="46"/>
  <c r="X835" i="46"/>
  <c r="X836" i="46"/>
  <c r="X837" i="46"/>
  <c r="X838" i="46"/>
  <c r="X839" i="46"/>
  <c r="X840" i="46"/>
  <c r="X841" i="46"/>
  <c r="X842" i="46"/>
  <c r="X843" i="46"/>
  <c r="X844" i="46"/>
  <c r="X845" i="46"/>
  <c r="X846" i="46"/>
  <c r="X847" i="46"/>
  <c r="X848" i="46"/>
  <c r="X849" i="46"/>
  <c r="X850" i="46"/>
  <c r="X851" i="46"/>
  <c r="X852" i="46"/>
  <c r="X853" i="46"/>
  <c r="X854" i="46"/>
  <c r="X855" i="46"/>
  <c r="X856" i="46"/>
  <c r="X857" i="46"/>
  <c r="X858" i="46"/>
  <c r="X859" i="46"/>
  <c r="X860" i="46"/>
  <c r="X861" i="46"/>
  <c r="X862" i="46"/>
  <c r="X863" i="46"/>
  <c r="X864" i="46"/>
  <c r="X865" i="46"/>
  <c r="X866" i="46"/>
  <c r="X867" i="46"/>
  <c r="X868" i="46"/>
  <c r="X869" i="46"/>
  <c r="X870" i="46"/>
  <c r="X871" i="46"/>
  <c r="X872" i="46"/>
  <c r="X873" i="46"/>
  <c r="X874" i="46"/>
  <c r="X875" i="46"/>
  <c r="X876" i="46"/>
  <c r="X877" i="46"/>
  <c r="X878" i="46"/>
  <c r="X879" i="46"/>
  <c r="X880" i="46"/>
  <c r="X881" i="46"/>
  <c r="X882" i="46"/>
  <c r="X883" i="46"/>
  <c r="X884" i="46"/>
  <c r="X885" i="46"/>
  <c r="X886" i="46"/>
  <c r="X887" i="46"/>
  <c r="X888" i="46"/>
  <c r="X889" i="46"/>
  <c r="X890" i="46"/>
  <c r="X891" i="46"/>
  <c r="X892" i="46"/>
  <c r="X893" i="46"/>
  <c r="X894" i="46"/>
  <c r="X895" i="46"/>
  <c r="X896" i="46"/>
  <c r="X897" i="46"/>
  <c r="X898" i="46"/>
  <c r="X899" i="46"/>
  <c r="X900" i="46"/>
  <c r="X901" i="46"/>
  <c r="X902" i="46"/>
  <c r="X903" i="46"/>
  <c r="X904" i="46"/>
  <c r="X905" i="46"/>
  <c r="X906" i="46"/>
  <c r="X907" i="46"/>
  <c r="X908" i="46"/>
  <c r="X909" i="46"/>
  <c r="X910" i="46"/>
  <c r="X911" i="46"/>
  <c r="X912" i="46"/>
  <c r="X913" i="46"/>
  <c r="X914" i="46"/>
  <c r="X915" i="46"/>
  <c r="X916" i="46"/>
  <c r="X917" i="46"/>
  <c r="X918" i="46"/>
  <c r="X919" i="46"/>
  <c r="X920" i="46"/>
  <c r="X921" i="46"/>
  <c r="X922" i="46"/>
  <c r="X923" i="46"/>
  <c r="X924" i="46"/>
  <c r="X925" i="46"/>
  <c r="X926" i="46"/>
  <c r="X927" i="46"/>
  <c r="X928" i="46"/>
  <c r="X929" i="46"/>
  <c r="X930" i="46"/>
  <c r="X931" i="46"/>
  <c r="X932" i="46"/>
  <c r="X933" i="46"/>
  <c r="X934" i="46"/>
  <c r="X935" i="46"/>
  <c r="X936" i="46"/>
  <c r="X937" i="46"/>
  <c r="X938" i="46"/>
  <c r="X939" i="46"/>
  <c r="X940" i="46"/>
  <c r="X941" i="46"/>
  <c r="X942" i="46"/>
  <c r="X943" i="46"/>
  <c r="X944" i="46"/>
  <c r="X945" i="46"/>
  <c r="X946" i="46"/>
  <c r="X947" i="46"/>
  <c r="X948" i="46"/>
  <c r="X949" i="46"/>
  <c r="X950" i="46"/>
  <c r="X951" i="46"/>
  <c r="X952" i="46"/>
  <c r="X953" i="46"/>
  <c r="X954" i="46"/>
  <c r="X955" i="46"/>
  <c r="X956" i="46"/>
  <c r="X957" i="46"/>
  <c r="X958" i="46"/>
  <c r="X959" i="46"/>
  <c r="X960" i="46"/>
  <c r="X961" i="46"/>
  <c r="X962" i="46"/>
  <c r="X963" i="46"/>
  <c r="X964" i="46"/>
  <c r="X965" i="46"/>
  <c r="X966" i="46"/>
  <c r="X967" i="46"/>
  <c r="X968" i="46"/>
  <c r="X969" i="46"/>
  <c r="X970" i="46"/>
  <c r="X971" i="46"/>
  <c r="X972" i="46"/>
  <c r="X973" i="46"/>
  <c r="X974" i="46"/>
  <c r="X975" i="46"/>
  <c r="X976" i="46"/>
  <c r="X977" i="46"/>
  <c r="X978" i="46"/>
  <c r="X979" i="46"/>
  <c r="X980" i="46"/>
  <c r="X981" i="46"/>
  <c r="X982" i="46"/>
  <c r="X983" i="46"/>
  <c r="X984" i="46"/>
  <c r="X985" i="46"/>
  <c r="X986" i="46"/>
  <c r="X987" i="46"/>
  <c r="X988" i="46"/>
  <c r="X989" i="46"/>
  <c r="X990" i="46"/>
  <c r="X991" i="46"/>
  <c r="X992" i="46"/>
  <c r="X993" i="46"/>
  <c r="X994" i="46"/>
  <c r="X995" i="46"/>
  <c r="X996" i="46"/>
  <c r="X997" i="46"/>
  <c r="X998" i="46"/>
  <c r="X999" i="46"/>
  <c r="X1000" i="46"/>
  <c r="X1001" i="46"/>
  <c r="X1002" i="46"/>
  <c r="X1003" i="46"/>
  <c r="X1004" i="46"/>
  <c r="X1005" i="46"/>
  <c r="X1006" i="46"/>
  <c r="X1007" i="46"/>
  <c r="X1008" i="46"/>
  <c r="X1009" i="46"/>
  <c r="X1010" i="46"/>
  <c r="X1011" i="46"/>
  <c r="X1012" i="46"/>
  <c r="X1013" i="46"/>
  <c r="X1014" i="46"/>
  <c r="X1015" i="46"/>
  <c r="AC16" i="46"/>
  <c r="AT16" i="46"/>
  <c r="AU16" i="46"/>
  <c r="AC17" i="46"/>
  <c r="AT17" i="46"/>
  <c r="AU17" i="46"/>
  <c r="P19" i="46"/>
  <c r="T19" i="46" s="1"/>
  <c r="P20" i="46"/>
  <c r="T20" i="46" s="1"/>
  <c r="P21" i="46"/>
  <c r="T21" i="46" s="1"/>
  <c r="P22" i="46"/>
  <c r="T22" i="46" s="1"/>
  <c r="P23" i="46"/>
  <c r="T23" i="46" s="1"/>
  <c r="P24" i="46"/>
  <c r="T24" i="46" s="1"/>
  <c r="P25" i="46"/>
  <c r="T25" i="46" s="1"/>
  <c r="P26" i="46"/>
  <c r="T26" i="46" s="1"/>
  <c r="P27" i="46"/>
  <c r="T27" i="46" s="1"/>
  <c r="P28" i="46"/>
  <c r="T28" i="46" s="1"/>
  <c r="P29" i="46"/>
  <c r="T29" i="46" s="1"/>
  <c r="P30" i="46"/>
  <c r="T30" i="46" s="1"/>
  <c r="P31" i="46"/>
  <c r="T31" i="46" s="1"/>
  <c r="P32" i="46"/>
  <c r="T32" i="46" s="1"/>
  <c r="P33" i="46"/>
  <c r="T33" i="46" s="1"/>
  <c r="P34" i="46"/>
  <c r="T34" i="46" s="1"/>
  <c r="P35" i="46"/>
  <c r="T35" i="46" s="1"/>
  <c r="P36" i="46"/>
  <c r="T36" i="46" s="1"/>
  <c r="P37" i="46"/>
  <c r="T37" i="46" s="1"/>
  <c r="P38" i="46"/>
  <c r="T38" i="46" s="1"/>
  <c r="P39" i="46"/>
  <c r="T39" i="46" s="1"/>
  <c r="P40" i="46"/>
  <c r="T40" i="46" s="1"/>
  <c r="P41" i="46"/>
  <c r="T41" i="46" s="1"/>
  <c r="P42" i="46"/>
  <c r="T42" i="46" s="1"/>
  <c r="P43" i="46"/>
  <c r="T43" i="46" s="1"/>
  <c r="P44" i="46"/>
  <c r="T44" i="46" s="1"/>
  <c r="P45" i="46"/>
  <c r="T45" i="46" s="1"/>
  <c r="P46" i="46"/>
  <c r="T46" i="46" s="1"/>
  <c r="P47" i="46"/>
  <c r="T47" i="46" s="1"/>
  <c r="P48" i="46"/>
  <c r="T48" i="46" s="1"/>
  <c r="P49" i="46"/>
  <c r="T49" i="46" s="1"/>
  <c r="P50" i="46"/>
  <c r="T50" i="46" s="1"/>
  <c r="P51" i="46"/>
  <c r="T51" i="46" s="1"/>
  <c r="P52" i="46"/>
  <c r="T52" i="46" s="1"/>
  <c r="P53" i="46"/>
  <c r="T53" i="46" s="1"/>
  <c r="P54" i="46"/>
  <c r="T54" i="46" s="1"/>
  <c r="P55" i="46"/>
  <c r="T55" i="46" s="1"/>
  <c r="P56" i="46"/>
  <c r="T56" i="46" s="1"/>
  <c r="P57" i="46"/>
  <c r="T57" i="46" s="1"/>
  <c r="P58" i="46"/>
  <c r="T58" i="46" s="1"/>
  <c r="P59" i="46"/>
  <c r="T59" i="46" s="1"/>
  <c r="P60" i="46"/>
  <c r="T60" i="46" s="1"/>
  <c r="P61" i="46"/>
  <c r="T61" i="46" s="1"/>
  <c r="P62" i="46"/>
  <c r="T62" i="46" s="1"/>
  <c r="P63" i="46"/>
  <c r="T63" i="46" s="1"/>
  <c r="P64" i="46"/>
  <c r="T64" i="46" s="1"/>
  <c r="P65" i="46"/>
  <c r="T65" i="46" s="1"/>
  <c r="P66" i="46"/>
  <c r="T66" i="46" s="1"/>
  <c r="P67" i="46"/>
  <c r="T67" i="46" s="1"/>
  <c r="P68" i="46"/>
  <c r="T68" i="46" s="1"/>
  <c r="P69" i="46"/>
  <c r="T69" i="46" s="1"/>
  <c r="P70" i="46"/>
  <c r="T70" i="46" s="1"/>
  <c r="P71" i="46"/>
  <c r="T71" i="46" s="1"/>
  <c r="P72" i="46"/>
  <c r="T72" i="46" s="1"/>
  <c r="P73" i="46"/>
  <c r="T73" i="46" s="1"/>
  <c r="P74" i="46"/>
  <c r="T74" i="46" s="1"/>
  <c r="P75" i="46"/>
  <c r="T75" i="46" s="1"/>
  <c r="P76" i="46"/>
  <c r="T76" i="46" s="1"/>
  <c r="P77" i="46"/>
  <c r="T77" i="46" s="1"/>
  <c r="P78" i="46"/>
  <c r="T78" i="46" s="1"/>
  <c r="P79" i="46"/>
  <c r="T79" i="46" s="1"/>
  <c r="P80" i="46"/>
  <c r="T80" i="46" s="1"/>
  <c r="P81" i="46"/>
  <c r="T81" i="46" s="1"/>
  <c r="P82" i="46"/>
  <c r="T82" i="46" s="1"/>
  <c r="P83" i="46"/>
  <c r="T83" i="46" s="1"/>
  <c r="P84" i="46"/>
  <c r="T84" i="46" s="1"/>
  <c r="P85" i="46"/>
  <c r="T85" i="46" s="1"/>
  <c r="P86" i="46"/>
  <c r="T86" i="46" s="1"/>
  <c r="P87" i="46"/>
  <c r="T87" i="46" s="1"/>
  <c r="P88" i="46"/>
  <c r="T88" i="46" s="1"/>
  <c r="P89" i="46"/>
  <c r="T89" i="46" s="1"/>
  <c r="P90" i="46"/>
  <c r="T90" i="46" s="1"/>
  <c r="P91" i="46"/>
  <c r="T91" i="46" s="1"/>
  <c r="P92" i="46"/>
  <c r="T92" i="46" s="1"/>
  <c r="P93" i="46"/>
  <c r="T93" i="46" s="1"/>
  <c r="P94" i="46"/>
  <c r="T94" i="46" s="1"/>
  <c r="P95" i="46"/>
  <c r="T95" i="46" s="1"/>
  <c r="P96" i="46"/>
  <c r="T96" i="46" s="1"/>
  <c r="P97" i="46"/>
  <c r="T97" i="46" s="1"/>
  <c r="P98" i="46"/>
  <c r="T98" i="46" s="1"/>
  <c r="P99" i="46"/>
  <c r="T99" i="46" s="1"/>
  <c r="P100" i="46"/>
  <c r="T100" i="46" s="1"/>
  <c r="P101" i="46"/>
  <c r="T101" i="46" s="1"/>
  <c r="P102" i="46"/>
  <c r="T102" i="46" s="1"/>
  <c r="P103" i="46"/>
  <c r="T103" i="46" s="1"/>
  <c r="P104" i="46"/>
  <c r="T104" i="46" s="1"/>
  <c r="P105" i="46"/>
  <c r="T105" i="46" s="1"/>
  <c r="P106" i="46"/>
  <c r="T106" i="46" s="1"/>
  <c r="P107" i="46"/>
  <c r="T107" i="46" s="1"/>
  <c r="P108" i="46"/>
  <c r="T108" i="46" s="1"/>
  <c r="P109" i="46"/>
  <c r="T109" i="46" s="1"/>
  <c r="P110" i="46"/>
  <c r="T110" i="46" s="1"/>
  <c r="P111" i="46"/>
  <c r="T111" i="46" s="1"/>
  <c r="P112" i="46"/>
  <c r="T112" i="46" s="1"/>
  <c r="P113" i="46"/>
  <c r="T113" i="46" s="1"/>
  <c r="P114" i="46"/>
  <c r="T114" i="46" s="1"/>
  <c r="P115" i="46"/>
  <c r="T115" i="46" s="1"/>
  <c r="P116" i="46"/>
  <c r="T116" i="46" s="1"/>
  <c r="P117" i="46"/>
  <c r="T117" i="46" s="1"/>
  <c r="P118" i="46"/>
  <c r="T118" i="46" s="1"/>
  <c r="P119" i="46"/>
  <c r="T119" i="46" s="1"/>
  <c r="P120" i="46"/>
  <c r="T120" i="46" s="1"/>
  <c r="P121" i="46"/>
  <c r="T121" i="46" s="1"/>
  <c r="P122" i="46"/>
  <c r="T122" i="46" s="1"/>
  <c r="P123" i="46"/>
  <c r="T123" i="46" s="1"/>
  <c r="P124" i="46"/>
  <c r="T124" i="46" s="1"/>
  <c r="P125" i="46"/>
  <c r="T125" i="46" s="1"/>
  <c r="P126" i="46"/>
  <c r="T126" i="46" s="1"/>
  <c r="P127" i="46"/>
  <c r="T127" i="46" s="1"/>
  <c r="P128" i="46"/>
  <c r="T128" i="46" s="1"/>
  <c r="P129" i="46"/>
  <c r="T129" i="46" s="1"/>
  <c r="P130" i="46"/>
  <c r="T130" i="46" s="1"/>
  <c r="P131" i="46"/>
  <c r="T131" i="46" s="1"/>
  <c r="P132" i="46"/>
  <c r="T132" i="46" s="1"/>
  <c r="P133" i="46"/>
  <c r="T133" i="46" s="1"/>
  <c r="P134" i="46"/>
  <c r="T134" i="46" s="1"/>
  <c r="P135" i="46"/>
  <c r="T135" i="46" s="1"/>
  <c r="P136" i="46"/>
  <c r="T136" i="46" s="1"/>
  <c r="P137" i="46"/>
  <c r="T137" i="46" s="1"/>
  <c r="P138" i="46"/>
  <c r="T138" i="46" s="1"/>
  <c r="P139" i="46"/>
  <c r="T139" i="46" s="1"/>
  <c r="P140" i="46"/>
  <c r="T140" i="46" s="1"/>
  <c r="P141" i="46"/>
  <c r="T141" i="46" s="1"/>
  <c r="P142" i="46"/>
  <c r="T142" i="46" s="1"/>
  <c r="P143" i="46"/>
  <c r="T143" i="46" s="1"/>
  <c r="P144" i="46"/>
  <c r="T144" i="46" s="1"/>
  <c r="P145" i="46"/>
  <c r="T145" i="46" s="1"/>
  <c r="P146" i="46"/>
  <c r="T146" i="46" s="1"/>
  <c r="P147" i="46"/>
  <c r="T147" i="46" s="1"/>
  <c r="P148" i="46"/>
  <c r="T148" i="46" s="1"/>
  <c r="P149" i="46"/>
  <c r="T149" i="46" s="1"/>
  <c r="P150" i="46"/>
  <c r="T150" i="46" s="1"/>
  <c r="P151" i="46"/>
  <c r="T151" i="46" s="1"/>
  <c r="P152" i="46"/>
  <c r="T152" i="46" s="1"/>
  <c r="P153" i="46"/>
  <c r="T153" i="46" s="1"/>
  <c r="P154" i="46"/>
  <c r="T154" i="46" s="1"/>
  <c r="P155" i="46"/>
  <c r="T155" i="46" s="1"/>
  <c r="P156" i="46"/>
  <c r="T156" i="46" s="1"/>
  <c r="P157" i="46"/>
  <c r="T157" i="46" s="1"/>
  <c r="P158" i="46"/>
  <c r="T158" i="46" s="1"/>
  <c r="P159" i="46"/>
  <c r="T159" i="46" s="1"/>
  <c r="P160" i="46"/>
  <c r="T160" i="46" s="1"/>
  <c r="P161" i="46"/>
  <c r="T161" i="46" s="1"/>
  <c r="P162" i="46"/>
  <c r="T162" i="46" s="1"/>
  <c r="P163" i="46"/>
  <c r="T163" i="46" s="1"/>
  <c r="P164" i="46"/>
  <c r="T164" i="46" s="1"/>
  <c r="P165" i="46"/>
  <c r="T165" i="46" s="1"/>
  <c r="P166" i="46"/>
  <c r="T166" i="46" s="1"/>
  <c r="P167" i="46"/>
  <c r="T167" i="46" s="1"/>
  <c r="P168" i="46"/>
  <c r="T168" i="46" s="1"/>
  <c r="P169" i="46"/>
  <c r="T169" i="46" s="1"/>
  <c r="P170" i="46"/>
  <c r="T170" i="46" s="1"/>
  <c r="P171" i="46"/>
  <c r="T171" i="46" s="1"/>
  <c r="P172" i="46"/>
  <c r="T172" i="46" s="1"/>
  <c r="P173" i="46"/>
  <c r="T173" i="46" s="1"/>
  <c r="P174" i="46"/>
  <c r="T174" i="46" s="1"/>
  <c r="P175" i="46"/>
  <c r="T175" i="46" s="1"/>
  <c r="P176" i="46"/>
  <c r="T176" i="46" s="1"/>
  <c r="P177" i="46"/>
  <c r="T177" i="46" s="1"/>
  <c r="P178" i="46"/>
  <c r="T178" i="46" s="1"/>
  <c r="P179" i="46"/>
  <c r="T179" i="46" s="1"/>
  <c r="P180" i="46"/>
  <c r="T180" i="46" s="1"/>
  <c r="P181" i="46"/>
  <c r="T181" i="46" s="1"/>
  <c r="P182" i="46"/>
  <c r="T182" i="46" s="1"/>
  <c r="P183" i="46"/>
  <c r="T183" i="46" s="1"/>
  <c r="P184" i="46"/>
  <c r="T184" i="46" s="1"/>
  <c r="P185" i="46"/>
  <c r="T185" i="46" s="1"/>
  <c r="P186" i="46"/>
  <c r="T186" i="46" s="1"/>
  <c r="P187" i="46"/>
  <c r="T187" i="46" s="1"/>
  <c r="P188" i="46"/>
  <c r="T188" i="46" s="1"/>
  <c r="P189" i="46"/>
  <c r="T189" i="46" s="1"/>
  <c r="P190" i="46"/>
  <c r="T190" i="46" s="1"/>
  <c r="P191" i="46"/>
  <c r="T191" i="46" s="1"/>
  <c r="P192" i="46"/>
  <c r="T192" i="46" s="1"/>
  <c r="P193" i="46"/>
  <c r="T193" i="46" s="1"/>
  <c r="P194" i="46"/>
  <c r="T194" i="46" s="1"/>
  <c r="P195" i="46"/>
  <c r="T195" i="46" s="1"/>
  <c r="P196" i="46"/>
  <c r="T196" i="46" s="1"/>
  <c r="P197" i="46"/>
  <c r="T197" i="46" s="1"/>
  <c r="P198" i="46"/>
  <c r="T198" i="46" s="1"/>
  <c r="P199" i="46"/>
  <c r="T199" i="46" s="1"/>
  <c r="P200" i="46"/>
  <c r="T200" i="46" s="1"/>
  <c r="P201" i="46"/>
  <c r="T201" i="46" s="1"/>
  <c r="P202" i="46"/>
  <c r="T202" i="46" s="1"/>
  <c r="P203" i="46"/>
  <c r="T203" i="46" s="1"/>
  <c r="P204" i="46"/>
  <c r="T204" i="46" s="1"/>
  <c r="P205" i="46"/>
  <c r="T205" i="46" s="1"/>
  <c r="P206" i="46"/>
  <c r="T206" i="46" s="1"/>
  <c r="P207" i="46"/>
  <c r="T207" i="46" s="1"/>
  <c r="P208" i="46"/>
  <c r="T208" i="46" s="1"/>
  <c r="P209" i="46"/>
  <c r="T209" i="46" s="1"/>
  <c r="P210" i="46"/>
  <c r="T210" i="46" s="1"/>
  <c r="P211" i="46"/>
  <c r="T211" i="46" s="1"/>
  <c r="P212" i="46"/>
  <c r="T212" i="46" s="1"/>
  <c r="P213" i="46"/>
  <c r="T213" i="46" s="1"/>
  <c r="P214" i="46"/>
  <c r="T214" i="46" s="1"/>
  <c r="P215" i="46"/>
  <c r="T215" i="46" s="1"/>
  <c r="P216" i="46"/>
  <c r="T216" i="46" s="1"/>
  <c r="P217" i="46"/>
  <c r="T217" i="46" s="1"/>
  <c r="P218" i="46"/>
  <c r="T218" i="46" s="1"/>
  <c r="P219" i="46"/>
  <c r="T219" i="46" s="1"/>
  <c r="P220" i="46"/>
  <c r="T220" i="46" s="1"/>
  <c r="P221" i="46"/>
  <c r="T221" i="46" s="1"/>
  <c r="P222" i="46"/>
  <c r="T222" i="46" s="1"/>
  <c r="P223" i="46"/>
  <c r="T223" i="46" s="1"/>
  <c r="P224" i="46"/>
  <c r="T224" i="46" s="1"/>
  <c r="P225" i="46"/>
  <c r="T225" i="46" s="1"/>
  <c r="P226" i="46"/>
  <c r="T226" i="46" s="1"/>
  <c r="P227" i="46"/>
  <c r="T227" i="46" s="1"/>
  <c r="P228" i="46"/>
  <c r="T228" i="46" s="1"/>
  <c r="P229" i="46"/>
  <c r="T229" i="46" s="1"/>
  <c r="P230" i="46"/>
  <c r="T230" i="46" s="1"/>
  <c r="P231" i="46"/>
  <c r="T231" i="46" s="1"/>
  <c r="P232" i="46"/>
  <c r="T232" i="46" s="1"/>
  <c r="P233" i="46"/>
  <c r="T233" i="46" s="1"/>
  <c r="P234" i="46"/>
  <c r="T234" i="46" s="1"/>
  <c r="P235" i="46"/>
  <c r="T235" i="46" s="1"/>
  <c r="P236" i="46"/>
  <c r="T236" i="46" s="1"/>
  <c r="P237" i="46"/>
  <c r="T237" i="46" s="1"/>
  <c r="P238" i="46"/>
  <c r="T238" i="46" s="1"/>
  <c r="P239" i="46"/>
  <c r="T239" i="46" s="1"/>
  <c r="P240" i="46"/>
  <c r="T240" i="46" s="1"/>
  <c r="P241" i="46"/>
  <c r="T241" i="46" s="1"/>
  <c r="P242" i="46"/>
  <c r="T242" i="46" s="1"/>
  <c r="P243" i="46"/>
  <c r="T243" i="46" s="1"/>
  <c r="P244" i="46"/>
  <c r="T244" i="46" s="1"/>
  <c r="P245" i="46"/>
  <c r="T245" i="46" s="1"/>
  <c r="P246" i="46"/>
  <c r="T246" i="46" s="1"/>
  <c r="P247" i="46"/>
  <c r="T247" i="46" s="1"/>
  <c r="P248" i="46"/>
  <c r="T248" i="46" s="1"/>
  <c r="P249" i="46"/>
  <c r="T249" i="46" s="1"/>
  <c r="P250" i="46"/>
  <c r="T250" i="46" s="1"/>
  <c r="P251" i="46"/>
  <c r="T251" i="46" s="1"/>
  <c r="P252" i="46"/>
  <c r="T252" i="46" s="1"/>
  <c r="P253" i="46"/>
  <c r="T253" i="46" s="1"/>
  <c r="P254" i="46"/>
  <c r="T254" i="46" s="1"/>
  <c r="P255" i="46"/>
  <c r="T255" i="46" s="1"/>
  <c r="P256" i="46"/>
  <c r="T256" i="46" s="1"/>
  <c r="P257" i="46"/>
  <c r="T257" i="46" s="1"/>
  <c r="P258" i="46"/>
  <c r="T258" i="46" s="1"/>
  <c r="P259" i="46"/>
  <c r="T259" i="46" s="1"/>
  <c r="P260" i="46"/>
  <c r="T260" i="46" s="1"/>
  <c r="P261" i="46"/>
  <c r="T261" i="46" s="1"/>
  <c r="P262" i="46"/>
  <c r="T262" i="46" s="1"/>
  <c r="P263" i="46"/>
  <c r="T263" i="46" s="1"/>
  <c r="P264" i="46"/>
  <c r="T264" i="46" s="1"/>
  <c r="P265" i="46"/>
  <c r="T265" i="46" s="1"/>
  <c r="P266" i="46"/>
  <c r="T266" i="46" s="1"/>
  <c r="P267" i="46"/>
  <c r="T267" i="46" s="1"/>
  <c r="P268" i="46"/>
  <c r="T268" i="46" s="1"/>
  <c r="P269" i="46"/>
  <c r="T269" i="46" s="1"/>
  <c r="P270" i="46"/>
  <c r="T270" i="46" s="1"/>
  <c r="P271" i="46"/>
  <c r="T271" i="46" s="1"/>
  <c r="P272" i="46"/>
  <c r="T272" i="46" s="1"/>
  <c r="P273" i="46"/>
  <c r="T273" i="46" s="1"/>
  <c r="P274" i="46"/>
  <c r="T274" i="46" s="1"/>
  <c r="P275" i="46"/>
  <c r="T275" i="46" s="1"/>
  <c r="P276" i="46"/>
  <c r="T276" i="46" s="1"/>
  <c r="P277" i="46"/>
  <c r="T277" i="46" s="1"/>
  <c r="P278" i="46"/>
  <c r="T278" i="46" s="1"/>
  <c r="P279" i="46"/>
  <c r="T279" i="46" s="1"/>
  <c r="P280" i="46"/>
  <c r="T280" i="46" s="1"/>
  <c r="P281" i="46"/>
  <c r="T281" i="46" s="1"/>
  <c r="P282" i="46"/>
  <c r="T282" i="46" s="1"/>
  <c r="P283" i="46"/>
  <c r="T283" i="46" s="1"/>
  <c r="P284" i="46"/>
  <c r="T284" i="46" s="1"/>
  <c r="P285" i="46"/>
  <c r="T285" i="46" s="1"/>
  <c r="P286" i="46"/>
  <c r="T286" i="46" s="1"/>
  <c r="P287" i="46"/>
  <c r="T287" i="46" s="1"/>
  <c r="P288" i="46"/>
  <c r="T288" i="46" s="1"/>
  <c r="P289" i="46"/>
  <c r="T289" i="46" s="1"/>
  <c r="P290" i="46"/>
  <c r="T290" i="46" s="1"/>
  <c r="P291" i="46"/>
  <c r="T291" i="46" s="1"/>
  <c r="P292" i="46"/>
  <c r="T292" i="46" s="1"/>
  <c r="P293" i="46"/>
  <c r="T293" i="46" s="1"/>
  <c r="P294" i="46"/>
  <c r="T294" i="46" s="1"/>
  <c r="P295" i="46"/>
  <c r="T295" i="46" s="1"/>
  <c r="P296" i="46"/>
  <c r="T296" i="46" s="1"/>
  <c r="P297" i="46"/>
  <c r="T297" i="46" s="1"/>
  <c r="P298" i="46"/>
  <c r="T298" i="46" s="1"/>
  <c r="P299" i="46"/>
  <c r="T299" i="46" s="1"/>
  <c r="P300" i="46"/>
  <c r="T300" i="46" s="1"/>
  <c r="P301" i="46"/>
  <c r="T301" i="46" s="1"/>
  <c r="P302" i="46"/>
  <c r="T302" i="46" s="1"/>
  <c r="P303" i="46"/>
  <c r="T303" i="46" s="1"/>
  <c r="P304" i="46"/>
  <c r="T304" i="46" s="1"/>
  <c r="P305" i="46"/>
  <c r="T305" i="46" s="1"/>
  <c r="P306" i="46"/>
  <c r="T306" i="46" s="1"/>
  <c r="P307" i="46"/>
  <c r="T307" i="46" s="1"/>
  <c r="P308" i="46"/>
  <c r="T308" i="46" s="1"/>
  <c r="P309" i="46"/>
  <c r="T309" i="46" s="1"/>
  <c r="P310" i="46"/>
  <c r="T310" i="46" s="1"/>
  <c r="P311" i="46"/>
  <c r="T311" i="46" s="1"/>
  <c r="P312" i="46"/>
  <c r="T312" i="46" s="1"/>
  <c r="P313" i="46"/>
  <c r="T313" i="46" s="1"/>
  <c r="P314" i="46"/>
  <c r="T314" i="46" s="1"/>
  <c r="P315" i="46"/>
  <c r="T315" i="46" s="1"/>
  <c r="P316" i="46"/>
  <c r="T316" i="46" s="1"/>
  <c r="P317" i="46"/>
  <c r="T317" i="46" s="1"/>
  <c r="P318" i="46"/>
  <c r="T318" i="46" s="1"/>
  <c r="P319" i="46"/>
  <c r="T319" i="46" s="1"/>
  <c r="P320" i="46"/>
  <c r="T320" i="46" s="1"/>
  <c r="P321" i="46"/>
  <c r="T321" i="46" s="1"/>
  <c r="P322" i="46"/>
  <c r="T322" i="46" s="1"/>
  <c r="P323" i="46"/>
  <c r="T323" i="46" s="1"/>
  <c r="P324" i="46"/>
  <c r="T324" i="46" s="1"/>
  <c r="P325" i="46"/>
  <c r="T325" i="46" s="1"/>
  <c r="P326" i="46"/>
  <c r="T326" i="46" s="1"/>
  <c r="P327" i="46"/>
  <c r="T327" i="46" s="1"/>
  <c r="P328" i="46"/>
  <c r="T328" i="46" s="1"/>
  <c r="P329" i="46"/>
  <c r="T329" i="46" s="1"/>
  <c r="P330" i="46"/>
  <c r="T330" i="46" s="1"/>
  <c r="P331" i="46"/>
  <c r="T331" i="46" s="1"/>
  <c r="P332" i="46"/>
  <c r="T332" i="46" s="1"/>
  <c r="P333" i="46"/>
  <c r="T333" i="46" s="1"/>
  <c r="P334" i="46"/>
  <c r="T334" i="46" s="1"/>
  <c r="P335" i="46"/>
  <c r="T335" i="46" s="1"/>
  <c r="P336" i="46"/>
  <c r="T336" i="46" s="1"/>
  <c r="P337" i="46"/>
  <c r="T337" i="46" s="1"/>
  <c r="P338" i="46"/>
  <c r="T338" i="46" s="1"/>
  <c r="P339" i="46"/>
  <c r="T339" i="46" s="1"/>
  <c r="P340" i="46"/>
  <c r="T340" i="46" s="1"/>
  <c r="P341" i="46"/>
  <c r="T341" i="46" s="1"/>
  <c r="P342" i="46"/>
  <c r="T342" i="46" s="1"/>
  <c r="P343" i="46"/>
  <c r="T343" i="46" s="1"/>
  <c r="P344" i="46"/>
  <c r="T344" i="46" s="1"/>
  <c r="P345" i="46"/>
  <c r="T345" i="46" s="1"/>
  <c r="P346" i="46"/>
  <c r="T346" i="46" s="1"/>
  <c r="P347" i="46"/>
  <c r="T347" i="46" s="1"/>
  <c r="P348" i="46"/>
  <c r="T348" i="46" s="1"/>
  <c r="P349" i="46"/>
  <c r="T349" i="46" s="1"/>
  <c r="P350" i="46"/>
  <c r="T350" i="46" s="1"/>
  <c r="P351" i="46"/>
  <c r="T351" i="46" s="1"/>
  <c r="P352" i="46"/>
  <c r="T352" i="46" s="1"/>
  <c r="P353" i="46"/>
  <c r="T353" i="46" s="1"/>
  <c r="P354" i="46"/>
  <c r="T354" i="46" s="1"/>
  <c r="P355" i="46"/>
  <c r="T355" i="46" s="1"/>
  <c r="P356" i="46"/>
  <c r="T356" i="46" s="1"/>
  <c r="P357" i="46"/>
  <c r="T357" i="46" s="1"/>
  <c r="P358" i="46"/>
  <c r="T358" i="46" s="1"/>
  <c r="P359" i="46"/>
  <c r="T359" i="46" s="1"/>
  <c r="P360" i="46"/>
  <c r="T360" i="46" s="1"/>
  <c r="P361" i="46"/>
  <c r="T361" i="46" s="1"/>
  <c r="P362" i="46"/>
  <c r="T362" i="46" s="1"/>
  <c r="P363" i="46"/>
  <c r="T363" i="46" s="1"/>
  <c r="P364" i="46"/>
  <c r="T364" i="46" s="1"/>
  <c r="P365" i="46"/>
  <c r="T365" i="46" s="1"/>
  <c r="P366" i="46"/>
  <c r="T366" i="46" s="1"/>
  <c r="P367" i="46"/>
  <c r="T367" i="46" s="1"/>
  <c r="P368" i="46"/>
  <c r="T368" i="46" s="1"/>
  <c r="P369" i="46"/>
  <c r="T369" i="46" s="1"/>
  <c r="P370" i="46"/>
  <c r="T370" i="46" s="1"/>
  <c r="P371" i="46"/>
  <c r="T371" i="46" s="1"/>
  <c r="P372" i="46"/>
  <c r="T372" i="46" s="1"/>
  <c r="P373" i="46"/>
  <c r="T373" i="46" s="1"/>
  <c r="P374" i="46"/>
  <c r="T374" i="46" s="1"/>
  <c r="P375" i="46"/>
  <c r="T375" i="46" s="1"/>
  <c r="P376" i="46"/>
  <c r="T376" i="46" s="1"/>
  <c r="P377" i="46"/>
  <c r="T377" i="46" s="1"/>
  <c r="P378" i="46"/>
  <c r="T378" i="46" s="1"/>
  <c r="P379" i="46"/>
  <c r="T379" i="46" s="1"/>
  <c r="P380" i="46"/>
  <c r="T380" i="46" s="1"/>
  <c r="P381" i="46"/>
  <c r="T381" i="46" s="1"/>
  <c r="P382" i="46"/>
  <c r="T382" i="46" s="1"/>
  <c r="P383" i="46"/>
  <c r="T383" i="46" s="1"/>
  <c r="P384" i="46"/>
  <c r="T384" i="46" s="1"/>
  <c r="P385" i="46"/>
  <c r="T385" i="46" s="1"/>
  <c r="P386" i="46"/>
  <c r="T386" i="46" s="1"/>
  <c r="P387" i="46"/>
  <c r="T387" i="46" s="1"/>
  <c r="P388" i="46"/>
  <c r="T388" i="46" s="1"/>
  <c r="P389" i="46"/>
  <c r="T389" i="46" s="1"/>
  <c r="P390" i="46"/>
  <c r="T390" i="46" s="1"/>
  <c r="P391" i="46"/>
  <c r="T391" i="46" s="1"/>
  <c r="P392" i="46"/>
  <c r="T392" i="46" s="1"/>
  <c r="P393" i="46"/>
  <c r="T393" i="46" s="1"/>
  <c r="P394" i="46"/>
  <c r="T394" i="46" s="1"/>
  <c r="P395" i="46"/>
  <c r="T395" i="46" s="1"/>
  <c r="P396" i="46"/>
  <c r="T396" i="46" s="1"/>
  <c r="P397" i="46"/>
  <c r="T397" i="46" s="1"/>
  <c r="P398" i="46"/>
  <c r="T398" i="46" s="1"/>
  <c r="P399" i="46"/>
  <c r="T399" i="46" s="1"/>
  <c r="P400" i="46"/>
  <c r="T400" i="46" s="1"/>
  <c r="P401" i="46"/>
  <c r="T401" i="46" s="1"/>
  <c r="P402" i="46"/>
  <c r="T402" i="46" s="1"/>
  <c r="P403" i="46"/>
  <c r="T403" i="46" s="1"/>
  <c r="P404" i="46"/>
  <c r="T404" i="46" s="1"/>
  <c r="P405" i="46"/>
  <c r="T405" i="46" s="1"/>
  <c r="P406" i="46"/>
  <c r="T406" i="46" s="1"/>
  <c r="P407" i="46"/>
  <c r="T407" i="46" s="1"/>
  <c r="P408" i="46"/>
  <c r="T408" i="46" s="1"/>
  <c r="P409" i="46"/>
  <c r="T409" i="46" s="1"/>
  <c r="P410" i="46"/>
  <c r="T410" i="46" s="1"/>
  <c r="P411" i="46"/>
  <c r="T411" i="46" s="1"/>
  <c r="P412" i="46"/>
  <c r="T412" i="46" s="1"/>
  <c r="P413" i="46"/>
  <c r="T413" i="46" s="1"/>
  <c r="P414" i="46"/>
  <c r="T414" i="46" s="1"/>
  <c r="P415" i="46"/>
  <c r="T415" i="46" s="1"/>
  <c r="P416" i="46"/>
  <c r="T416" i="46" s="1"/>
  <c r="P417" i="46"/>
  <c r="T417" i="46" s="1"/>
  <c r="P418" i="46"/>
  <c r="T418" i="46" s="1"/>
  <c r="P419" i="46"/>
  <c r="T419" i="46" s="1"/>
  <c r="P420" i="46"/>
  <c r="T420" i="46" s="1"/>
  <c r="P421" i="46"/>
  <c r="T421" i="46" s="1"/>
  <c r="P422" i="46"/>
  <c r="T422" i="46" s="1"/>
  <c r="P423" i="46"/>
  <c r="T423" i="46" s="1"/>
  <c r="P424" i="46"/>
  <c r="T424" i="46" s="1"/>
  <c r="P425" i="46"/>
  <c r="T425" i="46" s="1"/>
  <c r="P426" i="46"/>
  <c r="T426" i="46" s="1"/>
  <c r="P427" i="46"/>
  <c r="T427" i="46" s="1"/>
  <c r="P428" i="46"/>
  <c r="T428" i="46" s="1"/>
  <c r="P429" i="46"/>
  <c r="T429" i="46" s="1"/>
  <c r="P430" i="46"/>
  <c r="T430" i="46" s="1"/>
  <c r="P431" i="46"/>
  <c r="T431" i="46" s="1"/>
  <c r="P432" i="46"/>
  <c r="T432" i="46" s="1"/>
  <c r="P433" i="46"/>
  <c r="T433" i="46" s="1"/>
  <c r="P434" i="46"/>
  <c r="T434" i="46" s="1"/>
  <c r="P435" i="46"/>
  <c r="T435" i="46" s="1"/>
  <c r="P436" i="46"/>
  <c r="T436" i="46" s="1"/>
  <c r="P437" i="46"/>
  <c r="T437" i="46" s="1"/>
  <c r="P438" i="46"/>
  <c r="T438" i="46" s="1"/>
  <c r="P439" i="46"/>
  <c r="T439" i="46" s="1"/>
  <c r="P440" i="46"/>
  <c r="T440" i="46" s="1"/>
  <c r="P441" i="46"/>
  <c r="T441" i="46" s="1"/>
  <c r="P442" i="46"/>
  <c r="T442" i="46" s="1"/>
  <c r="P443" i="46"/>
  <c r="T443" i="46" s="1"/>
  <c r="P444" i="46"/>
  <c r="T444" i="46" s="1"/>
  <c r="P445" i="46"/>
  <c r="T445" i="46" s="1"/>
  <c r="P446" i="46"/>
  <c r="T446" i="46" s="1"/>
  <c r="P447" i="46"/>
  <c r="T447" i="46" s="1"/>
  <c r="P448" i="46"/>
  <c r="T448" i="46" s="1"/>
  <c r="P449" i="46"/>
  <c r="T449" i="46" s="1"/>
  <c r="P450" i="46"/>
  <c r="T450" i="46" s="1"/>
  <c r="P451" i="46"/>
  <c r="T451" i="46" s="1"/>
  <c r="P452" i="46"/>
  <c r="T452" i="46" s="1"/>
  <c r="P453" i="46"/>
  <c r="T453" i="46" s="1"/>
  <c r="P454" i="46"/>
  <c r="T454" i="46" s="1"/>
  <c r="P455" i="46"/>
  <c r="T455" i="46" s="1"/>
  <c r="P456" i="46"/>
  <c r="T456" i="46" s="1"/>
  <c r="P457" i="46"/>
  <c r="T457" i="46" s="1"/>
  <c r="P458" i="46"/>
  <c r="T458" i="46" s="1"/>
  <c r="P459" i="46"/>
  <c r="T459" i="46" s="1"/>
  <c r="P460" i="46"/>
  <c r="T460" i="46" s="1"/>
  <c r="P461" i="46"/>
  <c r="T461" i="46" s="1"/>
  <c r="P462" i="46"/>
  <c r="T462" i="46" s="1"/>
  <c r="P463" i="46"/>
  <c r="T463" i="46" s="1"/>
  <c r="P464" i="46"/>
  <c r="T464" i="46" s="1"/>
  <c r="P465" i="46"/>
  <c r="T465" i="46" s="1"/>
  <c r="P466" i="46"/>
  <c r="T466" i="46" s="1"/>
  <c r="P467" i="46"/>
  <c r="T467" i="46" s="1"/>
  <c r="P468" i="46"/>
  <c r="T468" i="46" s="1"/>
  <c r="P469" i="46"/>
  <c r="T469" i="46" s="1"/>
  <c r="P470" i="46"/>
  <c r="T470" i="46" s="1"/>
  <c r="P471" i="46"/>
  <c r="T471" i="46" s="1"/>
  <c r="P472" i="46"/>
  <c r="T472" i="46" s="1"/>
  <c r="P473" i="46"/>
  <c r="T473" i="46" s="1"/>
  <c r="P474" i="46"/>
  <c r="T474" i="46" s="1"/>
  <c r="P475" i="46"/>
  <c r="T475" i="46" s="1"/>
  <c r="P476" i="46"/>
  <c r="T476" i="46" s="1"/>
  <c r="P477" i="46"/>
  <c r="T477" i="46" s="1"/>
  <c r="P478" i="46"/>
  <c r="T478" i="46" s="1"/>
  <c r="P479" i="46"/>
  <c r="T479" i="46" s="1"/>
  <c r="P480" i="46"/>
  <c r="T480" i="46" s="1"/>
  <c r="P481" i="46"/>
  <c r="T481" i="46" s="1"/>
  <c r="P482" i="46"/>
  <c r="T482" i="46" s="1"/>
  <c r="P483" i="46"/>
  <c r="T483" i="46" s="1"/>
  <c r="P484" i="46"/>
  <c r="T484" i="46" s="1"/>
  <c r="P485" i="46"/>
  <c r="T485" i="46" s="1"/>
  <c r="P486" i="46"/>
  <c r="T486" i="46" s="1"/>
  <c r="P487" i="46"/>
  <c r="T487" i="46" s="1"/>
  <c r="P488" i="46"/>
  <c r="T488" i="46" s="1"/>
  <c r="P489" i="46"/>
  <c r="T489" i="46" s="1"/>
  <c r="P490" i="46"/>
  <c r="T490" i="46" s="1"/>
  <c r="P491" i="46"/>
  <c r="T491" i="46" s="1"/>
  <c r="P492" i="46"/>
  <c r="T492" i="46" s="1"/>
  <c r="P493" i="46"/>
  <c r="T493" i="46" s="1"/>
  <c r="P494" i="46"/>
  <c r="T494" i="46" s="1"/>
  <c r="P495" i="46"/>
  <c r="T495" i="46" s="1"/>
  <c r="P496" i="46"/>
  <c r="T496" i="46" s="1"/>
  <c r="P497" i="46"/>
  <c r="T497" i="46" s="1"/>
  <c r="P498" i="46"/>
  <c r="T498" i="46" s="1"/>
  <c r="P499" i="46"/>
  <c r="T499" i="46" s="1"/>
  <c r="P500" i="46"/>
  <c r="T500" i="46" s="1"/>
  <c r="P501" i="46"/>
  <c r="T501" i="46" s="1"/>
  <c r="P502" i="46"/>
  <c r="T502" i="46" s="1"/>
  <c r="P503" i="46"/>
  <c r="T503" i="46" s="1"/>
  <c r="P504" i="46"/>
  <c r="T504" i="46" s="1"/>
  <c r="P505" i="46"/>
  <c r="T505" i="46" s="1"/>
  <c r="P506" i="46"/>
  <c r="T506" i="46" s="1"/>
  <c r="P507" i="46"/>
  <c r="T507" i="46" s="1"/>
  <c r="P508" i="46"/>
  <c r="T508" i="46" s="1"/>
  <c r="P509" i="46"/>
  <c r="T509" i="46" s="1"/>
  <c r="P510" i="46"/>
  <c r="T510" i="46" s="1"/>
  <c r="P511" i="46"/>
  <c r="T511" i="46" s="1"/>
  <c r="P512" i="46"/>
  <c r="T512" i="46" s="1"/>
  <c r="P513" i="46"/>
  <c r="T513" i="46" s="1"/>
  <c r="P514" i="46"/>
  <c r="T514" i="46" s="1"/>
  <c r="P515" i="46"/>
  <c r="T515" i="46" s="1"/>
  <c r="P516" i="46"/>
  <c r="T516" i="46" s="1"/>
  <c r="P517" i="46"/>
  <c r="T517" i="46" s="1"/>
  <c r="P518" i="46"/>
  <c r="T518" i="46" s="1"/>
  <c r="P519" i="46"/>
  <c r="T519" i="46" s="1"/>
  <c r="P520" i="46"/>
  <c r="T520" i="46" s="1"/>
  <c r="P521" i="46"/>
  <c r="T521" i="46" s="1"/>
  <c r="P522" i="46"/>
  <c r="T522" i="46" s="1"/>
  <c r="P523" i="46"/>
  <c r="T523" i="46" s="1"/>
  <c r="P524" i="46"/>
  <c r="T524" i="46" s="1"/>
  <c r="P525" i="46"/>
  <c r="T525" i="46" s="1"/>
  <c r="P526" i="46"/>
  <c r="T526" i="46" s="1"/>
  <c r="P527" i="46"/>
  <c r="T527" i="46" s="1"/>
  <c r="P528" i="46"/>
  <c r="T528" i="46" s="1"/>
  <c r="P529" i="46"/>
  <c r="T529" i="46" s="1"/>
  <c r="P530" i="46"/>
  <c r="T530" i="46" s="1"/>
  <c r="P531" i="46"/>
  <c r="T531" i="46" s="1"/>
  <c r="P532" i="46"/>
  <c r="T532" i="46" s="1"/>
  <c r="P533" i="46"/>
  <c r="T533" i="46" s="1"/>
  <c r="P534" i="46"/>
  <c r="T534" i="46" s="1"/>
  <c r="P535" i="46"/>
  <c r="T535" i="46" s="1"/>
  <c r="P536" i="46"/>
  <c r="T536" i="46" s="1"/>
  <c r="P537" i="46"/>
  <c r="T537" i="46" s="1"/>
  <c r="P538" i="46"/>
  <c r="T538" i="46" s="1"/>
  <c r="P539" i="46"/>
  <c r="T539" i="46" s="1"/>
  <c r="P540" i="46"/>
  <c r="T540" i="46" s="1"/>
  <c r="P541" i="46"/>
  <c r="T541" i="46" s="1"/>
  <c r="P542" i="46"/>
  <c r="T542" i="46" s="1"/>
  <c r="P543" i="46"/>
  <c r="T543" i="46" s="1"/>
  <c r="P544" i="46"/>
  <c r="T544" i="46" s="1"/>
  <c r="P545" i="46"/>
  <c r="T545" i="46" s="1"/>
  <c r="P546" i="46"/>
  <c r="T546" i="46" s="1"/>
  <c r="P547" i="46"/>
  <c r="T547" i="46" s="1"/>
  <c r="P548" i="46"/>
  <c r="T548" i="46" s="1"/>
  <c r="P549" i="46"/>
  <c r="T549" i="46" s="1"/>
  <c r="P550" i="46"/>
  <c r="T550" i="46" s="1"/>
  <c r="P551" i="46"/>
  <c r="T551" i="46" s="1"/>
  <c r="P552" i="46"/>
  <c r="T552" i="46" s="1"/>
  <c r="P553" i="46"/>
  <c r="T553" i="46" s="1"/>
  <c r="P554" i="46"/>
  <c r="T554" i="46" s="1"/>
  <c r="P555" i="46"/>
  <c r="T555" i="46" s="1"/>
  <c r="P556" i="46"/>
  <c r="T556" i="46" s="1"/>
  <c r="P557" i="46"/>
  <c r="T557" i="46" s="1"/>
  <c r="P558" i="46"/>
  <c r="T558" i="46" s="1"/>
  <c r="P559" i="46"/>
  <c r="T559" i="46" s="1"/>
  <c r="P560" i="46"/>
  <c r="T560" i="46" s="1"/>
  <c r="P561" i="46"/>
  <c r="T561" i="46" s="1"/>
  <c r="P562" i="46"/>
  <c r="T562" i="46" s="1"/>
  <c r="P563" i="46"/>
  <c r="T563" i="46" s="1"/>
  <c r="P564" i="46"/>
  <c r="T564" i="46" s="1"/>
  <c r="P565" i="46"/>
  <c r="T565" i="46" s="1"/>
  <c r="P566" i="46"/>
  <c r="T566" i="46" s="1"/>
  <c r="P567" i="46"/>
  <c r="T567" i="46" s="1"/>
  <c r="P568" i="46"/>
  <c r="T568" i="46" s="1"/>
  <c r="P569" i="46"/>
  <c r="T569" i="46" s="1"/>
  <c r="P570" i="46"/>
  <c r="T570" i="46" s="1"/>
  <c r="P571" i="46"/>
  <c r="T571" i="46" s="1"/>
  <c r="P572" i="46"/>
  <c r="T572" i="46" s="1"/>
  <c r="P573" i="46"/>
  <c r="T573" i="46" s="1"/>
  <c r="P574" i="46"/>
  <c r="T574" i="46" s="1"/>
  <c r="P575" i="46"/>
  <c r="T575" i="46" s="1"/>
  <c r="P576" i="46"/>
  <c r="T576" i="46" s="1"/>
  <c r="P577" i="46"/>
  <c r="T577" i="46" s="1"/>
  <c r="P578" i="46"/>
  <c r="T578" i="46" s="1"/>
  <c r="P579" i="46"/>
  <c r="T579" i="46" s="1"/>
  <c r="P580" i="46"/>
  <c r="T580" i="46" s="1"/>
  <c r="P581" i="46"/>
  <c r="T581" i="46" s="1"/>
  <c r="P582" i="46"/>
  <c r="T582" i="46" s="1"/>
  <c r="P583" i="46"/>
  <c r="T583" i="46" s="1"/>
  <c r="P584" i="46"/>
  <c r="T584" i="46" s="1"/>
  <c r="P585" i="46"/>
  <c r="T585" i="46" s="1"/>
  <c r="P586" i="46"/>
  <c r="T586" i="46" s="1"/>
  <c r="P587" i="46"/>
  <c r="T587" i="46" s="1"/>
  <c r="P588" i="46"/>
  <c r="T588" i="46" s="1"/>
  <c r="P589" i="46"/>
  <c r="T589" i="46" s="1"/>
  <c r="P590" i="46"/>
  <c r="T590" i="46" s="1"/>
  <c r="P591" i="46"/>
  <c r="T591" i="46" s="1"/>
  <c r="P592" i="46"/>
  <c r="T592" i="46" s="1"/>
  <c r="P593" i="46"/>
  <c r="T593" i="46" s="1"/>
  <c r="P594" i="46"/>
  <c r="T594" i="46" s="1"/>
  <c r="P595" i="46"/>
  <c r="T595" i="46" s="1"/>
  <c r="P596" i="46"/>
  <c r="T596" i="46" s="1"/>
  <c r="P597" i="46"/>
  <c r="T597" i="46" s="1"/>
  <c r="P598" i="46"/>
  <c r="T598" i="46" s="1"/>
  <c r="P599" i="46"/>
  <c r="T599" i="46" s="1"/>
  <c r="P600" i="46"/>
  <c r="T600" i="46" s="1"/>
  <c r="P601" i="46"/>
  <c r="T601" i="46" s="1"/>
  <c r="P602" i="46"/>
  <c r="T602" i="46" s="1"/>
  <c r="P603" i="46"/>
  <c r="T603" i="46" s="1"/>
  <c r="P604" i="46"/>
  <c r="T604" i="46" s="1"/>
  <c r="P605" i="46"/>
  <c r="T605" i="46" s="1"/>
  <c r="P606" i="46"/>
  <c r="T606" i="46" s="1"/>
  <c r="P607" i="46"/>
  <c r="T607" i="46" s="1"/>
  <c r="P608" i="46"/>
  <c r="T608" i="46" s="1"/>
  <c r="P609" i="46"/>
  <c r="T609" i="46" s="1"/>
  <c r="P610" i="46"/>
  <c r="T610" i="46" s="1"/>
  <c r="P611" i="46"/>
  <c r="T611" i="46" s="1"/>
  <c r="P612" i="46"/>
  <c r="T612" i="46" s="1"/>
  <c r="P613" i="46"/>
  <c r="T613" i="46" s="1"/>
  <c r="P614" i="46"/>
  <c r="T614" i="46" s="1"/>
  <c r="P615" i="46"/>
  <c r="T615" i="46" s="1"/>
  <c r="P616" i="46"/>
  <c r="T616" i="46" s="1"/>
  <c r="P617" i="46"/>
  <c r="T617" i="46" s="1"/>
  <c r="P618" i="46"/>
  <c r="T618" i="46" s="1"/>
  <c r="P619" i="46"/>
  <c r="T619" i="46" s="1"/>
  <c r="P620" i="46"/>
  <c r="T620" i="46" s="1"/>
  <c r="P621" i="46"/>
  <c r="T621" i="46" s="1"/>
  <c r="P622" i="46"/>
  <c r="T622" i="46" s="1"/>
  <c r="P623" i="46"/>
  <c r="T623" i="46" s="1"/>
  <c r="P624" i="46"/>
  <c r="T624" i="46" s="1"/>
  <c r="P625" i="46"/>
  <c r="T625" i="46" s="1"/>
  <c r="P626" i="46"/>
  <c r="T626" i="46" s="1"/>
  <c r="P627" i="46"/>
  <c r="T627" i="46" s="1"/>
  <c r="P628" i="46"/>
  <c r="T628" i="46" s="1"/>
  <c r="P629" i="46"/>
  <c r="T629" i="46" s="1"/>
  <c r="P630" i="46"/>
  <c r="T630" i="46" s="1"/>
  <c r="P631" i="46"/>
  <c r="T631" i="46" s="1"/>
  <c r="P632" i="46"/>
  <c r="T632" i="46" s="1"/>
  <c r="P633" i="46"/>
  <c r="T633" i="46" s="1"/>
  <c r="P634" i="46"/>
  <c r="T634" i="46" s="1"/>
  <c r="P635" i="46"/>
  <c r="T635" i="46" s="1"/>
  <c r="P636" i="46"/>
  <c r="T636" i="46" s="1"/>
  <c r="P637" i="46"/>
  <c r="T637" i="46" s="1"/>
  <c r="P638" i="46"/>
  <c r="T638" i="46" s="1"/>
  <c r="P639" i="46"/>
  <c r="T639" i="46" s="1"/>
  <c r="P640" i="46"/>
  <c r="T640" i="46" s="1"/>
  <c r="P641" i="46"/>
  <c r="T641" i="46" s="1"/>
  <c r="P642" i="46"/>
  <c r="T642" i="46" s="1"/>
  <c r="P643" i="46"/>
  <c r="T643" i="46" s="1"/>
  <c r="P644" i="46"/>
  <c r="T644" i="46" s="1"/>
  <c r="P645" i="46"/>
  <c r="T645" i="46" s="1"/>
  <c r="P646" i="46"/>
  <c r="T646" i="46" s="1"/>
  <c r="P647" i="46"/>
  <c r="T647" i="46" s="1"/>
  <c r="P648" i="46"/>
  <c r="T648" i="46" s="1"/>
  <c r="P649" i="46"/>
  <c r="T649" i="46" s="1"/>
  <c r="P650" i="46"/>
  <c r="T650" i="46" s="1"/>
  <c r="P651" i="46"/>
  <c r="T651" i="46" s="1"/>
  <c r="P652" i="46"/>
  <c r="T652" i="46" s="1"/>
  <c r="P653" i="46"/>
  <c r="T653" i="46" s="1"/>
  <c r="P654" i="46"/>
  <c r="T654" i="46" s="1"/>
  <c r="P655" i="46"/>
  <c r="T655" i="46" s="1"/>
  <c r="P656" i="46"/>
  <c r="T656" i="46" s="1"/>
  <c r="P657" i="46"/>
  <c r="T657" i="46" s="1"/>
  <c r="P658" i="46"/>
  <c r="T658" i="46" s="1"/>
  <c r="P659" i="46"/>
  <c r="T659" i="46" s="1"/>
  <c r="P660" i="46"/>
  <c r="T660" i="46" s="1"/>
  <c r="P661" i="46"/>
  <c r="T661" i="46" s="1"/>
  <c r="P662" i="46"/>
  <c r="T662" i="46" s="1"/>
  <c r="P663" i="46"/>
  <c r="T663" i="46" s="1"/>
  <c r="P664" i="46"/>
  <c r="T664" i="46" s="1"/>
  <c r="P665" i="46"/>
  <c r="T665" i="46" s="1"/>
  <c r="P666" i="46"/>
  <c r="T666" i="46" s="1"/>
  <c r="P667" i="46"/>
  <c r="T667" i="46" s="1"/>
  <c r="P668" i="46"/>
  <c r="T668" i="46" s="1"/>
  <c r="P669" i="46"/>
  <c r="T669" i="46" s="1"/>
  <c r="P670" i="46"/>
  <c r="T670" i="46" s="1"/>
  <c r="P671" i="46"/>
  <c r="T671" i="46" s="1"/>
  <c r="P672" i="46"/>
  <c r="T672" i="46" s="1"/>
  <c r="P673" i="46"/>
  <c r="T673" i="46" s="1"/>
  <c r="P674" i="46"/>
  <c r="T674" i="46" s="1"/>
  <c r="P675" i="46"/>
  <c r="T675" i="46" s="1"/>
  <c r="P676" i="46"/>
  <c r="T676" i="46" s="1"/>
  <c r="P677" i="46"/>
  <c r="T677" i="46" s="1"/>
  <c r="P678" i="46"/>
  <c r="T678" i="46" s="1"/>
  <c r="P679" i="46"/>
  <c r="T679" i="46" s="1"/>
  <c r="P680" i="46"/>
  <c r="T680" i="46" s="1"/>
  <c r="P681" i="46"/>
  <c r="T681" i="46" s="1"/>
  <c r="P682" i="46"/>
  <c r="T682" i="46" s="1"/>
  <c r="P683" i="46"/>
  <c r="T683" i="46" s="1"/>
  <c r="P684" i="46"/>
  <c r="T684" i="46" s="1"/>
  <c r="P685" i="46"/>
  <c r="T685" i="46" s="1"/>
  <c r="P686" i="46"/>
  <c r="T686" i="46" s="1"/>
  <c r="P687" i="46"/>
  <c r="T687" i="46" s="1"/>
  <c r="P688" i="46"/>
  <c r="T688" i="46" s="1"/>
  <c r="P689" i="46"/>
  <c r="T689" i="46" s="1"/>
  <c r="P690" i="46"/>
  <c r="T690" i="46" s="1"/>
  <c r="P691" i="46"/>
  <c r="T691" i="46" s="1"/>
  <c r="P692" i="46"/>
  <c r="T692" i="46" s="1"/>
  <c r="P693" i="46"/>
  <c r="T693" i="46" s="1"/>
  <c r="P694" i="46"/>
  <c r="T694" i="46" s="1"/>
  <c r="P695" i="46"/>
  <c r="T695" i="46" s="1"/>
  <c r="P696" i="46"/>
  <c r="T696" i="46" s="1"/>
  <c r="P697" i="46"/>
  <c r="T697" i="46" s="1"/>
  <c r="P698" i="46"/>
  <c r="T698" i="46" s="1"/>
  <c r="P699" i="46"/>
  <c r="T699" i="46" s="1"/>
  <c r="P700" i="46"/>
  <c r="T700" i="46" s="1"/>
  <c r="P701" i="46"/>
  <c r="T701" i="46" s="1"/>
  <c r="P702" i="46"/>
  <c r="T702" i="46" s="1"/>
  <c r="P703" i="46"/>
  <c r="T703" i="46" s="1"/>
  <c r="P704" i="46"/>
  <c r="T704" i="46" s="1"/>
  <c r="P705" i="46"/>
  <c r="T705" i="46" s="1"/>
  <c r="P706" i="46"/>
  <c r="T706" i="46" s="1"/>
  <c r="P707" i="46"/>
  <c r="T707" i="46" s="1"/>
  <c r="P708" i="46"/>
  <c r="T708" i="46" s="1"/>
  <c r="P709" i="46"/>
  <c r="T709" i="46" s="1"/>
  <c r="P710" i="46"/>
  <c r="T710" i="46" s="1"/>
  <c r="P711" i="46"/>
  <c r="T711" i="46" s="1"/>
  <c r="P712" i="46"/>
  <c r="T712" i="46" s="1"/>
  <c r="P713" i="46"/>
  <c r="T713" i="46" s="1"/>
  <c r="P714" i="46"/>
  <c r="T714" i="46" s="1"/>
  <c r="P715" i="46"/>
  <c r="T715" i="46" s="1"/>
  <c r="P716" i="46"/>
  <c r="T716" i="46" s="1"/>
  <c r="P717" i="46"/>
  <c r="T717" i="46" s="1"/>
  <c r="P718" i="46"/>
  <c r="T718" i="46" s="1"/>
  <c r="P719" i="46"/>
  <c r="T719" i="46" s="1"/>
  <c r="P720" i="46"/>
  <c r="T720" i="46" s="1"/>
  <c r="P721" i="46"/>
  <c r="T721" i="46" s="1"/>
  <c r="P722" i="46"/>
  <c r="T722" i="46" s="1"/>
  <c r="P723" i="46"/>
  <c r="T723" i="46" s="1"/>
  <c r="P724" i="46"/>
  <c r="T724" i="46" s="1"/>
  <c r="P725" i="46"/>
  <c r="T725" i="46" s="1"/>
  <c r="P726" i="46"/>
  <c r="T726" i="46" s="1"/>
  <c r="P727" i="46"/>
  <c r="T727" i="46" s="1"/>
  <c r="P728" i="46"/>
  <c r="T728" i="46" s="1"/>
  <c r="P729" i="46"/>
  <c r="T729" i="46" s="1"/>
  <c r="P730" i="46"/>
  <c r="T730" i="46" s="1"/>
  <c r="P731" i="46"/>
  <c r="T731" i="46" s="1"/>
  <c r="P732" i="46"/>
  <c r="T732" i="46" s="1"/>
  <c r="P733" i="46"/>
  <c r="T733" i="46" s="1"/>
  <c r="P734" i="46"/>
  <c r="T734" i="46" s="1"/>
  <c r="P735" i="46"/>
  <c r="T735" i="46" s="1"/>
  <c r="P736" i="46"/>
  <c r="T736" i="46" s="1"/>
  <c r="P737" i="46"/>
  <c r="T737" i="46" s="1"/>
  <c r="P738" i="46"/>
  <c r="T738" i="46" s="1"/>
  <c r="P739" i="46"/>
  <c r="T739" i="46" s="1"/>
  <c r="P740" i="46"/>
  <c r="T740" i="46" s="1"/>
  <c r="P741" i="46"/>
  <c r="T741" i="46" s="1"/>
  <c r="P742" i="46"/>
  <c r="T742" i="46" s="1"/>
  <c r="P743" i="46"/>
  <c r="T743" i="46" s="1"/>
  <c r="P744" i="46"/>
  <c r="T744" i="46" s="1"/>
  <c r="P745" i="46"/>
  <c r="T745" i="46" s="1"/>
  <c r="P746" i="46"/>
  <c r="T746" i="46" s="1"/>
  <c r="P747" i="46"/>
  <c r="T747" i="46" s="1"/>
  <c r="P748" i="46"/>
  <c r="T748" i="46" s="1"/>
  <c r="P749" i="46"/>
  <c r="T749" i="46" s="1"/>
  <c r="P750" i="46"/>
  <c r="T750" i="46" s="1"/>
  <c r="P751" i="46"/>
  <c r="T751" i="46" s="1"/>
  <c r="P752" i="46"/>
  <c r="T752" i="46" s="1"/>
  <c r="P753" i="46"/>
  <c r="T753" i="46" s="1"/>
  <c r="P754" i="46"/>
  <c r="T754" i="46" s="1"/>
  <c r="P755" i="46"/>
  <c r="T755" i="46" s="1"/>
  <c r="P756" i="46"/>
  <c r="T756" i="46" s="1"/>
  <c r="P757" i="46"/>
  <c r="T757" i="46" s="1"/>
  <c r="P758" i="46"/>
  <c r="T758" i="46" s="1"/>
  <c r="P759" i="46"/>
  <c r="T759" i="46" s="1"/>
  <c r="P760" i="46"/>
  <c r="T760" i="46" s="1"/>
  <c r="P761" i="46"/>
  <c r="T761" i="46" s="1"/>
  <c r="P762" i="46"/>
  <c r="T762" i="46" s="1"/>
  <c r="P763" i="46"/>
  <c r="T763" i="46" s="1"/>
  <c r="P764" i="46"/>
  <c r="T764" i="46" s="1"/>
  <c r="P765" i="46"/>
  <c r="T765" i="46" s="1"/>
  <c r="P766" i="46"/>
  <c r="T766" i="46" s="1"/>
  <c r="P767" i="46"/>
  <c r="T767" i="46" s="1"/>
  <c r="P768" i="46"/>
  <c r="T768" i="46" s="1"/>
  <c r="P769" i="46"/>
  <c r="T769" i="46" s="1"/>
  <c r="P770" i="46"/>
  <c r="T770" i="46" s="1"/>
  <c r="P771" i="46"/>
  <c r="T771" i="46" s="1"/>
  <c r="P772" i="46"/>
  <c r="T772" i="46" s="1"/>
  <c r="P773" i="46"/>
  <c r="T773" i="46" s="1"/>
  <c r="P774" i="46"/>
  <c r="T774" i="46" s="1"/>
  <c r="P775" i="46"/>
  <c r="T775" i="46" s="1"/>
  <c r="P776" i="46"/>
  <c r="T776" i="46" s="1"/>
  <c r="P777" i="46"/>
  <c r="T777" i="46" s="1"/>
  <c r="P778" i="46"/>
  <c r="T778" i="46" s="1"/>
  <c r="P779" i="46"/>
  <c r="T779" i="46" s="1"/>
  <c r="P780" i="46"/>
  <c r="T780" i="46" s="1"/>
  <c r="P781" i="46"/>
  <c r="T781" i="46" s="1"/>
  <c r="P782" i="46"/>
  <c r="T782" i="46" s="1"/>
  <c r="P783" i="46"/>
  <c r="T783" i="46" s="1"/>
  <c r="P784" i="46"/>
  <c r="T784" i="46" s="1"/>
  <c r="P785" i="46"/>
  <c r="T785" i="46" s="1"/>
  <c r="P786" i="46"/>
  <c r="T786" i="46" s="1"/>
  <c r="P787" i="46"/>
  <c r="T787" i="46" s="1"/>
  <c r="P788" i="46"/>
  <c r="T788" i="46" s="1"/>
  <c r="P789" i="46"/>
  <c r="T789" i="46" s="1"/>
  <c r="P790" i="46"/>
  <c r="T790" i="46" s="1"/>
  <c r="P791" i="46"/>
  <c r="T791" i="46" s="1"/>
  <c r="P792" i="46"/>
  <c r="T792" i="46" s="1"/>
  <c r="P793" i="46"/>
  <c r="T793" i="46" s="1"/>
  <c r="P794" i="46"/>
  <c r="T794" i="46" s="1"/>
  <c r="P795" i="46"/>
  <c r="T795" i="46" s="1"/>
  <c r="P796" i="46"/>
  <c r="T796" i="46" s="1"/>
  <c r="P797" i="46"/>
  <c r="T797" i="46" s="1"/>
  <c r="P798" i="46"/>
  <c r="T798" i="46" s="1"/>
  <c r="P799" i="46"/>
  <c r="T799" i="46" s="1"/>
  <c r="P800" i="46"/>
  <c r="T800" i="46" s="1"/>
  <c r="P801" i="46"/>
  <c r="T801" i="46" s="1"/>
  <c r="P802" i="46"/>
  <c r="T802" i="46" s="1"/>
  <c r="P803" i="46"/>
  <c r="T803" i="46" s="1"/>
  <c r="P804" i="46"/>
  <c r="T804" i="46" s="1"/>
  <c r="P805" i="46"/>
  <c r="T805" i="46" s="1"/>
  <c r="P806" i="46"/>
  <c r="T806" i="46" s="1"/>
  <c r="P807" i="46"/>
  <c r="T807" i="46" s="1"/>
  <c r="P808" i="46"/>
  <c r="T808" i="46" s="1"/>
  <c r="P809" i="46"/>
  <c r="T809" i="46" s="1"/>
  <c r="P810" i="46"/>
  <c r="T810" i="46" s="1"/>
  <c r="P811" i="46"/>
  <c r="T811" i="46" s="1"/>
  <c r="P812" i="46"/>
  <c r="T812" i="46" s="1"/>
  <c r="P813" i="46"/>
  <c r="T813" i="46" s="1"/>
  <c r="P814" i="46"/>
  <c r="T814" i="46" s="1"/>
  <c r="P815" i="46"/>
  <c r="T815" i="46" s="1"/>
  <c r="P816" i="46"/>
  <c r="T816" i="46" s="1"/>
  <c r="P817" i="46"/>
  <c r="T817" i="46" s="1"/>
  <c r="P818" i="46"/>
  <c r="T818" i="46" s="1"/>
  <c r="P819" i="46"/>
  <c r="T819" i="46" s="1"/>
  <c r="P820" i="46"/>
  <c r="T820" i="46" s="1"/>
  <c r="P821" i="46"/>
  <c r="T821" i="46" s="1"/>
  <c r="P822" i="46"/>
  <c r="T822" i="46" s="1"/>
  <c r="P823" i="46"/>
  <c r="T823" i="46" s="1"/>
  <c r="P824" i="46"/>
  <c r="T824" i="46" s="1"/>
  <c r="P825" i="46"/>
  <c r="T825" i="46" s="1"/>
  <c r="P826" i="46"/>
  <c r="T826" i="46" s="1"/>
  <c r="P827" i="46"/>
  <c r="T827" i="46" s="1"/>
  <c r="P828" i="46"/>
  <c r="T828" i="46" s="1"/>
  <c r="P829" i="46"/>
  <c r="T829" i="46" s="1"/>
  <c r="P830" i="46"/>
  <c r="T830" i="46" s="1"/>
  <c r="P831" i="46"/>
  <c r="T831" i="46" s="1"/>
  <c r="P832" i="46"/>
  <c r="T832" i="46" s="1"/>
  <c r="P833" i="46"/>
  <c r="T833" i="46" s="1"/>
  <c r="P834" i="46"/>
  <c r="T834" i="46" s="1"/>
  <c r="P835" i="46"/>
  <c r="T835" i="46" s="1"/>
  <c r="P836" i="46"/>
  <c r="T836" i="46" s="1"/>
  <c r="P837" i="46"/>
  <c r="T837" i="46" s="1"/>
  <c r="P838" i="46"/>
  <c r="T838" i="46" s="1"/>
  <c r="P839" i="46"/>
  <c r="T839" i="46" s="1"/>
  <c r="P840" i="46"/>
  <c r="T840" i="46" s="1"/>
  <c r="P841" i="46"/>
  <c r="T841" i="46" s="1"/>
  <c r="P842" i="46"/>
  <c r="T842" i="46" s="1"/>
  <c r="P843" i="46"/>
  <c r="T843" i="46" s="1"/>
  <c r="P844" i="46"/>
  <c r="T844" i="46" s="1"/>
  <c r="P845" i="46"/>
  <c r="T845" i="46" s="1"/>
  <c r="P846" i="46"/>
  <c r="T846" i="46" s="1"/>
  <c r="P847" i="46"/>
  <c r="T847" i="46" s="1"/>
  <c r="P848" i="46"/>
  <c r="T848" i="46" s="1"/>
  <c r="P849" i="46"/>
  <c r="T849" i="46" s="1"/>
  <c r="P850" i="46"/>
  <c r="T850" i="46" s="1"/>
  <c r="P851" i="46"/>
  <c r="T851" i="46" s="1"/>
  <c r="P852" i="46"/>
  <c r="T852" i="46" s="1"/>
  <c r="P853" i="46"/>
  <c r="T853" i="46" s="1"/>
  <c r="P854" i="46"/>
  <c r="T854" i="46" s="1"/>
  <c r="P855" i="46"/>
  <c r="T855" i="46" s="1"/>
  <c r="P856" i="46"/>
  <c r="T856" i="46" s="1"/>
  <c r="P857" i="46"/>
  <c r="T857" i="46" s="1"/>
  <c r="P858" i="46"/>
  <c r="T858" i="46" s="1"/>
  <c r="P859" i="46"/>
  <c r="T859" i="46" s="1"/>
  <c r="P860" i="46"/>
  <c r="T860" i="46" s="1"/>
  <c r="P861" i="46"/>
  <c r="T861" i="46" s="1"/>
  <c r="P862" i="46"/>
  <c r="T862" i="46" s="1"/>
  <c r="P863" i="46"/>
  <c r="T863" i="46" s="1"/>
  <c r="P864" i="46"/>
  <c r="T864" i="46" s="1"/>
  <c r="P865" i="46"/>
  <c r="T865" i="46" s="1"/>
  <c r="P866" i="46"/>
  <c r="T866" i="46" s="1"/>
  <c r="P867" i="46"/>
  <c r="T867" i="46" s="1"/>
  <c r="P868" i="46"/>
  <c r="T868" i="46" s="1"/>
  <c r="P869" i="46"/>
  <c r="T869" i="46" s="1"/>
  <c r="P870" i="46"/>
  <c r="T870" i="46" s="1"/>
  <c r="P871" i="46"/>
  <c r="T871" i="46" s="1"/>
  <c r="P872" i="46"/>
  <c r="T872" i="46" s="1"/>
  <c r="P873" i="46"/>
  <c r="T873" i="46" s="1"/>
  <c r="P874" i="46"/>
  <c r="T874" i="46" s="1"/>
  <c r="P875" i="46"/>
  <c r="T875" i="46" s="1"/>
  <c r="P876" i="46"/>
  <c r="T876" i="46" s="1"/>
  <c r="P877" i="46"/>
  <c r="T877" i="46" s="1"/>
  <c r="P878" i="46"/>
  <c r="T878" i="46" s="1"/>
  <c r="P879" i="46"/>
  <c r="T879" i="46" s="1"/>
  <c r="P880" i="46"/>
  <c r="T880" i="46" s="1"/>
  <c r="P881" i="46"/>
  <c r="T881" i="46" s="1"/>
  <c r="P882" i="46"/>
  <c r="T882" i="46" s="1"/>
  <c r="P883" i="46"/>
  <c r="T883" i="46" s="1"/>
  <c r="P884" i="46"/>
  <c r="T884" i="46" s="1"/>
  <c r="P885" i="46"/>
  <c r="T885" i="46" s="1"/>
  <c r="P886" i="46"/>
  <c r="T886" i="46" s="1"/>
  <c r="P887" i="46"/>
  <c r="T887" i="46" s="1"/>
  <c r="P888" i="46"/>
  <c r="T888" i="46" s="1"/>
  <c r="P889" i="46"/>
  <c r="T889" i="46" s="1"/>
  <c r="P890" i="46"/>
  <c r="T890" i="46" s="1"/>
  <c r="P891" i="46"/>
  <c r="T891" i="46" s="1"/>
  <c r="P892" i="46"/>
  <c r="T892" i="46" s="1"/>
  <c r="P893" i="46"/>
  <c r="T893" i="46" s="1"/>
  <c r="P894" i="46"/>
  <c r="T894" i="46" s="1"/>
  <c r="P895" i="46"/>
  <c r="T895" i="46" s="1"/>
  <c r="P896" i="46"/>
  <c r="T896" i="46" s="1"/>
  <c r="P897" i="46"/>
  <c r="T897" i="46" s="1"/>
  <c r="P898" i="46"/>
  <c r="T898" i="46" s="1"/>
  <c r="P899" i="46"/>
  <c r="T899" i="46" s="1"/>
  <c r="P900" i="46"/>
  <c r="T900" i="46" s="1"/>
  <c r="P901" i="46"/>
  <c r="T901" i="46" s="1"/>
  <c r="P902" i="46"/>
  <c r="T902" i="46" s="1"/>
  <c r="P903" i="46"/>
  <c r="T903" i="46" s="1"/>
  <c r="P904" i="46"/>
  <c r="T904" i="46" s="1"/>
  <c r="P905" i="46"/>
  <c r="T905" i="46" s="1"/>
  <c r="P906" i="46"/>
  <c r="T906" i="46" s="1"/>
  <c r="P907" i="46"/>
  <c r="T907" i="46" s="1"/>
  <c r="P908" i="46"/>
  <c r="T908" i="46" s="1"/>
  <c r="P909" i="46"/>
  <c r="T909" i="46" s="1"/>
  <c r="P910" i="46"/>
  <c r="T910" i="46" s="1"/>
  <c r="P911" i="46"/>
  <c r="T911" i="46" s="1"/>
  <c r="P912" i="46"/>
  <c r="T912" i="46" s="1"/>
  <c r="P913" i="46"/>
  <c r="T913" i="46" s="1"/>
  <c r="P914" i="46"/>
  <c r="T914" i="46" s="1"/>
  <c r="P915" i="46"/>
  <c r="T915" i="46" s="1"/>
  <c r="P916" i="46"/>
  <c r="T916" i="46" s="1"/>
  <c r="P917" i="46"/>
  <c r="T917" i="46" s="1"/>
  <c r="P918" i="46"/>
  <c r="T918" i="46" s="1"/>
  <c r="P919" i="46"/>
  <c r="T919" i="46" s="1"/>
  <c r="P920" i="46"/>
  <c r="T920" i="46" s="1"/>
  <c r="P921" i="46"/>
  <c r="T921" i="46" s="1"/>
  <c r="P922" i="46"/>
  <c r="T922" i="46" s="1"/>
  <c r="P923" i="46"/>
  <c r="T923" i="46" s="1"/>
  <c r="P924" i="46"/>
  <c r="T924" i="46" s="1"/>
  <c r="P925" i="46"/>
  <c r="T925" i="46" s="1"/>
  <c r="P926" i="46"/>
  <c r="T926" i="46" s="1"/>
  <c r="P927" i="46"/>
  <c r="T927" i="46" s="1"/>
  <c r="P928" i="46"/>
  <c r="T928" i="46" s="1"/>
  <c r="P929" i="46"/>
  <c r="T929" i="46" s="1"/>
  <c r="P930" i="46"/>
  <c r="T930" i="46" s="1"/>
  <c r="P931" i="46"/>
  <c r="T931" i="46" s="1"/>
  <c r="P932" i="46"/>
  <c r="T932" i="46" s="1"/>
  <c r="P933" i="46"/>
  <c r="T933" i="46" s="1"/>
  <c r="P934" i="46"/>
  <c r="T934" i="46" s="1"/>
  <c r="P935" i="46"/>
  <c r="T935" i="46" s="1"/>
  <c r="P936" i="46"/>
  <c r="T936" i="46" s="1"/>
  <c r="P937" i="46"/>
  <c r="T937" i="46" s="1"/>
  <c r="P938" i="46"/>
  <c r="T938" i="46" s="1"/>
  <c r="P939" i="46"/>
  <c r="T939" i="46" s="1"/>
  <c r="P940" i="46"/>
  <c r="T940" i="46" s="1"/>
  <c r="P941" i="46"/>
  <c r="T941" i="46" s="1"/>
  <c r="P942" i="46"/>
  <c r="T942" i="46" s="1"/>
  <c r="P943" i="46"/>
  <c r="T943" i="46" s="1"/>
  <c r="P944" i="46"/>
  <c r="T944" i="46" s="1"/>
  <c r="P945" i="46"/>
  <c r="T945" i="46" s="1"/>
  <c r="P946" i="46"/>
  <c r="T946" i="46" s="1"/>
  <c r="P947" i="46"/>
  <c r="T947" i="46" s="1"/>
  <c r="P948" i="46"/>
  <c r="T948" i="46" s="1"/>
  <c r="P949" i="46"/>
  <c r="T949" i="46" s="1"/>
  <c r="P950" i="46"/>
  <c r="T950" i="46" s="1"/>
  <c r="P951" i="46"/>
  <c r="T951" i="46" s="1"/>
  <c r="P952" i="46"/>
  <c r="T952" i="46" s="1"/>
  <c r="P953" i="46"/>
  <c r="T953" i="46" s="1"/>
  <c r="P954" i="46"/>
  <c r="T954" i="46" s="1"/>
  <c r="P955" i="46"/>
  <c r="T955" i="46" s="1"/>
  <c r="P956" i="46"/>
  <c r="T956" i="46" s="1"/>
  <c r="P957" i="46"/>
  <c r="T957" i="46" s="1"/>
  <c r="P958" i="46"/>
  <c r="T958" i="46" s="1"/>
  <c r="P959" i="46"/>
  <c r="T959" i="46" s="1"/>
  <c r="P960" i="46"/>
  <c r="T960" i="46" s="1"/>
  <c r="P961" i="46"/>
  <c r="T961" i="46" s="1"/>
  <c r="P962" i="46"/>
  <c r="T962" i="46" s="1"/>
  <c r="P963" i="46"/>
  <c r="T963" i="46" s="1"/>
  <c r="P964" i="46"/>
  <c r="T964" i="46" s="1"/>
  <c r="P965" i="46"/>
  <c r="T965" i="46" s="1"/>
  <c r="P966" i="46"/>
  <c r="T966" i="46" s="1"/>
  <c r="P967" i="46"/>
  <c r="T967" i="46" s="1"/>
  <c r="P968" i="46"/>
  <c r="T968" i="46" s="1"/>
  <c r="P969" i="46"/>
  <c r="T969" i="46" s="1"/>
  <c r="P970" i="46"/>
  <c r="T970" i="46" s="1"/>
  <c r="P971" i="46"/>
  <c r="T971" i="46" s="1"/>
  <c r="P972" i="46"/>
  <c r="T972" i="46" s="1"/>
  <c r="P973" i="46"/>
  <c r="T973" i="46" s="1"/>
  <c r="P974" i="46"/>
  <c r="T974" i="46" s="1"/>
  <c r="P975" i="46"/>
  <c r="T975" i="46" s="1"/>
  <c r="P976" i="46"/>
  <c r="T976" i="46" s="1"/>
  <c r="P977" i="46"/>
  <c r="T977" i="46" s="1"/>
  <c r="P978" i="46"/>
  <c r="T978" i="46" s="1"/>
  <c r="P979" i="46"/>
  <c r="T979" i="46" s="1"/>
  <c r="P980" i="46"/>
  <c r="T980" i="46" s="1"/>
  <c r="P981" i="46"/>
  <c r="T981" i="46" s="1"/>
  <c r="P982" i="46"/>
  <c r="T982" i="46" s="1"/>
  <c r="P983" i="46"/>
  <c r="T983" i="46" s="1"/>
  <c r="P984" i="46"/>
  <c r="T984" i="46" s="1"/>
  <c r="P985" i="46"/>
  <c r="T985" i="46" s="1"/>
  <c r="P986" i="46"/>
  <c r="T986" i="46" s="1"/>
  <c r="P987" i="46"/>
  <c r="T987" i="46" s="1"/>
  <c r="P988" i="46"/>
  <c r="T988" i="46" s="1"/>
  <c r="P989" i="46"/>
  <c r="T989" i="46" s="1"/>
  <c r="P990" i="46"/>
  <c r="T990" i="46" s="1"/>
  <c r="P991" i="46"/>
  <c r="T991" i="46" s="1"/>
  <c r="P992" i="46"/>
  <c r="T992" i="46" s="1"/>
  <c r="P993" i="46"/>
  <c r="T993" i="46" s="1"/>
  <c r="P994" i="46"/>
  <c r="T994" i="46" s="1"/>
  <c r="P995" i="46"/>
  <c r="T995" i="46" s="1"/>
  <c r="P996" i="46"/>
  <c r="T996" i="46" s="1"/>
  <c r="P997" i="46"/>
  <c r="T997" i="46" s="1"/>
  <c r="P998" i="46"/>
  <c r="T998" i="46" s="1"/>
  <c r="P999" i="46"/>
  <c r="T999" i="46" s="1"/>
  <c r="P1000" i="46"/>
  <c r="T1000" i="46" s="1"/>
  <c r="P1001" i="46"/>
  <c r="T1001" i="46" s="1"/>
  <c r="P1002" i="46"/>
  <c r="T1002" i="46" s="1"/>
  <c r="P1003" i="46"/>
  <c r="T1003" i="46" s="1"/>
  <c r="P1004" i="46"/>
  <c r="T1004" i="46" s="1"/>
  <c r="P1005" i="46"/>
  <c r="T1005" i="46" s="1"/>
  <c r="P1006" i="46"/>
  <c r="T1006" i="46" s="1"/>
  <c r="P1007" i="46"/>
  <c r="T1007" i="46" s="1"/>
  <c r="P1008" i="46"/>
  <c r="T1008" i="46" s="1"/>
  <c r="P1009" i="46"/>
  <c r="T1009" i="46" s="1"/>
  <c r="P1010" i="46"/>
  <c r="T1010" i="46" s="1"/>
  <c r="P1011" i="46"/>
  <c r="T1011" i="46" s="1"/>
  <c r="P1012" i="46"/>
  <c r="T1012" i="46" s="1"/>
  <c r="P1013" i="46"/>
  <c r="T1013" i="46" s="1"/>
  <c r="P1014" i="46"/>
  <c r="T1014" i="46" s="1"/>
  <c r="P1015" i="46"/>
  <c r="T1015" i="46" s="1"/>
  <c r="Q19" i="46"/>
  <c r="U19" i="46" s="1"/>
  <c r="Q20" i="46"/>
  <c r="U20" i="46" s="1"/>
  <c r="Q21" i="46"/>
  <c r="U21" i="46" s="1"/>
  <c r="Q22" i="46"/>
  <c r="U22" i="46" s="1"/>
  <c r="Q23" i="46"/>
  <c r="U23" i="46" s="1"/>
  <c r="Q24" i="46"/>
  <c r="U24" i="46" s="1"/>
  <c r="Q25" i="46"/>
  <c r="U25" i="46" s="1"/>
  <c r="Q26" i="46"/>
  <c r="U26" i="46" s="1"/>
  <c r="Q27" i="46"/>
  <c r="U27" i="46" s="1"/>
  <c r="Q28" i="46"/>
  <c r="U28" i="46" s="1"/>
  <c r="Q29" i="46"/>
  <c r="U29" i="46" s="1"/>
  <c r="Q30" i="46"/>
  <c r="U30" i="46" s="1"/>
  <c r="Q31" i="46"/>
  <c r="U31" i="46" s="1"/>
  <c r="Q32" i="46"/>
  <c r="U32" i="46" s="1"/>
  <c r="Q33" i="46"/>
  <c r="U33" i="46" s="1"/>
  <c r="Q34" i="46"/>
  <c r="U34" i="46" s="1"/>
  <c r="Q35" i="46"/>
  <c r="U35" i="46" s="1"/>
  <c r="Q36" i="46"/>
  <c r="U36" i="46" s="1"/>
  <c r="Q37" i="46"/>
  <c r="U37" i="46" s="1"/>
  <c r="Q38" i="46"/>
  <c r="U38" i="46" s="1"/>
  <c r="Q39" i="46"/>
  <c r="U39" i="46" s="1"/>
  <c r="Q40" i="46"/>
  <c r="U40" i="46" s="1"/>
  <c r="Q41" i="46"/>
  <c r="U41" i="46" s="1"/>
  <c r="Q42" i="46"/>
  <c r="U42" i="46" s="1"/>
  <c r="Q43" i="46"/>
  <c r="U43" i="46" s="1"/>
  <c r="Q44" i="46"/>
  <c r="U44" i="46" s="1"/>
  <c r="Q45" i="46"/>
  <c r="U45" i="46" s="1"/>
  <c r="Q46" i="46"/>
  <c r="U46" i="46" s="1"/>
  <c r="Q47" i="46"/>
  <c r="U47" i="46" s="1"/>
  <c r="Q48" i="46"/>
  <c r="U48" i="46" s="1"/>
  <c r="Q49" i="46"/>
  <c r="U49" i="46" s="1"/>
  <c r="Q50" i="46"/>
  <c r="U50" i="46" s="1"/>
  <c r="Q51" i="46"/>
  <c r="U51" i="46" s="1"/>
  <c r="Q52" i="46"/>
  <c r="U52" i="46" s="1"/>
  <c r="Q53" i="46"/>
  <c r="U53" i="46" s="1"/>
  <c r="Q54" i="46"/>
  <c r="U54" i="46" s="1"/>
  <c r="Q55" i="46"/>
  <c r="U55" i="46" s="1"/>
  <c r="Q56" i="46"/>
  <c r="U56" i="46" s="1"/>
  <c r="Q57" i="46"/>
  <c r="U57" i="46" s="1"/>
  <c r="Q58" i="46"/>
  <c r="U58" i="46" s="1"/>
  <c r="Q59" i="46"/>
  <c r="U59" i="46" s="1"/>
  <c r="Q60" i="46"/>
  <c r="U60" i="46" s="1"/>
  <c r="Q61" i="46"/>
  <c r="U61" i="46" s="1"/>
  <c r="Q62" i="46"/>
  <c r="U62" i="46" s="1"/>
  <c r="Q63" i="46"/>
  <c r="U63" i="46" s="1"/>
  <c r="Q64" i="46"/>
  <c r="U64" i="46" s="1"/>
  <c r="Q65" i="46"/>
  <c r="U65" i="46" s="1"/>
  <c r="Q66" i="46"/>
  <c r="U66" i="46" s="1"/>
  <c r="Q67" i="46"/>
  <c r="U67" i="46" s="1"/>
  <c r="Q68" i="46"/>
  <c r="U68" i="46" s="1"/>
  <c r="Q69" i="46"/>
  <c r="U69" i="46" s="1"/>
  <c r="Q70" i="46"/>
  <c r="U70" i="46" s="1"/>
  <c r="Q71" i="46"/>
  <c r="U71" i="46" s="1"/>
  <c r="Q72" i="46"/>
  <c r="U72" i="46" s="1"/>
  <c r="Q73" i="46"/>
  <c r="U73" i="46" s="1"/>
  <c r="Q74" i="46"/>
  <c r="U74" i="46" s="1"/>
  <c r="Q75" i="46"/>
  <c r="U75" i="46" s="1"/>
  <c r="Q76" i="46"/>
  <c r="U76" i="46" s="1"/>
  <c r="Q77" i="46"/>
  <c r="U77" i="46" s="1"/>
  <c r="Q78" i="46"/>
  <c r="U78" i="46" s="1"/>
  <c r="Q79" i="46"/>
  <c r="U79" i="46" s="1"/>
  <c r="Q80" i="46"/>
  <c r="U80" i="46" s="1"/>
  <c r="Q81" i="46"/>
  <c r="U81" i="46" s="1"/>
  <c r="Q82" i="46"/>
  <c r="U82" i="46" s="1"/>
  <c r="Q83" i="46"/>
  <c r="U83" i="46" s="1"/>
  <c r="Q84" i="46"/>
  <c r="U84" i="46" s="1"/>
  <c r="Q85" i="46"/>
  <c r="U85" i="46" s="1"/>
  <c r="Q86" i="46"/>
  <c r="U86" i="46" s="1"/>
  <c r="Q87" i="46"/>
  <c r="U87" i="46" s="1"/>
  <c r="Q88" i="46"/>
  <c r="U88" i="46" s="1"/>
  <c r="Q89" i="46"/>
  <c r="U89" i="46" s="1"/>
  <c r="Q90" i="46"/>
  <c r="U90" i="46" s="1"/>
  <c r="Q91" i="46"/>
  <c r="U91" i="46" s="1"/>
  <c r="Q92" i="46"/>
  <c r="U92" i="46" s="1"/>
  <c r="Q93" i="46"/>
  <c r="U93" i="46" s="1"/>
  <c r="Q94" i="46"/>
  <c r="U94" i="46" s="1"/>
  <c r="Q95" i="46"/>
  <c r="U95" i="46" s="1"/>
  <c r="Q96" i="46"/>
  <c r="U96" i="46" s="1"/>
  <c r="Q97" i="46"/>
  <c r="U97" i="46" s="1"/>
  <c r="Q98" i="46"/>
  <c r="U98" i="46" s="1"/>
  <c r="Q99" i="46"/>
  <c r="U99" i="46" s="1"/>
  <c r="Q100" i="46"/>
  <c r="U100" i="46" s="1"/>
  <c r="Q101" i="46"/>
  <c r="U101" i="46" s="1"/>
  <c r="Q102" i="46"/>
  <c r="U102" i="46" s="1"/>
  <c r="Q103" i="46"/>
  <c r="U103" i="46" s="1"/>
  <c r="Q104" i="46"/>
  <c r="U104" i="46" s="1"/>
  <c r="Q105" i="46"/>
  <c r="U105" i="46" s="1"/>
  <c r="Q106" i="46"/>
  <c r="U106" i="46" s="1"/>
  <c r="Q107" i="46"/>
  <c r="U107" i="46" s="1"/>
  <c r="Q108" i="46"/>
  <c r="U108" i="46" s="1"/>
  <c r="Q109" i="46"/>
  <c r="U109" i="46" s="1"/>
  <c r="Q110" i="46"/>
  <c r="U110" i="46" s="1"/>
  <c r="Q111" i="46"/>
  <c r="U111" i="46" s="1"/>
  <c r="Q112" i="46"/>
  <c r="U112" i="46" s="1"/>
  <c r="Q113" i="46"/>
  <c r="U113" i="46" s="1"/>
  <c r="Q114" i="46"/>
  <c r="U114" i="46" s="1"/>
  <c r="Q115" i="46"/>
  <c r="U115" i="46" s="1"/>
  <c r="Q116" i="46"/>
  <c r="U116" i="46" s="1"/>
  <c r="Q117" i="46"/>
  <c r="U117" i="46" s="1"/>
  <c r="Q118" i="46"/>
  <c r="U118" i="46" s="1"/>
  <c r="Q119" i="46"/>
  <c r="U119" i="46" s="1"/>
  <c r="Q120" i="46"/>
  <c r="U120" i="46" s="1"/>
  <c r="Q121" i="46"/>
  <c r="U121" i="46" s="1"/>
  <c r="Q122" i="46"/>
  <c r="U122" i="46" s="1"/>
  <c r="Q123" i="46"/>
  <c r="U123" i="46" s="1"/>
  <c r="Q124" i="46"/>
  <c r="U124" i="46" s="1"/>
  <c r="Q125" i="46"/>
  <c r="U125" i="46" s="1"/>
  <c r="Q126" i="46"/>
  <c r="U126" i="46" s="1"/>
  <c r="Q127" i="46"/>
  <c r="U127" i="46" s="1"/>
  <c r="Q128" i="46"/>
  <c r="U128" i="46" s="1"/>
  <c r="Q129" i="46"/>
  <c r="U129" i="46" s="1"/>
  <c r="Q130" i="46"/>
  <c r="U130" i="46" s="1"/>
  <c r="Q131" i="46"/>
  <c r="U131" i="46" s="1"/>
  <c r="Q132" i="46"/>
  <c r="U132" i="46" s="1"/>
  <c r="Q133" i="46"/>
  <c r="U133" i="46" s="1"/>
  <c r="Q134" i="46"/>
  <c r="U134" i="46" s="1"/>
  <c r="Q135" i="46"/>
  <c r="U135" i="46" s="1"/>
  <c r="Q136" i="46"/>
  <c r="U136" i="46" s="1"/>
  <c r="Q137" i="46"/>
  <c r="U137" i="46" s="1"/>
  <c r="Q138" i="46"/>
  <c r="U138" i="46" s="1"/>
  <c r="Q139" i="46"/>
  <c r="U139" i="46" s="1"/>
  <c r="Q140" i="46"/>
  <c r="U140" i="46" s="1"/>
  <c r="Q141" i="46"/>
  <c r="U141" i="46" s="1"/>
  <c r="Q142" i="46"/>
  <c r="U142" i="46" s="1"/>
  <c r="Q143" i="46"/>
  <c r="U143" i="46" s="1"/>
  <c r="Q144" i="46"/>
  <c r="U144" i="46" s="1"/>
  <c r="Q145" i="46"/>
  <c r="U145" i="46" s="1"/>
  <c r="Q146" i="46"/>
  <c r="U146" i="46" s="1"/>
  <c r="Q147" i="46"/>
  <c r="U147" i="46" s="1"/>
  <c r="Q148" i="46"/>
  <c r="U148" i="46" s="1"/>
  <c r="Q149" i="46"/>
  <c r="U149" i="46" s="1"/>
  <c r="Q150" i="46"/>
  <c r="U150" i="46" s="1"/>
  <c r="Q151" i="46"/>
  <c r="U151" i="46" s="1"/>
  <c r="Q152" i="46"/>
  <c r="U152" i="46" s="1"/>
  <c r="Q153" i="46"/>
  <c r="U153" i="46" s="1"/>
  <c r="Q154" i="46"/>
  <c r="U154" i="46" s="1"/>
  <c r="Q155" i="46"/>
  <c r="U155" i="46" s="1"/>
  <c r="Q156" i="46"/>
  <c r="U156" i="46" s="1"/>
  <c r="Q157" i="46"/>
  <c r="U157" i="46" s="1"/>
  <c r="Q158" i="46"/>
  <c r="U158" i="46" s="1"/>
  <c r="Q159" i="46"/>
  <c r="U159" i="46" s="1"/>
  <c r="Q160" i="46"/>
  <c r="U160" i="46" s="1"/>
  <c r="Q161" i="46"/>
  <c r="U161" i="46" s="1"/>
  <c r="Q162" i="46"/>
  <c r="U162" i="46" s="1"/>
  <c r="Q163" i="46"/>
  <c r="U163" i="46" s="1"/>
  <c r="Q164" i="46"/>
  <c r="U164" i="46" s="1"/>
  <c r="Q165" i="46"/>
  <c r="U165" i="46" s="1"/>
  <c r="Q166" i="46"/>
  <c r="U166" i="46" s="1"/>
  <c r="Q167" i="46"/>
  <c r="U167" i="46" s="1"/>
  <c r="Q168" i="46"/>
  <c r="U168" i="46" s="1"/>
  <c r="Q169" i="46"/>
  <c r="U169" i="46" s="1"/>
  <c r="Q170" i="46"/>
  <c r="U170" i="46" s="1"/>
  <c r="Q171" i="46"/>
  <c r="U171" i="46" s="1"/>
  <c r="Q172" i="46"/>
  <c r="U172" i="46" s="1"/>
  <c r="Q173" i="46"/>
  <c r="U173" i="46" s="1"/>
  <c r="Q174" i="46"/>
  <c r="U174" i="46" s="1"/>
  <c r="Q175" i="46"/>
  <c r="U175" i="46" s="1"/>
  <c r="Q176" i="46"/>
  <c r="U176" i="46" s="1"/>
  <c r="Q177" i="46"/>
  <c r="U177" i="46" s="1"/>
  <c r="Q178" i="46"/>
  <c r="U178" i="46" s="1"/>
  <c r="Q179" i="46"/>
  <c r="U179" i="46" s="1"/>
  <c r="Q180" i="46"/>
  <c r="U180" i="46" s="1"/>
  <c r="Q181" i="46"/>
  <c r="U181" i="46" s="1"/>
  <c r="Q182" i="46"/>
  <c r="U182" i="46" s="1"/>
  <c r="Q183" i="46"/>
  <c r="U183" i="46" s="1"/>
  <c r="Q184" i="46"/>
  <c r="U184" i="46" s="1"/>
  <c r="Q185" i="46"/>
  <c r="U185" i="46" s="1"/>
  <c r="Q186" i="46"/>
  <c r="U186" i="46" s="1"/>
  <c r="Q187" i="46"/>
  <c r="U187" i="46" s="1"/>
  <c r="Q188" i="46"/>
  <c r="U188" i="46" s="1"/>
  <c r="Q189" i="46"/>
  <c r="U189" i="46" s="1"/>
  <c r="Q190" i="46"/>
  <c r="U190" i="46" s="1"/>
  <c r="Q191" i="46"/>
  <c r="U191" i="46" s="1"/>
  <c r="Q192" i="46"/>
  <c r="U192" i="46" s="1"/>
  <c r="Q193" i="46"/>
  <c r="U193" i="46" s="1"/>
  <c r="Q194" i="46"/>
  <c r="U194" i="46" s="1"/>
  <c r="Q195" i="46"/>
  <c r="U195" i="46" s="1"/>
  <c r="Q196" i="46"/>
  <c r="U196" i="46" s="1"/>
  <c r="Q197" i="46"/>
  <c r="U197" i="46" s="1"/>
  <c r="Q198" i="46"/>
  <c r="U198" i="46" s="1"/>
  <c r="Q199" i="46"/>
  <c r="U199" i="46" s="1"/>
  <c r="Q200" i="46"/>
  <c r="U200" i="46" s="1"/>
  <c r="Q201" i="46"/>
  <c r="U201" i="46" s="1"/>
  <c r="Q202" i="46"/>
  <c r="U202" i="46" s="1"/>
  <c r="Q203" i="46"/>
  <c r="U203" i="46" s="1"/>
  <c r="Q204" i="46"/>
  <c r="U204" i="46" s="1"/>
  <c r="Q205" i="46"/>
  <c r="U205" i="46" s="1"/>
  <c r="Q206" i="46"/>
  <c r="U206" i="46" s="1"/>
  <c r="Q207" i="46"/>
  <c r="U207" i="46" s="1"/>
  <c r="Q208" i="46"/>
  <c r="U208" i="46" s="1"/>
  <c r="Q209" i="46"/>
  <c r="U209" i="46" s="1"/>
  <c r="Q210" i="46"/>
  <c r="U210" i="46" s="1"/>
  <c r="Q211" i="46"/>
  <c r="U211" i="46" s="1"/>
  <c r="Q212" i="46"/>
  <c r="U212" i="46" s="1"/>
  <c r="Q213" i="46"/>
  <c r="U213" i="46" s="1"/>
  <c r="Q214" i="46"/>
  <c r="U214" i="46" s="1"/>
  <c r="Q215" i="46"/>
  <c r="U215" i="46" s="1"/>
  <c r="Q216" i="46"/>
  <c r="U216" i="46" s="1"/>
  <c r="Q217" i="46"/>
  <c r="U217" i="46" s="1"/>
  <c r="Q218" i="46"/>
  <c r="U218" i="46" s="1"/>
  <c r="Q219" i="46"/>
  <c r="U219" i="46" s="1"/>
  <c r="Q220" i="46"/>
  <c r="U220" i="46" s="1"/>
  <c r="Q221" i="46"/>
  <c r="U221" i="46" s="1"/>
  <c r="Q222" i="46"/>
  <c r="U222" i="46" s="1"/>
  <c r="Q223" i="46"/>
  <c r="U223" i="46" s="1"/>
  <c r="Q224" i="46"/>
  <c r="U224" i="46" s="1"/>
  <c r="Q225" i="46"/>
  <c r="U225" i="46" s="1"/>
  <c r="Q226" i="46"/>
  <c r="U226" i="46" s="1"/>
  <c r="Q227" i="46"/>
  <c r="U227" i="46" s="1"/>
  <c r="Q228" i="46"/>
  <c r="U228" i="46" s="1"/>
  <c r="Q229" i="46"/>
  <c r="U229" i="46" s="1"/>
  <c r="Q230" i="46"/>
  <c r="U230" i="46" s="1"/>
  <c r="Q231" i="46"/>
  <c r="U231" i="46" s="1"/>
  <c r="Q232" i="46"/>
  <c r="U232" i="46" s="1"/>
  <c r="Q233" i="46"/>
  <c r="U233" i="46" s="1"/>
  <c r="Q234" i="46"/>
  <c r="U234" i="46" s="1"/>
  <c r="Q235" i="46"/>
  <c r="U235" i="46" s="1"/>
  <c r="Q236" i="46"/>
  <c r="U236" i="46" s="1"/>
  <c r="Q237" i="46"/>
  <c r="U237" i="46" s="1"/>
  <c r="Q238" i="46"/>
  <c r="U238" i="46" s="1"/>
  <c r="Q239" i="46"/>
  <c r="U239" i="46" s="1"/>
  <c r="Q240" i="46"/>
  <c r="U240" i="46" s="1"/>
  <c r="Q241" i="46"/>
  <c r="U241" i="46" s="1"/>
  <c r="Q242" i="46"/>
  <c r="U242" i="46" s="1"/>
  <c r="Q243" i="46"/>
  <c r="U243" i="46" s="1"/>
  <c r="Q244" i="46"/>
  <c r="U244" i="46" s="1"/>
  <c r="Q245" i="46"/>
  <c r="U245" i="46" s="1"/>
  <c r="Q246" i="46"/>
  <c r="U246" i="46" s="1"/>
  <c r="Q247" i="46"/>
  <c r="U247" i="46" s="1"/>
  <c r="Q248" i="46"/>
  <c r="U248" i="46" s="1"/>
  <c r="Q249" i="46"/>
  <c r="U249" i="46" s="1"/>
  <c r="Q250" i="46"/>
  <c r="U250" i="46" s="1"/>
  <c r="Q251" i="46"/>
  <c r="U251" i="46" s="1"/>
  <c r="Q252" i="46"/>
  <c r="U252" i="46" s="1"/>
  <c r="Q253" i="46"/>
  <c r="U253" i="46" s="1"/>
  <c r="Q254" i="46"/>
  <c r="U254" i="46" s="1"/>
  <c r="Q255" i="46"/>
  <c r="U255" i="46" s="1"/>
  <c r="Q256" i="46"/>
  <c r="U256" i="46" s="1"/>
  <c r="Q257" i="46"/>
  <c r="U257" i="46" s="1"/>
  <c r="Q258" i="46"/>
  <c r="U258" i="46" s="1"/>
  <c r="Q259" i="46"/>
  <c r="U259" i="46" s="1"/>
  <c r="Q260" i="46"/>
  <c r="U260" i="46" s="1"/>
  <c r="Q261" i="46"/>
  <c r="U261" i="46" s="1"/>
  <c r="Q262" i="46"/>
  <c r="U262" i="46" s="1"/>
  <c r="Q263" i="46"/>
  <c r="U263" i="46" s="1"/>
  <c r="Q264" i="46"/>
  <c r="U264" i="46" s="1"/>
  <c r="Q265" i="46"/>
  <c r="U265" i="46" s="1"/>
  <c r="Q266" i="46"/>
  <c r="U266" i="46" s="1"/>
  <c r="Q267" i="46"/>
  <c r="U267" i="46" s="1"/>
  <c r="Q268" i="46"/>
  <c r="U268" i="46" s="1"/>
  <c r="Q269" i="46"/>
  <c r="U269" i="46" s="1"/>
  <c r="Q270" i="46"/>
  <c r="U270" i="46" s="1"/>
  <c r="Q271" i="46"/>
  <c r="U271" i="46" s="1"/>
  <c r="Q272" i="46"/>
  <c r="U272" i="46" s="1"/>
  <c r="Q273" i="46"/>
  <c r="U273" i="46" s="1"/>
  <c r="Q274" i="46"/>
  <c r="U274"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415" i="46"/>
  <c r="U415" i="46" s="1"/>
  <c r="Q416" i="46"/>
  <c r="U416" i="46" s="1"/>
  <c r="Q417" i="46"/>
  <c r="U417" i="46" s="1"/>
  <c r="Q418" i="46"/>
  <c r="U418" i="46" s="1"/>
  <c r="Q419" i="46"/>
  <c r="U419" i="46" s="1"/>
  <c r="Q420" i="46"/>
  <c r="U420" i="46" s="1"/>
  <c r="Q421" i="46"/>
  <c r="U421" i="46" s="1"/>
  <c r="Q422" i="46"/>
  <c r="U422" i="46" s="1"/>
  <c r="Q423" i="46"/>
  <c r="U423" i="46" s="1"/>
  <c r="Q424" i="46"/>
  <c r="U424" i="46" s="1"/>
  <c r="Q425" i="46"/>
  <c r="U425" i="46" s="1"/>
  <c r="Q426" i="46"/>
  <c r="U426" i="46" s="1"/>
  <c r="Q427" i="46"/>
  <c r="U427" i="46" s="1"/>
  <c r="Q428" i="46"/>
  <c r="U428" i="46" s="1"/>
  <c r="Q429" i="46"/>
  <c r="U429" i="46" s="1"/>
  <c r="Q430" i="46"/>
  <c r="U430" i="46" s="1"/>
  <c r="Q431" i="46"/>
  <c r="U431" i="46" s="1"/>
  <c r="Q432" i="46"/>
  <c r="U432" i="46" s="1"/>
  <c r="Q433" i="46"/>
  <c r="U433" i="46" s="1"/>
  <c r="Q434" i="46"/>
  <c r="U434" i="46" s="1"/>
  <c r="Q435" i="46"/>
  <c r="U435" i="46" s="1"/>
  <c r="Q436" i="46"/>
  <c r="U436" i="46" s="1"/>
  <c r="Q437" i="46"/>
  <c r="U437" i="46" s="1"/>
  <c r="Q438" i="46"/>
  <c r="U438" i="46" s="1"/>
  <c r="Q439" i="46"/>
  <c r="U439" i="46" s="1"/>
  <c r="Q440" i="46"/>
  <c r="U440" i="46" s="1"/>
  <c r="Q441" i="46"/>
  <c r="U441" i="46" s="1"/>
  <c r="Q442" i="46"/>
  <c r="U442" i="46" s="1"/>
  <c r="Q443" i="46"/>
  <c r="U443" i="46" s="1"/>
  <c r="Q444" i="46"/>
  <c r="U444" i="46" s="1"/>
  <c r="Q445" i="46"/>
  <c r="U445" i="46" s="1"/>
  <c r="Q446" i="46"/>
  <c r="U446" i="46" s="1"/>
  <c r="Q447" i="46"/>
  <c r="U447" i="46" s="1"/>
  <c r="Q448" i="46"/>
  <c r="U448" i="46" s="1"/>
  <c r="Q449" i="46"/>
  <c r="U449" i="46" s="1"/>
  <c r="Q450" i="46"/>
  <c r="U450" i="46" s="1"/>
  <c r="Q451" i="46"/>
  <c r="U451" i="46" s="1"/>
  <c r="Q452" i="46"/>
  <c r="U452" i="46" s="1"/>
  <c r="Q453" i="46"/>
  <c r="U453" i="46" s="1"/>
  <c r="Q454" i="46"/>
  <c r="U454" i="46" s="1"/>
  <c r="Q455" i="46"/>
  <c r="U455" i="46" s="1"/>
  <c r="Q456" i="46"/>
  <c r="U456" i="46" s="1"/>
  <c r="Q457" i="46"/>
  <c r="U457" i="46" s="1"/>
  <c r="Q458" i="46"/>
  <c r="U458" i="46" s="1"/>
  <c r="Q459" i="46"/>
  <c r="U459" i="46" s="1"/>
  <c r="Q460" i="46"/>
  <c r="U460" i="46" s="1"/>
  <c r="Q461" i="46"/>
  <c r="U461" i="46" s="1"/>
  <c r="Q462" i="46"/>
  <c r="U462" i="46" s="1"/>
  <c r="Q463" i="46"/>
  <c r="U463" i="46" s="1"/>
  <c r="Q464" i="46"/>
  <c r="U464" i="46" s="1"/>
  <c r="Q465" i="46"/>
  <c r="U465" i="46" s="1"/>
  <c r="Q466" i="46"/>
  <c r="U466" i="46" s="1"/>
  <c r="Q467" i="46"/>
  <c r="U467" i="46" s="1"/>
  <c r="Q468" i="46"/>
  <c r="U468" i="46" s="1"/>
  <c r="Q469" i="46"/>
  <c r="U469" i="46" s="1"/>
  <c r="Q470" i="46"/>
  <c r="U470" i="46" s="1"/>
  <c r="Q471" i="46"/>
  <c r="U471" i="46" s="1"/>
  <c r="Q472" i="46"/>
  <c r="U472" i="46" s="1"/>
  <c r="Q473" i="46"/>
  <c r="U473" i="46" s="1"/>
  <c r="Q474" i="46"/>
  <c r="U474" i="46" s="1"/>
  <c r="Q475" i="46"/>
  <c r="U475" i="46" s="1"/>
  <c r="Q476" i="46"/>
  <c r="U476" i="46" s="1"/>
  <c r="Q477" i="46"/>
  <c r="U477" i="46" s="1"/>
  <c r="Q478" i="46"/>
  <c r="U478" i="46" s="1"/>
  <c r="Q479" i="46"/>
  <c r="U479" i="46" s="1"/>
  <c r="Q480" i="46"/>
  <c r="U480" i="46" s="1"/>
  <c r="Q481" i="46"/>
  <c r="U481" i="46" s="1"/>
  <c r="Q482" i="46"/>
  <c r="U482" i="46" s="1"/>
  <c r="Q483" i="46"/>
  <c r="U483" i="46" s="1"/>
  <c r="Q484" i="46"/>
  <c r="U484" i="46" s="1"/>
  <c r="Q485" i="46"/>
  <c r="U485" i="46" s="1"/>
  <c r="Q486" i="46"/>
  <c r="U486" i="46" s="1"/>
  <c r="Q487" i="46"/>
  <c r="U487" i="46" s="1"/>
  <c r="Q488" i="46"/>
  <c r="U488" i="46" s="1"/>
  <c r="Q489" i="46"/>
  <c r="U489" i="46" s="1"/>
  <c r="Q490" i="46"/>
  <c r="U490" i="46" s="1"/>
  <c r="Q491" i="46"/>
  <c r="U491" i="46" s="1"/>
  <c r="Q492" i="46"/>
  <c r="U492" i="46" s="1"/>
  <c r="Q493" i="46"/>
  <c r="U493" i="46" s="1"/>
  <c r="Q494" i="46"/>
  <c r="U494" i="46" s="1"/>
  <c r="Q495" i="46"/>
  <c r="U495" i="46" s="1"/>
  <c r="Q496" i="46"/>
  <c r="U496" i="46" s="1"/>
  <c r="Q497" i="46"/>
  <c r="U497" i="46" s="1"/>
  <c r="Q498" i="46"/>
  <c r="U498" i="46" s="1"/>
  <c r="Q499" i="46"/>
  <c r="U499" i="46" s="1"/>
  <c r="Q500" i="46"/>
  <c r="U500" i="46" s="1"/>
  <c r="Q501" i="46"/>
  <c r="U501" i="46" s="1"/>
  <c r="Q502" i="46"/>
  <c r="U502" i="46" s="1"/>
  <c r="Q503" i="46"/>
  <c r="U503" i="46" s="1"/>
  <c r="Q504" i="46"/>
  <c r="U504" i="46" s="1"/>
  <c r="Q505" i="46"/>
  <c r="U505" i="46" s="1"/>
  <c r="Q506" i="46"/>
  <c r="U506" i="46" s="1"/>
  <c r="Q507" i="46"/>
  <c r="U507" i="46" s="1"/>
  <c r="Q508" i="46"/>
  <c r="U508" i="46" s="1"/>
  <c r="Q509" i="46"/>
  <c r="U509" i="46" s="1"/>
  <c r="Q510" i="46"/>
  <c r="U510" i="46" s="1"/>
  <c r="Q511" i="46"/>
  <c r="U511" i="46" s="1"/>
  <c r="Q512" i="46"/>
  <c r="U512" i="46" s="1"/>
  <c r="Q513" i="46"/>
  <c r="U513" i="46" s="1"/>
  <c r="Q514" i="46"/>
  <c r="U514" i="46" s="1"/>
  <c r="Q515" i="46"/>
  <c r="U515" i="46" s="1"/>
  <c r="Q516" i="46"/>
  <c r="U516" i="46" s="1"/>
  <c r="Q517" i="46"/>
  <c r="U517" i="46" s="1"/>
  <c r="Q518" i="46"/>
  <c r="U518" i="46" s="1"/>
  <c r="Q519" i="46"/>
  <c r="U519" i="46" s="1"/>
  <c r="Q520" i="46"/>
  <c r="U520" i="46" s="1"/>
  <c r="Q521" i="46"/>
  <c r="U521" i="46" s="1"/>
  <c r="Q522" i="46"/>
  <c r="U522" i="46" s="1"/>
  <c r="Q523" i="46"/>
  <c r="U523" i="46" s="1"/>
  <c r="Q524" i="46"/>
  <c r="U524" i="46" s="1"/>
  <c r="Q525" i="46"/>
  <c r="U525" i="46" s="1"/>
  <c r="Q526" i="46"/>
  <c r="U526" i="46" s="1"/>
  <c r="Q527" i="46"/>
  <c r="U527" i="46" s="1"/>
  <c r="Q528" i="46"/>
  <c r="U528" i="46" s="1"/>
  <c r="Q529" i="46"/>
  <c r="U529" i="46" s="1"/>
  <c r="Q530" i="46"/>
  <c r="U530" i="46" s="1"/>
  <c r="Q531" i="46"/>
  <c r="U531" i="46" s="1"/>
  <c r="Q532" i="46"/>
  <c r="U532" i="46" s="1"/>
  <c r="Q533" i="46"/>
  <c r="U533" i="46" s="1"/>
  <c r="Q534" i="46"/>
  <c r="U534" i="46" s="1"/>
  <c r="Q535" i="46"/>
  <c r="U535" i="46" s="1"/>
  <c r="Q536" i="46"/>
  <c r="U536" i="46" s="1"/>
  <c r="Q537" i="46"/>
  <c r="U537" i="46" s="1"/>
  <c r="Q538" i="46"/>
  <c r="U538" i="46" s="1"/>
  <c r="Q539" i="46"/>
  <c r="U539" i="46" s="1"/>
  <c r="Q540" i="46"/>
  <c r="U540" i="46" s="1"/>
  <c r="Q541" i="46"/>
  <c r="U541" i="46" s="1"/>
  <c r="Q542" i="46"/>
  <c r="U542" i="46" s="1"/>
  <c r="Q543" i="46"/>
  <c r="U543" i="46" s="1"/>
  <c r="Q544" i="46"/>
  <c r="U544" i="46" s="1"/>
  <c r="Q545" i="46"/>
  <c r="U545" i="46" s="1"/>
  <c r="Q546" i="46"/>
  <c r="U546" i="46" s="1"/>
  <c r="Q547" i="46"/>
  <c r="U547" i="46" s="1"/>
  <c r="Q548" i="46"/>
  <c r="U548" i="46" s="1"/>
  <c r="Q549" i="46"/>
  <c r="U549" i="46" s="1"/>
  <c r="Q550" i="46"/>
  <c r="U550" i="46" s="1"/>
  <c r="Q551" i="46"/>
  <c r="U551" i="46" s="1"/>
  <c r="Q552" i="46"/>
  <c r="U552" i="46" s="1"/>
  <c r="Q553" i="46"/>
  <c r="U553" i="46" s="1"/>
  <c r="Q554" i="46"/>
  <c r="U554" i="46" s="1"/>
  <c r="Q555" i="46"/>
  <c r="U555" i="46" s="1"/>
  <c r="Q556" i="46"/>
  <c r="U556" i="46" s="1"/>
  <c r="Q557" i="46"/>
  <c r="U557" i="46" s="1"/>
  <c r="Q558" i="46"/>
  <c r="U558" i="46" s="1"/>
  <c r="Q559" i="46"/>
  <c r="U559" i="46" s="1"/>
  <c r="Q560" i="46"/>
  <c r="U560" i="46" s="1"/>
  <c r="Q561" i="46"/>
  <c r="U561" i="46" s="1"/>
  <c r="Q562" i="46"/>
  <c r="U562" i="46" s="1"/>
  <c r="Q563" i="46"/>
  <c r="U563" i="46" s="1"/>
  <c r="Q564" i="46"/>
  <c r="U564" i="46" s="1"/>
  <c r="Q565" i="46"/>
  <c r="U565" i="46" s="1"/>
  <c r="Q566" i="46"/>
  <c r="U566" i="46" s="1"/>
  <c r="Q567" i="46"/>
  <c r="U567" i="46" s="1"/>
  <c r="Q568" i="46"/>
  <c r="U568" i="46" s="1"/>
  <c r="Q569" i="46"/>
  <c r="U569" i="46" s="1"/>
  <c r="Q570" i="46"/>
  <c r="U570" i="46" s="1"/>
  <c r="Q571" i="46"/>
  <c r="U571" i="46" s="1"/>
  <c r="Q572" i="46"/>
  <c r="U572" i="46" s="1"/>
  <c r="Q573" i="46"/>
  <c r="U573" i="46" s="1"/>
  <c r="Q574" i="46"/>
  <c r="U574" i="46" s="1"/>
  <c r="Q575" i="46"/>
  <c r="U575" i="46" s="1"/>
  <c r="Q576" i="46"/>
  <c r="U576" i="46" s="1"/>
  <c r="Q577" i="46"/>
  <c r="U577" i="46" s="1"/>
  <c r="Q578" i="46"/>
  <c r="U578" i="46" s="1"/>
  <c r="Q579" i="46"/>
  <c r="U579" i="46" s="1"/>
  <c r="Q580" i="46"/>
  <c r="U580" i="46" s="1"/>
  <c r="Q581" i="46"/>
  <c r="U581" i="46" s="1"/>
  <c r="Q582" i="46"/>
  <c r="U582" i="46" s="1"/>
  <c r="Q583" i="46"/>
  <c r="U583" i="46" s="1"/>
  <c r="Q584" i="46"/>
  <c r="U584" i="46" s="1"/>
  <c r="Q585" i="46"/>
  <c r="U585" i="46" s="1"/>
  <c r="Q586" i="46"/>
  <c r="U586" i="46" s="1"/>
  <c r="Q587" i="46"/>
  <c r="U587" i="46" s="1"/>
  <c r="Q588" i="46"/>
  <c r="U588" i="46" s="1"/>
  <c r="Q589" i="46"/>
  <c r="U589" i="46" s="1"/>
  <c r="Q590" i="46"/>
  <c r="U590" i="46" s="1"/>
  <c r="Q591" i="46"/>
  <c r="U591" i="46" s="1"/>
  <c r="Q592" i="46"/>
  <c r="U592" i="46" s="1"/>
  <c r="Q593" i="46"/>
  <c r="U593" i="46" s="1"/>
  <c r="Q594" i="46"/>
  <c r="U594" i="46" s="1"/>
  <c r="Q595" i="46"/>
  <c r="U595" i="46" s="1"/>
  <c r="Q596" i="46"/>
  <c r="U596" i="46" s="1"/>
  <c r="Q597" i="46"/>
  <c r="U597" i="46" s="1"/>
  <c r="Q598" i="46"/>
  <c r="U598" i="46" s="1"/>
  <c r="Q599" i="46"/>
  <c r="U599" i="46" s="1"/>
  <c r="Q600" i="46"/>
  <c r="U600" i="46" s="1"/>
  <c r="Q601" i="46"/>
  <c r="U601" i="46" s="1"/>
  <c r="Q602" i="46"/>
  <c r="U602" i="46" s="1"/>
  <c r="Q603" i="46"/>
  <c r="U603" i="46" s="1"/>
  <c r="Q604" i="46"/>
  <c r="U604" i="46" s="1"/>
  <c r="Q605" i="46"/>
  <c r="U605" i="46" s="1"/>
  <c r="Q606" i="46"/>
  <c r="U606" i="46" s="1"/>
  <c r="Q607" i="46"/>
  <c r="U607" i="46" s="1"/>
  <c r="Q608" i="46"/>
  <c r="U608" i="46" s="1"/>
  <c r="Q609" i="46"/>
  <c r="U609" i="46" s="1"/>
  <c r="Q610" i="46"/>
  <c r="U610" i="46" s="1"/>
  <c r="Q611" i="46"/>
  <c r="U611" i="46" s="1"/>
  <c r="Q612" i="46"/>
  <c r="U612" i="46" s="1"/>
  <c r="Q613" i="46"/>
  <c r="U613" i="46" s="1"/>
  <c r="Q614" i="46"/>
  <c r="U614" i="46" s="1"/>
  <c r="Q615" i="46"/>
  <c r="U615" i="46" s="1"/>
  <c r="Q616" i="46"/>
  <c r="U616" i="46" s="1"/>
  <c r="Q617" i="46"/>
  <c r="U617" i="46" s="1"/>
  <c r="Q618" i="46"/>
  <c r="U618" i="46" s="1"/>
  <c r="Q619" i="46"/>
  <c r="U619" i="46" s="1"/>
  <c r="Q620" i="46"/>
  <c r="U620" i="46" s="1"/>
  <c r="Q621" i="46"/>
  <c r="U621" i="46" s="1"/>
  <c r="Q622" i="46"/>
  <c r="U622" i="46" s="1"/>
  <c r="Q623" i="46"/>
  <c r="U623" i="46" s="1"/>
  <c r="Q624" i="46"/>
  <c r="U624" i="46" s="1"/>
  <c r="Q625" i="46"/>
  <c r="U625" i="46" s="1"/>
  <c r="Q626" i="46"/>
  <c r="U626" i="46" s="1"/>
  <c r="Q627" i="46"/>
  <c r="U627" i="46" s="1"/>
  <c r="Q628" i="46"/>
  <c r="U628" i="46" s="1"/>
  <c r="Q629" i="46"/>
  <c r="U629" i="46" s="1"/>
  <c r="Q630" i="46"/>
  <c r="U630" i="46" s="1"/>
  <c r="Q631" i="46"/>
  <c r="U631" i="46" s="1"/>
  <c r="Q632" i="46"/>
  <c r="U632" i="46" s="1"/>
  <c r="Q633" i="46"/>
  <c r="U633" i="46" s="1"/>
  <c r="Q634" i="46"/>
  <c r="U634" i="46" s="1"/>
  <c r="Q635" i="46"/>
  <c r="U635" i="46" s="1"/>
  <c r="Q636" i="46"/>
  <c r="U636" i="46" s="1"/>
  <c r="Q637" i="46"/>
  <c r="U637" i="46" s="1"/>
  <c r="Q638" i="46"/>
  <c r="U638" i="46" s="1"/>
  <c r="Q639" i="46"/>
  <c r="U639" i="46" s="1"/>
  <c r="Q640" i="46"/>
  <c r="U640" i="46" s="1"/>
  <c r="Q641" i="46"/>
  <c r="U641" i="46" s="1"/>
  <c r="Q642" i="46"/>
  <c r="U642" i="46" s="1"/>
  <c r="Q643" i="46"/>
  <c r="U643" i="46" s="1"/>
  <c r="Q644" i="46"/>
  <c r="U644" i="46" s="1"/>
  <c r="Q645" i="46"/>
  <c r="U645" i="46" s="1"/>
  <c r="Q646" i="46"/>
  <c r="U646" i="46" s="1"/>
  <c r="Q647" i="46"/>
  <c r="U647" i="46" s="1"/>
  <c r="Q648" i="46"/>
  <c r="U648" i="46" s="1"/>
  <c r="Q649" i="46"/>
  <c r="U649" i="46" s="1"/>
  <c r="Q650" i="46"/>
  <c r="U650" i="46" s="1"/>
  <c r="Q651" i="46"/>
  <c r="U651" i="46" s="1"/>
  <c r="Q652" i="46"/>
  <c r="U652" i="46" s="1"/>
  <c r="Q653" i="46"/>
  <c r="U653" i="46" s="1"/>
  <c r="Q654" i="46"/>
  <c r="U654" i="46" s="1"/>
  <c r="Q655" i="46"/>
  <c r="U655" i="46" s="1"/>
  <c r="Q656" i="46"/>
  <c r="U656" i="46" s="1"/>
  <c r="Q657" i="46"/>
  <c r="U657" i="46" s="1"/>
  <c r="Q658" i="46"/>
  <c r="U658" i="46" s="1"/>
  <c r="Q659" i="46"/>
  <c r="U659" i="46" s="1"/>
  <c r="Q660" i="46"/>
  <c r="U660" i="46" s="1"/>
  <c r="Q661" i="46"/>
  <c r="U661" i="46" s="1"/>
  <c r="Q662" i="46"/>
  <c r="U662" i="46" s="1"/>
  <c r="Q663" i="46"/>
  <c r="U663" i="46" s="1"/>
  <c r="Q664" i="46"/>
  <c r="U664" i="46" s="1"/>
  <c r="Q665" i="46"/>
  <c r="U665" i="46" s="1"/>
  <c r="Q666" i="46"/>
  <c r="U666" i="46" s="1"/>
  <c r="Q667" i="46"/>
  <c r="U667" i="46" s="1"/>
  <c r="Q668" i="46"/>
  <c r="U668" i="46" s="1"/>
  <c r="Q669" i="46"/>
  <c r="U669"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684" i="46"/>
  <c r="U684" i="46" s="1"/>
  <c r="Q685" i="46"/>
  <c r="U685" i="46" s="1"/>
  <c r="Q686" i="46"/>
  <c r="U686" i="46" s="1"/>
  <c r="Q687" i="46"/>
  <c r="U687" i="46" s="1"/>
  <c r="Q688" i="46"/>
  <c r="U688" i="46" s="1"/>
  <c r="Q689" i="46"/>
  <c r="U689" i="46" s="1"/>
  <c r="Q690" i="46"/>
  <c r="U690" i="46" s="1"/>
  <c r="Q691" i="46"/>
  <c r="U691" i="46" s="1"/>
  <c r="Q692" i="46"/>
  <c r="U692" i="46" s="1"/>
  <c r="Q693" i="46"/>
  <c r="U693" i="46" s="1"/>
  <c r="Q694" i="46"/>
  <c r="U694" i="46" s="1"/>
  <c r="Q695" i="46"/>
  <c r="U695" i="46" s="1"/>
  <c r="Q696" i="46"/>
  <c r="U696" i="46" s="1"/>
  <c r="Q697" i="46"/>
  <c r="U697" i="46" s="1"/>
  <c r="Q698" i="46"/>
  <c r="U698" i="46" s="1"/>
  <c r="Q699" i="46"/>
  <c r="U699" i="46" s="1"/>
  <c r="Q700" i="46"/>
  <c r="U700" i="46" s="1"/>
  <c r="Q701" i="46"/>
  <c r="U701" i="46" s="1"/>
  <c r="Q702" i="46"/>
  <c r="U702" i="46" s="1"/>
  <c r="Q703" i="46"/>
  <c r="U703" i="46" s="1"/>
  <c r="Q704" i="46"/>
  <c r="U704" i="46" s="1"/>
  <c r="Q705" i="46"/>
  <c r="U705" i="46" s="1"/>
  <c r="Q706" i="46"/>
  <c r="U706" i="46" s="1"/>
  <c r="Q707" i="46"/>
  <c r="U707" i="46" s="1"/>
  <c r="Q708" i="46"/>
  <c r="U708" i="46" s="1"/>
  <c r="Q709" i="46"/>
  <c r="U709" i="46" s="1"/>
  <c r="Q710" i="46"/>
  <c r="U710" i="46" s="1"/>
  <c r="Q711" i="46"/>
  <c r="U711" i="46" s="1"/>
  <c r="Q712" i="46"/>
  <c r="U712" i="46" s="1"/>
  <c r="Q713" i="46"/>
  <c r="U713" i="46" s="1"/>
  <c r="Q714" i="46"/>
  <c r="U714" i="46" s="1"/>
  <c r="Q715" i="46"/>
  <c r="U715" i="46" s="1"/>
  <c r="Q716" i="46"/>
  <c r="U716" i="46" s="1"/>
  <c r="Q717" i="46"/>
  <c r="U717" i="46" s="1"/>
  <c r="Q718" i="46"/>
  <c r="U718" i="46" s="1"/>
  <c r="Q719" i="46"/>
  <c r="U719" i="46" s="1"/>
  <c r="Q720" i="46"/>
  <c r="U720" i="46" s="1"/>
  <c r="Q721" i="46"/>
  <c r="U721" i="46" s="1"/>
  <c r="Q722" i="46"/>
  <c r="U722" i="46" s="1"/>
  <c r="Q723" i="46"/>
  <c r="U723" i="46" s="1"/>
  <c r="Q724" i="46"/>
  <c r="U724" i="46" s="1"/>
  <c r="Q725" i="46"/>
  <c r="U725" i="46" s="1"/>
  <c r="Q726" i="46"/>
  <c r="U726" i="46" s="1"/>
  <c r="Q727" i="46"/>
  <c r="U727" i="46" s="1"/>
  <c r="Q728" i="46"/>
  <c r="U728" i="46" s="1"/>
  <c r="Q729" i="46"/>
  <c r="U729" i="46" s="1"/>
  <c r="Q730" i="46"/>
  <c r="U730" i="46" s="1"/>
  <c r="Q731" i="46"/>
  <c r="U731" i="46" s="1"/>
  <c r="Q732" i="46"/>
  <c r="U732" i="46" s="1"/>
  <c r="Q733" i="46"/>
  <c r="U733" i="46" s="1"/>
  <c r="Q734" i="46"/>
  <c r="U734" i="46" s="1"/>
  <c r="Q735" i="46"/>
  <c r="U735" i="46" s="1"/>
  <c r="Q736" i="46"/>
  <c r="U736" i="46" s="1"/>
  <c r="Q737" i="46"/>
  <c r="U737" i="46" s="1"/>
  <c r="Q738" i="46"/>
  <c r="U738" i="46" s="1"/>
  <c r="Q739" i="46"/>
  <c r="U739" i="46" s="1"/>
  <c r="Q740" i="46"/>
  <c r="U740" i="46" s="1"/>
  <c r="Q741" i="46"/>
  <c r="U741" i="46" s="1"/>
  <c r="Q742" i="46"/>
  <c r="U742" i="46" s="1"/>
  <c r="Q743" i="46"/>
  <c r="U743" i="46" s="1"/>
  <c r="Q744" i="46"/>
  <c r="U744" i="46" s="1"/>
  <c r="Q745" i="46"/>
  <c r="U745" i="46" s="1"/>
  <c r="Q746" i="46"/>
  <c r="U746" i="46" s="1"/>
  <c r="Q747" i="46"/>
  <c r="U747" i="46" s="1"/>
  <c r="Q748" i="46"/>
  <c r="U748" i="46" s="1"/>
  <c r="Q749" i="46"/>
  <c r="U749" i="46" s="1"/>
  <c r="Q750" i="46"/>
  <c r="U750" i="46" s="1"/>
  <c r="Q751" i="46"/>
  <c r="U751" i="46" s="1"/>
  <c r="Q752" i="46"/>
  <c r="U752" i="46" s="1"/>
  <c r="Q753" i="46"/>
  <c r="U753" i="46" s="1"/>
  <c r="Q754" i="46"/>
  <c r="U754" i="46" s="1"/>
  <c r="Q755" i="46"/>
  <c r="U755" i="46" s="1"/>
  <c r="Q756" i="46"/>
  <c r="U756" i="46" s="1"/>
  <c r="Q757" i="46"/>
  <c r="U757" i="46" s="1"/>
  <c r="Q758" i="46"/>
  <c r="U758" i="46" s="1"/>
  <c r="Q759" i="46"/>
  <c r="U759" i="46" s="1"/>
  <c r="Q760" i="46"/>
  <c r="U760" i="46" s="1"/>
  <c r="Q761" i="46"/>
  <c r="U761" i="46" s="1"/>
  <c r="Q762" i="46"/>
  <c r="U762" i="46" s="1"/>
  <c r="Q763" i="46"/>
  <c r="U763" i="46" s="1"/>
  <c r="Q764" i="46"/>
  <c r="U764" i="46" s="1"/>
  <c r="Q765" i="46"/>
  <c r="U765" i="46" s="1"/>
  <c r="Q766" i="46"/>
  <c r="U766" i="46" s="1"/>
  <c r="Q767" i="46"/>
  <c r="U767" i="46" s="1"/>
  <c r="Q768" i="46"/>
  <c r="U768" i="46" s="1"/>
  <c r="Q769" i="46"/>
  <c r="U769" i="46" s="1"/>
  <c r="Q770" i="46"/>
  <c r="U770" i="46" s="1"/>
  <c r="Q771" i="46"/>
  <c r="U771" i="46" s="1"/>
  <c r="Q772" i="46"/>
  <c r="U772" i="46" s="1"/>
  <c r="Q773" i="46"/>
  <c r="U773" i="46" s="1"/>
  <c r="Q774" i="46"/>
  <c r="U774" i="46" s="1"/>
  <c r="Q775" i="46"/>
  <c r="U775" i="46" s="1"/>
  <c r="Q776" i="46"/>
  <c r="U776" i="46" s="1"/>
  <c r="Q777" i="46"/>
  <c r="U777" i="46" s="1"/>
  <c r="Q778" i="46"/>
  <c r="U778" i="46" s="1"/>
  <c r="Q779" i="46"/>
  <c r="U779" i="46" s="1"/>
  <c r="Q780" i="46"/>
  <c r="U780" i="46" s="1"/>
  <c r="Q781" i="46"/>
  <c r="U781" i="46" s="1"/>
  <c r="Q782" i="46"/>
  <c r="U782" i="46" s="1"/>
  <c r="Q783" i="46"/>
  <c r="U783" i="46" s="1"/>
  <c r="Q784" i="46"/>
  <c r="U784" i="46" s="1"/>
  <c r="Q785" i="46"/>
  <c r="U785" i="46" s="1"/>
  <c r="Q786" i="46"/>
  <c r="U786" i="46" s="1"/>
  <c r="Q787" i="46"/>
  <c r="U787" i="46" s="1"/>
  <c r="Q788" i="46"/>
  <c r="U788" i="46" s="1"/>
  <c r="Q789" i="46"/>
  <c r="U789" i="46" s="1"/>
  <c r="Q790" i="46"/>
  <c r="U790" i="46" s="1"/>
  <c r="Q791" i="46"/>
  <c r="U791" i="46" s="1"/>
  <c r="Q792" i="46"/>
  <c r="U792" i="46" s="1"/>
  <c r="Q793" i="46"/>
  <c r="U793" i="46" s="1"/>
  <c r="Q794" i="46"/>
  <c r="U794" i="46" s="1"/>
  <c r="Q795" i="46"/>
  <c r="U795" i="46" s="1"/>
  <c r="Q796" i="46"/>
  <c r="U796" i="46" s="1"/>
  <c r="Q797" i="46"/>
  <c r="U797" i="46" s="1"/>
  <c r="Q798" i="46"/>
  <c r="U798" i="46" s="1"/>
  <c r="Q799" i="46"/>
  <c r="U799" i="46" s="1"/>
  <c r="Q800" i="46"/>
  <c r="U800" i="46" s="1"/>
  <c r="Q801" i="46"/>
  <c r="U801" i="46" s="1"/>
  <c r="Q802" i="46"/>
  <c r="U802" i="46" s="1"/>
  <c r="Q803" i="46"/>
  <c r="U803" i="46" s="1"/>
  <c r="Q804" i="46"/>
  <c r="U804" i="46" s="1"/>
  <c r="Q805" i="46"/>
  <c r="U805" i="46" s="1"/>
  <c r="Q806" i="46"/>
  <c r="U806" i="46" s="1"/>
  <c r="Q807" i="46"/>
  <c r="U807" i="46" s="1"/>
  <c r="Q808" i="46"/>
  <c r="U808" i="46" s="1"/>
  <c r="Q809" i="46"/>
  <c r="U809" i="46" s="1"/>
  <c r="Q810" i="46"/>
  <c r="U810" i="46" s="1"/>
  <c r="Q811" i="46"/>
  <c r="U811" i="46" s="1"/>
  <c r="Q812" i="46"/>
  <c r="U812" i="46" s="1"/>
  <c r="Q813" i="46"/>
  <c r="U813" i="46" s="1"/>
  <c r="Q814" i="46"/>
  <c r="U814" i="46" s="1"/>
  <c r="Q815" i="46"/>
  <c r="U815" i="46" s="1"/>
  <c r="Q816" i="46"/>
  <c r="U816" i="46" s="1"/>
  <c r="Q817" i="46"/>
  <c r="U817" i="46" s="1"/>
  <c r="Q818" i="46"/>
  <c r="U818" i="46" s="1"/>
  <c r="Q819" i="46"/>
  <c r="U819" i="46" s="1"/>
  <c r="Q820" i="46"/>
  <c r="U820" i="46" s="1"/>
  <c r="Q821" i="46"/>
  <c r="U821" i="46" s="1"/>
  <c r="Q822" i="46"/>
  <c r="U822" i="46" s="1"/>
  <c r="Q823" i="46"/>
  <c r="U823" i="46" s="1"/>
  <c r="Q824" i="46"/>
  <c r="U824" i="46" s="1"/>
  <c r="Q825" i="46"/>
  <c r="U825" i="46" s="1"/>
  <c r="Q826" i="46"/>
  <c r="U826" i="46" s="1"/>
  <c r="Q827" i="46"/>
  <c r="U827" i="46" s="1"/>
  <c r="Q828" i="46"/>
  <c r="U828" i="46" s="1"/>
  <c r="Q829" i="46"/>
  <c r="U829" i="46" s="1"/>
  <c r="Q830" i="46"/>
  <c r="U830" i="46" s="1"/>
  <c r="Q831" i="46"/>
  <c r="U831" i="46" s="1"/>
  <c r="Q832" i="46"/>
  <c r="U832" i="46" s="1"/>
  <c r="Q833" i="46"/>
  <c r="U833" i="46" s="1"/>
  <c r="Q834" i="46"/>
  <c r="U834" i="46" s="1"/>
  <c r="Q835" i="46"/>
  <c r="U835" i="46" s="1"/>
  <c r="Q836" i="46"/>
  <c r="U836" i="46" s="1"/>
  <c r="Q837" i="46"/>
  <c r="U837" i="46" s="1"/>
  <c r="Q838" i="46"/>
  <c r="U838" i="46" s="1"/>
  <c r="Q839" i="46"/>
  <c r="U839" i="46" s="1"/>
  <c r="Q840" i="46"/>
  <c r="U840" i="46" s="1"/>
  <c r="Q841" i="46"/>
  <c r="U841" i="46" s="1"/>
  <c r="Q842" i="46"/>
  <c r="U842" i="46" s="1"/>
  <c r="Q843" i="46"/>
  <c r="U843" i="46" s="1"/>
  <c r="Q844" i="46"/>
  <c r="U844" i="46" s="1"/>
  <c r="Q845" i="46"/>
  <c r="U845" i="46" s="1"/>
  <c r="Q846" i="46"/>
  <c r="U846" i="46" s="1"/>
  <c r="Q847" i="46"/>
  <c r="U847" i="46" s="1"/>
  <c r="Q848" i="46"/>
  <c r="U848" i="46" s="1"/>
  <c r="Q849" i="46"/>
  <c r="U849" i="46" s="1"/>
  <c r="Q850" i="46"/>
  <c r="U850" i="46" s="1"/>
  <c r="Q851" i="46"/>
  <c r="U851" i="46" s="1"/>
  <c r="Q852" i="46"/>
  <c r="U852" i="46" s="1"/>
  <c r="Q853" i="46"/>
  <c r="U853" i="46" s="1"/>
  <c r="Q854" i="46"/>
  <c r="U854" i="46" s="1"/>
  <c r="Q855" i="46"/>
  <c r="U855" i="46" s="1"/>
  <c r="Q856" i="46"/>
  <c r="U856" i="46" s="1"/>
  <c r="Q857" i="46"/>
  <c r="U857" i="46" s="1"/>
  <c r="Q858" i="46"/>
  <c r="U858" i="46" s="1"/>
  <c r="Q859" i="46"/>
  <c r="U859" i="46" s="1"/>
  <c r="Q860" i="46"/>
  <c r="U860" i="46" s="1"/>
  <c r="Q861" i="46"/>
  <c r="U861" i="46" s="1"/>
  <c r="Q862" i="46"/>
  <c r="U862" i="46" s="1"/>
  <c r="Q863" i="46"/>
  <c r="U863" i="46" s="1"/>
  <c r="Q864" i="46"/>
  <c r="U864" i="46" s="1"/>
  <c r="Q865" i="46"/>
  <c r="U865" i="46" s="1"/>
  <c r="Q866" i="46"/>
  <c r="U866" i="46" s="1"/>
  <c r="Q867" i="46"/>
  <c r="U867" i="46" s="1"/>
  <c r="Q868" i="46"/>
  <c r="U868" i="46" s="1"/>
  <c r="Q869" i="46"/>
  <c r="U869" i="46" s="1"/>
  <c r="Q870" i="46"/>
  <c r="U870" i="46" s="1"/>
  <c r="Q871" i="46"/>
  <c r="U871" i="46" s="1"/>
  <c r="Q872" i="46"/>
  <c r="U872" i="46" s="1"/>
  <c r="Q873" i="46"/>
  <c r="U873" i="46" s="1"/>
  <c r="Q874" i="46"/>
  <c r="U874" i="46" s="1"/>
  <c r="Q875" i="46"/>
  <c r="U875" i="46" s="1"/>
  <c r="Q876" i="46"/>
  <c r="U876" i="46" s="1"/>
  <c r="Q877" i="46"/>
  <c r="U877" i="46" s="1"/>
  <c r="Q878" i="46"/>
  <c r="U878" i="46" s="1"/>
  <c r="Q879" i="46"/>
  <c r="U879" i="46" s="1"/>
  <c r="Q880" i="46"/>
  <c r="U880" i="46" s="1"/>
  <c r="Q881" i="46"/>
  <c r="U881" i="46" s="1"/>
  <c r="Q882" i="46"/>
  <c r="U882" i="46" s="1"/>
  <c r="Q883" i="46"/>
  <c r="U883" i="46" s="1"/>
  <c r="Q884" i="46"/>
  <c r="U884" i="46" s="1"/>
  <c r="Q885" i="46"/>
  <c r="U885" i="46" s="1"/>
  <c r="Q886" i="46"/>
  <c r="U886" i="46" s="1"/>
  <c r="Q887" i="46"/>
  <c r="U887" i="46" s="1"/>
  <c r="Q888" i="46"/>
  <c r="U888" i="46" s="1"/>
  <c r="Q889" i="46"/>
  <c r="U889" i="46" s="1"/>
  <c r="Q890" i="46"/>
  <c r="U890" i="46" s="1"/>
  <c r="Q891" i="46"/>
  <c r="U891" i="46" s="1"/>
  <c r="Q892" i="46"/>
  <c r="U892" i="46" s="1"/>
  <c r="Q893" i="46"/>
  <c r="U893" i="46" s="1"/>
  <c r="Q894" i="46"/>
  <c r="U894" i="46" s="1"/>
  <c r="Q895" i="46"/>
  <c r="U895" i="46" s="1"/>
  <c r="Q896" i="46"/>
  <c r="U896" i="46" s="1"/>
  <c r="Q897" i="46"/>
  <c r="U897" i="46" s="1"/>
  <c r="Q898" i="46"/>
  <c r="U898" i="46" s="1"/>
  <c r="Q899" i="46"/>
  <c r="U899" i="46" s="1"/>
  <c r="Q900" i="46"/>
  <c r="U900" i="46" s="1"/>
  <c r="Q901" i="46"/>
  <c r="U901" i="46" s="1"/>
  <c r="Q902" i="46"/>
  <c r="U902" i="46" s="1"/>
  <c r="Q903" i="46"/>
  <c r="U903" i="46" s="1"/>
  <c r="Q904" i="46"/>
  <c r="U904" i="46" s="1"/>
  <c r="Q905" i="46"/>
  <c r="U905" i="46" s="1"/>
  <c r="Q906" i="46"/>
  <c r="U906" i="46" s="1"/>
  <c r="Q907" i="46"/>
  <c r="U907" i="46" s="1"/>
  <c r="Q908" i="46"/>
  <c r="U908" i="46" s="1"/>
  <c r="Q909" i="46"/>
  <c r="U909" i="46" s="1"/>
  <c r="Q910" i="46"/>
  <c r="U910" i="46" s="1"/>
  <c r="Q911" i="46"/>
  <c r="U911" i="46" s="1"/>
  <c r="Q912" i="46"/>
  <c r="U912" i="46" s="1"/>
  <c r="Q913" i="46"/>
  <c r="U913" i="46" s="1"/>
  <c r="Q914" i="46"/>
  <c r="U914" i="46" s="1"/>
  <c r="Q915" i="46"/>
  <c r="U915" i="46" s="1"/>
  <c r="Q916" i="46"/>
  <c r="U916" i="46" s="1"/>
  <c r="Q917" i="46"/>
  <c r="U917" i="46" s="1"/>
  <c r="Q918" i="46"/>
  <c r="U918" i="46" s="1"/>
  <c r="Q919" i="46"/>
  <c r="U919" i="46" s="1"/>
  <c r="Q920" i="46"/>
  <c r="U920" i="46" s="1"/>
  <c r="Q921" i="46"/>
  <c r="U921" i="46" s="1"/>
  <c r="Q922" i="46"/>
  <c r="U922" i="46" s="1"/>
  <c r="Q923" i="46"/>
  <c r="U923" i="46" s="1"/>
  <c r="Q924" i="46"/>
  <c r="U924" i="46" s="1"/>
  <c r="Q925" i="46"/>
  <c r="U925" i="46" s="1"/>
  <c r="Q926" i="46"/>
  <c r="U926" i="46" s="1"/>
  <c r="Q927" i="46"/>
  <c r="U927" i="46" s="1"/>
  <c r="Q928" i="46"/>
  <c r="U928" i="46" s="1"/>
  <c r="Q929" i="46"/>
  <c r="U929" i="46" s="1"/>
  <c r="Q930" i="46"/>
  <c r="U930" i="46" s="1"/>
  <c r="Q931" i="46"/>
  <c r="U931" i="46" s="1"/>
  <c r="Q932" i="46"/>
  <c r="U932" i="46" s="1"/>
  <c r="Q933" i="46"/>
  <c r="U933" i="46" s="1"/>
  <c r="Q934" i="46"/>
  <c r="U934" i="46" s="1"/>
  <c r="Q935" i="46"/>
  <c r="U935" i="46" s="1"/>
  <c r="Q936" i="46"/>
  <c r="U936" i="46" s="1"/>
  <c r="Q937" i="46"/>
  <c r="U937" i="46" s="1"/>
  <c r="Q938" i="46"/>
  <c r="U938" i="46" s="1"/>
  <c r="Q939" i="46"/>
  <c r="U939" i="46" s="1"/>
  <c r="Q940" i="46"/>
  <c r="U940" i="46" s="1"/>
  <c r="Q941" i="46"/>
  <c r="U941" i="46" s="1"/>
  <c r="Q942" i="46"/>
  <c r="U942" i="46" s="1"/>
  <c r="Q943" i="46"/>
  <c r="U943" i="46" s="1"/>
  <c r="Q944" i="46"/>
  <c r="U944" i="46" s="1"/>
  <c r="Q945" i="46"/>
  <c r="U945" i="46" s="1"/>
  <c r="Q946" i="46"/>
  <c r="U946" i="46" s="1"/>
  <c r="Q947" i="46"/>
  <c r="U947" i="46" s="1"/>
  <c r="Q948" i="46"/>
  <c r="U948" i="46" s="1"/>
  <c r="Q949" i="46"/>
  <c r="U949" i="46" s="1"/>
  <c r="Q950" i="46"/>
  <c r="U950" i="46" s="1"/>
  <c r="Q951" i="46"/>
  <c r="U951" i="46" s="1"/>
  <c r="Q952" i="46"/>
  <c r="U952" i="46" s="1"/>
  <c r="Q953" i="46"/>
  <c r="U953" i="46" s="1"/>
  <c r="Q954" i="46"/>
  <c r="U954" i="46" s="1"/>
  <c r="Q955" i="46"/>
  <c r="U955" i="46" s="1"/>
  <c r="Q956" i="46"/>
  <c r="U956" i="46" s="1"/>
  <c r="Q957" i="46"/>
  <c r="U957" i="46" s="1"/>
  <c r="Q958" i="46"/>
  <c r="U958" i="46" s="1"/>
  <c r="Q959" i="46"/>
  <c r="U959" i="46" s="1"/>
  <c r="Q960" i="46"/>
  <c r="U960" i="46" s="1"/>
  <c r="Q961" i="46"/>
  <c r="U961" i="46" s="1"/>
  <c r="Q962" i="46"/>
  <c r="U962" i="46" s="1"/>
  <c r="Q963" i="46"/>
  <c r="U963" i="46" s="1"/>
  <c r="Q964" i="46"/>
  <c r="U964" i="46" s="1"/>
  <c r="Q965" i="46"/>
  <c r="U965" i="46" s="1"/>
  <c r="Q966" i="46"/>
  <c r="U966" i="46" s="1"/>
  <c r="Q967" i="46"/>
  <c r="U967" i="46" s="1"/>
  <c r="Q968" i="46"/>
  <c r="U968" i="46" s="1"/>
  <c r="Q969" i="46"/>
  <c r="U969" i="46" s="1"/>
  <c r="Q970" i="46"/>
  <c r="U970" i="46" s="1"/>
  <c r="Q971" i="46"/>
  <c r="U971" i="46" s="1"/>
  <c r="Q972" i="46"/>
  <c r="U972" i="46" s="1"/>
  <c r="Q973" i="46"/>
  <c r="U973" i="46" s="1"/>
  <c r="Q974" i="46"/>
  <c r="U974" i="46" s="1"/>
  <c r="Q975" i="46"/>
  <c r="U975" i="46" s="1"/>
  <c r="Q976" i="46"/>
  <c r="U976" i="46" s="1"/>
  <c r="Q977" i="46"/>
  <c r="U977" i="46" s="1"/>
  <c r="Q978" i="46"/>
  <c r="U978" i="46" s="1"/>
  <c r="Q979" i="46"/>
  <c r="U979" i="46" s="1"/>
  <c r="Q980" i="46"/>
  <c r="U980" i="46" s="1"/>
  <c r="Q981" i="46"/>
  <c r="U981" i="46" s="1"/>
  <c r="Q982" i="46"/>
  <c r="U982" i="46" s="1"/>
  <c r="Q983" i="46"/>
  <c r="U983" i="46" s="1"/>
  <c r="Q984" i="46"/>
  <c r="U984" i="46" s="1"/>
  <c r="Q985" i="46"/>
  <c r="U985" i="46" s="1"/>
  <c r="Q986" i="46"/>
  <c r="U986" i="46" s="1"/>
  <c r="Q987" i="46"/>
  <c r="U987" i="46" s="1"/>
  <c r="Q988" i="46"/>
  <c r="U988" i="46" s="1"/>
  <c r="Q989" i="46"/>
  <c r="U989" i="46" s="1"/>
  <c r="Q990" i="46"/>
  <c r="U990" i="46" s="1"/>
  <c r="Q991" i="46"/>
  <c r="U991" i="46" s="1"/>
  <c r="Q992" i="46"/>
  <c r="U992" i="46" s="1"/>
  <c r="Q993" i="46"/>
  <c r="U993" i="46" s="1"/>
  <c r="Q994" i="46"/>
  <c r="U994" i="46" s="1"/>
  <c r="Q995" i="46"/>
  <c r="U995" i="46" s="1"/>
  <c r="Q996" i="46"/>
  <c r="U996" i="46" s="1"/>
  <c r="Q997" i="46"/>
  <c r="U997" i="46" s="1"/>
  <c r="Q998" i="46"/>
  <c r="U998" i="46" s="1"/>
  <c r="Q999" i="46"/>
  <c r="U999" i="46" s="1"/>
  <c r="Q1000" i="46"/>
  <c r="U1000" i="46" s="1"/>
  <c r="Q1001" i="46"/>
  <c r="U1001" i="46" s="1"/>
  <c r="Q1002" i="46"/>
  <c r="U1002" i="46" s="1"/>
  <c r="Q1003" i="46"/>
  <c r="U1003" i="46" s="1"/>
  <c r="Q1004" i="46"/>
  <c r="U1004" i="46" s="1"/>
  <c r="Q1005" i="46"/>
  <c r="U1005" i="46" s="1"/>
  <c r="Q1006" i="46"/>
  <c r="U1006" i="46" s="1"/>
  <c r="Q1007" i="46"/>
  <c r="U1007" i="46" s="1"/>
  <c r="Q1008" i="46"/>
  <c r="U1008" i="46" s="1"/>
  <c r="Q1009" i="46"/>
  <c r="U1009" i="46" s="1"/>
  <c r="Q1010" i="46"/>
  <c r="U1010" i="46" s="1"/>
  <c r="Q1011" i="46"/>
  <c r="U1011" i="46" s="1"/>
  <c r="Q1012" i="46"/>
  <c r="U1012" i="46" s="1"/>
  <c r="Q1013" i="46"/>
  <c r="U1013" i="46" s="1"/>
  <c r="Q1014" i="46"/>
  <c r="U1014" i="46" s="1"/>
  <c r="Q1015" i="46"/>
  <c r="U1015" i="46" s="1"/>
  <c r="R19" i="46"/>
  <c r="V19" i="46" s="1"/>
  <c r="R20" i="46"/>
  <c r="V20" i="46" s="1"/>
  <c r="R21" i="46"/>
  <c r="V21" i="46" s="1"/>
  <c r="R22" i="46"/>
  <c r="V22" i="46" s="1"/>
  <c r="R23" i="46"/>
  <c r="V23" i="46" s="1"/>
  <c r="R24" i="46"/>
  <c r="V24" i="46" s="1"/>
  <c r="R25" i="46"/>
  <c r="V25" i="46" s="1"/>
  <c r="R26" i="46"/>
  <c r="V26" i="46" s="1"/>
  <c r="R27" i="46"/>
  <c r="V27" i="46" s="1"/>
  <c r="R28" i="46"/>
  <c r="V28" i="46" s="1"/>
  <c r="R29" i="46"/>
  <c r="V29" i="46" s="1"/>
  <c r="R30" i="46"/>
  <c r="V30" i="46" s="1"/>
  <c r="R31" i="46"/>
  <c r="V31" i="46" s="1"/>
  <c r="R32" i="46"/>
  <c r="V32" i="46" s="1"/>
  <c r="R33" i="46"/>
  <c r="V33" i="46" s="1"/>
  <c r="R34" i="46"/>
  <c r="V34" i="46" s="1"/>
  <c r="R35" i="46"/>
  <c r="V35" i="46" s="1"/>
  <c r="R36" i="46"/>
  <c r="V36" i="46" s="1"/>
  <c r="R37" i="46"/>
  <c r="V37" i="46" s="1"/>
  <c r="R38" i="46"/>
  <c r="V38" i="46" s="1"/>
  <c r="R39" i="46"/>
  <c r="V39" i="46" s="1"/>
  <c r="R40" i="46"/>
  <c r="V40" i="46" s="1"/>
  <c r="R41" i="46"/>
  <c r="V41" i="46" s="1"/>
  <c r="R42" i="46"/>
  <c r="V42" i="46" s="1"/>
  <c r="R43" i="46"/>
  <c r="V43" i="46" s="1"/>
  <c r="R44" i="46"/>
  <c r="V44" i="46" s="1"/>
  <c r="R45" i="46"/>
  <c r="V45" i="46" s="1"/>
  <c r="R46" i="46"/>
  <c r="V46" i="46" s="1"/>
  <c r="R47" i="46"/>
  <c r="V47" i="46" s="1"/>
  <c r="R48" i="46"/>
  <c r="V48" i="46" s="1"/>
  <c r="R49" i="46"/>
  <c r="V49" i="46" s="1"/>
  <c r="R50" i="46"/>
  <c r="V50" i="46" s="1"/>
  <c r="R51" i="46"/>
  <c r="V51" i="46" s="1"/>
  <c r="R52" i="46"/>
  <c r="V52" i="46" s="1"/>
  <c r="R53" i="46"/>
  <c r="V53" i="46" s="1"/>
  <c r="R54" i="46"/>
  <c r="V54" i="46" s="1"/>
  <c r="R55" i="46"/>
  <c r="V55" i="46" s="1"/>
  <c r="R56" i="46"/>
  <c r="V56" i="46" s="1"/>
  <c r="R57" i="46"/>
  <c r="V57" i="46" s="1"/>
  <c r="R58" i="46"/>
  <c r="V58" i="46" s="1"/>
  <c r="R59" i="46"/>
  <c r="V59" i="46" s="1"/>
  <c r="R60" i="46"/>
  <c r="V60" i="46" s="1"/>
  <c r="R61" i="46"/>
  <c r="V61" i="46" s="1"/>
  <c r="R62" i="46"/>
  <c r="V62" i="46" s="1"/>
  <c r="R63" i="46"/>
  <c r="V63" i="46" s="1"/>
  <c r="R64" i="46"/>
  <c r="V64" i="46" s="1"/>
  <c r="R65" i="46"/>
  <c r="V65" i="46" s="1"/>
  <c r="R66" i="46"/>
  <c r="V66" i="46" s="1"/>
  <c r="R67" i="46"/>
  <c r="V67" i="46" s="1"/>
  <c r="R68" i="46"/>
  <c r="V68" i="46" s="1"/>
  <c r="R69" i="46"/>
  <c r="V69" i="46" s="1"/>
  <c r="R70" i="46"/>
  <c r="V70" i="46" s="1"/>
  <c r="R71" i="46"/>
  <c r="V71" i="46" s="1"/>
  <c r="R72" i="46"/>
  <c r="V72" i="46" s="1"/>
  <c r="R73" i="46"/>
  <c r="V73" i="46" s="1"/>
  <c r="R74" i="46"/>
  <c r="V74" i="46" s="1"/>
  <c r="R75" i="46"/>
  <c r="V75" i="46" s="1"/>
  <c r="R76" i="46"/>
  <c r="V76" i="46" s="1"/>
  <c r="R77" i="46"/>
  <c r="V77" i="46" s="1"/>
  <c r="R78" i="46"/>
  <c r="V78" i="46" s="1"/>
  <c r="R79" i="46"/>
  <c r="V79" i="46" s="1"/>
  <c r="R80" i="46"/>
  <c r="V80" i="46" s="1"/>
  <c r="R81" i="46"/>
  <c r="V81" i="46" s="1"/>
  <c r="R82" i="46"/>
  <c r="V82" i="46" s="1"/>
  <c r="R83" i="46"/>
  <c r="V83" i="46" s="1"/>
  <c r="R84" i="46"/>
  <c r="V84" i="46" s="1"/>
  <c r="R85" i="46"/>
  <c r="V85" i="46" s="1"/>
  <c r="R86" i="46"/>
  <c r="V86" i="46" s="1"/>
  <c r="R87" i="46"/>
  <c r="V87" i="46" s="1"/>
  <c r="R88" i="46"/>
  <c r="V88" i="46" s="1"/>
  <c r="R89" i="46"/>
  <c r="V89" i="46" s="1"/>
  <c r="R90" i="46"/>
  <c r="V90" i="46" s="1"/>
  <c r="R91" i="46"/>
  <c r="V91" i="46" s="1"/>
  <c r="R92" i="46"/>
  <c r="V92" i="46" s="1"/>
  <c r="R93" i="46"/>
  <c r="V93" i="46" s="1"/>
  <c r="R94" i="46"/>
  <c r="V94" i="46" s="1"/>
  <c r="R95" i="46"/>
  <c r="V95" i="46" s="1"/>
  <c r="R96" i="46"/>
  <c r="V96" i="46" s="1"/>
  <c r="R97" i="46"/>
  <c r="V97" i="46" s="1"/>
  <c r="R98" i="46"/>
  <c r="V98" i="46" s="1"/>
  <c r="R99" i="46"/>
  <c r="V99" i="46" s="1"/>
  <c r="R100" i="46"/>
  <c r="V100" i="46" s="1"/>
  <c r="R101" i="46"/>
  <c r="V101" i="46" s="1"/>
  <c r="R102" i="46"/>
  <c r="V102" i="46" s="1"/>
  <c r="R103" i="46"/>
  <c r="V103" i="46" s="1"/>
  <c r="R104" i="46"/>
  <c r="V104" i="46" s="1"/>
  <c r="R105" i="46"/>
  <c r="V105" i="46" s="1"/>
  <c r="R106" i="46"/>
  <c r="V106" i="46" s="1"/>
  <c r="R107" i="46"/>
  <c r="V107" i="46" s="1"/>
  <c r="R108" i="46"/>
  <c r="V108" i="46" s="1"/>
  <c r="R109" i="46"/>
  <c r="V109" i="46" s="1"/>
  <c r="R110" i="46"/>
  <c r="V110" i="46" s="1"/>
  <c r="R111" i="46"/>
  <c r="V111" i="46" s="1"/>
  <c r="R112" i="46"/>
  <c r="V112" i="46" s="1"/>
  <c r="R113" i="46"/>
  <c r="V113" i="46" s="1"/>
  <c r="R114" i="46"/>
  <c r="V114" i="46" s="1"/>
  <c r="R115" i="46"/>
  <c r="V115" i="46" s="1"/>
  <c r="R116" i="46"/>
  <c r="V116" i="46" s="1"/>
  <c r="R117" i="46"/>
  <c r="V117" i="46" s="1"/>
  <c r="R118" i="46"/>
  <c r="V118" i="46" s="1"/>
  <c r="R119" i="46"/>
  <c r="V119" i="46" s="1"/>
  <c r="R120" i="46"/>
  <c r="V120" i="46" s="1"/>
  <c r="R121" i="46"/>
  <c r="V121" i="46" s="1"/>
  <c r="R122" i="46"/>
  <c r="V122" i="46" s="1"/>
  <c r="R123" i="46"/>
  <c r="V123" i="46" s="1"/>
  <c r="R124" i="46"/>
  <c r="V124" i="46" s="1"/>
  <c r="R125" i="46"/>
  <c r="V125" i="46" s="1"/>
  <c r="R126" i="46"/>
  <c r="V126" i="46" s="1"/>
  <c r="R127" i="46"/>
  <c r="V127" i="46" s="1"/>
  <c r="R128" i="46"/>
  <c r="V128" i="46" s="1"/>
  <c r="R129" i="46"/>
  <c r="V129" i="46" s="1"/>
  <c r="R130" i="46"/>
  <c r="V130" i="46" s="1"/>
  <c r="R131" i="46"/>
  <c r="V131" i="46" s="1"/>
  <c r="R132" i="46"/>
  <c r="V132" i="46" s="1"/>
  <c r="R133" i="46"/>
  <c r="V133" i="46" s="1"/>
  <c r="R134" i="46"/>
  <c r="V134" i="46" s="1"/>
  <c r="R135" i="46"/>
  <c r="V135" i="46" s="1"/>
  <c r="R136" i="46"/>
  <c r="V136" i="46" s="1"/>
  <c r="R137" i="46"/>
  <c r="V137" i="46" s="1"/>
  <c r="R138" i="46"/>
  <c r="V138" i="46" s="1"/>
  <c r="R139" i="46"/>
  <c r="V139" i="46" s="1"/>
  <c r="R140" i="46"/>
  <c r="V140" i="46" s="1"/>
  <c r="R141" i="46"/>
  <c r="V141" i="46" s="1"/>
  <c r="R142" i="46"/>
  <c r="V142" i="46" s="1"/>
  <c r="R143" i="46"/>
  <c r="V143" i="46" s="1"/>
  <c r="R144" i="46"/>
  <c r="V144" i="46" s="1"/>
  <c r="R145" i="46"/>
  <c r="V145" i="46" s="1"/>
  <c r="R146" i="46"/>
  <c r="V146" i="46" s="1"/>
  <c r="R147" i="46"/>
  <c r="V147" i="46" s="1"/>
  <c r="R148" i="46"/>
  <c r="V148" i="46" s="1"/>
  <c r="R149" i="46"/>
  <c r="V149" i="46" s="1"/>
  <c r="R150" i="46"/>
  <c r="V150" i="46" s="1"/>
  <c r="R151" i="46"/>
  <c r="V151" i="46" s="1"/>
  <c r="R152" i="46"/>
  <c r="V152" i="46" s="1"/>
  <c r="R153" i="46"/>
  <c r="V153" i="46" s="1"/>
  <c r="R154" i="46"/>
  <c r="V154" i="46" s="1"/>
  <c r="R155" i="46"/>
  <c r="V155" i="46" s="1"/>
  <c r="R156" i="46"/>
  <c r="V156" i="46" s="1"/>
  <c r="R157" i="46"/>
  <c r="V157" i="46" s="1"/>
  <c r="R158" i="46"/>
  <c r="V158" i="46" s="1"/>
  <c r="R159" i="46"/>
  <c r="V159" i="46" s="1"/>
  <c r="R160" i="46"/>
  <c r="V160" i="46" s="1"/>
  <c r="R161" i="46"/>
  <c r="V161" i="46" s="1"/>
  <c r="R162" i="46"/>
  <c r="V162" i="46" s="1"/>
  <c r="R163" i="46"/>
  <c r="V163" i="46" s="1"/>
  <c r="R164" i="46"/>
  <c r="V164" i="46" s="1"/>
  <c r="R165" i="46"/>
  <c r="V165" i="46" s="1"/>
  <c r="R166" i="46"/>
  <c r="V166" i="46" s="1"/>
  <c r="R167" i="46"/>
  <c r="V167" i="46" s="1"/>
  <c r="R168" i="46"/>
  <c r="V168" i="46" s="1"/>
  <c r="R169" i="46"/>
  <c r="V169" i="46" s="1"/>
  <c r="R170" i="46"/>
  <c r="V170" i="46" s="1"/>
  <c r="R171" i="46"/>
  <c r="V171" i="46" s="1"/>
  <c r="R172" i="46"/>
  <c r="V172" i="46" s="1"/>
  <c r="R173" i="46"/>
  <c r="V173" i="46" s="1"/>
  <c r="R174" i="46"/>
  <c r="V174" i="46" s="1"/>
  <c r="R175" i="46"/>
  <c r="V175" i="46" s="1"/>
  <c r="R176" i="46"/>
  <c r="V176" i="46" s="1"/>
  <c r="R177" i="46"/>
  <c r="V177" i="46" s="1"/>
  <c r="R178" i="46"/>
  <c r="V178" i="46" s="1"/>
  <c r="R179" i="46"/>
  <c r="V179" i="46" s="1"/>
  <c r="R180" i="46"/>
  <c r="V180" i="46" s="1"/>
  <c r="R181" i="46"/>
  <c r="V181" i="46" s="1"/>
  <c r="R182" i="46"/>
  <c r="V182" i="46" s="1"/>
  <c r="R183" i="46"/>
  <c r="V183" i="46" s="1"/>
  <c r="R184" i="46"/>
  <c r="V184" i="46" s="1"/>
  <c r="R185" i="46"/>
  <c r="V185" i="46" s="1"/>
  <c r="R186" i="46"/>
  <c r="V186" i="46" s="1"/>
  <c r="R187" i="46"/>
  <c r="V187" i="46" s="1"/>
  <c r="R188" i="46"/>
  <c r="V188" i="46" s="1"/>
  <c r="R189" i="46"/>
  <c r="V189" i="46" s="1"/>
  <c r="R190" i="46"/>
  <c r="V190" i="46" s="1"/>
  <c r="R191" i="46"/>
  <c r="V191" i="46" s="1"/>
  <c r="R192" i="46"/>
  <c r="V192" i="46" s="1"/>
  <c r="R193" i="46"/>
  <c r="V193" i="46" s="1"/>
  <c r="R194" i="46"/>
  <c r="V194" i="46" s="1"/>
  <c r="R195" i="46"/>
  <c r="V195" i="46" s="1"/>
  <c r="R196" i="46"/>
  <c r="V196" i="46" s="1"/>
  <c r="R197" i="46"/>
  <c r="V197" i="46" s="1"/>
  <c r="R198" i="46"/>
  <c r="V198" i="46" s="1"/>
  <c r="R199" i="46"/>
  <c r="V199" i="46" s="1"/>
  <c r="R200" i="46"/>
  <c r="V200" i="46" s="1"/>
  <c r="R201" i="46"/>
  <c r="V201" i="46" s="1"/>
  <c r="R202" i="46"/>
  <c r="V202" i="46" s="1"/>
  <c r="R203" i="46"/>
  <c r="V203" i="46" s="1"/>
  <c r="R204" i="46"/>
  <c r="V204" i="46" s="1"/>
  <c r="R205" i="46"/>
  <c r="V205" i="46" s="1"/>
  <c r="R206" i="46"/>
  <c r="V206" i="46" s="1"/>
  <c r="R207" i="46"/>
  <c r="V207" i="46" s="1"/>
  <c r="R208" i="46"/>
  <c r="V208" i="46" s="1"/>
  <c r="R209" i="46"/>
  <c r="V209" i="46" s="1"/>
  <c r="R210" i="46"/>
  <c r="V210" i="46" s="1"/>
  <c r="R211" i="46"/>
  <c r="V211" i="46" s="1"/>
  <c r="R212" i="46"/>
  <c r="V212" i="46" s="1"/>
  <c r="R213" i="46"/>
  <c r="V213" i="46" s="1"/>
  <c r="R214" i="46"/>
  <c r="V214" i="46" s="1"/>
  <c r="R215" i="46"/>
  <c r="V215" i="46" s="1"/>
  <c r="R216" i="46"/>
  <c r="V216" i="46" s="1"/>
  <c r="R217" i="46"/>
  <c r="V217" i="46" s="1"/>
  <c r="R218" i="46"/>
  <c r="V218" i="46" s="1"/>
  <c r="R219" i="46"/>
  <c r="V219" i="46" s="1"/>
  <c r="R220" i="46"/>
  <c r="V220" i="46" s="1"/>
  <c r="R221" i="46"/>
  <c r="V221" i="46" s="1"/>
  <c r="R222" i="46"/>
  <c r="V222" i="46" s="1"/>
  <c r="R223" i="46"/>
  <c r="V223" i="46" s="1"/>
  <c r="R224" i="46"/>
  <c r="V224" i="46" s="1"/>
  <c r="R225" i="46"/>
  <c r="V225" i="46" s="1"/>
  <c r="R226" i="46"/>
  <c r="V226" i="46" s="1"/>
  <c r="R227" i="46"/>
  <c r="V227" i="46" s="1"/>
  <c r="R228" i="46"/>
  <c r="V228" i="46" s="1"/>
  <c r="R229" i="46"/>
  <c r="V229" i="46" s="1"/>
  <c r="R230" i="46"/>
  <c r="V230" i="46" s="1"/>
  <c r="R231" i="46"/>
  <c r="V231" i="46" s="1"/>
  <c r="R232" i="46"/>
  <c r="V232" i="46" s="1"/>
  <c r="R233" i="46"/>
  <c r="V233" i="46" s="1"/>
  <c r="R234" i="46"/>
  <c r="V234" i="46" s="1"/>
  <c r="R235" i="46"/>
  <c r="V235" i="46" s="1"/>
  <c r="R236" i="46"/>
  <c r="V236" i="46" s="1"/>
  <c r="R237" i="46"/>
  <c r="V237" i="46" s="1"/>
  <c r="R238" i="46"/>
  <c r="V238" i="46" s="1"/>
  <c r="R239" i="46"/>
  <c r="V239" i="46" s="1"/>
  <c r="R240" i="46"/>
  <c r="V240" i="46" s="1"/>
  <c r="R241" i="46"/>
  <c r="V241" i="46" s="1"/>
  <c r="R242" i="46"/>
  <c r="V242" i="46" s="1"/>
  <c r="R243" i="46"/>
  <c r="V243" i="46" s="1"/>
  <c r="R244" i="46"/>
  <c r="V244" i="46" s="1"/>
  <c r="R245" i="46"/>
  <c r="V245" i="46" s="1"/>
  <c r="R246" i="46"/>
  <c r="V246" i="46" s="1"/>
  <c r="R247" i="46"/>
  <c r="V247" i="46" s="1"/>
  <c r="R248" i="46"/>
  <c r="V248" i="46" s="1"/>
  <c r="R249" i="46"/>
  <c r="V249" i="46" s="1"/>
  <c r="R250" i="46"/>
  <c r="V250" i="46" s="1"/>
  <c r="R251" i="46"/>
  <c r="V251" i="46" s="1"/>
  <c r="R252" i="46"/>
  <c r="V252" i="46" s="1"/>
  <c r="R253" i="46"/>
  <c r="V253" i="46" s="1"/>
  <c r="R254" i="46"/>
  <c r="V254" i="46" s="1"/>
  <c r="R255" i="46"/>
  <c r="V255" i="46" s="1"/>
  <c r="R256" i="46"/>
  <c r="V256" i="46" s="1"/>
  <c r="R257" i="46"/>
  <c r="V257" i="46" s="1"/>
  <c r="R258" i="46"/>
  <c r="V258" i="46" s="1"/>
  <c r="R259" i="46"/>
  <c r="V259" i="46" s="1"/>
  <c r="R260" i="46"/>
  <c r="V260" i="46" s="1"/>
  <c r="R261" i="46"/>
  <c r="V261" i="46" s="1"/>
  <c r="R262" i="46"/>
  <c r="V262" i="46" s="1"/>
  <c r="R263" i="46"/>
  <c r="V263" i="46" s="1"/>
  <c r="R264" i="46"/>
  <c r="V264" i="46" s="1"/>
  <c r="R265" i="46"/>
  <c r="V265" i="46" s="1"/>
  <c r="R266" i="46"/>
  <c r="V266" i="46" s="1"/>
  <c r="R267" i="46"/>
  <c r="V267" i="46" s="1"/>
  <c r="R268" i="46"/>
  <c r="V268" i="46" s="1"/>
  <c r="R269" i="46"/>
  <c r="V269" i="46" s="1"/>
  <c r="R270" i="46"/>
  <c r="V270" i="46" s="1"/>
  <c r="R271" i="46"/>
  <c r="V271" i="46" s="1"/>
  <c r="R272" i="46"/>
  <c r="V272" i="46" s="1"/>
  <c r="R273" i="46"/>
  <c r="V273" i="46" s="1"/>
  <c r="R274" i="46"/>
  <c r="V274" i="46" s="1"/>
  <c r="R275" i="46"/>
  <c r="V275" i="46" s="1"/>
  <c r="R276" i="46"/>
  <c r="V276" i="46" s="1"/>
  <c r="R277" i="46"/>
  <c r="V277" i="46" s="1"/>
  <c r="R278" i="46"/>
  <c r="V278" i="46" s="1"/>
  <c r="R279" i="46"/>
  <c r="V279" i="46" s="1"/>
  <c r="R280" i="46"/>
  <c r="V280" i="46" s="1"/>
  <c r="R281" i="46"/>
  <c r="V281" i="46" s="1"/>
  <c r="R282" i="46"/>
  <c r="V282" i="46" s="1"/>
  <c r="R283" i="46"/>
  <c r="V283" i="46" s="1"/>
  <c r="R284" i="46"/>
  <c r="V284" i="46" s="1"/>
  <c r="R285" i="46"/>
  <c r="V285" i="46" s="1"/>
  <c r="R286" i="46"/>
  <c r="V286" i="46" s="1"/>
  <c r="R287" i="46"/>
  <c r="V287" i="46" s="1"/>
  <c r="R288" i="46"/>
  <c r="V288" i="46" s="1"/>
  <c r="R289" i="46"/>
  <c r="V289" i="46" s="1"/>
  <c r="R290" i="46"/>
  <c r="V290" i="46" s="1"/>
  <c r="R291" i="46"/>
  <c r="V291" i="46" s="1"/>
  <c r="R292" i="46"/>
  <c r="V292" i="46" s="1"/>
  <c r="R293" i="46"/>
  <c r="V293" i="46" s="1"/>
  <c r="R294" i="46"/>
  <c r="V294" i="46" s="1"/>
  <c r="R295" i="46"/>
  <c r="V295" i="46" s="1"/>
  <c r="R296" i="46"/>
  <c r="V296" i="46" s="1"/>
  <c r="R297" i="46"/>
  <c r="V297" i="46" s="1"/>
  <c r="R298" i="46"/>
  <c r="V298" i="46" s="1"/>
  <c r="R299" i="46"/>
  <c r="V299" i="46" s="1"/>
  <c r="R300" i="46"/>
  <c r="V300" i="46" s="1"/>
  <c r="R301" i="46"/>
  <c r="V301" i="46" s="1"/>
  <c r="R302" i="46"/>
  <c r="V302" i="46" s="1"/>
  <c r="R303" i="46"/>
  <c r="V303" i="46" s="1"/>
  <c r="R304" i="46"/>
  <c r="V304" i="46" s="1"/>
  <c r="R305" i="46"/>
  <c r="V305" i="46" s="1"/>
  <c r="R306" i="46"/>
  <c r="V306" i="46" s="1"/>
  <c r="R307" i="46"/>
  <c r="V307" i="46" s="1"/>
  <c r="R308" i="46"/>
  <c r="V308" i="46" s="1"/>
  <c r="R309" i="46"/>
  <c r="V309" i="46" s="1"/>
  <c r="R310" i="46"/>
  <c r="V310" i="46" s="1"/>
  <c r="R311" i="46"/>
  <c r="V311" i="46" s="1"/>
  <c r="R312" i="46"/>
  <c r="V312" i="46" s="1"/>
  <c r="R313" i="46"/>
  <c r="V313" i="46" s="1"/>
  <c r="R314" i="46"/>
  <c r="V314" i="46" s="1"/>
  <c r="R315" i="46"/>
  <c r="V315" i="46" s="1"/>
  <c r="R316" i="46"/>
  <c r="V316" i="46" s="1"/>
  <c r="R317" i="46"/>
  <c r="V317" i="46" s="1"/>
  <c r="R318" i="46"/>
  <c r="V318" i="46" s="1"/>
  <c r="R319" i="46"/>
  <c r="V319" i="46" s="1"/>
  <c r="R320" i="46"/>
  <c r="V320" i="46" s="1"/>
  <c r="R321" i="46"/>
  <c r="V321" i="46" s="1"/>
  <c r="R322" i="46"/>
  <c r="V322" i="46" s="1"/>
  <c r="R323" i="46"/>
  <c r="V323" i="46" s="1"/>
  <c r="R324" i="46"/>
  <c r="V324" i="46" s="1"/>
  <c r="R325" i="46"/>
  <c r="V325" i="46" s="1"/>
  <c r="R326" i="46"/>
  <c r="V326" i="46" s="1"/>
  <c r="R327" i="46"/>
  <c r="V327" i="46" s="1"/>
  <c r="R328" i="46"/>
  <c r="V328" i="46" s="1"/>
  <c r="R329" i="46"/>
  <c r="V329" i="46" s="1"/>
  <c r="R330" i="46"/>
  <c r="V330" i="46" s="1"/>
  <c r="R331" i="46"/>
  <c r="V331" i="46" s="1"/>
  <c r="R332" i="46"/>
  <c r="V332" i="46" s="1"/>
  <c r="R333" i="46"/>
  <c r="V333" i="46" s="1"/>
  <c r="R334" i="46"/>
  <c r="V334" i="46" s="1"/>
  <c r="R335" i="46"/>
  <c r="V335" i="46" s="1"/>
  <c r="R336" i="46"/>
  <c r="V336" i="46" s="1"/>
  <c r="R337" i="46"/>
  <c r="V337" i="46" s="1"/>
  <c r="R338" i="46"/>
  <c r="V338" i="46" s="1"/>
  <c r="R339" i="46"/>
  <c r="V339" i="46" s="1"/>
  <c r="R340" i="46"/>
  <c r="V340" i="46" s="1"/>
  <c r="R341" i="46"/>
  <c r="V341" i="46" s="1"/>
  <c r="R342" i="46"/>
  <c r="V342" i="46" s="1"/>
  <c r="R343" i="46"/>
  <c r="V343" i="46" s="1"/>
  <c r="R344" i="46"/>
  <c r="V344" i="46" s="1"/>
  <c r="R345" i="46"/>
  <c r="V345" i="46" s="1"/>
  <c r="R346" i="46"/>
  <c r="V346" i="46" s="1"/>
  <c r="R347" i="46"/>
  <c r="V347" i="46" s="1"/>
  <c r="R348" i="46"/>
  <c r="V348" i="46" s="1"/>
  <c r="R349" i="46"/>
  <c r="V349" i="46" s="1"/>
  <c r="R350" i="46"/>
  <c r="V350" i="46" s="1"/>
  <c r="R351" i="46"/>
  <c r="V351" i="46" s="1"/>
  <c r="R352" i="46"/>
  <c r="V352" i="46" s="1"/>
  <c r="R353" i="46"/>
  <c r="V353" i="46" s="1"/>
  <c r="R354" i="46"/>
  <c r="V354" i="46" s="1"/>
  <c r="R355" i="46"/>
  <c r="V355" i="46" s="1"/>
  <c r="R356" i="46"/>
  <c r="V356" i="46" s="1"/>
  <c r="R357" i="46"/>
  <c r="V357" i="46" s="1"/>
  <c r="R358" i="46"/>
  <c r="V358" i="46" s="1"/>
  <c r="R359" i="46"/>
  <c r="V359" i="46" s="1"/>
  <c r="R360" i="46"/>
  <c r="V360" i="46" s="1"/>
  <c r="R361" i="46"/>
  <c r="V361" i="46" s="1"/>
  <c r="R362" i="46"/>
  <c r="V362" i="46" s="1"/>
  <c r="R363" i="46"/>
  <c r="V363" i="46" s="1"/>
  <c r="R364" i="46"/>
  <c r="V364" i="46" s="1"/>
  <c r="R365" i="46"/>
  <c r="V365" i="46" s="1"/>
  <c r="R366" i="46"/>
  <c r="V366" i="46" s="1"/>
  <c r="R367" i="46"/>
  <c r="V367" i="46" s="1"/>
  <c r="R368" i="46"/>
  <c r="V368" i="46" s="1"/>
  <c r="R369" i="46"/>
  <c r="V369" i="46" s="1"/>
  <c r="R370" i="46"/>
  <c r="V370" i="46" s="1"/>
  <c r="R371" i="46"/>
  <c r="V371" i="46" s="1"/>
  <c r="R372" i="46"/>
  <c r="V372" i="46" s="1"/>
  <c r="R373" i="46"/>
  <c r="V373" i="46" s="1"/>
  <c r="R374" i="46"/>
  <c r="V374" i="46" s="1"/>
  <c r="R375" i="46"/>
  <c r="V375" i="46" s="1"/>
  <c r="R376" i="46"/>
  <c r="V376" i="46" s="1"/>
  <c r="R377" i="46"/>
  <c r="V377" i="46" s="1"/>
  <c r="R378" i="46"/>
  <c r="V378" i="46" s="1"/>
  <c r="R379" i="46"/>
  <c r="V379" i="46" s="1"/>
  <c r="R380" i="46"/>
  <c r="V380" i="46" s="1"/>
  <c r="R381" i="46"/>
  <c r="V381" i="46" s="1"/>
  <c r="R382" i="46"/>
  <c r="V382" i="46" s="1"/>
  <c r="R383" i="46"/>
  <c r="V383" i="46" s="1"/>
  <c r="R384" i="46"/>
  <c r="V384" i="46" s="1"/>
  <c r="R385" i="46"/>
  <c r="V385" i="46" s="1"/>
  <c r="R386" i="46"/>
  <c r="V386" i="46" s="1"/>
  <c r="R387" i="46"/>
  <c r="V387" i="46" s="1"/>
  <c r="R388" i="46"/>
  <c r="V388" i="46" s="1"/>
  <c r="R389" i="46"/>
  <c r="V389" i="46" s="1"/>
  <c r="R390" i="46"/>
  <c r="V390" i="46" s="1"/>
  <c r="R391" i="46"/>
  <c r="V391" i="46" s="1"/>
  <c r="R392" i="46"/>
  <c r="V392" i="46" s="1"/>
  <c r="R393" i="46"/>
  <c r="V393" i="46" s="1"/>
  <c r="R394" i="46"/>
  <c r="V394" i="46" s="1"/>
  <c r="R395" i="46"/>
  <c r="V395" i="46" s="1"/>
  <c r="R396" i="46"/>
  <c r="V396" i="46" s="1"/>
  <c r="R397" i="46"/>
  <c r="V397" i="46" s="1"/>
  <c r="R398" i="46"/>
  <c r="V398" i="46" s="1"/>
  <c r="R399" i="46"/>
  <c r="V399" i="46" s="1"/>
  <c r="R400" i="46"/>
  <c r="V400" i="46" s="1"/>
  <c r="R401" i="46"/>
  <c r="V401" i="46" s="1"/>
  <c r="R402" i="46"/>
  <c r="V402" i="46" s="1"/>
  <c r="R403" i="46"/>
  <c r="V403" i="46" s="1"/>
  <c r="R404" i="46"/>
  <c r="V404" i="46" s="1"/>
  <c r="R405" i="46"/>
  <c r="V405" i="46" s="1"/>
  <c r="R406" i="46"/>
  <c r="V406" i="46" s="1"/>
  <c r="R407" i="46"/>
  <c r="V407" i="46" s="1"/>
  <c r="R408" i="46"/>
  <c r="V408" i="46" s="1"/>
  <c r="R409" i="46"/>
  <c r="V409" i="46" s="1"/>
  <c r="R410" i="46"/>
  <c r="V410" i="46" s="1"/>
  <c r="R411" i="46"/>
  <c r="V411" i="46" s="1"/>
  <c r="R412" i="46"/>
  <c r="V412" i="46" s="1"/>
  <c r="R413" i="46"/>
  <c r="V413" i="46" s="1"/>
  <c r="R414" i="46"/>
  <c r="V414" i="46" s="1"/>
  <c r="R415" i="46"/>
  <c r="V415" i="46" s="1"/>
  <c r="R416" i="46"/>
  <c r="V416" i="46" s="1"/>
  <c r="R417" i="46"/>
  <c r="V417" i="46" s="1"/>
  <c r="R418" i="46"/>
  <c r="V418" i="46" s="1"/>
  <c r="R419" i="46"/>
  <c r="V419" i="46" s="1"/>
  <c r="R420" i="46"/>
  <c r="V420" i="46" s="1"/>
  <c r="R421" i="46"/>
  <c r="V421" i="46" s="1"/>
  <c r="R422" i="46"/>
  <c r="V422" i="46" s="1"/>
  <c r="R423" i="46"/>
  <c r="V423" i="46" s="1"/>
  <c r="R424" i="46"/>
  <c r="V424" i="46" s="1"/>
  <c r="R425" i="46"/>
  <c r="V425" i="46" s="1"/>
  <c r="R426" i="46"/>
  <c r="V426" i="46" s="1"/>
  <c r="R427" i="46"/>
  <c r="V427" i="46" s="1"/>
  <c r="R428" i="46"/>
  <c r="V428" i="46" s="1"/>
  <c r="R429" i="46"/>
  <c r="V429" i="46" s="1"/>
  <c r="R430" i="46"/>
  <c r="V430" i="46" s="1"/>
  <c r="R431" i="46"/>
  <c r="V431" i="46" s="1"/>
  <c r="R432" i="46"/>
  <c r="V432" i="46" s="1"/>
  <c r="R433" i="46"/>
  <c r="V433" i="46" s="1"/>
  <c r="R434" i="46"/>
  <c r="V434" i="46" s="1"/>
  <c r="R435" i="46"/>
  <c r="V435" i="46" s="1"/>
  <c r="R436" i="46"/>
  <c r="V436" i="46" s="1"/>
  <c r="R437" i="46"/>
  <c r="V437" i="46" s="1"/>
  <c r="R438" i="46"/>
  <c r="V438" i="46" s="1"/>
  <c r="R439" i="46"/>
  <c r="V439" i="46" s="1"/>
  <c r="R440" i="46"/>
  <c r="V440" i="46" s="1"/>
  <c r="R441" i="46"/>
  <c r="V441" i="46" s="1"/>
  <c r="R442" i="46"/>
  <c r="V442" i="46" s="1"/>
  <c r="R443" i="46"/>
  <c r="V443" i="46" s="1"/>
  <c r="R444" i="46"/>
  <c r="V444" i="46" s="1"/>
  <c r="R445" i="46"/>
  <c r="V445" i="46" s="1"/>
  <c r="R446" i="46"/>
  <c r="V446" i="46" s="1"/>
  <c r="R447" i="46"/>
  <c r="V447" i="46" s="1"/>
  <c r="R448" i="46"/>
  <c r="V448" i="46" s="1"/>
  <c r="R449" i="46"/>
  <c r="V449" i="46" s="1"/>
  <c r="R450" i="46"/>
  <c r="V450" i="46" s="1"/>
  <c r="R451" i="46"/>
  <c r="V451" i="46" s="1"/>
  <c r="R452" i="46"/>
  <c r="V452" i="46" s="1"/>
  <c r="R453" i="46"/>
  <c r="V453" i="46" s="1"/>
  <c r="R454" i="46"/>
  <c r="V454" i="46" s="1"/>
  <c r="R455" i="46"/>
  <c r="V455" i="46" s="1"/>
  <c r="R456" i="46"/>
  <c r="V456" i="46" s="1"/>
  <c r="R457" i="46"/>
  <c r="V457" i="46" s="1"/>
  <c r="R458" i="46"/>
  <c r="V458" i="46" s="1"/>
  <c r="R459" i="46"/>
  <c r="V459" i="46" s="1"/>
  <c r="R460" i="46"/>
  <c r="V460" i="46" s="1"/>
  <c r="R461" i="46"/>
  <c r="V461" i="46" s="1"/>
  <c r="R462" i="46"/>
  <c r="V462" i="46" s="1"/>
  <c r="R463" i="46"/>
  <c r="V463" i="46" s="1"/>
  <c r="R464" i="46"/>
  <c r="V464" i="46" s="1"/>
  <c r="R465" i="46"/>
  <c r="V465" i="46" s="1"/>
  <c r="R466" i="46"/>
  <c r="V466" i="46" s="1"/>
  <c r="R467" i="46"/>
  <c r="V467" i="46" s="1"/>
  <c r="R468" i="46"/>
  <c r="V468" i="46" s="1"/>
  <c r="R469" i="46"/>
  <c r="V469" i="46" s="1"/>
  <c r="R470" i="46"/>
  <c r="V470" i="46" s="1"/>
  <c r="R471" i="46"/>
  <c r="V471" i="46" s="1"/>
  <c r="R472" i="46"/>
  <c r="V472" i="46" s="1"/>
  <c r="R473" i="46"/>
  <c r="V473" i="46" s="1"/>
  <c r="R474" i="46"/>
  <c r="V474" i="46" s="1"/>
  <c r="R475" i="46"/>
  <c r="V475" i="46" s="1"/>
  <c r="R476" i="46"/>
  <c r="V476" i="46" s="1"/>
  <c r="R477" i="46"/>
  <c r="V477" i="46" s="1"/>
  <c r="R478" i="46"/>
  <c r="V478" i="46" s="1"/>
  <c r="R479" i="46"/>
  <c r="V479" i="46" s="1"/>
  <c r="R480" i="46"/>
  <c r="V480" i="46" s="1"/>
  <c r="R481" i="46"/>
  <c r="V481" i="46" s="1"/>
  <c r="R482" i="46"/>
  <c r="V482" i="46" s="1"/>
  <c r="R483" i="46"/>
  <c r="V483" i="46" s="1"/>
  <c r="R484" i="46"/>
  <c r="V484" i="46" s="1"/>
  <c r="R485" i="46"/>
  <c r="V485" i="46" s="1"/>
  <c r="R486" i="46"/>
  <c r="V486" i="46" s="1"/>
  <c r="R487" i="46"/>
  <c r="V487" i="46" s="1"/>
  <c r="R488" i="46"/>
  <c r="V488" i="46" s="1"/>
  <c r="R489" i="46"/>
  <c r="V489" i="46" s="1"/>
  <c r="R490" i="46"/>
  <c r="V490" i="46" s="1"/>
  <c r="R491" i="46"/>
  <c r="V491" i="46" s="1"/>
  <c r="R492" i="46"/>
  <c r="V492" i="46" s="1"/>
  <c r="R493" i="46"/>
  <c r="V493" i="46" s="1"/>
  <c r="R494" i="46"/>
  <c r="V494" i="46" s="1"/>
  <c r="R495" i="46"/>
  <c r="V495" i="46" s="1"/>
  <c r="R496" i="46"/>
  <c r="V496" i="46" s="1"/>
  <c r="R497" i="46"/>
  <c r="V497" i="46" s="1"/>
  <c r="R498" i="46"/>
  <c r="V498" i="46" s="1"/>
  <c r="R499" i="46"/>
  <c r="V499" i="46" s="1"/>
  <c r="R500" i="46"/>
  <c r="V500" i="46" s="1"/>
  <c r="R501" i="46"/>
  <c r="V501" i="46" s="1"/>
  <c r="R502" i="46"/>
  <c r="V502" i="46" s="1"/>
  <c r="R503" i="46"/>
  <c r="V503" i="46" s="1"/>
  <c r="R504" i="46"/>
  <c r="V504" i="46" s="1"/>
  <c r="R505" i="46"/>
  <c r="V505" i="46" s="1"/>
  <c r="R506" i="46"/>
  <c r="V506" i="46" s="1"/>
  <c r="R507" i="46"/>
  <c r="V507" i="46" s="1"/>
  <c r="R508" i="46"/>
  <c r="V508" i="46" s="1"/>
  <c r="R509" i="46"/>
  <c r="V509" i="46" s="1"/>
  <c r="R510" i="46"/>
  <c r="V510" i="46" s="1"/>
  <c r="R511" i="46"/>
  <c r="V511" i="46" s="1"/>
  <c r="R512" i="46"/>
  <c r="V512" i="46" s="1"/>
  <c r="R513" i="46"/>
  <c r="V513" i="46" s="1"/>
  <c r="R514" i="46"/>
  <c r="V514" i="46" s="1"/>
  <c r="R515" i="46"/>
  <c r="V515" i="46" s="1"/>
  <c r="R516" i="46"/>
  <c r="V516" i="46" s="1"/>
  <c r="R517" i="46"/>
  <c r="V517" i="46" s="1"/>
  <c r="R518" i="46"/>
  <c r="V518" i="46" s="1"/>
  <c r="R519" i="46"/>
  <c r="V519" i="46" s="1"/>
  <c r="R520" i="46"/>
  <c r="V520" i="46" s="1"/>
  <c r="R521" i="46"/>
  <c r="V521" i="46" s="1"/>
  <c r="R522" i="46"/>
  <c r="V522" i="46" s="1"/>
  <c r="R523" i="46"/>
  <c r="V523" i="46" s="1"/>
  <c r="R524" i="46"/>
  <c r="V524" i="46" s="1"/>
  <c r="R525" i="46"/>
  <c r="V525" i="46" s="1"/>
  <c r="R526" i="46"/>
  <c r="V526" i="46" s="1"/>
  <c r="R527" i="46"/>
  <c r="V527" i="46" s="1"/>
  <c r="R528" i="46"/>
  <c r="V528" i="46" s="1"/>
  <c r="R529" i="46"/>
  <c r="V529" i="46" s="1"/>
  <c r="R530" i="46"/>
  <c r="V530" i="46" s="1"/>
  <c r="R531" i="46"/>
  <c r="V531" i="46" s="1"/>
  <c r="R532" i="46"/>
  <c r="V532" i="46" s="1"/>
  <c r="R533" i="46"/>
  <c r="V533" i="46" s="1"/>
  <c r="R534" i="46"/>
  <c r="V534" i="46" s="1"/>
  <c r="R535" i="46"/>
  <c r="V535" i="46" s="1"/>
  <c r="R536" i="46"/>
  <c r="V536" i="46" s="1"/>
  <c r="R537" i="46"/>
  <c r="V537" i="46" s="1"/>
  <c r="R538" i="46"/>
  <c r="V538" i="46" s="1"/>
  <c r="R539" i="46"/>
  <c r="V539" i="46" s="1"/>
  <c r="R540" i="46"/>
  <c r="V540" i="46" s="1"/>
  <c r="R541" i="46"/>
  <c r="V541" i="46" s="1"/>
  <c r="R542" i="46"/>
  <c r="V542" i="46" s="1"/>
  <c r="R543" i="46"/>
  <c r="V543" i="46" s="1"/>
  <c r="R544" i="46"/>
  <c r="V544" i="46" s="1"/>
  <c r="R545" i="46"/>
  <c r="V545" i="46" s="1"/>
  <c r="R546" i="46"/>
  <c r="V546" i="46" s="1"/>
  <c r="R547" i="46"/>
  <c r="V547" i="46" s="1"/>
  <c r="R548" i="46"/>
  <c r="V548" i="46" s="1"/>
  <c r="R549" i="46"/>
  <c r="V549" i="46" s="1"/>
  <c r="R550" i="46"/>
  <c r="V550" i="46" s="1"/>
  <c r="R551" i="46"/>
  <c r="V551" i="46" s="1"/>
  <c r="R552" i="46"/>
  <c r="V552" i="46" s="1"/>
  <c r="R553" i="46"/>
  <c r="V553" i="46" s="1"/>
  <c r="R554" i="46"/>
  <c r="V554" i="46" s="1"/>
  <c r="R555" i="46"/>
  <c r="V555" i="46" s="1"/>
  <c r="R556" i="46"/>
  <c r="V556" i="46" s="1"/>
  <c r="R557" i="46"/>
  <c r="V557" i="46" s="1"/>
  <c r="R558" i="46"/>
  <c r="V558" i="46" s="1"/>
  <c r="R559" i="46"/>
  <c r="V559" i="46" s="1"/>
  <c r="R560" i="46"/>
  <c r="V560" i="46" s="1"/>
  <c r="R561" i="46"/>
  <c r="V561" i="46" s="1"/>
  <c r="R562" i="46"/>
  <c r="V562" i="46" s="1"/>
  <c r="R563" i="46"/>
  <c r="V563" i="46" s="1"/>
  <c r="R564" i="46"/>
  <c r="V564" i="46" s="1"/>
  <c r="R565" i="46"/>
  <c r="V565" i="46" s="1"/>
  <c r="R566" i="46"/>
  <c r="V566" i="46" s="1"/>
  <c r="R567" i="46"/>
  <c r="V567" i="46" s="1"/>
  <c r="R568" i="46"/>
  <c r="V568" i="46" s="1"/>
  <c r="R569" i="46"/>
  <c r="V569" i="46" s="1"/>
  <c r="R570" i="46"/>
  <c r="V570" i="46" s="1"/>
  <c r="R571" i="46"/>
  <c r="V571" i="46" s="1"/>
  <c r="R572" i="46"/>
  <c r="V572" i="46" s="1"/>
  <c r="R573" i="46"/>
  <c r="V573" i="46" s="1"/>
  <c r="R574" i="46"/>
  <c r="V574" i="46" s="1"/>
  <c r="R575" i="46"/>
  <c r="V575" i="46" s="1"/>
  <c r="R576" i="46"/>
  <c r="V576" i="46" s="1"/>
  <c r="R577" i="46"/>
  <c r="V577" i="46" s="1"/>
  <c r="R578" i="46"/>
  <c r="V578" i="46" s="1"/>
  <c r="R579" i="46"/>
  <c r="V579" i="46" s="1"/>
  <c r="R580" i="46"/>
  <c r="V580" i="46" s="1"/>
  <c r="R581" i="46"/>
  <c r="V581" i="46" s="1"/>
  <c r="R582" i="46"/>
  <c r="V582" i="46" s="1"/>
  <c r="R583" i="46"/>
  <c r="V583" i="46" s="1"/>
  <c r="R584" i="46"/>
  <c r="V584" i="46" s="1"/>
  <c r="R585" i="46"/>
  <c r="V585" i="46" s="1"/>
  <c r="R586" i="46"/>
  <c r="V586" i="46" s="1"/>
  <c r="R587" i="46"/>
  <c r="V587" i="46" s="1"/>
  <c r="R588" i="46"/>
  <c r="V588" i="46" s="1"/>
  <c r="R589" i="46"/>
  <c r="V589" i="46" s="1"/>
  <c r="R590" i="46"/>
  <c r="V590" i="46" s="1"/>
  <c r="R591" i="46"/>
  <c r="V591" i="46" s="1"/>
  <c r="R592" i="46"/>
  <c r="V592" i="46" s="1"/>
  <c r="R593" i="46"/>
  <c r="V593" i="46" s="1"/>
  <c r="R594" i="46"/>
  <c r="V594" i="46" s="1"/>
  <c r="R595" i="46"/>
  <c r="V595" i="46" s="1"/>
  <c r="R596" i="46"/>
  <c r="V596" i="46" s="1"/>
  <c r="R597" i="46"/>
  <c r="V597" i="46" s="1"/>
  <c r="R598" i="46"/>
  <c r="V598" i="46" s="1"/>
  <c r="R599" i="46"/>
  <c r="V599" i="46" s="1"/>
  <c r="R600" i="46"/>
  <c r="V600" i="46" s="1"/>
  <c r="R601" i="46"/>
  <c r="V601" i="46" s="1"/>
  <c r="R602" i="46"/>
  <c r="V602" i="46" s="1"/>
  <c r="R603" i="46"/>
  <c r="V603" i="46" s="1"/>
  <c r="R604" i="46"/>
  <c r="V604" i="46" s="1"/>
  <c r="R605" i="46"/>
  <c r="V605" i="46" s="1"/>
  <c r="R606" i="46"/>
  <c r="V606" i="46" s="1"/>
  <c r="R607" i="46"/>
  <c r="V607" i="46" s="1"/>
  <c r="R608" i="46"/>
  <c r="V608" i="46" s="1"/>
  <c r="R609" i="46"/>
  <c r="V609" i="46" s="1"/>
  <c r="R610" i="46"/>
  <c r="V610" i="46" s="1"/>
  <c r="R611" i="46"/>
  <c r="V611" i="46" s="1"/>
  <c r="R612" i="46"/>
  <c r="V612" i="46" s="1"/>
  <c r="R613" i="46"/>
  <c r="V613" i="46" s="1"/>
  <c r="R614" i="46"/>
  <c r="V614" i="46" s="1"/>
  <c r="R615" i="46"/>
  <c r="V615" i="46" s="1"/>
  <c r="R616" i="46"/>
  <c r="V616" i="46" s="1"/>
  <c r="R617" i="46"/>
  <c r="V617" i="46" s="1"/>
  <c r="R618" i="46"/>
  <c r="V618" i="46" s="1"/>
  <c r="R619" i="46"/>
  <c r="V619" i="46" s="1"/>
  <c r="R620" i="46"/>
  <c r="V620" i="46" s="1"/>
  <c r="R621" i="46"/>
  <c r="V621" i="46" s="1"/>
  <c r="R622" i="46"/>
  <c r="V622" i="46" s="1"/>
  <c r="R623" i="46"/>
  <c r="V623" i="46" s="1"/>
  <c r="R624" i="46"/>
  <c r="V624" i="46" s="1"/>
  <c r="R625" i="46"/>
  <c r="V625" i="46" s="1"/>
  <c r="R626" i="46"/>
  <c r="V626" i="46" s="1"/>
  <c r="R627" i="46"/>
  <c r="V627" i="46" s="1"/>
  <c r="R628" i="46"/>
  <c r="V628" i="46" s="1"/>
  <c r="R629" i="46"/>
  <c r="V629" i="46" s="1"/>
  <c r="R630" i="46"/>
  <c r="V630" i="46" s="1"/>
  <c r="R631" i="46"/>
  <c r="V631" i="46" s="1"/>
  <c r="R632" i="46"/>
  <c r="V632" i="46" s="1"/>
  <c r="R633" i="46"/>
  <c r="V633" i="46" s="1"/>
  <c r="R634" i="46"/>
  <c r="V634" i="46" s="1"/>
  <c r="R635" i="46"/>
  <c r="V635" i="46" s="1"/>
  <c r="R636" i="46"/>
  <c r="V636" i="46" s="1"/>
  <c r="R637" i="46"/>
  <c r="V637" i="46" s="1"/>
  <c r="R638" i="46"/>
  <c r="V638" i="46" s="1"/>
  <c r="R639" i="46"/>
  <c r="V639" i="46" s="1"/>
  <c r="R640" i="46"/>
  <c r="V640" i="46" s="1"/>
  <c r="R641" i="46"/>
  <c r="V641" i="46" s="1"/>
  <c r="R642" i="46"/>
  <c r="V642" i="46" s="1"/>
  <c r="R643" i="46"/>
  <c r="V643" i="46" s="1"/>
  <c r="R644" i="46"/>
  <c r="V644" i="46" s="1"/>
  <c r="R645" i="46"/>
  <c r="V645" i="46" s="1"/>
  <c r="R646" i="46"/>
  <c r="V646" i="46" s="1"/>
  <c r="R647" i="46"/>
  <c r="V647" i="46" s="1"/>
  <c r="R648" i="46"/>
  <c r="V648" i="46" s="1"/>
  <c r="R649" i="46"/>
  <c r="V649" i="46" s="1"/>
  <c r="R650" i="46"/>
  <c r="V650" i="46" s="1"/>
  <c r="R651" i="46"/>
  <c r="V651" i="46" s="1"/>
  <c r="R652" i="46"/>
  <c r="V652" i="46" s="1"/>
  <c r="R653" i="46"/>
  <c r="V653" i="46" s="1"/>
  <c r="R654" i="46"/>
  <c r="V654" i="46" s="1"/>
  <c r="R655" i="46"/>
  <c r="V655" i="46" s="1"/>
  <c r="R656" i="46"/>
  <c r="V656" i="46" s="1"/>
  <c r="R657" i="46"/>
  <c r="V657" i="46" s="1"/>
  <c r="R658" i="46"/>
  <c r="V658" i="46" s="1"/>
  <c r="R659" i="46"/>
  <c r="V659" i="46" s="1"/>
  <c r="R660" i="46"/>
  <c r="V660" i="46" s="1"/>
  <c r="R661" i="46"/>
  <c r="V661" i="46" s="1"/>
  <c r="R662" i="46"/>
  <c r="V662" i="46" s="1"/>
  <c r="R663" i="46"/>
  <c r="V663" i="46" s="1"/>
  <c r="R664" i="46"/>
  <c r="V664" i="46" s="1"/>
  <c r="R665" i="46"/>
  <c r="V665" i="46" s="1"/>
  <c r="R666" i="46"/>
  <c r="V666" i="46" s="1"/>
  <c r="R667" i="46"/>
  <c r="V667" i="46" s="1"/>
  <c r="R668" i="46"/>
  <c r="V668" i="46" s="1"/>
  <c r="R669" i="46"/>
  <c r="V669" i="46" s="1"/>
  <c r="R670" i="46"/>
  <c r="V670" i="46" s="1"/>
  <c r="R671" i="46"/>
  <c r="V671" i="46" s="1"/>
  <c r="R672" i="46"/>
  <c r="V672" i="46" s="1"/>
  <c r="R673" i="46"/>
  <c r="V673" i="46" s="1"/>
  <c r="R674" i="46"/>
  <c r="V674" i="46" s="1"/>
  <c r="R675" i="46"/>
  <c r="V675" i="46" s="1"/>
  <c r="R676" i="46"/>
  <c r="V676" i="46" s="1"/>
  <c r="R677" i="46"/>
  <c r="V677" i="46" s="1"/>
  <c r="R678" i="46"/>
  <c r="V678" i="46" s="1"/>
  <c r="R679" i="46"/>
  <c r="V679" i="46" s="1"/>
  <c r="R680" i="46"/>
  <c r="V680" i="46" s="1"/>
  <c r="R681" i="46"/>
  <c r="V681" i="46" s="1"/>
  <c r="R682" i="46"/>
  <c r="V682" i="46" s="1"/>
  <c r="R683" i="46"/>
  <c r="V683" i="46" s="1"/>
  <c r="R684" i="46"/>
  <c r="V684" i="46" s="1"/>
  <c r="R685" i="46"/>
  <c r="V685" i="46" s="1"/>
  <c r="R686" i="46"/>
  <c r="V686" i="46" s="1"/>
  <c r="R687" i="46"/>
  <c r="V687" i="46" s="1"/>
  <c r="R688" i="46"/>
  <c r="V688" i="46" s="1"/>
  <c r="R689" i="46"/>
  <c r="V689" i="46" s="1"/>
  <c r="R690" i="46"/>
  <c r="V690" i="46" s="1"/>
  <c r="R691" i="46"/>
  <c r="V691" i="46" s="1"/>
  <c r="R692" i="46"/>
  <c r="V692" i="46" s="1"/>
  <c r="R693" i="46"/>
  <c r="V693" i="46" s="1"/>
  <c r="R694" i="46"/>
  <c r="V694" i="46" s="1"/>
  <c r="R695" i="46"/>
  <c r="V695" i="46" s="1"/>
  <c r="R696" i="46"/>
  <c r="V696" i="46" s="1"/>
  <c r="R697" i="46"/>
  <c r="V697" i="46" s="1"/>
  <c r="R698" i="46"/>
  <c r="V698" i="46" s="1"/>
  <c r="R699" i="46"/>
  <c r="V699" i="46" s="1"/>
  <c r="R700" i="46"/>
  <c r="V700" i="46" s="1"/>
  <c r="R701" i="46"/>
  <c r="V701" i="46" s="1"/>
  <c r="R702" i="46"/>
  <c r="V702" i="46" s="1"/>
  <c r="R703" i="46"/>
  <c r="V703" i="46" s="1"/>
  <c r="R704" i="46"/>
  <c r="V704" i="46" s="1"/>
  <c r="R705" i="46"/>
  <c r="V705" i="46" s="1"/>
  <c r="R706" i="46"/>
  <c r="V706" i="46" s="1"/>
  <c r="R707" i="46"/>
  <c r="V707" i="46" s="1"/>
  <c r="R708" i="46"/>
  <c r="V708" i="46" s="1"/>
  <c r="R709" i="46"/>
  <c r="V709" i="46" s="1"/>
  <c r="R710" i="46"/>
  <c r="V710" i="46" s="1"/>
  <c r="R711" i="46"/>
  <c r="V711" i="46" s="1"/>
  <c r="R712" i="46"/>
  <c r="V712" i="46" s="1"/>
  <c r="R713" i="46"/>
  <c r="V713" i="46" s="1"/>
  <c r="R714" i="46"/>
  <c r="V714" i="46" s="1"/>
  <c r="R715" i="46"/>
  <c r="V715" i="46" s="1"/>
  <c r="R716" i="46"/>
  <c r="V716" i="46" s="1"/>
  <c r="R717" i="46"/>
  <c r="V717" i="46" s="1"/>
  <c r="R718" i="46"/>
  <c r="V718" i="46" s="1"/>
  <c r="R719" i="46"/>
  <c r="V719" i="46" s="1"/>
  <c r="R720" i="46"/>
  <c r="V720" i="46" s="1"/>
  <c r="R721" i="46"/>
  <c r="V721" i="46" s="1"/>
  <c r="R722" i="46"/>
  <c r="V722" i="46" s="1"/>
  <c r="R723" i="46"/>
  <c r="V723" i="46" s="1"/>
  <c r="R724" i="46"/>
  <c r="V724" i="46" s="1"/>
  <c r="R725" i="46"/>
  <c r="V725" i="46" s="1"/>
  <c r="R726" i="46"/>
  <c r="V726" i="46" s="1"/>
  <c r="R727" i="46"/>
  <c r="V727" i="46" s="1"/>
  <c r="R728" i="46"/>
  <c r="V728" i="46" s="1"/>
  <c r="R729" i="46"/>
  <c r="V729" i="46" s="1"/>
  <c r="R730" i="46"/>
  <c r="V730" i="46" s="1"/>
  <c r="R731" i="46"/>
  <c r="V731" i="46" s="1"/>
  <c r="R732" i="46"/>
  <c r="V732" i="46" s="1"/>
  <c r="R733" i="46"/>
  <c r="V733" i="46" s="1"/>
  <c r="R734" i="46"/>
  <c r="V734" i="46" s="1"/>
  <c r="R735" i="46"/>
  <c r="V735" i="46" s="1"/>
  <c r="R736" i="46"/>
  <c r="V736" i="46" s="1"/>
  <c r="R737" i="46"/>
  <c r="V737" i="46" s="1"/>
  <c r="R738" i="46"/>
  <c r="V738" i="46" s="1"/>
  <c r="R739" i="46"/>
  <c r="V739" i="46" s="1"/>
  <c r="R740" i="46"/>
  <c r="V740" i="46" s="1"/>
  <c r="R741" i="46"/>
  <c r="V741" i="46" s="1"/>
  <c r="R742" i="46"/>
  <c r="V742" i="46" s="1"/>
  <c r="R743" i="46"/>
  <c r="V743" i="46" s="1"/>
  <c r="R744" i="46"/>
  <c r="V744" i="46" s="1"/>
  <c r="R745" i="46"/>
  <c r="V745" i="46" s="1"/>
  <c r="R746" i="46"/>
  <c r="V746" i="46" s="1"/>
  <c r="R747" i="46"/>
  <c r="V747" i="46" s="1"/>
  <c r="R748" i="46"/>
  <c r="V748" i="46" s="1"/>
  <c r="R749" i="46"/>
  <c r="V749" i="46" s="1"/>
  <c r="R750" i="46"/>
  <c r="V750" i="46" s="1"/>
  <c r="R751" i="46"/>
  <c r="V751" i="46" s="1"/>
  <c r="R752" i="46"/>
  <c r="V752" i="46" s="1"/>
  <c r="R753" i="46"/>
  <c r="V753" i="46" s="1"/>
  <c r="R754" i="46"/>
  <c r="V754" i="46" s="1"/>
  <c r="R755" i="46"/>
  <c r="V755" i="46" s="1"/>
  <c r="R756" i="46"/>
  <c r="V756" i="46" s="1"/>
  <c r="R757" i="46"/>
  <c r="V757" i="46" s="1"/>
  <c r="R758" i="46"/>
  <c r="V758" i="46" s="1"/>
  <c r="R759" i="46"/>
  <c r="V759" i="46" s="1"/>
  <c r="R760" i="46"/>
  <c r="V760" i="46" s="1"/>
  <c r="R761" i="46"/>
  <c r="V761" i="46" s="1"/>
  <c r="R762" i="46"/>
  <c r="V762" i="46" s="1"/>
  <c r="R763" i="46"/>
  <c r="V763" i="46" s="1"/>
  <c r="R764" i="46"/>
  <c r="V764" i="46" s="1"/>
  <c r="R765" i="46"/>
  <c r="V765" i="46" s="1"/>
  <c r="R766" i="46"/>
  <c r="V766" i="46" s="1"/>
  <c r="R767" i="46"/>
  <c r="V767" i="46" s="1"/>
  <c r="R768" i="46"/>
  <c r="V768" i="46" s="1"/>
  <c r="R769" i="46"/>
  <c r="V769" i="46" s="1"/>
  <c r="R770" i="46"/>
  <c r="V770" i="46" s="1"/>
  <c r="R771" i="46"/>
  <c r="V771" i="46" s="1"/>
  <c r="R772" i="46"/>
  <c r="V772" i="46" s="1"/>
  <c r="R773" i="46"/>
  <c r="V773" i="46" s="1"/>
  <c r="R774" i="46"/>
  <c r="V774" i="46" s="1"/>
  <c r="R775" i="46"/>
  <c r="V775" i="46" s="1"/>
  <c r="R776" i="46"/>
  <c r="V776" i="46" s="1"/>
  <c r="R777" i="46"/>
  <c r="V777" i="46" s="1"/>
  <c r="R778" i="46"/>
  <c r="V778" i="46" s="1"/>
  <c r="R779" i="46"/>
  <c r="V779" i="46" s="1"/>
  <c r="R780" i="46"/>
  <c r="V780" i="46" s="1"/>
  <c r="R781" i="46"/>
  <c r="V781" i="46" s="1"/>
  <c r="R782" i="46"/>
  <c r="V782" i="46" s="1"/>
  <c r="R783" i="46"/>
  <c r="V783" i="46" s="1"/>
  <c r="R784" i="46"/>
  <c r="V784" i="46" s="1"/>
  <c r="R785" i="46"/>
  <c r="V785" i="46" s="1"/>
  <c r="R786" i="46"/>
  <c r="V786" i="46" s="1"/>
  <c r="R787" i="46"/>
  <c r="V787" i="46" s="1"/>
  <c r="R788" i="46"/>
  <c r="V788" i="46" s="1"/>
  <c r="R789" i="46"/>
  <c r="V789" i="46" s="1"/>
  <c r="R790" i="46"/>
  <c r="V790" i="46" s="1"/>
  <c r="R791" i="46"/>
  <c r="V791" i="46" s="1"/>
  <c r="R792" i="46"/>
  <c r="V792" i="46" s="1"/>
  <c r="R793" i="46"/>
  <c r="V793" i="46" s="1"/>
  <c r="R794" i="46"/>
  <c r="V794" i="46" s="1"/>
  <c r="R795" i="46"/>
  <c r="V795" i="46" s="1"/>
  <c r="R796" i="46"/>
  <c r="V796" i="46" s="1"/>
  <c r="R797" i="46"/>
  <c r="V797" i="46" s="1"/>
  <c r="R798" i="46"/>
  <c r="V798" i="46" s="1"/>
  <c r="R799" i="46"/>
  <c r="V799" i="46" s="1"/>
  <c r="R800" i="46"/>
  <c r="V800" i="46" s="1"/>
  <c r="R801" i="46"/>
  <c r="V801" i="46" s="1"/>
  <c r="R802" i="46"/>
  <c r="V802" i="46" s="1"/>
  <c r="R803" i="46"/>
  <c r="V803" i="46" s="1"/>
  <c r="R804" i="46"/>
  <c r="V804" i="46" s="1"/>
  <c r="R805" i="46"/>
  <c r="V805" i="46" s="1"/>
  <c r="R806" i="46"/>
  <c r="V806" i="46" s="1"/>
  <c r="R807" i="46"/>
  <c r="V807" i="46" s="1"/>
  <c r="R808" i="46"/>
  <c r="V808" i="46" s="1"/>
  <c r="R809" i="46"/>
  <c r="V809" i="46" s="1"/>
  <c r="R810" i="46"/>
  <c r="V810" i="46" s="1"/>
  <c r="R811" i="46"/>
  <c r="V811" i="46" s="1"/>
  <c r="R812" i="46"/>
  <c r="V812" i="46" s="1"/>
  <c r="R813" i="46"/>
  <c r="V813" i="46" s="1"/>
  <c r="R814" i="46"/>
  <c r="V814" i="46" s="1"/>
  <c r="R815" i="46"/>
  <c r="V815" i="46" s="1"/>
  <c r="R816" i="46"/>
  <c r="V816" i="46" s="1"/>
  <c r="R817" i="46"/>
  <c r="V817" i="46" s="1"/>
  <c r="R818" i="46"/>
  <c r="V818" i="46" s="1"/>
  <c r="R819" i="46"/>
  <c r="V819" i="46" s="1"/>
  <c r="R820" i="46"/>
  <c r="V820" i="46" s="1"/>
  <c r="R821" i="46"/>
  <c r="V821" i="46" s="1"/>
  <c r="R822" i="46"/>
  <c r="V822" i="46" s="1"/>
  <c r="R823" i="46"/>
  <c r="V823" i="46" s="1"/>
  <c r="R824" i="46"/>
  <c r="V824" i="46" s="1"/>
  <c r="R825" i="46"/>
  <c r="V825" i="46" s="1"/>
  <c r="R826" i="46"/>
  <c r="V826" i="46" s="1"/>
  <c r="R827" i="46"/>
  <c r="V827" i="46" s="1"/>
  <c r="R828" i="46"/>
  <c r="V828" i="46" s="1"/>
  <c r="R829" i="46"/>
  <c r="V829" i="46" s="1"/>
  <c r="R830" i="46"/>
  <c r="V830" i="46" s="1"/>
  <c r="R831" i="46"/>
  <c r="V831" i="46" s="1"/>
  <c r="R832" i="46"/>
  <c r="V832" i="46" s="1"/>
  <c r="R833" i="46"/>
  <c r="V833" i="46" s="1"/>
  <c r="R834" i="46"/>
  <c r="V834" i="46" s="1"/>
  <c r="R835" i="46"/>
  <c r="V835" i="46" s="1"/>
  <c r="R836" i="46"/>
  <c r="V836" i="46" s="1"/>
  <c r="R837" i="46"/>
  <c r="V837" i="46" s="1"/>
  <c r="R838" i="46"/>
  <c r="V838" i="46" s="1"/>
  <c r="R839" i="46"/>
  <c r="V839" i="46" s="1"/>
  <c r="R840" i="46"/>
  <c r="V840" i="46" s="1"/>
  <c r="R841" i="46"/>
  <c r="V841" i="46" s="1"/>
  <c r="R842" i="46"/>
  <c r="V842" i="46" s="1"/>
  <c r="R843" i="46"/>
  <c r="V843" i="46" s="1"/>
  <c r="R844" i="46"/>
  <c r="V844" i="46" s="1"/>
  <c r="R845" i="46"/>
  <c r="V845" i="46" s="1"/>
  <c r="R846" i="46"/>
  <c r="V846" i="46" s="1"/>
  <c r="R847" i="46"/>
  <c r="V847" i="46" s="1"/>
  <c r="R848" i="46"/>
  <c r="V848" i="46" s="1"/>
  <c r="R849" i="46"/>
  <c r="V849" i="46" s="1"/>
  <c r="R850" i="46"/>
  <c r="V850" i="46" s="1"/>
  <c r="R851" i="46"/>
  <c r="V851" i="46" s="1"/>
  <c r="R852" i="46"/>
  <c r="V852" i="46" s="1"/>
  <c r="R853" i="46"/>
  <c r="V853" i="46" s="1"/>
  <c r="R854" i="46"/>
  <c r="V854" i="46" s="1"/>
  <c r="R855" i="46"/>
  <c r="V855" i="46" s="1"/>
  <c r="R856" i="46"/>
  <c r="V856" i="46" s="1"/>
  <c r="R857" i="46"/>
  <c r="V857" i="46" s="1"/>
  <c r="R858" i="46"/>
  <c r="V858" i="46" s="1"/>
  <c r="R859" i="46"/>
  <c r="V859" i="46" s="1"/>
  <c r="R860" i="46"/>
  <c r="V860" i="46" s="1"/>
  <c r="R861" i="46"/>
  <c r="V861" i="46" s="1"/>
  <c r="R862" i="46"/>
  <c r="V862" i="46" s="1"/>
  <c r="R863" i="46"/>
  <c r="V863" i="46" s="1"/>
  <c r="R864" i="46"/>
  <c r="V864" i="46" s="1"/>
  <c r="R865" i="46"/>
  <c r="V865" i="46" s="1"/>
  <c r="R866" i="46"/>
  <c r="V866" i="46" s="1"/>
  <c r="R867" i="46"/>
  <c r="V867" i="46" s="1"/>
  <c r="R868" i="46"/>
  <c r="V868" i="46" s="1"/>
  <c r="R869" i="46"/>
  <c r="V869" i="46" s="1"/>
  <c r="R870" i="46"/>
  <c r="V870" i="46" s="1"/>
  <c r="R871" i="46"/>
  <c r="V871" i="46" s="1"/>
  <c r="R872" i="46"/>
  <c r="V872" i="46" s="1"/>
  <c r="R873" i="46"/>
  <c r="V873" i="46" s="1"/>
  <c r="R874" i="46"/>
  <c r="V874" i="46" s="1"/>
  <c r="R875" i="46"/>
  <c r="V875" i="46" s="1"/>
  <c r="R876" i="46"/>
  <c r="V876" i="46" s="1"/>
  <c r="R877" i="46"/>
  <c r="V877" i="46" s="1"/>
  <c r="R878" i="46"/>
  <c r="V878" i="46" s="1"/>
  <c r="R879" i="46"/>
  <c r="V879" i="46" s="1"/>
  <c r="R880" i="46"/>
  <c r="V880" i="46" s="1"/>
  <c r="R881" i="46"/>
  <c r="V881" i="46" s="1"/>
  <c r="R882" i="46"/>
  <c r="V882" i="46" s="1"/>
  <c r="R883" i="46"/>
  <c r="V883" i="46" s="1"/>
  <c r="R884" i="46"/>
  <c r="V884" i="46" s="1"/>
  <c r="R885" i="46"/>
  <c r="V885" i="46" s="1"/>
  <c r="R886" i="46"/>
  <c r="V886" i="46" s="1"/>
  <c r="R887" i="46"/>
  <c r="V887" i="46" s="1"/>
  <c r="R888" i="46"/>
  <c r="V888" i="46" s="1"/>
  <c r="R889" i="46"/>
  <c r="V889" i="46" s="1"/>
  <c r="R890" i="46"/>
  <c r="V890" i="46" s="1"/>
  <c r="R891" i="46"/>
  <c r="V891" i="46" s="1"/>
  <c r="R892" i="46"/>
  <c r="V892" i="46" s="1"/>
  <c r="R893" i="46"/>
  <c r="V893" i="46" s="1"/>
  <c r="R894" i="46"/>
  <c r="V894" i="46" s="1"/>
  <c r="R895" i="46"/>
  <c r="V895" i="46" s="1"/>
  <c r="R896" i="46"/>
  <c r="V896" i="46" s="1"/>
  <c r="R897" i="46"/>
  <c r="V897" i="46" s="1"/>
  <c r="R898" i="46"/>
  <c r="V898" i="46" s="1"/>
  <c r="R899" i="46"/>
  <c r="V899" i="46" s="1"/>
  <c r="R900" i="46"/>
  <c r="V900" i="46" s="1"/>
  <c r="R901" i="46"/>
  <c r="V901" i="46" s="1"/>
  <c r="R902" i="46"/>
  <c r="V902" i="46" s="1"/>
  <c r="R903" i="46"/>
  <c r="V903" i="46" s="1"/>
  <c r="R904" i="46"/>
  <c r="V904" i="46" s="1"/>
  <c r="R905" i="46"/>
  <c r="V905" i="46" s="1"/>
  <c r="R906" i="46"/>
  <c r="V906" i="46" s="1"/>
  <c r="R907" i="46"/>
  <c r="V907" i="46" s="1"/>
  <c r="R908" i="46"/>
  <c r="V908" i="46" s="1"/>
  <c r="R909" i="46"/>
  <c r="V909" i="46" s="1"/>
  <c r="R910" i="46"/>
  <c r="V910" i="46" s="1"/>
  <c r="R911" i="46"/>
  <c r="V911" i="46" s="1"/>
  <c r="R912" i="46"/>
  <c r="V912" i="46" s="1"/>
  <c r="R913" i="46"/>
  <c r="V913" i="46" s="1"/>
  <c r="R914" i="46"/>
  <c r="V914" i="46" s="1"/>
  <c r="R915" i="46"/>
  <c r="V915" i="46" s="1"/>
  <c r="R916" i="46"/>
  <c r="V916" i="46" s="1"/>
  <c r="R917" i="46"/>
  <c r="V917" i="46" s="1"/>
  <c r="R918" i="46"/>
  <c r="V918" i="46" s="1"/>
  <c r="R919" i="46"/>
  <c r="V919" i="46" s="1"/>
  <c r="R920" i="46"/>
  <c r="V920" i="46" s="1"/>
  <c r="R921" i="46"/>
  <c r="V921" i="46" s="1"/>
  <c r="R922" i="46"/>
  <c r="V922" i="46" s="1"/>
  <c r="R923" i="46"/>
  <c r="V923" i="46" s="1"/>
  <c r="R924" i="46"/>
  <c r="V924" i="46" s="1"/>
  <c r="R925" i="46"/>
  <c r="V925" i="46" s="1"/>
  <c r="R926" i="46"/>
  <c r="V926" i="46" s="1"/>
  <c r="R927" i="46"/>
  <c r="V927" i="46" s="1"/>
  <c r="R928" i="46"/>
  <c r="V928" i="46" s="1"/>
  <c r="R929" i="46"/>
  <c r="V929" i="46" s="1"/>
  <c r="R930" i="46"/>
  <c r="V930" i="46" s="1"/>
  <c r="R931" i="46"/>
  <c r="V931" i="46" s="1"/>
  <c r="R932" i="46"/>
  <c r="V932" i="46" s="1"/>
  <c r="R933" i="46"/>
  <c r="V933" i="46" s="1"/>
  <c r="R934" i="46"/>
  <c r="V934" i="46" s="1"/>
  <c r="R935" i="46"/>
  <c r="V935" i="46" s="1"/>
  <c r="R936" i="46"/>
  <c r="V936" i="46" s="1"/>
  <c r="R937" i="46"/>
  <c r="V937" i="46" s="1"/>
  <c r="R938" i="46"/>
  <c r="V938" i="46" s="1"/>
  <c r="R939" i="46"/>
  <c r="V939" i="46" s="1"/>
  <c r="R940" i="46"/>
  <c r="V940" i="46" s="1"/>
  <c r="R941" i="46"/>
  <c r="V941" i="46" s="1"/>
  <c r="R942" i="46"/>
  <c r="V942" i="46" s="1"/>
  <c r="R943" i="46"/>
  <c r="V943" i="46" s="1"/>
  <c r="R944" i="46"/>
  <c r="V944" i="46" s="1"/>
  <c r="R945" i="46"/>
  <c r="V945" i="46" s="1"/>
  <c r="R946" i="46"/>
  <c r="V946" i="46" s="1"/>
  <c r="R947" i="46"/>
  <c r="V947" i="46" s="1"/>
  <c r="R948" i="46"/>
  <c r="V948" i="46" s="1"/>
  <c r="R949" i="46"/>
  <c r="V949" i="46" s="1"/>
  <c r="R950" i="46"/>
  <c r="V950" i="46" s="1"/>
  <c r="R951" i="46"/>
  <c r="V951" i="46" s="1"/>
  <c r="R952" i="46"/>
  <c r="V952" i="46" s="1"/>
  <c r="R953" i="46"/>
  <c r="V953" i="46" s="1"/>
  <c r="R954" i="46"/>
  <c r="V954" i="46" s="1"/>
  <c r="R955" i="46"/>
  <c r="V955" i="46" s="1"/>
  <c r="R956" i="46"/>
  <c r="V956" i="46" s="1"/>
  <c r="R957" i="46"/>
  <c r="V957" i="46" s="1"/>
  <c r="R958" i="46"/>
  <c r="V958" i="46" s="1"/>
  <c r="R959" i="46"/>
  <c r="V959" i="46" s="1"/>
  <c r="R960" i="46"/>
  <c r="V960" i="46" s="1"/>
  <c r="R961" i="46"/>
  <c r="V961" i="46" s="1"/>
  <c r="R962" i="46"/>
  <c r="V962" i="46" s="1"/>
  <c r="R963" i="46"/>
  <c r="V963" i="46" s="1"/>
  <c r="R964" i="46"/>
  <c r="V964" i="46" s="1"/>
  <c r="R965" i="46"/>
  <c r="V965" i="46" s="1"/>
  <c r="R966" i="46"/>
  <c r="V966" i="46" s="1"/>
  <c r="R967" i="46"/>
  <c r="V967" i="46" s="1"/>
  <c r="R968" i="46"/>
  <c r="V968" i="46" s="1"/>
  <c r="R969" i="46"/>
  <c r="V969" i="46" s="1"/>
  <c r="R970" i="46"/>
  <c r="V970" i="46" s="1"/>
  <c r="R971" i="46"/>
  <c r="V971" i="46" s="1"/>
  <c r="R972" i="46"/>
  <c r="V972" i="46" s="1"/>
  <c r="R973" i="46"/>
  <c r="V973" i="46" s="1"/>
  <c r="R974" i="46"/>
  <c r="V974" i="46" s="1"/>
  <c r="R975" i="46"/>
  <c r="V975" i="46" s="1"/>
  <c r="R976" i="46"/>
  <c r="V976" i="46" s="1"/>
  <c r="R977" i="46"/>
  <c r="V977" i="46" s="1"/>
  <c r="R978" i="46"/>
  <c r="V978" i="46" s="1"/>
  <c r="R979" i="46"/>
  <c r="V979" i="46" s="1"/>
  <c r="R980" i="46"/>
  <c r="V980" i="46" s="1"/>
  <c r="R981" i="46"/>
  <c r="V981" i="46" s="1"/>
  <c r="R982" i="46"/>
  <c r="V982" i="46" s="1"/>
  <c r="R983" i="46"/>
  <c r="V983" i="46" s="1"/>
  <c r="R984" i="46"/>
  <c r="V984" i="46" s="1"/>
  <c r="R985" i="46"/>
  <c r="V985" i="46" s="1"/>
  <c r="R986" i="46"/>
  <c r="V986" i="46" s="1"/>
  <c r="R987" i="46"/>
  <c r="V987" i="46" s="1"/>
  <c r="R988" i="46"/>
  <c r="V988" i="46" s="1"/>
  <c r="R989" i="46"/>
  <c r="V989" i="46" s="1"/>
  <c r="R990" i="46"/>
  <c r="V990" i="46" s="1"/>
  <c r="R991" i="46"/>
  <c r="V991" i="46" s="1"/>
  <c r="R992" i="46"/>
  <c r="V992" i="46" s="1"/>
  <c r="R993" i="46"/>
  <c r="V993" i="46" s="1"/>
  <c r="R994" i="46"/>
  <c r="V994" i="46" s="1"/>
  <c r="R995" i="46"/>
  <c r="V995" i="46" s="1"/>
  <c r="R996" i="46"/>
  <c r="V996" i="46" s="1"/>
  <c r="R997" i="46"/>
  <c r="V997" i="46" s="1"/>
  <c r="R998" i="46"/>
  <c r="V998" i="46" s="1"/>
  <c r="R999" i="46"/>
  <c r="V999" i="46" s="1"/>
  <c r="R1000" i="46"/>
  <c r="V1000" i="46" s="1"/>
  <c r="R1001" i="46"/>
  <c r="V1001" i="46" s="1"/>
  <c r="R1002" i="46"/>
  <c r="V1002" i="46" s="1"/>
  <c r="R1003" i="46"/>
  <c r="V1003" i="46" s="1"/>
  <c r="R1004" i="46"/>
  <c r="V1004" i="46" s="1"/>
  <c r="R1005" i="46"/>
  <c r="V1005" i="46" s="1"/>
  <c r="R1006" i="46"/>
  <c r="V1006" i="46" s="1"/>
  <c r="R1007" i="46"/>
  <c r="V1007" i="46" s="1"/>
  <c r="R1008" i="46"/>
  <c r="V1008" i="46" s="1"/>
  <c r="R1009" i="46"/>
  <c r="V1009" i="46" s="1"/>
  <c r="R1010" i="46"/>
  <c r="V1010" i="46" s="1"/>
  <c r="R1011" i="46"/>
  <c r="V1011" i="46" s="1"/>
  <c r="R1012" i="46"/>
  <c r="V1012" i="46" s="1"/>
  <c r="R1013" i="46"/>
  <c r="V1013" i="46" s="1"/>
  <c r="R1014" i="46"/>
  <c r="V1014" i="46" s="1"/>
  <c r="R1015" i="46"/>
  <c r="V1015" i="46" s="1"/>
  <c r="AT19" i="46"/>
  <c r="AU19" i="46"/>
  <c r="S1015" i="46"/>
  <c r="S1014" i="46"/>
  <c r="S1013" i="46"/>
  <c r="S1012" i="46"/>
  <c r="S1011" i="46"/>
  <c r="S1010" i="46"/>
  <c r="S1009" i="46"/>
  <c r="S1008" i="46"/>
  <c r="S1007" i="46"/>
  <c r="S1006" i="46"/>
  <c r="S1005" i="46"/>
  <c r="S1004" i="46"/>
  <c r="S1003" i="46"/>
  <c r="S1002" i="46"/>
  <c r="S1001" i="46"/>
  <c r="S1000" i="46"/>
  <c r="S999" i="46"/>
  <c r="S998" i="46"/>
  <c r="S997" i="46"/>
  <c r="S996" i="46"/>
  <c r="S995" i="46"/>
  <c r="S994" i="46"/>
  <c r="S993" i="46"/>
  <c r="S992" i="46"/>
  <c r="S991" i="46"/>
  <c r="S990" i="46"/>
  <c r="S989" i="46"/>
  <c r="S988" i="46"/>
  <c r="S987" i="46"/>
  <c r="S986" i="46"/>
  <c r="S985" i="46"/>
  <c r="S984" i="46"/>
  <c r="S983" i="46"/>
  <c r="S982" i="46"/>
  <c r="S981" i="46"/>
  <c r="S980" i="46"/>
  <c r="S979" i="46"/>
  <c r="S978" i="46"/>
  <c r="S977" i="46"/>
  <c r="S976" i="46"/>
  <c r="S975" i="46"/>
  <c r="S974" i="46"/>
  <c r="S973" i="46"/>
  <c r="S972" i="46"/>
  <c r="S971" i="46"/>
  <c r="S970" i="46"/>
  <c r="S969" i="46"/>
  <c r="S968" i="46"/>
  <c r="S967" i="46"/>
  <c r="S966" i="46"/>
  <c r="S965" i="46"/>
  <c r="S964" i="46"/>
  <c r="S963" i="46"/>
  <c r="S962" i="46"/>
  <c r="S961" i="46"/>
  <c r="S960" i="46"/>
  <c r="S959" i="46"/>
  <c r="S958" i="46"/>
  <c r="S957" i="46"/>
  <c r="S956" i="46"/>
  <c r="S955" i="46"/>
  <c r="S954" i="46"/>
  <c r="S953" i="46"/>
  <c r="S952" i="46"/>
  <c r="S951" i="46"/>
  <c r="S950" i="46"/>
  <c r="S949" i="46"/>
  <c r="S948" i="46"/>
  <c r="S947" i="46"/>
  <c r="S946" i="46"/>
  <c r="S945" i="46"/>
  <c r="S944" i="46"/>
  <c r="S943" i="46"/>
  <c r="S942" i="46"/>
  <c r="S941" i="46"/>
  <c r="S940" i="46"/>
  <c r="S939" i="46"/>
  <c r="S938" i="46"/>
  <c r="S937" i="46"/>
  <c r="S936" i="46"/>
  <c r="S935" i="46"/>
  <c r="S934" i="46"/>
  <c r="S933" i="46"/>
  <c r="S932" i="46"/>
  <c r="S931" i="46"/>
  <c r="S930" i="46"/>
  <c r="S929" i="46"/>
  <c r="S928" i="46"/>
  <c r="S927" i="46"/>
  <c r="S926" i="46"/>
  <c r="S925" i="46"/>
  <c r="S924" i="46"/>
  <c r="S923" i="46"/>
  <c r="S922" i="46"/>
  <c r="S921" i="46"/>
  <c r="S920" i="46"/>
  <c r="S919" i="46"/>
  <c r="S918" i="46"/>
  <c r="S917" i="46"/>
  <c r="S916" i="46"/>
  <c r="S915" i="46"/>
  <c r="S914" i="46"/>
  <c r="S913" i="46"/>
  <c r="S912" i="46"/>
  <c r="S911" i="46"/>
  <c r="S910" i="46"/>
  <c r="S909" i="46"/>
  <c r="S908" i="46"/>
  <c r="S907" i="46"/>
  <c r="S906" i="46"/>
  <c r="S905" i="46"/>
  <c r="S904" i="46"/>
  <c r="S903" i="46"/>
  <c r="S902" i="46"/>
  <c r="S901" i="46"/>
  <c r="S900" i="46"/>
  <c r="S899" i="46"/>
  <c r="S898" i="46"/>
  <c r="S897" i="46"/>
  <c r="S896" i="46"/>
  <c r="S895" i="46"/>
  <c r="S894" i="46"/>
  <c r="S893" i="46"/>
  <c r="S892" i="46"/>
  <c r="S891" i="46"/>
  <c r="S890" i="46"/>
  <c r="S889" i="46"/>
  <c r="S888" i="46"/>
  <c r="S887" i="46"/>
  <c r="S886" i="46"/>
  <c r="S885" i="46"/>
  <c r="S884" i="46"/>
  <c r="S883" i="46"/>
  <c r="S882" i="46"/>
  <c r="S881" i="46"/>
  <c r="S880" i="46"/>
  <c r="S879" i="46"/>
  <c r="S878" i="46"/>
  <c r="S877" i="46"/>
  <c r="S876" i="46"/>
  <c r="S875" i="46"/>
  <c r="S874" i="46"/>
  <c r="S873" i="46"/>
  <c r="S872" i="46"/>
  <c r="S871" i="46"/>
  <c r="S870" i="46"/>
  <c r="S869" i="46"/>
  <c r="S868" i="46"/>
  <c r="S867" i="46"/>
  <c r="S866" i="46"/>
  <c r="S865" i="46"/>
  <c r="S864" i="46"/>
  <c r="S863" i="46"/>
  <c r="S862" i="46"/>
  <c r="S861" i="46"/>
  <c r="S860" i="46"/>
  <c r="S859" i="46"/>
  <c r="S858" i="46"/>
  <c r="S857" i="46"/>
  <c r="S856" i="46"/>
  <c r="S855" i="46"/>
  <c r="S854" i="46"/>
  <c r="S853" i="46"/>
  <c r="S852" i="46"/>
  <c r="S851" i="46"/>
  <c r="S850" i="46"/>
  <c r="S849" i="46"/>
  <c r="S848" i="46"/>
  <c r="S847" i="46"/>
  <c r="S846" i="46"/>
  <c r="S845" i="46"/>
  <c r="S844" i="46"/>
  <c r="S843" i="46"/>
  <c r="S842" i="46"/>
  <c r="S841" i="46"/>
  <c r="S840" i="46"/>
  <c r="S839" i="46"/>
  <c r="S838" i="46"/>
  <c r="S837" i="46"/>
  <c r="S836" i="46"/>
  <c r="S835" i="46"/>
  <c r="S834" i="46"/>
  <c r="S833" i="46"/>
  <c r="S832" i="46"/>
  <c r="S831" i="46"/>
  <c r="S830" i="46"/>
  <c r="S829" i="46"/>
  <c r="S828" i="46"/>
  <c r="S827" i="46"/>
  <c r="S826" i="46"/>
  <c r="S825" i="46"/>
  <c r="S824" i="46"/>
  <c r="S823" i="46"/>
  <c r="S822" i="46"/>
  <c r="S821" i="46"/>
  <c r="S820" i="46"/>
  <c r="S819" i="46"/>
  <c r="S818" i="46"/>
  <c r="S817" i="46"/>
  <c r="S816" i="46"/>
  <c r="S815" i="46"/>
  <c r="S814" i="46"/>
  <c r="S813" i="46"/>
  <c r="S812" i="46"/>
  <c r="S811" i="46"/>
  <c r="S810" i="46"/>
  <c r="S809" i="46"/>
  <c r="S808" i="46"/>
  <c r="S807" i="46"/>
  <c r="S806" i="46"/>
  <c r="S805" i="46"/>
  <c r="S804" i="46"/>
  <c r="S803" i="46"/>
  <c r="S802" i="46"/>
  <c r="S801" i="46"/>
  <c r="S800" i="46"/>
  <c r="S799" i="46"/>
  <c r="S798" i="46"/>
  <c r="S797" i="46"/>
  <c r="S796" i="46"/>
  <c r="S795" i="46"/>
  <c r="S794" i="46"/>
  <c r="S793" i="46"/>
  <c r="S792" i="46"/>
  <c r="S791" i="46"/>
  <c r="S790" i="46"/>
  <c r="S789" i="46"/>
  <c r="S788" i="46"/>
  <c r="S787" i="46"/>
  <c r="S786" i="46"/>
  <c r="S785" i="46"/>
  <c r="S784" i="46"/>
  <c r="S783" i="46"/>
  <c r="S782" i="46"/>
  <c r="S781" i="46"/>
  <c r="S780" i="46"/>
  <c r="S779" i="46"/>
  <c r="S778" i="46"/>
  <c r="S777" i="46"/>
  <c r="S776" i="46"/>
  <c r="S775" i="46"/>
  <c r="S774" i="46"/>
  <c r="S773" i="46"/>
  <c r="S772" i="46"/>
  <c r="S771" i="46"/>
  <c r="S770" i="46"/>
  <c r="S769" i="46"/>
  <c r="S768" i="46"/>
  <c r="S767" i="46"/>
  <c r="S766" i="46"/>
  <c r="S765" i="46"/>
  <c r="S764" i="46"/>
  <c r="S763" i="46"/>
  <c r="S762" i="46"/>
  <c r="S761" i="46"/>
  <c r="S760" i="46"/>
  <c r="S759" i="46"/>
  <c r="S758" i="46"/>
  <c r="S757" i="46"/>
  <c r="S756" i="46"/>
  <c r="S755" i="46"/>
  <c r="S754" i="46"/>
  <c r="S753" i="46"/>
  <c r="S752" i="46"/>
  <c r="S751" i="46"/>
  <c r="S750" i="46"/>
  <c r="S749" i="46"/>
  <c r="S748" i="46"/>
  <c r="S747" i="46"/>
  <c r="S746" i="46"/>
  <c r="S745" i="46"/>
  <c r="S744" i="46"/>
  <c r="S743" i="46"/>
  <c r="S742" i="46"/>
  <c r="S741" i="46"/>
  <c r="S740" i="46"/>
  <c r="S739" i="46"/>
  <c r="S738" i="46"/>
  <c r="S737" i="46"/>
  <c r="S736" i="46"/>
  <c r="S735" i="46"/>
  <c r="S734" i="46"/>
  <c r="S733" i="46"/>
  <c r="S732" i="46"/>
  <c r="S731" i="46"/>
  <c r="S730" i="46"/>
  <c r="S729" i="46"/>
  <c r="S728" i="46"/>
  <c r="S727" i="46"/>
  <c r="S726" i="46"/>
  <c r="S725" i="46"/>
  <c r="S724" i="46"/>
  <c r="S723" i="46"/>
  <c r="S722" i="46"/>
  <c r="S721" i="46"/>
  <c r="S720" i="46"/>
  <c r="S719" i="46"/>
  <c r="S718" i="46"/>
  <c r="S717" i="46"/>
  <c r="S716" i="46"/>
  <c r="S715" i="46"/>
  <c r="S714" i="46"/>
  <c r="S713" i="46"/>
  <c r="S712" i="46"/>
  <c r="S711" i="46"/>
  <c r="S710" i="46"/>
  <c r="S709" i="46"/>
  <c r="S708" i="46"/>
  <c r="S707" i="46"/>
  <c r="S706" i="46"/>
  <c r="S705" i="46"/>
  <c r="S704" i="46"/>
  <c r="S703" i="46"/>
  <c r="S702" i="46"/>
  <c r="S701" i="46"/>
  <c r="S700" i="46"/>
  <c r="S699" i="46"/>
  <c r="S698" i="46"/>
  <c r="S697" i="46"/>
  <c r="S696" i="46"/>
  <c r="S695" i="46"/>
  <c r="S694" i="46"/>
  <c r="S693" i="46"/>
  <c r="S692" i="46"/>
  <c r="S691" i="46"/>
  <c r="S690" i="46"/>
  <c r="S689" i="46"/>
  <c r="S688" i="46"/>
  <c r="S687" i="46"/>
  <c r="S686" i="46"/>
  <c r="S685" i="46"/>
  <c r="S684" i="46"/>
  <c r="S683" i="46"/>
  <c r="S682" i="46"/>
  <c r="S681" i="46"/>
  <c r="S680" i="46"/>
  <c r="S679" i="46"/>
  <c r="S678" i="46"/>
  <c r="S677" i="46"/>
  <c r="S676" i="46"/>
  <c r="S675" i="46"/>
  <c r="S674" i="46"/>
  <c r="S673" i="46"/>
  <c r="S672" i="46"/>
  <c r="S671" i="46"/>
  <c r="S670" i="46"/>
  <c r="S669" i="46"/>
  <c r="S668" i="46"/>
  <c r="S667" i="46"/>
  <c r="S666" i="46"/>
  <c r="S665" i="46"/>
  <c r="S664" i="46"/>
  <c r="S663" i="46"/>
  <c r="S662" i="46"/>
  <c r="S661" i="46"/>
  <c r="S660" i="46"/>
  <c r="S659" i="46"/>
  <c r="S658" i="46"/>
  <c r="S657" i="46"/>
  <c r="S656" i="46"/>
  <c r="S655" i="46"/>
  <c r="S654" i="46"/>
  <c r="S653" i="46"/>
  <c r="S652" i="46"/>
  <c r="S651" i="46"/>
  <c r="S650" i="46"/>
  <c r="S649" i="46"/>
  <c r="S648" i="46"/>
  <c r="S647" i="46"/>
  <c r="S646" i="46"/>
  <c r="S645" i="46"/>
  <c r="S644" i="46"/>
  <c r="S643" i="46"/>
  <c r="S642" i="46"/>
  <c r="S641" i="46"/>
  <c r="S640" i="46"/>
  <c r="S639" i="46"/>
  <c r="S638" i="46"/>
  <c r="S637" i="46"/>
  <c r="S636" i="46"/>
  <c r="S635" i="46"/>
  <c r="S634" i="46"/>
  <c r="S633" i="46"/>
  <c r="S632" i="46"/>
  <c r="S631" i="46"/>
  <c r="S630" i="46"/>
  <c r="S629" i="46"/>
  <c r="S628" i="46"/>
  <c r="S627" i="46"/>
  <c r="S626" i="46"/>
  <c r="S625" i="46"/>
  <c r="S624" i="46"/>
  <c r="S623" i="46"/>
  <c r="S622" i="46"/>
  <c r="S621" i="46"/>
  <c r="S620" i="46"/>
  <c r="S619" i="46"/>
  <c r="S618" i="46"/>
  <c r="S617" i="46"/>
  <c r="S6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AT1015" i="46"/>
  <c r="AU1015" i="46"/>
  <c r="AC1015" i="46"/>
  <c r="AT1014" i="46"/>
  <c r="AU1014" i="46"/>
  <c r="AC1014" i="46"/>
  <c r="AT1013" i="46"/>
  <c r="AV1013" i="46" s="1"/>
  <c r="AU1013" i="46"/>
  <c r="AC1013" i="46"/>
  <c r="AT1012" i="46"/>
  <c r="AU1012" i="46"/>
  <c r="AC1012" i="46"/>
  <c r="AT1011" i="46"/>
  <c r="AU1011" i="46"/>
  <c r="AV1011" i="46" s="1"/>
  <c r="AC1011" i="46"/>
  <c r="AT1010" i="46"/>
  <c r="AU1010" i="46"/>
  <c r="AC1010" i="46"/>
  <c r="AT1009" i="46"/>
  <c r="AU1009" i="46"/>
  <c r="AC1009" i="46"/>
  <c r="AT1008" i="46"/>
  <c r="AU1008" i="46"/>
  <c r="AV1008" i="46" s="1"/>
  <c r="AC1008" i="46"/>
  <c r="AT1007" i="46"/>
  <c r="AU1007" i="46"/>
  <c r="AC1007" i="46"/>
  <c r="AT1006" i="46"/>
  <c r="AU1006" i="46"/>
  <c r="AC1006" i="46"/>
  <c r="AT1005" i="46"/>
  <c r="AV1005" i="46" s="1"/>
  <c r="AU1005" i="46"/>
  <c r="AC1005" i="46"/>
  <c r="AT1004" i="46"/>
  <c r="AU1004" i="46"/>
  <c r="AC1004" i="46"/>
  <c r="AT1003" i="46"/>
  <c r="AU1003" i="46"/>
  <c r="AC1003" i="46"/>
  <c r="AT1002" i="46"/>
  <c r="AU1002" i="46"/>
  <c r="AC1002" i="46"/>
  <c r="AT1001" i="46"/>
  <c r="AU1001" i="46"/>
  <c r="AC1001" i="46"/>
  <c r="AT1000" i="46"/>
  <c r="AU1000" i="46"/>
  <c r="AC1000" i="46"/>
  <c r="AT999" i="46"/>
  <c r="AU999" i="46"/>
  <c r="AV999" i="46" s="1"/>
  <c r="AC999" i="46"/>
  <c r="AT998" i="46"/>
  <c r="AU998" i="46"/>
  <c r="AC998" i="46"/>
  <c r="AT997" i="46"/>
  <c r="AV997" i="46" s="1"/>
  <c r="AU997" i="46"/>
  <c r="AC997" i="46"/>
  <c r="AT996" i="46"/>
  <c r="AU996" i="46"/>
  <c r="AV996" i="46" s="1"/>
  <c r="AC996" i="46"/>
  <c r="AT995" i="46"/>
  <c r="AU995" i="46"/>
  <c r="AV995" i="46" s="1"/>
  <c r="AC995" i="46"/>
  <c r="AT994" i="46"/>
  <c r="AU994" i="46"/>
  <c r="AC994" i="46"/>
  <c r="AT993" i="46"/>
  <c r="AU993" i="46"/>
  <c r="AC993" i="46"/>
  <c r="AT992" i="46"/>
  <c r="AU992" i="46"/>
  <c r="AC992" i="46"/>
  <c r="AT991" i="46"/>
  <c r="AU991" i="46"/>
  <c r="AC991" i="46"/>
  <c r="AT990" i="46"/>
  <c r="AU990" i="46"/>
  <c r="AC990" i="46"/>
  <c r="AT989" i="46"/>
  <c r="AV989" i="46" s="1"/>
  <c r="AU989" i="46"/>
  <c r="AC989" i="46"/>
  <c r="AT988" i="46"/>
  <c r="AU988" i="46"/>
  <c r="AC988" i="46"/>
  <c r="AT987" i="46"/>
  <c r="AU987" i="46"/>
  <c r="AV987" i="46" s="1"/>
  <c r="AC987" i="46"/>
  <c r="AT986" i="46"/>
  <c r="AU986" i="46"/>
  <c r="AC986" i="46"/>
  <c r="AT985" i="46"/>
  <c r="AU985" i="46"/>
  <c r="AC985" i="46"/>
  <c r="AT984" i="46"/>
  <c r="AU984" i="46"/>
  <c r="AV984" i="46" s="1"/>
  <c r="AC984" i="46"/>
  <c r="AT983" i="46"/>
  <c r="AU983" i="46"/>
  <c r="AC983" i="46"/>
  <c r="AT982" i="46"/>
  <c r="AU982" i="46"/>
  <c r="AC982" i="46"/>
  <c r="AT981" i="46"/>
  <c r="AV981" i="46" s="1"/>
  <c r="AU981" i="46"/>
  <c r="AC981" i="46"/>
  <c r="AT980" i="46"/>
  <c r="AU980" i="46"/>
  <c r="AC980" i="46"/>
  <c r="AT979" i="46"/>
  <c r="AU979" i="46"/>
  <c r="AV979" i="46" s="1"/>
  <c r="AC979" i="46"/>
  <c r="AT978" i="46"/>
  <c r="AU978" i="46"/>
  <c r="AC978" i="46"/>
  <c r="AT977" i="46"/>
  <c r="AU977" i="46"/>
  <c r="AC977" i="46"/>
  <c r="AT976" i="46"/>
  <c r="AU976" i="46"/>
  <c r="AC976" i="46"/>
  <c r="AT975" i="46"/>
  <c r="AU975" i="46"/>
  <c r="AC975" i="46"/>
  <c r="AT974" i="46"/>
  <c r="AU974" i="46"/>
  <c r="AC974" i="46"/>
  <c r="AT973" i="46"/>
  <c r="AU973" i="46"/>
  <c r="AC973" i="46"/>
  <c r="AT972" i="46"/>
  <c r="AU972" i="46"/>
  <c r="AV972" i="46" s="1"/>
  <c r="AC972" i="46"/>
  <c r="AT971" i="46"/>
  <c r="AU971" i="46"/>
  <c r="AV971" i="46" s="1"/>
  <c r="AC971" i="46"/>
  <c r="AT970" i="46"/>
  <c r="AU970" i="46"/>
  <c r="AC970" i="46"/>
  <c r="AT969" i="46"/>
  <c r="AU969" i="46"/>
  <c r="AC969" i="46"/>
  <c r="AT968" i="46"/>
  <c r="AU968" i="46"/>
  <c r="AC968" i="46"/>
  <c r="AT967" i="46"/>
  <c r="AU967" i="46"/>
  <c r="AV967" i="46" s="1"/>
  <c r="AC967" i="46"/>
  <c r="AT966" i="46"/>
  <c r="AU966" i="46"/>
  <c r="AC966" i="46"/>
  <c r="AT965" i="46"/>
  <c r="AV965" i="46" s="1"/>
  <c r="AU965" i="46"/>
  <c r="AC965" i="46"/>
  <c r="AT964" i="46"/>
  <c r="AU964" i="46"/>
  <c r="AV964" i="46" s="1"/>
  <c r="AC964" i="46"/>
  <c r="AT963" i="46"/>
  <c r="AU963" i="46"/>
  <c r="AC963" i="46"/>
  <c r="AT962" i="46"/>
  <c r="AU962" i="46"/>
  <c r="AC962" i="46"/>
  <c r="AT961" i="46"/>
  <c r="AU961" i="46"/>
  <c r="AC961" i="46"/>
  <c r="AT960" i="46"/>
  <c r="AU960" i="46"/>
  <c r="AV960" i="46" s="1"/>
  <c r="AC960" i="46"/>
  <c r="AT959" i="46"/>
  <c r="AU959" i="46"/>
  <c r="AV959" i="46" s="1"/>
  <c r="AC959" i="46"/>
  <c r="AT958" i="46"/>
  <c r="AU958" i="46"/>
  <c r="AC958" i="46"/>
  <c r="AT957" i="46"/>
  <c r="AV957" i="46" s="1"/>
  <c r="AU957" i="46"/>
  <c r="AC957" i="46"/>
  <c r="AT956" i="46"/>
  <c r="AU956" i="46"/>
  <c r="AC956" i="46"/>
  <c r="AT955" i="46"/>
  <c r="AU955" i="46"/>
  <c r="AV955" i="46" s="1"/>
  <c r="AC955" i="46"/>
  <c r="AT954" i="46"/>
  <c r="AU954" i="46"/>
  <c r="AC954" i="46"/>
  <c r="AT953" i="46"/>
  <c r="AU953" i="46"/>
  <c r="AC953" i="46"/>
  <c r="AT952" i="46"/>
  <c r="AU952" i="46"/>
  <c r="AV952" i="46" s="1"/>
  <c r="AC952" i="46"/>
  <c r="AT951" i="46"/>
  <c r="AU951" i="46"/>
  <c r="AC951" i="46"/>
  <c r="AT950" i="46"/>
  <c r="AU950" i="46"/>
  <c r="AC950" i="46"/>
  <c r="AT949" i="46"/>
  <c r="AV949" i="46" s="1"/>
  <c r="AU949" i="46"/>
  <c r="AC949" i="46"/>
  <c r="AT948" i="46"/>
  <c r="AU948" i="46"/>
  <c r="AC948" i="46"/>
  <c r="AT947" i="46"/>
  <c r="AU947" i="46"/>
  <c r="AC947" i="46"/>
  <c r="AT946" i="46"/>
  <c r="AU946" i="46"/>
  <c r="AC946" i="46"/>
  <c r="AT945" i="46"/>
  <c r="AU945" i="46"/>
  <c r="AC945" i="46"/>
  <c r="AT944" i="46"/>
  <c r="AU944" i="46"/>
  <c r="AV944" i="46" s="1"/>
  <c r="AC944" i="46"/>
  <c r="AT943" i="46"/>
  <c r="AU943" i="46"/>
  <c r="AC943" i="46"/>
  <c r="AT942" i="46"/>
  <c r="AU942" i="46"/>
  <c r="AC942" i="46"/>
  <c r="AT941" i="46"/>
  <c r="AV941" i="46" s="1"/>
  <c r="AU941" i="46"/>
  <c r="AC941" i="46"/>
  <c r="AT940" i="46"/>
  <c r="AU940" i="46"/>
  <c r="AV940" i="46" s="1"/>
  <c r="AC940" i="46"/>
  <c r="AT939" i="46"/>
  <c r="AU939" i="46"/>
  <c r="AC939" i="46"/>
  <c r="AT938" i="46"/>
  <c r="AU938" i="46"/>
  <c r="AC938" i="46"/>
  <c r="AT937" i="46"/>
  <c r="AV937" i="46" s="1"/>
  <c r="AU937" i="46"/>
  <c r="AC937" i="46"/>
  <c r="AT936" i="46"/>
  <c r="AU936" i="46"/>
  <c r="AC936" i="46"/>
  <c r="AT935" i="46"/>
  <c r="AU935" i="46"/>
  <c r="AV935" i="46" s="1"/>
  <c r="AC935" i="46"/>
  <c r="AT934" i="46"/>
  <c r="AU934" i="46"/>
  <c r="AC934" i="46"/>
  <c r="AT933" i="46"/>
  <c r="AV933" i="46" s="1"/>
  <c r="AU933" i="46"/>
  <c r="AC933" i="46"/>
  <c r="AT932" i="46"/>
  <c r="AU932" i="46"/>
  <c r="AC932" i="46"/>
  <c r="AT931" i="46"/>
  <c r="AU931" i="46"/>
  <c r="AV931" i="46" s="1"/>
  <c r="AC931" i="46"/>
  <c r="AT930" i="46"/>
  <c r="AU930" i="46"/>
  <c r="AC930" i="46"/>
  <c r="AT929" i="46"/>
  <c r="AV929" i="46" s="1"/>
  <c r="AU929" i="46"/>
  <c r="AC929" i="46"/>
  <c r="AT928" i="46"/>
  <c r="AU928" i="46"/>
  <c r="AC928" i="46"/>
  <c r="AT927" i="46"/>
  <c r="AU927" i="46"/>
  <c r="AC927" i="46"/>
  <c r="AT926" i="46"/>
  <c r="AU926" i="46"/>
  <c r="AC926" i="46"/>
  <c r="AT925" i="46"/>
  <c r="AV925" i="46" s="1"/>
  <c r="AU925" i="46"/>
  <c r="AC925" i="46"/>
  <c r="AT924" i="46"/>
  <c r="AU924" i="46"/>
  <c r="AC924" i="46"/>
  <c r="AT923" i="46"/>
  <c r="AU923" i="46"/>
  <c r="AC923" i="46"/>
  <c r="AT922" i="46"/>
  <c r="AU922" i="46"/>
  <c r="AC922" i="46"/>
  <c r="AT921" i="46"/>
  <c r="AV921" i="46" s="1"/>
  <c r="AU921" i="46"/>
  <c r="AC921" i="46"/>
  <c r="AT920" i="46"/>
  <c r="AU920" i="46"/>
  <c r="AV920" i="46" s="1"/>
  <c r="AC920" i="46"/>
  <c r="AT919" i="46"/>
  <c r="AU919" i="46"/>
  <c r="AC919" i="46"/>
  <c r="AT918" i="46"/>
  <c r="AU918" i="46"/>
  <c r="AC918" i="46"/>
  <c r="AT917" i="46"/>
  <c r="AV917" i="46" s="1"/>
  <c r="AU917" i="46"/>
  <c r="AC917" i="46"/>
  <c r="AT916" i="46"/>
  <c r="AU916" i="46"/>
  <c r="AC916" i="46"/>
  <c r="AT915" i="46"/>
  <c r="AU915" i="46"/>
  <c r="AV915" i="46" s="1"/>
  <c r="AC915" i="46"/>
  <c r="AT914" i="46"/>
  <c r="AU914" i="46"/>
  <c r="AC914" i="46"/>
  <c r="AT913" i="46"/>
  <c r="AV913" i="46" s="1"/>
  <c r="AU913" i="46"/>
  <c r="AC913" i="46"/>
  <c r="AT912" i="46"/>
  <c r="AU912" i="46"/>
  <c r="AC912" i="46"/>
  <c r="AT911" i="46"/>
  <c r="AU911" i="46"/>
  <c r="AV911" i="46" s="1"/>
  <c r="AC911" i="46"/>
  <c r="AT910" i="46"/>
  <c r="AU910" i="46"/>
  <c r="AC910" i="46"/>
  <c r="AT909" i="46"/>
  <c r="AV909" i="46" s="1"/>
  <c r="AU909" i="46"/>
  <c r="AC909" i="46"/>
  <c r="AT908" i="46"/>
  <c r="AU908" i="46"/>
  <c r="AV908" i="46" s="1"/>
  <c r="AC908" i="46"/>
  <c r="AT907" i="46"/>
  <c r="AU907" i="46"/>
  <c r="AC907" i="46"/>
  <c r="AT906" i="46"/>
  <c r="AU906" i="46"/>
  <c r="AC906" i="46"/>
  <c r="AT905" i="46"/>
  <c r="AV905" i="46" s="1"/>
  <c r="AU905" i="46"/>
  <c r="AC905" i="46"/>
  <c r="AT904" i="46"/>
  <c r="AU904" i="46"/>
  <c r="AV904" i="46" s="1"/>
  <c r="AC904" i="46"/>
  <c r="AT903" i="46"/>
  <c r="AU903" i="46"/>
  <c r="AV903" i="46" s="1"/>
  <c r="AC903" i="46"/>
  <c r="AT902" i="46"/>
  <c r="AU902" i="46"/>
  <c r="AC902" i="46"/>
  <c r="AT901" i="46"/>
  <c r="AV901" i="46" s="1"/>
  <c r="AU901" i="46"/>
  <c r="AC901" i="46"/>
  <c r="AT900" i="46"/>
  <c r="AU900" i="46"/>
  <c r="AV900" i="46" s="1"/>
  <c r="AC900" i="46"/>
  <c r="AT899" i="46"/>
  <c r="AU899" i="46"/>
  <c r="AV899" i="46" s="1"/>
  <c r="AC899" i="46"/>
  <c r="AT898" i="46"/>
  <c r="AU898" i="46"/>
  <c r="AC898" i="46"/>
  <c r="AT897" i="46"/>
  <c r="AV897" i="46" s="1"/>
  <c r="AU897" i="46"/>
  <c r="AC897" i="46"/>
  <c r="AT896" i="46"/>
  <c r="AU896" i="46"/>
  <c r="AC896" i="46"/>
  <c r="AT895" i="46"/>
  <c r="AU895" i="46"/>
  <c r="AC895" i="46"/>
  <c r="AT894" i="46"/>
  <c r="AU894" i="46"/>
  <c r="AC894" i="46"/>
  <c r="AT893" i="46"/>
  <c r="AV893" i="46" s="1"/>
  <c r="AU893" i="46"/>
  <c r="AC893" i="46"/>
  <c r="AT892" i="46"/>
  <c r="AU892" i="46"/>
  <c r="AV892" i="46" s="1"/>
  <c r="AC892" i="46"/>
  <c r="AT891" i="46"/>
  <c r="AU891" i="46"/>
  <c r="AV891" i="46" s="1"/>
  <c r="AC891" i="46"/>
  <c r="AT890" i="46"/>
  <c r="AU890" i="46"/>
  <c r="AC890" i="46"/>
  <c r="AT889" i="46"/>
  <c r="AV889" i="46" s="1"/>
  <c r="AU889" i="46"/>
  <c r="AC889" i="46"/>
  <c r="AT888" i="46"/>
  <c r="AU888" i="46"/>
  <c r="AC888" i="46"/>
  <c r="AT887" i="46"/>
  <c r="AU887" i="46"/>
  <c r="AV887" i="46" s="1"/>
  <c r="AC887" i="46"/>
  <c r="AT886" i="46"/>
  <c r="AU886" i="46"/>
  <c r="AC886" i="46"/>
  <c r="AT885" i="46"/>
  <c r="AV885" i="46" s="1"/>
  <c r="AU885" i="46"/>
  <c r="AC885" i="46"/>
  <c r="AT884" i="46"/>
  <c r="AU884" i="46"/>
  <c r="AV884" i="46" s="1"/>
  <c r="AC884" i="46"/>
  <c r="AT883" i="46"/>
  <c r="AU883" i="46"/>
  <c r="AV883" i="46" s="1"/>
  <c r="AC883" i="46"/>
  <c r="AT882" i="46"/>
  <c r="AU882" i="46"/>
  <c r="AC882" i="46"/>
  <c r="AT881" i="46"/>
  <c r="AV881" i="46" s="1"/>
  <c r="AU881" i="46"/>
  <c r="AC881" i="46"/>
  <c r="AT880" i="46"/>
  <c r="AU880" i="46"/>
  <c r="AC880" i="46"/>
  <c r="AT879" i="46"/>
  <c r="AU879" i="46"/>
  <c r="AV879" i="46" s="1"/>
  <c r="AC879" i="46"/>
  <c r="AT878" i="46"/>
  <c r="AU878" i="46"/>
  <c r="AC878" i="46"/>
  <c r="AT877" i="46"/>
  <c r="AV877" i="46" s="1"/>
  <c r="AU877" i="46"/>
  <c r="AC877" i="46"/>
  <c r="AT876" i="46"/>
  <c r="AU876" i="46"/>
  <c r="AC876" i="46"/>
  <c r="AT875" i="46"/>
  <c r="AU875" i="46"/>
  <c r="AC875" i="46"/>
  <c r="AT874" i="46"/>
  <c r="AU874" i="46"/>
  <c r="AC874" i="46"/>
  <c r="AT873" i="46"/>
  <c r="AV873" i="46" s="1"/>
  <c r="AU873" i="46"/>
  <c r="AC873" i="46"/>
  <c r="AT872" i="46"/>
  <c r="AU872" i="46"/>
  <c r="AC872" i="46"/>
  <c r="AT871" i="46"/>
  <c r="AU871" i="46"/>
  <c r="AC871" i="46"/>
  <c r="AT870" i="46"/>
  <c r="AU870" i="46"/>
  <c r="AC870" i="46"/>
  <c r="AT869" i="46"/>
  <c r="AV869" i="46" s="1"/>
  <c r="AU869" i="46"/>
  <c r="AC869" i="46"/>
  <c r="AT868" i="46"/>
  <c r="AU868" i="46"/>
  <c r="AV868" i="46" s="1"/>
  <c r="AC868" i="46"/>
  <c r="AT867" i="46"/>
  <c r="AU867" i="46"/>
  <c r="AC867" i="46"/>
  <c r="AT866" i="46"/>
  <c r="AU866" i="46"/>
  <c r="AC866" i="46"/>
  <c r="AT865" i="46"/>
  <c r="AV865" i="46" s="1"/>
  <c r="AU865" i="46"/>
  <c r="AC865" i="46"/>
  <c r="AT864" i="46"/>
  <c r="AU864" i="46"/>
  <c r="AC864" i="46"/>
  <c r="AT863" i="46"/>
  <c r="AU863" i="46"/>
  <c r="AV863" i="46" s="1"/>
  <c r="AC863" i="46"/>
  <c r="AT862" i="46"/>
  <c r="AU862" i="46"/>
  <c r="AC862" i="46"/>
  <c r="AT861" i="46"/>
  <c r="AV861" i="46" s="1"/>
  <c r="AU861" i="46"/>
  <c r="AC861" i="46"/>
  <c r="AT860" i="46"/>
  <c r="AU860" i="46"/>
  <c r="AC860" i="46"/>
  <c r="AT859" i="46"/>
  <c r="AU859" i="46"/>
  <c r="AC859" i="46"/>
  <c r="AT858" i="46"/>
  <c r="AU858" i="46"/>
  <c r="AC858" i="46"/>
  <c r="AT857" i="46"/>
  <c r="AV857" i="46" s="1"/>
  <c r="AU857" i="46"/>
  <c r="AC857" i="46"/>
  <c r="AT856" i="46"/>
  <c r="AU856" i="46"/>
  <c r="AC856" i="46"/>
  <c r="AT855" i="46"/>
  <c r="AU855" i="46"/>
  <c r="AV855" i="46" s="1"/>
  <c r="AC855" i="46"/>
  <c r="AT854" i="46"/>
  <c r="AU854" i="46"/>
  <c r="AC854" i="46"/>
  <c r="AT853" i="46"/>
  <c r="AV853" i="46" s="1"/>
  <c r="AU853" i="46"/>
  <c r="AC853" i="46"/>
  <c r="AT852" i="46"/>
  <c r="AU852" i="46"/>
  <c r="AV852" i="46" s="1"/>
  <c r="AC852" i="46"/>
  <c r="AT851" i="46"/>
  <c r="AU851" i="46"/>
  <c r="AC851" i="46"/>
  <c r="AT850" i="46"/>
  <c r="AU850" i="46"/>
  <c r="AC850" i="46"/>
  <c r="AT849" i="46"/>
  <c r="AV849" i="46" s="1"/>
  <c r="AU849" i="46"/>
  <c r="AC849" i="46"/>
  <c r="AT848" i="46"/>
  <c r="AU848" i="46"/>
  <c r="AC848" i="46"/>
  <c r="AT847" i="46"/>
  <c r="AU847" i="46"/>
  <c r="AV847" i="46" s="1"/>
  <c r="AC847" i="46"/>
  <c r="AT846" i="46"/>
  <c r="AU846" i="46"/>
  <c r="AC846" i="46"/>
  <c r="AT845" i="46"/>
  <c r="AV845" i="46" s="1"/>
  <c r="AU845" i="46"/>
  <c r="AC845" i="46"/>
  <c r="AT844" i="46"/>
  <c r="AU844" i="46"/>
  <c r="AC844" i="46"/>
  <c r="AT843" i="46"/>
  <c r="AU843" i="46"/>
  <c r="AV843" i="46" s="1"/>
  <c r="AC843" i="46"/>
  <c r="AT842" i="46"/>
  <c r="AU842" i="46"/>
  <c r="AC842" i="46"/>
  <c r="AT841" i="46"/>
  <c r="AV841" i="46" s="1"/>
  <c r="AU841" i="46"/>
  <c r="AC841" i="46"/>
  <c r="AT840" i="46"/>
  <c r="AU840" i="46"/>
  <c r="AV840" i="46" s="1"/>
  <c r="AC840" i="46"/>
  <c r="AT839" i="46"/>
  <c r="AU839" i="46"/>
  <c r="AC839" i="46"/>
  <c r="AT838" i="46"/>
  <c r="AU838" i="46"/>
  <c r="AC838" i="46"/>
  <c r="AT837" i="46"/>
  <c r="AV837" i="46" s="1"/>
  <c r="AU837" i="46"/>
  <c r="AC837" i="46"/>
  <c r="AT836" i="46"/>
  <c r="AU836" i="46"/>
  <c r="AC836" i="46"/>
  <c r="AT835" i="46"/>
  <c r="AU835" i="46"/>
  <c r="AC835" i="46"/>
  <c r="AT834" i="46"/>
  <c r="AU834" i="46"/>
  <c r="AC834" i="46"/>
  <c r="AT833" i="46"/>
  <c r="AV833" i="46" s="1"/>
  <c r="AU833" i="46"/>
  <c r="AC833" i="46"/>
  <c r="AT832" i="46"/>
  <c r="AU832" i="46"/>
  <c r="AC832" i="46"/>
  <c r="AT831" i="46"/>
  <c r="AU831" i="46"/>
  <c r="AV831" i="46" s="1"/>
  <c r="AC831" i="46"/>
  <c r="AT830" i="46"/>
  <c r="AU830" i="46"/>
  <c r="AC830" i="46"/>
  <c r="AT829" i="46"/>
  <c r="AV829" i="46" s="1"/>
  <c r="AU829" i="46"/>
  <c r="AC829" i="46"/>
  <c r="AT828" i="46"/>
  <c r="AU828" i="46"/>
  <c r="AV828" i="46" s="1"/>
  <c r="AC828" i="46"/>
  <c r="AT827" i="46"/>
  <c r="AU827" i="46"/>
  <c r="AC827" i="46"/>
  <c r="AT826" i="46"/>
  <c r="AU826" i="46"/>
  <c r="AC826" i="46"/>
  <c r="AT825" i="46"/>
  <c r="AV825" i="46" s="1"/>
  <c r="AU825" i="46"/>
  <c r="AC825" i="46"/>
  <c r="AT824" i="46"/>
  <c r="AU824" i="46"/>
  <c r="AV824" i="46" s="1"/>
  <c r="AC824" i="46"/>
  <c r="AT823" i="46"/>
  <c r="AU823" i="46"/>
  <c r="AC823" i="46"/>
  <c r="AT822" i="46"/>
  <c r="AU822" i="46"/>
  <c r="AC822" i="46"/>
  <c r="AT821" i="46"/>
  <c r="AV821" i="46" s="1"/>
  <c r="AU821" i="46"/>
  <c r="AC821" i="46"/>
  <c r="AT820" i="46"/>
  <c r="AU820" i="46"/>
  <c r="AC820" i="46"/>
  <c r="AT819" i="46"/>
  <c r="AU819" i="46"/>
  <c r="AC819" i="46"/>
  <c r="AT818" i="46"/>
  <c r="AU818" i="46"/>
  <c r="AC818" i="46"/>
  <c r="AT817" i="46"/>
  <c r="AV817" i="46" s="1"/>
  <c r="AU817" i="46"/>
  <c r="AC817" i="46"/>
  <c r="AT816" i="46"/>
  <c r="AU816" i="46"/>
  <c r="AC816" i="46"/>
  <c r="AT815" i="46"/>
  <c r="AU815" i="46"/>
  <c r="AV815" i="46" s="1"/>
  <c r="AC815" i="46"/>
  <c r="AT814" i="46"/>
  <c r="AU814" i="46"/>
  <c r="AC814" i="46"/>
  <c r="AT813" i="46"/>
  <c r="AV813" i="46" s="1"/>
  <c r="AU813" i="46"/>
  <c r="AC813" i="46"/>
  <c r="AT812" i="46"/>
  <c r="AU812" i="46"/>
  <c r="AV812" i="46" s="1"/>
  <c r="AC812" i="46"/>
  <c r="AT811" i="46"/>
  <c r="AU811" i="46"/>
  <c r="AV811" i="46" s="1"/>
  <c r="AC811" i="46"/>
  <c r="AT810" i="46"/>
  <c r="AU810" i="46"/>
  <c r="AC810" i="46"/>
  <c r="AT809" i="46"/>
  <c r="AU809" i="46"/>
  <c r="AC809" i="46"/>
  <c r="AT808" i="46"/>
  <c r="AU808" i="46"/>
  <c r="AC808" i="46"/>
  <c r="AT807" i="46"/>
  <c r="AU807" i="46"/>
  <c r="AV807" i="46" s="1"/>
  <c r="AC807" i="46"/>
  <c r="AT806" i="46"/>
  <c r="AU806" i="46"/>
  <c r="AC806" i="46"/>
  <c r="AT805" i="46"/>
  <c r="AV805" i="46" s="1"/>
  <c r="AU805" i="46"/>
  <c r="AC805" i="46"/>
  <c r="AT804" i="46"/>
  <c r="AU804" i="46"/>
  <c r="AV804" i="46" s="1"/>
  <c r="AC804" i="46"/>
  <c r="AT803" i="46"/>
  <c r="AU803" i="46"/>
  <c r="AC803" i="46"/>
  <c r="AT802" i="46"/>
  <c r="AU802" i="46"/>
  <c r="AC802" i="46"/>
  <c r="AT801" i="46"/>
  <c r="AV801" i="46" s="1"/>
  <c r="AU801" i="46"/>
  <c r="AC801" i="46"/>
  <c r="AT800" i="46"/>
  <c r="AU800" i="46"/>
  <c r="AV800" i="46" s="1"/>
  <c r="AC800" i="46"/>
  <c r="AT799" i="46"/>
  <c r="AU799" i="46"/>
  <c r="AC799" i="46"/>
  <c r="AT798" i="46"/>
  <c r="AU798" i="46"/>
  <c r="AC798" i="46"/>
  <c r="AT797" i="46"/>
  <c r="AV797" i="46" s="1"/>
  <c r="AU797" i="46"/>
  <c r="AC797" i="46"/>
  <c r="AT796" i="46"/>
  <c r="AU796" i="46"/>
  <c r="AC796" i="46"/>
  <c r="AT795" i="46"/>
  <c r="AU795" i="46"/>
  <c r="AV795" i="46" s="1"/>
  <c r="AC795" i="46"/>
  <c r="AT794" i="46"/>
  <c r="AU794" i="46"/>
  <c r="AC794" i="46"/>
  <c r="AT793" i="46"/>
  <c r="AV793" i="46" s="1"/>
  <c r="AU793" i="46"/>
  <c r="AC793" i="46"/>
  <c r="AT792" i="46"/>
  <c r="AU792" i="46"/>
  <c r="AV792" i="46" s="1"/>
  <c r="AC792" i="46"/>
  <c r="AT791" i="46"/>
  <c r="AU791" i="46"/>
  <c r="AC791" i="46"/>
  <c r="AT790" i="46"/>
  <c r="AU790" i="46"/>
  <c r="AC790" i="46"/>
  <c r="AT789" i="46"/>
  <c r="AU789" i="46"/>
  <c r="AC789" i="46"/>
  <c r="AT788" i="46"/>
  <c r="AU788" i="46"/>
  <c r="AC788" i="46"/>
  <c r="AT787" i="46"/>
  <c r="AU787" i="46"/>
  <c r="AV787" i="46" s="1"/>
  <c r="AC787" i="46"/>
  <c r="AT786" i="46"/>
  <c r="AU786" i="46"/>
  <c r="AC786" i="46"/>
  <c r="AT785" i="46"/>
  <c r="AV785" i="46" s="1"/>
  <c r="AU785" i="46"/>
  <c r="AC785" i="46"/>
  <c r="AT784" i="46"/>
  <c r="AU784" i="46"/>
  <c r="AC784" i="46"/>
  <c r="AT783" i="46"/>
  <c r="AU783" i="46"/>
  <c r="AV783" i="46" s="1"/>
  <c r="AC783" i="46"/>
  <c r="AT782" i="46"/>
  <c r="AU782" i="46"/>
  <c r="AC782" i="46"/>
  <c r="AT781" i="46"/>
  <c r="AV781" i="46" s="1"/>
  <c r="AU781" i="46"/>
  <c r="AC781" i="46"/>
  <c r="AT780" i="46"/>
  <c r="AU780" i="46"/>
  <c r="AC780" i="46"/>
  <c r="AT779" i="46"/>
  <c r="AU779" i="46"/>
  <c r="AV779" i="46" s="1"/>
  <c r="AC779" i="46"/>
  <c r="AT778" i="46"/>
  <c r="AU778" i="46"/>
  <c r="AC778" i="46"/>
  <c r="AT777" i="46"/>
  <c r="AV777" i="46" s="1"/>
  <c r="AU777" i="46"/>
  <c r="AC777" i="46"/>
  <c r="AT776" i="46"/>
  <c r="AU776" i="46"/>
  <c r="AV776" i="46" s="1"/>
  <c r="AC776" i="46"/>
  <c r="AT775" i="46"/>
  <c r="AU775" i="46"/>
  <c r="AC775" i="46"/>
  <c r="AT774" i="46"/>
  <c r="AU774" i="46"/>
  <c r="AC774" i="46"/>
  <c r="AT773" i="46"/>
  <c r="AV773" i="46" s="1"/>
  <c r="AU773" i="46"/>
  <c r="AC773" i="46"/>
  <c r="AT772" i="46"/>
  <c r="AU772" i="46"/>
  <c r="AV772" i="46" s="1"/>
  <c r="AC772" i="46"/>
  <c r="AT771" i="46"/>
  <c r="AU771" i="46"/>
  <c r="AV771" i="46" s="1"/>
  <c r="AC771" i="46"/>
  <c r="AT770" i="46"/>
  <c r="AU770" i="46"/>
  <c r="AC770" i="46"/>
  <c r="AT769" i="46"/>
  <c r="AV769" i="46" s="1"/>
  <c r="AU769" i="46"/>
  <c r="AC769" i="46"/>
  <c r="AT768" i="46"/>
  <c r="AU768" i="46"/>
  <c r="AC768" i="46"/>
  <c r="AT767" i="46"/>
  <c r="AU767" i="46"/>
  <c r="AC767" i="46"/>
  <c r="AT766" i="46"/>
  <c r="AU766" i="46"/>
  <c r="AC766" i="46"/>
  <c r="AT765" i="46"/>
  <c r="AV765" i="46" s="1"/>
  <c r="AU765" i="46"/>
  <c r="AC765" i="46"/>
  <c r="AT764" i="46"/>
  <c r="AU764" i="46"/>
  <c r="AC764" i="46"/>
  <c r="AT763" i="46"/>
  <c r="AU763" i="46"/>
  <c r="AV763" i="46" s="1"/>
  <c r="AC763" i="46"/>
  <c r="AT762" i="46"/>
  <c r="AU762" i="46"/>
  <c r="AC762" i="46"/>
  <c r="AT761" i="46"/>
  <c r="AV761" i="46" s="1"/>
  <c r="AU761" i="46"/>
  <c r="AC761" i="46"/>
  <c r="AT760" i="46"/>
  <c r="AU760" i="46"/>
  <c r="AV760" i="46" s="1"/>
  <c r="AC760" i="46"/>
  <c r="AT759" i="46"/>
  <c r="AU759" i="46"/>
  <c r="AV759" i="46" s="1"/>
  <c r="AC759" i="46"/>
  <c r="AT758" i="46"/>
  <c r="AU758" i="46"/>
  <c r="AC758" i="46"/>
  <c r="AT757" i="46"/>
  <c r="AV757" i="46" s="1"/>
  <c r="AU757" i="46"/>
  <c r="AC757" i="46"/>
  <c r="AT756" i="46"/>
  <c r="AU756" i="46"/>
  <c r="AC756" i="46"/>
  <c r="AT755" i="46"/>
  <c r="AU755" i="46"/>
  <c r="AC755" i="46"/>
  <c r="AT754" i="46"/>
  <c r="AU754" i="46"/>
  <c r="AC754" i="46"/>
  <c r="AT753" i="46"/>
  <c r="AV753" i="46" s="1"/>
  <c r="AU753" i="46"/>
  <c r="AC753" i="46"/>
  <c r="AT752" i="46"/>
  <c r="AU752" i="46"/>
  <c r="AV752" i="46" s="1"/>
  <c r="AC752" i="46"/>
  <c r="AT751" i="46"/>
  <c r="AU751" i="46"/>
  <c r="AV751" i="46" s="1"/>
  <c r="AC751" i="46"/>
  <c r="AT750" i="46"/>
  <c r="AU750" i="46"/>
  <c r="AC750" i="46"/>
  <c r="AT749" i="46"/>
  <c r="AV749" i="46" s="1"/>
  <c r="AU749" i="46"/>
  <c r="AC749" i="46"/>
  <c r="AT748" i="46"/>
  <c r="AU748" i="46"/>
  <c r="AV748" i="46" s="1"/>
  <c r="AC748" i="46"/>
  <c r="AT747" i="46"/>
  <c r="AU747" i="46"/>
  <c r="AC747" i="46"/>
  <c r="AT746" i="46"/>
  <c r="AU746" i="46"/>
  <c r="AC746" i="46"/>
  <c r="AT745" i="46"/>
  <c r="AV745" i="46" s="1"/>
  <c r="AU745" i="46"/>
  <c r="AC745" i="46"/>
  <c r="AT744" i="46"/>
  <c r="AU744" i="46"/>
  <c r="AC744" i="46"/>
  <c r="AT743" i="46"/>
  <c r="AU743" i="46"/>
  <c r="AC743" i="46"/>
  <c r="AT742" i="46"/>
  <c r="AU742" i="46"/>
  <c r="AC742" i="46"/>
  <c r="AT741" i="46"/>
  <c r="AU741" i="46"/>
  <c r="AC741" i="46"/>
  <c r="AT740" i="46"/>
  <c r="AU740" i="46"/>
  <c r="AV740" i="46" s="1"/>
  <c r="AC740" i="46"/>
  <c r="AT739" i="46"/>
  <c r="AU739" i="46"/>
  <c r="AC739" i="46"/>
  <c r="AT738" i="46"/>
  <c r="AU738" i="46"/>
  <c r="AC738" i="46"/>
  <c r="AT737" i="46"/>
  <c r="AV737" i="46" s="1"/>
  <c r="AU737" i="46"/>
  <c r="AC737" i="46"/>
  <c r="AT736" i="46"/>
  <c r="AU736" i="46"/>
  <c r="AV736" i="46" s="1"/>
  <c r="AC736" i="46"/>
  <c r="AT735" i="46"/>
  <c r="AU735" i="46"/>
  <c r="AV735" i="46" s="1"/>
  <c r="AC735" i="46"/>
  <c r="AT734" i="46"/>
  <c r="AU734" i="46"/>
  <c r="AC734" i="46"/>
  <c r="AT733" i="46"/>
  <c r="AV733" i="46" s="1"/>
  <c r="AU733" i="46"/>
  <c r="AC733" i="46"/>
  <c r="AT732" i="46"/>
  <c r="AU732" i="46"/>
  <c r="AV732" i="46" s="1"/>
  <c r="AC732" i="46"/>
  <c r="AT731" i="46"/>
  <c r="AU731" i="46"/>
  <c r="AV731" i="46" s="1"/>
  <c r="AC731" i="46"/>
  <c r="AT730" i="46"/>
  <c r="AU730" i="46"/>
  <c r="AC730" i="46"/>
  <c r="AT729" i="46"/>
  <c r="AV729" i="46" s="1"/>
  <c r="AU729" i="46"/>
  <c r="AC729" i="46"/>
  <c r="AT728" i="46"/>
  <c r="AU728" i="46"/>
  <c r="AC728" i="46"/>
  <c r="AT727" i="46"/>
  <c r="AU727" i="46"/>
  <c r="AV727" i="46" s="1"/>
  <c r="AC727" i="46"/>
  <c r="AT726" i="46"/>
  <c r="AU726" i="46"/>
  <c r="AC726" i="46"/>
  <c r="AT725" i="46"/>
  <c r="AV725" i="46" s="1"/>
  <c r="AU725" i="46"/>
  <c r="AC725" i="46"/>
  <c r="AT724" i="46"/>
  <c r="AU724" i="46"/>
  <c r="AC724" i="46"/>
  <c r="AT723" i="46"/>
  <c r="AU723" i="46"/>
  <c r="AC723" i="46"/>
  <c r="AT722" i="46"/>
  <c r="AU722" i="46"/>
  <c r="AC722" i="46"/>
  <c r="AT721" i="46"/>
  <c r="AV721" i="46" s="1"/>
  <c r="AU721" i="46"/>
  <c r="AC721" i="46"/>
  <c r="AT720" i="46"/>
  <c r="AU720" i="46"/>
  <c r="AV720" i="46" s="1"/>
  <c r="AC720" i="46"/>
  <c r="AT719" i="46"/>
  <c r="AU719" i="46"/>
  <c r="AV719" i="46" s="1"/>
  <c r="AC719" i="46"/>
  <c r="AT718" i="46"/>
  <c r="AU718" i="46"/>
  <c r="AC718" i="46"/>
  <c r="AT717" i="46"/>
  <c r="AV717" i="46" s="1"/>
  <c r="AU717" i="46"/>
  <c r="AC717" i="46"/>
  <c r="AT716" i="46"/>
  <c r="AU716" i="46"/>
  <c r="AC716" i="46"/>
  <c r="AT715" i="46"/>
  <c r="AU715" i="46"/>
  <c r="AC715" i="46"/>
  <c r="AT714" i="46"/>
  <c r="AU714" i="46"/>
  <c r="AC714" i="46"/>
  <c r="AT713" i="46"/>
  <c r="AV713" i="46" s="1"/>
  <c r="AU713" i="46"/>
  <c r="AC713" i="46"/>
  <c r="AT712" i="46"/>
  <c r="AU712" i="46"/>
  <c r="AV712" i="46" s="1"/>
  <c r="AC712" i="46"/>
  <c r="AT711" i="46"/>
  <c r="AU711" i="46"/>
  <c r="AC711" i="46"/>
  <c r="AT710" i="46"/>
  <c r="AU710" i="46"/>
  <c r="AC710" i="46"/>
  <c r="AT709" i="46"/>
  <c r="AV709" i="46" s="1"/>
  <c r="AU709" i="46"/>
  <c r="AC709" i="46"/>
  <c r="AT708" i="46"/>
  <c r="AU708" i="46"/>
  <c r="AC708" i="46"/>
  <c r="AT707" i="46"/>
  <c r="AU707" i="46"/>
  <c r="AV707" i="46" s="1"/>
  <c r="AC707" i="46"/>
  <c r="AT706" i="46"/>
  <c r="AU706" i="46"/>
  <c r="AC706" i="46"/>
  <c r="AT705" i="46"/>
  <c r="AV705" i="46" s="1"/>
  <c r="AU705" i="46"/>
  <c r="AC705" i="46"/>
  <c r="AT704" i="46"/>
  <c r="AU704" i="46"/>
  <c r="AC704" i="46"/>
  <c r="AT703" i="46"/>
  <c r="AU703" i="46"/>
  <c r="AV703" i="46" s="1"/>
  <c r="AC703" i="46"/>
  <c r="AT702" i="46"/>
  <c r="AU702" i="46"/>
  <c r="AC702" i="46"/>
  <c r="AT701" i="46"/>
  <c r="AV701" i="46" s="1"/>
  <c r="AU701" i="46"/>
  <c r="AC701" i="46"/>
  <c r="AT700" i="46"/>
  <c r="AU700" i="46"/>
  <c r="AC700" i="46"/>
  <c r="AT699" i="46"/>
  <c r="AU699" i="46"/>
  <c r="AV699" i="46" s="1"/>
  <c r="AC699" i="46"/>
  <c r="AT698" i="46"/>
  <c r="AU698" i="46"/>
  <c r="AC698" i="46"/>
  <c r="AT697" i="46"/>
  <c r="AV697" i="46" s="1"/>
  <c r="AU697" i="46"/>
  <c r="AC697" i="46"/>
  <c r="AT696" i="46"/>
  <c r="AU696" i="46"/>
  <c r="AV696" i="46" s="1"/>
  <c r="AC696" i="46"/>
  <c r="AT695" i="46"/>
  <c r="AU695" i="46"/>
  <c r="AC695" i="46"/>
  <c r="AT694" i="46"/>
  <c r="AU694" i="46"/>
  <c r="AC694" i="46"/>
  <c r="AT693" i="46"/>
  <c r="AV693" i="46" s="1"/>
  <c r="AU693" i="46"/>
  <c r="AC693" i="46"/>
  <c r="AT692" i="46"/>
  <c r="AU692" i="46"/>
  <c r="AV692" i="46" s="1"/>
  <c r="AC692" i="46"/>
  <c r="AT691" i="46"/>
  <c r="AU691" i="46"/>
  <c r="AV691" i="46" s="1"/>
  <c r="AC691" i="46"/>
  <c r="AT690" i="46"/>
  <c r="AU690" i="46"/>
  <c r="AC690" i="46"/>
  <c r="AT689" i="46"/>
  <c r="AV689" i="46" s="1"/>
  <c r="AU689" i="46"/>
  <c r="AC689" i="46"/>
  <c r="AT688" i="46"/>
  <c r="AU688" i="46"/>
  <c r="AC688" i="46"/>
  <c r="AT687" i="46"/>
  <c r="AU687" i="46"/>
  <c r="AC687" i="46"/>
  <c r="AT686" i="46"/>
  <c r="AU686" i="46"/>
  <c r="AC686" i="46"/>
  <c r="AT685" i="46"/>
  <c r="AV685" i="46" s="1"/>
  <c r="AU685" i="46"/>
  <c r="AC685" i="46"/>
  <c r="AT684" i="46"/>
  <c r="AU684" i="46"/>
  <c r="AV684" i="46" s="1"/>
  <c r="AC684" i="46"/>
  <c r="AT683" i="46"/>
  <c r="AU683" i="46"/>
  <c r="AC683" i="46"/>
  <c r="AT682" i="46"/>
  <c r="AU682" i="46"/>
  <c r="AC682" i="46"/>
  <c r="AT681" i="46"/>
  <c r="AV681" i="46" s="1"/>
  <c r="AU681" i="46"/>
  <c r="AC681" i="46"/>
  <c r="AT680" i="46"/>
  <c r="AU680" i="46"/>
  <c r="AC680" i="46"/>
  <c r="AT679" i="46"/>
  <c r="AU679" i="46"/>
  <c r="AV679" i="46" s="1"/>
  <c r="AC679" i="46"/>
  <c r="AT678" i="46"/>
  <c r="AU678" i="46"/>
  <c r="AC678" i="46"/>
  <c r="AT677" i="46"/>
  <c r="AV677" i="46" s="1"/>
  <c r="AU677" i="46"/>
  <c r="AC677" i="46"/>
  <c r="AT676" i="46"/>
  <c r="AU676" i="46"/>
  <c r="AC676" i="46"/>
  <c r="AT675" i="46"/>
  <c r="AU675" i="46"/>
  <c r="AC675" i="46"/>
  <c r="AT674" i="46"/>
  <c r="AU674" i="46"/>
  <c r="AC674" i="46"/>
  <c r="AT673" i="46"/>
  <c r="AV673" i="46" s="1"/>
  <c r="AU673" i="46"/>
  <c r="AC673" i="46"/>
  <c r="AT672" i="46"/>
  <c r="AU672" i="46"/>
  <c r="AC672" i="46"/>
  <c r="AT671" i="46"/>
  <c r="AU671" i="46"/>
  <c r="AV671" i="46" s="1"/>
  <c r="AC671" i="46"/>
  <c r="AT670" i="46"/>
  <c r="AU670" i="46"/>
  <c r="AC670" i="46"/>
  <c r="AT669" i="46"/>
  <c r="AV669" i="46" s="1"/>
  <c r="AU669" i="46"/>
  <c r="AC669" i="46"/>
  <c r="AT668" i="46"/>
  <c r="AU668" i="46"/>
  <c r="AC668" i="46"/>
  <c r="AT667" i="46"/>
  <c r="AU667" i="46"/>
  <c r="AC667" i="46"/>
  <c r="AT666" i="46"/>
  <c r="AU666" i="46"/>
  <c r="AC666" i="46"/>
  <c r="AT665" i="46"/>
  <c r="AV665" i="46" s="1"/>
  <c r="AU665" i="46"/>
  <c r="AC665" i="46"/>
  <c r="AT664" i="46"/>
  <c r="AU664" i="46"/>
  <c r="AV664" i="46" s="1"/>
  <c r="AC664" i="46"/>
  <c r="AT663" i="46"/>
  <c r="AU663" i="46"/>
  <c r="AV663" i="46" s="1"/>
  <c r="AC663" i="46"/>
  <c r="AT662" i="46"/>
  <c r="AU662" i="46"/>
  <c r="AC662" i="46"/>
  <c r="AT661" i="46"/>
  <c r="AV661" i="46" s="1"/>
  <c r="AU661" i="46"/>
  <c r="AC661" i="46"/>
  <c r="AT660" i="46"/>
  <c r="AU660" i="46"/>
  <c r="AC660" i="46"/>
  <c r="AT659" i="46"/>
  <c r="AU659" i="46"/>
  <c r="AC659" i="46"/>
  <c r="AT658" i="46"/>
  <c r="AU658" i="46"/>
  <c r="AC658" i="46"/>
  <c r="AT657" i="46"/>
  <c r="AV657" i="46" s="1"/>
  <c r="AU657" i="46"/>
  <c r="AC657" i="46"/>
  <c r="AT656" i="46"/>
  <c r="AU656" i="46"/>
  <c r="AC656" i="46"/>
  <c r="AT655" i="46"/>
  <c r="AU655" i="46"/>
  <c r="AC655" i="46"/>
  <c r="AT654" i="46"/>
  <c r="AU654" i="46"/>
  <c r="AC654" i="46"/>
  <c r="AT653" i="46"/>
  <c r="AV653" i="46" s="1"/>
  <c r="AU653" i="46"/>
  <c r="AC653" i="46"/>
  <c r="AT652" i="46"/>
  <c r="AU652" i="46"/>
  <c r="AC652" i="46"/>
  <c r="AT651" i="46"/>
  <c r="AU651" i="46"/>
  <c r="AV651" i="46" s="1"/>
  <c r="AC651" i="46"/>
  <c r="AT650" i="46"/>
  <c r="AU650" i="46"/>
  <c r="AC650" i="46"/>
  <c r="AT649" i="46"/>
  <c r="AU649" i="46"/>
  <c r="AC649" i="46"/>
  <c r="AT648" i="46"/>
  <c r="AU648" i="46"/>
  <c r="AV648" i="46" s="1"/>
  <c r="AC648" i="46"/>
  <c r="AT647" i="46"/>
  <c r="AU647" i="46"/>
  <c r="AC647" i="46"/>
  <c r="AT646" i="46"/>
  <c r="AU646" i="46"/>
  <c r="AC646" i="46"/>
  <c r="AT645" i="46"/>
  <c r="AV645" i="46" s="1"/>
  <c r="AU645" i="46"/>
  <c r="AC645" i="46"/>
  <c r="AT644" i="46"/>
  <c r="AU644" i="46"/>
  <c r="AC644" i="46"/>
  <c r="AT643" i="46"/>
  <c r="AU643" i="46"/>
  <c r="AV643" i="46" s="1"/>
  <c r="AC643" i="46"/>
  <c r="AT642" i="46"/>
  <c r="AU642" i="46"/>
  <c r="AC642" i="46"/>
  <c r="AT641" i="46"/>
  <c r="AV641" i="46" s="1"/>
  <c r="AU641" i="46"/>
  <c r="AC641" i="46"/>
  <c r="AT640" i="46"/>
  <c r="AU640" i="46"/>
  <c r="AV640" i="46" s="1"/>
  <c r="AC640" i="46"/>
  <c r="AT639" i="46"/>
  <c r="AU639" i="46"/>
  <c r="AV639" i="46" s="1"/>
  <c r="AC639" i="46"/>
  <c r="AT638" i="46"/>
  <c r="AU638" i="46"/>
  <c r="AC638" i="46"/>
  <c r="AT637" i="46"/>
  <c r="AV637" i="46" s="1"/>
  <c r="AU637" i="46"/>
  <c r="AC637" i="46"/>
  <c r="AT636" i="46"/>
  <c r="AU636" i="46"/>
  <c r="AV636" i="46" s="1"/>
  <c r="AC636" i="46"/>
  <c r="AT635" i="46"/>
  <c r="AU635" i="46"/>
  <c r="AC635" i="46"/>
  <c r="AT634" i="46"/>
  <c r="AU634" i="46"/>
  <c r="AC634" i="46"/>
  <c r="AT633" i="46"/>
  <c r="AV633" i="46" s="1"/>
  <c r="AU633" i="46"/>
  <c r="AC633" i="46"/>
  <c r="AT632" i="46"/>
  <c r="AU632" i="46"/>
  <c r="AC632" i="46"/>
  <c r="AT631" i="46"/>
  <c r="AU631" i="46"/>
  <c r="AV631" i="46" s="1"/>
  <c r="AC631" i="46"/>
  <c r="AT630" i="46"/>
  <c r="AU630" i="46"/>
  <c r="AC630" i="46"/>
  <c r="AT629" i="46"/>
  <c r="AV629" i="46" s="1"/>
  <c r="AU629" i="46"/>
  <c r="AC629" i="46"/>
  <c r="AT628" i="46"/>
  <c r="AU628" i="46"/>
  <c r="AV628" i="46" s="1"/>
  <c r="AC628" i="46"/>
  <c r="AT627" i="46"/>
  <c r="AU627" i="46"/>
  <c r="AC627" i="46"/>
  <c r="AT626" i="46"/>
  <c r="AU626" i="46"/>
  <c r="AC626" i="46"/>
  <c r="AT625" i="46"/>
  <c r="AV625" i="46" s="1"/>
  <c r="AU625" i="46"/>
  <c r="AC625" i="46"/>
  <c r="AT624" i="46"/>
  <c r="AU624" i="46"/>
  <c r="AC624" i="46"/>
  <c r="AT623" i="46"/>
  <c r="AU623" i="46"/>
  <c r="AV623" i="46" s="1"/>
  <c r="AC623" i="46"/>
  <c r="AT622" i="46"/>
  <c r="AU622" i="46"/>
  <c r="AC622" i="46"/>
  <c r="AT621" i="46"/>
  <c r="AV621" i="46" s="1"/>
  <c r="AU621" i="46"/>
  <c r="AC621" i="46"/>
  <c r="AT620" i="46"/>
  <c r="AU620" i="46"/>
  <c r="AC620" i="46"/>
  <c r="AT619" i="46"/>
  <c r="AU619" i="46"/>
  <c r="AC619" i="46"/>
  <c r="AT618" i="46"/>
  <c r="AU618" i="46"/>
  <c r="AC618" i="46"/>
  <c r="AT617" i="46"/>
  <c r="AV617" i="46" s="1"/>
  <c r="AU617" i="46"/>
  <c r="AC617" i="46"/>
  <c r="AT616" i="46"/>
  <c r="AU616" i="46"/>
  <c r="AV616" i="46" s="1"/>
  <c r="AC616" i="46"/>
  <c r="AT615" i="46"/>
  <c r="AU615" i="46"/>
  <c r="AV615" i="46" s="1"/>
  <c r="AC615" i="46"/>
  <c r="AT614" i="46"/>
  <c r="AU614" i="46"/>
  <c r="AC614" i="46"/>
  <c r="AT613" i="46"/>
  <c r="AV613" i="46" s="1"/>
  <c r="AU613" i="46"/>
  <c r="AC613" i="46"/>
  <c r="AT612" i="46"/>
  <c r="AU612" i="46"/>
  <c r="AC612" i="46"/>
  <c r="AT611" i="46"/>
  <c r="AU611" i="46"/>
  <c r="AC611" i="46"/>
  <c r="AT610" i="46"/>
  <c r="AU610" i="46"/>
  <c r="AC610" i="46"/>
  <c r="AT609" i="46"/>
  <c r="AV609" i="46" s="1"/>
  <c r="AU609" i="46"/>
  <c r="AC609" i="46"/>
  <c r="AT608" i="46"/>
  <c r="AU608" i="46"/>
  <c r="AV608" i="46" s="1"/>
  <c r="AC608" i="46"/>
  <c r="AT607" i="46"/>
  <c r="AU607" i="46"/>
  <c r="AV607" i="46" s="1"/>
  <c r="AC607" i="46"/>
  <c r="AT606" i="46"/>
  <c r="AU606" i="46"/>
  <c r="AC606" i="46"/>
  <c r="AT605" i="46"/>
  <c r="AV605" i="46" s="1"/>
  <c r="AU605" i="46"/>
  <c r="AC605" i="46"/>
  <c r="AT604" i="46"/>
  <c r="AU604" i="46"/>
  <c r="AC604" i="46"/>
  <c r="AT603" i="46"/>
  <c r="AU603" i="46"/>
  <c r="AC603" i="46"/>
  <c r="AT602" i="46"/>
  <c r="AU602" i="46"/>
  <c r="AC602" i="46"/>
  <c r="AT601" i="46"/>
  <c r="AV601" i="46" s="1"/>
  <c r="AU601" i="46"/>
  <c r="AC601" i="46"/>
  <c r="AT600" i="46"/>
  <c r="AU600" i="46"/>
  <c r="AV600" i="46" s="1"/>
  <c r="AC600" i="46"/>
  <c r="AT599" i="46"/>
  <c r="AU599" i="46"/>
  <c r="AV599" i="46" s="1"/>
  <c r="AC599" i="46"/>
  <c r="AT598" i="46"/>
  <c r="AU598" i="46"/>
  <c r="AC598" i="46"/>
  <c r="AT597" i="46"/>
  <c r="AV597" i="46" s="1"/>
  <c r="AU597" i="46"/>
  <c r="AC597" i="46"/>
  <c r="AT596" i="46"/>
  <c r="AU596" i="46"/>
  <c r="AC596" i="46"/>
  <c r="AT595" i="46"/>
  <c r="AU595" i="46"/>
  <c r="AC595" i="46"/>
  <c r="AT594" i="46"/>
  <c r="AU594" i="46"/>
  <c r="AC594" i="46"/>
  <c r="AT593" i="46"/>
  <c r="AV593" i="46" s="1"/>
  <c r="AU593" i="46"/>
  <c r="AC593" i="46"/>
  <c r="AT592" i="46"/>
  <c r="AU592" i="46"/>
  <c r="AV592" i="46" s="1"/>
  <c r="AC592" i="46"/>
  <c r="AT591" i="46"/>
  <c r="AU591" i="46"/>
  <c r="AV591" i="46" s="1"/>
  <c r="AC591" i="46"/>
  <c r="AT590" i="46"/>
  <c r="AU590" i="46"/>
  <c r="AC590" i="46"/>
  <c r="AT589" i="46"/>
  <c r="AV589" i="46" s="1"/>
  <c r="AU589" i="46"/>
  <c r="AC589" i="46"/>
  <c r="AT588" i="46"/>
  <c r="AU588" i="46"/>
  <c r="AC588" i="46"/>
  <c r="AT587" i="46"/>
  <c r="AU587" i="46"/>
  <c r="AC587" i="46"/>
  <c r="AT586" i="46"/>
  <c r="AU586" i="46"/>
  <c r="AC586" i="46"/>
  <c r="AT585" i="46"/>
  <c r="AU585" i="46"/>
  <c r="AC585" i="46"/>
  <c r="AT584" i="46"/>
  <c r="AU584" i="46"/>
  <c r="AV584" i="46" s="1"/>
  <c r="AC584" i="46"/>
  <c r="AT583" i="46"/>
  <c r="AU583" i="46"/>
  <c r="AV583" i="46" s="1"/>
  <c r="AC583" i="46"/>
  <c r="AT582" i="46"/>
  <c r="AU582" i="46"/>
  <c r="AC582" i="46"/>
  <c r="AT581" i="46"/>
  <c r="AV581" i="46" s="1"/>
  <c r="AU581" i="46"/>
  <c r="AC581" i="46"/>
  <c r="AT580" i="46"/>
  <c r="AU580" i="46"/>
  <c r="AC580" i="46"/>
  <c r="AT579" i="46"/>
  <c r="AU579" i="46"/>
  <c r="AC579" i="46"/>
  <c r="AT578" i="46"/>
  <c r="AU578" i="46"/>
  <c r="AC578" i="46"/>
  <c r="AT577" i="46"/>
  <c r="AV577" i="46" s="1"/>
  <c r="AU577" i="46"/>
  <c r="AC577" i="46"/>
  <c r="AT576" i="46"/>
  <c r="AU576" i="46"/>
  <c r="AC576" i="46"/>
  <c r="AT575" i="46"/>
  <c r="AU575" i="46"/>
  <c r="AV575" i="46" s="1"/>
  <c r="AC575" i="46"/>
  <c r="AT574" i="46"/>
  <c r="AU574" i="46"/>
  <c r="AC574" i="46"/>
  <c r="AT573" i="46"/>
  <c r="AV573" i="46" s="1"/>
  <c r="AU573" i="46"/>
  <c r="AC573" i="46"/>
  <c r="AT572" i="46"/>
  <c r="AU572" i="46"/>
  <c r="AV572" i="46" s="1"/>
  <c r="AC572" i="46"/>
  <c r="AT571" i="46"/>
  <c r="AU571" i="46"/>
  <c r="AV571" i="46" s="1"/>
  <c r="AC571" i="46"/>
  <c r="AT570" i="46"/>
  <c r="AU570" i="46"/>
  <c r="AC570" i="46"/>
  <c r="AT569" i="46"/>
  <c r="AV569" i="46" s="1"/>
  <c r="AU569" i="46"/>
  <c r="AC569" i="46"/>
  <c r="AT568" i="46"/>
  <c r="AU568" i="46"/>
  <c r="AC568" i="46"/>
  <c r="AT567" i="46"/>
  <c r="AU567" i="46"/>
  <c r="AC567" i="46"/>
  <c r="AT566" i="46"/>
  <c r="AU566" i="46"/>
  <c r="AC566" i="46"/>
  <c r="AT565" i="46"/>
  <c r="AV565" i="46" s="1"/>
  <c r="AU565" i="46"/>
  <c r="AC565" i="46"/>
  <c r="AT564" i="46"/>
  <c r="AU564" i="46"/>
  <c r="AC564" i="46"/>
  <c r="AT563" i="46"/>
  <c r="AU563" i="46"/>
  <c r="AC563" i="46"/>
  <c r="AT562" i="46"/>
  <c r="AU562" i="46"/>
  <c r="AC562" i="46"/>
  <c r="AT561" i="46"/>
  <c r="AV561" i="46" s="1"/>
  <c r="AU561" i="46"/>
  <c r="AC561" i="46"/>
  <c r="AT560" i="46"/>
  <c r="AU560" i="46"/>
  <c r="AV560" i="46" s="1"/>
  <c r="AC560" i="46"/>
  <c r="AT559" i="46"/>
  <c r="AU559" i="46"/>
  <c r="AV559" i="46" s="1"/>
  <c r="AC559" i="46"/>
  <c r="AT558" i="46"/>
  <c r="AU558" i="46"/>
  <c r="AC558" i="46"/>
  <c r="AT557" i="46"/>
  <c r="AV557" i="46" s="1"/>
  <c r="AU557" i="46"/>
  <c r="AC557" i="46"/>
  <c r="AT556" i="46"/>
  <c r="AU556" i="46"/>
  <c r="AV556" i="46" s="1"/>
  <c r="AC556" i="46"/>
  <c r="AT555" i="46"/>
  <c r="AU555" i="46"/>
  <c r="AV555" i="46" s="1"/>
  <c r="AC555" i="46"/>
  <c r="AT554" i="46"/>
  <c r="AU554" i="46"/>
  <c r="AC554" i="46"/>
  <c r="AT553" i="46"/>
  <c r="AV553" i="46" s="1"/>
  <c r="AU553" i="46"/>
  <c r="AC553" i="46"/>
  <c r="AT552" i="46"/>
  <c r="AU552" i="46"/>
  <c r="AC552" i="46"/>
  <c r="AT551" i="46"/>
  <c r="AU551" i="46"/>
  <c r="AC551" i="46"/>
  <c r="AT550" i="46"/>
  <c r="AU550" i="46"/>
  <c r="AC550" i="46"/>
  <c r="AT549" i="46"/>
  <c r="AV549" i="46" s="1"/>
  <c r="AU549" i="46"/>
  <c r="AC549" i="46"/>
  <c r="AT548" i="46"/>
  <c r="AU548" i="46"/>
  <c r="AC548" i="46"/>
  <c r="AT547" i="46"/>
  <c r="AU547" i="46"/>
  <c r="AC547" i="46"/>
  <c r="AT546" i="46"/>
  <c r="AU546" i="46"/>
  <c r="AC546" i="46"/>
  <c r="AT545" i="46"/>
  <c r="AV545" i="46" s="1"/>
  <c r="AU545" i="46"/>
  <c r="AC545" i="46"/>
  <c r="AT544" i="46"/>
  <c r="AU544" i="46"/>
  <c r="AC544" i="46"/>
  <c r="AT543" i="46"/>
  <c r="AU543" i="46"/>
  <c r="AV543" i="46" s="1"/>
  <c r="AC543" i="46"/>
  <c r="AT542" i="46"/>
  <c r="AU542" i="46"/>
  <c r="AC542" i="46"/>
  <c r="AT541" i="46"/>
  <c r="AV541" i="46" s="1"/>
  <c r="AU541" i="46"/>
  <c r="AC541" i="46"/>
  <c r="AT540" i="46"/>
  <c r="AU540" i="46"/>
  <c r="AC540" i="46"/>
  <c r="AT539" i="46"/>
  <c r="AU539" i="46"/>
  <c r="AV539" i="46" s="1"/>
  <c r="AC539" i="46"/>
  <c r="AT538" i="46"/>
  <c r="AU538" i="46"/>
  <c r="AC538" i="46"/>
  <c r="AT537" i="46"/>
  <c r="AV537" i="46" s="1"/>
  <c r="AU537" i="46"/>
  <c r="AC537" i="46"/>
  <c r="AT536" i="46"/>
  <c r="AU536" i="46"/>
  <c r="AC536" i="46"/>
  <c r="AT535" i="46"/>
  <c r="AU535" i="46"/>
  <c r="AC535" i="46"/>
  <c r="AT534" i="46"/>
  <c r="AU534" i="46"/>
  <c r="AC534" i="46"/>
  <c r="AT533" i="46"/>
  <c r="AV533" i="46" s="1"/>
  <c r="AU533" i="46"/>
  <c r="AC533" i="46"/>
  <c r="AT532" i="46"/>
  <c r="AU532" i="46"/>
  <c r="AV532" i="46" s="1"/>
  <c r="AC532" i="46"/>
  <c r="AT531" i="46"/>
  <c r="AU531" i="46"/>
  <c r="AC531" i="46"/>
  <c r="AT530" i="46"/>
  <c r="AU530" i="46"/>
  <c r="AC530" i="46"/>
  <c r="AT529" i="46"/>
  <c r="AV529" i="46" s="1"/>
  <c r="AU529" i="46"/>
  <c r="AC529" i="46"/>
  <c r="AT528" i="46"/>
  <c r="AU528" i="46"/>
  <c r="AC528" i="46"/>
  <c r="AT527" i="46"/>
  <c r="AU527" i="46"/>
  <c r="AC527" i="46"/>
  <c r="AT526" i="46"/>
  <c r="AU526" i="46"/>
  <c r="AC526" i="46"/>
  <c r="AT525" i="46"/>
  <c r="AV525" i="46" s="1"/>
  <c r="AU525" i="46"/>
  <c r="AC525" i="46"/>
  <c r="AT524" i="46"/>
  <c r="AU524" i="46"/>
  <c r="AC524" i="46"/>
  <c r="AT523" i="46"/>
  <c r="AU523" i="46"/>
  <c r="AV523" i="46" s="1"/>
  <c r="AC523" i="46"/>
  <c r="AT522" i="46"/>
  <c r="AU522" i="46"/>
  <c r="AC522" i="46"/>
  <c r="AT521" i="46"/>
  <c r="AV521" i="46" s="1"/>
  <c r="AU521" i="46"/>
  <c r="AC521" i="46"/>
  <c r="AT520" i="46"/>
  <c r="AU520" i="46"/>
  <c r="AC520" i="46"/>
  <c r="AT519" i="46"/>
  <c r="AU519" i="46"/>
  <c r="AV519" i="46" s="1"/>
  <c r="AC519" i="46"/>
  <c r="AT518" i="46"/>
  <c r="AU518" i="46"/>
  <c r="AC518" i="46"/>
  <c r="AT517" i="46"/>
  <c r="AV517" i="46" s="1"/>
  <c r="AU517" i="46"/>
  <c r="AC517" i="46"/>
  <c r="AT516" i="46"/>
  <c r="AU516" i="46"/>
  <c r="AV516" i="46" s="1"/>
  <c r="AC516" i="46"/>
  <c r="AT515" i="46"/>
  <c r="AU515" i="46"/>
  <c r="AC515" i="46"/>
  <c r="AT514" i="46"/>
  <c r="AU514" i="46"/>
  <c r="AC514" i="46"/>
  <c r="AT513" i="46"/>
  <c r="AV513" i="46" s="1"/>
  <c r="AU513" i="46"/>
  <c r="AC513" i="46"/>
  <c r="AT512" i="46"/>
  <c r="AU512" i="46"/>
  <c r="AC512" i="46"/>
  <c r="AT511" i="46"/>
  <c r="AU511" i="46"/>
  <c r="AC511" i="46"/>
  <c r="AT510" i="46"/>
  <c r="AU510" i="46"/>
  <c r="AC510" i="46"/>
  <c r="AT509" i="46"/>
  <c r="AV509" i="46" s="1"/>
  <c r="AU509" i="46"/>
  <c r="AC509" i="46"/>
  <c r="AT508" i="46"/>
  <c r="AU508" i="46"/>
  <c r="AC508" i="46"/>
  <c r="AT507" i="46"/>
  <c r="AU507" i="46"/>
  <c r="AV507" i="46" s="1"/>
  <c r="AC507" i="46"/>
  <c r="AT506" i="46"/>
  <c r="AU506" i="46"/>
  <c r="AC506" i="46"/>
  <c r="AT505" i="46"/>
  <c r="AV505" i="46" s="1"/>
  <c r="AU505" i="46"/>
  <c r="AC505" i="46"/>
  <c r="AT504" i="46"/>
  <c r="AU504" i="46"/>
  <c r="AV504" i="46" s="1"/>
  <c r="AC504" i="46"/>
  <c r="AT503" i="46"/>
  <c r="AU503" i="46"/>
  <c r="AV503" i="46" s="1"/>
  <c r="AC503" i="46"/>
  <c r="AT502" i="46"/>
  <c r="AU502" i="46"/>
  <c r="AC502" i="46"/>
  <c r="AT501" i="46"/>
  <c r="AV501" i="46" s="1"/>
  <c r="AU501" i="46"/>
  <c r="AC501" i="46"/>
  <c r="AT500" i="46"/>
  <c r="AU500" i="46"/>
  <c r="AV500" i="46" s="1"/>
  <c r="AC500" i="46"/>
  <c r="AT499" i="46"/>
  <c r="AU499" i="46"/>
  <c r="AV499" i="46" s="1"/>
  <c r="AC499" i="46"/>
  <c r="AT498" i="46"/>
  <c r="AU498" i="46"/>
  <c r="AC498" i="46"/>
  <c r="AT497" i="46"/>
  <c r="AV497" i="46" s="1"/>
  <c r="AU497" i="46"/>
  <c r="AC497" i="46"/>
  <c r="AT496" i="46"/>
  <c r="AU496" i="46"/>
  <c r="AC496" i="46"/>
  <c r="AT495" i="46"/>
  <c r="AU495" i="46"/>
  <c r="AC495" i="46"/>
  <c r="AT494" i="46"/>
  <c r="AU494" i="46"/>
  <c r="AC494" i="46"/>
  <c r="AT493" i="46"/>
  <c r="AV493" i="46" s="1"/>
  <c r="AU493" i="46"/>
  <c r="AC493" i="46"/>
  <c r="AT492" i="46"/>
  <c r="AU492" i="46"/>
  <c r="AV492" i="46" s="1"/>
  <c r="AC492" i="46"/>
  <c r="AT491" i="46"/>
  <c r="AU491" i="46"/>
  <c r="AC491" i="46"/>
  <c r="AT490" i="46"/>
  <c r="AU490" i="46"/>
  <c r="AC490" i="46"/>
  <c r="AT489" i="46"/>
  <c r="AV489" i="46" s="1"/>
  <c r="AU489" i="46"/>
  <c r="AC489" i="46"/>
  <c r="AT488" i="46"/>
  <c r="AU488" i="46"/>
  <c r="AV488" i="46" s="1"/>
  <c r="AC488" i="46"/>
  <c r="AT487" i="46"/>
  <c r="AU487" i="46"/>
  <c r="AV487" i="46" s="1"/>
  <c r="AC487" i="46"/>
  <c r="AT486" i="46"/>
  <c r="AU486" i="46"/>
  <c r="AC486" i="46"/>
  <c r="AT485" i="46"/>
  <c r="AV485" i="46" s="1"/>
  <c r="AU485" i="46"/>
  <c r="AC485" i="46"/>
  <c r="AT484" i="46"/>
  <c r="AU484" i="46"/>
  <c r="AC484" i="46"/>
  <c r="AT483" i="46"/>
  <c r="AU483" i="46"/>
  <c r="AV483" i="46" s="1"/>
  <c r="AC483" i="46"/>
  <c r="AT482" i="46"/>
  <c r="AU482" i="46"/>
  <c r="AC482" i="46"/>
  <c r="AT481" i="46"/>
  <c r="AV481" i="46" s="1"/>
  <c r="AU481" i="46"/>
  <c r="AC481" i="46"/>
  <c r="AT480" i="46"/>
  <c r="AU480" i="46"/>
  <c r="AC480" i="46"/>
  <c r="AT479" i="46"/>
  <c r="AU479" i="46"/>
  <c r="AC479" i="46"/>
  <c r="AT478" i="46"/>
  <c r="AU478" i="46"/>
  <c r="AC478" i="46"/>
  <c r="AT477" i="46"/>
  <c r="AU477" i="46"/>
  <c r="AC477" i="46"/>
  <c r="AT476" i="46"/>
  <c r="AU476" i="46"/>
  <c r="AV476" i="46" s="1"/>
  <c r="AC476" i="46"/>
  <c r="AT475" i="46"/>
  <c r="AU475" i="46"/>
  <c r="AC475" i="46"/>
  <c r="AT474" i="46"/>
  <c r="AU474" i="46"/>
  <c r="AC474" i="46"/>
  <c r="AT473" i="46"/>
  <c r="AV473" i="46" s="1"/>
  <c r="AU473" i="46"/>
  <c r="AC473" i="46"/>
  <c r="AT472" i="46"/>
  <c r="AU472" i="46"/>
  <c r="AV472" i="46" s="1"/>
  <c r="AC472" i="46"/>
  <c r="AT471" i="46"/>
  <c r="AU471" i="46"/>
  <c r="AV471" i="46" s="1"/>
  <c r="AC471" i="46"/>
  <c r="AT470" i="46"/>
  <c r="AU470" i="46"/>
  <c r="AC470" i="46"/>
  <c r="AT469" i="46"/>
  <c r="AV469" i="46" s="1"/>
  <c r="AU469" i="46"/>
  <c r="AC469" i="46"/>
  <c r="AT468" i="46"/>
  <c r="AU468" i="46"/>
  <c r="AC468" i="46"/>
  <c r="AT467" i="46"/>
  <c r="AU467" i="46"/>
  <c r="AC467" i="46"/>
  <c r="AT466" i="46"/>
  <c r="AU466" i="46"/>
  <c r="AC466" i="46"/>
  <c r="AT465" i="46"/>
  <c r="AV465" i="46" s="1"/>
  <c r="AU465" i="46"/>
  <c r="AC465" i="46"/>
  <c r="AT464" i="46"/>
  <c r="AU464" i="46"/>
  <c r="AC464" i="46"/>
  <c r="AT463" i="46"/>
  <c r="AU463" i="46"/>
  <c r="AV463" i="46" s="1"/>
  <c r="AC463" i="46"/>
  <c r="AT462" i="46"/>
  <c r="AU462" i="46"/>
  <c r="AC462" i="46"/>
  <c r="AT461" i="46"/>
  <c r="AV461" i="46" s="1"/>
  <c r="AU461" i="46"/>
  <c r="AC461" i="46"/>
  <c r="AT460" i="46"/>
  <c r="AU460" i="46"/>
  <c r="AC460" i="46"/>
  <c r="AT459" i="46"/>
  <c r="AU459" i="46"/>
  <c r="AC459" i="46"/>
  <c r="AT458" i="46"/>
  <c r="AU458" i="46"/>
  <c r="AC458" i="46"/>
  <c r="AT457" i="46"/>
  <c r="AV457" i="46" s="1"/>
  <c r="AU457" i="46"/>
  <c r="AC457" i="46"/>
  <c r="AT456" i="46"/>
  <c r="AU456" i="46"/>
  <c r="AC456" i="46"/>
  <c r="AT455" i="46"/>
  <c r="AU455" i="46"/>
  <c r="AC455" i="46"/>
  <c r="AT454" i="46"/>
  <c r="AU454" i="46"/>
  <c r="AC454" i="46"/>
  <c r="AT453" i="46"/>
  <c r="AV453" i="46" s="1"/>
  <c r="AU453" i="46"/>
  <c r="AC453" i="46"/>
  <c r="AT452" i="46"/>
  <c r="AU452" i="46"/>
  <c r="AC452" i="46"/>
  <c r="AT451" i="46"/>
  <c r="AU451" i="46"/>
  <c r="AC451" i="46"/>
  <c r="AT450" i="46"/>
  <c r="AU450" i="46"/>
  <c r="AC450" i="46"/>
  <c r="AT449" i="46"/>
  <c r="AV449" i="46" s="1"/>
  <c r="AU449" i="46"/>
  <c r="AC449" i="46"/>
  <c r="AT448" i="46"/>
  <c r="AU448" i="46"/>
  <c r="AV448" i="46" s="1"/>
  <c r="AC448" i="46"/>
  <c r="AT447" i="46"/>
  <c r="AU447" i="46"/>
  <c r="AV447" i="46" s="1"/>
  <c r="AC447" i="46"/>
  <c r="AT446" i="46"/>
  <c r="AU446" i="46"/>
  <c r="AC446" i="46"/>
  <c r="AT445" i="46"/>
  <c r="AV445" i="46" s="1"/>
  <c r="AU445" i="46"/>
  <c r="AC445" i="46"/>
  <c r="AT444" i="46"/>
  <c r="AU444" i="46"/>
  <c r="AV444" i="46" s="1"/>
  <c r="AC444" i="46"/>
  <c r="AT443" i="46"/>
  <c r="AU443" i="46"/>
  <c r="AV443" i="46" s="1"/>
  <c r="AC443" i="46"/>
  <c r="AT442" i="46"/>
  <c r="AU442" i="46"/>
  <c r="AC442" i="46"/>
  <c r="AT441" i="46"/>
  <c r="AV441" i="46" s="1"/>
  <c r="AU441" i="46"/>
  <c r="AC441" i="46"/>
  <c r="AT440" i="46"/>
  <c r="AU440" i="46"/>
  <c r="AV440" i="46" s="1"/>
  <c r="AC440" i="46"/>
  <c r="AT439" i="46"/>
  <c r="AU439" i="46"/>
  <c r="AV439" i="46" s="1"/>
  <c r="AC439" i="46"/>
  <c r="AT438" i="46"/>
  <c r="AU438" i="46"/>
  <c r="AC438" i="46"/>
  <c r="AT437" i="46"/>
  <c r="AV437" i="46" s="1"/>
  <c r="AU437" i="46"/>
  <c r="AC437" i="46"/>
  <c r="AT436" i="46"/>
  <c r="AU436" i="46"/>
  <c r="AC436" i="46"/>
  <c r="AT435" i="46"/>
  <c r="AU435" i="46"/>
  <c r="AC435" i="46"/>
  <c r="AT434" i="46"/>
  <c r="AU434" i="46"/>
  <c r="AC434" i="46"/>
  <c r="AT433" i="46"/>
  <c r="AV433" i="46" s="1"/>
  <c r="AU433" i="46"/>
  <c r="AC433" i="46"/>
  <c r="AT432" i="46"/>
  <c r="AU432" i="46"/>
  <c r="AV432" i="46" s="1"/>
  <c r="AC432" i="46"/>
  <c r="AT431" i="46"/>
  <c r="AU431" i="46"/>
  <c r="AC431" i="46"/>
  <c r="AT430" i="46"/>
  <c r="AU430" i="46"/>
  <c r="AC430" i="46"/>
  <c r="AT429" i="46"/>
  <c r="AV429" i="46" s="1"/>
  <c r="AU429" i="46"/>
  <c r="AC429" i="46"/>
  <c r="AT428" i="46"/>
  <c r="AU428" i="46"/>
  <c r="AV428" i="46" s="1"/>
  <c r="AC428" i="46"/>
  <c r="AT427" i="46"/>
  <c r="AU427" i="46"/>
  <c r="AV427" i="46" s="1"/>
  <c r="AC427" i="46"/>
  <c r="AT426" i="46"/>
  <c r="AU426" i="46"/>
  <c r="AC426" i="46"/>
  <c r="AT425" i="46"/>
  <c r="AV425" i="46" s="1"/>
  <c r="AU425" i="46"/>
  <c r="AC425" i="46"/>
  <c r="AT424" i="46"/>
  <c r="AU424" i="46"/>
  <c r="AC424" i="46"/>
  <c r="AT423" i="46"/>
  <c r="AU423" i="46"/>
  <c r="AV423" i="46" s="1"/>
  <c r="AC423" i="46"/>
  <c r="AT422" i="46"/>
  <c r="AU422" i="46"/>
  <c r="AC422" i="46"/>
  <c r="AT421" i="46"/>
  <c r="AV421" i="46" s="1"/>
  <c r="AU421" i="46"/>
  <c r="AC421" i="46"/>
  <c r="AT420" i="46"/>
  <c r="AU420" i="46"/>
  <c r="AC420" i="46"/>
  <c r="AT419" i="46"/>
  <c r="AU419" i="46"/>
  <c r="AC419" i="46"/>
  <c r="AT418" i="46"/>
  <c r="AU418" i="46"/>
  <c r="AC418" i="46"/>
  <c r="AT417" i="46"/>
  <c r="AV417" i="46" s="1"/>
  <c r="AU417" i="46"/>
  <c r="AC417" i="46"/>
  <c r="AT416" i="46"/>
  <c r="AU416" i="46"/>
  <c r="AC416" i="46"/>
  <c r="AT415" i="46"/>
  <c r="AU415" i="46"/>
  <c r="AC415" i="46"/>
  <c r="AT414" i="46"/>
  <c r="AU414" i="46"/>
  <c r="AC414" i="46"/>
  <c r="AT413" i="46"/>
  <c r="AV413" i="46" s="1"/>
  <c r="AU413" i="46"/>
  <c r="AC413" i="46"/>
  <c r="AT412" i="46"/>
  <c r="AU412" i="46"/>
  <c r="AV412" i="46" s="1"/>
  <c r="AC412" i="46"/>
  <c r="AT411" i="46"/>
  <c r="AU411" i="46"/>
  <c r="AC411" i="46"/>
  <c r="AT410" i="46"/>
  <c r="AU410" i="46"/>
  <c r="AC410" i="46"/>
  <c r="AT409" i="46"/>
  <c r="AV409" i="46" s="1"/>
  <c r="AU409" i="46"/>
  <c r="AC409" i="46"/>
  <c r="AT408" i="46"/>
  <c r="AU408" i="46"/>
  <c r="AV408" i="46" s="1"/>
  <c r="AC408" i="46"/>
  <c r="AT407" i="46"/>
  <c r="AU407" i="46"/>
  <c r="AV407" i="46" s="1"/>
  <c r="AC407" i="46"/>
  <c r="AT406" i="46"/>
  <c r="AU406" i="46"/>
  <c r="AC406" i="46"/>
  <c r="AT405" i="46"/>
  <c r="AV405" i="46" s="1"/>
  <c r="AU405" i="46"/>
  <c r="AC405" i="46"/>
  <c r="AT404" i="46"/>
  <c r="AU404" i="46"/>
  <c r="AC404" i="46"/>
  <c r="AT403" i="46"/>
  <c r="AU403" i="46"/>
  <c r="AV403" i="46" s="1"/>
  <c r="AC403" i="46"/>
  <c r="AT402" i="46"/>
  <c r="AU402" i="46"/>
  <c r="AC402" i="46"/>
  <c r="AT401" i="46"/>
  <c r="AV401" i="46" s="1"/>
  <c r="AU401" i="46"/>
  <c r="AC401" i="46"/>
  <c r="AT400" i="46"/>
  <c r="AU400" i="46"/>
  <c r="AC400" i="46"/>
  <c r="AT399" i="46"/>
  <c r="AU399" i="46"/>
  <c r="AC399" i="46"/>
  <c r="AT398" i="46"/>
  <c r="AU398" i="46"/>
  <c r="AC398" i="46"/>
  <c r="AT397" i="46"/>
  <c r="AV397" i="46" s="1"/>
  <c r="AU397" i="46"/>
  <c r="AC397" i="46"/>
  <c r="AT396" i="46"/>
  <c r="AU396" i="46"/>
  <c r="AC396" i="46"/>
  <c r="AT395" i="46"/>
  <c r="AU395" i="46"/>
  <c r="AV395" i="46" s="1"/>
  <c r="AC395" i="46"/>
  <c r="AT394" i="46"/>
  <c r="AU394" i="46"/>
  <c r="AC394" i="46"/>
  <c r="AT393" i="46"/>
  <c r="AV393" i="46" s="1"/>
  <c r="AU393" i="46"/>
  <c r="AC393" i="46"/>
  <c r="AT392" i="46"/>
  <c r="AU392" i="46"/>
  <c r="AC392" i="46"/>
  <c r="AT391" i="46"/>
  <c r="AU391" i="46"/>
  <c r="AC391" i="46"/>
  <c r="AT390" i="46"/>
  <c r="AU390" i="46"/>
  <c r="AC390" i="46"/>
  <c r="AT389" i="46"/>
  <c r="AV389" i="46" s="1"/>
  <c r="AU389" i="46"/>
  <c r="AC389" i="46"/>
  <c r="AT388" i="46"/>
  <c r="AU388" i="46"/>
  <c r="AV388" i="46" s="1"/>
  <c r="AC388" i="46"/>
  <c r="AT387" i="46"/>
  <c r="AU387" i="46"/>
  <c r="AV387" i="46" s="1"/>
  <c r="AC387" i="46"/>
  <c r="AT386" i="46"/>
  <c r="AU386" i="46"/>
  <c r="AC386" i="46"/>
  <c r="AT385" i="46"/>
  <c r="AV385" i="46" s="1"/>
  <c r="AU385" i="46"/>
  <c r="AC385" i="46"/>
  <c r="AT384" i="46"/>
  <c r="AU384" i="46"/>
  <c r="AC384" i="46"/>
  <c r="AT383" i="46"/>
  <c r="AU383" i="46"/>
  <c r="AV383" i="46" s="1"/>
  <c r="AC383" i="46"/>
  <c r="AT382" i="46"/>
  <c r="AU382" i="46"/>
  <c r="AC382" i="46"/>
  <c r="AT381" i="46"/>
  <c r="AV381" i="46" s="1"/>
  <c r="AU381" i="46"/>
  <c r="AC381" i="46"/>
  <c r="AT380" i="46"/>
  <c r="AU380" i="46"/>
  <c r="AC380" i="46"/>
  <c r="AT379" i="46"/>
  <c r="AU379" i="46"/>
  <c r="AC379" i="46"/>
  <c r="AT378" i="46"/>
  <c r="AU378" i="46"/>
  <c r="AC378" i="46"/>
  <c r="AT377" i="46"/>
  <c r="AV377" i="46" s="1"/>
  <c r="AU377" i="46"/>
  <c r="AC377" i="46"/>
  <c r="AT376" i="46"/>
  <c r="AU376" i="46"/>
  <c r="AV376" i="46" s="1"/>
  <c r="AC376" i="46"/>
  <c r="AT375" i="46"/>
  <c r="AU375" i="46"/>
  <c r="AC375" i="46"/>
  <c r="AT374" i="46"/>
  <c r="AU374" i="46"/>
  <c r="AC374" i="46"/>
  <c r="AT373" i="46"/>
  <c r="AU373" i="46"/>
  <c r="AC373" i="46"/>
  <c r="AT372" i="46"/>
  <c r="AU372" i="46"/>
  <c r="AC372" i="46"/>
  <c r="AT371" i="46"/>
  <c r="AU371" i="46"/>
  <c r="AV371" i="46" s="1"/>
  <c r="AC371" i="46"/>
  <c r="AT370" i="46"/>
  <c r="AU370" i="46"/>
  <c r="AC370" i="46"/>
  <c r="AT369" i="46"/>
  <c r="AV369" i="46" s="1"/>
  <c r="AU369" i="46"/>
  <c r="AC369" i="46"/>
  <c r="AT368" i="46"/>
  <c r="AU368" i="46"/>
  <c r="AV368" i="46" s="1"/>
  <c r="AC368" i="46"/>
  <c r="AT367" i="46"/>
  <c r="AU367" i="46"/>
  <c r="AV367" i="46" s="1"/>
  <c r="AC367" i="46"/>
  <c r="AT366" i="46"/>
  <c r="AU366" i="46"/>
  <c r="AC366" i="46"/>
  <c r="AT365" i="46"/>
  <c r="AV365" i="46" s="1"/>
  <c r="AU365" i="46"/>
  <c r="AC365" i="46"/>
  <c r="AT364" i="46"/>
  <c r="AU364" i="46"/>
  <c r="AV364" i="46" s="1"/>
  <c r="AC364" i="46"/>
  <c r="AT363" i="46"/>
  <c r="AU363" i="46"/>
  <c r="AC363" i="46"/>
  <c r="AT362" i="46"/>
  <c r="AU362" i="46"/>
  <c r="AC362" i="46"/>
  <c r="AT361" i="46"/>
  <c r="AV361" i="46" s="1"/>
  <c r="AU361" i="46"/>
  <c r="AC361" i="46"/>
  <c r="AT360" i="46"/>
  <c r="AU360" i="46"/>
  <c r="AC360" i="46"/>
  <c r="AT359" i="46"/>
  <c r="AU359" i="46"/>
  <c r="AV359" i="46" s="1"/>
  <c r="AC359" i="46"/>
  <c r="AT358" i="46"/>
  <c r="AU358" i="46"/>
  <c r="AC358" i="46"/>
  <c r="AT357" i="46"/>
  <c r="AV357" i="46" s="1"/>
  <c r="AU357" i="46"/>
  <c r="AC357" i="46"/>
  <c r="AT356" i="46"/>
  <c r="AU356" i="46"/>
  <c r="AC356" i="46"/>
  <c r="AT355" i="46"/>
  <c r="AU355" i="46"/>
  <c r="AC355" i="46"/>
  <c r="AT354" i="46"/>
  <c r="AU354" i="46"/>
  <c r="AC354" i="46"/>
  <c r="AT353" i="46"/>
  <c r="AV353" i="46" s="1"/>
  <c r="AU353" i="46"/>
  <c r="AC353" i="46"/>
  <c r="AT352" i="46"/>
  <c r="AU352" i="46"/>
  <c r="AC352" i="46"/>
  <c r="AT351" i="46"/>
  <c r="AU351" i="46"/>
  <c r="AC351" i="46"/>
  <c r="AT350" i="46"/>
  <c r="AU350" i="46"/>
  <c r="AC350" i="46"/>
  <c r="AT349" i="46"/>
  <c r="AV349" i="46" s="1"/>
  <c r="AU349" i="46"/>
  <c r="AC349" i="46"/>
  <c r="AT348" i="46"/>
  <c r="AU348" i="46"/>
  <c r="AV348" i="46" s="1"/>
  <c r="AC348" i="46"/>
  <c r="AT347" i="46"/>
  <c r="AU347" i="46"/>
  <c r="AV347" i="46" s="1"/>
  <c r="AC347" i="46"/>
  <c r="AT346" i="46"/>
  <c r="AU346" i="46"/>
  <c r="AC346" i="46"/>
  <c r="AT345" i="46"/>
  <c r="AV345" i="46" s="1"/>
  <c r="AU345" i="46"/>
  <c r="AC345" i="46"/>
  <c r="AT344" i="46"/>
  <c r="AU344" i="46"/>
  <c r="AC344" i="46"/>
  <c r="AT343" i="46"/>
  <c r="AU343" i="46"/>
  <c r="AC343" i="46"/>
  <c r="AT342" i="46"/>
  <c r="AU342" i="46"/>
  <c r="AC342" i="46"/>
  <c r="AT341" i="46"/>
  <c r="AV341" i="46" s="1"/>
  <c r="AU341" i="46"/>
  <c r="AC341" i="46"/>
  <c r="AT340" i="46"/>
  <c r="AU340" i="46"/>
  <c r="AV340" i="46" s="1"/>
  <c r="AC340" i="46"/>
  <c r="AT339" i="46"/>
  <c r="AU339" i="46"/>
  <c r="AV339" i="46" s="1"/>
  <c r="AC339" i="46"/>
  <c r="AT338" i="46"/>
  <c r="AU338" i="46"/>
  <c r="AC338" i="46"/>
  <c r="AT337" i="46"/>
  <c r="AV337" i="46" s="1"/>
  <c r="AU337" i="46"/>
  <c r="AC337" i="46"/>
  <c r="AT336" i="46"/>
  <c r="AU336" i="46"/>
  <c r="AC336" i="46"/>
  <c r="AT335" i="46"/>
  <c r="AU335" i="46"/>
  <c r="AC335" i="46"/>
  <c r="AT334" i="46"/>
  <c r="AU334" i="46"/>
  <c r="AC334" i="46"/>
  <c r="AT333" i="46"/>
  <c r="AV333" i="46" s="1"/>
  <c r="AU333" i="46"/>
  <c r="AC333" i="46"/>
  <c r="AT332" i="46"/>
  <c r="AU332" i="46"/>
  <c r="AC332" i="46"/>
  <c r="AT331" i="46"/>
  <c r="AU331" i="46"/>
  <c r="AV331" i="46" s="1"/>
  <c r="AC331" i="46"/>
  <c r="AT330" i="46"/>
  <c r="AU330" i="46"/>
  <c r="AC330" i="46"/>
  <c r="AT329" i="46"/>
  <c r="AV329" i="46" s="1"/>
  <c r="AU329" i="46"/>
  <c r="AC329" i="46"/>
  <c r="AT328" i="46"/>
  <c r="AU328" i="46"/>
  <c r="AV328" i="46" s="1"/>
  <c r="AC328" i="46"/>
  <c r="AT327" i="46"/>
  <c r="AU327" i="46"/>
  <c r="AV327" i="46" s="1"/>
  <c r="AC327" i="46"/>
  <c r="AT326" i="46"/>
  <c r="AU326" i="46"/>
  <c r="AC326" i="46"/>
  <c r="AT325" i="46"/>
  <c r="AV325" i="46" s="1"/>
  <c r="AU325" i="46"/>
  <c r="AC325" i="46"/>
  <c r="AT324" i="46"/>
  <c r="AU324" i="46"/>
  <c r="AC324" i="46"/>
  <c r="AT323" i="46"/>
  <c r="AU323" i="46"/>
  <c r="AC323" i="46"/>
  <c r="AT322" i="46"/>
  <c r="AU322" i="46"/>
  <c r="AC322" i="46"/>
  <c r="AT321" i="46"/>
  <c r="AV321" i="46" s="1"/>
  <c r="AU321" i="46"/>
  <c r="AC321" i="46"/>
  <c r="AT320" i="46"/>
  <c r="AU320" i="46"/>
  <c r="AV320" i="46" s="1"/>
  <c r="AC320" i="46"/>
  <c r="AT319" i="46"/>
  <c r="AU319" i="46"/>
  <c r="AV319" i="46" s="1"/>
  <c r="AC319" i="46"/>
  <c r="AT318" i="46"/>
  <c r="AU318" i="46"/>
  <c r="AC318" i="46"/>
  <c r="AT317" i="46"/>
  <c r="AV317" i="46" s="1"/>
  <c r="AU317" i="46"/>
  <c r="AC317" i="46"/>
  <c r="AT316" i="46"/>
  <c r="AU316" i="46"/>
  <c r="AV316" i="46" s="1"/>
  <c r="AC316" i="46"/>
  <c r="AT315" i="46"/>
  <c r="AU315" i="46"/>
  <c r="AC315" i="46"/>
  <c r="AT314" i="46"/>
  <c r="AU314" i="46"/>
  <c r="AC314" i="46"/>
  <c r="AT313" i="46"/>
  <c r="AV313" i="46" s="1"/>
  <c r="AU313" i="46"/>
  <c r="AC313" i="46"/>
  <c r="AT312" i="46"/>
  <c r="AU312" i="46"/>
  <c r="AC312" i="46"/>
  <c r="AT311" i="46"/>
  <c r="AU311" i="46"/>
  <c r="AC311" i="46"/>
  <c r="AT310" i="46"/>
  <c r="AU310" i="46"/>
  <c r="AC310" i="46"/>
  <c r="AT309" i="46"/>
  <c r="AV309" i="46" s="1"/>
  <c r="AU309" i="46"/>
  <c r="AC309" i="46"/>
  <c r="AT308" i="46"/>
  <c r="AU308" i="46"/>
  <c r="AC308" i="46"/>
  <c r="AT307" i="46"/>
  <c r="AU307" i="46"/>
  <c r="AC307" i="46"/>
  <c r="AT306" i="46"/>
  <c r="AU306" i="46"/>
  <c r="AC306" i="46"/>
  <c r="AT305" i="46"/>
  <c r="AV305" i="46" s="1"/>
  <c r="AU305" i="46"/>
  <c r="AC305" i="46"/>
  <c r="AT304" i="46"/>
  <c r="AU304" i="46"/>
  <c r="AC304" i="46"/>
  <c r="AT303" i="46"/>
  <c r="AU303" i="46"/>
  <c r="AC303" i="46"/>
  <c r="AT302" i="46"/>
  <c r="AU302" i="46"/>
  <c r="AC302" i="46"/>
  <c r="AT301" i="46"/>
  <c r="AV301" i="46" s="1"/>
  <c r="AU301" i="46"/>
  <c r="AC301" i="46"/>
  <c r="AT300" i="46"/>
  <c r="AU300" i="46"/>
  <c r="AV300" i="46" s="1"/>
  <c r="AC300" i="46"/>
  <c r="AT299" i="46"/>
  <c r="AU299" i="46"/>
  <c r="AC299" i="46"/>
  <c r="AT298" i="46"/>
  <c r="AU298" i="46"/>
  <c r="AC298" i="46"/>
  <c r="AT297" i="46"/>
  <c r="AV297" i="46" s="1"/>
  <c r="AU297" i="46"/>
  <c r="AC297" i="46"/>
  <c r="AT296" i="46"/>
  <c r="AU296" i="46"/>
  <c r="AC296" i="46"/>
  <c r="AT295" i="46"/>
  <c r="AU295" i="46"/>
  <c r="AC295" i="46"/>
  <c r="AT294" i="46"/>
  <c r="AU294" i="46"/>
  <c r="AC294" i="46"/>
  <c r="AT293" i="46"/>
  <c r="AV293" i="46" s="1"/>
  <c r="AU293" i="46"/>
  <c r="AC293" i="46"/>
  <c r="AT292" i="46"/>
  <c r="AU292" i="46"/>
  <c r="AC292" i="46"/>
  <c r="AT291" i="46"/>
  <c r="AU291" i="46"/>
  <c r="AV291" i="46" s="1"/>
  <c r="AC291" i="46"/>
  <c r="AT290" i="46"/>
  <c r="AU290" i="46"/>
  <c r="AC290" i="46"/>
  <c r="AT289" i="46"/>
  <c r="AV289" i="46" s="1"/>
  <c r="AU289" i="46"/>
  <c r="AC289" i="46"/>
  <c r="AT288" i="46"/>
  <c r="AU288" i="46"/>
  <c r="AV288" i="46" s="1"/>
  <c r="AC288" i="46"/>
  <c r="AT287" i="46"/>
  <c r="AU287" i="46"/>
  <c r="AV287" i="46" s="1"/>
  <c r="AC287" i="46"/>
  <c r="AT286" i="46"/>
  <c r="AU286" i="46"/>
  <c r="AC286" i="46"/>
  <c r="AT285" i="46"/>
  <c r="AV285" i="46" s="1"/>
  <c r="AU285" i="46"/>
  <c r="AC285" i="46"/>
  <c r="AT284" i="46"/>
  <c r="AU284" i="46"/>
  <c r="AC284" i="46"/>
  <c r="AT283" i="46"/>
  <c r="AU283" i="46"/>
  <c r="AV283" i="46" s="1"/>
  <c r="AC283" i="46"/>
  <c r="AT282" i="46"/>
  <c r="AU282" i="46"/>
  <c r="AC282" i="46"/>
  <c r="AT281" i="46"/>
  <c r="AV281" i="46" s="1"/>
  <c r="AU281" i="46"/>
  <c r="AC281" i="46"/>
  <c r="AT280" i="46"/>
  <c r="AU280" i="46"/>
  <c r="AC280" i="46"/>
  <c r="AT279" i="46"/>
  <c r="AU279" i="46"/>
  <c r="AV279" i="46" s="1"/>
  <c r="AC279" i="46"/>
  <c r="AT278" i="46"/>
  <c r="AU278" i="46"/>
  <c r="AC278" i="46"/>
  <c r="AT277" i="46"/>
  <c r="AV277" i="46" s="1"/>
  <c r="AU277" i="46"/>
  <c r="AC277" i="46"/>
  <c r="AT276" i="46"/>
  <c r="AU276" i="46"/>
  <c r="AV276" i="46" s="1"/>
  <c r="AC276" i="46"/>
  <c r="AT275" i="46"/>
  <c r="AU275" i="46"/>
  <c r="AC275" i="46"/>
  <c r="AT274" i="46"/>
  <c r="AU274" i="46"/>
  <c r="AC274" i="46"/>
  <c r="AT273" i="46"/>
  <c r="AU273" i="46"/>
  <c r="AC273" i="46"/>
  <c r="AT272" i="46"/>
  <c r="AU272" i="46"/>
  <c r="AC272" i="46"/>
  <c r="AT271" i="46"/>
  <c r="AU271" i="46"/>
  <c r="AV271" i="46" s="1"/>
  <c r="AC271" i="46"/>
  <c r="AT270" i="46"/>
  <c r="AU270" i="46"/>
  <c r="AC270" i="46"/>
  <c r="AT269" i="46"/>
  <c r="AV269" i="46" s="1"/>
  <c r="AU269" i="46"/>
  <c r="AC269" i="46"/>
  <c r="AT268" i="46"/>
  <c r="AU268" i="46"/>
  <c r="AV268" i="46" s="1"/>
  <c r="AC268" i="46"/>
  <c r="AT267" i="46"/>
  <c r="AU267" i="46"/>
  <c r="AV267" i="46" s="1"/>
  <c r="AC267" i="46"/>
  <c r="AT266" i="46"/>
  <c r="AU266" i="46"/>
  <c r="AC266" i="46"/>
  <c r="AT265" i="46"/>
  <c r="AV265" i="46" s="1"/>
  <c r="AU265" i="46"/>
  <c r="AC265" i="46"/>
  <c r="AT264" i="46"/>
  <c r="AU264" i="46"/>
  <c r="AC264" i="46"/>
  <c r="AT263" i="46"/>
  <c r="AU263" i="46"/>
  <c r="AV263" i="46" s="1"/>
  <c r="AC263" i="46"/>
  <c r="AT262" i="46"/>
  <c r="AU262" i="46"/>
  <c r="AC262" i="46"/>
  <c r="AT261" i="46"/>
  <c r="AV261" i="46" s="1"/>
  <c r="AU261" i="46"/>
  <c r="AC261" i="46"/>
  <c r="AT260" i="46"/>
  <c r="AU260" i="46"/>
  <c r="AC260" i="46"/>
  <c r="AT259" i="46"/>
  <c r="AU259" i="46"/>
  <c r="AC259" i="46"/>
  <c r="AT258" i="46"/>
  <c r="AU258" i="46"/>
  <c r="AC258" i="46"/>
  <c r="AT257" i="46"/>
  <c r="AV257" i="46" s="1"/>
  <c r="AU257" i="46"/>
  <c r="AC257" i="46"/>
  <c r="AT256" i="46"/>
  <c r="AU256" i="46"/>
  <c r="AV256" i="46" s="1"/>
  <c r="AC256" i="46"/>
  <c r="AT255" i="46"/>
  <c r="AU255" i="46"/>
  <c r="AV255" i="46" s="1"/>
  <c r="AC255" i="46"/>
  <c r="AT254" i="46"/>
  <c r="AU254" i="46"/>
  <c r="AC254" i="46"/>
  <c r="AT253" i="46"/>
  <c r="AV253" i="46" s="1"/>
  <c r="AU253" i="46"/>
  <c r="AC253" i="46"/>
  <c r="AT252" i="46"/>
  <c r="AU252" i="46"/>
  <c r="AC252" i="46"/>
  <c r="AT251" i="46"/>
  <c r="AU251" i="46"/>
  <c r="AC251" i="46"/>
  <c r="AT250" i="46"/>
  <c r="AU250" i="46"/>
  <c r="AC250" i="46"/>
  <c r="AT249" i="46"/>
  <c r="AV249" i="46" s="1"/>
  <c r="AU249" i="46"/>
  <c r="AC249" i="46"/>
  <c r="AT248" i="46"/>
  <c r="AU248" i="46"/>
  <c r="AC248" i="46"/>
  <c r="AT247" i="46"/>
  <c r="AU247" i="46"/>
  <c r="AC247" i="46"/>
  <c r="AT246" i="46"/>
  <c r="AU246" i="46"/>
  <c r="AC246" i="46"/>
  <c r="AT245" i="46"/>
  <c r="AV245" i="46" s="1"/>
  <c r="AU245" i="46"/>
  <c r="AC245" i="46"/>
  <c r="AT244" i="46"/>
  <c r="AU244" i="46"/>
  <c r="AV244" i="46" s="1"/>
  <c r="AC244" i="46"/>
  <c r="AT243" i="46"/>
  <c r="AU243" i="46"/>
  <c r="AV243" i="46" s="1"/>
  <c r="AC243" i="46"/>
  <c r="AT242" i="46"/>
  <c r="AU242" i="46"/>
  <c r="AC242" i="46"/>
  <c r="AT241" i="46"/>
  <c r="AV241" i="46" s="1"/>
  <c r="AU241" i="46"/>
  <c r="AC241" i="46"/>
  <c r="AT240" i="46"/>
  <c r="AU240" i="46"/>
  <c r="AC240" i="46"/>
  <c r="AT239" i="46"/>
  <c r="AU239" i="46"/>
  <c r="AV239" i="46" s="1"/>
  <c r="AC239" i="46"/>
  <c r="AT238" i="46"/>
  <c r="AU238" i="46"/>
  <c r="AC238" i="46"/>
  <c r="AT237" i="46"/>
  <c r="AV237" i="46" s="1"/>
  <c r="AU237" i="46"/>
  <c r="AC237" i="46"/>
  <c r="AT236" i="46"/>
  <c r="AU236" i="46"/>
  <c r="AV236" i="46" s="1"/>
  <c r="AC236" i="46"/>
  <c r="AT235" i="46"/>
  <c r="AU235" i="46"/>
  <c r="AC235" i="46"/>
  <c r="AT234" i="46"/>
  <c r="AU234" i="46"/>
  <c r="AC234" i="46"/>
  <c r="AT233" i="46"/>
  <c r="AV233" i="46" s="1"/>
  <c r="AU233" i="46"/>
  <c r="AC233" i="46"/>
  <c r="AT232" i="46"/>
  <c r="AU232" i="46"/>
  <c r="AV232" i="46" s="1"/>
  <c r="AC232" i="46"/>
  <c r="AT231" i="46"/>
  <c r="AU231" i="46"/>
  <c r="AC231" i="46"/>
  <c r="AT230" i="46"/>
  <c r="AU230" i="46"/>
  <c r="AC230" i="46"/>
  <c r="AT229" i="46"/>
  <c r="AV229" i="46" s="1"/>
  <c r="AU229" i="46"/>
  <c r="AC229" i="46"/>
  <c r="AT228" i="46"/>
  <c r="AU228" i="46"/>
  <c r="AV228" i="46" s="1"/>
  <c r="AC228" i="46"/>
  <c r="AT227" i="46"/>
  <c r="AU227" i="46"/>
  <c r="AV227" i="46" s="1"/>
  <c r="AC227" i="46"/>
  <c r="AT226" i="46"/>
  <c r="AU226" i="46"/>
  <c r="AC226" i="46"/>
  <c r="AT225" i="46"/>
  <c r="AV225" i="46" s="1"/>
  <c r="AU225" i="46"/>
  <c r="AC225" i="46"/>
  <c r="AT224" i="46"/>
  <c r="AU224" i="46"/>
  <c r="AC224" i="46"/>
  <c r="AT223" i="46"/>
  <c r="AU223" i="46"/>
  <c r="AV223" i="46" s="1"/>
  <c r="AC223" i="46"/>
  <c r="AT222" i="46"/>
  <c r="AU222" i="46"/>
  <c r="AC222" i="46"/>
  <c r="AT221" i="46"/>
  <c r="AU221" i="46"/>
  <c r="AC221" i="46"/>
  <c r="AT220" i="46"/>
  <c r="AU220" i="46"/>
  <c r="AV220" i="46" s="1"/>
  <c r="AC220" i="46"/>
  <c r="AT219" i="46"/>
  <c r="AU219" i="46"/>
  <c r="AC219" i="46"/>
  <c r="AT218" i="46"/>
  <c r="AU218" i="46"/>
  <c r="AC218" i="46"/>
  <c r="AT217" i="46"/>
  <c r="AV217" i="46" s="1"/>
  <c r="AU217" i="46"/>
  <c r="AC217" i="46"/>
  <c r="AT216" i="46"/>
  <c r="AU216" i="46"/>
  <c r="AV216" i="46" s="1"/>
  <c r="AC216" i="46"/>
  <c r="AT215" i="46"/>
  <c r="AU215" i="46"/>
  <c r="AC215" i="46"/>
  <c r="AT214" i="46"/>
  <c r="AU214" i="46"/>
  <c r="AC214" i="46"/>
  <c r="AT213" i="46"/>
  <c r="AV213" i="46" s="1"/>
  <c r="AU213" i="46"/>
  <c r="AC213" i="46"/>
  <c r="AT212" i="46"/>
  <c r="AU212" i="46"/>
  <c r="AC212" i="46"/>
  <c r="AT211" i="46"/>
  <c r="AU211" i="46"/>
  <c r="AV211" i="46" s="1"/>
  <c r="AC211" i="46"/>
  <c r="AT210" i="46"/>
  <c r="AU210" i="46"/>
  <c r="AC210" i="46"/>
  <c r="AT209" i="46"/>
  <c r="AV209" i="46" s="1"/>
  <c r="AU209" i="46"/>
  <c r="AC209" i="46"/>
  <c r="AT208" i="46"/>
  <c r="AU208" i="46"/>
  <c r="AV208" i="46" s="1"/>
  <c r="AC208" i="46"/>
  <c r="AT207" i="46"/>
  <c r="AU207" i="46"/>
  <c r="AC207" i="46"/>
  <c r="AT206" i="46"/>
  <c r="AU206" i="46"/>
  <c r="AC206" i="46"/>
  <c r="AT205" i="46"/>
  <c r="AV205" i="46" s="1"/>
  <c r="AU205" i="46"/>
  <c r="AC205" i="46"/>
  <c r="AT204" i="46"/>
  <c r="AU204" i="46"/>
  <c r="AC204" i="46"/>
  <c r="AT203" i="46"/>
  <c r="AU203" i="46"/>
  <c r="AC203" i="46"/>
  <c r="AT202" i="46"/>
  <c r="AU202" i="46"/>
  <c r="AC202" i="46"/>
  <c r="AT201" i="46"/>
  <c r="AV201" i="46" s="1"/>
  <c r="AU201" i="46"/>
  <c r="AC201" i="46"/>
  <c r="AT200" i="46"/>
  <c r="AU200" i="46"/>
  <c r="AC200" i="46"/>
  <c r="AT199" i="46"/>
  <c r="AU199" i="46"/>
  <c r="AV199" i="46" s="1"/>
  <c r="AC199" i="46"/>
  <c r="AT198" i="46"/>
  <c r="AU198" i="46"/>
  <c r="AC198" i="46"/>
  <c r="AT197" i="46"/>
  <c r="AV197" i="46" s="1"/>
  <c r="AU197" i="46"/>
  <c r="AC197" i="46"/>
  <c r="AT196" i="46"/>
  <c r="AU196" i="46"/>
  <c r="AV196" i="46" s="1"/>
  <c r="AC196" i="46"/>
  <c r="AT195" i="46"/>
  <c r="AU195" i="46"/>
  <c r="AV195" i="46" s="1"/>
  <c r="AC195" i="46"/>
  <c r="AT194" i="46"/>
  <c r="AU194" i="46"/>
  <c r="AC194" i="46"/>
  <c r="AT193" i="46"/>
  <c r="AU193" i="46"/>
  <c r="AC193" i="46"/>
  <c r="AT192" i="46"/>
  <c r="AU192" i="46"/>
  <c r="AC192" i="46"/>
  <c r="AT191" i="46"/>
  <c r="AU191" i="46"/>
  <c r="AV191" i="46" s="1"/>
  <c r="AC191" i="46"/>
  <c r="AT190" i="46"/>
  <c r="AU190" i="46"/>
  <c r="AC190" i="46"/>
  <c r="AT189" i="46"/>
  <c r="AV189" i="46" s="1"/>
  <c r="AU189" i="46"/>
  <c r="AC189" i="46"/>
  <c r="AT188" i="46"/>
  <c r="AU188" i="46"/>
  <c r="AV188" i="46" s="1"/>
  <c r="AC188" i="46"/>
  <c r="AT187" i="46"/>
  <c r="AU187" i="46"/>
  <c r="AV187" i="46" s="1"/>
  <c r="AC187" i="46"/>
  <c r="AT186" i="46"/>
  <c r="AU186" i="46"/>
  <c r="AC186" i="46"/>
  <c r="AT185" i="46"/>
  <c r="AV185" i="46" s="1"/>
  <c r="AU185" i="46"/>
  <c r="AC185" i="46"/>
  <c r="AT184" i="46"/>
  <c r="AU184" i="46"/>
  <c r="AC184" i="46"/>
  <c r="AT183" i="46"/>
  <c r="AU183" i="46"/>
  <c r="AC183" i="46"/>
  <c r="AT182" i="46"/>
  <c r="AU182" i="46"/>
  <c r="AC182" i="46"/>
  <c r="AT181" i="46"/>
  <c r="AV181" i="46" s="1"/>
  <c r="AU181" i="46"/>
  <c r="AC181" i="46"/>
  <c r="AT180" i="46"/>
  <c r="AU180" i="46"/>
  <c r="AV180" i="46" s="1"/>
  <c r="AC180" i="46"/>
  <c r="AT179" i="46"/>
  <c r="AU179" i="46"/>
  <c r="AC179" i="46"/>
  <c r="AT178" i="46"/>
  <c r="AU178" i="46"/>
  <c r="AC178" i="46"/>
  <c r="AT177" i="46"/>
  <c r="AV177" i="46" s="1"/>
  <c r="AU177" i="46"/>
  <c r="AC177" i="46"/>
  <c r="AT176" i="46"/>
  <c r="AU176" i="46"/>
  <c r="AC176" i="46"/>
  <c r="AT175" i="46"/>
  <c r="AU175" i="46"/>
  <c r="AV175" i="46" s="1"/>
  <c r="AC175" i="46"/>
  <c r="AT174" i="46"/>
  <c r="AU174" i="46"/>
  <c r="AC174" i="46"/>
  <c r="AT173" i="46"/>
  <c r="AV173" i="46" s="1"/>
  <c r="AU173" i="46"/>
  <c r="AC173" i="46"/>
  <c r="AT172" i="46"/>
  <c r="AU172" i="46"/>
  <c r="AC172" i="46"/>
  <c r="AT171" i="46"/>
  <c r="AU171" i="46"/>
  <c r="AC171" i="46"/>
  <c r="AT170" i="46"/>
  <c r="AU170" i="46"/>
  <c r="AC170" i="46"/>
  <c r="AT169" i="46"/>
  <c r="AV169" i="46" s="1"/>
  <c r="AU169" i="46"/>
  <c r="AC169" i="46"/>
  <c r="AT168" i="46"/>
  <c r="AU168" i="46"/>
  <c r="AV168" i="46" s="1"/>
  <c r="AC168" i="46"/>
  <c r="AT167" i="46"/>
  <c r="AU167" i="46"/>
  <c r="AV167" i="46" s="1"/>
  <c r="AC167" i="46"/>
  <c r="AT166" i="46"/>
  <c r="AU166" i="46"/>
  <c r="AC166" i="46"/>
  <c r="AT165" i="46"/>
  <c r="AV165" i="46" s="1"/>
  <c r="AU165" i="46"/>
  <c r="AC165" i="46"/>
  <c r="AT164" i="46"/>
  <c r="AU164" i="46"/>
  <c r="AV164" i="46" s="1"/>
  <c r="AC164" i="46"/>
  <c r="AT163" i="46"/>
  <c r="AU163" i="46"/>
  <c r="AC163" i="46"/>
  <c r="AT162" i="46"/>
  <c r="AU162" i="46"/>
  <c r="AC162" i="46"/>
  <c r="AT161" i="46"/>
  <c r="AV161" i="46" s="1"/>
  <c r="AU161" i="46"/>
  <c r="AC161" i="46"/>
  <c r="AT160" i="46"/>
  <c r="AU160" i="46"/>
  <c r="AC160" i="46"/>
  <c r="AT159" i="46"/>
  <c r="AU159" i="46"/>
  <c r="AC159" i="46"/>
  <c r="AT158" i="46"/>
  <c r="AU158" i="46"/>
  <c r="AC158" i="46"/>
  <c r="AT157" i="46"/>
  <c r="AV157" i="46" s="1"/>
  <c r="AU157" i="46"/>
  <c r="AC157" i="46"/>
  <c r="AT156" i="46"/>
  <c r="AU156" i="46"/>
  <c r="AC156" i="46"/>
  <c r="AT155" i="46"/>
  <c r="AU155" i="46"/>
  <c r="AC155" i="46"/>
  <c r="AT154" i="46"/>
  <c r="AU154" i="46"/>
  <c r="AC154" i="46"/>
  <c r="AT153" i="46"/>
  <c r="AV153" i="46" s="1"/>
  <c r="AU153" i="46"/>
  <c r="AC153" i="46"/>
  <c r="AT152" i="46"/>
  <c r="AU152" i="46"/>
  <c r="AC152" i="46"/>
  <c r="AT151" i="46"/>
  <c r="AU151" i="46"/>
  <c r="AV151" i="46" s="1"/>
  <c r="AC151" i="46"/>
  <c r="AT150" i="46"/>
  <c r="AU150" i="46"/>
  <c r="AC150" i="46"/>
  <c r="AT149" i="46"/>
  <c r="AV149" i="46" s="1"/>
  <c r="AU149" i="46"/>
  <c r="AC149" i="46"/>
  <c r="AT148" i="46"/>
  <c r="AU148" i="46"/>
  <c r="AC148" i="46"/>
  <c r="AT147" i="46"/>
  <c r="AU147" i="46"/>
  <c r="AV147" i="46" s="1"/>
  <c r="AC147" i="46"/>
  <c r="AT146" i="46"/>
  <c r="AU146" i="46"/>
  <c r="AC146" i="46"/>
  <c r="AT145" i="46"/>
  <c r="AV145" i="46" s="1"/>
  <c r="AU145" i="46"/>
  <c r="AC145" i="46"/>
  <c r="AT144" i="46"/>
  <c r="AU144" i="46"/>
  <c r="AC144" i="46"/>
  <c r="AT143" i="46"/>
  <c r="AU143" i="46"/>
  <c r="AV143" i="46" s="1"/>
  <c r="AC143" i="46"/>
  <c r="AT142" i="46"/>
  <c r="AU142" i="46"/>
  <c r="AC142" i="46"/>
  <c r="AT141" i="46"/>
  <c r="AV141" i="46" s="1"/>
  <c r="AU141" i="46"/>
  <c r="AC141" i="46"/>
  <c r="AT140" i="46"/>
  <c r="AU140" i="46"/>
  <c r="AV140" i="46" s="1"/>
  <c r="AC140" i="46"/>
  <c r="AT139" i="46"/>
  <c r="AU139" i="46"/>
  <c r="AC139" i="46"/>
  <c r="AT138" i="46"/>
  <c r="AU138" i="46"/>
  <c r="AC138" i="46"/>
  <c r="AT137" i="46"/>
  <c r="AU137" i="46"/>
  <c r="AC137" i="46"/>
  <c r="AT136" i="46"/>
  <c r="AU136" i="46"/>
  <c r="AV136" i="46" s="1"/>
  <c r="AC136" i="46"/>
  <c r="AT135" i="46"/>
  <c r="AU135" i="46"/>
  <c r="AV135" i="46" s="1"/>
  <c r="AC135" i="46"/>
  <c r="AT134" i="46"/>
  <c r="AU134" i="46"/>
  <c r="AC134" i="46"/>
  <c r="AT133" i="46"/>
  <c r="AV133" i="46" s="1"/>
  <c r="AU133" i="46"/>
  <c r="AC133" i="46"/>
  <c r="AT132" i="46"/>
  <c r="AU132" i="46"/>
  <c r="AV132" i="46" s="1"/>
  <c r="AC132" i="46"/>
  <c r="AT131" i="46"/>
  <c r="AU131" i="46"/>
  <c r="AC131" i="46"/>
  <c r="AT130" i="46"/>
  <c r="AU130" i="46"/>
  <c r="AC130" i="46"/>
  <c r="AT129" i="46"/>
  <c r="AV129" i="46" s="1"/>
  <c r="AU129" i="46"/>
  <c r="AC129" i="46"/>
  <c r="AT128" i="46"/>
  <c r="AU128" i="46"/>
  <c r="AC128" i="46"/>
  <c r="AT127" i="46"/>
  <c r="AU127" i="46"/>
  <c r="AC127" i="46"/>
  <c r="AT126" i="46"/>
  <c r="AU126" i="46"/>
  <c r="AC126" i="46"/>
  <c r="AT125" i="46"/>
  <c r="AV125" i="46" s="1"/>
  <c r="AU125" i="46"/>
  <c r="AC125" i="46"/>
  <c r="AT124" i="46"/>
  <c r="AU124" i="46"/>
  <c r="AC124" i="46"/>
  <c r="AT123" i="46"/>
  <c r="AU123" i="46"/>
  <c r="AC123" i="46"/>
  <c r="AT122" i="46"/>
  <c r="AU122" i="46"/>
  <c r="AC122" i="46"/>
  <c r="AT121" i="46"/>
  <c r="AV121" i="46" s="1"/>
  <c r="AU121" i="46"/>
  <c r="AC121" i="46"/>
  <c r="AT120" i="46"/>
  <c r="AU120" i="46"/>
  <c r="AC120" i="46"/>
  <c r="AT119" i="46"/>
  <c r="AU119" i="46"/>
  <c r="AC119" i="46"/>
  <c r="AT118" i="46"/>
  <c r="AU118" i="46"/>
  <c r="AC118" i="46"/>
  <c r="AT117" i="46"/>
  <c r="AV117" i="46" s="1"/>
  <c r="AU117" i="46"/>
  <c r="AC117" i="46"/>
  <c r="AT116" i="46"/>
  <c r="AU116" i="46"/>
  <c r="AV116" i="46" s="1"/>
  <c r="AC116" i="46"/>
  <c r="AT115" i="46"/>
  <c r="AU115" i="46"/>
  <c r="AV115" i="46" s="1"/>
  <c r="AC115" i="46"/>
  <c r="AT114" i="46"/>
  <c r="AU114" i="46"/>
  <c r="AC114" i="46"/>
  <c r="AT113" i="46"/>
  <c r="AV113" i="46" s="1"/>
  <c r="AU113" i="46"/>
  <c r="AC113" i="46"/>
  <c r="AT112" i="46"/>
  <c r="AU112" i="46"/>
  <c r="AC112" i="46"/>
  <c r="AT111" i="46"/>
  <c r="AU111" i="46"/>
  <c r="AV111" i="46" s="1"/>
  <c r="AC111" i="46"/>
  <c r="AT110" i="46"/>
  <c r="AU110" i="46"/>
  <c r="AC110" i="46"/>
  <c r="AT109" i="46"/>
  <c r="AV109" i="46" s="1"/>
  <c r="AU109" i="46"/>
  <c r="AC109" i="46"/>
  <c r="AT108" i="46"/>
  <c r="AU108" i="46"/>
  <c r="AC108" i="46"/>
  <c r="AT107" i="46"/>
  <c r="AU107" i="46"/>
  <c r="AC107" i="46"/>
  <c r="AT106" i="46"/>
  <c r="AU106" i="46"/>
  <c r="AC106" i="46"/>
  <c r="AT105" i="46"/>
  <c r="AV105" i="46" s="1"/>
  <c r="AU105" i="46"/>
  <c r="AC105" i="46"/>
  <c r="AT104" i="46"/>
  <c r="AU104" i="46"/>
  <c r="AV104" i="46" s="1"/>
  <c r="AC104" i="46"/>
  <c r="AT103" i="46"/>
  <c r="AU103" i="46"/>
  <c r="AC103" i="46"/>
  <c r="AT102" i="46"/>
  <c r="AU102" i="46"/>
  <c r="AC102" i="46"/>
  <c r="AT101" i="46"/>
  <c r="AV101" i="46" s="1"/>
  <c r="AU101" i="46"/>
  <c r="AC101" i="46"/>
  <c r="AT100" i="46"/>
  <c r="AU100" i="46"/>
  <c r="AV100" i="46" s="1"/>
  <c r="AC100" i="46"/>
  <c r="AT99" i="46"/>
  <c r="AU99" i="46"/>
  <c r="AV99" i="46" s="1"/>
  <c r="AC99" i="46"/>
  <c r="AT98" i="46"/>
  <c r="AU98" i="46"/>
  <c r="AC98" i="46"/>
  <c r="AT97" i="46"/>
  <c r="AV97" i="46" s="1"/>
  <c r="AU97" i="46"/>
  <c r="AC97" i="46"/>
  <c r="AT96" i="46"/>
  <c r="AU96" i="46"/>
  <c r="AC96" i="46"/>
  <c r="AT95" i="46"/>
  <c r="AU95" i="46"/>
  <c r="AV95" i="46" s="1"/>
  <c r="AC95" i="46"/>
  <c r="AT94" i="46"/>
  <c r="AU94" i="46"/>
  <c r="AC94" i="46"/>
  <c r="AT93" i="46"/>
  <c r="AV93" i="46" s="1"/>
  <c r="AU93" i="46"/>
  <c r="AC93" i="46"/>
  <c r="AT92" i="46"/>
  <c r="AU92" i="46"/>
  <c r="AC92" i="46"/>
  <c r="AT91" i="46"/>
  <c r="AU91" i="46"/>
  <c r="AC91" i="46"/>
  <c r="AT90" i="46"/>
  <c r="AU90" i="46"/>
  <c r="AC90" i="46"/>
  <c r="AT89" i="46"/>
  <c r="AV89" i="46" s="1"/>
  <c r="AU89" i="46"/>
  <c r="AC89" i="46"/>
  <c r="AT88" i="46"/>
  <c r="AU88" i="46"/>
  <c r="AV88" i="46" s="1"/>
  <c r="AC88" i="46"/>
  <c r="AT87" i="46"/>
  <c r="AU87" i="46"/>
  <c r="AV87" i="46" s="1"/>
  <c r="AC87" i="46"/>
  <c r="AT86" i="46"/>
  <c r="AU86" i="46"/>
  <c r="AC86" i="46"/>
  <c r="AT85" i="46"/>
  <c r="AV85" i="46" s="1"/>
  <c r="AU85" i="46"/>
  <c r="AC85" i="46"/>
  <c r="AT84" i="46"/>
  <c r="AU84" i="46"/>
  <c r="AC84" i="46"/>
  <c r="AT83" i="46"/>
  <c r="AU83" i="46"/>
  <c r="AC83" i="46"/>
  <c r="AT82" i="46"/>
  <c r="AU82" i="46"/>
  <c r="AC82" i="46"/>
  <c r="AT81" i="46"/>
  <c r="AV81" i="46" s="1"/>
  <c r="AU81" i="46"/>
  <c r="AC81" i="46"/>
  <c r="AT80" i="46"/>
  <c r="AU80" i="46"/>
  <c r="AV80" i="46" s="1"/>
  <c r="AC80" i="46"/>
  <c r="AT79" i="46"/>
  <c r="AU79" i="46"/>
  <c r="AC79" i="46"/>
  <c r="AT78" i="46"/>
  <c r="AU78" i="46"/>
  <c r="AC78" i="46"/>
  <c r="AT77" i="46"/>
  <c r="AV77" i="46" s="1"/>
  <c r="AU77" i="46"/>
  <c r="AC77" i="46"/>
  <c r="AT76" i="46"/>
  <c r="AU76" i="46"/>
  <c r="AC76" i="46"/>
  <c r="AT75" i="46"/>
  <c r="AU75" i="46"/>
  <c r="AV75" i="46" s="1"/>
  <c r="AC75" i="46"/>
  <c r="AT74" i="46"/>
  <c r="AU74" i="46"/>
  <c r="AC74" i="46"/>
  <c r="AT73" i="46"/>
  <c r="AV73" i="46" s="1"/>
  <c r="AU73" i="46"/>
  <c r="AC73" i="46"/>
  <c r="AT72" i="46"/>
  <c r="AU72" i="46"/>
  <c r="AC72" i="46"/>
  <c r="AT71" i="46"/>
  <c r="AU71" i="46"/>
  <c r="AV71" i="46" s="1"/>
  <c r="AC71" i="46"/>
  <c r="AT70" i="46"/>
  <c r="AU70" i="46"/>
  <c r="AC70" i="46"/>
  <c r="AT69" i="46"/>
  <c r="AV69" i="46" s="1"/>
  <c r="AU69" i="46"/>
  <c r="AC69" i="46"/>
  <c r="AT68" i="46"/>
  <c r="AU68" i="46"/>
  <c r="AC68" i="46"/>
  <c r="AT67" i="46"/>
  <c r="AU67" i="46"/>
  <c r="AV67" i="46" s="1"/>
  <c r="AC67" i="46"/>
  <c r="AT66" i="46"/>
  <c r="AU66" i="46"/>
  <c r="AC66" i="46"/>
  <c r="AT65" i="46"/>
  <c r="AV65" i="46" s="1"/>
  <c r="AU65" i="46"/>
  <c r="AC65" i="46"/>
  <c r="AU64" i="46"/>
  <c r="AT64" i="46"/>
  <c r="AV64" i="46" s="1"/>
  <c r="AU63" i="46"/>
  <c r="AT63" i="46"/>
  <c r="AU62" i="46"/>
  <c r="AT62" i="46"/>
  <c r="AV62" i="46" s="1"/>
  <c r="AU61" i="46"/>
  <c r="AT61" i="46"/>
  <c r="AU60" i="46"/>
  <c r="AT60" i="46"/>
  <c r="AV60" i="46" s="1"/>
  <c r="AU59" i="46"/>
  <c r="AT59" i="46"/>
  <c r="AU58" i="46"/>
  <c r="AT58" i="46"/>
  <c r="AV58" i="46" s="1"/>
  <c r="AU57" i="46"/>
  <c r="AT57" i="46"/>
  <c r="AU56" i="46"/>
  <c r="AT56" i="46"/>
  <c r="AV56" i="46" s="1"/>
  <c r="AU55" i="46"/>
  <c r="AT55" i="46"/>
  <c r="AU54" i="46"/>
  <c r="AT54" i="46"/>
  <c r="AV54" i="46" s="1"/>
  <c r="AU53" i="46"/>
  <c r="AT53" i="46"/>
  <c r="AU52" i="46"/>
  <c r="AT52" i="46"/>
  <c r="AV52" i="46" s="1"/>
  <c r="AU51" i="46"/>
  <c r="AT51" i="46"/>
  <c r="AU50" i="46"/>
  <c r="AT50" i="46"/>
  <c r="AV50" i="46" s="1"/>
  <c r="AU49" i="46"/>
  <c r="AT49" i="46"/>
  <c r="AU48" i="46"/>
  <c r="AT48" i="46"/>
  <c r="AV48" i="46" s="1"/>
  <c r="AU47" i="46"/>
  <c r="AT47" i="46"/>
  <c r="AU46" i="46"/>
  <c r="AT46" i="46"/>
  <c r="AV46" i="46" s="1"/>
  <c r="AU45" i="46"/>
  <c r="AT45" i="46"/>
  <c r="AU44" i="46"/>
  <c r="AT44" i="46"/>
  <c r="AV44" i="46" s="1"/>
  <c r="AU43" i="46"/>
  <c r="AT43" i="46"/>
  <c r="AU42" i="46"/>
  <c r="AT42" i="46"/>
  <c r="AV42" i="46" s="1"/>
  <c r="AU41" i="46"/>
  <c r="AT41" i="46"/>
  <c r="AU40" i="46"/>
  <c r="AT40" i="46"/>
  <c r="AV40" i="46" s="1"/>
  <c r="AU39" i="46"/>
  <c r="AT39" i="46"/>
  <c r="AU38" i="46"/>
  <c r="AT38" i="46"/>
  <c r="AV38" i="46" s="1"/>
  <c r="AU37" i="46"/>
  <c r="AT37" i="46"/>
  <c r="AU36" i="46"/>
  <c r="AT36" i="46"/>
  <c r="AV36" i="46" s="1"/>
  <c r="AU35" i="46"/>
  <c r="AT35" i="46"/>
  <c r="AU34" i="46"/>
  <c r="AT34" i="46"/>
  <c r="AU33" i="46"/>
  <c r="AT33" i="46"/>
  <c r="AU32" i="46"/>
  <c r="AT32" i="46"/>
  <c r="AV32" i="46" s="1"/>
  <c r="AU31" i="46"/>
  <c r="AT31" i="46"/>
  <c r="AU30" i="46"/>
  <c r="AT30" i="46"/>
  <c r="AV30" i="46" s="1"/>
  <c r="AU29" i="46"/>
  <c r="AT29" i="46"/>
  <c r="AU28" i="46"/>
  <c r="AT28" i="46"/>
  <c r="AV28" i="46" s="1"/>
  <c r="AU27" i="46"/>
  <c r="AT27" i="46"/>
  <c r="AU26" i="46"/>
  <c r="AT26" i="46"/>
  <c r="AV26" i="46" s="1"/>
  <c r="AU25" i="46"/>
  <c r="AT25" i="46"/>
  <c r="AU24" i="46"/>
  <c r="AT24" i="46"/>
  <c r="AV24" i="46" s="1"/>
  <c r="AU23" i="46"/>
  <c r="AT23" i="46"/>
  <c r="AU22" i="46"/>
  <c r="AT22" i="46"/>
  <c r="AV22" i="46" s="1"/>
  <c r="AU21" i="46"/>
  <c r="AT21" i="46"/>
  <c r="AU20" i="46"/>
  <c r="AT20" i="46"/>
  <c r="AV20" i="46" s="1"/>
  <c r="AU18" i="46"/>
  <c r="AT18" i="46"/>
  <c r="AC19" i="46"/>
  <c r="AC18" i="46"/>
  <c r="AC20" i="46"/>
  <c r="AC21" i="46"/>
  <c r="AC22" i="46"/>
  <c r="AC23" i="46"/>
  <c r="AC24" i="46"/>
  <c r="AC25" i="46"/>
  <c r="AC26" i="46"/>
  <c r="AC27" i="46"/>
  <c r="AC28" i="46"/>
  <c r="AC29" i="46"/>
  <c r="AC30" i="46"/>
  <c r="AC31" i="46"/>
  <c r="AC32" i="46"/>
  <c r="AC33" i="46"/>
  <c r="AC34" i="46"/>
  <c r="AC35" i="46"/>
  <c r="AC36" i="46"/>
  <c r="AC37" i="46"/>
  <c r="AC38" i="46"/>
  <c r="AC39" i="46"/>
  <c r="AC40" i="46"/>
  <c r="AC41" i="46"/>
  <c r="AC42" i="46"/>
  <c r="AC43" i="46"/>
  <c r="AC44" i="46"/>
  <c r="AC45" i="46"/>
  <c r="AC46" i="46"/>
  <c r="AC47" i="46"/>
  <c r="AC48" i="46"/>
  <c r="AC49" i="46"/>
  <c r="AC50" i="46"/>
  <c r="AC51" i="46"/>
  <c r="AC52" i="46"/>
  <c r="AC53" i="46"/>
  <c r="AC54" i="46"/>
  <c r="AC55" i="46"/>
  <c r="AC56" i="46"/>
  <c r="AC57" i="46"/>
  <c r="AC58" i="46"/>
  <c r="AC59" i="46"/>
  <c r="AC60" i="46"/>
  <c r="AC61" i="46"/>
  <c r="AC62" i="46"/>
  <c r="AC63" i="46"/>
  <c r="AC64" i="46"/>
  <c r="M20" i="41"/>
  <c r="J20" i="41"/>
  <c r="I19" i="41"/>
  <c r="I18" i="41"/>
  <c r="I21" i="41"/>
  <c r="D30" i="52"/>
  <c r="D6" i="52"/>
  <c r="U6" i="51"/>
  <c r="U8" i="51"/>
  <c r="U9" i="51"/>
  <c r="U10" i="51"/>
  <c r="U13" i="51"/>
  <c r="U18" i="51"/>
  <c r="U19" i="51"/>
  <c r="U20" i="51"/>
  <c r="T6" i="51"/>
  <c r="T8" i="51"/>
  <c r="T9" i="51"/>
  <c r="T10" i="51"/>
  <c r="T13" i="51"/>
  <c r="T18" i="51"/>
  <c r="T19" i="51"/>
  <c r="T20" i="51"/>
  <c r="U12" i="51"/>
  <c r="U17" i="51"/>
  <c r="T12" i="51"/>
  <c r="T17" i="51"/>
  <c r="S21" i="51"/>
  <c r="G21" i="51"/>
  <c r="F21" i="51"/>
  <c r="P21" i="51"/>
  <c r="O21" i="51"/>
  <c r="M21" i="51"/>
  <c r="L21" i="51"/>
  <c r="J21" i="51"/>
  <c r="I21" i="51"/>
  <c r="U23" i="51"/>
  <c r="T23" i="51"/>
  <c r="R21" i="51"/>
  <c r="Q17" i="34"/>
  <c r="U17" i="34" s="1"/>
  <c r="Q18" i="34"/>
  <c r="U18" i="34" s="1"/>
  <c r="Q19" i="34"/>
  <c r="U19" i="34" s="1"/>
  <c r="Q20" i="34"/>
  <c r="U20" i="34" s="1"/>
  <c r="Q21" i="34"/>
  <c r="U21" i="34" s="1"/>
  <c r="Q22" i="34"/>
  <c r="U22" i="34" s="1"/>
  <c r="Q23" i="34"/>
  <c r="U23" i="34" s="1"/>
  <c r="Q24" i="34"/>
  <c r="U24" i="34" s="1"/>
  <c r="Q25" i="34"/>
  <c r="U25" i="34" s="1"/>
  <c r="Q26" i="34"/>
  <c r="U26" i="34" s="1"/>
  <c r="Q27" i="34"/>
  <c r="U27" i="34" s="1"/>
  <c r="Q28" i="34"/>
  <c r="U28" i="34" s="1"/>
  <c r="Q29" i="34"/>
  <c r="U29" i="34" s="1"/>
  <c r="Q30" i="34"/>
  <c r="U30" i="34" s="1"/>
  <c r="Q31" i="34"/>
  <c r="U31" i="34" s="1"/>
  <c r="Q32" i="34"/>
  <c r="U32" i="34" s="1"/>
  <c r="Q33" i="34"/>
  <c r="U33" i="34" s="1"/>
  <c r="Q34" i="34"/>
  <c r="U34" i="34" s="1"/>
  <c r="Q35" i="34"/>
  <c r="U35" i="34" s="1"/>
  <c r="Q36" i="34"/>
  <c r="U36" i="34" s="1"/>
  <c r="Q37" i="34"/>
  <c r="U37" i="34" s="1"/>
  <c r="Q38" i="34"/>
  <c r="U38" i="34" s="1"/>
  <c r="Q39" i="34"/>
  <c r="U39" i="34" s="1"/>
  <c r="Q40" i="34"/>
  <c r="U40" i="34" s="1"/>
  <c r="Q41" i="34"/>
  <c r="U41" i="34" s="1"/>
  <c r="Q42" i="34"/>
  <c r="U42" i="34" s="1"/>
  <c r="Q43" i="34"/>
  <c r="U43" i="34" s="1"/>
  <c r="Q44" i="34"/>
  <c r="U44" i="34" s="1"/>
  <c r="Q45" i="34"/>
  <c r="U45" i="34" s="1"/>
  <c r="Q46" i="34"/>
  <c r="U46" i="34" s="1"/>
  <c r="Q47" i="34"/>
  <c r="U47" i="34" s="1"/>
  <c r="Q48" i="34"/>
  <c r="U48" i="34" s="1"/>
  <c r="Q49" i="34"/>
  <c r="U49" i="34" s="1"/>
  <c r="Q50" i="34"/>
  <c r="U50" i="34" s="1"/>
  <c r="Q51" i="34"/>
  <c r="U51" i="34" s="1"/>
  <c r="Q52" i="34"/>
  <c r="U52" i="34" s="1"/>
  <c r="Q53" i="34"/>
  <c r="U53" i="34" s="1"/>
  <c r="Q54" i="34"/>
  <c r="U54" i="34" s="1"/>
  <c r="Q55" i="34"/>
  <c r="U55" i="34" s="1"/>
  <c r="Q56" i="34"/>
  <c r="U56" i="34" s="1"/>
  <c r="Q57" i="34"/>
  <c r="U57" i="34" s="1"/>
  <c r="Q58" i="34"/>
  <c r="U58" i="34" s="1"/>
  <c r="Q59" i="34"/>
  <c r="U59" i="34" s="1"/>
  <c r="Q60" i="34"/>
  <c r="U60" i="34" s="1"/>
  <c r="Q61" i="34"/>
  <c r="U61" i="34" s="1"/>
  <c r="Q62" i="34"/>
  <c r="U62" i="34" s="1"/>
  <c r="Q63" i="34"/>
  <c r="U63" i="34" s="1"/>
  <c r="Q64" i="34"/>
  <c r="U64" i="34" s="1"/>
  <c r="Q65" i="34"/>
  <c r="U65" i="34" s="1"/>
  <c r="Q66" i="34"/>
  <c r="U66" i="34" s="1"/>
  <c r="Q67" i="34"/>
  <c r="U67" i="34" s="1"/>
  <c r="Q68" i="34"/>
  <c r="U68" i="34" s="1"/>
  <c r="Q69" i="34"/>
  <c r="U69" i="34" s="1"/>
  <c r="Q70" i="34"/>
  <c r="U70" i="34" s="1"/>
  <c r="Q71" i="34"/>
  <c r="U71" i="34" s="1"/>
  <c r="Q72" i="34"/>
  <c r="U72" i="34" s="1"/>
  <c r="Q73" i="34"/>
  <c r="U73" i="34" s="1"/>
  <c r="Q74" i="34"/>
  <c r="U74" i="34" s="1"/>
  <c r="Q75" i="34"/>
  <c r="U75" i="34" s="1"/>
  <c r="Q76" i="34"/>
  <c r="U76" i="34" s="1"/>
  <c r="Q77" i="34"/>
  <c r="U77" i="34" s="1"/>
  <c r="Q78" i="34"/>
  <c r="U78" i="34" s="1"/>
  <c r="Q79" i="34"/>
  <c r="U79" i="34" s="1"/>
  <c r="Q80" i="34"/>
  <c r="U80" i="34" s="1"/>
  <c r="Q81" i="34"/>
  <c r="U81" i="34" s="1"/>
  <c r="Q82" i="34"/>
  <c r="U82" i="34" s="1"/>
  <c r="Q83" i="34"/>
  <c r="U83" i="34" s="1"/>
  <c r="Q84" i="34"/>
  <c r="U84" i="34" s="1"/>
  <c r="Q85" i="34"/>
  <c r="U85" i="34" s="1"/>
  <c r="Q86" i="34"/>
  <c r="U86" i="34" s="1"/>
  <c r="Q87" i="34"/>
  <c r="U87" i="34" s="1"/>
  <c r="Q88" i="34"/>
  <c r="U88" i="34" s="1"/>
  <c r="Q89" i="34"/>
  <c r="U89" i="34" s="1"/>
  <c r="Q90" i="34"/>
  <c r="U90" i="34" s="1"/>
  <c r="Q91" i="34"/>
  <c r="U91" i="34" s="1"/>
  <c r="Q92" i="34"/>
  <c r="U92" i="34" s="1"/>
  <c r="Q93" i="34"/>
  <c r="U93" i="34" s="1"/>
  <c r="Q94" i="34"/>
  <c r="U94" i="34" s="1"/>
  <c r="Q95" i="34"/>
  <c r="U95" i="34" s="1"/>
  <c r="Q96" i="34"/>
  <c r="U96" i="34" s="1"/>
  <c r="Q97" i="34"/>
  <c r="U97" i="34" s="1"/>
  <c r="Q98" i="34"/>
  <c r="U98" i="34" s="1"/>
  <c r="Q99" i="34"/>
  <c r="U99" i="34" s="1"/>
  <c r="Q100" i="34"/>
  <c r="U100" i="34" s="1"/>
  <c r="Q101" i="34"/>
  <c r="U101" i="34" s="1"/>
  <c r="Q102" i="34"/>
  <c r="U102" i="34" s="1"/>
  <c r="Q103" i="34"/>
  <c r="U103" i="34" s="1"/>
  <c r="Q104" i="34"/>
  <c r="U104" i="34" s="1"/>
  <c r="Q105" i="34"/>
  <c r="U105" i="34" s="1"/>
  <c r="Q106" i="34"/>
  <c r="U106" i="34" s="1"/>
  <c r="Q107" i="34"/>
  <c r="U107" i="34" s="1"/>
  <c r="Q108" i="34"/>
  <c r="U108" i="34" s="1"/>
  <c r="Q109" i="34"/>
  <c r="U109" i="34" s="1"/>
  <c r="Q110" i="34"/>
  <c r="U110" i="34" s="1"/>
  <c r="Q111" i="34"/>
  <c r="U111" i="34" s="1"/>
  <c r="Q112" i="34"/>
  <c r="U112" i="34" s="1"/>
  <c r="Q113" i="34"/>
  <c r="U113" i="34" s="1"/>
  <c r="Q114" i="34"/>
  <c r="U114" i="34" s="1"/>
  <c r="Q115" i="34"/>
  <c r="U115" i="34" s="1"/>
  <c r="Q116" i="34"/>
  <c r="U116" i="34" s="1"/>
  <c r="Q117" i="34"/>
  <c r="U117" i="34" s="1"/>
  <c r="Q118" i="34"/>
  <c r="U118" i="34" s="1"/>
  <c r="Q119" i="34"/>
  <c r="U119" i="34" s="1"/>
  <c r="Q120" i="34"/>
  <c r="U120" i="34" s="1"/>
  <c r="Q121" i="34"/>
  <c r="U121" i="34" s="1"/>
  <c r="Q122" i="34"/>
  <c r="U122" i="34" s="1"/>
  <c r="Q123" i="34"/>
  <c r="U123" i="34" s="1"/>
  <c r="Q124" i="34"/>
  <c r="U124" i="34" s="1"/>
  <c r="Q125" i="34"/>
  <c r="U125" i="34" s="1"/>
  <c r="Q126" i="34"/>
  <c r="U126" i="34" s="1"/>
  <c r="Q127" i="34"/>
  <c r="U127" i="34" s="1"/>
  <c r="Q128" i="34"/>
  <c r="U128" i="34" s="1"/>
  <c r="Q129" i="34"/>
  <c r="U129" i="34" s="1"/>
  <c r="Q130" i="34"/>
  <c r="U130" i="34" s="1"/>
  <c r="Q131" i="34"/>
  <c r="U131" i="34" s="1"/>
  <c r="Q132" i="34"/>
  <c r="U132" i="34" s="1"/>
  <c r="Q133" i="34"/>
  <c r="U133" i="34" s="1"/>
  <c r="Q134" i="34"/>
  <c r="U134" i="34" s="1"/>
  <c r="Q135" i="34"/>
  <c r="U135" i="34" s="1"/>
  <c r="Q136" i="34"/>
  <c r="U136" i="34" s="1"/>
  <c r="Q137" i="34"/>
  <c r="U137" i="34" s="1"/>
  <c r="Q138" i="34"/>
  <c r="U138" i="34" s="1"/>
  <c r="Q139" i="34"/>
  <c r="U139" i="34" s="1"/>
  <c r="Q140" i="34"/>
  <c r="U140" i="34" s="1"/>
  <c r="Q141" i="34"/>
  <c r="U141" i="34" s="1"/>
  <c r="Q142" i="34"/>
  <c r="U142" i="34" s="1"/>
  <c r="Q143" i="34"/>
  <c r="U143" i="34" s="1"/>
  <c r="Q144" i="34"/>
  <c r="U144" i="34" s="1"/>
  <c r="Q145" i="34"/>
  <c r="U145" i="34" s="1"/>
  <c r="Q146" i="34"/>
  <c r="U146" i="34" s="1"/>
  <c r="Q147" i="34"/>
  <c r="U147" i="34" s="1"/>
  <c r="Q148" i="34"/>
  <c r="U148" i="34" s="1"/>
  <c r="Q149" i="34"/>
  <c r="U149" i="34" s="1"/>
  <c r="Q150" i="34"/>
  <c r="U150" i="34" s="1"/>
  <c r="Q151" i="34"/>
  <c r="U151" i="34" s="1"/>
  <c r="Q152" i="34"/>
  <c r="U152" i="34" s="1"/>
  <c r="Q153" i="34"/>
  <c r="U153" i="34" s="1"/>
  <c r="Q154" i="34"/>
  <c r="U154" i="34" s="1"/>
  <c r="Q155" i="34"/>
  <c r="U155" i="34" s="1"/>
  <c r="Q156" i="34"/>
  <c r="U156" i="34" s="1"/>
  <c r="Q157" i="34"/>
  <c r="U157" i="34" s="1"/>
  <c r="Q158" i="34"/>
  <c r="U158" i="34" s="1"/>
  <c r="Q159" i="34"/>
  <c r="U159" i="34" s="1"/>
  <c r="Q160" i="34"/>
  <c r="U160" i="34" s="1"/>
  <c r="Q161" i="34"/>
  <c r="U161" i="34" s="1"/>
  <c r="Q162" i="34"/>
  <c r="U162" i="34" s="1"/>
  <c r="Q163" i="34"/>
  <c r="U163" i="34" s="1"/>
  <c r="Q164" i="34"/>
  <c r="U164" i="34" s="1"/>
  <c r="Q165" i="34"/>
  <c r="U165" i="34" s="1"/>
  <c r="Q166" i="34"/>
  <c r="U166" i="34" s="1"/>
  <c r="Q167" i="34"/>
  <c r="U167" i="34" s="1"/>
  <c r="Q168" i="34"/>
  <c r="U168" i="34" s="1"/>
  <c r="Q169" i="34"/>
  <c r="U169" i="34" s="1"/>
  <c r="Q170" i="34"/>
  <c r="U170" i="34" s="1"/>
  <c r="Q171" i="34"/>
  <c r="U171" i="34" s="1"/>
  <c r="Q172" i="34"/>
  <c r="U172" i="34" s="1"/>
  <c r="Q173" i="34"/>
  <c r="U173" i="34" s="1"/>
  <c r="Q174" i="34"/>
  <c r="U174" i="34" s="1"/>
  <c r="Q175" i="34"/>
  <c r="U175" i="34" s="1"/>
  <c r="Q176" i="34"/>
  <c r="U176" i="34" s="1"/>
  <c r="Q177" i="34"/>
  <c r="U177" i="34" s="1"/>
  <c r="Q178" i="34"/>
  <c r="U178" i="34" s="1"/>
  <c r="Q179" i="34"/>
  <c r="U179" i="34" s="1"/>
  <c r="Q180" i="34"/>
  <c r="U180" i="34" s="1"/>
  <c r="Q181" i="34"/>
  <c r="U181" i="34" s="1"/>
  <c r="Q182" i="34"/>
  <c r="U182" i="34" s="1"/>
  <c r="Q183" i="34"/>
  <c r="U183" i="34" s="1"/>
  <c r="Q184" i="34"/>
  <c r="U184" i="34" s="1"/>
  <c r="Q185" i="34"/>
  <c r="U185" i="34" s="1"/>
  <c r="Q186" i="34"/>
  <c r="U186" i="34" s="1"/>
  <c r="Q187" i="34"/>
  <c r="U187" i="34" s="1"/>
  <c r="Q188" i="34"/>
  <c r="U188" i="34" s="1"/>
  <c r="Q189" i="34"/>
  <c r="U189" i="34" s="1"/>
  <c r="Q190" i="34"/>
  <c r="U190" i="34" s="1"/>
  <c r="Q191" i="34"/>
  <c r="U191" i="34" s="1"/>
  <c r="Q192" i="34"/>
  <c r="U192" i="34" s="1"/>
  <c r="Q193" i="34"/>
  <c r="U193" i="34" s="1"/>
  <c r="Q194" i="34"/>
  <c r="U194" i="34" s="1"/>
  <c r="Q195" i="34"/>
  <c r="U195" i="34" s="1"/>
  <c r="Q196" i="34"/>
  <c r="U196" i="34" s="1"/>
  <c r="Q197" i="34"/>
  <c r="U197" i="34" s="1"/>
  <c r="Q198" i="34"/>
  <c r="U198" i="34" s="1"/>
  <c r="Q199" i="34"/>
  <c r="U199" i="34" s="1"/>
  <c r="Q200" i="34"/>
  <c r="U200" i="34" s="1"/>
  <c r="Q201" i="34"/>
  <c r="U201" i="34" s="1"/>
  <c r="Q202" i="34"/>
  <c r="U202" i="34" s="1"/>
  <c r="Q203" i="34"/>
  <c r="U203" i="34" s="1"/>
  <c r="Q204" i="34"/>
  <c r="U204" i="34" s="1"/>
  <c r="Q205" i="34"/>
  <c r="U205" i="34" s="1"/>
  <c r="Q206" i="34"/>
  <c r="U206" i="34" s="1"/>
  <c r="Q207" i="34"/>
  <c r="U207" i="34" s="1"/>
  <c r="Q208" i="34"/>
  <c r="U208" i="34" s="1"/>
  <c r="Q209" i="34"/>
  <c r="U209" i="34" s="1"/>
  <c r="Q210" i="34"/>
  <c r="U210" i="34" s="1"/>
  <c r="Q211" i="34"/>
  <c r="U211" i="34" s="1"/>
  <c r="Q212" i="34"/>
  <c r="U212" i="34" s="1"/>
  <c r="Q213" i="34"/>
  <c r="U213" i="34" s="1"/>
  <c r="Q214" i="34"/>
  <c r="U214" i="34" s="1"/>
  <c r="Q215" i="34"/>
  <c r="U215" i="34" s="1"/>
  <c r="Q216" i="34"/>
  <c r="U216" i="34" s="1"/>
  <c r="Q217" i="34"/>
  <c r="U217" i="34" s="1"/>
  <c r="Q218" i="34"/>
  <c r="U218" i="34" s="1"/>
  <c r="Q219" i="34"/>
  <c r="U219" i="34" s="1"/>
  <c r="Q220" i="34"/>
  <c r="U220" i="34" s="1"/>
  <c r="Q221" i="34"/>
  <c r="U221" i="34" s="1"/>
  <c r="Q222" i="34"/>
  <c r="U222" i="34" s="1"/>
  <c r="Q223" i="34"/>
  <c r="U223" i="34" s="1"/>
  <c r="Q224" i="34"/>
  <c r="U224" i="34" s="1"/>
  <c r="Q225" i="34"/>
  <c r="U225" i="34" s="1"/>
  <c r="Q226" i="34"/>
  <c r="U226" i="34" s="1"/>
  <c r="Q227" i="34"/>
  <c r="U227" i="34" s="1"/>
  <c r="Q228" i="34"/>
  <c r="U228" i="34" s="1"/>
  <c r="Q229" i="34"/>
  <c r="U229" i="34" s="1"/>
  <c r="Q230" i="34"/>
  <c r="U230" i="34" s="1"/>
  <c r="Q231" i="34"/>
  <c r="U231" i="34" s="1"/>
  <c r="Q232" i="34"/>
  <c r="U232" i="34" s="1"/>
  <c r="Q233" i="34"/>
  <c r="U233" i="34" s="1"/>
  <c r="Q234" i="34"/>
  <c r="U234" i="34" s="1"/>
  <c r="Q235" i="34"/>
  <c r="U235" i="34" s="1"/>
  <c r="Q236" i="34"/>
  <c r="U236" i="34" s="1"/>
  <c r="Q237" i="34"/>
  <c r="U237" i="34" s="1"/>
  <c r="Q238" i="34"/>
  <c r="U238" i="34" s="1"/>
  <c r="Q239" i="34"/>
  <c r="U239" i="34" s="1"/>
  <c r="Q240" i="34"/>
  <c r="U240" i="34" s="1"/>
  <c r="Q241" i="34"/>
  <c r="U241" i="34" s="1"/>
  <c r="Q242" i="34"/>
  <c r="U242" i="34" s="1"/>
  <c r="Q243" i="34"/>
  <c r="U243" i="34" s="1"/>
  <c r="Q244" i="34"/>
  <c r="U244" i="34" s="1"/>
  <c r="Q245" i="34"/>
  <c r="U245" i="34" s="1"/>
  <c r="Q246" i="34"/>
  <c r="U246" i="34" s="1"/>
  <c r="Q247" i="34"/>
  <c r="U247" i="34" s="1"/>
  <c r="Q248" i="34"/>
  <c r="U248" i="34" s="1"/>
  <c r="Q249" i="34"/>
  <c r="U249" i="34" s="1"/>
  <c r="Q250" i="34"/>
  <c r="U250" i="34" s="1"/>
  <c r="Q251" i="34"/>
  <c r="U251" i="34" s="1"/>
  <c r="Q252" i="34"/>
  <c r="U252" i="34" s="1"/>
  <c r="Q253" i="34"/>
  <c r="U253" i="34" s="1"/>
  <c r="Q254" i="34"/>
  <c r="U254" i="34" s="1"/>
  <c r="Q255" i="34"/>
  <c r="U255" i="34" s="1"/>
  <c r="Q256" i="34"/>
  <c r="U256" i="34" s="1"/>
  <c r="Q257" i="34"/>
  <c r="U257" i="34" s="1"/>
  <c r="Q258" i="34"/>
  <c r="U258" i="34" s="1"/>
  <c r="Q259" i="34"/>
  <c r="U259" i="34" s="1"/>
  <c r="Q260" i="34"/>
  <c r="U260" i="34" s="1"/>
  <c r="Q261" i="34"/>
  <c r="U261" i="34" s="1"/>
  <c r="Q262" i="34"/>
  <c r="U262" i="34" s="1"/>
  <c r="Q263" i="34"/>
  <c r="U263" i="34" s="1"/>
  <c r="Q264" i="34"/>
  <c r="U264" i="34" s="1"/>
  <c r="Q265" i="34"/>
  <c r="U265" i="34" s="1"/>
  <c r="Q266" i="34"/>
  <c r="U266" i="34" s="1"/>
  <c r="Q267" i="34"/>
  <c r="U267" i="34" s="1"/>
  <c r="Q268" i="34"/>
  <c r="U268" i="34" s="1"/>
  <c r="Q269" i="34"/>
  <c r="U269" i="34" s="1"/>
  <c r="Q270" i="34"/>
  <c r="U270" i="34" s="1"/>
  <c r="Q271" i="34"/>
  <c r="U271" i="34" s="1"/>
  <c r="Q272" i="34"/>
  <c r="U272" i="34" s="1"/>
  <c r="Q273" i="34"/>
  <c r="U273" i="34" s="1"/>
  <c r="Q274" i="34"/>
  <c r="U274" i="34" s="1"/>
  <c r="Q275" i="34"/>
  <c r="U275" i="34" s="1"/>
  <c r="Q276" i="34"/>
  <c r="U276" i="34" s="1"/>
  <c r="Q277" i="34"/>
  <c r="U277" i="34" s="1"/>
  <c r="Q278" i="34"/>
  <c r="U278" i="34" s="1"/>
  <c r="Q279" i="34"/>
  <c r="U279" i="34" s="1"/>
  <c r="Q280" i="34"/>
  <c r="U280" i="34" s="1"/>
  <c r="Q281" i="34"/>
  <c r="U281" i="34" s="1"/>
  <c r="Q282" i="34"/>
  <c r="U282" i="34" s="1"/>
  <c r="Q283" i="34"/>
  <c r="U283" i="34" s="1"/>
  <c r="Q284" i="34"/>
  <c r="U284" i="34" s="1"/>
  <c r="Q285" i="34"/>
  <c r="U285" i="34" s="1"/>
  <c r="Q286" i="34"/>
  <c r="U286" i="34" s="1"/>
  <c r="Q287" i="34"/>
  <c r="U287" i="34" s="1"/>
  <c r="Q288" i="34"/>
  <c r="U288" i="34" s="1"/>
  <c r="Q289" i="34"/>
  <c r="U289" i="34" s="1"/>
  <c r="Q290" i="34"/>
  <c r="U290" i="34" s="1"/>
  <c r="Q291" i="34"/>
  <c r="U291" i="34" s="1"/>
  <c r="Q292" i="34"/>
  <c r="U292" i="34" s="1"/>
  <c r="Q293" i="34"/>
  <c r="U293" i="34" s="1"/>
  <c r="Q294" i="34"/>
  <c r="U294" i="34" s="1"/>
  <c r="Q295" i="34"/>
  <c r="U295" i="34" s="1"/>
  <c r="Q296" i="34"/>
  <c r="U296" i="34" s="1"/>
  <c r="Q297" i="34"/>
  <c r="U297" i="34" s="1"/>
  <c r="Q298" i="34"/>
  <c r="U298" i="34" s="1"/>
  <c r="Q299" i="34"/>
  <c r="U299" i="34" s="1"/>
  <c r="Q300" i="34"/>
  <c r="U300" i="34" s="1"/>
  <c r="Q301" i="34"/>
  <c r="U301" i="34" s="1"/>
  <c r="Q302" i="34"/>
  <c r="U302" i="34" s="1"/>
  <c r="Q303" i="34"/>
  <c r="U303" i="34" s="1"/>
  <c r="Q304" i="34"/>
  <c r="U304" i="34" s="1"/>
  <c r="Q305" i="34"/>
  <c r="U305" i="34" s="1"/>
  <c r="Q306" i="34"/>
  <c r="U306" i="34" s="1"/>
  <c r="Q307" i="34"/>
  <c r="U307" i="34" s="1"/>
  <c r="Q308" i="34"/>
  <c r="U308" i="34" s="1"/>
  <c r="Q309" i="34"/>
  <c r="U309" i="34" s="1"/>
  <c r="Q310" i="34"/>
  <c r="U310" i="34" s="1"/>
  <c r="Q311" i="34"/>
  <c r="U311" i="34" s="1"/>
  <c r="Q312" i="34"/>
  <c r="U312" i="34" s="1"/>
  <c r="Q313" i="34"/>
  <c r="U313" i="34" s="1"/>
  <c r="Q314" i="34"/>
  <c r="U314" i="34" s="1"/>
  <c r="Q315" i="34"/>
  <c r="U315" i="34" s="1"/>
  <c r="Q316" i="34"/>
  <c r="U316" i="34" s="1"/>
  <c r="Q317" i="34"/>
  <c r="U317" i="34" s="1"/>
  <c r="Q318" i="34"/>
  <c r="U318" i="34" s="1"/>
  <c r="Q319" i="34"/>
  <c r="U319" i="34" s="1"/>
  <c r="Q320" i="34"/>
  <c r="U320" i="34" s="1"/>
  <c r="Q321" i="34"/>
  <c r="U321" i="34" s="1"/>
  <c r="Q322" i="34"/>
  <c r="U322" i="34" s="1"/>
  <c r="Q323" i="34"/>
  <c r="U323" i="34" s="1"/>
  <c r="Q324" i="34"/>
  <c r="U324" i="34" s="1"/>
  <c r="Q325" i="34"/>
  <c r="U325" i="34" s="1"/>
  <c r="Q326" i="34"/>
  <c r="U326" i="34" s="1"/>
  <c r="Q327" i="34"/>
  <c r="U327" i="34" s="1"/>
  <c r="Q328" i="34"/>
  <c r="U328" i="34" s="1"/>
  <c r="Q329" i="34"/>
  <c r="U329" i="34" s="1"/>
  <c r="Q330" i="34"/>
  <c r="U330" i="34" s="1"/>
  <c r="Q331" i="34"/>
  <c r="U331" i="34" s="1"/>
  <c r="Q332" i="34"/>
  <c r="U332" i="34" s="1"/>
  <c r="Q333" i="34"/>
  <c r="U333" i="34" s="1"/>
  <c r="Q334" i="34"/>
  <c r="U334" i="34" s="1"/>
  <c r="Q335" i="34"/>
  <c r="U335" i="34" s="1"/>
  <c r="Q336" i="34"/>
  <c r="U336" i="34" s="1"/>
  <c r="Q337" i="34"/>
  <c r="U337" i="34" s="1"/>
  <c r="Q338" i="34"/>
  <c r="U338" i="34" s="1"/>
  <c r="Q339" i="34"/>
  <c r="U339" i="34" s="1"/>
  <c r="Q340" i="34"/>
  <c r="U340" i="34" s="1"/>
  <c r="Q341" i="34"/>
  <c r="U341" i="34" s="1"/>
  <c r="Q342" i="34"/>
  <c r="U342" i="34" s="1"/>
  <c r="Q343" i="34"/>
  <c r="U343" i="34" s="1"/>
  <c r="Q344" i="34"/>
  <c r="U344" i="34" s="1"/>
  <c r="Q345" i="34"/>
  <c r="U345" i="34" s="1"/>
  <c r="Q346" i="34"/>
  <c r="U346" i="34" s="1"/>
  <c r="Q347" i="34"/>
  <c r="U347" i="34" s="1"/>
  <c r="Q348" i="34"/>
  <c r="U348" i="34" s="1"/>
  <c r="Q349" i="34"/>
  <c r="U349" i="34" s="1"/>
  <c r="Q350" i="34"/>
  <c r="U350" i="34" s="1"/>
  <c r="Q351" i="34"/>
  <c r="U351" i="34" s="1"/>
  <c r="Q352" i="34"/>
  <c r="U352" i="34" s="1"/>
  <c r="Q353" i="34"/>
  <c r="U353" i="34" s="1"/>
  <c r="Q354" i="34"/>
  <c r="U354" i="34" s="1"/>
  <c r="Q355" i="34"/>
  <c r="U355" i="34" s="1"/>
  <c r="Q356" i="34"/>
  <c r="U356" i="34" s="1"/>
  <c r="Q357" i="34"/>
  <c r="U357" i="34" s="1"/>
  <c r="Q358" i="34"/>
  <c r="U358" i="34" s="1"/>
  <c r="Q359" i="34"/>
  <c r="U359" i="34" s="1"/>
  <c r="Q360" i="34"/>
  <c r="U360" i="34" s="1"/>
  <c r="Q361" i="34"/>
  <c r="U361" i="34" s="1"/>
  <c r="Q362" i="34"/>
  <c r="U362" i="34" s="1"/>
  <c r="Q363" i="34"/>
  <c r="U363" i="34" s="1"/>
  <c r="Q364" i="34"/>
  <c r="U364" i="34" s="1"/>
  <c r="Q365" i="34"/>
  <c r="U365" i="34" s="1"/>
  <c r="Q366" i="34"/>
  <c r="U366" i="34" s="1"/>
  <c r="Q367" i="34"/>
  <c r="U367" i="34" s="1"/>
  <c r="Q368" i="34"/>
  <c r="U368" i="34" s="1"/>
  <c r="Q369" i="34"/>
  <c r="U369" i="34" s="1"/>
  <c r="Q370" i="34"/>
  <c r="U370" i="34" s="1"/>
  <c r="Q371" i="34"/>
  <c r="U371" i="34" s="1"/>
  <c r="Q372" i="34"/>
  <c r="U372" i="34" s="1"/>
  <c r="Q373" i="34"/>
  <c r="U373" i="34" s="1"/>
  <c r="Q374" i="34"/>
  <c r="U374" i="34" s="1"/>
  <c r="Q375" i="34"/>
  <c r="U375" i="34" s="1"/>
  <c r="Q376" i="34"/>
  <c r="U376" i="34" s="1"/>
  <c r="Q377" i="34"/>
  <c r="U377" i="34" s="1"/>
  <c r="Q378" i="34"/>
  <c r="U378" i="34" s="1"/>
  <c r="Q379" i="34"/>
  <c r="U379" i="34" s="1"/>
  <c r="Q380" i="34"/>
  <c r="U380" i="34" s="1"/>
  <c r="Q381" i="34"/>
  <c r="U381" i="34" s="1"/>
  <c r="Q382" i="34"/>
  <c r="U382" i="34" s="1"/>
  <c r="Q383" i="34"/>
  <c r="U383" i="34" s="1"/>
  <c r="Q384" i="34"/>
  <c r="U384" i="34" s="1"/>
  <c r="Q385" i="34"/>
  <c r="U385" i="34" s="1"/>
  <c r="Q386" i="34"/>
  <c r="U386" i="34" s="1"/>
  <c r="Q387" i="34"/>
  <c r="U387" i="34" s="1"/>
  <c r="Q388" i="34"/>
  <c r="U388" i="34" s="1"/>
  <c r="Q389" i="34"/>
  <c r="U389" i="34" s="1"/>
  <c r="Q390" i="34"/>
  <c r="U390" i="34" s="1"/>
  <c r="Q391" i="34"/>
  <c r="U391" i="34" s="1"/>
  <c r="Q392" i="34"/>
  <c r="U392" i="34" s="1"/>
  <c r="Q393" i="34"/>
  <c r="U393" i="34" s="1"/>
  <c r="Q394" i="34"/>
  <c r="U394" i="34" s="1"/>
  <c r="Q395" i="34"/>
  <c r="U395" i="34" s="1"/>
  <c r="Q396" i="34"/>
  <c r="U396" i="34" s="1"/>
  <c r="Q397" i="34"/>
  <c r="U397" i="34" s="1"/>
  <c r="Q398" i="34"/>
  <c r="U398" i="34" s="1"/>
  <c r="Q399" i="34"/>
  <c r="U399" i="34" s="1"/>
  <c r="Q400" i="34"/>
  <c r="U400" i="34" s="1"/>
  <c r="Q401" i="34"/>
  <c r="U401" i="34" s="1"/>
  <c r="Q402" i="34"/>
  <c r="U402" i="34" s="1"/>
  <c r="Q403" i="34"/>
  <c r="U403" i="34" s="1"/>
  <c r="Q404" i="34"/>
  <c r="U404" i="34" s="1"/>
  <c r="Q405" i="34"/>
  <c r="U405" i="34" s="1"/>
  <c r="Q406" i="34"/>
  <c r="U406" i="34" s="1"/>
  <c r="Q407" i="34"/>
  <c r="U407" i="34" s="1"/>
  <c r="Q408" i="34"/>
  <c r="U408" i="34" s="1"/>
  <c r="Q409" i="34"/>
  <c r="U409" i="34" s="1"/>
  <c r="Q410" i="34"/>
  <c r="U410" i="34" s="1"/>
  <c r="Q411" i="34"/>
  <c r="U411" i="34" s="1"/>
  <c r="Q412" i="34"/>
  <c r="U412" i="34" s="1"/>
  <c r="Q413" i="34"/>
  <c r="U413" i="34" s="1"/>
  <c r="Q414" i="34"/>
  <c r="U414" i="34" s="1"/>
  <c r="Q415" i="34"/>
  <c r="U415" i="34" s="1"/>
  <c r="Q416" i="34"/>
  <c r="U416" i="34" s="1"/>
  <c r="Q417" i="34"/>
  <c r="U417" i="34" s="1"/>
  <c r="Q418" i="34"/>
  <c r="U418" i="34" s="1"/>
  <c r="Q419" i="34"/>
  <c r="U419" i="34" s="1"/>
  <c r="Q420" i="34"/>
  <c r="U420" i="34" s="1"/>
  <c r="Q421" i="34"/>
  <c r="U421" i="34" s="1"/>
  <c r="Q422" i="34"/>
  <c r="U422" i="34" s="1"/>
  <c r="Q423" i="34"/>
  <c r="U423" i="34" s="1"/>
  <c r="Q424" i="34"/>
  <c r="U424" i="34" s="1"/>
  <c r="Q425" i="34"/>
  <c r="U425" i="34" s="1"/>
  <c r="Q426" i="34"/>
  <c r="U426" i="34" s="1"/>
  <c r="Q427" i="34"/>
  <c r="U427" i="34" s="1"/>
  <c r="Q428" i="34"/>
  <c r="U428" i="34" s="1"/>
  <c r="Q429" i="34"/>
  <c r="U429" i="34" s="1"/>
  <c r="Q430" i="34"/>
  <c r="U430" i="34" s="1"/>
  <c r="Q431" i="34"/>
  <c r="U431" i="34" s="1"/>
  <c r="Q432" i="34"/>
  <c r="U432" i="34" s="1"/>
  <c r="Q433" i="34"/>
  <c r="U433" i="34" s="1"/>
  <c r="Q434" i="34"/>
  <c r="U434" i="34" s="1"/>
  <c r="Q435" i="34"/>
  <c r="U435" i="34" s="1"/>
  <c r="Q436" i="34"/>
  <c r="U436" i="34" s="1"/>
  <c r="Q437" i="34"/>
  <c r="U437" i="34" s="1"/>
  <c r="Q438" i="34"/>
  <c r="U438" i="34" s="1"/>
  <c r="Q439" i="34"/>
  <c r="U439" i="34" s="1"/>
  <c r="Q440" i="34"/>
  <c r="U440" i="34" s="1"/>
  <c r="Q441" i="34"/>
  <c r="U441" i="34" s="1"/>
  <c r="Q442" i="34"/>
  <c r="U442" i="34" s="1"/>
  <c r="Q443" i="34"/>
  <c r="U443" i="34" s="1"/>
  <c r="Q444" i="34"/>
  <c r="U444" i="34" s="1"/>
  <c r="Q445" i="34"/>
  <c r="U445" i="34" s="1"/>
  <c r="Q446" i="34"/>
  <c r="U446" i="34" s="1"/>
  <c r="Q447" i="34"/>
  <c r="U447" i="34" s="1"/>
  <c r="Q448" i="34"/>
  <c r="U448" i="34" s="1"/>
  <c r="Q449" i="34"/>
  <c r="U449" i="34" s="1"/>
  <c r="Q450" i="34"/>
  <c r="U450" i="34" s="1"/>
  <c r="Q451" i="34"/>
  <c r="U451" i="34" s="1"/>
  <c r="Q452" i="34"/>
  <c r="U452" i="34" s="1"/>
  <c r="Q453" i="34"/>
  <c r="U453" i="34" s="1"/>
  <c r="Q454" i="34"/>
  <c r="U454" i="34" s="1"/>
  <c r="Q455" i="34"/>
  <c r="U455" i="34" s="1"/>
  <c r="Q456" i="34"/>
  <c r="U456" i="34" s="1"/>
  <c r="Q457" i="34"/>
  <c r="U457" i="34" s="1"/>
  <c r="Q458" i="34"/>
  <c r="U458" i="34" s="1"/>
  <c r="Q459" i="34"/>
  <c r="U459" i="34" s="1"/>
  <c r="Q460" i="34"/>
  <c r="U460" i="34" s="1"/>
  <c r="Q461" i="34"/>
  <c r="U461" i="34" s="1"/>
  <c r="Q462" i="34"/>
  <c r="U462" i="34" s="1"/>
  <c r="Q463" i="34"/>
  <c r="U463" i="34" s="1"/>
  <c r="Q464" i="34"/>
  <c r="U464" i="34" s="1"/>
  <c r="Q465" i="34"/>
  <c r="U465" i="34" s="1"/>
  <c r="Q466" i="34"/>
  <c r="U466" i="34" s="1"/>
  <c r="Q467" i="34"/>
  <c r="U467" i="34" s="1"/>
  <c r="Q468" i="34"/>
  <c r="U468" i="34" s="1"/>
  <c r="Q469" i="34"/>
  <c r="U469" i="34" s="1"/>
  <c r="Q470" i="34"/>
  <c r="U470" i="34" s="1"/>
  <c r="Q471" i="34"/>
  <c r="U471" i="34" s="1"/>
  <c r="Q472" i="34"/>
  <c r="U472" i="34" s="1"/>
  <c r="Q473" i="34"/>
  <c r="U473" i="34" s="1"/>
  <c r="Q474" i="34"/>
  <c r="U474" i="34" s="1"/>
  <c r="Q475" i="34"/>
  <c r="U475" i="34" s="1"/>
  <c r="Q476" i="34"/>
  <c r="U476" i="34" s="1"/>
  <c r="Q477" i="34"/>
  <c r="U477" i="34" s="1"/>
  <c r="Q478" i="34"/>
  <c r="U478" i="34" s="1"/>
  <c r="Q479" i="34"/>
  <c r="U479" i="34" s="1"/>
  <c r="Q480" i="34"/>
  <c r="U480" i="34" s="1"/>
  <c r="Q481" i="34"/>
  <c r="U481" i="34" s="1"/>
  <c r="Q482" i="34"/>
  <c r="U482" i="34" s="1"/>
  <c r="Q483" i="34"/>
  <c r="U483" i="34" s="1"/>
  <c r="Q484" i="34"/>
  <c r="U484" i="34" s="1"/>
  <c r="Q485" i="34"/>
  <c r="U485" i="34" s="1"/>
  <c r="Q486" i="34"/>
  <c r="U486" i="34" s="1"/>
  <c r="Q487" i="34"/>
  <c r="U487" i="34" s="1"/>
  <c r="Q488" i="34"/>
  <c r="U488" i="34" s="1"/>
  <c r="Q489" i="34"/>
  <c r="U489" i="34" s="1"/>
  <c r="Q490" i="34"/>
  <c r="U490" i="34" s="1"/>
  <c r="Q491" i="34"/>
  <c r="U491" i="34" s="1"/>
  <c r="Q492" i="34"/>
  <c r="U492" i="34" s="1"/>
  <c r="Q493" i="34"/>
  <c r="U493" i="34" s="1"/>
  <c r="Q494" i="34"/>
  <c r="U494" i="34" s="1"/>
  <c r="Q495" i="34"/>
  <c r="U495" i="34" s="1"/>
  <c r="Q496" i="34"/>
  <c r="U496" i="34" s="1"/>
  <c r="Q497" i="34"/>
  <c r="U497" i="34" s="1"/>
  <c r="Q498" i="34"/>
  <c r="U498" i="34" s="1"/>
  <c r="Q499" i="34"/>
  <c r="U499" i="34" s="1"/>
  <c r="Q500" i="34"/>
  <c r="U500" i="34" s="1"/>
  <c r="Q501" i="34"/>
  <c r="U501" i="34" s="1"/>
  <c r="Q502" i="34"/>
  <c r="U502" i="34" s="1"/>
  <c r="Q503" i="34"/>
  <c r="U503" i="34" s="1"/>
  <c r="Q504" i="34"/>
  <c r="U504" i="34" s="1"/>
  <c r="Q505" i="34"/>
  <c r="U505" i="34" s="1"/>
  <c r="Q506" i="34"/>
  <c r="U506" i="34" s="1"/>
  <c r="Q507" i="34"/>
  <c r="U507" i="34" s="1"/>
  <c r="Q508" i="34"/>
  <c r="U508" i="34" s="1"/>
  <c r="Q509" i="34"/>
  <c r="U509" i="34" s="1"/>
  <c r="Q510" i="34"/>
  <c r="U510" i="34" s="1"/>
  <c r="Q511" i="34"/>
  <c r="U511" i="34" s="1"/>
  <c r="Q512" i="34"/>
  <c r="U512" i="34" s="1"/>
  <c r="Q513" i="34"/>
  <c r="U513" i="34" s="1"/>
  <c r="Q514" i="34"/>
  <c r="U514" i="34" s="1"/>
  <c r="Q515" i="34"/>
  <c r="U515" i="34" s="1"/>
  <c r="Q516" i="34"/>
  <c r="U516" i="34" s="1"/>
  <c r="Q517" i="34"/>
  <c r="U517" i="34" s="1"/>
  <c r="Q518" i="34"/>
  <c r="U518" i="34" s="1"/>
  <c r="Q519" i="34"/>
  <c r="U519" i="34" s="1"/>
  <c r="Q520" i="34"/>
  <c r="U520" i="34" s="1"/>
  <c r="Q521" i="34"/>
  <c r="U521" i="34" s="1"/>
  <c r="Q522" i="34"/>
  <c r="U522" i="34" s="1"/>
  <c r="Q523" i="34"/>
  <c r="U523" i="34" s="1"/>
  <c r="Q524" i="34"/>
  <c r="U524" i="34" s="1"/>
  <c r="Q525" i="34"/>
  <c r="U525" i="34" s="1"/>
  <c r="Q526" i="34"/>
  <c r="U526" i="34" s="1"/>
  <c r="Q527" i="34"/>
  <c r="U527" i="34" s="1"/>
  <c r="Q528" i="34"/>
  <c r="U528" i="34" s="1"/>
  <c r="Q529" i="34"/>
  <c r="U529" i="34" s="1"/>
  <c r="Q530" i="34"/>
  <c r="U530" i="34" s="1"/>
  <c r="Q531" i="34"/>
  <c r="U531" i="34" s="1"/>
  <c r="Q532" i="34"/>
  <c r="U532" i="34" s="1"/>
  <c r="Q533" i="34"/>
  <c r="U533" i="34" s="1"/>
  <c r="Q534" i="34"/>
  <c r="U534" i="34" s="1"/>
  <c r="Q535" i="34"/>
  <c r="U535" i="34" s="1"/>
  <c r="Q536" i="34"/>
  <c r="U536" i="34" s="1"/>
  <c r="Q537" i="34"/>
  <c r="U537" i="34" s="1"/>
  <c r="Q538" i="34"/>
  <c r="U538" i="34" s="1"/>
  <c r="Q539" i="34"/>
  <c r="U539" i="34" s="1"/>
  <c r="Q540" i="34"/>
  <c r="U540" i="34" s="1"/>
  <c r="Q541" i="34"/>
  <c r="U541" i="34" s="1"/>
  <c r="Q542" i="34"/>
  <c r="U542" i="34" s="1"/>
  <c r="Q543" i="34"/>
  <c r="U543" i="34" s="1"/>
  <c r="Q544" i="34"/>
  <c r="U544" i="34" s="1"/>
  <c r="Q545" i="34"/>
  <c r="U545" i="34" s="1"/>
  <c r="Q546" i="34"/>
  <c r="U546" i="34" s="1"/>
  <c r="Q547" i="34"/>
  <c r="U547" i="34" s="1"/>
  <c r="Q548" i="34"/>
  <c r="U548" i="34" s="1"/>
  <c r="Q549" i="34"/>
  <c r="U549" i="34" s="1"/>
  <c r="Q550" i="34"/>
  <c r="U550" i="34" s="1"/>
  <c r="Q551" i="34"/>
  <c r="U551" i="34" s="1"/>
  <c r="Q552" i="34"/>
  <c r="U552" i="34" s="1"/>
  <c r="Q553" i="34"/>
  <c r="U553" i="34" s="1"/>
  <c r="Q554" i="34"/>
  <c r="U554" i="34" s="1"/>
  <c r="Q555" i="34"/>
  <c r="U555" i="34" s="1"/>
  <c r="Q556" i="34"/>
  <c r="U556" i="34" s="1"/>
  <c r="Q557" i="34"/>
  <c r="U557" i="34" s="1"/>
  <c r="Q558" i="34"/>
  <c r="U558" i="34" s="1"/>
  <c r="Q559" i="34"/>
  <c r="U559" i="34" s="1"/>
  <c r="Q560" i="34"/>
  <c r="U560" i="34" s="1"/>
  <c r="Q561" i="34"/>
  <c r="U561" i="34" s="1"/>
  <c r="Q562" i="34"/>
  <c r="U562" i="34" s="1"/>
  <c r="Q563" i="34"/>
  <c r="U563" i="34" s="1"/>
  <c r="Q564" i="34"/>
  <c r="U564" i="34" s="1"/>
  <c r="Q565" i="34"/>
  <c r="U565" i="34" s="1"/>
  <c r="Q566" i="34"/>
  <c r="U566" i="34" s="1"/>
  <c r="Q567" i="34"/>
  <c r="U567" i="34" s="1"/>
  <c r="Q568" i="34"/>
  <c r="U568" i="34" s="1"/>
  <c r="Q569" i="34"/>
  <c r="U569" i="34" s="1"/>
  <c r="Q570" i="34"/>
  <c r="U570" i="34" s="1"/>
  <c r="Q571" i="34"/>
  <c r="U571" i="34" s="1"/>
  <c r="Q572" i="34"/>
  <c r="U572" i="34" s="1"/>
  <c r="Q573" i="34"/>
  <c r="U573" i="34" s="1"/>
  <c r="Q574" i="34"/>
  <c r="U574" i="34" s="1"/>
  <c r="Q575" i="34"/>
  <c r="U575" i="34" s="1"/>
  <c r="Q576" i="34"/>
  <c r="U576" i="34" s="1"/>
  <c r="Q577" i="34"/>
  <c r="U577" i="34" s="1"/>
  <c r="Q578" i="34"/>
  <c r="U578" i="34" s="1"/>
  <c r="Q579" i="34"/>
  <c r="U579" i="34" s="1"/>
  <c r="Q580" i="34"/>
  <c r="U580" i="34" s="1"/>
  <c r="Q581" i="34"/>
  <c r="U581" i="34" s="1"/>
  <c r="Q582" i="34"/>
  <c r="U582" i="34" s="1"/>
  <c r="Q583" i="34"/>
  <c r="U583" i="34" s="1"/>
  <c r="Q584" i="34"/>
  <c r="U584" i="34" s="1"/>
  <c r="Q585" i="34"/>
  <c r="U585" i="34" s="1"/>
  <c r="Q586" i="34"/>
  <c r="U586" i="34" s="1"/>
  <c r="Q587" i="34"/>
  <c r="U587" i="34" s="1"/>
  <c r="Q588" i="34"/>
  <c r="U588" i="34" s="1"/>
  <c r="Q589" i="34"/>
  <c r="U589" i="34" s="1"/>
  <c r="Q590" i="34"/>
  <c r="U590" i="34" s="1"/>
  <c r="Q591" i="34"/>
  <c r="U591" i="34" s="1"/>
  <c r="Q592" i="34"/>
  <c r="U592" i="34" s="1"/>
  <c r="Q593" i="34"/>
  <c r="U593" i="34" s="1"/>
  <c r="Q594" i="34"/>
  <c r="U594" i="34" s="1"/>
  <c r="Q595" i="34"/>
  <c r="U595" i="34" s="1"/>
  <c r="Q596" i="34"/>
  <c r="U596" i="34" s="1"/>
  <c r="Q597" i="34"/>
  <c r="U597" i="34" s="1"/>
  <c r="Q598" i="34"/>
  <c r="U598" i="34" s="1"/>
  <c r="Q599" i="34"/>
  <c r="U599" i="34" s="1"/>
  <c r="Q600" i="34"/>
  <c r="U600" i="34" s="1"/>
  <c r="Q601" i="34"/>
  <c r="U601" i="34" s="1"/>
  <c r="Q602" i="34"/>
  <c r="U602" i="34" s="1"/>
  <c r="Q603" i="34"/>
  <c r="U603" i="34" s="1"/>
  <c r="Q604" i="34"/>
  <c r="U604" i="34" s="1"/>
  <c r="Q605" i="34"/>
  <c r="U605" i="34" s="1"/>
  <c r="Q606" i="34"/>
  <c r="U606" i="34" s="1"/>
  <c r="Q607" i="34"/>
  <c r="U607" i="34" s="1"/>
  <c r="Q608" i="34"/>
  <c r="U608" i="34" s="1"/>
  <c r="Q609" i="34"/>
  <c r="U609" i="34" s="1"/>
  <c r="Q610" i="34"/>
  <c r="U610" i="34" s="1"/>
  <c r="Q611" i="34"/>
  <c r="U611" i="34" s="1"/>
  <c r="Q612" i="34"/>
  <c r="U612" i="34" s="1"/>
  <c r="Q613" i="34"/>
  <c r="U613" i="34" s="1"/>
  <c r="Q614" i="34"/>
  <c r="U614" i="34" s="1"/>
  <c r="Q615" i="34"/>
  <c r="U615" i="34" s="1"/>
  <c r="Q616" i="34"/>
  <c r="U616" i="34" s="1"/>
  <c r="Q617" i="34"/>
  <c r="U617" i="34" s="1"/>
  <c r="Q618" i="34"/>
  <c r="U618" i="34" s="1"/>
  <c r="Q619" i="34"/>
  <c r="U619" i="34" s="1"/>
  <c r="Q620" i="34"/>
  <c r="U620" i="34" s="1"/>
  <c r="Q621" i="34"/>
  <c r="U621" i="34" s="1"/>
  <c r="Q622" i="34"/>
  <c r="U622" i="34" s="1"/>
  <c r="Q623" i="34"/>
  <c r="U623" i="34" s="1"/>
  <c r="Q624" i="34"/>
  <c r="U624" i="34" s="1"/>
  <c r="Q625" i="34"/>
  <c r="U625" i="34" s="1"/>
  <c r="Q626" i="34"/>
  <c r="U626" i="34" s="1"/>
  <c r="Q627" i="34"/>
  <c r="U627" i="34" s="1"/>
  <c r="Q628" i="34"/>
  <c r="U628" i="34" s="1"/>
  <c r="Q629" i="34"/>
  <c r="U629" i="34" s="1"/>
  <c r="Q630" i="34"/>
  <c r="U630" i="34" s="1"/>
  <c r="Q631" i="34"/>
  <c r="U631" i="34" s="1"/>
  <c r="Q632" i="34"/>
  <c r="U632" i="34" s="1"/>
  <c r="Q633" i="34"/>
  <c r="U633" i="34" s="1"/>
  <c r="Q634" i="34"/>
  <c r="U634" i="34" s="1"/>
  <c r="Q635" i="34"/>
  <c r="U635" i="34" s="1"/>
  <c r="Q636" i="34"/>
  <c r="U636" i="34" s="1"/>
  <c r="Q637" i="34"/>
  <c r="U637" i="34" s="1"/>
  <c r="Q638" i="34"/>
  <c r="U638" i="34" s="1"/>
  <c r="Q639" i="34"/>
  <c r="U639" i="34" s="1"/>
  <c r="Q640" i="34"/>
  <c r="U640" i="34" s="1"/>
  <c r="Q641" i="34"/>
  <c r="U641" i="34" s="1"/>
  <c r="Q642" i="34"/>
  <c r="U642" i="34" s="1"/>
  <c r="Q643" i="34"/>
  <c r="U643" i="34" s="1"/>
  <c r="Q644" i="34"/>
  <c r="U644" i="34" s="1"/>
  <c r="Q645" i="34"/>
  <c r="U645" i="34" s="1"/>
  <c r="Q646" i="34"/>
  <c r="U646" i="34" s="1"/>
  <c r="Q647" i="34"/>
  <c r="U647" i="34" s="1"/>
  <c r="Q648" i="34"/>
  <c r="U648" i="34" s="1"/>
  <c r="Q649" i="34"/>
  <c r="U649" i="34" s="1"/>
  <c r="Q650" i="34"/>
  <c r="U650" i="34" s="1"/>
  <c r="Q651" i="34"/>
  <c r="U651" i="34" s="1"/>
  <c r="Q652" i="34"/>
  <c r="U652" i="34" s="1"/>
  <c r="Q653" i="34"/>
  <c r="U653" i="34" s="1"/>
  <c r="Q654" i="34"/>
  <c r="U654" i="34" s="1"/>
  <c r="Q655" i="34"/>
  <c r="U655" i="34" s="1"/>
  <c r="Q656" i="34"/>
  <c r="U656" i="34" s="1"/>
  <c r="Q657" i="34"/>
  <c r="U657" i="34" s="1"/>
  <c r="Q658" i="34"/>
  <c r="U658" i="34" s="1"/>
  <c r="Q659" i="34"/>
  <c r="U659" i="34" s="1"/>
  <c r="Q660" i="34"/>
  <c r="U660" i="34" s="1"/>
  <c r="Q661" i="34"/>
  <c r="U661" i="34" s="1"/>
  <c r="Q662" i="34"/>
  <c r="U662" i="34" s="1"/>
  <c r="Q663" i="34"/>
  <c r="U663" i="34" s="1"/>
  <c r="Q664" i="34"/>
  <c r="U664" i="34" s="1"/>
  <c r="Q665" i="34"/>
  <c r="U665" i="34" s="1"/>
  <c r="Q666" i="34"/>
  <c r="U666" i="34" s="1"/>
  <c r="Q667" i="34"/>
  <c r="U667" i="34" s="1"/>
  <c r="Q668" i="34"/>
  <c r="U668" i="34" s="1"/>
  <c r="Q669" i="34"/>
  <c r="U669" i="34" s="1"/>
  <c r="Q670" i="34"/>
  <c r="U670" i="34" s="1"/>
  <c r="Q671" i="34"/>
  <c r="U671" i="34" s="1"/>
  <c r="Q672" i="34"/>
  <c r="U672" i="34" s="1"/>
  <c r="Q673" i="34"/>
  <c r="U673" i="34" s="1"/>
  <c r="Q674" i="34"/>
  <c r="U674" i="34" s="1"/>
  <c r="Q675" i="34"/>
  <c r="U675" i="34" s="1"/>
  <c r="Q676" i="34"/>
  <c r="U676" i="34" s="1"/>
  <c r="Q677" i="34"/>
  <c r="U677" i="34" s="1"/>
  <c r="Q678" i="34"/>
  <c r="U678" i="34" s="1"/>
  <c r="Q679" i="34"/>
  <c r="U679" i="34" s="1"/>
  <c r="Q680" i="34"/>
  <c r="U680" i="34" s="1"/>
  <c r="Q681" i="34"/>
  <c r="U681" i="34" s="1"/>
  <c r="Q682" i="34"/>
  <c r="U682" i="34" s="1"/>
  <c r="Q683" i="34"/>
  <c r="U683" i="34" s="1"/>
  <c r="Q684" i="34"/>
  <c r="U684" i="34" s="1"/>
  <c r="Q685" i="34"/>
  <c r="U685" i="34" s="1"/>
  <c r="Q686" i="34"/>
  <c r="U686" i="34" s="1"/>
  <c r="Q687" i="34"/>
  <c r="U687" i="34" s="1"/>
  <c r="Q688" i="34"/>
  <c r="U688" i="34" s="1"/>
  <c r="Q689" i="34"/>
  <c r="U689" i="34" s="1"/>
  <c r="Q690" i="34"/>
  <c r="U690" i="34" s="1"/>
  <c r="Q691" i="34"/>
  <c r="U691" i="34" s="1"/>
  <c r="Q692" i="34"/>
  <c r="U692" i="34" s="1"/>
  <c r="Q693" i="34"/>
  <c r="U693" i="34" s="1"/>
  <c r="Q694" i="34"/>
  <c r="U694" i="34" s="1"/>
  <c r="Q695" i="34"/>
  <c r="U695" i="34" s="1"/>
  <c r="Q696" i="34"/>
  <c r="U696" i="34" s="1"/>
  <c r="Q697" i="34"/>
  <c r="U697" i="34" s="1"/>
  <c r="Q698" i="34"/>
  <c r="U698" i="34" s="1"/>
  <c r="Q699" i="34"/>
  <c r="U699" i="34" s="1"/>
  <c r="Q700" i="34"/>
  <c r="U700" i="34" s="1"/>
  <c r="Q701" i="34"/>
  <c r="U701" i="34" s="1"/>
  <c r="Q702" i="34"/>
  <c r="U702" i="34" s="1"/>
  <c r="Q703" i="34"/>
  <c r="U703" i="34" s="1"/>
  <c r="Q704" i="34"/>
  <c r="U704" i="34" s="1"/>
  <c r="Q705" i="34"/>
  <c r="U705" i="34" s="1"/>
  <c r="Q706" i="34"/>
  <c r="U706" i="34" s="1"/>
  <c r="Q707" i="34"/>
  <c r="U707" i="34" s="1"/>
  <c r="Q708" i="34"/>
  <c r="U708" i="34" s="1"/>
  <c r="Q709" i="34"/>
  <c r="U709" i="34" s="1"/>
  <c r="Q710" i="34"/>
  <c r="U710" i="34" s="1"/>
  <c r="Q711" i="34"/>
  <c r="U711" i="34" s="1"/>
  <c r="Q712" i="34"/>
  <c r="U712" i="34" s="1"/>
  <c r="Q713" i="34"/>
  <c r="U713" i="34" s="1"/>
  <c r="Q714" i="34"/>
  <c r="U714" i="34" s="1"/>
  <c r="Q715" i="34"/>
  <c r="U715" i="34" s="1"/>
  <c r="Q716" i="34"/>
  <c r="U716" i="34" s="1"/>
  <c r="Q717" i="34"/>
  <c r="U717" i="34" s="1"/>
  <c r="Q718" i="34"/>
  <c r="U718" i="34" s="1"/>
  <c r="Q719" i="34"/>
  <c r="U719" i="34" s="1"/>
  <c r="Q720" i="34"/>
  <c r="U720" i="34" s="1"/>
  <c r="Q721" i="34"/>
  <c r="U721" i="34" s="1"/>
  <c r="Q722" i="34"/>
  <c r="U722" i="34" s="1"/>
  <c r="Q723" i="34"/>
  <c r="U723" i="34" s="1"/>
  <c r="Q724" i="34"/>
  <c r="U724" i="34" s="1"/>
  <c r="Q725" i="34"/>
  <c r="U725" i="34" s="1"/>
  <c r="Q726" i="34"/>
  <c r="U726" i="34" s="1"/>
  <c r="Q727" i="34"/>
  <c r="U727" i="34" s="1"/>
  <c r="Q728" i="34"/>
  <c r="U728" i="34" s="1"/>
  <c r="Q729" i="34"/>
  <c r="U729" i="34" s="1"/>
  <c r="Q730" i="34"/>
  <c r="U730" i="34" s="1"/>
  <c r="Q731" i="34"/>
  <c r="U731" i="34" s="1"/>
  <c r="Q732" i="34"/>
  <c r="U732" i="34" s="1"/>
  <c r="Q733" i="34"/>
  <c r="U733" i="34" s="1"/>
  <c r="Q734" i="34"/>
  <c r="U734" i="34" s="1"/>
  <c r="Q735" i="34"/>
  <c r="U735" i="34" s="1"/>
  <c r="Q736" i="34"/>
  <c r="U736" i="34" s="1"/>
  <c r="Q737" i="34"/>
  <c r="U737" i="34" s="1"/>
  <c r="Q738" i="34"/>
  <c r="U738" i="34" s="1"/>
  <c r="Q739" i="34"/>
  <c r="U739" i="34" s="1"/>
  <c r="Q740" i="34"/>
  <c r="U740" i="34" s="1"/>
  <c r="Q741" i="34"/>
  <c r="U741" i="34" s="1"/>
  <c r="Q742" i="34"/>
  <c r="U742" i="34" s="1"/>
  <c r="Q743" i="34"/>
  <c r="U743" i="34" s="1"/>
  <c r="Q744" i="34"/>
  <c r="U744" i="34" s="1"/>
  <c r="Q745" i="34"/>
  <c r="U745" i="34" s="1"/>
  <c r="Q746" i="34"/>
  <c r="U746" i="34" s="1"/>
  <c r="Q747" i="34"/>
  <c r="U747" i="34" s="1"/>
  <c r="Q748" i="34"/>
  <c r="U748" i="34" s="1"/>
  <c r="Q749" i="34"/>
  <c r="U749" i="34" s="1"/>
  <c r="Q750" i="34"/>
  <c r="U750" i="34" s="1"/>
  <c r="Q751" i="34"/>
  <c r="U751" i="34" s="1"/>
  <c r="Q752" i="34"/>
  <c r="U752" i="34" s="1"/>
  <c r="Q753" i="34"/>
  <c r="U753" i="34" s="1"/>
  <c r="Q754" i="34"/>
  <c r="U754" i="34" s="1"/>
  <c r="Q755" i="34"/>
  <c r="U755" i="34" s="1"/>
  <c r="Q756" i="34"/>
  <c r="U756" i="34" s="1"/>
  <c r="Q757" i="34"/>
  <c r="U757" i="34" s="1"/>
  <c r="Q758" i="34"/>
  <c r="U758" i="34" s="1"/>
  <c r="Q759" i="34"/>
  <c r="U759" i="34" s="1"/>
  <c r="Q760" i="34"/>
  <c r="U760" i="34" s="1"/>
  <c r="Q761" i="34"/>
  <c r="U761" i="34" s="1"/>
  <c r="Q762" i="34"/>
  <c r="U762" i="34" s="1"/>
  <c r="Q763" i="34"/>
  <c r="U763" i="34" s="1"/>
  <c r="Q764" i="34"/>
  <c r="U764" i="34" s="1"/>
  <c r="Q765" i="34"/>
  <c r="U765" i="34" s="1"/>
  <c r="Q766" i="34"/>
  <c r="U766" i="34" s="1"/>
  <c r="Q767" i="34"/>
  <c r="U767" i="34" s="1"/>
  <c r="Q768" i="34"/>
  <c r="U768" i="34" s="1"/>
  <c r="Q769" i="34"/>
  <c r="U769" i="34" s="1"/>
  <c r="Q770" i="34"/>
  <c r="U770" i="34" s="1"/>
  <c r="Q771" i="34"/>
  <c r="U771" i="34" s="1"/>
  <c r="Q772" i="34"/>
  <c r="U772" i="34" s="1"/>
  <c r="Q773" i="34"/>
  <c r="U773" i="34" s="1"/>
  <c r="Q774" i="34"/>
  <c r="U774" i="34" s="1"/>
  <c r="Q775" i="34"/>
  <c r="U775" i="34" s="1"/>
  <c r="Q776" i="34"/>
  <c r="U776" i="34" s="1"/>
  <c r="Q777" i="34"/>
  <c r="U777" i="34" s="1"/>
  <c r="Q778" i="34"/>
  <c r="U778" i="34" s="1"/>
  <c r="Q779" i="34"/>
  <c r="U779" i="34" s="1"/>
  <c r="Q780" i="34"/>
  <c r="U780" i="34" s="1"/>
  <c r="Q781" i="34"/>
  <c r="U781" i="34" s="1"/>
  <c r="Q782" i="34"/>
  <c r="U782" i="34" s="1"/>
  <c r="Q783" i="34"/>
  <c r="U783" i="34" s="1"/>
  <c r="Q784" i="34"/>
  <c r="U784" i="34" s="1"/>
  <c r="Q785" i="34"/>
  <c r="U785" i="34" s="1"/>
  <c r="Q786" i="34"/>
  <c r="U786" i="34" s="1"/>
  <c r="Q787" i="34"/>
  <c r="U787" i="34" s="1"/>
  <c r="Q788" i="34"/>
  <c r="U788" i="34" s="1"/>
  <c r="Q789" i="34"/>
  <c r="U789" i="34" s="1"/>
  <c r="Q790" i="34"/>
  <c r="U790" i="34" s="1"/>
  <c r="Q791" i="34"/>
  <c r="U791" i="34" s="1"/>
  <c r="Q792" i="34"/>
  <c r="U792" i="34" s="1"/>
  <c r="Q793" i="34"/>
  <c r="U793" i="34" s="1"/>
  <c r="Q794" i="34"/>
  <c r="U794" i="34" s="1"/>
  <c r="Q795" i="34"/>
  <c r="U795" i="34" s="1"/>
  <c r="Q796" i="34"/>
  <c r="U796" i="34" s="1"/>
  <c r="Q797" i="34"/>
  <c r="U797" i="34" s="1"/>
  <c r="Q798" i="34"/>
  <c r="U798" i="34" s="1"/>
  <c r="Q799" i="34"/>
  <c r="U799" i="34" s="1"/>
  <c r="Q800" i="34"/>
  <c r="U800" i="34" s="1"/>
  <c r="Q801" i="34"/>
  <c r="U801" i="34" s="1"/>
  <c r="Q802" i="34"/>
  <c r="U802" i="34" s="1"/>
  <c r="Q803" i="34"/>
  <c r="U803" i="34" s="1"/>
  <c r="Q804" i="34"/>
  <c r="U804" i="34" s="1"/>
  <c r="Q805" i="34"/>
  <c r="U805" i="34" s="1"/>
  <c r="Q806" i="34"/>
  <c r="U806" i="34" s="1"/>
  <c r="Q807" i="34"/>
  <c r="U807" i="34" s="1"/>
  <c r="Q808" i="34"/>
  <c r="U808" i="34" s="1"/>
  <c r="Q809" i="34"/>
  <c r="U809" i="34" s="1"/>
  <c r="Q810" i="34"/>
  <c r="U810" i="34" s="1"/>
  <c r="Q811" i="34"/>
  <c r="U811" i="34" s="1"/>
  <c r="Q812" i="34"/>
  <c r="U812" i="34" s="1"/>
  <c r="Q813" i="34"/>
  <c r="U813" i="34" s="1"/>
  <c r="Q814" i="34"/>
  <c r="U814" i="34" s="1"/>
  <c r="Q815" i="34"/>
  <c r="U815" i="34" s="1"/>
  <c r="Q816" i="34"/>
  <c r="U816" i="34" s="1"/>
  <c r="Q817" i="34"/>
  <c r="U817" i="34" s="1"/>
  <c r="Q818" i="34"/>
  <c r="U818" i="34" s="1"/>
  <c r="Q819" i="34"/>
  <c r="U819" i="34" s="1"/>
  <c r="Q820" i="34"/>
  <c r="U820" i="34" s="1"/>
  <c r="Q821" i="34"/>
  <c r="U821" i="34" s="1"/>
  <c r="Q822" i="34"/>
  <c r="U822" i="34" s="1"/>
  <c r="Q823" i="34"/>
  <c r="U823" i="34" s="1"/>
  <c r="Q824" i="34"/>
  <c r="U824" i="34" s="1"/>
  <c r="Q825" i="34"/>
  <c r="U825" i="34" s="1"/>
  <c r="Q826" i="34"/>
  <c r="U826" i="34" s="1"/>
  <c r="Q827" i="34"/>
  <c r="U827" i="34" s="1"/>
  <c r="Q828" i="34"/>
  <c r="U828" i="34" s="1"/>
  <c r="Q829" i="34"/>
  <c r="U829" i="34" s="1"/>
  <c r="Q830" i="34"/>
  <c r="U830" i="34" s="1"/>
  <c r="Q831" i="34"/>
  <c r="U831" i="34" s="1"/>
  <c r="Q832" i="34"/>
  <c r="U832" i="34" s="1"/>
  <c r="Q833" i="34"/>
  <c r="U833" i="34" s="1"/>
  <c r="Q834" i="34"/>
  <c r="U834" i="34" s="1"/>
  <c r="Q835" i="34"/>
  <c r="U835" i="34" s="1"/>
  <c r="Q836" i="34"/>
  <c r="U836" i="34" s="1"/>
  <c r="Q837" i="34"/>
  <c r="U837" i="34" s="1"/>
  <c r="Q838" i="34"/>
  <c r="U838" i="34" s="1"/>
  <c r="Q839" i="34"/>
  <c r="U839" i="34" s="1"/>
  <c r="Q840" i="34"/>
  <c r="U840" i="34" s="1"/>
  <c r="Q841" i="34"/>
  <c r="U841" i="34" s="1"/>
  <c r="Q842" i="34"/>
  <c r="U842" i="34" s="1"/>
  <c r="Q843" i="34"/>
  <c r="U843" i="34" s="1"/>
  <c r="Q844" i="34"/>
  <c r="U844" i="34" s="1"/>
  <c r="Q845" i="34"/>
  <c r="U845" i="34" s="1"/>
  <c r="Q846" i="34"/>
  <c r="U846" i="34" s="1"/>
  <c r="Q847" i="34"/>
  <c r="U847" i="34" s="1"/>
  <c r="Q848" i="34"/>
  <c r="U848" i="34" s="1"/>
  <c r="Q849" i="34"/>
  <c r="U849" i="34" s="1"/>
  <c r="Q850" i="34"/>
  <c r="U850" i="34" s="1"/>
  <c r="Q851" i="34"/>
  <c r="U851" i="34" s="1"/>
  <c r="Q852" i="34"/>
  <c r="U852" i="34" s="1"/>
  <c r="Q853" i="34"/>
  <c r="U853" i="34" s="1"/>
  <c r="Q854" i="34"/>
  <c r="U854" i="34" s="1"/>
  <c r="Q855" i="34"/>
  <c r="U855" i="34" s="1"/>
  <c r="Q856" i="34"/>
  <c r="U856" i="34" s="1"/>
  <c r="Q857" i="34"/>
  <c r="U857" i="34" s="1"/>
  <c r="Q858" i="34"/>
  <c r="U858" i="34" s="1"/>
  <c r="Q859" i="34"/>
  <c r="U859" i="34" s="1"/>
  <c r="Q860" i="34"/>
  <c r="U860" i="34" s="1"/>
  <c r="Q861" i="34"/>
  <c r="U861" i="34" s="1"/>
  <c r="Q862" i="34"/>
  <c r="U862" i="34" s="1"/>
  <c r="Q863" i="34"/>
  <c r="U863" i="34" s="1"/>
  <c r="Q864" i="34"/>
  <c r="U864" i="34" s="1"/>
  <c r="Q865" i="34"/>
  <c r="U865" i="34" s="1"/>
  <c r="Q866" i="34"/>
  <c r="U866" i="34" s="1"/>
  <c r="Q867" i="34"/>
  <c r="U867" i="34" s="1"/>
  <c r="Q868" i="34"/>
  <c r="U868" i="34" s="1"/>
  <c r="Q869" i="34"/>
  <c r="U869" i="34" s="1"/>
  <c r="Q870" i="34"/>
  <c r="U870" i="34" s="1"/>
  <c r="Q871" i="34"/>
  <c r="U871" i="34" s="1"/>
  <c r="Q872" i="34"/>
  <c r="U872" i="34" s="1"/>
  <c r="Q873" i="34"/>
  <c r="U873" i="34" s="1"/>
  <c r="Q874" i="34"/>
  <c r="U874" i="34" s="1"/>
  <c r="Q875" i="34"/>
  <c r="U875" i="34" s="1"/>
  <c r="Q876" i="34"/>
  <c r="U876" i="34" s="1"/>
  <c r="Q877" i="34"/>
  <c r="U877" i="34" s="1"/>
  <c r="Q878" i="34"/>
  <c r="U878" i="34" s="1"/>
  <c r="Q879" i="34"/>
  <c r="U879" i="34" s="1"/>
  <c r="Q880" i="34"/>
  <c r="U880" i="34" s="1"/>
  <c r="Q881" i="34"/>
  <c r="U881" i="34" s="1"/>
  <c r="Q882" i="34"/>
  <c r="U882" i="34" s="1"/>
  <c r="Q883" i="34"/>
  <c r="U883" i="34" s="1"/>
  <c r="Q884" i="34"/>
  <c r="U884" i="34" s="1"/>
  <c r="Q885" i="34"/>
  <c r="U885" i="34" s="1"/>
  <c r="Q886" i="34"/>
  <c r="U886" i="34" s="1"/>
  <c r="Q887" i="34"/>
  <c r="U887" i="34" s="1"/>
  <c r="Q888" i="34"/>
  <c r="U888" i="34" s="1"/>
  <c r="Q889" i="34"/>
  <c r="U889" i="34" s="1"/>
  <c r="Q890" i="34"/>
  <c r="U890" i="34" s="1"/>
  <c r="Q891" i="34"/>
  <c r="U891" i="34" s="1"/>
  <c r="Q892" i="34"/>
  <c r="U892" i="34" s="1"/>
  <c r="Q893" i="34"/>
  <c r="U893" i="34" s="1"/>
  <c r="Q894" i="34"/>
  <c r="U894" i="34" s="1"/>
  <c r="Q895" i="34"/>
  <c r="U895" i="34" s="1"/>
  <c r="Q896" i="34"/>
  <c r="U896" i="34" s="1"/>
  <c r="Q897" i="34"/>
  <c r="U897" i="34" s="1"/>
  <c r="Q898" i="34"/>
  <c r="U898" i="34" s="1"/>
  <c r="Q899" i="34"/>
  <c r="U899" i="34" s="1"/>
  <c r="Q900" i="34"/>
  <c r="U900" i="34" s="1"/>
  <c r="Q901" i="34"/>
  <c r="U901" i="34" s="1"/>
  <c r="Q902" i="34"/>
  <c r="U902" i="34" s="1"/>
  <c r="Q903" i="34"/>
  <c r="U903" i="34" s="1"/>
  <c r="Q904" i="34"/>
  <c r="U904" i="34" s="1"/>
  <c r="Q905" i="34"/>
  <c r="U905" i="34" s="1"/>
  <c r="Q906" i="34"/>
  <c r="U906" i="34" s="1"/>
  <c r="Q907" i="34"/>
  <c r="U907" i="34" s="1"/>
  <c r="Q908" i="34"/>
  <c r="U908" i="34" s="1"/>
  <c r="Q909" i="34"/>
  <c r="U909" i="34" s="1"/>
  <c r="Q910" i="34"/>
  <c r="U910" i="34" s="1"/>
  <c r="Q911" i="34"/>
  <c r="U911" i="34" s="1"/>
  <c r="Q912" i="34"/>
  <c r="U912" i="34" s="1"/>
  <c r="Q913" i="34"/>
  <c r="U913" i="34" s="1"/>
  <c r="Q914" i="34"/>
  <c r="U914" i="34" s="1"/>
  <c r="Q915" i="34"/>
  <c r="U915" i="34" s="1"/>
  <c r="Q916" i="34"/>
  <c r="U916" i="34" s="1"/>
  <c r="Q917" i="34"/>
  <c r="U917" i="34" s="1"/>
  <c r="Q918" i="34"/>
  <c r="U918" i="34" s="1"/>
  <c r="Q919" i="34"/>
  <c r="U919" i="34" s="1"/>
  <c r="Q920" i="34"/>
  <c r="U920" i="34" s="1"/>
  <c r="Q921" i="34"/>
  <c r="U921" i="34" s="1"/>
  <c r="Q922" i="34"/>
  <c r="U922" i="34" s="1"/>
  <c r="Q923" i="34"/>
  <c r="U923" i="34" s="1"/>
  <c r="Q924" i="34"/>
  <c r="U924" i="34" s="1"/>
  <c r="Q925" i="34"/>
  <c r="U925" i="34" s="1"/>
  <c r="Q926" i="34"/>
  <c r="U926" i="34" s="1"/>
  <c r="Q927" i="34"/>
  <c r="U927" i="34" s="1"/>
  <c r="Q928" i="34"/>
  <c r="U928" i="34" s="1"/>
  <c r="Q929" i="34"/>
  <c r="U929" i="34" s="1"/>
  <c r="Q930" i="34"/>
  <c r="U930" i="34" s="1"/>
  <c r="Q931" i="34"/>
  <c r="U931" i="34" s="1"/>
  <c r="Q932" i="34"/>
  <c r="U932" i="34" s="1"/>
  <c r="Q933" i="34"/>
  <c r="U933" i="34" s="1"/>
  <c r="Q934" i="34"/>
  <c r="U934" i="34" s="1"/>
  <c r="Q935" i="34"/>
  <c r="U935" i="34" s="1"/>
  <c r="Q936" i="34"/>
  <c r="U936" i="34" s="1"/>
  <c r="Q937" i="34"/>
  <c r="U937" i="34" s="1"/>
  <c r="Q938" i="34"/>
  <c r="U938" i="34" s="1"/>
  <c r="Q939" i="34"/>
  <c r="U939" i="34" s="1"/>
  <c r="Q940" i="34"/>
  <c r="U940" i="34" s="1"/>
  <c r="Q941" i="34"/>
  <c r="U941" i="34" s="1"/>
  <c r="Q942" i="34"/>
  <c r="U942" i="34" s="1"/>
  <c r="Q943" i="34"/>
  <c r="U943" i="34" s="1"/>
  <c r="Q944" i="34"/>
  <c r="U944" i="34" s="1"/>
  <c r="Q945" i="34"/>
  <c r="U945" i="34" s="1"/>
  <c r="Q946" i="34"/>
  <c r="U946" i="34" s="1"/>
  <c r="Q947" i="34"/>
  <c r="U947" i="34" s="1"/>
  <c r="Q948" i="34"/>
  <c r="U948" i="34" s="1"/>
  <c r="Q949" i="34"/>
  <c r="U949" i="34" s="1"/>
  <c r="Q950" i="34"/>
  <c r="U950" i="34" s="1"/>
  <c r="Q951" i="34"/>
  <c r="U951" i="34" s="1"/>
  <c r="Q952" i="34"/>
  <c r="U952" i="34" s="1"/>
  <c r="Q953" i="34"/>
  <c r="U953" i="34" s="1"/>
  <c r="Q954" i="34"/>
  <c r="U954" i="34" s="1"/>
  <c r="Q955" i="34"/>
  <c r="U955" i="34" s="1"/>
  <c r="Q956" i="34"/>
  <c r="U956" i="34" s="1"/>
  <c r="Q957" i="34"/>
  <c r="U957" i="34" s="1"/>
  <c r="Q958" i="34"/>
  <c r="U958" i="34" s="1"/>
  <c r="Q959" i="34"/>
  <c r="U959" i="34" s="1"/>
  <c r="Q960" i="34"/>
  <c r="U960" i="34" s="1"/>
  <c r="Q961" i="34"/>
  <c r="U961" i="34" s="1"/>
  <c r="Q962" i="34"/>
  <c r="U962" i="34" s="1"/>
  <c r="Q963" i="34"/>
  <c r="U963" i="34" s="1"/>
  <c r="Q964" i="34"/>
  <c r="U964" i="34" s="1"/>
  <c r="Q965" i="34"/>
  <c r="U965" i="34" s="1"/>
  <c r="Q966" i="34"/>
  <c r="U966" i="34" s="1"/>
  <c r="Q967" i="34"/>
  <c r="U967" i="34" s="1"/>
  <c r="Q968" i="34"/>
  <c r="U968" i="34" s="1"/>
  <c r="Q969" i="34"/>
  <c r="U969" i="34" s="1"/>
  <c r="Q970" i="34"/>
  <c r="U970" i="34" s="1"/>
  <c r="Q971" i="34"/>
  <c r="U971" i="34" s="1"/>
  <c r="Q972" i="34"/>
  <c r="U972" i="34" s="1"/>
  <c r="Q973" i="34"/>
  <c r="U973" i="34" s="1"/>
  <c r="Q974" i="34"/>
  <c r="U974" i="34" s="1"/>
  <c r="Q975" i="34"/>
  <c r="U975" i="34" s="1"/>
  <c r="Q976" i="34"/>
  <c r="U976" i="34" s="1"/>
  <c r="Q977" i="34"/>
  <c r="U977" i="34" s="1"/>
  <c r="Q978" i="34"/>
  <c r="U978" i="34" s="1"/>
  <c r="Q979" i="34"/>
  <c r="U979" i="34" s="1"/>
  <c r="Q980" i="34"/>
  <c r="U980" i="34" s="1"/>
  <c r="Q981" i="34"/>
  <c r="U981" i="34" s="1"/>
  <c r="Q982" i="34"/>
  <c r="U982" i="34" s="1"/>
  <c r="Q983" i="34"/>
  <c r="U983" i="34" s="1"/>
  <c r="Q984" i="34"/>
  <c r="U984" i="34" s="1"/>
  <c r="Q985" i="34"/>
  <c r="U985" i="34" s="1"/>
  <c r="Q986" i="34"/>
  <c r="U986" i="34" s="1"/>
  <c r="Q987" i="34"/>
  <c r="U987" i="34" s="1"/>
  <c r="Q988" i="34"/>
  <c r="U988" i="34" s="1"/>
  <c r="Q989" i="34"/>
  <c r="U989" i="34" s="1"/>
  <c r="Q990" i="34"/>
  <c r="U990" i="34" s="1"/>
  <c r="Q991" i="34"/>
  <c r="U991" i="34" s="1"/>
  <c r="Q992" i="34"/>
  <c r="U992" i="34" s="1"/>
  <c r="Q993" i="34"/>
  <c r="U993" i="34" s="1"/>
  <c r="Q994" i="34"/>
  <c r="U994" i="34" s="1"/>
  <c r="Q995" i="34"/>
  <c r="U995" i="34" s="1"/>
  <c r="Q996" i="34"/>
  <c r="U996" i="34" s="1"/>
  <c r="Q997" i="34"/>
  <c r="U997" i="34" s="1"/>
  <c r="Q998" i="34"/>
  <c r="U998" i="34" s="1"/>
  <c r="Q999" i="34"/>
  <c r="U999" i="34" s="1"/>
  <c r="Q1000" i="34"/>
  <c r="U1000" i="34" s="1"/>
  <c r="Q1001" i="34"/>
  <c r="U1001" i="34" s="1"/>
  <c r="Q1002" i="34"/>
  <c r="U1002" i="34" s="1"/>
  <c r="Q1003" i="34"/>
  <c r="U1003" i="34" s="1"/>
  <c r="Q1004" i="34"/>
  <c r="U1004" i="34" s="1"/>
  <c r="Q1005" i="34"/>
  <c r="U1005" i="34" s="1"/>
  <c r="Q1006" i="34"/>
  <c r="U1006" i="34" s="1"/>
  <c r="Q1007" i="34"/>
  <c r="U1007" i="34" s="1"/>
  <c r="Q1008" i="34"/>
  <c r="U1008" i="34" s="1"/>
  <c r="Q1009" i="34"/>
  <c r="U1009" i="34" s="1"/>
  <c r="Q1010" i="34"/>
  <c r="U1010" i="34" s="1"/>
  <c r="Q1011" i="34"/>
  <c r="U1011" i="34" s="1"/>
  <c r="Q1012" i="34"/>
  <c r="U1012" i="34" s="1"/>
  <c r="Q1013" i="34"/>
  <c r="U1013" i="34" s="1"/>
  <c r="Q1014" i="34"/>
  <c r="U1014" i="34" s="1"/>
  <c r="Q1015" i="34"/>
  <c r="U1015" i="34" s="1"/>
  <c r="R17" i="34"/>
  <c r="V17" i="34" s="1"/>
  <c r="R18" i="34"/>
  <c r="V18" i="34" s="1"/>
  <c r="R19" i="34"/>
  <c r="V19" i="34" s="1"/>
  <c r="R20" i="34"/>
  <c r="V20" i="34" s="1"/>
  <c r="R21" i="34"/>
  <c r="V21" i="34" s="1"/>
  <c r="R22" i="34"/>
  <c r="V22" i="34" s="1"/>
  <c r="R23" i="34"/>
  <c r="V23" i="34" s="1"/>
  <c r="R24" i="34"/>
  <c r="V24" i="34" s="1"/>
  <c r="R25" i="34"/>
  <c r="V25" i="34" s="1"/>
  <c r="R26" i="34"/>
  <c r="V26" i="34" s="1"/>
  <c r="R27" i="34"/>
  <c r="V27" i="34" s="1"/>
  <c r="R28" i="34"/>
  <c r="V28" i="34" s="1"/>
  <c r="R29" i="34"/>
  <c r="V29" i="34" s="1"/>
  <c r="R30" i="34"/>
  <c r="V30" i="34" s="1"/>
  <c r="R31" i="34"/>
  <c r="V31" i="34" s="1"/>
  <c r="R32" i="34"/>
  <c r="V32" i="34" s="1"/>
  <c r="R33" i="34"/>
  <c r="V33" i="34" s="1"/>
  <c r="R34" i="34"/>
  <c r="V34" i="34" s="1"/>
  <c r="R35" i="34"/>
  <c r="V35" i="34" s="1"/>
  <c r="R36" i="34"/>
  <c r="V36" i="34" s="1"/>
  <c r="R37" i="34"/>
  <c r="V37" i="34" s="1"/>
  <c r="R38" i="34"/>
  <c r="V38" i="34" s="1"/>
  <c r="R39" i="34"/>
  <c r="V39" i="34" s="1"/>
  <c r="R40" i="34"/>
  <c r="V40" i="34" s="1"/>
  <c r="R41" i="34"/>
  <c r="V41" i="34" s="1"/>
  <c r="R42" i="34"/>
  <c r="V42" i="34" s="1"/>
  <c r="R43" i="34"/>
  <c r="V43" i="34" s="1"/>
  <c r="R44" i="34"/>
  <c r="V44" i="34" s="1"/>
  <c r="R45" i="34"/>
  <c r="V45" i="34" s="1"/>
  <c r="R46" i="34"/>
  <c r="V46" i="34" s="1"/>
  <c r="R47" i="34"/>
  <c r="V47" i="34" s="1"/>
  <c r="R48" i="34"/>
  <c r="V48" i="34" s="1"/>
  <c r="R49" i="34"/>
  <c r="V49" i="34" s="1"/>
  <c r="R50" i="34"/>
  <c r="V50" i="34" s="1"/>
  <c r="R51" i="34"/>
  <c r="V51" i="34" s="1"/>
  <c r="R52" i="34"/>
  <c r="V52" i="34" s="1"/>
  <c r="R53" i="34"/>
  <c r="V53" i="34" s="1"/>
  <c r="R54" i="34"/>
  <c r="V54" i="34" s="1"/>
  <c r="R55" i="34"/>
  <c r="V55" i="34" s="1"/>
  <c r="R56" i="34"/>
  <c r="V56" i="34" s="1"/>
  <c r="R57" i="34"/>
  <c r="V57" i="34" s="1"/>
  <c r="R58" i="34"/>
  <c r="V58" i="34" s="1"/>
  <c r="R59" i="34"/>
  <c r="V59" i="34" s="1"/>
  <c r="R60" i="34"/>
  <c r="V60" i="34" s="1"/>
  <c r="R61" i="34"/>
  <c r="V61" i="34" s="1"/>
  <c r="R62" i="34"/>
  <c r="V62" i="34" s="1"/>
  <c r="R63" i="34"/>
  <c r="V63" i="34" s="1"/>
  <c r="R64" i="34"/>
  <c r="V64" i="34" s="1"/>
  <c r="R65" i="34"/>
  <c r="V65" i="34" s="1"/>
  <c r="R66" i="34"/>
  <c r="V66" i="34" s="1"/>
  <c r="R67" i="34"/>
  <c r="V67" i="34" s="1"/>
  <c r="R68" i="34"/>
  <c r="V68" i="34" s="1"/>
  <c r="R69" i="34"/>
  <c r="V69" i="34" s="1"/>
  <c r="R70" i="34"/>
  <c r="V70" i="34" s="1"/>
  <c r="R71" i="34"/>
  <c r="V71" i="34" s="1"/>
  <c r="R72" i="34"/>
  <c r="V72" i="34" s="1"/>
  <c r="R73" i="34"/>
  <c r="V73" i="34" s="1"/>
  <c r="R74" i="34"/>
  <c r="V74" i="34" s="1"/>
  <c r="R75" i="34"/>
  <c r="V75" i="34" s="1"/>
  <c r="R76" i="34"/>
  <c r="V76" i="34" s="1"/>
  <c r="R77" i="34"/>
  <c r="V77" i="34" s="1"/>
  <c r="R78" i="34"/>
  <c r="V78" i="34" s="1"/>
  <c r="R79" i="34"/>
  <c r="V79" i="34" s="1"/>
  <c r="R80" i="34"/>
  <c r="V80" i="34" s="1"/>
  <c r="R81" i="34"/>
  <c r="V81" i="34" s="1"/>
  <c r="R82" i="34"/>
  <c r="V82" i="34" s="1"/>
  <c r="R83" i="34"/>
  <c r="V83" i="34" s="1"/>
  <c r="R84" i="34"/>
  <c r="V84" i="34" s="1"/>
  <c r="R85" i="34"/>
  <c r="V85" i="34" s="1"/>
  <c r="R86" i="34"/>
  <c r="V86" i="34" s="1"/>
  <c r="R87" i="34"/>
  <c r="V87" i="34" s="1"/>
  <c r="R88" i="34"/>
  <c r="V88" i="34" s="1"/>
  <c r="R89" i="34"/>
  <c r="V89" i="34" s="1"/>
  <c r="R90" i="34"/>
  <c r="V90" i="34" s="1"/>
  <c r="R91" i="34"/>
  <c r="V91" i="34" s="1"/>
  <c r="R92" i="34"/>
  <c r="V92" i="34" s="1"/>
  <c r="R93" i="34"/>
  <c r="V93" i="34" s="1"/>
  <c r="R94" i="34"/>
  <c r="V94" i="34" s="1"/>
  <c r="R95" i="34"/>
  <c r="V95" i="34" s="1"/>
  <c r="R96" i="34"/>
  <c r="V96" i="34" s="1"/>
  <c r="R97" i="34"/>
  <c r="V97" i="34" s="1"/>
  <c r="R98" i="34"/>
  <c r="V98" i="34" s="1"/>
  <c r="R99" i="34"/>
  <c r="V99" i="34" s="1"/>
  <c r="R100" i="34"/>
  <c r="V100" i="34" s="1"/>
  <c r="R101" i="34"/>
  <c r="V101" i="34" s="1"/>
  <c r="R102" i="34"/>
  <c r="V102" i="34" s="1"/>
  <c r="R103" i="34"/>
  <c r="V103" i="34" s="1"/>
  <c r="R104" i="34"/>
  <c r="V104" i="34" s="1"/>
  <c r="R105" i="34"/>
  <c r="V105" i="34" s="1"/>
  <c r="R106" i="34"/>
  <c r="V106" i="34" s="1"/>
  <c r="R107" i="34"/>
  <c r="V107" i="34" s="1"/>
  <c r="R108" i="34"/>
  <c r="V108" i="34" s="1"/>
  <c r="R109" i="34"/>
  <c r="V109" i="34" s="1"/>
  <c r="R110" i="34"/>
  <c r="V110" i="34" s="1"/>
  <c r="R111" i="34"/>
  <c r="V111" i="34" s="1"/>
  <c r="R112" i="34"/>
  <c r="V112" i="34" s="1"/>
  <c r="R113" i="34"/>
  <c r="V113" i="34" s="1"/>
  <c r="R114" i="34"/>
  <c r="V114" i="34" s="1"/>
  <c r="R115" i="34"/>
  <c r="V115" i="34" s="1"/>
  <c r="R116" i="34"/>
  <c r="V116" i="34" s="1"/>
  <c r="R117" i="34"/>
  <c r="V117" i="34" s="1"/>
  <c r="R118" i="34"/>
  <c r="V118" i="34" s="1"/>
  <c r="R119" i="34"/>
  <c r="V119" i="34" s="1"/>
  <c r="R120" i="34"/>
  <c r="V120" i="34" s="1"/>
  <c r="R121" i="34"/>
  <c r="V121" i="34" s="1"/>
  <c r="R122" i="34"/>
  <c r="V122" i="34" s="1"/>
  <c r="R123" i="34"/>
  <c r="V123" i="34" s="1"/>
  <c r="R124" i="34"/>
  <c r="V124" i="34" s="1"/>
  <c r="R125" i="34"/>
  <c r="V125" i="34" s="1"/>
  <c r="R126" i="34"/>
  <c r="V126" i="34" s="1"/>
  <c r="R127" i="34"/>
  <c r="V127" i="34" s="1"/>
  <c r="R128" i="34"/>
  <c r="V128" i="34" s="1"/>
  <c r="R129" i="34"/>
  <c r="V129" i="34" s="1"/>
  <c r="R130" i="34"/>
  <c r="V130" i="34" s="1"/>
  <c r="R131" i="34"/>
  <c r="V131" i="34" s="1"/>
  <c r="R132" i="34"/>
  <c r="V132" i="34" s="1"/>
  <c r="R133" i="34"/>
  <c r="V133" i="34" s="1"/>
  <c r="R134" i="34"/>
  <c r="V134" i="34" s="1"/>
  <c r="R135" i="34"/>
  <c r="V135" i="34" s="1"/>
  <c r="R136" i="34"/>
  <c r="V136" i="34" s="1"/>
  <c r="R137" i="34"/>
  <c r="V137" i="34" s="1"/>
  <c r="R138" i="34"/>
  <c r="V138" i="34" s="1"/>
  <c r="R139" i="34"/>
  <c r="V139" i="34" s="1"/>
  <c r="R140" i="34"/>
  <c r="V140" i="34" s="1"/>
  <c r="R141" i="34"/>
  <c r="V141" i="34" s="1"/>
  <c r="R142" i="34"/>
  <c r="V142" i="34" s="1"/>
  <c r="R143" i="34"/>
  <c r="V143" i="34" s="1"/>
  <c r="R144" i="34"/>
  <c r="V144" i="34" s="1"/>
  <c r="R145" i="34"/>
  <c r="V145" i="34" s="1"/>
  <c r="R146" i="34"/>
  <c r="V146" i="34" s="1"/>
  <c r="R147" i="34"/>
  <c r="V147" i="34" s="1"/>
  <c r="R148" i="34"/>
  <c r="V148" i="34" s="1"/>
  <c r="R149" i="34"/>
  <c r="V149" i="34" s="1"/>
  <c r="R150" i="34"/>
  <c r="V150" i="34" s="1"/>
  <c r="R151" i="34"/>
  <c r="V151" i="34" s="1"/>
  <c r="R152" i="34"/>
  <c r="V152" i="34" s="1"/>
  <c r="R153" i="34"/>
  <c r="V153" i="34" s="1"/>
  <c r="R154" i="34"/>
  <c r="V154" i="34" s="1"/>
  <c r="R155" i="34"/>
  <c r="V155" i="34" s="1"/>
  <c r="R156" i="34"/>
  <c r="V156" i="34" s="1"/>
  <c r="R157" i="34"/>
  <c r="V157" i="34" s="1"/>
  <c r="R158" i="34"/>
  <c r="V158" i="34" s="1"/>
  <c r="R159" i="34"/>
  <c r="V159" i="34" s="1"/>
  <c r="R160" i="34"/>
  <c r="V160" i="34" s="1"/>
  <c r="R161" i="34"/>
  <c r="V161" i="34" s="1"/>
  <c r="R162" i="34"/>
  <c r="V162" i="34" s="1"/>
  <c r="R163" i="34"/>
  <c r="V163" i="34" s="1"/>
  <c r="R164" i="34"/>
  <c r="V164" i="34" s="1"/>
  <c r="R165" i="34"/>
  <c r="V165" i="34" s="1"/>
  <c r="R166" i="34"/>
  <c r="V166" i="34" s="1"/>
  <c r="R167" i="34"/>
  <c r="V167" i="34" s="1"/>
  <c r="R168" i="34"/>
  <c r="V168" i="34" s="1"/>
  <c r="R169" i="34"/>
  <c r="V169" i="34" s="1"/>
  <c r="R170" i="34"/>
  <c r="V170" i="34" s="1"/>
  <c r="R171" i="34"/>
  <c r="V171" i="34" s="1"/>
  <c r="R172" i="34"/>
  <c r="V172" i="34" s="1"/>
  <c r="R173" i="34"/>
  <c r="V173" i="34" s="1"/>
  <c r="R174" i="34"/>
  <c r="V174" i="34" s="1"/>
  <c r="R175" i="34"/>
  <c r="V175" i="34" s="1"/>
  <c r="R176" i="34"/>
  <c r="V176" i="34" s="1"/>
  <c r="R177" i="34"/>
  <c r="V177" i="34" s="1"/>
  <c r="R178" i="34"/>
  <c r="V178" i="34" s="1"/>
  <c r="R179" i="34"/>
  <c r="V179" i="34" s="1"/>
  <c r="R180" i="34"/>
  <c r="V180" i="34" s="1"/>
  <c r="R181" i="34"/>
  <c r="V181" i="34" s="1"/>
  <c r="R182" i="34"/>
  <c r="V182" i="34" s="1"/>
  <c r="R183" i="34"/>
  <c r="V183" i="34" s="1"/>
  <c r="R184" i="34"/>
  <c r="V184" i="34" s="1"/>
  <c r="R185" i="34"/>
  <c r="V185" i="34" s="1"/>
  <c r="R186" i="34"/>
  <c r="V186" i="34" s="1"/>
  <c r="R187" i="34"/>
  <c r="V187" i="34" s="1"/>
  <c r="R188" i="34"/>
  <c r="V188" i="34" s="1"/>
  <c r="R189" i="34"/>
  <c r="V189" i="34" s="1"/>
  <c r="R190" i="34"/>
  <c r="V190" i="34" s="1"/>
  <c r="R191" i="34"/>
  <c r="V191" i="34" s="1"/>
  <c r="R192" i="34"/>
  <c r="V192" i="34" s="1"/>
  <c r="R193" i="34"/>
  <c r="V193" i="34" s="1"/>
  <c r="R194" i="34"/>
  <c r="V194" i="34" s="1"/>
  <c r="R195" i="34"/>
  <c r="V195" i="34" s="1"/>
  <c r="R196" i="34"/>
  <c r="V196" i="34" s="1"/>
  <c r="R197" i="34"/>
  <c r="V197" i="34" s="1"/>
  <c r="R198" i="34"/>
  <c r="V198" i="34" s="1"/>
  <c r="R199" i="34"/>
  <c r="V199" i="34" s="1"/>
  <c r="R200" i="34"/>
  <c r="V200" i="34" s="1"/>
  <c r="R201" i="34"/>
  <c r="V201" i="34" s="1"/>
  <c r="R202" i="34"/>
  <c r="V202" i="34" s="1"/>
  <c r="R203" i="34"/>
  <c r="V203" i="34" s="1"/>
  <c r="R204" i="34"/>
  <c r="V204" i="34" s="1"/>
  <c r="R205" i="34"/>
  <c r="V205" i="34" s="1"/>
  <c r="R206" i="34"/>
  <c r="V206" i="34" s="1"/>
  <c r="R207" i="34"/>
  <c r="V207" i="34" s="1"/>
  <c r="R208" i="34"/>
  <c r="V208" i="34" s="1"/>
  <c r="R209" i="34"/>
  <c r="V209" i="34" s="1"/>
  <c r="R210" i="34"/>
  <c r="V210" i="34" s="1"/>
  <c r="R211" i="34"/>
  <c r="V211" i="34" s="1"/>
  <c r="R212" i="34"/>
  <c r="V212" i="34" s="1"/>
  <c r="R213" i="34"/>
  <c r="V213" i="34" s="1"/>
  <c r="R214" i="34"/>
  <c r="V214" i="34" s="1"/>
  <c r="R215" i="34"/>
  <c r="V215" i="34" s="1"/>
  <c r="R216" i="34"/>
  <c r="V216" i="34" s="1"/>
  <c r="R217" i="34"/>
  <c r="V217" i="34" s="1"/>
  <c r="R218" i="34"/>
  <c r="V218" i="34" s="1"/>
  <c r="R219" i="34"/>
  <c r="V219" i="34" s="1"/>
  <c r="R220" i="34"/>
  <c r="V220" i="34" s="1"/>
  <c r="R221" i="34"/>
  <c r="V221" i="34" s="1"/>
  <c r="R222" i="34"/>
  <c r="V222" i="34" s="1"/>
  <c r="R223" i="34"/>
  <c r="V223" i="34" s="1"/>
  <c r="R224" i="34"/>
  <c r="V224" i="34" s="1"/>
  <c r="R225" i="34"/>
  <c r="V225" i="34" s="1"/>
  <c r="R226" i="34"/>
  <c r="V226" i="34" s="1"/>
  <c r="R227" i="34"/>
  <c r="V227" i="34" s="1"/>
  <c r="R228" i="34"/>
  <c r="V228" i="34" s="1"/>
  <c r="R229" i="34"/>
  <c r="V229" i="34" s="1"/>
  <c r="R230" i="34"/>
  <c r="V230" i="34" s="1"/>
  <c r="R231" i="34"/>
  <c r="V231" i="34" s="1"/>
  <c r="R232" i="34"/>
  <c r="V232" i="34" s="1"/>
  <c r="R233" i="34"/>
  <c r="V233" i="34" s="1"/>
  <c r="R234" i="34"/>
  <c r="V234" i="34" s="1"/>
  <c r="R235" i="34"/>
  <c r="V235" i="34" s="1"/>
  <c r="R236" i="34"/>
  <c r="V236" i="34" s="1"/>
  <c r="R237" i="34"/>
  <c r="V237" i="34" s="1"/>
  <c r="R238" i="34"/>
  <c r="V238" i="34" s="1"/>
  <c r="R239" i="34"/>
  <c r="V239" i="34" s="1"/>
  <c r="R240" i="34"/>
  <c r="V240" i="34" s="1"/>
  <c r="R241" i="34"/>
  <c r="V241" i="34" s="1"/>
  <c r="R242" i="34"/>
  <c r="V242" i="34" s="1"/>
  <c r="R243" i="34"/>
  <c r="V243" i="34" s="1"/>
  <c r="R244" i="34"/>
  <c r="V244" i="34" s="1"/>
  <c r="R245" i="34"/>
  <c r="V245" i="34" s="1"/>
  <c r="R246" i="34"/>
  <c r="V246" i="34" s="1"/>
  <c r="R247" i="34"/>
  <c r="V247" i="34" s="1"/>
  <c r="R248" i="34"/>
  <c r="V248" i="34" s="1"/>
  <c r="R249" i="34"/>
  <c r="V249" i="34" s="1"/>
  <c r="R250" i="34"/>
  <c r="V250" i="34" s="1"/>
  <c r="R251" i="34"/>
  <c r="V251" i="34" s="1"/>
  <c r="R252" i="34"/>
  <c r="V252" i="34" s="1"/>
  <c r="R253" i="34"/>
  <c r="V253" i="34" s="1"/>
  <c r="R254" i="34"/>
  <c r="V254" i="34" s="1"/>
  <c r="R255" i="34"/>
  <c r="V255" i="34" s="1"/>
  <c r="R256" i="34"/>
  <c r="V256" i="34" s="1"/>
  <c r="R257" i="34"/>
  <c r="V257" i="34" s="1"/>
  <c r="R258" i="34"/>
  <c r="V258" i="34" s="1"/>
  <c r="R259" i="34"/>
  <c r="V259" i="34" s="1"/>
  <c r="R260" i="34"/>
  <c r="V260" i="34" s="1"/>
  <c r="R261" i="34"/>
  <c r="V261" i="34" s="1"/>
  <c r="R262" i="34"/>
  <c r="V262" i="34" s="1"/>
  <c r="R263" i="34"/>
  <c r="V263" i="34" s="1"/>
  <c r="R264" i="34"/>
  <c r="V264" i="34" s="1"/>
  <c r="R265" i="34"/>
  <c r="V265" i="34" s="1"/>
  <c r="R266" i="34"/>
  <c r="V266" i="34" s="1"/>
  <c r="R267" i="34"/>
  <c r="V267" i="34" s="1"/>
  <c r="R268" i="34"/>
  <c r="V268" i="34" s="1"/>
  <c r="R269" i="34"/>
  <c r="V269" i="34" s="1"/>
  <c r="R270" i="34"/>
  <c r="V270" i="34" s="1"/>
  <c r="R271" i="34"/>
  <c r="V271" i="34" s="1"/>
  <c r="R272" i="34"/>
  <c r="V272" i="34" s="1"/>
  <c r="R273" i="34"/>
  <c r="V273" i="34" s="1"/>
  <c r="R274" i="34"/>
  <c r="V274" i="34" s="1"/>
  <c r="R275" i="34"/>
  <c r="V275" i="34" s="1"/>
  <c r="R276" i="34"/>
  <c r="V276" i="34" s="1"/>
  <c r="R277" i="34"/>
  <c r="V277" i="34" s="1"/>
  <c r="R278" i="34"/>
  <c r="V278" i="34" s="1"/>
  <c r="R279" i="34"/>
  <c r="V279" i="34" s="1"/>
  <c r="R280" i="34"/>
  <c r="V280" i="34" s="1"/>
  <c r="R281" i="34"/>
  <c r="V281" i="34" s="1"/>
  <c r="R282" i="34"/>
  <c r="V282" i="34" s="1"/>
  <c r="R283" i="34"/>
  <c r="V283" i="34" s="1"/>
  <c r="R284" i="34"/>
  <c r="V284" i="34" s="1"/>
  <c r="R285" i="34"/>
  <c r="V285" i="34" s="1"/>
  <c r="R286" i="34"/>
  <c r="V286" i="34" s="1"/>
  <c r="R287" i="34"/>
  <c r="V287" i="34" s="1"/>
  <c r="R288" i="34"/>
  <c r="V288" i="34" s="1"/>
  <c r="R289" i="34"/>
  <c r="V289" i="34" s="1"/>
  <c r="R290" i="34"/>
  <c r="V290" i="34" s="1"/>
  <c r="R291" i="34"/>
  <c r="V291" i="34" s="1"/>
  <c r="R292" i="34"/>
  <c r="V292" i="34" s="1"/>
  <c r="R293" i="34"/>
  <c r="V293" i="34" s="1"/>
  <c r="R294" i="34"/>
  <c r="V294" i="34" s="1"/>
  <c r="R295" i="34"/>
  <c r="V295" i="34" s="1"/>
  <c r="R296" i="34"/>
  <c r="V296" i="34" s="1"/>
  <c r="R297" i="34"/>
  <c r="V297" i="34" s="1"/>
  <c r="R298" i="34"/>
  <c r="V298" i="34" s="1"/>
  <c r="R299" i="34"/>
  <c r="V299" i="34" s="1"/>
  <c r="R300" i="34"/>
  <c r="V300" i="34" s="1"/>
  <c r="R301" i="34"/>
  <c r="V301" i="34" s="1"/>
  <c r="R302" i="34"/>
  <c r="V302" i="34" s="1"/>
  <c r="R303" i="34"/>
  <c r="V303" i="34" s="1"/>
  <c r="R304" i="34"/>
  <c r="V304" i="34" s="1"/>
  <c r="R305" i="34"/>
  <c r="V305" i="34" s="1"/>
  <c r="R306" i="34"/>
  <c r="V306" i="34" s="1"/>
  <c r="R307" i="34"/>
  <c r="V307" i="34" s="1"/>
  <c r="R308" i="34"/>
  <c r="V308" i="34" s="1"/>
  <c r="R309" i="34"/>
  <c r="V309" i="34" s="1"/>
  <c r="R310" i="34"/>
  <c r="V310" i="34" s="1"/>
  <c r="R311" i="34"/>
  <c r="V311" i="34" s="1"/>
  <c r="R312" i="34"/>
  <c r="V312" i="34" s="1"/>
  <c r="R313" i="34"/>
  <c r="V313" i="34" s="1"/>
  <c r="R314" i="34"/>
  <c r="V314" i="34" s="1"/>
  <c r="R315" i="34"/>
  <c r="V315" i="34" s="1"/>
  <c r="R316" i="34"/>
  <c r="V316" i="34" s="1"/>
  <c r="R317" i="34"/>
  <c r="V317" i="34" s="1"/>
  <c r="R318" i="34"/>
  <c r="V318" i="34" s="1"/>
  <c r="R319" i="34"/>
  <c r="V319" i="34" s="1"/>
  <c r="R320" i="34"/>
  <c r="V320" i="34" s="1"/>
  <c r="R321" i="34"/>
  <c r="V321" i="34" s="1"/>
  <c r="R322" i="34"/>
  <c r="V322" i="34" s="1"/>
  <c r="R323" i="34"/>
  <c r="V323" i="34" s="1"/>
  <c r="R324" i="34"/>
  <c r="V324" i="34" s="1"/>
  <c r="R325" i="34"/>
  <c r="V325" i="34" s="1"/>
  <c r="R326" i="34"/>
  <c r="V326" i="34" s="1"/>
  <c r="R327" i="34"/>
  <c r="V327" i="34" s="1"/>
  <c r="R328" i="34"/>
  <c r="V328" i="34" s="1"/>
  <c r="R329" i="34"/>
  <c r="V329" i="34" s="1"/>
  <c r="R330" i="34"/>
  <c r="V330" i="34" s="1"/>
  <c r="R331" i="34"/>
  <c r="V331" i="34" s="1"/>
  <c r="R332" i="34"/>
  <c r="V332" i="34" s="1"/>
  <c r="R333" i="34"/>
  <c r="V333" i="34" s="1"/>
  <c r="R334" i="34"/>
  <c r="V334" i="34" s="1"/>
  <c r="R335" i="34"/>
  <c r="V335" i="34" s="1"/>
  <c r="R336" i="34"/>
  <c r="V336" i="34" s="1"/>
  <c r="R337" i="34"/>
  <c r="V337" i="34" s="1"/>
  <c r="R338" i="34"/>
  <c r="V338" i="34" s="1"/>
  <c r="R339" i="34"/>
  <c r="V339" i="34" s="1"/>
  <c r="R340" i="34"/>
  <c r="V340" i="34" s="1"/>
  <c r="R341" i="34"/>
  <c r="V341" i="34" s="1"/>
  <c r="R342" i="34"/>
  <c r="V342" i="34" s="1"/>
  <c r="R343" i="34"/>
  <c r="V343" i="34" s="1"/>
  <c r="R344" i="34"/>
  <c r="V344" i="34" s="1"/>
  <c r="R345" i="34"/>
  <c r="V345" i="34" s="1"/>
  <c r="R346" i="34"/>
  <c r="V346" i="34" s="1"/>
  <c r="R347" i="34"/>
  <c r="V347" i="34" s="1"/>
  <c r="R348" i="34"/>
  <c r="V348" i="34" s="1"/>
  <c r="R349" i="34"/>
  <c r="V349" i="34" s="1"/>
  <c r="R350" i="34"/>
  <c r="V350" i="34" s="1"/>
  <c r="R351" i="34"/>
  <c r="V351" i="34" s="1"/>
  <c r="R352" i="34"/>
  <c r="V352" i="34" s="1"/>
  <c r="R353" i="34"/>
  <c r="V353" i="34" s="1"/>
  <c r="R354" i="34"/>
  <c r="V354" i="34" s="1"/>
  <c r="R355" i="34"/>
  <c r="V355" i="34" s="1"/>
  <c r="R356" i="34"/>
  <c r="V356" i="34" s="1"/>
  <c r="R357" i="34"/>
  <c r="V357" i="34" s="1"/>
  <c r="R358" i="34"/>
  <c r="V358" i="34" s="1"/>
  <c r="R359" i="34"/>
  <c r="V359" i="34" s="1"/>
  <c r="R360" i="34"/>
  <c r="V360" i="34" s="1"/>
  <c r="R361" i="34"/>
  <c r="V361" i="34" s="1"/>
  <c r="R362" i="34"/>
  <c r="V362" i="34" s="1"/>
  <c r="R363" i="34"/>
  <c r="V363" i="34" s="1"/>
  <c r="R364" i="34"/>
  <c r="V364" i="34" s="1"/>
  <c r="R365" i="34"/>
  <c r="V365" i="34" s="1"/>
  <c r="R366" i="34"/>
  <c r="V366" i="34" s="1"/>
  <c r="R367" i="34"/>
  <c r="V367" i="34" s="1"/>
  <c r="R368" i="34"/>
  <c r="V368" i="34" s="1"/>
  <c r="R369" i="34"/>
  <c r="V369" i="34" s="1"/>
  <c r="R370" i="34"/>
  <c r="V370" i="34" s="1"/>
  <c r="R371" i="34"/>
  <c r="V371" i="34" s="1"/>
  <c r="R372" i="34"/>
  <c r="V372" i="34" s="1"/>
  <c r="R373" i="34"/>
  <c r="V373" i="34" s="1"/>
  <c r="R374" i="34"/>
  <c r="V374" i="34" s="1"/>
  <c r="R375" i="34"/>
  <c r="V375" i="34" s="1"/>
  <c r="R376" i="34"/>
  <c r="V376" i="34" s="1"/>
  <c r="R377" i="34"/>
  <c r="V377" i="34" s="1"/>
  <c r="R378" i="34"/>
  <c r="V378" i="34" s="1"/>
  <c r="R379" i="34"/>
  <c r="V379" i="34" s="1"/>
  <c r="R380" i="34"/>
  <c r="V380" i="34" s="1"/>
  <c r="R381" i="34"/>
  <c r="V381" i="34" s="1"/>
  <c r="R382" i="34"/>
  <c r="V382" i="34" s="1"/>
  <c r="R383" i="34"/>
  <c r="V383" i="34" s="1"/>
  <c r="R384" i="34"/>
  <c r="V384" i="34" s="1"/>
  <c r="R385" i="34"/>
  <c r="V385" i="34" s="1"/>
  <c r="R386" i="34"/>
  <c r="V386" i="34" s="1"/>
  <c r="R387" i="34"/>
  <c r="V387" i="34" s="1"/>
  <c r="R388" i="34"/>
  <c r="V388" i="34" s="1"/>
  <c r="R389" i="34"/>
  <c r="V389" i="34" s="1"/>
  <c r="R390" i="34"/>
  <c r="V390" i="34" s="1"/>
  <c r="R391" i="34"/>
  <c r="V391" i="34" s="1"/>
  <c r="R392" i="34"/>
  <c r="V392" i="34" s="1"/>
  <c r="R393" i="34"/>
  <c r="V393" i="34" s="1"/>
  <c r="R394" i="34"/>
  <c r="V394" i="34" s="1"/>
  <c r="R395" i="34"/>
  <c r="V395" i="34" s="1"/>
  <c r="R396" i="34"/>
  <c r="V396" i="34" s="1"/>
  <c r="R397" i="34"/>
  <c r="V397" i="34" s="1"/>
  <c r="R398" i="34"/>
  <c r="V398" i="34" s="1"/>
  <c r="R399" i="34"/>
  <c r="V399" i="34" s="1"/>
  <c r="R400" i="34"/>
  <c r="V400" i="34" s="1"/>
  <c r="R401" i="34"/>
  <c r="V401" i="34" s="1"/>
  <c r="R402" i="34"/>
  <c r="V402" i="34" s="1"/>
  <c r="R403" i="34"/>
  <c r="V403" i="34" s="1"/>
  <c r="R404" i="34"/>
  <c r="V404" i="34" s="1"/>
  <c r="R405" i="34"/>
  <c r="V405" i="34" s="1"/>
  <c r="R406" i="34"/>
  <c r="V406" i="34" s="1"/>
  <c r="R407" i="34"/>
  <c r="V407" i="34" s="1"/>
  <c r="R408" i="34"/>
  <c r="V408" i="34" s="1"/>
  <c r="R409" i="34"/>
  <c r="V409" i="34" s="1"/>
  <c r="R410" i="34"/>
  <c r="V410" i="34" s="1"/>
  <c r="R411" i="34"/>
  <c r="V411" i="34" s="1"/>
  <c r="R412" i="34"/>
  <c r="V412" i="34" s="1"/>
  <c r="R413" i="34"/>
  <c r="V413" i="34" s="1"/>
  <c r="R414" i="34"/>
  <c r="V414" i="34" s="1"/>
  <c r="R415" i="34"/>
  <c r="V415" i="34" s="1"/>
  <c r="R416" i="34"/>
  <c r="V416" i="34" s="1"/>
  <c r="R417" i="34"/>
  <c r="V417" i="34" s="1"/>
  <c r="R418" i="34"/>
  <c r="V418" i="34" s="1"/>
  <c r="R419" i="34"/>
  <c r="V419" i="34" s="1"/>
  <c r="R420" i="34"/>
  <c r="V420" i="34" s="1"/>
  <c r="R421" i="34"/>
  <c r="V421" i="34" s="1"/>
  <c r="R422" i="34"/>
  <c r="V422" i="34" s="1"/>
  <c r="R423" i="34"/>
  <c r="V423" i="34" s="1"/>
  <c r="R424" i="34"/>
  <c r="V424" i="34" s="1"/>
  <c r="R425" i="34"/>
  <c r="V425" i="34" s="1"/>
  <c r="R426" i="34"/>
  <c r="V426" i="34" s="1"/>
  <c r="R427" i="34"/>
  <c r="V427" i="34" s="1"/>
  <c r="R428" i="34"/>
  <c r="V428" i="34" s="1"/>
  <c r="R429" i="34"/>
  <c r="V429" i="34" s="1"/>
  <c r="R430" i="34"/>
  <c r="V430" i="34" s="1"/>
  <c r="R431" i="34"/>
  <c r="V431" i="34" s="1"/>
  <c r="R432" i="34"/>
  <c r="V432" i="34" s="1"/>
  <c r="R433" i="34"/>
  <c r="V433" i="34" s="1"/>
  <c r="R434" i="34"/>
  <c r="V434" i="34" s="1"/>
  <c r="R435" i="34"/>
  <c r="V435" i="34" s="1"/>
  <c r="R436" i="34"/>
  <c r="V436" i="34" s="1"/>
  <c r="R437" i="34"/>
  <c r="V437" i="34" s="1"/>
  <c r="R438" i="34"/>
  <c r="V438" i="34" s="1"/>
  <c r="R439" i="34"/>
  <c r="V439" i="34" s="1"/>
  <c r="R440" i="34"/>
  <c r="V440" i="34" s="1"/>
  <c r="R441" i="34"/>
  <c r="V441" i="34" s="1"/>
  <c r="R442" i="34"/>
  <c r="V442" i="34" s="1"/>
  <c r="R443" i="34"/>
  <c r="V443" i="34" s="1"/>
  <c r="R444" i="34"/>
  <c r="V444" i="34" s="1"/>
  <c r="R445" i="34"/>
  <c r="V445" i="34" s="1"/>
  <c r="R446" i="34"/>
  <c r="V446" i="34" s="1"/>
  <c r="R447" i="34"/>
  <c r="V447" i="34" s="1"/>
  <c r="R448" i="34"/>
  <c r="V448" i="34" s="1"/>
  <c r="R449" i="34"/>
  <c r="V449" i="34" s="1"/>
  <c r="R450" i="34"/>
  <c r="V450" i="34" s="1"/>
  <c r="R451" i="34"/>
  <c r="V451" i="34" s="1"/>
  <c r="R452" i="34"/>
  <c r="V452" i="34" s="1"/>
  <c r="R453" i="34"/>
  <c r="V453" i="34" s="1"/>
  <c r="R454" i="34"/>
  <c r="V454" i="34" s="1"/>
  <c r="R455" i="34"/>
  <c r="V455" i="34" s="1"/>
  <c r="R456" i="34"/>
  <c r="V456" i="34" s="1"/>
  <c r="R457" i="34"/>
  <c r="V457" i="34" s="1"/>
  <c r="R458" i="34"/>
  <c r="V458" i="34" s="1"/>
  <c r="R459" i="34"/>
  <c r="V459" i="34" s="1"/>
  <c r="R460" i="34"/>
  <c r="V460" i="34" s="1"/>
  <c r="R461" i="34"/>
  <c r="V461" i="34" s="1"/>
  <c r="R462" i="34"/>
  <c r="V462" i="34" s="1"/>
  <c r="R463" i="34"/>
  <c r="V463" i="34" s="1"/>
  <c r="R464" i="34"/>
  <c r="V464" i="34" s="1"/>
  <c r="R465" i="34"/>
  <c r="V465" i="34" s="1"/>
  <c r="R466" i="34"/>
  <c r="V466" i="34" s="1"/>
  <c r="R467" i="34"/>
  <c r="V467" i="34" s="1"/>
  <c r="R468" i="34"/>
  <c r="V468" i="34" s="1"/>
  <c r="R469" i="34"/>
  <c r="V469" i="34" s="1"/>
  <c r="R470" i="34"/>
  <c r="V470" i="34" s="1"/>
  <c r="R471" i="34"/>
  <c r="V471" i="34" s="1"/>
  <c r="R472" i="34"/>
  <c r="V472" i="34" s="1"/>
  <c r="R473" i="34"/>
  <c r="V473" i="34" s="1"/>
  <c r="R474" i="34"/>
  <c r="V474" i="34" s="1"/>
  <c r="R475" i="34"/>
  <c r="V475" i="34" s="1"/>
  <c r="R476" i="34"/>
  <c r="V476" i="34" s="1"/>
  <c r="R477" i="34"/>
  <c r="V477" i="34" s="1"/>
  <c r="R478" i="34"/>
  <c r="V478" i="34" s="1"/>
  <c r="R479" i="34"/>
  <c r="V479" i="34" s="1"/>
  <c r="R480" i="34"/>
  <c r="V480" i="34" s="1"/>
  <c r="R481" i="34"/>
  <c r="V481" i="34" s="1"/>
  <c r="R482" i="34"/>
  <c r="V482" i="34" s="1"/>
  <c r="R483" i="34"/>
  <c r="V483" i="34" s="1"/>
  <c r="R484" i="34"/>
  <c r="V484" i="34" s="1"/>
  <c r="R485" i="34"/>
  <c r="V485" i="34" s="1"/>
  <c r="R486" i="34"/>
  <c r="V486" i="34" s="1"/>
  <c r="R487" i="34"/>
  <c r="V487" i="34" s="1"/>
  <c r="R488" i="34"/>
  <c r="V488" i="34" s="1"/>
  <c r="R489" i="34"/>
  <c r="V489" i="34" s="1"/>
  <c r="R490" i="34"/>
  <c r="V490" i="34" s="1"/>
  <c r="R491" i="34"/>
  <c r="V491" i="34" s="1"/>
  <c r="R492" i="34"/>
  <c r="V492" i="34" s="1"/>
  <c r="R493" i="34"/>
  <c r="V493" i="34" s="1"/>
  <c r="R494" i="34"/>
  <c r="V494" i="34" s="1"/>
  <c r="R495" i="34"/>
  <c r="V495" i="34" s="1"/>
  <c r="R496" i="34"/>
  <c r="V496" i="34" s="1"/>
  <c r="R497" i="34"/>
  <c r="V497" i="34" s="1"/>
  <c r="R498" i="34"/>
  <c r="V498" i="34" s="1"/>
  <c r="R499" i="34"/>
  <c r="V499" i="34" s="1"/>
  <c r="R500" i="34"/>
  <c r="V500" i="34" s="1"/>
  <c r="R501" i="34"/>
  <c r="V501" i="34" s="1"/>
  <c r="R502" i="34"/>
  <c r="V502" i="34" s="1"/>
  <c r="R503" i="34"/>
  <c r="V503" i="34" s="1"/>
  <c r="R504" i="34"/>
  <c r="V504" i="34" s="1"/>
  <c r="R505" i="34"/>
  <c r="V505" i="34" s="1"/>
  <c r="R506" i="34"/>
  <c r="V506" i="34" s="1"/>
  <c r="R507" i="34"/>
  <c r="V507" i="34" s="1"/>
  <c r="R508" i="34"/>
  <c r="V508" i="34" s="1"/>
  <c r="R509" i="34"/>
  <c r="V509" i="34" s="1"/>
  <c r="R510" i="34"/>
  <c r="V510" i="34" s="1"/>
  <c r="R511" i="34"/>
  <c r="V511" i="34" s="1"/>
  <c r="R512" i="34"/>
  <c r="V512" i="34" s="1"/>
  <c r="R513" i="34"/>
  <c r="V513" i="34" s="1"/>
  <c r="R514" i="34"/>
  <c r="V514" i="34" s="1"/>
  <c r="R515" i="34"/>
  <c r="V515" i="34" s="1"/>
  <c r="R516" i="34"/>
  <c r="V516" i="34" s="1"/>
  <c r="R517" i="34"/>
  <c r="V517" i="34" s="1"/>
  <c r="R518" i="34"/>
  <c r="V518" i="34" s="1"/>
  <c r="R519" i="34"/>
  <c r="V519" i="34" s="1"/>
  <c r="R520" i="34"/>
  <c r="V520" i="34" s="1"/>
  <c r="R521" i="34"/>
  <c r="V521" i="34" s="1"/>
  <c r="R522" i="34"/>
  <c r="V522" i="34" s="1"/>
  <c r="R523" i="34"/>
  <c r="V523" i="34" s="1"/>
  <c r="R524" i="34"/>
  <c r="V524" i="34" s="1"/>
  <c r="R525" i="34"/>
  <c r="V525" i="34" s="1"/>
  <c r="R526" i="34"/>
  <c r="V526" i="34" s="1"/>
  <c r="R527" i="34"/>
  <c r="V527" i="34" s="1"/>
  <c r="R528" i="34"/>
  <c r="V528" i="34" s="1"/>
  <c r="R529" i="34"/>
  <c r="V529" i="34" s="1"/>
  <c r="R530" i="34"/>
  <c r="V530" i="34" s="1"/>
  <c r="R531" i="34"/>
  <c r="V531" i="34" s="1"/>
  <c r="R532" i="34"/>
  <c r="V532" i="34" s="1"/>
  <c r="R533" i="34"/>
  <c r="V533" i="34" s="1"/>
  <c r="R534" i="34"/>
  <c r="V534" i="34" s="1"/>
  <c r="R535" i="34"/>
  <c r="V535" i="34" s="1"/>
  <c r="R536" i="34"/>
  <c r="V536" i="34" s="1"/>
  <c r="R537" i="34"/>
  <c r="V537" i="34" s="1"/>
  <c r="R538" i="34"/>
  <c r="V538" i="34" s="1"/>
  <c r="R539" i="34"/>
  <c r="V539" i="34" s="1"/>
  <c r="R540" i="34"/>
  <c r="V540" i="34" s="1"/>
  <c r="R541" i="34"/>
  <c r="V541" i="34" s="1"/>
  <c r="R542" i="34"/>
  <c r="V542" i="34" s="1"/>
  <c r="R543" i="34"/>
  <c r="V543" i="34" s="1"/>
  <c r="R544" i="34"/>
  <c r="V544" i="34" s="1"/>
  <c r="R545" i="34"/>
  <c r="V545" i="34" s="1"/>
  <c r="R546" i="34"/>
  <c r="V546" i="34" s="1"/>
  <c r="R547" i="34"/>
  <c r="V547" i="34" s="1"/>
  <c r="R548" i="34"/>
  <c r="V548" i="34" s="1"/>
  <c r="R549" i="34"/>
  <c r="V549" i="34" s="1"/>
  <c r="R550" i="34"/>
  <c r="V550" i="34" s="1"/>
  <c r="R551" i="34"/>
  <c r="V551" i="34" s="1"/>
  <c r="R552" i="34"/>
  <c r="V552" i="34" s="1"/>
  <c r="R553" i="34"/>
  <c r="V553" i="34" s="1"/>
  <c r="R554" i="34"/>
  <c r="V554" i="34" s="1"/>
  <c r="R555" i="34"/>
  <c r="V555" i="34" s="1"/>
  <c r="R556" i="34"/>
  <c r="V556" i="34" s="1"/>
  <c r="R557" i="34"/>
  <c r="V557" i="34" s="1"/>
  <c r="R558" i="34"/>
  <c r="V558" i="34" s="1"/>
  <c r="R559" i="34"/>
  <c r="V559" i="34" s="1"/>
  <c r="R560" i="34"/>
  <c r="V560" i="34" s="1"/>
  <c r="R561" i="34"/>
  <c r="V561" i="34" s="1"/>
  <c r="R562" i="34"/>
  <c r="V562" i="34" s="1"/>
  <c r="R563" i="34"/>
  <c r="V563" i="34" s="1"/>
  <c r="R564" i="34"/>
  <c r="V564" i="34" s="1"/>
  <c r="R565" i="34"/>
  <c r="V565" i="34" s="1"/>
  <c r="R566" i="34"/>
  <c r="V566" i="34" s="1"/>
  <c r="R567" i="34"/>
  <c r="V567" i="34" s="1"/>
  <c r="R568" i="34"/>
  <c r="V568" i="34" s="1"/>
  <c r="R569" i="34"/>
  <c r="V569" i="34" s="1"/>
  <c r="R570" i="34"/>
  <c r="V570" i="34" s="1"/>
  <c r="R571" i="34"/>
  <c r="V571" i="34" s="1"/>
  <c r="R572" i="34"/>
  <c r="V572" i="34" s="1"/>
  <c r="R573" i="34"/>
  <c r="V573" i="34" s="1"/>
  <c r="R574" i="34"/>
  <c r="V574" i="34" s="1"/>
  <c r="R575" i="34"/>
  <c r="V575" i="34" s="1"/>
  <c r="R576" i="34"/>
  <c r="V576" i="34" s="1"/>
  <c r="R577" i="34"/>
  <c r="V577" i="34" s="1"/>
  <c r="R578" i="34"/>
  <c r="V578" i="34" s="1"/>
  <c r="R579" i="34"/>
  <c r="V579" i="34" s="1"/>
  <c r="R580" i="34"/>
  <c r="V580" i="34" s="1"/>
  <c r="R581" i="34"/>
  <c r="V581" i="34" s="1"/>
  <c r="R582" i="34"/>
  <c r="V582" i="34" s="1"/>
  <c r="R583" i="34"/>
  <c r="V583" i="34" s="1"/>
  <c r="R584" i="34"/>
  <c r="V584" i="34" s="1"/>
  <c r="R585" i="34"/>
  <c r="V585" i="34" s="1"/>
  <c r="R586" i="34"/>
  <c r="V586" i="34" s="1"/>
  <c r="R587" i="34"/>
  <c r="V587" i="34" s="1"/>
  <c r="R588" i="34"/>
  <c r="V588" i="34" s="1"/>
  <c r="R589" i="34"/>
  <c r="V589" i="34" s="1"/>
  <c r="R590" i="34"/>
  <c r="V590" i="34" s="1"/>
  <c r="R591" i="34"/>
  <c r="V591" i="34" s="1"/>
  <c r="R592" i="34"/>
  <c r="V592" i="34" s="1"/>
  <c r="R593" i="34"/>
  <c r="V593" i="34" s="1"/>
  <c r="R594" i="34"/>
  <c r="V594" i="34" s="1"/>
  <c r="R595" i="34"/>
  <c r="V595" i="34" s="1"/>
  <c r="R596" i="34"/>
  <c r="V596" i="34" s="1"/>
  <c r="R597" i="34"/>
  <c r="V597" i="34" s="1"/>
  <c r="R598" i="34"/>
  <c r="V598" i="34" s="1"/>
  <c r="R599" i="34"/>
  <c r="V599" i="34" s="1"/>
  <c r="R600" i="34"/>
  <c r="V600" i="34" s="1"/>
  <c r="R601" i="34"/>
  <c r="V601" i="34" s="1"/>
  <c r="R602" i="34"/>
  <c r="V602" i="34" s="1"/>
  <c r="R603" i="34"/>
  <c r="V603" i="34" s="1"/>
  <c r="R604" i="34"/>
  <c r="V604" i="34" s="1"/>
  <c r="R605" i="34"/>
  <c r="V605" i="34" s="1"/>
  <c r="R606" i="34"/>
  <c r="V606" i="34" s="1"/>
  <c r="R607" i="34"/>
  <c r="V607" i="34" s="1"/>
  <c r="R608" i="34"/>
  <c r="V608" i="34" s="1"/>
  <c r="R609" i="34"/>
  <c r="V609" i="34" s="1"/>
  <c r="R610" i="34"/>
  <c r="V610" i="34" s="1"/>
  <c r="R611" i="34"/>
  <c r="V611" i="34" s="1"/>
  <c r="R612" i="34"/>
  <c r="V612" i="34" s="1"/>
  <c r="R613" i="34"/>
  <c r="V613" i="34" s="1"/>
  <c r="R614" i="34"/>
  <c r="V614" i="34" s="1"/>
  <c r="R615" i="34"/>
  <c r="V615" i="34" s="1"/>
  <c r="R616" i="34"/>
  <c r="V616" i="34" s="1"/>
  <c r="R617" i="34"/>
  <c r="V617" i="34" s="1"/>
  <c r="R618" i="34"/>
  <c r="V618" i="34" s="1"/>
  <c r="R619" i="34"/>
  <c r="V619" i="34" s="1"/>
  <c r="R620" i="34"/>
  <c r="V620" i="34" s="1"/>
  <c r="R621" i="34"/>
  <c r="V621" i="34" s="1"/>
  <c r="R622" i="34"/>
  <c r="V622" i="34" s="1"/>
  <c r="R623" i="34"/>
  <c r="V623" i="34" s="1"/>
  <c r="R624" i="34"/>
  <c r="V624" i="34" s="1"/>
  <c r="R625" i="34"/>
  <c r="V625" i="34" s="1"/>
  <c r="R626" i="34"/>
  <c r="V626" i="34" s="1"/>
  <c r="R627" i="34"/>
  <c r="V627" i="34" s="1"/>
  <c r="R628" i="34"/>
  <c r="V628" i="34" s="1"/>
  <c r="R629" i="34"/>
  <c r="V629" i="34" s="1"/>
  <c r="R630" i="34"/>
  <c r="V630" i="34" s="1"/>
  <c r="R631" i="34"/>
  <c r="V631" i="34" s="1"/>
  <c r="R632" i="34"/>
  <c r="V632" i="34" s="1"/>
  <c r="R633" i="34"/>
  <c r="V633" i="34" s="1"/>
  <c r="R634" i="34"/>
  <c r="V634" i="34" s="1"/>
  <c r="R635" i="34"/>
  <c r="V635" i="34" s="1"/>
  <c r="R636" i="34"/>
  <c r="V636" i="34" s="1"/>
  <c r="R637" i="34"/>
  <c r="V637" i="34" s="1"/>
  <c r="R638" i="34"/>
  <c r="V638" i="34" s="1"/>
  <c r="R639" i="34"/>
  <c r="V639" i="34" s="1"/>
  <c r="R640" i="34"/>
  <c r="V640" i="34" s="1"/>
  <c r="R641" i="34"/>
  <c r="V641" i="34" s="1"/>
  <c r="R642" i="34"/>
  <c r="V642" i="34" s="1"/>
  <c r="R643" i="34"/>
  <c r="V643" i="34" s="1"/>
  <c r="R644" i="34"/>
  <c r="V644" i="34" s="1"/>
  <c r="R645" i="34"/>
  <c r="V645" i="34" s="1"/>
  <c r="R646" i="34"/>
  <c r="V646" i="34" s="1"/>
  <c r="R647" i="34"/>
  <c r="V647" i="34" s="1"/>
  <c r="R648" i="34"/>
  <c r="V648" i="34" s="1"/>
  <c r="R649" i="34"/>
  <c r="V649" i="34" s="1"/>
  <c r="R650" i="34"/>
  <c r="V650" i="34" s="1"/>
  <c r="R651" i="34"/>
  <c r="V651" i="34" s="1"/>
  <c r="R652" i="34"/>
  <c r="V652" i="34" s="1"/>
  <c r="R653" i="34"/>
  <c r="V653" i="34" s="1"/>
  <c r="R654" i="34"/>
  <c r="V654" i="34" s="1"/>
  <c r="R655" i="34"/>
  <c r="V655" i="34" s="1"/>
  <c r="R656" i="34"/>
  <c r="V656" i="34" s="1"/>
  <c r="R657" i="34"/>
  <c r="V657" i="34" s="1"/>
  <c r="R658" i="34"/>
  <c r="V658" i="34" s="1"/>
  <c r="R659" i="34"/>
  <c r="V659" i="34" s="1"/>
  <c r="R660" i="34"/>
  <c r="V660" i="34" s="1"/>
  <c r="R661" i="34"/>
  <c r="V661" i="34" s="1"/>
  <c r="R662" i="34"/>
  <c r="V662" i="34" s="1"/>
  <c r="R663" i="34"/>
  <c r="V663" i="34" s="1"/>
  <c r="R664" i="34"/>
  <c r="V664" i="34" s="1"/>
  <c r="R665" i="34"/>
  <c r="V665" i="34" s="1"/>
  <c r="R666" i="34"/>
  <c r="V666" i="34" s="1"/>
  <c r="R667" i="34"/>
  <c r="V667" i="34" s="1"/>
  <c r="R668" i="34"/>
  <c r="V668" i="34" s="1"/>
  <c r="R669" i="34"/>
  <c r="V669" i="34" s="1"/>
  <c r="R670" i="34"/>
  <c r="V670" i="34" s="1"/>
  <c r="R671" i="34"/>
  <c r="V671" i="34" s="1"/>
  <c r="R672" i="34"/>
  <c r="V672" i="34" s="1"/>
  <c r="R673" i="34"/>
  <c r="V673" i="34" s="1"/>
  <c r="R674" i="34"/>
  <c r="V674" i="34" s="1"/>
  <c r="R675" i="34"/>
  <c r="V675" i="34" s="1"/>
  <c r="R676" i="34"/>
  <c r="V676" i="34" s="1"/>
  <c r="R677" i="34"/>
  <c r="V677" i="34" s="1"/>
  <c r="R678" i="34"/>
  <c r="V678" i="34" s="1"/>
  <c r="R679" i="34"/>
  <c r="V679" i="34" s="1"/>
  <c r="R680" i="34"/>
  <c r="V680" i="34" s="1"/>
  <c r="R681" i="34"/>
  <c r="V681" i="34" s="1"/>
  <c r="R682" i="34"/>
  <c r="V682" i="34" s="1"/>
  <c r="R683" i="34"/>
  <c r="V683" i="34" s="1"/>
  <c r="R684" i="34"/>
  <c r="V684" i="34" s="1"/>
  <c r="R685" i="34"/>
  <c r="V685" i="34" s="1"/>
  <c r="R686" i="34"/>
  <c r="V686" i="34" s="1"/>
  <c r="R687" i="34"/>
  <c r="V687" i="34" s="1"/>
  <c r="R688" i="34"/>
  <c r="V688" i="34" s="1"/>
  <c r="R689" i="34"/>
  <c r="V689" i="34" s="1"/>
  <c r="R690" i="34"/>
  <c r="V690" i="34" s="1"/>
  <c r="R691" i="34"/>
  <c r="V691" i="34" s="1"/>
  <c r="R692" i="34"/>
  <c r="V692" i="34" s="1"/>
  <c r="R693" i="34"/>
  <c r="V693" i="34" s="1"/>
  <c r="R694" i="34"/>
  <c r="V694" i="34" s="1"/>
  <c r="R695" i="34"/>
  <c r="V695" i="34" s="1"/>
  <c r="R696" i="34"/>
  <c r="V696" i="34" s="1"/>
  <c r="R697" i="34"/>
  <c r="V697" i="34" s="1"/>
  <c r="R698" i="34"/>
  <c r="V698" i="34" s="1"/>
  <c r="R699" i="34"/>
  <c r="V699" i="34" s="1"/>
  <c r="R700" i="34"/>
  <c r="V700" i="34" s="1"/>
  <c r="R701" i="34"/>
  <c r="V701" i="34" s="1"/>
  <c r="R702" i="34"/>
  <c r="V702" i="34" s="1"/>
  <c r="R703" i="34"/>
  <c r="V703" i="34" s="1"/>
  <c r="R704" i="34"/>
  <c r="V704" i="34" s="1"/>
  <c r="R705" i="34"/>
  <c r="V705" i="34" s="1"/>
  <c r="R706" i="34"/>
  <c r="V706" i="34" s="1"/>
  <c r="R707" i="34"/>
  <c r="V707" i="34" s="1"/>
  <c r="R708" i="34"/>
  <c r="V708" i="34" s="1"/>
  <c r="R709" i="34"/>
  <c r="V709" i="34" s="1"/>
  <c r="R710" i="34"/>
  <c r="V710" i="34" s="1"/>
  <c r="R711" i="34"/>
  <c r="V711" i="34" s="1"/>
  <c r="R712" i="34"/>
  <c r="V712" i="34" s="1"/>
  <c r="R713" i="34"/>
  <c r="V713" i="34" s="1"/>
  <c r="R714" i="34"/>
  <c r="V714" i="34" s="1"/>
  <c r="R715" i="34"/>
  <c r="V715" i="34" s="1"/>
  <c r="R716" i="34"/>
  <c r="V716" i="34" s="1"/>
  <c r="R717" i="34"/>
  <c r="V717" i="34" s="1"/>
  <c r="R718" i="34"/>
  <c r="V718" i="34" s="1"/>
  <c r="R719" i="34"/>
  <c r="V719" i="34" s="1"/>
  <c r="R720" i="34"/>
  <c r="V720" i="34" s="1"/>
  <c r="R721" i="34"/>
  <c r="V721" i="34" s="1"/>
  <c r="R722" i="34"/>
  <c r="V722" i="34" s="1"/>
  <c r="R723" i="34"/>
  <c r="V723" i="34" s="1"/>
  <c r="R724" i="34"/>
  <c r="V724" i="34" s="1"/>
  <c r="R725" i="34"/>
  <c r="V725" i="34" s="1"/>
  <c r="R726" i="34"/>
  <c r="V726" i="34" s="1"/>
  <c r="R727" i="34"/>
  <c r="V727" i="34" s="1"/>
  <c r="R728" i="34"/>
  <c r="V728" i="34" s="1"/>
  <c r="R729" i="34"/>
  <c r="V729" i="34" s="1"/>
  <c r="R730" i="34"/>
  <c r="V730" i="34" s="1"/>
  <c r="R731" i="34"/>
  <c r="V731" i="34" s="1"/>
  <c r="R732" i="34"/>
  <c r="V732" i="34" s="1"/>
  <c r="R733" i="34"/>
  <c r="V733" i="34" s="1"/>
  <c r="R734" i="34"/>
  <c r="V734" i="34" s="1"/>
  <c r="R735" i="34"/>
  <c r="V735" i="34" s="1"/>
  <c r="R736" i="34"/>
  <c r="V736" i="34" s="1"/>
  <c r="R737" i="34"/>
  <c r="V737" i="34" s="1"/>
  <c r="R738" i="34"/>
  <c r="V738" i="34" s="1"/>
  <c r="R739" i="34"/>
  <c r="V739" i="34" s="1"/>
  <c r="R740" i="34"/>
  <c r="V740" i="34" s="1"/>
  <c r="R741" i="34"/>
  <c r="V741" i="34" s="1"/>
  <c r="R742" i="34"/>
  <c r="V742" i="34" s="1"/>
  <c r="R743" i="34"/>
  <c r="V743" i="34" s="1"/>
  <c r="R744" i="34"/>
  <c r="V744" i="34" s="1"/>
  <c r="R745" i="34"/>
  <c r="V745" i="34" s="1"/>
  <c r="R746" i="34"/>
  <c r="V746" i="34" s="1"/>
  <c r="R747" i="34"/>
  <c r="V747" i="34" s="1"/>
  <c r="R748" i="34"/>
  <c r="V748" i="34" s="1"/>
  <c r="R749" i="34"/>
  <c r="V749" i="34" s="1"/>
  <c r="R750" i="34"/>
  <c r="V750" i="34" s="1"/>
  <c r="R751" i="34"/>
  <c r="V751" i="34" s="1"/>
  <c r="R752" i="34"/>
  <c r="V752" i="34" s="1"/>
  <c r="R753" i="34"/>
  <c r="V753" i="34" s="1"/>
  <c r="R754" i="34"/>
  <c r="V754" i="34" s="1"/>
  <c r="R755" i="34"/>
  <c r="V755" i="34" s="1"/>
  <c r="R756" i="34"/>
  <c r="V756" i="34" s="1"/>
  <c r="R757" i="34"/>
  <c r="V757" i="34" s="1"/>
  <c r="R758" i="34"/>
  <c r="V758" i="34" s="1"/>
  <c r="R759" i="34"/>
  <c r="V759" i="34" s="1"/>
  <c r="R760" i="34"/>
  <c r="V760" i="34" s="1"/>
  <c r="R761" i="34"/>
  <c r="V761" i="34" s="1"/>
  <c r="R762" i="34"/>
  <c r="V762" i="34" s="1"/>
  <c r="R763" i="34"/>
  <c r="V763" i="34" s="1"/>
  <c r="R764" i="34"/>
  <c r="V764" i="34" s="1"/>
  <c r="R765" i="34"/>
  <c r="V765" i="34" s="1"/>
  <c r="R766" i="34"/>
  <c r="V766" i="34" s="1"/>
  <c r="R767" i="34"/>
  <c r="V767" i="34" s="1"/>
  <c r="R768" i="34"/>
  <c r="V768" i="34" s="1"/>
  <c r="R769" i="34"/>
  <c r="V769" i="34" s="1"/>
  <c r="R770" i="34"/>
  <c r="V770" i="34" s="1"/>
  <c r="R771" i="34"/>
  <c r="V771" i="34" s="1"/>
  <c r="R772" i="34"/>
  <c r="V772" i="34" s="1"/>
  <c r="R773" i="34"/>
  <c r="V773" i="34" s="1"/>
  <c r="R774" i="34"/>
  <c r="V774" i="34" s="1"/>
  <c r="R775" i="34"/>
  <c r="V775" i="34" s="1"/>
  <c r="R776" i="34"/>
  <c r="V776" i="34" s="1"/>
  <c r="R777" i="34"/>
  <c r="V777" i="34" s="1"/>
  <c r="R778" i="34"/>
  <c r="V778" i="34" s="1"/>
  <c r="R779" i="34"/>
  <c r="V779" i="34" s="1"/>
  <c r="R780" i="34"/>
  <c r="V780" i="34" s="1"/>
  <c r="R781" i="34"/>
  <c r="V781" i="34" s="1"/>
  <c r="R782" i="34"/>
  <c r="V782" i="34" s="1"/>
  <c r="R783" i="34"/>
  <c r="V783" i="34" s="1"/>
  <c r="R784" i="34"/>
  <c r="V784" i="34" s="1"/>
  <c r="R785" i="34"/>
  <c r="V785" i="34" s="1"/>
  <c r="R786" i="34"/>
  <c r="V786" i="34" s="1"/>
  <c r="R787" i="34"/>
  <c r="V787" i="34" s="1"/>
  <c r="R788" i="34"/>
  <c r="V788" i="34" s="1"/>
  <c r="R789" i="34"/>
  <c r="V789" i="34" s="1"/>
  <c r="R790" i="34"/>
  <c r="V790" i="34" s="1"/>
  <c r="R791" i="34"/>
  <c r="V791" i="34" s="1"/>
  <c r="R792" i="34"/>
  <c r="V792" i="34" s="1"/>
  <c r="R793" i="34"/>
  <c r="V793" i="34" s="1"/>
  <c r="R794" i="34"/>
  <c r="V794" i="34" s="1"/>
  <c r="R795" i="34"/>
  <c r="V795" i="34" s="1"/>
  <c r="R796" i="34"/>
  <c r="V796" i="34" s="1"/>
  <c r="R797" i="34"/>
  <c r="V797" i="34" s="1"/>
  <c r="R798" i="34"/>
  <c r="V798" i="34" s="1"/>
  <c r="R799" i="34"/>
  <c r="V799" i="34" s="1"/>
  <c r="R800" i="34"/>
  <c r="V800" i="34" s="1"/>
  <c r="R801" i="34"/>
  <c r="V801" i="34" s="1"/>
  <c r="R802" i="34"/>
  <c r="V802" i="34" s="1"/>
  <c r="R803" i="34"/>
  <c r="V803" i="34" s="1"/>
  <c r="R804" i="34"/>
  <c r="V804" i="34" s="1"/>
  <c r="R805" i="34"/>
  <c r="V805" i="34" s="1"/>
  <c r="R806" i="34"/>
  <c r="V806" i="34" s="1"/>
  <c r="R807" i="34"/>
  <c r="V807" i="34" s="1"/>
  <c r="R808" i="34"/>
  <c r="V808" i="34" s="1"/>
  <c r="R809" i="34"/>
  <c r="V809" i="34" s="1"/>
  <c r="R810" i="34"/>
  <c r="V810" i="34" s="1"/>
  <c r="R811" i="34"/>
  <c r="V811" i="34" s="1"/>
  <c r="R812" i="34"/>
  <c r="V812" i="34" s="1"/>
  <c r="R813" i="34"/>
  <c r="V813" i="34" s="1"/>
  <c r="R814" i="34"/>
  <c r="V814" i="34" s="1"/>
  <c r="R815" i="34"/>
  <c r="V815" i="34" s="1"/>
  <c r="R816" i="34"/>
  <c r="V816" i="34" s="1"/>
  <c r="R817" i="34"/>
  <c r="V817" i="34" s="1"/>
  <c r="R818" i="34"/>
  <c r="V818" i="34" s="1"/>
  <c r="R819" i="34"/>
  <c r="V819" i="34" s="1"/>
  <c r="R820" i="34"/>
  <c r="V820" i="34" s="1"/>
  <c r="R821" i="34"/>
  <c r="V821" i="34" s="1"/>
  <c r="R822" i="34"/>
  <c r="V822" i="34" s="1"/>
  <c r="R823" i="34"/>
  <c r="V823" i="34" s="1"/>
  <c r="R824" i="34"/>
  <c r="V824" i="34" s="1"/>
  <c r="R825" i="34"/>
  <c r="V825" i="34" s="1"/>
  <c r="R826" i="34"/>
  <c r="V826" i="34" s="1"/>
  <c r="R827" i="34"/>
  <c r="V827" i="34" s="1"/>
  <c r="R828" i="34"/>
  <c r="V828" i="34" s="1"/>
  <c r="R829" i="34"/>
  <c r="V829" i="34" s="1"/>
  <c r="R830" i="34"/>
  <c r="V830" i="34" s="1"/>
  <c r="R831" i="34"/>
  <c r="V831" i="34" s="1"/>
  <c r="R832" i="34"/>
  <c r="V832" i="34" s="1"/>
  <c r="R833" i="34"/>
  <c r="V833" i="34" s="1"/>
  <c r="R834" i="34"/>
  <c r="V834" i="34" s="1"/>
  <c r="R835" i="34"/>
  <c r="V835" i="34" s="1"/>
  <c r="R836" i="34"/>
  <c r="V836" i="34" s="1"/>
  <c r="R837" i="34"/>
  <c r="V837" i="34" s="1"/>
  <c r="R838" i="34"/>
  <c r="V838" i="34" s="1"/>
  <c r="R839" i="34"/>
  <c r="V839" i="34" s="1"/>
  <c r="R840" i="34"/>
  <c r="V840" i="34" s="1"/>
  <c r="R841" i="34"/>
  <c r="V841" i="34" s="1"/>
  <c r="R842" i="34"/>
  <c r="V842" i="34" s="1"/>
  <c r="R843" i="34"/>
  <c r="V843" i="34" s="1"/>
  <c r="R844" i="34"/>
  <c r="V844" i="34" s="1"/>
  <c r="R845" i="34"/>
  <c r="V845" i="34" s="1"/>
  <c r="R846" i="34"/>
  <c r="V846" i="34" s="1"/>
  <c r="R847" i="34"/>
  <c r="V847" i="34" s="1"/>
  <c r="R848" i="34"/>
  <c r="V848" i="34" s="1"/>
  <c r="R849" i="34"/>
  <c r="V849" i="34" s="1"/>
  <c r="R850" i="34"/>
  <c r="V850" i="34" s="1"/>
  <c r="R851" i="34"/>
  <c r="V851" i="34" s="1"/>
  <c r="R852" i="34"/>
  <c r="V852" i="34" s="1"/>
  <c r="R853" i="34"/>
  <c r="V853" i="34" s="1"/>
  <c r="R854" i="34"/>
  <c r="V854" i="34" s="1"/>
  <c r="R855" i="34"/>
  <c r="V855" i="34" s="1"/>
  <c r="R856" i="34"/>
  <c r="V856" i="34" s="1"/>
  <c r="R857" i="34"/>
  <c r="V857" i="34" s="1"/>
  <c r="R858" i="34"/>
  <c r="V858" i="34" s="1"/>
  <c r="R859" i="34"/>
  <c r="V859" i="34" s="1"/>
  <c r="R860" i="34"/>
  <c r="V860" i="34" s="1"/>
  <c r="R861" i="34"/>
  <c r="V861" i="34" s="1"/>
  <c r="R862" i="34"/>
  <c r="V862" i="34" s="1"/>
  <c r="R863" i="34"/>
  <c r="V863" i="34" s="1"/>
  <c r="R864" i="34"/>
  <c r="V864" i="34" s="1"/>
  <c r="R865" i="34"/>
  <c r="V865" i="34" s="1"/>
  <c r="R866" i="34"/>
  <c r="V866" i="34" s="1"/>
  <c r="R867" i="34"/>
  <c r="V867" i="34" s="1"/>
  <c r="R868" i="34"/>
  <c r="V868" i="34" s="1"/>
  <c r="R869" i="34"/>
  <c r="V869" i="34" s="1"/>
  <c r="R870" i="34"/>
  <c r="V870" i="34" s="1"/>
  <c r="R871" i="34"/>
  <c r="V871" i="34" s="1"/>
  <c r="R872" i="34"/>
  <c r="V872" i="34" s="1"/>
  <c r="R873" i="34"/>
  <c r="V873" i="34" s="1"/>
  <c r="R874" i="34"/>
  <c r="V874" i="34" s="1"/>
  <c r="R875" i="34"/>
  <c r="V875" i="34" s="1"/>
  <c r="R876" i="34"/>
  <c r="V876" i="34" s="1"/>
  <c r="R877" i="34"/>
  <c r="V877" i="34" s="1"/>
  <c r="R878" i="34"/>
  <c r="V878" i="34" s="1"/>
  <c r="R879" i="34"/>
  <c r="V879" i="34" s="1"/>
  <c r="R880" i="34"/>
  <c r="V880" i="34" s="1"/>
  <c r="R881" i="34"/>
  <c r="V881" i="34" s="1"/>
  <c r="R882" i="34"/>
  <c r="V882" i="34" s="1"/>
  <c r="R883" i="34"/>
  <c r="V883" i="34" s="1"/>
  <c r="R884" i="34"/>
  <c r="V884" i="34" s="1"/>
  <c r="R885" i="34"/>
  <c r="V885" i="34" s="1"/>
  <c r="R886" i="34"/>
  <c r="V886" i="34" s="1"/>
  <c r="R887" i="34"/>
  <c r="V887" i="34" s="1"/>
  <c r="R888" i="34"/>
  <c r="V888" i="34" s="1"/>
  <c r="R889" i="34"/>
  <c r="V889" i="34" s="1"/>
  <c r="R890" i="34"/>
  <c r="V890" i="34" s="1"/>
  <c r="R891" i="34"/>
  <c r="V891" i="34" s="1"/>
  <c r="R892" i="34"/>
  <c r="V892" i="34" s="1"/>
  <c r="R893" i="34"/>
  <c r="V893" i="34" s="1"/>
  <c r="R894" i="34"/>
  <c r="V894" i="34" s="1"/>
  <c r="R895" i="34"/>
  <c r="V895" i="34" s="1"/>
  <c r="R896" i="34"/>
  <c r="V896" i="34" s="1"/>
  <c r="R897" i="34"/>
  <c r="V897" i="34" s="1"/>
  <c r="R898" i="34"/>
  <c r="V898" i="34" s="1"/>
  <c r="R899" i="34"/>
  <c r="V899" i="34" s="1"/>
  <c r="R900" i="34"/>
  <c r="V900" i="34" s="1"/>
  <c r="R901" i="34"/>
  <c r="V901" i="34" s="1"/>
  <c r="R902" i="34"/>
  <c r="V902" i="34" s="1"/>
  <c r="R903" i="34"/>
  <c r="V903" i="34" s="1"/>
  <c r="R904" i="34"/>
  <c r="V904" i="34" s="1"/>
  <c r="R905" i="34"/>
  <c r="V905" i="34" s="1"/>
  <c r="R906" i="34"/>
  <c r="V906" i="34" s="1"/>
  <c r="R907" i="34"/>
  <c r="V907" i="34" s="1"/>
  <c r="R908" i="34"/>
  <c r="V908" i="34" s="1"/>
  <c r="R909" i="34"/>
  <c r="V909" i="34" s="1"/>
  <c r="R910" i="34"/>
  <c r="V910" i="34" s="1"/>
  <c r="R911" i="34"/>
  <c r="V911" i="34" s="1"/>
  <c r="R912" i="34"/>
  <c r="V912" i="34" s="1"/>
  <c r="R913" i="34"/>
  <c r="V913" i="34" s="1"/>
  <c r="R914" i="34"/>
  <c r="V914" i="34" s="1"/>
  <c r="R915" i="34"/>
  <c r="V915" i="34" s="1"/>
  <c r="R916" i="34"/>
  <c r="V916" i="34" s="1"/>
  <c r="R917" i="34"/>
  <c r="V917" i="34" s="1"/>
  <c r="R918" i="34"/>
  <c r="V918" i="34" s="1"/>
  <c r="R919" i="34"/>
  <c r="V919" i="34" s="1"/>
  <c r="R920" i="34"/>
  <c r="V920" i="34" s="1"/>
  <c r="R921" i="34"/>
  <c r="V921" i="34" s="1"/>
  <c r="R922" i="34"/>
  <c r="V922" i="34" s="1"/>
  <c r="R923" i="34"/>
  <c r="V923" i="34" s="1"/>
  <c r="R924" i="34"/>
  <c r="V924" i="34" s="1"/>
  <c r="R925" i="34"/>
  <c r="V925" i="34" s="1"/>
  <c r="R926" i="34"/>
  <c r="V926" i="34" s="1"/>
  <c r="R927" i="34"/>
  <c r="V927" i="34" s="1"/>
  <c r="R928" i="34"/>
  <c r="V928" i="34" s="1"/>
  <c r="R929" i="34"/>
  <c r="V929" i="34" s="1"/>
  <c r="R930" i="34"/>
  <c r="V930" i="34" s="1"/>
  <c r="R931" i="34"/>
  <c r="V931" i="34" s="1"/>
  <c r="R932" i="34"/>
  <c r="V932" i="34" s="1"/>
  <c r="R933" i="34"/>
  <c r="V933" i="34" s="1"/>
  <c r="R934" i="34"/>
  <c r="V934" i="34" s="1"/>
  <c r="R935" i="34"/>
  <c r="V935" i="34" s="1"/>
  <c r="R936" i="34"/>
  <c r="V936" i="34" s="1"/>
  <c r="R937" i="34"/>
  <c r="V937" i="34" s="1"/>
  <c r="R938" i="34"/>
  <c r="V938" i="34" s="1"/>
  <c r="R939" i="34"/>
  <c r="V939" i="34" s="1"/>
  <c r="R940" i="34"/>
  <c r="V940" i="34" s="1"/>
  <c r="R941" i="34"/>
  <c r="V941" i="34" s="1"/>
  <c r="R942" i="34"/>
  <c r="V942" i="34" s="1"/>
  <c r="R943" i="34"/>
  <c r="V943" i="34" s="1"/>
  <c r="R944" i="34"/>
  <c r="V944" i="34" s="1"/>
  <c r="R945" i="34"/>
  <c r="V945" i="34" s="1"/>
  <c r="R946" i="34"/>
  <c r="V946" i="34" s="1"/>
  <c r="R947" i="34"/>
  <c r="V947" i="34" s="1"/>
  <c r="R948" i="34"/>
  <c r="V948" i="34" s="1"/>
  <c r="R949" i="34"/>
  <c r="V949" i="34" s="1"/>
  <c r="R950" i="34"/>
  <c r="V950" i="34" s="1"/>
  <c r="R951" i="34"/>
  <c r="V951" i="34" s="1"/>
  <c r="R952" i="34"/>
  <c r="V952" i="34" s="1"/>
  <c r="R953" i="34"/>
  <c r="V953" i="34" s="1"/>
  <c r="R954" i="34"/>
  <c r="V954" i="34" s="1"/>
  <c r="R955" i="34"/>
  <c r="V955" i="34" s="1"/>
  <c r="R956" i="34"/>
  <c r="V956" i="34" s="1"/>
  <c r="R957" i="34"/>
  <c r="V957" i="34" s="1"/>
  <c r="R958" i="34"/>
  <c r="V958" i="34" s="1"/>
  <c r="R959" i="34"/>
  <c r="V959" i="34" s="1"/>
  <c r="R960" i="34"/>
  <c r="V960" i="34" s="1"/>
  <c r="R961" i="34"/>
  <c r="V961" i="34" s="1"/>
  <c r="R962" i="34"/>
  <c r="V962" i="34" s="1"/>
  <c r="R963" i="34"/>
  <c r="V963" i="34" s="1"/>
  <c r="R964" i="34"/>
  <c r="V964" i="34" s="1"/>
  <c r="R965" i="34"/>
  <c r="V965" i="34" s="1"/>
  <c r="R966" i="34"/>
  <c r="V966" i="34" s="1"/>
  <c r="R967" i="34"/>
  <c r="V967" i="34" s="1"/>
  <c r="R968" i="34"/>
  <c r="V968" i="34" s="1"/>
  <c r="R969" i="34"/>
  <c r="V969" i="34" s="1"/>
  <c r="R970" i="34"/>
  <c r="V970" i="34" s="1"/>
  <c r="R971" i="34"/>
  <c r="V971" i="34" s="1"/>
  <c r="R972" i="34"/>
  <c r="V972" i="34" s="1"/>
  <c r="R973" i="34"/>
  <c r="V973" i="34" s="1"/>
  <c r="R974" i="34"/>
  <c r="V974" i="34" s="1"/>
  <c r="R975" i="34"/>
  <c r="V975" i="34" s="1"/>
  <c r="R976" i="34"/>
  <c r="V976" i="34" s="1"/>
  <c r="R977" i="34"/>
  <c r="V977" i="34" s="1"/>
  <c r="R978" i="34"/>
  <c r="V978" i="34" s="1"/>
  <c r="R979" i="34"/>
  <c r="V979" i="34" s="1"/>
  <c r="R980" i="34"/>
  <c r="V980" i="34" s="1"/>
  <c r="R981" i="34"/>
  <c r="V981" i="34" s="1"/>
  <c r="R982" i="34"/>
  <c r="V982" i="34" s="1"/>
  <c r="R983" i="34"/>
  <c r="V983" i="34" s="1"/>
  <c r="R984" i="34"/>
  <c r="V984" i="34" s="1"/>
  <c r="R985" i="34"/>
  <c r="V985" i="34" s="1"/>
  <c r="R986" i="34"/>
  <c r="V986" i="34" s="1"/>
  <c r="R987" i="34"/>
  <c r="V987" i="34" s="1"/>
  <c r="R988" i="34"/>
  <c r="V988" i="34" s="1"/>
  <c r="R989" i="34"/>
  <c r="V989" i="34" s="1"/>
  <c r="R990" i="34"/>
  <c r="V990" i="34" s="1"/>
  <c r="R991" i="34"/>
  <c r="V991" i="34" s="1"/>
  <c r="R992" i="34"/>
  <c r="V992" i="34" s="1"/>
  <c r="R993" i="34"/>
  <c r="V993" i="34" s="1"/>
  <c r="R994" i="34"/>
  <c r="V994" i="34" s="1"/>
  <c r="R995" i="34"/>
  <c r="V995" i="34" s="1"/>
  <c r="R996" i="34"/>
  <c r="V996" i="34" s="1"/>
  <c r="R997" i="34"/>
  <c r="V997" i="34" s="1"/>
  <c r="R998" i="34"/>
  <c r="V998" i="34" s="1"/>
  <c r="R999" i="34"/>
  <c r="V999" i="34" s="1"/>
  <c r="R1000" i="34"/>
  <c r="V1000" i="34" s="1"/>
  <c r="R1001" i="34"/>
  <c r="V1001" i="34" s="1"/>
  <c r="R1002" i="34"/>
  <c r="V1002" i="34" s="1"/>
  <c r="R1003" i="34"/>
  <c r="V1003" i="34" s="1"/>
  <c r="R1004" i="34"/>
  <c r="V1004" i="34" s="1"/>
  <c r="R1005" i="34"/>
  <c r="V1005" i="34" s="1"/>
  <c r="R1006" i="34"/>
  <c r="V1006" i="34" s="1"/>
  <c r="R1007" i="34"/>
  <c r="V1007" i="34" s="1"/>
  <c r="R1008" i="34"/>
  <c r="V1008" i="34" s="1"/>
  <c r="R1009" i="34"/>
  <c r="V1009" i="34" s="1"/>
  <c r="R1010" i="34"/>
  <c r="V1010" i="34" s="1"/>
  <c r="R1011" i="34"/>
  <c r="V1011" i="34" s="1"/>
  <c r="R1012" i="34"/>
  <c r="V1012" i="34" s="1"/>
  <c r="R1013" i="34"/>
  <c r="V1013" i="34" s="1"/>
  <c r="R1014" i="34"/>
  <c r="V1014" i="34" s="1"/>
  <c r="R1015" i="34"/>
  <c r="V1015" i="34" s="1"/>
  <c r="S17" i="34"/>
  <c r="W17" i="34" s="1"/>
  <c r="S18" i="34"/>
  <c r="W18" i="34" s="1"/>
  <c r="S19" i="34"/>
  <c r="W19" i="34" s="1"/>
  <c r="S20" i="34"/>
  <c r="W20" i="34" s="1"/>
  <c r="S21" i="34"/>
  <c r="W21" i="34" s="1"/>
  <c r="S22" i="34"/>
  <c r="W22" i="34" s="1"/>
  <c r="S23" i="34"/>
  <c r="W23" i="34" s="1"/>
  <c r="S24" i="34"/>
  <c r="W24" i="34" s="1"/>
  <c r="S25" i="34"/>
  <c r="W25" i="34" s="1"/>
  <c r="S26" i="34"/>
  <c r="W26" i="34" s="1"/>
  <c r="S27" i="34"/>
  <c r="W27" i="34" s="1"/>
  <c r="S28" i="34"/>
  <c r="W28" i="34" s="1"/>
  <c r="S29" i="34"/>
  <c r="W29" i="34" s="1"/>
  <c r="S30" i="34"/>
  <c r="W30" i="34" s="1"/>
  <c r="S31" i="34"/>
  <c r="W31" i="34" s="1"/>
  <c r="S32" i="34"/>
  <c r="W32" i="34" s="1"/>
  <c r="S33" i="34"/>
  <c r="W33" i="34" s="1"/>
  <c r="S34" i="34"/>
  <c r="W34" i="34" s="1"/>
  <c r="S35" i="34"/>
  <c r="W35" i="34" s="1"/>
  <c r="S36" i="34"/>
  <c r="W36" i="34" s="1"/>
  <c r="S37" i="34"/>
  <c r="W37" i="34" s="1"/>
  <c r="S38" i="34"/>
  <c r="W38" i="34" s="1"/>
  <c r="S39" i="34"/>
  <c r="W39" i="34" s="1"/>
  <c r="S40" i="34"/>
  <c r="W40" i="34" s="1"/>
  <c r="S41" i="34"/>
  <c r="W41" i="34" s="1"/>
  <c r="S42" i="34"/>
  <c r="W42" i="34" s="1"/>
  <c r="S43" i="34"/>
  <c r="W43" i="34" s="1"/>
  <c r="S44" i="34"/>
  <c r="W44" i="34" s="1"/>
  <c r="S45" i="34"/>
  <c r="W45" i="34" s="1"/>
  <c r="S46" i="34"/>
  <c r="W46" i="34" s="1"/>
  <c r="S47" i="34"/>
  <c r="W47" i="34" s="1"/>
  <c r="S48" i="34"/>
  <c r="W48" i="34" s="1"/>
  <c r="S49" i="34"/>
  <c r="W49" i="34" s="1"/>
  <c r="S50" i="34"/>
  <c r="W50" i="34" s="1"/>
  <c r="S51" i="34"/>
  <c r="W51" i="34" s="1"/>
  <c r="S52" i="34"/>
  <c r="W52" i="34" s="1"/>
  <c r="S53" i="34"/>
  <c r="W53" i="34" s="1"/>
  <c r="S54" i="34"/>
  <c r="W54" i="34" s="1"/>
  <c r="S55" i="34"/>
  <c r="W55" i="34" s="1"/>
  <c r="S56" i="34"/>
  <c r="W56" i="34" s="1"/>
  <c r="S57" i="34"/>
  <c r="W57" i="34" s="1"/>
  <c r="S58" i="34"/>
  <c r="W58" i="34" s="1"/>
  <c r="S59" i="34"/>
  <c r="W59" i="34" s="1"/>
  <c r="S60" i="34"/>
  <c r="W60" i="34" s="1"/>
  <c r="S61" i="34"/>
  <c r="W61" i="34" s="1"/>
  <c r="S62" i="34"/>
  <c r="W62" i="34" s="1"/>
  <c r="S63" i="34"/>
  <c r="W63" i="34" s="1"/>
  <c r="S64" i="34"/>
  <c r="W64" i="34" s="1"/>
  <c r="S65" i="34"/>
  <c r="W65" i="34" s="1"/>
  <c r="S66" i="34"/>
  <c r="W66" i="34" s="1"/>
  <c r="S67" i="34"/>
  <c r="W67" i="34" s="1"/>
  <c r="S68" i="34"/>
  <c r="W68" i="34" s="1"/>
  <c r="S69" i="34"/>
  <c r="W69" i="34" s="1"/>
  <c r="S70" i="34"/>
  <c r="W70" i="34" s="1"/>
  <c r="S71" i="34"/>
  <c r="W71" i="34" s="1"/>
  <c r="S72" i="34"/>
  <c r="W72" i="34" s="1"/>
  <c r="S73" i="34"/>
  <c r="W73" i="34" s="1"/>
  <c r="S74" i="34"/>
  <c r="W74" i="34" s="1"/>
  <c r="S75" i="34"/>
  <c r="W75" i="34" s="1"/>
  <c r="S76" i="34"/>
  <c r="W76" i="34" s="1"/>
  <c r="S77" i="34"/>
  <c r="W77" i="34" s="1"/>
  <c r="S78" i="34"/>
  <c r="W78" i="34" s="1"/>
  <c r="S79" i="34"/>
  <c r="W79" i="34" s="1"/>
  <c r="S80" i="34"/>
  <c r="W80" i="34" s="1"/>
  <c r="S81" i="34"/>
  <c r="W81" i="34" s="1"/>
  <c r="S82" i="34"/>
  <c r="W82" i="34" s="1"/>
  <c r="S83" i="34"/>
  <c r="W83" i="34" s="1"/>
  <c r="S84" i="34"/>
  <c r="W84" i="34" s="1"/>
  <c r="S85" i="34"/>
  <c r="W85" i="34" s="1"/>
  <c r="S86" i="34"/>
  <c r="W86" i="34" s="1"/>
  <c r="S87" i="34"/>
  <c r="W87" i="34" s="1"/>
  <c r="S88" i="34"/>
  <c r="W88" i="34" s="1"/>
  <c r="S89" i="34"/>
  <c r="W89" i="34" s="1"/>
  <c r="S90" i="34"/>
  <c r="W90" i="34" s="1"/>
  <c r="S91" i="34"/>
  <c r="W91" i="34" s="1"/>
  <c r="S92" i="34"/>
  <c r="W92" i="34" s="1"/>
  <c r="S93" i="34"/>
  <c r="W93" i="34" s="1"/>
  <c r="S94" i="34"/>
  <c r="W94" i="34" s="1"/>
  <c r="S95" i="34"/>
  <c r="W95" i="34" s="1"/>
  <c r="S96" i="34"/>
  <c r="W96" i="34" s="1"/>
  <c r="S97" i="34"/>
  <c r="W97" i="34" s="1"/>
  <c r="S98" i="34"/>
  <c r="W98" i="34" s="1"/>
  <c r="S99" i="34"/>
  <c r="W99" i="34" s="1"/>
  <c r="S100" i="34"/>
  <c r="W100" i="34" s="1"/>
  <c r="S101" i="34"/>
  <c r="W101" i="34" s="1"/>
  <c r="S102" i="34"/>
  <c r="W102" i="34" s="1"/>
  <c r="S103" i="34"/>
  <c r="W103" i="34" s="1"/>
  <c r="S104" i="34"/>
  <c r="W104" i="34" s="1"/>
  <c r="S105" i="34"/>
  <c r="W105" i="34" s="1"/>
  <c r="S106" i="34"/>
  <c r="W106" i="34" s="1"/>
  <c r="S107" i="34"/>
  <c r="W107" i="34" s="1"/>
  <c r="S108" i="34"/>
  <c r="W108" i="34" s="1"/>
  <c r="S109" i="34"/>
  <c r="W109" i="34" s="1"/>
  <c r="S110" i="34"/>
  <c r="W110" i="34" s="1"/>
  <c r="S111" i="34"/>
  <c r="W111" i="34" s="1"/>
  <c r="S112" i="34"/>
  <c r="W112" i="34" s="1"/>
  <c r="S113" i="34"/>
  <c r="W113" i="34" s="1"/>
  <c r="S114" i="34"/>
  <c r="W114" i="34" s="1"/>
  <c r="S115" i="34"/>
  <c r="W115" i="34" s="1"/>
  <c r="S116" i="34"/>
  <c r="W116" i="34" s="1"/>
  <c r="S117" i="34"/>
  <c r="W117" i="34" s="1"/>
  <c r="S118" i="34"/>
  <c r="W118" i="34" s="1"/>
  <c r="S119" i="34"/>
  <c r="W119" i="34" s="1"/>
  <c r="S120" i="34"/>
  <c r="W120" i="34" s="1"/>
  <c r="S121" i="34"/>
  <c r="W121" i="34" s="1"/>
  <c r="S122" i="34"/>
  <c r="W122" i="34" s="1"/>
  <c r="S123" i="34"/>
  <c r="W123" i="34" s="1"/>
  <c r="S124" i="34"/>
  <c r="W124" i="34" s="1"/>
  <c r="S125" i="34"/>
  <c r="W125" i="34" s="1"/>
  <c r="S126" i="34"/>
  <c r="W126" i="34" s="1"/>
  <c r="S127" i="34"/>
  <c r="W127" i="34" s="1"/>
  <c r="S128" i="34"/>
  <c r="W128" i="34" s="1"/>
  <c r="S129" i="34"/>
  <c r="W129" i="34" s="1"/>
  <c r="S130" i="34"/>
  <c r="W130" i="34" s="1"/>
  <c r="S131" i="34"/>
  <c r="W131" i="34" s="1"/>
  <c r="S132" i="34"/>
  <c r="W132" i="34" s="1"/>
  <c r="S133" i="34"/>
  <c r="W133" i="34" s="1"/>
  <c r="S134" i="34"/>
  <c r="W134" i="34" s="1"/>
  <c r="S135" i="34"/>
  <c r="W135" i="34" s="1"/>
  <c r="S136" i="34"/>
  <c r="W136" i="34" s="1"/>
  <c r="S137" i="34"/>
  <c r="W137" i="34" s="1"/>
  <c r="S138" i="34"/>
  <c r="W138" i="34" s="1"/>
  <c r="S139" i="34"/>
  <c r="W139" i="34" s="1"/>
  <c r="S140" i="34"/>
  <c r="W140" i="34" s="1"/>
  <c r="S141" i="34"/>
  <c r="W141" i="34" s="1"/>
  <c r="S142" i="34"/>
  <c r="W142" i="34" s="1"/>
  <c r="S143" i="34"/>
  <c r="W143" i="34" s="1"/>
  <c r="S144" i="34"/>
  <c r="W144" i="34" s="1"/>
  <c r="S145" i="34"/>
  <c r="W145" i="34" s="1"/>
  <c r="S146" i="34"/>
  <c r="W146" i="34" s="1"/>
  <c r="S147" i="34"/>
  <c r="W147" i="34" s="1"/>
  <c r="S148" i="34"/>
  <c r="W148" i="34" s="1"/>
  <c r="S149" i="34"/>
  <c r="W149" i="34" s="1"/>
  <c r="S150" i="34"/>
  <c r="W150" i="34" s="1"/>
  <c r="S151" i="34"/>
  <c r="W151" i="34" s="1"/>
  <c r="S152" i="34"/>
  <c r="W152" i="34" s="1"/>
  <c r="S153" i="34"/>
  <c r="W153" i="34" s="1"/>
  <c r="S154" i="34"/>
  <c r="W154" i="34" s="1"/>
  <c r="S155" i="34"/>
  <c r="W155" i="34" s="1"/>
  <c r="S156" i="34"/>
  <c r="W156" i="34" s="1"/>
  <c r="S157" i="34"/>
  <c r="W157" i="34" s="1"/>
  <c r="S158" i="34"/>
  <c r="W158" i="34" s="1"/>
  <c r="S159" i="34"/>
  <c r="W159" i="34" s="1"/>
  <c r="S160" i="34"/>
  <c r="W160" i="34" s="1"/>
  <c r="S161" i="34"/>
  <c r="W161" i="34" s="1"/>
  <c r="S162" i="34"/>
  <c r="W162" i="34" s="1"/>
  <c r="S163" i="34"/>
  <c r="W163" i="34" s="1"/>
  <c r="S164" i="34"/>
  <c r="W164" i="34" s="1"/>
  <c r="S165" i="34"/>
  <c r="W165" i="34" s="1"/>
  <c r="S166" i="34"/>
  <c r="W166" i="34" s="1"/>
  <c r="S167" i="34"/>
  <c r="W167" i="34" s="1"/>
  <c r="S168" i="34"/>
  <c r="W168" i="34" s="1"/>
  <c r="S169" i="34"/>
  <c r="W169" i="34" s="1"/>
  <c r="S170" i="34"/>
  <c r="W170" i="34" s="1"/>
  <c r="S171" i="34"/>
  <c r="W171" i="34" s="1"/>
  <c r="S172" i="34"/>
  <c r="W172" i="34" s="1"/>
  <c r="S173" i="34"/>
  <c r="W173" i="34" s="1"/>
  <c r="S174" i="34"/>
  <c r="W174" i="34" s="1"/>
  <c r="S175" i="34"/>
  <c r="W175" i="34" s="1"/>
  <c r="S176" i="34"/>
  <c r="W176" i="34" s="1"/>
  <c r="S177" i="34"/>
  <c r="W177" i="34" s="1"/>
  <c r="S178" i="34"/>
  <c r="W178" i="34" s="1"/>
  <c r="S179" i="34"/>
  <c r="W179" i="34" s="1"/>
  <c r="S180" i="34"/>
  <c r="W180" i="34" s="1"/>
  <c r="S181" i="34"/>
  <c r="W181" i="34" s="1"/>
  <c r="S182" i="34"/>
  <c r="W182" i="34" s="1"/>
  <c r="S183" i="34"/>
  <c r="W183" i="34" s="1"/>
  <c r="S184" i="34"/>
  <c r="W184" i="34" s="1"/>
  <c r="S185" i="34"/>
  <c r="W185" i="34" s="1"/>
  <c r="S186" i="34"/>
  <c r="W186" i="34" s="1"/>
  <c r="S187" i="34"/>
  <c r="W187" i="34" s="1"/>
  <c r="S188" i="34"/>
  <c r="W188" i="34" s="1"/>
  <c r="S189" i="34"/>
  <c r="W189" i="34" s="1"/>
  <c r="S190" i="34"/>
  <c r="W190" i="34" s="1"/>
  <c r="S191" i="34"/>
  <c r="W191" i="34" s="1"/>
  <c r="S192" i="34"/>
  <c r="W192" i="34" s="1"/>
  <c r="S193" i="34"/>
  <c r="W193" i="34" s="1"/>
  <c r="S194" i="34"/>
  <c r="W194" i="34" s="1"/>
  <c r="S195" i="34"/>
  <c r="W195" i="34" s="1"/>
  <c r="S196" i="34"/>
  <c r="W196" i="34" s="1"/>
  <c r="S197" i="34"/>
  <c r="W197" i="34" s="1"/>
  <c r="S198" i="34"/>
  <c r="W198" i="34" s="1"/>
  <c r="S199" i="34"/>
  <c r="W199" i="34" s="1"/>
  <c r="S200" i="34"/>
  <c r="W200" i="34" s="1"/>
  <c r="S201" i="34"/>
  <c r="W201" i="34" s="1"/>
  <c r="S202" i="34"/>
  <c r="W202" i="34" s="1"/>
  <c r="S203" i="34"/>
  <c r="W203" i="34" s="1"/>
  <c r="S204" i="34"/>
  <c r="W204" i="34" s="1"/>
  <c r="S205" i="34"/>
  <c r="W205" i="34" s="1"/>
  <c r="S206" i="34"/>
  <c r="W206" i="34" s="1"/>
  <c r="S207" i="34"/>
  <c r="W207" i="34" s="1"/>
  <c r="S208" i="34"/>
  <c r="W208" i="34" s="1"/>
  <c r="S209" i="34"/>
  <c r="W209" i="34" s="1"/>
  <c r="S210" i="34"/>
  <c r="W210" i="34" s="1"/>
  <c r="S211" i="34"/>
  <c r="W211" i="34" s="1"/>
  <c r="S212" i="34"/>
  <c r="W212" i="34" s="1"/>
  <c r="S213" i="34"/>
  <c r="W213" i="34" s="1"/>
  <c r="S214" i="34"/>
  <c r="W214" i="34" s="1"/>
  <c r="S215" i="34"/>
  <c r="W215" i="34" s="1"/>
  <c r="S216" i="34"/>
  <c r="W216" i="34" s="1"/>
  <c r="S217" i="34"/>
  <c r="W217" i="34" s="1"/>
  <c r="S218" i="34"/>
  <c r="W218" i="34" s="1"/>
  <c r="S219" i="34"/>
  <c r="W219" i="34" s="1"/>
  <c r="S220" i="34"/>
  <c r="W220" i="34" s="1"/>
  <c r="S221" i="34"/>
  <c r="W221" i="34" s="1"/>
  <c r="S222" i="34"/>
  <c r="W222" i="34" s="1"/>
  <c r="S223" i="34"/>
  <c r="W223" i="34" s="1"/>
  <c r="S224" i="34"/>
  <c r="W224" i="34" s="1"/>
  <c r="S225" i="34"/>
  <c r="W225" i="34" s="1"/>
  <c r="S226" i="34"/>
  <c r="W226" i="34" s="1"/>
  <c r="S227" i="34"/>
  <c r="W227" i="34" s="1"/>
  <c r="S228" i="34"/>
  <c r="W228" i="34" s="1"/>
  <c r="S229" i="34"/>
  <c r="W229" i="34" s="1"/>
  <c r="S230" i="34"/>
  <c r="W230" i="34" s="1"/>
  <c r="S231" i="34"/>
  <c r="W231" i="34" s="1"/>
  <c r="S232" i="34"/>
  <c r="W232" i="34" s="1"/>
  <c r="S233" i="34"/>
  <c r="W233" i="34" s="1"/>
  <c r="S234" i="34"/>
  <c r="W234" i="34" s="1"/>
  <c r="S235" i="34"/>
  <c r="W235" i="34" s="1"/>
  <c r="S236" i="34"/>
  <c r="W236" i="34" s="1"/>
  <c r="S237" i="34"/>
  <c r="W237" i="34" s="1"/>
  <c r="S238" i="34"/>
  <c r="W238" i="34" s="1"/>
  <c r="S239" i="34"/>
  <c r="W239" i="34" s="1"/>
  <c r="S240" i="34"/>
  <c r="W240" i="34" s="1"/>
  <c r="S241" i="34"/>
  <c r="W241" i="34" s="1"/>
  <c r="S242" i="34"/>
  <c r="W242" i="34" s="1"/>
  <c r="S243" i="34"/>
  <c r="W243" i="34" s="1"/>
  <c r="S244" i="34"/>
  <c r="W244" i="34" s="1"/>
  <c r="S245" i="34"/>
  <c r="W245" i="34" s="1"/>
  <c r="S246" i="34"/>
  <c r="W246" i="34" s="1"/>
  <c r="S247" i="34"/>
  <c r="W247" i="34" s="1"/>
  <c r="S248" i="34"/>
  <c r="W248" i="34" s="1"/>
  <c r="S249" i="34"/>
  <c r="W249" i="34" s="1"/>
  <c r="S250" i="34"/>
  <c r="W250" i="34" s="1"/>
  <c r="S251" i="34"/>
  <c r="W251" i="34" s="1"/>
  <c r="S252" i="34"/>
  <c r="W252" i="34" s="1"/>
  <c r="S253" i="34"/>
  <c r="W253" i="34" s="1"/>
  <c r="S254" i="34"/>
  <c r="W254" i="34" s="1"/>
  <c r="S255" i="34"/>
  <c r="W255" i="34" s="1"/>
  <c r="S256" i="34"/>
  <c r="W256" i="34" s="1"/>
  <c r="S257" i="34"/>
  <c r="W257" i="34" s="1"/>
  <c r="S258" i="34"/>
  <c r="W258" i="34" s="1"/>
  <c r="S259" i="34"/>
  <c r="W259" i="34" s="1"/>
  <c r="S260" i="34"/>
  <c r="W260" i="34" s="1"/>
  <c r="S261" i="34"/>
  <c r="W261" i="34" s="1"/>
  <c r="S262" i="34"/>
  <c r="W262" i="34" s="1"/>
  <c r="S263" i="34"/>
  <c r="W263" i="34" s="1"/>
  <c r="S264" i="34"/>
  <c r="W264" i="34" s="1"/>
  <c r="S265" i="34"/>
  <c r="W265" i="34" s="1"/>
  <c r="S266" i="34"/>
  <c r="W266" i="34" s="1"/>
  <c r="S267" i="34"/>
  <c r="W267" i="34" s="1"/>
  <c r="S268" i="34"/>
  <c r="W268" i="34" s="1"/>
  <c r="S269" i="34"/>
  <c r="W269" i="34" s="1"/>
  <c r="S270" i="34"/>
  <c r="W270" i="34" s="1"/>
  <c r="S271" i="34"/>
  <c r="W271" i="34" s="1"/>
  <c r="S272" i="34"/>
  <c r="W272" i="34" s="1"/>
  <c r="S273" i="34"/>
  <c r="W273" i="34" s="1"/>
  <c r="S274" i="34"/>
  <c r="W274" i="34" s="1"/>
  <c r="S275" i="34"/>
  <c r="W275" i="34" s="1"/>
  <c r="S276" i="34"/>
  <c r="W276" i="34" s="1"/>
  <c r="S277" i="34"/>
  <c r="W277" i="34" s="1"/>
  <c r="S278" i="34"/>
  <c r="W278" i="34" s="1"/>
  <c r="S279" i="34"/>
  <c r="W279" i="34" s="1"/>
  <c r="S280" i="34"/>
  <c r="W280" i="34" s="1"/>
  <c r="S281" i="34"/>
  <c r="W281" i="34" s="1"/>
  <c r="S282" i="34"/>
  <c r="W282" i="34" s="1"/>
  <c r="S283" i="34"/>
  <c r="W283" i="34" s="1"/>
  <c r="S284" i="34"/>
  <c r="W284" i="34" s="1"/>
  <c r="S285" i="34"/>
  <c r="W285" i="34" s="1"/>
  <c r="S286" i="34"/>
  <c r="W286" i="34" s="1"/>
  <c r="S287" i="34"/>
  <c r="W287" i="34" s="1"/>
  <c r="S288" i="34"/>
  <c r="W288" i="34" s="1"/>
  <c r="S289" i="34"/>
  <c r="W289" i="34" s="1"/>
  <c r="S290" i="34"/>
  <c r="W290" i="34" s="1"/>
  <c r="S291" i="34"/>
  <c r="W291" i="34" s="1"/>
  <c r="S292" i="34"/>
  <c r="W292" i="34" s="1"/>
  <c r="S293" i="34"/>
  <c r="W293" i="34" s="1"/>
  <c r="S294" i="34"/>
  <c r="W294" i="34" s="1"/>
  <c r="S295" i="34"/>
  <c r="W295" i="34" s="1"/>
  <c r="S296" i="34"/>
  <c r="W296" i="34" s="1"/>
  <c r="S297" i="34"/>
  <c r="W297" i="34" s="1"/>
  <c r="S298" i="34"/>
  <c r="W298" i="34" s="1"/>
  <c r="S299" i="34"/>
  <c r="W299" i="34" s="1"/>
  <c r="S300" i="34"/>
  <c r="W300" i="34" s="1"/>
  <c r="S301" i="34"/>
  <c r="W301" i="34" s="1"/>
  <c r="S302" i="34"/>
  <c r="W302" i="34" s="1"/>
  <c r="S303" i="34"/>
  <c r="W303" i="34" s="1"/>
  <c r="S304" i="34"/>
  <c r="W304" i="34" s="1"/>
  <c r="S305" i="34"/>
  <c r="W305" i="34" s="1"/>
  <c r="S306" i="34"/>
  <c r="W306" i="34" s="1"/>
  <c r="S307" i="34"/>
  <c r="W307" i="34" s="1"/>
  <c r="S308" i="34"/>
  <c r="W308" i="34" s="1"/>
  <c r="S309" i="34"/>
  <c r="W309" i="34" s="1"/>
  <c r="S310" i="34"/>
  <c r="W310" i="34" s="1"/>
  <c r="S311" i="34"/>
  <c r="W311" i="34" s="1"/>
  <c r="S312" i="34"/>
  <c r="W312" i="34" s="1"/>
  <c r="S313" i="34"/>
  <c r="W313" i="34" s="1"/>
  <c r="S314" i="34"/>
  <c r="W314" i="34" s="1"/>
  <c r="S315" i="34"/>
  <c r="W315" i="34" s="1"/>
  <c r="S316" i="34"/>
  <c r="W316" i="34" s="1"/>
  <c r="S317" i="34"/>
  <c r="W317" i="34" s="1"/>
  <c r="S318" i="34"/>
  <c r="W318" i="34" s="1"/>
  <c r="S319" i="34"/>
  <c r="W319" i="34" s="1"/>
  <c r="S320" i="34"/>
  <c r="W320" i="34" s="1"/>
  <c r="S321" i="34"/>
  <c r="W321" i="34" s="1"/>
  <c r="S322" i="34"/>
  <c r="W322" i="34" s="1"/>
  <c r="S323" i="34"/>
  <c r="W323" i="34" s="1"/>
  <c r="S324" i="34"/>
  <c r="W324" i="34" s="1"/>
  <c r="S325" i="34"/>
  <c r="W325" i="34" s="1"/>
  <c r="S326" i="34"/>
  <c r="W326" i="34" s="1"/>
  <c r="S327" i="34"/>
  <c r="W327" i="34" s="1"/>
  <c r="S328" i="34"/>
  <c r="W328" i="34" s="1"/>
  <c r="S329" i="34"/>
  <c r="W329" i="34" s="1"/>
  <c r="S330" i="34"/>
  <c r="W330" i="34" s="1"/>
  <c r="S331" i="34"/>
  <c r="W331" i="34" s="1"/>
  <c r="S332" i="34"/>
  <c r="W332" i="34" s="1"/>
  <c r="S333" i="34"/>
  <c r="W333" i="34" s="1"/>
  <c r="S334" i="34"/>
  <c r="W334" i="34" s="1"/>
  <c r="S335" i="34"/>
  <c r="W335" i="34" s="1"/>
  <c r="S336" i="34"/>
  <c r="W336" i="34" s="1"/>
  <c r="S337" i="34"/>
  <c r="W337" i="34" s="1"/>
  <c r="S338" i="34"/>
  <c r="W338" i="34" s="1"/>
  <c r="S339" i="34"/>
  <c r="W339" i="34" s="1"/>
  <c r="S340" i="34"/>
  <c r="W340" i="34" s="1"/>
  <c r="S341" i="34"/>
  <c r="W341" i="34" s="1"/>
  <c r="S342" i="34"/>
  <c r="W342" i="34" s="1"/>
  <c r="S343" i="34"/>
  <c r="W343" i="34" s="1"/>
  <c r="S344" i="34"/>
  <c r="W344" i="34" s="1"/>
  <c r="S345" i="34"/>
  <c r="W345" i="34" s="1"/>
  <c r="S346" i="34"/>
  <c r="W346" i="34" s="1"/>
  <c r="S347" i="34"/>
  <c r="W347" i="34" s="1"/>
  <c r="S348" i="34"/>
  <c r="W348" i="34" s="1"/>
  <c r="S349" i="34"/>
  <c r="W349" i="34" s="1"/>
  <c r="S350" i="34"/>
  <c r="W350" i="34" s="1"/>
  <c r="S351" i="34"/>
  <c r="W351" i="34" s="1"/>
  <c r="S352" i="34"/>
  <c r="W352" i="34" s="1"/>
  <c r="S353" i="34"/>
  <c r="W353" i="34" s="1"/>
  <c r="S354" i="34"/>
  <c r="W354" i="34" s="1"/>
  <c r="S355" i="34"/>
  <c r="W355" i="34" s="1"/>
  <c r="S356" i="34"/>
  <c r="W356" i="34" s="1"/>
  <c r="S357" i="34"/>
  <c r="W357" i="34" s="1"/>
  <c r="S358" i="34"/>
  <c r="W358" i="34" s="1"/>
  <c r="S359" i="34"/>
  <c r="W359" i="34" s="1"/>
  <c r="S360" i="34"/>
  <c r="W360" i="34" s="1"/>
  <c r="S361" i="34"/>
  <c r="W361" i="34" s="1"/>
  <c r="S362" i="34"/>
  <c r="W362" i="34" s="1"/>
  <c r="S363" i="34"/>
  <c r="W363" i="34" s="1"/>
  <c r="S364" i="34"/>
  <c r="W364" i="34" s="1"/>
  <c r="S365" i="34"/>
  <c r="W365" i="34" s="1"/>
  <c r="S366" i="34"/>
  <c r="W366" i="34" s="1"/>
  <c r="S367" i="34"/>
  <c r="W367" i="34" s="1"/>
  <c r="S368" i="34"/>
  <c r="W368" i="34" s="1"/>
  <c r="S369" i="34"/>
  <c r="W369" i="34" s="1"/>
  <c r="S370" i="34"/>
  <c r="W370" i="34" s="1"/>
  <c r="S371" i="34"/>
  <c r="W371" i="34" s="1"/>
  <c r="S372" i="34"/>
  <c r="W372" i="34" s="1"/>
  <c r="S373" i="34"/>
  <c r="W373" i="34" s="1"/>
  <c r="S374" i="34"/>
  <c r="W374" i="34" s="1"/>
  <c r="S375" i="34"/>
  <c r="W375" i="34" s="1"/>
  <c r="S376" i="34"/>
  <c r="W376" i="34" s="1"/>
  <c r="S377" i="34"/>
  <c r="W377" i="34" s="1"/>
  <c r="S378" i="34"/>
  <c r="W378" i="34" s="1"/>
  <c r="S379" i="34"/>
  <c r="W379" i="34" s="1"/>
  <c r="S380" i="34"/>
  <c r="W380" i="34" s="1"/>
  <c r="S381" i="34"/>
  <c r="W381" i="34" s="1"/>
  <c r="S382" i="34"/>
  <c r="W382" i="34" s="1"/>
  <c r="S383" i="34"/>
  <c r="W383" i="34" s="1"/>
  <c r="S384" i="34"/>
  <c r="W384" i="34" s="1"/>
  <c r="S385" i="34"/>
  <c r="W385" i="34" s="1"/>
  <c r="S386" i="34"/>
  <c r="W386" i="34" s="1"/>
  <c r="S387" i="34"/>
  <c r="W387" i="34" s="1"/>
  <c r="S388" i="34"/>
  <c r="W388" i="34" s="1"/>
  <c r="S389" i="34"/>
  <c r="W389" i="34" s="1"/>
  <c r="S390" i="34"/>
  <c r="W390" i="34" s="1"/>
  <c r="S391" i="34"/>
  <c r="W391" i="34" s="1"/>
  <c r="S392" i="34"/>
  <c r="W392" i="34" s="1"/>
  <c r="S393" i="34"/>
  <c r="W393" i="34" s="1"/>
  <c r="S394" i="34"/>
  <c r="W394" i="34" s="1"/>
  <c r="S395" i="34"/>
  <c r="W395" i="34" s="1"/>
  <c r="S396" i="34"/>
  <c r="W396" i="34" s="1"/>
  <c r="S397" i="34"/>
  <c r="W397" i="34" s="1"/>
  <c r="S398" i="34"/>
  <c r="W398" i="34" s="1"/>
  <c r="S399" i="34"/>
  <c r="W399" i="34" s="1"/>
  <c r="S400" i="34"/>
  <c r="W400" i="34" s="1"/>
  <c r="S401" i="34"/>
  <c r="W401" i="34" s="1"/>
  <c r="S402" i="34"/>
  <c r="W402" i="34" s="1"/>
  <c r="S403" i="34"/>
  <c r="W403" i="34" s="1"/>
  <c r="S404" i="34"/>
  <c r="W404" i="34" s="1"/>
  <c r="S405" i="34"/>
  <c r="W405" i="34" s="1"/>
  <c r="S406" i="34"/>
  <c r="W406" i="34" s="1"/>
  <c r="S407" i="34"/>
  <c r="W407" i="34" s="1"/>
  <c r="S408" i="34"/>
  <c r="W408" i="34" s="1"/>
  <c r="S409" i="34"/>
  <c r="W409" i="34" s="1"/>
  <c r="S410" i="34"/>
  <c r="W410" i="34" s="1"/>
  <c r="S411" i="34"/>
  <c r="W411" i="34" s="1"/>
  <c r="S412" i="34"/>
  <c r="W412" i="34" s="1"/>
  <c r="S413" i="34"/>
  <c r="W413" i="34" s="1"/>
  <c r="S414" i="34"/>
  <c r="W414" i="34" s="1"/>
  <c r="S415" i="34"/>
  <c r="W415" i="34" s="1"/>
  <c r="S416" i="34"/>
  <c r="W416" i="34" s="1"/>
  <c r="S417" i="34"/>
  <c r="W417" i="34" s="1"/>
  <c r="S418" i="34"/>
  <c r="W418" i="34" s="1"/>
  <c r="S419" i="34"/>
  <c r="W419" i="34" s="1"/>
  <c r="S420" i="34"/>
  <c r="W420" i="34" s="1"/>
  <c r="S421" i="34"/>
  <c r="W421" i="34" s="1"/>
  <c r="S422" i="34"/>
  <c r="W422" i="34" s="1"/>
  <c r="S423" i="34"/>
  <c r="W423" i="34" s="1"/>
  <c r="S424" i="34"/>
  <c r="W424" i="34" s="1"/>
  <c r="S425" i="34"/>
  <c r="W425" i="34" s="1"/>
  <c r="S426" i="34"/>
  <c r="W426" i="34" s="1"/>
  <c r="S427" i="34"/>
  <c r="W427" i="34" s="1"/>
  <c r="S428" i="34"/>
  <c r="W428" i="34" s="1"/>
  <c r="S429" i="34"/>
  <c r="W429" i="34" s="1"/>
  <c r="S430" i="34"/>
  <c r="W430" i="34" s="1"/>
  <c r="S431" i="34"/>
  <c r="W431" i="34" s="1"/>
  <c r="S432" i="34"/>
  <c r="W432" i="34" s="1"/>
  <c r="S433" i="34"/>
  <c r="W433" i="34" s="1"/>
  <c r="S434" i="34"/>
  <c r="W434" i="34" s="1"/>
  <c r="S435" i="34"/>
  <c r="W435" i="34" s="1"/>
  <c r="S436" i="34"/>
  <c r="W436" i="34" s="1"/>
  <c r="S437" i="34"/>
  <c r="W437" i="34" s="1"/>
  <c r="S438" i="34"/>
  <c r="W438" i="34" s="1"/>
  <c r="S439" i="34"/>
  <c r="W439" i="34" s="1"/>
  <c r="S440" i="34"/>
  <c r="W440" i="34" s="1"/>
  <c r="S441" i="34"/>
  <c r="W441" i="34" s="1"/>
  <c r="S442" i="34"/>
  <c r="W442" i="34" s="1"/>
  <c r="S443" i="34"/>
  <c r="W443" i="34" s="1"/>
  <c r="S444" i="34"/>
  <c r="W444" i="34" s="1"/>
  <c r="S445" i="34"/>
  <c r="W445" i="34" s="1"/>
  <c r="S446" i="34"/>
  <c r="W446" i="34" s="1"/>
  <c r="S447" i="34"/>
  <c r="W447" i="34" s="1"/>
  <c r="S448" i="34"/>
  <c r="W448" i="34" s="1"/>
  <c r="S449" i="34"/>
  <c r="W449" i="34" s="1"/>
  <c r="S450" i="34"/>
  <c r="W450" i="34" s="1"/>
  <c r="S451" i="34"/>
  <c r="W451" i="34" s="1"/>
  <c r="S452" i="34"/>
  <c r="W452" i="34" s="1"/>
  <c r="S453" i="34"/>
  <c r="W453" i="34" s="1"/>
  <c r="S454" i="34"/>
  <c r="W454" i="34" s="1"/>
  <c r="S455" i="34"/>
  <c r="W455" i="34" s="1"/>
  <c r="S456" i="34"/>
  <c r="W456" i="34" s="1"/>
  <c r="S457" i="34"/>
  <c r="W457" i="34" s="1"/>
  <c r="S458" i="34"/>
  <c r="W458" i="34" s="1"/>
  <c r="S459" i="34"/>
  <c r="W459" i="34" s="1"/>
  <c r="S460" i="34"/>
  <c r="W460" i="34" s="1"/>
  <c r="S461" i="34"/>
  <c r="W461" i="34" s="1"/>
  <c r="S462" i="34"/>
  <c r="W462" i="34" s="1"/>
  <c r="S463" i="34"/>
  <c r="W463" i="34" s="1"/>
  <c r="S464" i="34"/>
  <c r="W464" i="34" s="1"/>
  <c r="S465" i="34"/>
  <c r="W465" i="34" s="1"/>
  <c r="S466" i="34"/>
  <c r="W466" i="34" s="1"/>
  <c r="S467" i="34"/>
  <c r="W467" i="34" s="1"/>
  <c r="S468" i="34"/>
  <c r="W468" i="34" s="1"/>
  <c r="S469" i="34"/>
  <c r="W469" i="34" s="1"/>
  <c r="S470" i="34"/>
  <c r="W470" i="34" s="1"/>
  <c r="S471" i="34"/>
  <c r="W471" i="34" s="1"/>
  <c r="S472" i="34"/>
  <c r="W472" i="34" s="1"/>
  <c r="S473" i="34"/>
  <c r="W473" i="34" s="1"/>
  <c r="S474" i="34"/>
  <c r="W474" i="34" s="1"/>
  <c r="S475" i="34"/>
  <c r="W475" i="34" s="1"/>
  <c r="S476" i="34"/>
  <c r="W476" i="34" s="1"/>
  <c r="S477" i="34"/>
  <c r="W477" i="34" s="1"/>
  <c r="S478" i="34"/>
  <c r="W478" i="34" s="1"/>
  <c r="S479" i="34"/>
  <c r="W479" i="34" s="1"/>
  <c r="S480" i="34"/>
  <c r="W480" i="34" s="1"/>
  <c r="S481" i="34"/>
  <c r="W481" i="34" s="1"/>
  <c r="S482" i="34"/>
  <c r="W482" i="34" s="1"/>
  <c r="S483" i="34"/>
  <c r="W483" i="34" s="1"/>
  <c r="S484" i="34"/>
  <c r="W484" i="34" s="1"/>
  <c r="S485" i="34"/>
  <c r="W485" i="34" s="1"/>
  <c r="S486" i="34"/>
  <c r="W486" i="34" s="1"/>
  <c r="S487" i="34"/>
  <c r="W487" i="34" s="1"/>
  <c r="S488" i="34"/>
  <c r="W488" i="34" s="1"/>
  <c r="S489" i="34"/>
  <c r="W489" i="34" s="1"/>
  <c r="S490" i="34"/>
  <c r="W490" i="34" s="1"/>
  <c r="S491" i="34"/>
  <c r="W491" i="34" s="1"/>
  <c r="S492" i="34"/>
  <c r="W492" i="34" s="1"/>
  <c r="S493" i="34"/>
  <c r="W493" i="34" s="1"/>
  <c r="S494" i="34"/>
  <c r="W494" i="34" s="1"/>
  <c r="S495" i="34"/>
  <c r="W495" i="34" s="1"/>
  <c r="S496" i="34"/>
  <c r="W496" i="34" s="1"/>
  <c r="S497" i="34"/>
  <c r="W497" i="34" s="1"/>
  <c r="S498" i="34"/>
  <c r="W498" i="34" s="1"/>
  <c r="S499" i="34"/>
  <c r="W499" i="34" s="1"/>
  <c r="S500" i="34"/>
  <c r="W500" i="34" s="1"/>
  <c r="S501" i="34"/>
  <c r="W501" i="34" s="1"/>
  <c r="S502" i="34"/>
  <c r="W502" i="34" s="1"/>
  <c r="S503" i="34"/>
  <c r="W503" i="34" s="1"/>
  <c r="S504" i="34"/>
  <c r="W504" i="34" s="1"/>
  <c r="S505" i="34"/>
  <c r="W505" i="34" s="1"/>
  <c r="S506" i="34"/>
  <c r="W506" i="34" s="1"/>
  <c r="S507" i="34"/>
  <c r="W507" i="34" s="1"/>
  <c r="S508" i="34"/>
  <c r="W508" i="34" s="1"/>
  <c r="S509" i="34"/>
  <c r="W509" i="34" s="1"/>
  <c r="S510" i="34"/>
  <c r="W510" i="34" s="1"/>
  <c r="S511" i="34"/>
  <c r="W511" i="34" s="1"/>
  <c r="S512" i="34"/>
  <c r="W512" i="34" s="1"/>
  <c r="S513" i="34"/>
  <c r="W513" i="34" s="1"/>
  <c r="S514" i="34"/>
  <c r="W514" i="34" s="1"/>
  <c r="S515" i="34"/>
  <c r="W515" i="34" s="1"/>
  <c r="S516" i="34"/>
  <c r="W516" i="34" s="1"/>
  <c r="S517" i="34"/>
  <c r="W517" i="34" s="1"/>
  <c r="S518" i="34"/>
  <c r="W518" i="34" s="1"/>
  <c r="S519" i="34"/>
  <c r="W519" i="34" s="1"/>
  <c r="S520" i="34"/>
  <c r="W520" i="34" s="1"/>
  <c r="S521" i="34"/>
  <c r="W521" i="34" s="1"/>
  <c r="S522" i="34"/>
  <c r="W522" i="34" s="1"/>
  <c r="S523" i="34"/>
  <c r="W523" i="34" s="1"/>
  <c r="S524" i="34"/>
  <c r="W524" i="34" s="1"/>
  <c r="S525" i="34"/>
  <c r="W525" i="34" s="1"/>
  <c r="S526" i="34"/>
  <c r="W526" i="34" s="1"/>
  <c r="S527" i="34"/>
  <c r="W527" i="34" s="1"/>
  <c r="S528" i="34"/>
  <c r="W528" i="34" s="1"/>
  <c r="S529" i="34"/>
  <c r="W529" i="34" s="1"/>
  <c r="S530" i="34"/>
  <c r="W530" i="34" s="1"/>
  <c r="S531" i="34"/>
  <c r="W531" i="34" s="1"/>
  <c r="S532" i="34"/>
  <c r="W532" i="34" s="1"/>
  <c r="S533" i="34"/>
  <c r="W533" i="34" s="1"/>
  <c r="S534" i="34"/>
  <c r="W534" i="34" s="1"/>
  <c r="S535" i="34"/>
  <c r="W535" i="34" s="1"/>
  <c r="S536" i="34"/>
  <c r="W536" i="34" s="1"/>
  <c r="S537" i="34"/>
  <c r="W537" i="34" s="1"/>
  <c r="S538" i="34"/>
  <c r="W538" i="34" s="1"/>
  <c r="S539" i="34"/>
  <c r="W539" i="34" s="1"/>
  <c r="S540" i="34"/>
  <c r="W540" i="34" s="1"/>
  <c r="S541" i="34"/>
  <c r="W541" i="34" s="1"/>
  <c r="S542" i="34"/>
  <c r="W542" i="34" s="1"/>
  <c r="S543" i="34"/>
  <c r="W543" i="34" s="1"/>
  <c r="S544" i="34"/>
  <c r="W544" i="34" s="1"/>
  <c r="S545" i="34"/>
  <c r="W545" i="34" s="1"/>
  <c r="S546" i="34"/>
  <c r="W546" i="34" s="1"/>
  <c r="S547" i="34"/>
  <c r="W547" i="34" s="1"/>
  <c r="S548" i="34"/>
  <c r="W548" i="34" s="1"/>
  <c r="S549" i="34"/>
  <c r="W549" i="34" s="1"/>
  <c r="S550" i="34"/>
  <c r="W550" i="34" s="1"/>
  <c r="S551" i="34"/>
  <c r="W551" i="34" s="1"/>
  <c r="S552" i="34"/>
  <c r="W552" i="34" s="1"/>
  <c r="S553" i="34"/>
  <c r="W553" i="34" s="1"/>
  <c r="S554" i="34"/>
  <c r="W554" i="34" s="1"/>
  <c r="S555" i="34"/>
  <c r="W555" i="34" s="1"/>
  <c r="S556" i="34"/>
  <c r="W556" i="34" s="1"/>
  <c r="S557" i="34"/>
  <c r="W557" i="34" s="1"/>
  <c r="S558" i="34"/>
  <c r="W558" i="34" s="1"/>
  <c r="S559" i="34"/>
  <c r="W559" i="34" s="1"/>
  <c r="S560" i="34"/>
  <c r="W560" i="34" s="1"/>
  <c r="S561" i="34"/>
  <c r="W561" i="34" s="1"/>
  <c r="S562" i="34"/>
  <c r="W562" i="34" s="1"/>
  <c r="S563" i="34"/>
  <c r="W563" i="34" s="1"/>
  <c r="S564" i="34"/>
  <c r="W564" i="34" s="1"/>
  <c r="S565" i="34"/>
  <c r="W565" i="34" s="1"/>
  <c r="S566" i="34"/>
  <c r="W566" i="34" s="1"/>
  <c r="S567" i="34"/>
  <c r="W567" i="34" s="1"/>
  <c r="S568" i="34"/>
  <c r="W568" i="34" s="1"/>
  <c r="S569" i="34"/>
  <c r="W569" i="34" s="1"/>
  <c r="S570" i="34"/>
  <c r="W570" i="34" s="1"/>
  <c r="S571" i="34"/>
  <c r="W571" i="34" s="1"/>
  <c r="S572" i="34"/>
  <c r="W572" i="34" s="1"/>
  <c r="S573" i="34"/>
  <c r="W573" i="34" s="1"/>
  <c r="S574" i="34"/>
  <c r="W574" i="34" s="1"/>
  <c r="S575" i="34"/>
  <c r="W575" i="34" s="1"/>
  <c r="S576" i="34"/>
  <c r="W576" i="34" s="1"/>
  <c r="S577" i="34"/>
  <c r="W577" i="34" s="1"/>
  <c r="S578" i="34"/>
  <c r="W578" i="34" s="1"/>
  <c r="S579" i="34"/>
  <c r="W579" i="34" s="1"/>
  <c r="S580" i="34"/>
  <c r="W580" i="34" s="1"/>
  <c r="S581" i="34"/>
  <c r="W581" i="34" s="1"/>
  <c r="S582" i="34"/>
  <c r="W582" i="34" s="1"/>
  <c r="S583" i="34"/>
  <c r="W583" i="34" s="1"/>
  <c r="S584" i="34"/>
  <c r="W584" i="34" s="1"/>
  <c r="S585" i="34"/>
  <c r="W585" i="34" s="1"/>
  <c r="S586" i="34"/>
  <c r="W586" i="34" s="1"/>
  <c r="S587" i="34"/>
  <c r="W587" i="34" s="1"/>
  <c r="S588" i="34"/>
  <c r="W588" i="34" s="1"/>
  <c r="S589" i="34"/>
  <c r="W589" i="34" s="1"/>
  <c r="S590" i="34"/>
  <c r="W590" i="34" s="1"/>
  <c r="S591" i="34"/>
  <c r="W591" i="34" s="1"/>
  <c r="S592" i="34"/>
  <c r="W592" i="34" s="1"/>
  <c r="S593" i="34"/>
  <c r="W593" i="34" s="1"/>
  <c r="S594" i="34"/>
  <c r="W594" i="34" s="1"/>
  <c r="S595" i="34"/>
  <c r="W595" i="34" s="1"/>
  <c r="S596" i="34"/>
  <c r="W596" i="34" s="1"/>
  <c r="S597" i="34"/>
  <c r="W597" i="34" s="1"/>
  <c r="S598" i="34"/>
  <c r="W598" i="34" s="1"/>
  <c r="S599" i="34"/>
  <c r="W599" i="34" s="1"/>
  <c r="S600" i="34"/>
  <c r="W600" i="34" s="1"/>
  <c r="S601" i="34"/>
  <c r="W601" i="34" s="1"/>
  <c r="S602" i="34"/>
  <c r="W602" i="34" s="1"/>
  <c r="S603" i="34"/>
  <c r="W603" i="34" s="1"/>
  <c r="S604" i="34"/>
  <c r="W604" i="34" s="1"/>
  <c r="S605" i="34"/>
  <c r="W605" i="34" s="1"/>
  <c r="S606" i="34"/>
  <c r="W606" i="34" s="1"/>
  <c r="S607" i="34"/>
  <c r="W607" i="34" s="1"/>
  <c r="S608" i="34"/>
  <c r="W608" i="34" s="1"/>
  <c r="S609" i="34"/>
  <c r="W609" i="34" s="1"/>
  <c r="S610" i="34"/>
  <c r="W610" i="34" s="1"/>
  <c r="S611" i="34"/>
  <c r="W611" i="34" s="1"/>
  <c r="S612" i="34"/>
  <c r="W612" i="34" s="1"/>
  <c r="S613" i="34"/>
  <c r="W613" i="34" s="1"/>
  <c r="S614" i="34"/>
  <c r="W614" i="34" s="1"/>
  <c r="S615" i="34"/>
  <c r="W615" i="34" s="1"/>
  <c r="S616" i="34"/>
  <c r="W616" i="34" s="1"/>
  <c r="S617" i="34"/>
  <c r="W617" i="34" s="1"/>
  <c r="S618" i="34"/>
  <c r="W618" i="34" s="1"/>
  <c r="S619" i="34"/>
  <c r="W619" i="34" s="1"/>
  <c r="S620" i="34"/>
  <c r="W620" i="34" s="1"/>
  <c r="S621" i="34"/>
  <c r="W621" i="34" s="1"/>
  <c r="S622" i="34"/>
  <c r="W622" i="34" s="1"/>
  <c r="S623" i="34"/>
  <c r="W623" i="34" s="1"/>
  <c r="S624" i="34"/>
  <c r="W624" i="34" s="1"/>
  <c r="S625" i="34"/>
  <c r="W625" i="34" s="1"/>
  <c r="S626" i="34"/>
  <c r="W626" i="34" s="1"/>
  <c r="S627" i="34"/>
  <c r="W627" i="34" s="1"/>
  <c r="S628" i="34"/>
  <c r="W628" i="34" s="1"/>
  <c r="S629" i="34"/>
  <c r="W629" i="34" s="1"/>
  <c r="S630" i="34"/>
  <c r="W630" i="34" s="1"/>
  <c r="S631" i="34"/>
  <c r="W631" i="34" s="1"/>
  <c r="S632" i="34"/>
  <c r="W632" i="34" s="1"/>
  <c r="S633" i="34"/>
  <c r="W633" i="34" s="1"/>
  <c r="S634" i="34"/>
  <c r="W634" i="34" s="1"/>
  <c r="S635" i="34"/>
  <c r="W635" i="34" s="1"/>
  <c r="S636" i="34"/>
  <c r="W636" i="34" s="1"/>
  <c r="S637" i="34"/>
  <c r="W637" i="34" s="1"/>
  <c r="S638" i="34"/>
  <c r="W638" i="34" s="1"/>
  <c r="S639" i="34"/>
  <c r="W639" i="34" s="1"/>
  <c r="S640" i="34"/>
  <c r="W640" i="34" s="1"/>
  <c r="S641" i="34"/>
  <c r="W641" i="34" s="1"/>
  <c r="S642" i="34"/>
  <c r="W642" i="34" s="1"/>
  <c r="S643" i="34"/>
  <c r="W643" i="34" s="1"/>
  <c r="S644" i="34"/>
  <c r="W644" i="34" s="1"/>
  <c r="S645" i="34"/>
  <c r="W645" i="34" s="1"/>
  <c r="S646" i="34"/>
  <c r="W646" i="34" s="1"/>
  <c r="S647" i="34"/>
  <c r="W647" i="34" s="1"/>
  <c r="S648" i="34"/>
  <c r="W648" i="34" s="1"/>
  <c r="S649" i="34"/>
  <c r="W649" i="34" s="1"/>
  <c r="S650" i="34"/>
  <c r="W650" i="34" s="1"/>
  <c r="S651" i="34"/>
  <c r="W651" i="34" s="1"/>
  <c r="S652" i="34"/>
  <c r="W652" i="34" s="1"/>
  <c r="S653" i="34"/>
  <c r="W653" i="34" s="1"/>
  <c r="S654" i="34"/>
  <c r="W654" i="34" s="1"/>
  <c r="S655" i="34"/>
  <c r="W655" i="34" s="1"/>
  <c r="S656" i="34"/>
  <c r="W656" i="34" s="1"/>
  <c r="S657" i="34"/>
  <c r="W657" i="34" s="1"/>
  <c r="S658" i="34"/>
  <c r="W658" i="34" s="1"/>
  <c r="S659" i="34"/>
  <c r="W659" i="34" s="1"/>
  <c r="S660" i="34"/>
  <c r="W660" i="34" s="1"/>
  <c r="S661" i="34"/>
  <c r="W661" i="34" s="1"/>
  <c r="S662" i="34"/>
  <c r="W662" i="34" s="1"/>
  <c r="S663" i="34"/>
  <c r="W663" i="34" s="1"/>
  <c r="S664" i="34"/>
  <c r="W664" i="34" s="1"/>
  <c r="S665" i="34"/>
  <c r="W665" i="34" s="1"/>
  <c r="S666" i="34"/>
  <c r="W666" i="34" s="1"/>
  <c r="S667" i="34"/>
  <c r="W667" i="34" s="1"/>
  <c r="S668" i="34"/>
  <c r="W668" i="34" s="1"/>
  <c r="S669" i="34"/>
  <c r="W669" i="34" s="1"/>
  <c r="S670" i="34"/>
  <c r="W670" i="34" s="1"/>
  <c r="S671" i="34"/>
  <c r="W671" i="34" s="1"/>
  <c r="S672" i="34"/>
  <c r="W672" i="34" s="1"/>
  <c r="S673" i="34"/>
  <c r="W673" i="34" s="1"/>
  <c r="S674" i="34"/>
  <c r="W674" i="34" s="1"/>
  <c r="S675" i="34"/>
  <c r="W675" i="34" s="1"/>
  <c r="S676" i="34"/>
  <c r="W676" i="34" s="1"/>
  <c r="S677" i="34"/>
  <c r="W677" i="34" s="1"/>
  <c r="S678" i="34"/>
  <c r="W678" i="34" s="1"/>
  <c r="S679" i="34"/>
  <c r="W679" i="34" s="1"/>
  <c r="S680" i="34"/>
  <c r="W680" i="34" s="1"/>
  <c r="S681" i="34"/>
  <c r="W681" i="34" s="1"/>
  <c r="S682" i="34"/>
  <c r="W682" i="34" s="1"/>
  <c r="S683" i="34"/>
  <c r="W683" i="34" s="1"/>
  <c r="S684" i="34"/>
  <c r="W684" i="34" s="1"/>
  <c r="S685" i="34"/>
  <c r="W685" i="34" s="1"/>
  <c r="S686" i="34"/>
  <c r="W686" i="34" s="1"/>
  <c r="S687" i="34"/>
  <c r="W687" i="34" s="1"/>
  <c r="S688" i="34"/>
  <c r="W688" i="34" s="1"/>
  <c r="S689" i="34"/>
  <c r="W689" i="34" s="1"/>
  <c r="S690" i="34"/>
  <c r="W690" i="34" s="1"/>
  <c r="S691" i="34"/>
  <c r="W691" i="34" s="1"/>
  <c r="S692" i="34"/>
  <c r="W692" i="34" s="1"/>
  <c r="S693" i="34"/>
  <c r="W693" i="34" s="1"/>
  <c r="S694" i="34"/>
  <c r="W694" i="34" s="1"/>
  <c r="S695" i="34"/>
  <c r="W695" i="34" s="1"/>
  <c r="S696" i="34"/>
  <c r="W696" i="34" s="1"/>
  <c r="S697" i="34"/>
  <c r="W697" i="34" s="1"/>
  <c r="S698" i="34"/>
  <c r="W698" i="34" s="1"/>
  <c r="S699" i="34"/>
  <c r="W699" i="34" s="1"/>
  <c r="S700" i="34"/>
  <c r="W700" i="34" s="1"/>
  <c r="S701" i="34"/>
  <c r="W701" i="34" s="1"/>
  <c r="S702" i="34"/>
  <c r="W702" i="34" s="1"/>
  <c r="S703" i="34"/>
  <c r="W703" i="34" s="1"/>
  <c r="S704" i="34"/>
  <c r="W704" i="34" s="1"/>
  <c r="S705" i="34"/>
  <c r="W705" i="34" s="1"/>
  <c r="S706" i="34"/>
  <c r="W706" i="34" s="1"/>
  <c r="S707" i="34"/>
  <c r="W707" i="34" s="1"/>
  <c r="S708" i="34"/>
  <c r="W708" i="34" s="1"/>
  <c r="S709" i="34"/>
  <c r="W709" i="34" s="1"/>
  <c r="S710" i="34"/>
  <c r="W710" i="34" s="1"/>
  <c r="S711" i="34"/>
  <c r="W711" i="34" s="1"/>
  <c r="S712" i="34"/>
  <c r="W712" i="34" s="1"/>
  <c r="S713" i="34"/>
  <c r="W713" i="34" s="1"/>
  <c r="S714" i="34"/>
  <c r="W714" i="34" s="1"/>
  <c r="S715" i="34"/>
  <c r="W715" i="34" s="1"/>
  <c r="S716" i="34"/>
  <c r="W716" i="34" s="1"/>
  <c r="S717" i="34"/>
  <c r="W717" i="34" s="1"/>
  <c r="S718" i="34"/>
  <c r="W718" i="34" s="1"/>
  <c r="S719" i="34"/>
  <c r="W719" i="34" s="1"/>
  <c r="S720" i="34"/>
  <c r="W720" i="34" s="1"/>
  <c r="S721" i="34"/>
  <c r="W721" i="34" s="1"/>
  <c r="S722" i="34"/>
  <c r="W722" i="34" s="1"/>
  <c r="S723" i="34"/>
  <c r="W723" i="34" s="1"/>
  <c r="S724" i="34"/>
  <c r="W724" i="34" s="1"/>
  <c r="S725" i="34"/>
  <c r="W725" i="34" s="1"/>
  <c r="S726" i="34"/>
  <c r="W726" i="34" s="1"/>
  <c r="S727" i="34"/>
  <c r="W727" i="34" s="1"/>
  <c r="S728" i="34"/>
  <c r="W728" i="34" s="1"/>
  <c r="S729" i="34"/>
  <c r="W729" i="34" s="1"/>
  <c r="S730" i="34"/>
  <c r="W730" i="34" s="1"/>
  <c r="S731" i="34"/>
  <c r="W731" i="34" s="1"/>
  <c r="S732" i="34"/>
  <c r="W732" i="34" s="1"/>
  <c r="S733" i="34"/>
  <c r="W733" i="34" s="1"/>
  <c r="S734" i="34"/>
  <c r="W734" i="34" s="1"/>
  <c r="S735" i="34"/>
  <c r="W735" i="34" s="1"/>
  <c r="S736" i="34"/>
  <c r="W736" i="34" s="1"/>
  <c r="S737" i="34"/>
  <c r="W737" i="34" s="1"/>
  <c r="S738" i="34"/>
  <c r="W738" i="34" s="1"/>
  <c r="S739" i="34"/>
  <c r="W739" i="34" s="1"/>
  <c r="S740" i="34"/>
  <c r="W740" i="34" s="1"/>
  <c r="S741" i="34"/>
  <c r="W741" i="34" s="1"/>
  <c r="S742" i="34"/>
  <c r="W742" i="34" s="1"/>
  <c r="S743" i="34"/>
  <c r="W743" i="34" s="1"/>
  <c r="S744" i="34"/>
  <c r="W744" i="34" s="1"/>
  <c r="S745" i="34"/>
  <c r="W745" i="34" s="1"/>
  <c r="S746" i="34"/>
  <c r="W746" i="34" s="1"/>
  <c r="S747" i="34"/>
  <c r="W747" i="34" s="1"/>
  <c r="S748" i="34"/>
  <c r="W748" i="34" s="1"/>
  <c r="S749" i="34"/>
  <c r="W749" i="34" s="1"/>
  <c r="S750" i="34"/>
  <c r="W750" i="34" s="1"/>
  <c r="S751" i="34"/>
  <c r="W751" i="34" s="1"/>
  <c r="S752" i="34"/>
  <c r="W752" i="34" s="1"/>
  <c r="S753" i="34"/>
  <c r="W753" i="34" s="1"/>
  <c r="S754" i="34"/>
  <c r="W754" i="34" s="1"/>
  <c r="S755" i="34"/>
  <c r="W755" i="34" s="1"/>
  <c r="S756" i="34"/>
  <c r="W756" i="34" s="1"/>
  <c r="S757" i="34"/>
  <c r="W757" i="34" s="1"/>
  <c r="S758" i="34"/>
  <c r="W758" i="34" s="1"/>
  <c r="S759" i="34"/>
  <c r="W759" i="34" s="1"/>
  <c r="S760" i="34"/>
  <c r="W760" i="34" s="1"/>
  <c r="S761" i="34"/>
  <c r="W761" i="34" s="1"/>
  <c r="S762" i="34"/>
  <c r="W762" i="34" s="1"/>
  <c r="S763" i="34"/>
  <c r="W763" i="34" s="1"/>
  <c r="S764" i="34"/>
  <c r="W764" i="34" s="1"/>
  <c r="S765" i="34"/>
  <c r="W765" i="34" s="1"/>
  <c r="S766" i="34"/>
  <c r="W766" i="34" s="1"/>
  <c r="S767" i="34"/>
  <c r="W767" i="34" s="1"/>
  <c r="S768" i="34"/>
  <c r="W768" i="34" s="1"/>
  <c r="S769" i="34"/>
  <c r="W769" i="34" s="1"/>
  <c r="S770" i="34"/>
  <c r="W770" i="34" s="1"/>
  <c r="S771" i="34"/>
  <c r="W771" i="34" s="1"/>
  <c r="S772" i="34"/>
  <c r="W772" i="34" s="1"/>
  <c r="S773" i="34"/>
  <c r="W773" i="34" s="1"/>
  <c r="S774" i="34"/>
  <c r="W774" i="34" s="1"/>
  <c r="S775" i="34"/>
  <c r="W775" i="34" s="1"/>
  <c r="S776" i="34"/>
  <c r="W776" i="34" s="1"/>
  <c r="S777" i="34"/>
  <c r="W777" i="34" s="1"/>
  <c r="S778" i="34"/>
  <c r="W778" i="34" s="1"/>
  <c r="S779" i="34"/>
  <c r="W779" i="34" s="1"/>
  <c r="S780" i="34"/>
  <c r="W780" i="34" s="1"/>
  <c r="S781" i="34"/>
  <c r="W781" i="34" s="1"/>
  <c r="S782" i="34"/>
  <c r="W782" i="34" s="1"/>
  <c r="S783" i="34"/>
  <c r="W783" i="34" s="1"/>
  <c r="S784" i="34"/>
  <c r="W784" i="34" s="1"/>
  <c r="S785" i="34"/>
  <c r="W785" i="34" s="1"/>
  <c r="S786" i="34"/>
  <c r="W786" i="34" s="1"/>
  <c r="S787" i="34"/>
  <c r="W787" i="34" s="1"/>
  <c r="S788" i="34"/>
  <c r="W788" i="34" s="1"/>
  <c r="S789" i="34"/>
  <c r="W789" i="34" s="1"/>
  <c r="S790" i="34"/>
  <c r="W790" i="34" s="1"/>
  <c r="S791" i="34"/>
  <c r="W791" i="34" s="1"/>
  <c r="S792" i="34"/>
  <c r="W792" i="34" s="1"/>
  <c r="S793" i="34"/>
  <c r="W793" i="34" s="1"/>
  <c r="S794" i="34"/>
  <c r="W794" i="34" s="1"/>
  <c r="S795" i="34"/>
  <c r="W795" i="34" s="1"/>
  <c r="S796" i="34"/>
  <c r="W796" i="34" s="1"/>
  <c r="S797" i="34"/>
  <c r="W797" i="34" s="1"/>
  <c r="S798" i="34"/>
  <c r="W798" i="34" s="1"/>
  <c r="S799" i="34"/>
  <c r="W799" i="34" s="1"/>
  <c r="S800" i="34"/>
  <c r="W800" i="34" s="1"/>
  <c r="S801" i="34"/>
  <c r="W801" i="34" s="1"/>
  <c r="S802" i="34"/>
  <c r="W802" i="34" s="1"/>
  <c r="S803" i="34"/>
  <c r="W803" i="34" s="1"/>
  <c r="S804" i="34"/>
  <c r="W804" i="34" s="1"/>
  <c r="S805" i="34"/>
  <c r="W805" i="34" s="1"/>
  <c r="S806" i="34"/>
  <c r="W806" i="34" s="1"/>
  <c r="S807" i="34"/>
  <c r="W807" i="34" s="1"/>
  <c r="S808" i="34"/>
  <c r="W808" i="34" s="1"/>
  <c r="S809" i="34"/>
  <c r="W809" i="34" s="1"/>
  <c r="S810" i="34"/>
  <c r="W810" i="34" s="1"/>
  <c r="S811" i="34"/>
  <c r="W811" i="34" s="1"/>
  <c r="S812" i="34"/>
  <c r="W812" i="34" s="1"/>
  <c r="S813" i="34"/>
  <c r="W813" i="34" s="1"/>
  <c r="S814" i="34"/>
  <c r="W814" i="34" s="1"/>
  <c r="S815" i="34"/>
  <c r="W815" i="34" s="1"/>
  <c r="S816" i="34"/>
  <c r="W816" i="34" s="1"/>
  <c r="S817" i="34"/>
  <c r="W817" i="34" s="1"/>
  <c r="S818" i="34"/>
  <c r="W818" i="34" s="1"/>
  <c r="S819" i="34"/>
  <c r="W819" i="34" s="1"/>
  <c r="S820" i="34"/>
  <c r="W820" i="34" s="1"/>
  <c r="S821" i="34"/>
  <c r="W821" i="34" s="1"/>
  <c r="S822" i="34"/>
  <c r="W822" i="34" s="1"/>
  <c r="S823" i="34"/>
  <c r="W823" i="34" s="1"/>
  <c r="S824" i="34"/>
  <c r="W824" i="34" s="1"/>
  <c r="S825" i="34"/>
  <c r="W825" i="34" s="1"/>
  <c r="S826" i="34"/>
  <c r="W826" i="34" s="1"/>
  <c r="S827" i="34"/>
  <c r="W827" i="34" s="1"/>
  <c r="S828" i="34"/>
  <c r="W828" i="34" s="1"/>
  <c r="S829" i="34"/>
  <c r="W829" i="34" s="1"/>
  <c r="S830" i="34"/>
  <c r="W830" i="34" s="1"/>
  <c r="S831" i="34"/>
  <c r="W831" i="34" s="1"/>
  <c r="S832" i="34"/>
  <c r="W832" i="34" s="1"/>
  <c r="S833" i="34"/>
  <c r="W833" i="34" s="1"/>
  <c r="S834" i="34"/>
  <c r="W834" i="34" s="1"/>
  <c r="S835" i="34"/>
  <c r="W835" i="34" s="1"/>
  <c r="S836" i="34"/>
  <c r="W836" i="34" s="1"/>
  <c r="S837" i="34"/>
  <c r="W837" i="34" s="1"/>
  <c r="S838" i="34"/>
  <c r="W838" i="34" s="1"/>
  <c r="S839" i="34"/>
  <c r="W839" i="34" s="1"/>
  <c r="S840" i="34"/>
  <c r="W840" i="34" s="1"/>
  <c r="S841" i="34"/>
  <c r="W841" i="34" s="1"/>
  <c r="S842" i="34"/>
  <c r="W842" i="34" s="1"/>
  <c r="S843" i="34"/>
  <c r="W843" i="34" s="1"/>
  <c r="S844" i="34"/>
  <c r="W844" i="34" s="1"/>
  <c r="S845" i="34"/>
  <c r="W845" i="34" s="1"/>
  <c r="S846" i="34"/>
  <c r="W846" i="34" s="1"/>
  <c r="S847" i="34"/>
  <c r="W847" i="34" s="1"/>
  <c r="S848" i="34"/>
  <c r="W848" i="34" s="1"/>
  <c r="S849" i="34"/>
  <c r="W849" i="34" s="1"/>
  <c r="S850" i="34"/>
  <c r="W850" i="34" s="1"/>
  <c r="S851" i="34"/>
  <c r="W851" i="34" s="1"/>
  <c r="S852" i="34"/>
  <c r="W852" i="34" s="1"/>
  <c r="S853" i="34"/>
  <c r="W853" i="34" s="1"/>
  <c r="S854" i="34"/>
  <c r="W854" i="34" s="1"/>
  <c r="S855" i="34"/>
  <c r="W855" i="34" s="1"/>
  <c r="S856" i="34"/>
  <c r="W856" i="34" s="1"/>
  <c r="S857" i="34"/>
  <c r="W857" i="34" s="1"/>
  <c r="S858" i="34"/>
  <c r="W858" i="34" s="1"/>
  <c r="S859" i="34"/>
  <c r="W859" i="34" s="1"/>
  <c r="S860" i="34"/>
  <c r="W860" i="34" s="1"/>
  <c r="S861" i="34"/>
  <c r="W861" i="34" s="1"/>
  <c r="S862" i="34"/>
  <c r="W862" i="34" s="1"/>
  <c r="S863" i="34"/>
  <c r="W863" i="34" s="1"/>
  <c r="S864" i="34"/>
  <c r="W864" i="34" s="1"/>
  <c r="S865" i="34"/>
  <c r="W865" i="34" s="1"/>
  <c r="S866" i="34"/>
  <c r="W866" i="34" s="1"/>
  <c r="S867" i="34"/>
  <c r="W867" i="34" s="1"/>
  <c r="S868" i="34"/>
  <c r="W868" i="34" s="1"/>
  <c r="S869" i="34"/>
  <c r="W869" i="34" s="1"/>
  <c r="S870" i="34"/>
  <c r="W870" i="34" s="1"/>
  <c r="S871" i="34"/>
  <c r="W871" i="34" s="1"/>
  <c r="S872" i="34"/>
  <c r="W872" i="34" s="1"/>
  <c r="S873" i="34"/>
  <c r="W873" i="34" s="1"/>
  <c r="S874" i="34"/>
  <c r="W874" i="34" s="1"/>
  <c r="S875" i="34"/>
  <c r="W875" i="34" s="1"/>
  <c r="S876" i="34"/>
  <c r="W876" i="34" s="1"/>
  <c r="S877" i="34"/>
  <c r="W877" i="34" s="1"/>
  <c r="S878" i="34"/>
  <c r="W878" i="34" s="1"/>
  <c r="S879" i="34"/>
  <c r="W879" i="34" s="1"/>
  <c r="S880" i="34"/>
  <c r="W880" i="34" s="1"/>
  <c r="S881" i="34"/>
  <c r="W881" i="34" s="1"/>
  <c r="S882" i="34"/>
  <c r="W882" i="34" s="1"/>
  <c r="S883" i="34"/>
  <c r="W883" i="34" s="1"/>
  <c r="S884" i="34"/>
  <c r="W884" i="34" s="1"/>
  <c r="S885" i="34"/>
  <c r="W885" i="34" s="1"/>
  <c r="S886" i="34"/>
  <c r="W886" i="34" s="1"/>
  <c r="S887" i="34"/>
  <c r="W887" i="34" s="1"/>
  <c r="S888" i="34"/>
  <c r="W888" i="34" s="1"/>
  <c r="S889" i="34"/>
  <c r="W889" i="34" s="1"/>
  <c r="S890" i="34"/>
  <c r="W890" i="34" s="1"/>
  <c r="S891" i="34"/>
  <c r="W891" i="34" s="1"/>
  <c r="S892" i="34"/>
  <c r="W892" i="34" s="1"/>
  <c r="S893" i="34"/>
  <c r="W893" i="34" s="1"/>
  <c r="S894" i="34"/>
  <c r="W894" i="34" s="1"/>
  <c r="S895" i="34"/>
  <c r="W895" i="34" s="1"/>
  <c r="S896" i="34"/>
  <c r="W896" i="34" s="1"/>
  <c r="S897" i="34"/>
  <c r="W897" i="34" s="1"/>
  <c r="S898" i="34"/>
  <c r="W898" i="34" s="1"/>
  <c r="S899" i="34"/>
  <c r="W899" i="34" s="1"/>
  <c r="S900" i="34"/>
  <c r="W900" i="34" s="1"/>
  <c r="S901" i="34"/>
  <c r="W901" i="34" s="1"/>
  <c r="S902" i="34"/>
  <c r="W902" i="34" s="1"/>
  <c r="S903" i="34"/>
  <c r="W903" i="34" s="1"/>
  <c r="S904" i="34"/>
  <c r="W904" i="34" s="1"/>
  <c r="S905" i="34"/>
  <c r="W905" i="34" s="1"/>
  <c r="S906" i="34"/>
  <c r="W906" i="34" s="1"/>
  <c r="S907" i="34"/>
  <c r="W907" i="34" s="1"/>
  <c r="S908" i="34"/>
  <c r="W908" i="34" s="1"/>
  <c r="S909" i="34"/>
  <c r="W909" i="34" s="1"/>
  <c r="S910" i="34"/>
  <c r="W910" i="34" s="1"/>
  <c r="S911" i="34"/>
  <c r="W911" i="34" s="1"/>
  <c r="S912" i="34"/>
  <c r="W912" i="34" s="1"/>
  <c r="S913" i="34"/>
  <c r="W913" i="34" s="1"/>
  <c r="S914" i="34"/>
  <c r="W914" i="34" s="1"/>
  <c r="S915" i="34"/>
  <c r="W915" i="34" s="1"/>
  <c r="S916" i="34"/>
  <c r="W916" i="34" s="1"/>
  <c r="S917" i="34"/>
  <c r="W917" i="34" s="1"/>
  <c r="S918" i="34"/>
  <c r="W918" i="34" s="1"/>
  <c r="S919" i="34"/>
  <c r="W919" i="34" s="1"/>
  <c r="S920" i="34"/>
  <c r="W920" i="34" s="1"/>
  <c r="S921" i="34"/>
  <c r="W921" i="34" s="1"/>
  <c r="S922" i="34"/>
  <c r="W922" i="34" s="1"/>
  <c r="S923" i="34"/>
  <c r="W923" i="34" s="1"/>
  <c r="S924" i="34"/>
  <c r="W924" i="34" s="1"/>
  <c r="S925" i="34"/>
  <c r="W925" i="34" s="1"/>
  <c r="S926" i="34"/>
  <c r="W926" i="34" s="1"/>
  <c r="S927" i="34"/>
  <c r="W927" i="34" s="1"/>
  <c r="S928" i="34"/>
  <c r="W928" i="34" s="1"/>
  <c r="S929" i="34"/>
  <c r="W929" i="34" s="1"/>
  <c r="S930" i="34"/>
  <c r="W930" i="34" s="1"/>
  <c r="S931" i="34"/>
  <c r="W931" i="34" s="1"/>
  <c r="S932" i="34"/>
  <c r="W932" i="34" s="1"/>
  <c r="S933" i="34"/>
  <c r="W933" i="34" s="1"/>
  <c r="S934" i="34"/>
  <c r="W934" i="34" s="1"/>
  <c r="S935" i="34"/>
  <c r="W935" i="34" s="1"/>
  <c r="S936" i="34"/>
  <c r="W936" i="34" s="1"/>
  <c r="S937" i="34"/>
  <c r="W937" i="34" s="1"/>
  <c r="S938" i="34"/>
  <c r="W938" i="34" s="1"/>
  <c r="S939" i="34"/>
  <c r="W939" i="34" s="1"/>
  <c r="S940" i="34"/>
  <c r="W940" i="34" s="1"/>
  <c r="S941" i="34"/>
  <c r="W941" i="34" s="1"/>
  <c r="S942" i="34"/>
  <c r="W942" i="34" s="1"/>
  <c r="S943" i="34"/>
  <c r="W943" i="34" s="1"/>
  <c r="S944" i="34"/>
  <c r="W944" i="34" s="1"/>
  <c r="S945" i="34"/>
  <c r="W945" i="34" s="1"/>
  <c r="S946" i="34"/>
  <c r="W946" i="34" s="1"/>
  <c r="S947" i="34"/>
  <c r="W947" i="34" s="1"/>
  <c r="S948" i="34"/>
  <c r="W948" i="34" s="1"/>
  <c r="S949" i="34"/>
  <c r="W949" i="34" s="1"/>
  <c r="S950" i="34"/>
  <c r="W950" i="34" s="1"/>
  <c r="S951" i="34"/>
  <c r="W951" i="34" s="1"/>
  <c r="S952" i="34"/>
  <c r="W952" i="34" s="1"/>
  <c r="S953" i="34"/>
  <c r="W953" i="34" s="1"/>
  <c r="S954" i="34"/>
  <c r="W954" i="34" s="1"/>
  <c r="S955" i="34"/>
  <c r="W955" i="34" s="1"/>
  <c r="S956" i="34"/>
  <c r="W956" i="34" s="1"/>
  <c r="S957" i="34"/>
  <c r="W957" i="34" s="1"/>
  <c r="S958" i="34"/>
  <c r="W958" i="34" s="1"/>
  <c r="S959" i="34"/>
  <c r="W959" i="34" s="1"/>
  <c r="S960" i="34"/>
  <c r="W960" i="34" s="1"/>
  <c r="S961" i="34"/>
  <c r="W961" i="34" s="1"/>
  <c r="S962" i="34"/>
  <c r="W962" i="34" s="1"/>
  <c r="S963" i="34"/>
  <c r="W963" i="34" s="1"/>
  <c r="S964" i="34"/>
  <c r="W964" i="34" s="1"/>
  <c r="S965" i="34"/>
  <c r="W965" i="34" s="1"/>
  <c r="S966" i="34"/>
  <c r="W966" i="34" s="1"/>
  <c r="S967" i="34"/>
  <c r="W967" i="34" s="1"/>
  <c r="S968" i="34"/>
  <c r="W968" i="34" s="1"/>
  <c r="S969" i="34"/>
  <c r="W969" i="34" s="1"/>
  <c r="S970" i="34"/>
  <c r="W970" i="34" s="1"/>
  <c r="S971" i="34"/>
  <c r="W971" i="34" s="1"/>
  <c r="S972" i="34"/>
  <c r="W972" i="34" s="1"/>
  <c r="S973" i="34"/>
  <c r="W973" i="34" s="1"/>
  <c r="S974" i="34"/>
  <c r="W974" i="34" s="1"/>
  <c r="S975" i="34"/>
  <c r="W975" i="34" s="1"/>
  <c r="S976" i="34"/>
  <c r="W976" i="34" s="1"/>
  <c r="S977" i="34"/>
  <c r="W977" i="34" s="1"/>
  <c r="S978" i="34"/>
  <c r="W978" i="34" s="1"/>
  <c r="S979" i="34"/>
  <c r="W979" i="34" s="1"/>
  <c r="S980" i="34"/>
  <c r="W980" i="34" s="1"/>
  <c r="S981" i="34"/>
  <c r="W981" i="34" s="1"/>
  <c r="S982" i="34"/>
  <c r="W982" i="34" s="1"/>
  <c r="S983" i="34"/>
  <c r="W983" i="34" s="1"/>
  <c r="S984" i="34"/>
  <c r="W984" i="34" s="1"/>
  <c r="S985" i="34"/>
  <c r="W985" i="34" s="1"/>
  <c r="S986" i="34"/>
  <c r="W986" i="34" s="1"/>
  <c r="S987" i="34"/>
  <c r="W987" i="34" s="1"/>
  <c r="S988" i="34"/>
  <c r="W988" i="34" s="1"/>
  <c r="S989" i="34"/>
  <c r="W989" i="34" s="1"/>
  <c r="S990" i="34"/>
  <c r="W990" i="34" s="1"/>
  <c r="S991" i="34"/>
  <c r="W991" i="34" s="1"/>
  <c r="S992" i="34"/>
  <c r="W992" i="34" s="1"/>
  <c r="S993" i="34"/>
  <c r="W993" i="34" s="1"/>
  <c r="S994" i="34"/>
  <c r="W994" i="34" s="1"/>
  <c r="S995" i="34"/>
  <c r="W995" i="34" s="1"/>
  <c r="S996" i="34"/>
  <c r="W996" i="34" s="1"/>
  <c r="S997" i="34"/>
  <c r="W997" i="34" s="1"/>
  <c r="S998" i="34"/>
  <c r="W998" i="34" s="1"/>
  <c r="S999" i="34"/>
  <c r="W999" i="34" s="1"/>
  <c r="S1000" i="34"/>
  <c r="W1000" i="34" s="1"/>
  <c r="S1001" i="34"/>
  <c r="W1001" i="34" s="1"/>
  <c r="S1002" i="34"/>
  <c r="W1002" i="34" s="1"/>
  <c r="S1003" i="34"/>
  <c r="W1003" i="34" s="1"/>
  <c r="S1004" i="34"/>
  <c r="W1004" i="34" s="1"/>
  <c r="S1005" i="34"/>
  <c r="W1005" i="34" s="1"/>
  <c r="S1006" i="34"/>
  <c r="W1006" i="34" s="1"/>
  <c r="S1007" i="34"/>
  <c r="W1007" i="34" s="1"/>
  <c r="S1008" i="34"/>
  <c r="W1008" i="34" s="1"/>
  <c r="S1009" i="34"/>
  <c r="W1009" i="34" s="1"/>
  <c r="S1010" i="34"/>
  <c r="W1010" i="34" s="1"/>
  <c r="S1011" i="34"/>
  <c r="W1011" i="34" s="1"/>
  <c r="S1012" i="34"/>
  <c r="W1012" i="34" s="1"/>
  <c r="S1013" i="34"/>
  <c r="W1013" i="34" s="1"/>
  <c r="S1014" i="34"/>
  <c r="W1014" i="34" s="1"/>
  <c r="S1015" i="34"/>
  <c r="W1015" i="34" s="1"/>
  <c r="H4" i="34"/>
  <c r="H10" i="34"/>
  <c r="H7" i="34"/>
  <c r="T18" i="34"/>
  <c r="T1013" i="34"/>
  <c r="T1012" i="34"/>
  <c r="T1010" i="34"/>
  <c r="T1008" i="34"/>
  <c r="T1007" i="34"/>
  <c r="T1004" i="34"/>
  <c r="T1003" i="34"/>
  <c r="T1002" i="34"/>
  <c r="T1000" i="34"/>
  <c r="T997" i="34"/>
  <c r="T996" i="34"/>
  <c r="T994" i="34"/>
  <c r="T992" i="34"/>
  <c r="T991" i="34"/>
  <c r="T986" i="34"/>
  <c r="T984" i="34"/>
  <c r="T980" i="34"/>
  <c r="T979" i="34"/>
  <c r="T978" i="34"/>
  <c r="T976" i="34"/>
  <c r="T975" i="34"/>
  <c r="T974" i="34"/>
  <c r="T972" i="34"/>
  <c r="T971" i="34"/>
  <c r="T970" i="34"/>
  <c r="T968" i="34"/>
  <c r="T965" i="34"/>
  <c r="T964" i="34"/>
  <c r="T962" i="34"/>
  <c r="T960" i="34"/>
  <c r="T959" i="34"/>
  <c r="T954" i="34"/>
  <c r="T952" i="34"/>
  <c r="T948" i="34"/>
  <c r="T947" i="34"/>
  <c r="T946" i="34"/>
  <c r="T944" i="34"/>
  <c r="T943" i="34"/>
  <c r="T941" i="34"/>
  <c r="T938" i="34"/>
  <c r="T936" i="34"/>
  <c r="T935" i="34"/>
  <c r="T932" i="34"/>
  <c r="T931" i="34"/>
  <c r="T930" i="34"/>
  <c r="T928" i="34"/>
  <c r="T925" i="34"/>
  <c r="T924" i="34"/>
  <c r="T922" i="34"/>
  <c r="T920" i="34"/>
  <c r="T919" i="34"/>
  <c r="T916" i="34"/>
  <c r="T915" i="34"/>
  <c r="T914" i="34"/>
  <c r="T912" i="34"/>
  <c r="T909" i="34"/>
  <c r="T908" i="34"/>
  <c r="T906" i="34"/>
  <c r="T904" i="34"/>
  <c r="T903" i="34"/>
  <c r="T900" i="34"/>
  <c r="T899" i="34"/>
  <c r="T898" i="34"/>
  <c r="T896" i="34"/>
  <c r="T893" i="34"/>
  <c r="T891" i="34"/>
  <c r="T890" i="34"/>
  <c r="T888" i="34"/>
  <c r="T887" i="34"/>
  <c r="T885" i="34"/>
  <c r="T884" i="34"/>
  <c r="T882" i="34"/>
  <c r="T880" i="34"/>
  <c r="T876" i="34"/>
  <c r="T875" i="34"/>
  <c r="T874" i="34"/>
  <c r="T872" i="34"/>
  <c r="T871" i="34"/>
  <c r="T869" i="34"/>
  <c r="T868" i="34"/>
  <c r="T866" i="34"/>
  <c r="T864" i="34"/>
  <c r="T862" i="34"/>
  <c r="T861" i="34"/>
  <c r="T860" i="34"/>
  <c r="T858" i="34"/>
  <c r="T857" i="34"/>
  <c r="T856" i="34"/>
  <c r="T854" i="34"/>
  <c r="T852" i="34"/>
  <c r="T851" i="34"/>
  <c r="T846" i="34"/>
  <c r="T845" i="34"/>
  <c r="T844" i="34"/>
  <c r="T842" i="34"/>
  <c r="T841" i="34"/>
  <c r="T840" i="34"/>
  <c r="T838" i="34"/>
  <c r="T835" i="34"/>
  <c r="T832" i="34"/>
  <c r="T829" i="34"/>
  <c r="T827" i="34"/>
  <c r="T824" i="34"/>
  <c r="T823" i="34"/>
  <c r="T822" i="34"/>
  <c r="T818" i="34"/>
  <c r="T816" i="34"/>
  <c r="T815" i="34"/>
  <c r="T812" i="34"/>
  <c r="T810" i="34"/>
  <c r="T809" i="34"/>
  <c r="T806" i="34"/>
  <c r="T804" i="34"/>
  <c r="T802" i="34"/>
  <c r="T798" i="34"/>
  <c r="T797" i="34"/>
  <c r="T796" i="34"/>
  <c r="T794" i="34"/>
  <c r="T793" i="34"/>
  <c r="T790" i="34"/>
  <c r="T788" i="34"/>
  <c r="T787" i="34"/>
  <c r="T782" i="34"/>
  <c r="T781" i="34"/>
  <c r="T780" i="34"/>
  <c r="T778" i="34"/>
  <c r="T777" i="34"/>
  <c r="T776" i="34"/>
  <c r="T774" i="34"/>
  <c r="T771" i="34"/>
  <c r="T769" i="34"/>
  <c r="T768" i="34"/>
  <c r="T766" i="34"/>
  <c r="T765" i="34"/>
  <c r="T764" i="34"/>
  <c r="T762" i="34"/>
  <c r="T761" i="34"/>
  <c r="T760" i="34"/>
  <c r="T754" i="34"/>
  <c r="T753" i="34"/>
  <c r="T752" i="34"/>
  <c r="T748" i="34"/>
  <c r="T747" i="34"/>
  <c r="T746" i="34"/>
  <c r="T744" i="34"/>
  <c r="T743" i="34"/>
  <c r="T742" i="34"/>
  <c r="T740" i="34"/>
  <c r="T738" i="34"/>
  <c r="T737" i="34"/>
  <c r="T735" i="34"/>
  <c r="T734" i="34"/>
  <c r="T732" i="34"/>
  <c r="T731" i="34"/>
  <c r="T730" i="34"/>
  <c r="T728" i="34"/>
  <c r="T727" i="34"/>
  <c r="T726" i="34"/>
  <c r="T724" i="34"/>
  <c r="T723" i="34"/>
  <c r="T721" i="34"/>
  <c r="T718" i="34"/>
  <c r="T717" i="34"/>
  <c r="T716" i="34"/>
  <c r="T714" i="34"/>
  <c r="T713" i="34"/>
  <c r="T712" i="34"/>
  <c r="T710" i="34"/>
  <c r="T707" i="34"/>
  <c r="T706" i="34"/>
  <c r="T704" i="34"/>
  <c r="T701" i="34"/>
  <c r="T699" i="34"/>
  <c r="T696" i="34"/>
  <c r="T695" i="34"/>
  <c r="T694" i="34"/>
  <c r="T690" i="34"/>
  <c r="T688" i="34"/>
  <c r="T685" i="34"/>
  <c r="T684" i="34"/>
  <c r="T682" i="34"/>
  <c r="T681" i="34"/>
  <c r="T680" i="34"/>
  <c r="T678" i="34"/>
  <c r="T676" i="34"/>
  <c r="T674" i="34"/>
  <c r="T672" i="34"/>
  <c r="T671" i="34"/>
  <c r="T670" i="34"/>
  <c r="T668" i="34"/>
  <c r="T666" i="34"/>
  <c r="T665" i="34"/>
  <c r="T662" i="34"/>
  <c r="T660" i="34"/>
  <c r="T659" i="34"/>
  <c r="T654" i="34"/>
  <c r="T653" i="34"/>
  <c r="T652" i="34"/>
  <c r="T650" i="34"/>
  <c r="T649" i="34"/>
  <c r="T648" i="34"/>
  <c r="T646" i="34"/>
  <c r="T644" i="34"/>
  <c r="T643" i="34"/>
  <c r="T640" i="34"/>
  <c r="T637" i="34"/>
  <c r="T636" i="34"/>
  <c r="T634" i="34"/>
  <c r="T633" i="34"/>
  <c r="T632" i="34"/>
  <c r="T626" i="34"/>
  <c r="T625" i="34"/>
  <c r="T624" i="34"/>
  <c r="T620" i="34"/>
  <c r="T619" i="34"/>
  <c r="T618" i="34"/>
  <c r="T616" i="34"/>
  <c r="T615" i="34"/>
  <c r="T614" i="34"/>
  <c r="T612" i="34"/>
  <c r="T610" i="34"/>
  <c r="T609" i="34"/>
  <c r="T606" i="34"/>
  <c r="T605" i="34"/>
  <c r="T604" i="34"/>
  <c r="T602" i="34"/>
  <c r="T601" i="34"/>
  <c r="T600" i="34"/>
  <c r="T598" i="34"/>
  <c r="T596" i="34"/>
  <c r="T595" i="34"/>
  <c r="T590" i="34"/>
  <c r="T589" i="34"/>
  <c r="T586" i="34"/>
  <c r="T585" i="34"/>
  <c r="T584" i="34"/>
  <c r="T582" i="34"/>
  <c r="T579" i="34"/>
  <c r="T577" i="34"/>
  <c r="T576" i="34"/>
  <c r="T571" i="34"/>
  <c r="T569" i="34"/>
  <c r="T568" i="34"/>
  <c r="T566" i="34"/>
  <c r="T562" i="34"/>
  <c r="T560" i="34"/>
  <c r="T559" i="34"/>
  <c r="T557" i="34"/>
  <c r="T556" i="34"/>
  <c r="T554" i="34"/>
  <c r="T553" i="34"/>
  <c r="T552" i="34"/>
  <c r="T550" i="34"/>
  <c r="T548" i="34"/>
  <c r="T546" i="34"/>
  <c r="T542" i="34"/>
  <c r="T541" i="34"/>
  <c r="T540" i="34"/>
  <c r="T538" i="34"/>
  <c r="T537" i="34"/>
  <c r="T534" i="34"/>
  <c r="T532" i="34"/>
  <c r="T531" i="34"/>
  <c r="T526" i="34"/>
  <c r="T525" i="34"/>
  <c r="T524" i="34"/>
  <c r="T522" i="34"/>
  <c r="T521" i="34"/>
  <c r="T520" i="34"/>
  <c r="T518" i="34"/>
  <c r="T515" i="34"/>
  <c r="T513" i="34"/>
  <c r="T512" i="34"/>
  <c r="T510" i="34"/>
  <c r="T509" i="34"/>
  <c r="T508" i="34"/>
  <c r="T506" i="34"/>
  <c r="T505" i="34"/>
  <c r="T504" i="34"/>
  <c r="T498" i="34"/>
  <c r="T497" i="34"/>
  <c r="T496" i="34"/>
  <c r="T492" i="34"/>
  <c r="T491" i="34"/>
  <c r="T490" i="34"/>
  <c r="T488" i="34"/>
  <c r="T487" i="34"/>
  <c r="T486" i="34"/>
  <c r="T484" i="34"/>
  <c r="T482" i="34"/>
  <c r="T481" i="34"/>
  <c r="T479" i="34"/>
  <c r="T478" i="34"/>
  <c r="T476" i="34"/>
  <c r="T475" i="34"/>
  <c r="T474" i="34"/>
  <c r="T472" i="34"/>
  <c r="T471" i="34"/>
  <c r="T470" i="34"/>
  <c r="T468" i="34"/>
  <c r="T467" i="34"/>
  <c r="T465" i="34"/>
  <c r="T462" i="34"/>
  <c r="T461" i="34"/>
  <c r="T460" i="34"/>
  <c r="T456" i="34"/>
  <c r="T455" i="34"/>
  <c r="T454" i="34"/>
  <c r="T450" i="34"/>
  <c r="T449" i="34"/>
  <c r="T448" i="34"/>
  <c r="T443" i="34"/>
  <c r="T441" i="34"/>
  <c r="T440" i="34"/>
  <c r="T438" i="34"/>
  <c r="T434" i="34"/>
  <c r="T432" i="34"/>
  <c r="T429" i="34"/>
  <c r="T428" i="34"/>
  <c r="T426" i="34"/>
  <c r="T424" i="34"/>
  <c r="T423" i="34"/>
  <c r="T422" i="34"/>
  <c r="T420" i="34"/>
  <c r="T418" i="34"/>
  <c r="T417" i="34"/>
  <c r="T416" i="34"/>
  <c r="T414" i="34"/>
  <c r="T413" i="34"/>
  <c r="T412" i="34"/>
  <c r="T410" i="34"/>
  <c r="T409" i="34"/>
  <c r="T406" i="34"/>
  <c r="T404" i="34"/>
  <c r="T403" i="34"/>
  <c r="T398" i="34"/>
  <c r="T397" i="34"/>
  <c r="T396" i="34"/>
  <c r="T394" i="34"/>
  <c r="T393" i="34"/>
  <c r="T392" i="34"/>
  <c r="T390" i="34"/>
  <c r="T388" i="34"/>
  <c r="T387" i="34"/>
  <c r="T384" i="34"/>
  <c r="T381" i="34"/>
  <c r="T380" i="34"/>
  <c r="T378" i="34"/>
  <c r="T377" i="34"/>
  <c r="T376" i="34"/>
  <c r="T370" i="34"/>
  <c r="T369" i="34"/>
  <c r="T368" i="34"/>
  <c r="T364" i="34"/>
  <c r="T363" i="34"/>
  <c r="T362" i="34"/>
  <c r="T360" i="34"/>
  <c r="T359" i="34"/>
  <c r="T358" i="34"/>
  <c r="T356" i="34"/>
  <c r="T354" i="34"/>
  <c r="T353" i="34"/>
  <c r="T350" i="34"/>
  <c r="T349" i="34"/>
  <c r="T348" i="34"/>
  <c r="T346" i="34"/>
  <c r="T345" i="34"/>
  <c r="T344" i="34"/>
  <c r="T342" i="34"/>
  <c r="T340" i="34"/>
  <c r="T339" i="34"/>
  <c r="T334" i="34"/>
  <c r="T333" i="34"/>
  <c r="T332" i="34"/>
  <c r="T330" i="34"/>
  <c r="T329" i="34"/>
  <c r="T328" i="34"/>
  <c r="T326" i="34"/>
  <c r="T323" i="34"/>
  <c r="T320" i="34"/>
  <c r="T317" i="34"/>
  <c r="T315" i="34"/>
  <c r="T312" i="34"/>
  <c r="T311" i="34"/>
  <c r="T310" i="34"/>
  <c r="T306" i="34"/>
  <c r="T304" i="34"/>
  <c r="T303" i="34"/>
  <c r="T300" i="34"/>
  <c r="T298" i="34"/>
  <c r="T297" i="34"/>
  <c r="T294" i="34"/>
  <c r="T292" i="34"/>
  <c r="T290" i="34"/>
  <c r="T286" i="34"/>
  <c r="T285" i="34"/>
  <c r="T284" i="34"/>
  <c r="T282" i="34"/>
  <c r="T281" i="34"/>
  <c r="T278" i="34"/>
  <c r="T276" i="34"/>
  <c r="T275" i="34"/>
  <c r="T270" i="34"/>
  <c r="T269" i="34"/>
  <c r="T268" i="34"/>
  <c r="T266" i="34"/>
  <c r="T265" i="34"/>
  <c r="T264" i="34"/>
  <c r="T262" i="34"/>
  <c r="T259" i="34"/>
  <c r="T257" i="34"/>
  <c r="T256" i="34"/>
  <c r="T251" i="34"/>
  <c r="T249" i="34"/>
  <c r="T248" i="34"/>
  <c r="T246" i="34"/>
  <c r="T242" i="34"/>
  <c r="T240" i="34"/>
  <c r="T239" i="34"/>
  <c r="T237" i="34"/>
  <c r="T236" i="34"/>
  <c r="T234" i="34"/>
  <c r="T233" i="34"/>
  <c r="T232" i="34"/>
  <c r="T230" i="34"/>
  <c r="T228" i="34"/>
  <c r="T226" i="34"/>
  <c r="T222" i="34"/>
  <c r="T221" i="34"/>
  <c r="T220" i="34"/>
  <c r="T218" i="34"/>
  <c r="T217" i="34"/>
  <c r="T214" i="34"/>
  <c r="T212" i="34"/>
  <c r="T211" i="34"/>
  <c r="T206" i="34"/>
  <c r="T205" i="34"/>
  <c r="T204" i="34"/>
  <c r="T202" i="34"/>
  <c r="T201" i="34"/>
  <c r="T200" i="34"/>
  <c r="T198" i="34"/>
  <c r="T195" i="34"/>
  <c r="T193" i="34"/>
  <c r="T192" i="34"/>
  <c r="T187" i="34"/>
  <c r="T185" i="34"/>
  <c r="T184" i="34"/>
  <c r="T182" i="34"/>
  <c r="T178" i="34"/>
  <c r="T176" i="34"/>
  <c r="T175" i="34"/>
  <c r="T173" i="34"/>
  <c r="T172" i="34"/>
  <c r="T170" i="34"/>
  <c r="T169" i="34"/>
  <c r="T168" i="34"/>
  <c r="T166" i="34"/>
  <c r="T164" i="34"/>
  <c r="T162" i="34"/>
  <c r="T160" i="34"/>
  <c r="T159" i="34"/>
  <c r="T158" i="34"/>
  <c r="T156" i="34"/>
  <c r="T155" i="34"/>
  <c r="T154" i="34"/>
  <c r="T152" i="34"/>
  <c r="T151" i="34"/>
  <c r="T150" i="34"/>
  <c r="T148" i="34"/>
  <c r="T145" i="34"/>
  <c r="T143" i="34"/>
  <c r="T142" i="34"/>
  <c r="T140" i="34"/>
  <c r="T139" i="34"/>
  <c r="T138" i="34"/>
  <c r="T136" i="34"/>
  <c r="T135" i="34"/>
  <c r="T134" i="34"/>
  <c r="T129" i="34"/>
  <c r="T128" i="34"/>
  <c r="T126" i="34"/>
  <c r="T124" i="34"/>
  <c r="T123" i="34"/>
  <c r="T122" i="34"/>
  <c r="T120" i="34"/>
  <c r="T119" i="34"/>
  <c r="T114" i="34"/>
  <c r="T112" i="34"/>
  <c r="T109" i="34"/>
  <c r="T108" i="34"/>
  <c r="T106" i="34"/>
  <c r="T105" i="34"/>
  <c r="T104" i="34"/>
  <c r="T102" i="34"/>
  <c r="T100" i="34"/>
  <c r="T98" i="34"/>
  <c r="T95" i="34"/>
  <c r="T94" i="34"/>
  <c r="T92" i="34"/>
  <c r="T91" i="34"/>
  <c r="T90" i="34"/>
  <c r="T86" i="34"/>
  <c r="T84" i="34"/>
  <c r="T79" i="34"/>
  <c r="T78" i="34"/>
  <c r="T76" i="34"/>
  <c r="T75" i="34"/>
  <c r="T74" i="34"/>
  <c r="T72" i="34"/>
  <c r="T70" i="34"/>
  <c r="T67" i="34"/>
  <c r="T66" i="34"/>
  <c r="T64" i="34"/>
  <c r="T61" i="34"/>
  <c r="T56" i="34"/>
  <c r="T55" i="34"/>
  <c r="T54" i="34"/>
  <c r="T50" i="34"/>
  <c r="T49" i="34"/>
  <c r="T48" i="34"/>
  <c r="T44" i="34"/>
  <c r="T43" i="34"/>
  <c r="T42" i="34"/>
  <c r="T40" i="34"/>
  <c r="T39" i="34"/>
  <c r="T38" i="34"/>
  <c r="T36" i="34"/>
  <c r="T34" i="34"/>
  <c r="T33" i="34"/>
  <c r="T31" i="34"/>
  <c r="T30" i="34"/>
  <c r="T28" i="34"/>
  <c r="T27" i="34"/>
  <c r="T26" i="34"/>
  <c r="T24" i="34"/>
  <c r="T23" i="34"/>
  <c r="T22" i="34"/>
  <c r="T20" i="34"/>
  <c r="T1014" i="34"/>
  <c r="T1006" i="34"/>
  <c r="T998" i="34"/>
  <c r="T990" i="34"/>
  <c r="T988" i="34"/>
  <c r="T982" i="34"/>
  <c r="T966" i="34"/>
  <c r="T958" i="34"/>
  <c r="T956" i="34"/>
  <c r="T950" i="34"/>
  <c r="T942" i="34"/>
  <c r="T940" i="34"/>
  <c r="T934" i="34"/>
  <c r="T926" i="34"/>
  <c r="T918" i="34"/>
  <c r="T910" i="34"/>
  <c r="T902" i="34"/>
  <c r="T894" i="34"/>
  <c r="T892" i="34"/>
  <c r="T886" i="34"/>
  <c r="T878" i="34"/>
  <c r="T870" i="34"/>
  <c r="T850" i="34"/>
  <c r="T848" i="34"/>
  <c r="T836" i="34"/>
  <c r="T834" i="34"/>
  <c r="T830" i="34"/>
  <c r="T828" i="34"/>
  <c r="T826" i="34"/>
  <c r="T820" i="34"/>
  <c r="T814" i="34"/>
  <c r="T811" i="34"/>
  <c r="T808" i="34"/>
  <c r="T800" i="34"/>
  <c r="T792" i="34"/>
  <c r="T786" i="34"/>
  <c r="T784" i="34"/>
  <c r="T775" i="34"/>
  <c r="T772" i="34"/>
  <c r="T770" i="34"/>
  <c r="T758" i="34"/>
  <c r="T756" i="34"/>
  <c r="T750" i="34"/>
  <c r="T739" i="34"/>
  <c r="T736" i="34"/>
  <c r="T722" i="34"/>
  <c r="T720" i="34"/>
  <c r="T708" i="34"/>
  <c r="T702" i="34"/>
  <c r="T700" i="34"/>
  <c r="T698" i="34"/>
  <c r="T692" i="34"/>
  <c r="T687" i="34"/>
  <c r="T686" i="34"/>
  <c r="T667" i="34"/>
  <c r="T664" i="34"/>
  <c r="T658" i="34"/>
  <c r="T656" i="34"/>
  <c r="T647" i="34"/>
  <c r="T642" i="34"/>
  <c r="T638" i="34"/>
  <c r="T630" i="34"/>
  <c r="T628" i="34"/>
  <c r="T622" i="34"/>
  <c r="T611" i="34"/>
  <c r="T608" i="34"/>
  <c r="T594" i="34"/>
  <c r="T592" i="34"/>
  <c r="T588" i="34"/>
  <c r="T580" i="34"/>
  <c r="T578" i="34"/>
  <c r="T574" i="34"/>
  <c r="T572" i="34"/>
  <c r="T570" i="34"/>
  <c r="T564" i="34"/>
  <c r="T563" i="34"/>
  <c r="T558" i="34"/>
  <c r="T544" i="34"/>
  <c r="T536" i="34"/>
  <c r="T530" i="34"/>
  <c r="T528" i="34"/>
  <c r="T519" i="34"/>
  <c r="T516" i="34"/>
  <c r="T514" i="34"/>
  <c r="T502" i="34"/>
  <c r="T500" i="34"/>
  <c r="T494" i="34"/>
  <c r="T483" i="34"/>
  <c r="T480" i="34"/>
  <c r="T466" i="34"/>
  <c r="T464" i="34"/>
  <c r="T458" i="34"/>
  <c r="T452" i="34"/>
  <c r="T446" i="34"/>
  <c r="T444" i="34"/>
  <c r="T442" i="34"/>
  <c r="T436" i="34"/>
  <c r="T435" i="34"/>
  <c r="T431" i="34"/>
  <c r="T430" i="34"/>
  <c r="T419" i="34"/>
  <c r="T408" i="34"/>
  <c r="T402" i="34"/>
  <c r="T400" i="34"/>
  <c r="T391" i="34"/>
  <c r="T386" i="34"/>
  <c r="T382" i="34"/>
  <c r="T374" i="34"/>
  <c r="T372" i="34"/>
  <c r="T366" i="34"/>
  <c r="T355" i="34"/>
  <c r="T352" i="34"/>
  <c r="T338" i="34"/>
  <c r="T336" i="34"/>
  <c r="T324" i="34"/>
  <c r="T322" i="34"/>
  <c r="T318" i="34"/>
  <c r="T316" i="34"/>
  <c r="T314" i="34"/>
  <c r="T308" i="34"/>
  <c r="T302" i="34"/>
  <c r="T299" i="34"/>
  <c r="T296" i="34"/>
  <c r="T288" i="34"/>
  <c r="T280" i="34"/>
  <c r="T274" i="34"/>
  <c r="T272" i="34"/>
  <c r="T263" i="34"/>
  <c r="T260" i="34"/>
  <c r="T258" i="34"/>
  <c r="T254" i="34"/>
  <c r="T252" i="34"/>
  <c r="T250" i="34"/>
  <c r="T244" i="34"/>
  <c r="T243" i="34"/>
  <c r="T238" i="34"/>
  <c r="T224" i="34"/>
  <c r="T216" i="34"/>
  <c r="T210" i="34"/>
  <c r="T208" i="34"/>
  <c r="T199" i="34"/>
  <c r="T196" i="34"/>
  <c r="T194" i="34"/>
  <c r="T190" i="34"/>
  <c r="T188" i="34"/>
  <c r="T186" i="34"/>
  <c r="T180" i="34"/>
  <c r="T179" i="34"/>
  <c r="T174" i="34"/>
  <c r="T146" i="34"/>
  <c r="T144" i="34"/>
  <c r="T132" i="34"/>
  <c r="T130" i="34"/>
  <c r="T127" i="34"/>
  <c r="T118" i="34"/>
  <c r="T116" i="34"/>
  <c r="T111" i="34"/>
  <c r="T110" i="34"/>
  <c r="T96" i="34"/>
  <c r="T88" i="34"/>
  <c r="T82" i="34"/>
  <c r="T80" i="34"/>
  <c r="T68" i="34"/>
  <c r="T63" i="34"/>
  <c r="T62" i="34"/>
  <c r="T60" i="34"/>
  <c r="T58" i="34"/>
  <c r="T52" i="34"/>
  <c r="T46" i="34"/>
  <c r="T35" i="34"/>
  <c r="T32" i="34"/>
  <c r="M20" i="47"/>
  <c r="J20" i="47"/>
  <c r="I19" i="47"/>
  <c r="I18" i="47"/>
  <c r="I21" i="47"/>
  <c r="H21" i="44"/>
  <c r="K21" i="44"/>
  <c r="N21" i="44"/>
  <c r="AJ1004" i="46"/>
  <c r="AJ22" i="46"/>
  <c r="T37" i="34"/>
  <c r="T133" i="34"/>
  <c r="T165" i="34"/>
  <c r="T261" i="34"/>
  <c r="T293" i="34"/>
  <c r="T389" i="34"/>
  <c r="T421" i="34"/>
  <c r="T517" i="34"/>
  <c r="T549" i="34"/>
  <c r="T645" i="34"/>
  <c r="T677" i="34"/>
  <c r="T773" i="34"/>
  <c r="T805" i="34"/>
  <c r="T881" i="34"/>
  <c r="T897" i="34"/>
  <c r="T945" i="34"/>
  <c r="T961" i="34"/>
  <c r="T1009" i="34"/>
  <c r="T53" i="34"/>
  <c r="T85" i="34"/>
  <c r="T181" i="34"/>
  <c r="T213" i="34"/>
  <c r="T309" i="34"/>
  <c r="T341" i="34"/>
  <c r="T437" i="34"/>
  <c r="T469" i="34"/>
  <c r="T565" i="34"/>
  <c r="T597" i="34"/>
  <c r="T693" i="34"/>
  <c r="T725" i="34"/>
  <c r="T821" i="34"/>
  <c r="T853" i="34"/>
  <c r="T905" i="34"/>
  <c r="T921" i="34"/>
  <c r="T969" i="34"/>
  <c r="T985" i="34"/>
  <c r="AV313" i="34"/>
  <c r="AN129" i="34"/>
  <c r="AN313" i="34"/>
  <c r="AQ129" i="34"/>
  <c r="AJ23" i="34"/>
  <c r="AV23" i="34"/>
  <c r="AJ155" i="34"/>
  <c r="AQ155" i="34"/>
  <c r="AS843" i="34"/>
  <c r="AT843" i="34"/>
  <c r="AO896" i="34"/>
  <c r="AR896" i="34"/>
  <c r="AL166" i="34"/>
  <c r="AO166" i="34"/>
  <c r="AQ789" i="34"/>
  <c r="AN789" i="34"/>
  <c r="AL369" i="34"/>
  <c r="AR664" i="34"/>
  <c r="AS664" i="34"/>
  <c r="AL664" i="34"/>
  <c r="AQ664" i="34" s="1"/>
  <c r="AN664" i="34"/>
  <c r="AO664" i="34"/>
  <c r="AS599" i="34"/>
  <c r="AO599" i="34"/>
  <c r="AL599" i="34"/>
  <c r="AJ599" i="34" s="1"/>
  <c r="AT599" i="34"/>
  <c r="AR166" i="34"/>
  <c r="AL205" i="34"/>
  <c r="AQ205" i="34" s="1"/>
  <c r="AS205" i="34"/>
  <c r="AR782" i="34"/>
  <c r="AT782" i="34"/>
  <c r="AS811" i="34"/>
  <c r="AO811" i="34"/>
  <c r="AS23" i="34"/>
  <c r="AJ50" i="34"/>
  <c r="AV174" i="34"/>
  <c r="AL746" i="34"/>
  <c r="AJ746" i="34" s="1"/>
  <c r="AL886" i="34"/>
  <c r="AN886" i="34" s="1"/>
  <c r="AO727" i="34"/>
  <c r="AL371" i="34"/>
  <c r="AJ371" i="34"/>
  <c r="AT371" i="34"/>
  <c r="AT597" i="34"/>
  <c r="AO756" i="34"/>
  <c r="AR756" i="34"/>
  <c r="AO706" i="34"/>
  <c r="AS611" i="34"/>
  <c r="AO611" i="34"/>
  <c r="AR611" i="34"/>
  <c r="AT611" i="34"/>
  <c r="AT650" i="34"/>
  <c r="AO650" i="34"/>
  <c r="AS650" i="34"/>
  <c r="AO702" i="34"/>
  <c r="AR702" i="34"/>
  <c r="AR391" i="34"/>
  <c r="AR746" i="34"/>
  <c r="AR784" i="34"/>
  <c r="AT511" i="34"/>
  <c r="AO946" i="34"/>
  <c r="AS946" i="34"/>
  <c r="AR946" i="34"/>
  <c r="AS806" i="34"/>
  <c r="AT806" i="34"/>
  <c r="AO806" i="34"/>
  <c r="AR806" i="34"/>
  <c r="AR865" i="34"/>
  <c r="AR23" i="34"/>
  <c r="AV545" i="34"/>
  <c r="AL597" i="34"/>
  <c r="AV597" i="34" s="1"/>
  <c r="AO784" i="34"/>
  <c r="AL391" i="34"/>
  <c r="AJ391" i="34" s="1"/>
  <c r="AT620" i="34"/>
  <c r="AO620" i="34"/>
  <c r="AR947" i="34"/>
  <c r="AT947" i="34"/>
  <c r="AS928" i="34"/>
  <c r="AO928" i="34"/>
  <c r="AT928" i="34"/>
  <c r="AR928" i="34"/>
  <c r="AO771" i="34"/>
  <c r="AR895" i="34"/>
  <c r="AT895" i="34"/>
  <c r="AJ772" i="34"/>
  <c r="AO701" i="34"/>
  <c r="AT701" i="34"/>
  <c r="AT931" i="34"/>
  <c r="AS993" i="34"/>
  <c r="AT993" i="34"/>
  <c r="AO993" i="34"/>
  <c r="AR993" i="34"/>
  <c r="AS690" i="34"/>
  <c r="AT690" i="34"/>
  <c r="AO690" i="34"/>
  <c r="AR690" i="34"/>
  <c r="AT166" i="34"/>
  <c r="AT771" i="34"/>
  <c r="AJ789" i="34"/>
  <c r="AL895" i="34"/>
  <c r="AS895" i="34"/>
  <c r="AS663" i="34"/>
  <c r="AO964" i="34"/>
  <c r="AS701" i="34"/>
  <c r="AO895" i="34"/>
  <c r="AS393" i="34"/>
  <c r="AT393" i="34"/>
  <c r="AR393" i="34"/>
  <c r="AO393" i="34"/>
  <c r="AL993" i="34"/>
  <c r="AJ993" i="34" s="1"/>
  <c r="AT591" i="34"/>
  <c r="AO591" i="34"/>
  <c r="AR591" i="34"/>
  <c r="AS591" i="34"/>
  <c r="AS720" i="34"/>
  <c r="AT720" i="34"/>
  <c r="AO720" i="34"/>
  <c r="AO205" i="34"/>
  <c r="AR205" i="34"/>
  <c r="AT205" i="34"/>
  <c r="AO225" i="34"/>
  <c r="AR225" i="34"/>
  <c r="AT225" i="34"/>
  <c r="AS166" i="34"/>
  <c r="AS225" i="34"/>
  <c r="AL225" i="34"/>
  <c r="AJ225" i="34" s="1"/>
  <c r="AN387" i="34"/>
  <c r="AR771" i="34"/>
  <c r="AL964" i="34"/>
  <c r="AL663" i="34"/>
  <c r="AL701" i="34"/>
  <c r="AV701" i="34" s="1"/>
  <c r="AL269" i="34"/>
  <c r="AJ269" i="34" s="1"/>
  <c r="AR269" i="34"/>
  <c r="AR282" i="34"/>
  <c r="AO352" i="34"/>
  <c r="AT352" i="34"/>
  <c r="AJ836" i="34"/>
  <c r="AQ836" i="34"/>
  <c r="AS533" i="34"/>
  <c r="AO533" i="34"/>
  <c r="AT533" i="34"/>
  <c r="AS535" i="34"/>
  <c r="AO535" i="34"/>
  <c r="AT535" i="34"/>
  <c r="AO313" i="34"/>
  <c r="AR313" i="34"/>
  <c r="AT313" i="34"/>
  <c r="AR809" i="34"/>
  <c r="AS809" i="34"/>
  <c r="AL809" i="34"/>
  <c r="AJ809" i="34" s="1"/>
  <c r="AT809" i="34"/>
  <c r="AO809" i="34"/>
  <c r="AR897" i="34"/>
  <c r="AT897" i="34"/>
  <c r="AS897" i="34"/>
  <c r="AO741" i="34"/>
  <c r="AT741" i="34"/>
  <c r="AO986" i="34"/>
  <c r="AT986" i="34"/>
  <c r="AN225" i="34"/>
  <c r="AQ225" i="34"/>
  <c r="AQ337" i="34"/>
  <c r="AN337" i="34"/>
  <c r="AR442" i="34"/>
  <c r="AO442" i="34"/>
  <c r="AS442" i="34"/>
  <c r="AT442" i="34"/>
  <c r="AN682" i="34"/>
  <c r="AJ690" i="34"/>
  <c r="AV690" i="34"/>
  <c r="AN690" i="34"/>
  <c r="AQ706" i="34"/>
  <c r="AJ706" i="34"/>
  <c r="AV706" i="34"/>
  <c r="AN706" i="34"/>
  <c r="AN746" i="34"/>
  <c r="AQ750" i="34"/>
  <c r="AJ750" i="34"/>
  <c r="AV750" i="34"/>
  <c r="AV790" i="34"/>
  <c r="AR649" i="34"/>
  <c r="AL649" i="34"/>
  <c r="AJ649" i="34" s="1"/>
  <c r="AS649" i="34"/>
  <c r="AT649" i="34"/>
  <c r="AO649" i="34"/>
  <c r="AR713" i="34"/>
  <c r="AL713" i="34"/>
  <c r="AS713" i="34"/>
  <c r="AO713" i="34"/>
  <c r="AT713" i="34"/>
  <c r="AJ775" i="34"/>
  <c r="AN775" i="34"/>
  <c r="AV775" i="34"/>
  <c r="AQ775" i="34"/>
  <c r="AJ783" i="34"/>
  <c r="AR430" i="34"/>
  <c r="AL430" i="34"/>
  <c r="AQ430" i="34" s="1"/>
  <c r="AV888" i="34"/>
  <c r="AN888" i="34"/>
  <c r="AJ888" i="34"/>
  <c r="AQ888" i="34"/>
  <c r="AO255" i="34"/>
  <c r="AS255" i="34"/>
  <c r="AJ591" i="34"/>
  <c r="AQ591" i="34"/>
  <c r="AN591" i="34"/>
  <c r="AO45" i="34"/>
  <c r="AS45" i="34"/>
  <c r="AT45" i="34"/>
  <c r="AR45" i="34"/>
  <c r="AN205" i="34"/>
  <c r="AJ333" i="34"/>
  <c r="AN333" i="34"/>
  <c r="AV333" i="34"/>
  <c r="AS137" i="34"/>
  <c r="AL137" i="34"/>
  <c r="AV137" i="34" s="1"/>
  <c r="AJ611" i="34"/>
  <c r="AQ611" i="34"/>
  <c r="AV611" i="34"/>
  <c r="AN611" i="34"/>
  <c r="AR398" i="34"/>
  <c r="AL398" i="34"/>
  <c r="AQ398" i="34" s="1"/>
  <c r="AS398" i="34"/>
  <c r="AT398" i="34"/>
  <c r="AO398" i="34"/>
  <c r="AR348" i="34"/>
  <c r="AS348" i="34"/>
  <c r="AT348" i="34"/>
  <c r="AO348" i="34"/>
  <c r="AQ616" i="34"/>
  <c r="AJ616" i="34"/>
  <c r="AN616" i="34"/>
  <c r="AV616" i="34"/>
  <c r="AQ620" i="34"/>
  <c r="AJ620" i="34"/>
  <c r="AV620" i="34"/>
  <c r="AN620" i="34"/>
  <c r="AN648" i="34"/>
  <c r="AV664" i="34"/>
  <c r="AQ716" i="34"/>
  <c r="AQ720" i="34"/>
  <c r="AJ720" i="34"/>
  <c r="AV720" i="34"/>
  <c r="AV728" i="34"/>
  <c r="AV736" i="34"/>
  <c r="AQ756" i="34"/>
  <c r="AJ756" i="34"/>
  <c r="AN756" i="34"/>
  <c r="AQ764" i="34"/>
  <c r="AJ764" i="34"/>
  <c r="AV764" i="34"/>
  <c r="AN764" i="34"/>
  <c r="AQ786" i="34"/>
  <c r="AV786" i="34"/>
  <c r="AN786" i="34"/>
  <c r="AQ810" i="34"/>
  <c r="AJ810" i="34"/>
  <c r="AV810" i="34"/>
  <c r="AN810" i="34"/>
  <c r="AQ826" i="34"/>
  <c r="AV826" i="34"/>
  <c r="AN826" i="34"/>
  <c r="AQ834" i="34"/>
  <c r="AJ834" i="34"/>
  <c r="AN834" i="34"/>
  <c r="AQ866" i="34"/>
  <c r="AJ866" i="34"/>
  <c r="AV866" i="34"/>
  <c r="AN866" i="34"/>
  <c r="AN881" i="34"/>
  <c r="AQ881" i="34"/>
  <c r="AQ719" i="34"/>
  <c r="AJ719" i="34"/>
  <c r="AN719" i="34"/>
  <c r="AJ588" i="34"/>
  <c r="AN588" i="34"/>
  <c r="AV588" i="34"/>
  <c r="AR418" i="34"/>
  <c r="AL418" i="34"/>
  <c r="AV418" i="34" s="1"/>
  <c r="AO418" i="34"/>
  <c r="AS418" i="34"/>
  <c r="AR641" i="34"/>
  <c r="AL641" i="34"/>
  <c r="AJ641" i="34" s="1"/>
  <c r="AO641" i="34"/>
  <c r="AT641" i="34"/>
  <c r="AO279" i="34"/>
  <c r="AS279" i="34"/>
  <c r="AR279" i="34"/>
  <c r="AT279" i="34"/>
  <c r="AL643" i="34"/>
  <c r="AJ643" i="34" s="1"/>
  <c r="AS643" i="34"/>
  <c r="AO643" i="34"/>
  <c r="AO966" i="34"/>
  <c r="AS966" i="34"/>
  <c r="AR966" i="34"/>
  <c r="AT966" i="34"/>
  <c r="AQ679" i="34"/>
  <c r="AJ679" i="34"/>
  <c r="AN679" i="34"/>
  <c r="AV679" i="34"/>
  <c r="AN811" i="34"/>
  <c r="AR633" i="34"/>
  <c r="AL633" i="34"/>
  <c r="AQ633" i="34" s="1"/>
  <c r="AS633" i="34"/>
  <c r="AT633" i="34"/>
  <c r="AQ45" i="34"/>
  <c r="AV45" i="34"/>
  <c r="AN45" i="34"/>
  <c r="AJ45" i="34"/>
  <c r="AO25" i="34"/>
  <c r="AL25" i="34"/>
  <c r="AJ25" i="34" s="1"/>
  <c r="AR60" i="34"/>
  <c r="AL60" i="34"/>
  <c r="AS60" i="34"/>
  <c r="AT60" i="34"/>
  <c r="AO60" i="34"/>
  <c r="AV216" i="34"/>
  <c r="AQ216" i="34"/>
  <c r="AJ352" i="34"/>
  <c r="AN352" i="34"/>
  <c r="AV352" i="34"/>
  <c r="AQ583" i="34"/>
  <c r="AN583" i="34"/>
  <c r="AR434" i="34"/>
  <c r="AL434" i="34"/>
  <c r="AQ434" i="34" s="1"/>
  <c r="AO434" i="34"/>
  <c r="AT434" i="34"/>
  <c r="AS434" i="34"/>
  <c r="AR592" i="34"/>
  <c r="AL592" i="34"/>
  <c r="AT592" i="34"/>
  <c r="AS592" i="34"/>
  <c r="AO592" i="34"/>
  <c r="AR723" i="34"/>
  <c r="AL723" i="34"/>
  <c r="AN723" i="34" s="1"/>
  <c r="AS723" i="34"/>
  <c r="AO723" i="34"/>
  <c r="AT723" i="34"/>
  <c r="AS968" i="34"/>
  <c r="AR968" i="34"/>
  <c r="AT968" i="34"/>
  <c r="AL617" i="34"/>
  <c r="AJ617" i="34" s="1"/>
  <c r="AS617" i="34"/>
  <c r="AT617" i="34"/>
  <c r="AJ604" i="34"/>
  <c r="AN604" i="34"/>
  <c r="AQ604" i="34"/>
  <c r="AJ986" i="34"/>
  <c r="AN986" i="34"/>
  <c r="AV986" i="34"/>
  <c r="AR350" i="34"/>
  <c r="AL350" i="34"/>
  <c r="AQ350" i="34" s="1"/>
  <c r="AS350" i="34"/>
  <c r="AO350" i="34"/>
  <c r="AT350" i="34"/>
  <c r="AN807" i="34"/>
  <c r="AQ621" i="34"/>
  <c r="AJ621" i="34"/>
  <c r="AN621" i="34"/>
  <c r="AV621" i="34"/>
  <c r="AN749" i="34"/>
  <c r="AR681" i="34"/>
  <c r="AL681" i="34"/>
  <c r="AJ681" i="34" s="1"/>
  <c r="AS681" i="34"/>
  <c r="AO681" i="34"/>
  <c r="AT681" i="34"/>
  <c r="AV694" i="46"/>
  <c r="AM942" i="46"/>
  <c r="AM63" i="46"/>
  <c r="AJ672" i="46"/>
  <c r="AJ343" i="46"/>
  <c r="AM333" i="46"/>
  <c r="AM814" i="46"/>
  <c r="AJ630" i="46"/>
  <c r="AM331" i="46"/>
  <c r="AM25" i="46"/>
  <c r="AJ408" i="46"/>
  <c r="AJ570" i="46"/>
  <c r="AJ287" i="46"/>
  <c r="AM58" i="46"/>
  <c r="AJ525" i="46"/>
  <c r="AJ329" i="46"/>
  <c r="AM318" i="46"/>
  <c r="AM37" i="46"/>
  <c r="AM257" i="46"/>
  <c r="AM692" i="46"/>
  <c r="AV415" i="46"/>
  <c r="AV755" i="46"/>
  <c r="AV819" i="46"/>
  <c r="AV827" i="46"/>
  <c r="AV851" i="46"/>
  <c r="AV871" i="46"/>
  <c r="AV951" i="46"/>
  <c r="AJ703" i="46"/>
  <c r="AM349" i="46"/>
  <c r="AJ421" i="46"/>
  <c r="AM330" i="46"/>
  <c r="AJ488" i="46"/>
  <c r="AJ568" i="46"/>
  <c r="AJ810" i="46"/>
  <c r="AM867" i="46"/>
  <c r="AJ574" i="46"/>
  <c r="AJ639" i="46"/>
  <c r="AJ326" i="46"/>
  <c r="AM254" i="46"/>
  <c r="AJ648" i="46"/>
  <c r="AJ564" i="46"/>
  <c r="AM641" i="46"/>
  <c r="AM627" i="46"/>
  <c r="AJ506" i="46"/>
  <c r="AJ334" i="46"/>
  <c r="AM584" i="46"/>
  <c r="AJ363" i="46"/>
  <c r="AJ569" i="46"/>
  <c r="AM666" i="46"/>
  <c r="AJ497" i="46"/>
  <c r="AM654" i="46"/>
  <c r="AJ571" i="46"/>
  <c r="AM325" i="46"/>
  <c r="AM403" i="46"/>
  <c r="AJ572" i="46"/>
  <c r="AM567" i="46"/>
  <c r="AJ865" i="46"/>
  <c r="AM691" i="46"/>
  <c r="AM640" i="46"/>
  <c r="AJ573" i="46"/>
  <c r="AM407" i="46"/>
  <c r="AJ332" i="46"/>
  <c r="AM327" i="46"/>
  <c r="AJ77" i="46"/>
  <c r="AV330" i="46"/>
  <c r="AV626" i="46"/>
  <c r="AV894" i="46"/>
  <c r="AJ774" i="46"/>
  <c r="AM762" i="46"/>
  <c r="AJ44" i="46"/>
  <c r="AM981" i="46"/>
  <c r="AM760" i="46"/>
  <c r="AJ42" i="46"/>
  <c r="AM24" i="46"/>
  <c r="AM876" i="46"/>
  <c r="AJ857" i="46"/>
  <c r="AJ742" i="46"/>
  <c r="AJ638" i="46"/>
  <c r="AJ681" i="46"/>
  <c r="AJ665" i="46"/>
  <c r="AJ679" i="46"/>
  <c r="AJ626" i="46"/>
  <c r="AJ168" i="46"/>
  <c r="AM631" i="46"/>
  <c r="AJ651" i="46"/>
  <c r="AJ182" i="46"/>
  <c r="AJ292" i="46"/>
  <c r="AM684" i="46"/>
  <c r="AM670" i="46"/>
  <c r="AJ682" i="46"/>
  <c r="AM668" i="46"/>
  <c r="AM812" i="46"/>
  <c r="AJ632" i="46"/>
  <c r="AJ816" i="46"/>
  <c r="AJ676" i="46"/>
  <c r="AJ813" i="46"/>
  <c r="AJ683" i="46"/>
  <c r="AM643" i="46"/>
  <c r="AM759" i="46"/>
  <c r="AJ628" i="46"/>
  <c r="AM261" i="46"/>
  <c r="AM678" i="46"/>
  <c r="AM255" i="46"/>
  <c r="AM200" i="46"/>
  <c r="AJ635" i="46"/>
  <c r="AJ772" i="46"/>
  <c r="AM133" i="46"/>
  <c r="AM209" i="46"/>
  <c r="AJ699" i="46"/>
  <c r="AM629" i="46"/>
  <c r="AM642" i="46"/>
  <c r="AJ188" i="46"/>
  <c r="AJ290" i="46"/>
  <c r="AM815" i="46"/>
  <c r="AM671" i="46"/>
  <c r="AJ669" i="46"/>
  <c r="AJ783" i="46"/>
  <c r="AJ771" i="46"/>
  <c r="AM674" i="46"/>
  <c r="AJ819" i="46"/>
  <c r="AJ636" i="46"/>
  <c r="AJ686" i="46"/>
  <c r="AV666" i="46"/>
  <c r="AV834" i="46"/>
  <c r="AV842" i="46"/>
  <c r="AJ546" i="46"/>
  <c r="AJ426" i="46"/>
  <c r="AM412" i="46"/>
  <c r="AJ464" i="46"/>
  <c r="AJ437" i="46"/>
  <c r="AM435" i="46"/>
  <c r="AM811" i="46"/>
  <c r="AJ831" i="46"/>
  <c r="AM831" i="46"/>
  <c r="AM832" i="46"/>
  <c r="AJ832" i="46"/>
  <c r="AM856" i="46"/>
  <c r="AJ856" i="46"/>
  <c r="AM860" i="46"/>
  <c r="AJ860" i="46"/>
  <c r="AJ862" i="46"/>
  <c r="AM862" i="46"/>
  <c r="AM868" i="46"/>
  <c r="AJ868" i="46"/>
  <c r="AM869" i="46"/>
  <c r="AJ869" i="46"/>
  <c r="AJ871" i="46"/>
  <c r="AM871" i="46"/>
  <c r="AM877" i="46"/>
  <c r="AJ877" i="46"/>
  <c r="AJ879" i="46"/>
  <c r="AM879" i="46"/>
  <c r="AJ880" i="46"/>
  <c r="AM880" i="46"/>
  <c r="AJ882" i="46"/>
  <c r="AM882" i="46"/>
  <c r="AM909" i="46"/>
  <c r="AJ909" i="46"/>
  <c r="AJ401" i="46"/>
  <c r="AM401" i="46"/>
  <c r="AJ402" i="46"/>
  <c r="AM402" i="46"/>
  <c r="AM404" i="46"/>
  <c r="AJ404" i="46"/>
  <c r="AM405" i="46"/>
  <c r="AJ405" i="46"/>
  <c r="AJ409" i="46"/>
  <c r="AM410" i="46"/>
  <c r="AJ410" i="46"/>
  <c r="AJ413" i="46"/>
  <c r="AM413" i="46"/>
  <c r="AM418" i="46"/>
  <c r="AJ418" i="46"/>
  <c r="AJ422" i="46"/>
  <c r="AM422" i="46"/>
  <c r="AM423" i="46"/>
  <c r="AJ423" i="46"/>
  <c r="AJ424" i="46"/>
  <c r="AM424" i="46"/>
  <c r="AM425" i="46"/>
  <c r="AJ425" i="46"/>
  <c r="AM427" i="46"/>
  <c r="AJ427" i="46"/>
  <c r="AJ430" i="46"/>
  <c r="AM430" i="46"/>
  <c r="AM431" i="46"/>
  <c r="AJ432" i="46"/>
  <c r="AM432" i="46"/>
  <c r="AM444" i="46"/>
  <c r="AJ444" i="46"/>
  <c r="AJ486" i="46"/>
  <c r="AM486" i="46"/>
  <c r="AJ489" i="46"/>
  <c r="AM489" i="46"/>
  <c r="AM490" i="46"/>
  <c r="AJ490" i="46"/>
  <c r="AM491" i="46"/>
  <c r="AJ491" i="46"/>
  <c r="AJ492" i="46"/>
  <c r="AM492" i="46"/>
  <c r="AJ494" i="46"/>
  <c r="AM495" i="46"/>
  <c r="AJ495" i="46"/>
  <c r="AJ498" i="46"/>
  <c r="AM498" i="46"/>
  <c r="AM499" i="46"/>
  <c r="AJ499" i="46"/>
  <c r="AM501" i="46"/>
  <c r="AJ501" i="46"/>
  <c r="AJ509" i="46"/>
  <c r="AM509" i="46"/>
  <c r="AJ514" i="46"/>
  <c r="AM526" i="46"/>
  <c r="AJ526" i="46"/>
  <c r="AM530" i="46"/>
  <c r="AJ530" i="46"/>
  <c r="AJ23" i="46"/>
  <c r="AM23" i="46"/>
  <c r="AJ41" i="46"/>
  <c r="AM41" i="46"/>
  <c r="AJ46" i="46"/>
  <c r="AM46" i="46"/>
  <c r="AM50" i="46"/>
  <c r="AM61" i="46"/>
  <c r="AJ61" i="46"/>
  <c r="AM62" i="46"/>
  <c r="AJ62" i="46"/>
  <c r="AM127" i="46"/>
  <c r="AJ123" i="46"/>
  <c r="AM147" i="46"/>
  <c r="AM170" i="46"/>
  <c r="AM125" i="46"/>
  <c r="AM128" i="46"/>
  <c r="AJ115" i="46"/>
  <c r="AM948" i="46"/>
  <c r="AM601" i="46"/>
  <c r="AJ186" i="46"/>
  <c r="AJ201" i="46"/>
  <c r="AM962" i="46"/>
  <c r="AJ596" i="46"/>
  <c r="AJ943" i="46"/>
  <c r="AM164" i="46"/>
  <c r="AM214" i="46"/>
  <c r="AM116" i="46"/>
  <c r="AM599" i="46"/>
  <c r="AM600" i="46"/>
  <c r="AM134" i="46"/>
  <c r="AV23" i="46"/>
  <c r="AV251" i="46"/>
  <c r="AV674" i="46"/>
  <c r="AJ234" i="46"/>
  <c r="AM234" i="46"/>
  <c r="AM251" i="46"/>
  <c r="AJ251" i="46"/>
  <c r="AM898" i="46"/>
  <c r="AJ898" i="46"/>
  <c r="AJ928" i="46"/>
  <c r="AM538" i="46"/>
  <c r="AM256" i="46"/>
  <c r="AJ256" i="46"/>
  <c r="AM258" i="46"/>
  <c r="AJ258" i="46"/>
  <c r="AJ268" i="46"/>
  <c r="AM268" i="46"/>
  <c r="AJ273" i="46"/>
  <c r="AM273" i="46"/>
  <c r="AM294" i="46"/>
  <c r="AJ294" i="46"/>
  <c r="AJ300" i="46"/>
  <c r="AM300" i="46"/>
  <c r="AJ245" i="46"/>
  <c r="AV839" i="46"/>
  <c r="AV919" i="46"/>
  <c r="AJ19" i="46"/>
  <c r="AM685" i="46"/>
  <c r="AJ685" i="46"/>
  <c r="AM688" i="46"/>
  <c r="AM694" i="46"/>
  <c r="AJ694" i="46"/>
  <c r="AJ725" i="46"/>
  <c r="AM725" i="46"/>
  <c r="AJ187" i="46"/>
  <c r="AM187" i="46"/>
  <c r="AM189" i="46"/>
  <c r="AJ189" i="46"/>
  <c r="AJ198" i="46"/>
  <c r="AM198" i="46"/>
  <c r="AM203" i="46"/>
  <c r="AJ203" i="46"/>
  <c r="AJ527" i="46"/>
  <c r="AM527" i="46"/>
  <c r="AM528" i="46"/>
  <c r="AJ528" i="46"/>
  <c r="AM529" i="46"/>
  <c r="AJ529" i="46"/>
  <c r="AJ531" i="46"/>
  <c r="AM531" i="46"/>
  <c r="AM545" i="46"/>
  <c r="AJ545" i="46"/>
  <c r="AM547" i="46"/>
  <c r="AJ547" i="46"/>
  <c r="AJ550" i="46"/>
  <c r="AM550" i="46"/>
  <c r="AM554" i="46"/>
  <c r="AM555" i="46"/>
  <c r="AM559" i="46"/>
  <c r="AJ559" i="46"/>
  <c r="AJ560" i="46"/>
  <c r="AM560" i="46"/>
  <c r="AJ899" i="46"/>
  <c r="AM899" i="46"/>
  <c r="AM913" i="46"/>
  <c r="AJ913" i="46"/>
  <c r="AJ921" i="46"/>
  <c r="AM932" i="46"/>
  <c r="AJ932" i="46"/>
  <c r="AJ243" i="46"/>
  <c r="AJ543" i="46"/>
  <c r="AJ524" i="46"/>
  <c r="AM562" i="46"/>
  <c r="AM549" i="46"/>
  <c r="AM533" i="46"/>
  <c r="AM190" i="46"/>
  <c r="AJ931" i="46"/>
  <c r="AM944" i="46"/>
  <c r="AJ944" i="46"/>
  <c r="AM946" i="46"/>
  <c r="AJ947" i="46"/>
  <c r="AM947" i="46"/>
  <c r="AJ949" i="46"/>
  <c r="AM949" i="46"/>
  <c r="AJ951" i="46"/>
  <c r="AM951" i="46"/>
  <c r="AM552" i="46"/>
  <c r="AJ534" i="46"/>
  <c r="AJ523" i="46"/>
  <c r="AM561" i="46"/>
  <c r="AM548" i="46"/>
  <c r="AM253" i="46"/>
  <c r="AJ950" i="46"/>
  <c r="AJ906" i="46"/>
  <c r="AM532" i="46"/>
  <c r="AM215" i="46"/>
  <c r="AM244" i="46"/>
  <c r="AM224" i="46"/>
  <c r="AV119" i="46"/>
  <c r="AJ541" i="46"/>
  <c r="AJ197" i="46"/>
  <c r="AM912" i="46"/>
  <c r="AJ966" i="46"/>
  <c r="AJ544" i="46"/>
  <c r="AM238" i="46"/>
  <c r="AM558" i="46"/>
  <c r="AJ196" i="46"/>
  <c r="AJ199" i="46"/>
  <c r="AJ451" i="46"/>
  <c r="AM457" i="46"/>
  <c r="AJ457" i="46"/>
  <c r="AM461" i="46"/>
  <c r="AJ461" i="46"/>
  <c r="AM473" i="46"/>
  <c r="AJ473" i="46"/>
  <c r="AM500" i="46"/>
  <c r="AJ500" i="46"/>
  <c r="AJ502" i="46"/>
  <c r="AM502" i="46"/>
  <c r="AJ511" i="46"/>
  <c r="AM513" i="46"/>
  <c r="AJ513" i="46"/>
  <c r="AM746" i="46"/>
  <c r="AJ746" i="46"/>
  <c r="AM747" i="46"/>
  <c r="AJ747" i="46"/>
  <c r="AJ758" i="46"/>
  <c r="AM758" i="46"/>
  <c r="AM761" i="46"/>
  <c r="AJ761" i="46"/>
  <c r="AJ763" i="46"/>
  <c r="AM763" i="46"/>
  <c r="AJ765" i="46"/>
  <c r="AM765" i="46"/>
  <c r="AJ788" i="46"/>
  <c r="AV18" i="46"/>
  <c r="AV59" i="46"/>
  <c r="AV82" i="46"/>
  <c r="AV90" i="46"/>
  <c r="AV258" i="46"/>
  <c r="AV262" i="46"/>
  <c r="AV270" i="46"/>
  <c r="AV274" i="46"/>
  <c r="AV290" i="46"/>
  <c r="AV298" i="46"/>
  <c r="AV346" i="46"/>
  <c r="AV354" i="46"/>
  <c r="AV398" i="46"/>
  <c r="AV574" i="46"/>
  <c r="AV590" i="46"/>
  <c r="AV594" i="46"/>
  <c r="AV598" i="46"/>
  <c r="AV602" i="46"/>
  <c r="AV610" i="46"/>
  <c r="AV614" i="46"/>
  <c r="AV618" i="46"/>
  <c r="AV622" i="46"/>
  <c r="AV630" i="46"/>
  <c r="AV634" i="46"/>
  <c r="AV638" i="46"/>
  <c r="AV642" i="46"/>
  <c r="AV646" i="46"/>
  <c r="AV650" i="46"/>
  <c r="AV654" i="46"/>
  <c r="AV658" i="46"/>
  <c r="AV662" i="46"/>
  <c r="AV670" i="46"/>
  <c r="AV678" i="46"/>
  <c r="AV682" i="46"/>
  <c r="AV686" i="46"/>
  <c r="AV690" i="46"/>
  <c r="AV706" i="46"/>
  <c r="AV710" i="46"/>
  <c r="AV730" i="46"/>
  <c r="AV742" i="46"/>
  <c r="AV746" i="46"/>
  <c r="AV750" i="46"/>
  <c r="AV758" i="46"/>
  <c r="AV762" i="46"/>
  <c r="AV766" i="46"/>
  <c r="AV778" i="46"/>
  <c r="AV786" i="46"/>
  <c r="AV790" i="46"/>
  <c r="AV806" i="46"/>
  <c r="AV814" i="46"/>
  <c r="AV826" i="46"/>
  <c r="AV830" i="46"/>
  <c r="AV838" i="46"/>
  <c r="AV846" i="46"/>
  <c r="AV850" i="46"/>
  <c r="AV862" i="46"/>
  <c r="AV866" i="46"/>
  <c r="AV886" i="46"/>
  <c r="AV898" i="46"/>
  <c r="AV914" i="46"/>
  <c r="AV942" i="46"/>
  <c r="AV962" i="46"/>
  <c r="AV990" i="46"/>
  <c r="AJ853" i="46"/>
  <c r="AJ222" i="46"/>
  <c r="AM225" i="46"/>
  <c r="AJ226" i="46"/>
  <c r="AM226" i="46"/>
  <c r="AJ230" i="46"/>
  <c r="AM233" i="46"/>
  <c r="AJ233" i="46"/>
  <c r="AJ235" i="46"/>
  <c r="AM235" i="46"/>
  <c r="AJ237" i="46"/>
  <c r="AM237" i="46"/>
  <c r="AJ239" i="46"/>
  <c r="AM239" i="46"/>
  <c r="AM247" i="46"/>
  <c r="AJ247" i="46"/>
  <c r="AJ250" i="46"/>
  <c r="AM250" i="46"/>
  <c r="AJ516" i="46"/>
  <c r="AM516" i="46"/>
  <c r="AJ518" i="46"/>
  <c r="AM518" i="46"/>
  <c r="AM712" i="46"/>
  <c r="AJ712" i="46"/>
  <c r="AJ717" i="46"/>
  <c r="AJ722" i="46"/>
  <c r="AM722" i="46"/>
  <c r="AJ739" i="46"/>
  <c r="AM739" i="46"/>
  <c r="AM915" i="46"/>
  <c r="AJ915" i="46"/>
  <c r="AJ916" i="46"/>
  <c r="AM916" i="46"/>
  <c r="AM917" i="46"/>
  <c r="AJ917" i="46"/>
  <c r="AM924" i="46"/>
  <c r="AM925" i="46"/>
  <c r="AJ925" i="46"/>
  <c r="AJ927" i="46"/>
  <c r="AJ930" i="46"/>
  <c r="AM930" i="46"/>
  <c r="AJ935" i="46"/>
  <c r="AM935" i="46"/>
  <c r="AM249" i="46"/>
  <c r="AM57" i="46"/>
  <c r="AJ929" i="46"/>
  <c r="AJ54" i="46"/>
  <c r="AJ1014" i="46"/>
  <c r="AJ713" i="46"/>
  <c r="AM236" i="46"/>
  <c r="AJ821" i="46"/>
  <c r="AM604" i="46"/>
  <c r="AJ720" i="46"/>
  <c r="AM21" i="46"/>
  <c r="AJ21" i="46"/>
  <c r="AJ295" i="46"/>
  <c r="AM295" i="46"/>
  <c r="AM299" i="46"/>
  <c r="AJ299" i="46"/>
  <c r="AJ748" i="46"/>
  <c r="AM748" i="46"/>
  <c r="AJ749" i="46"/>
  <c r="AM749" i="46"/>
  <c r="AM752" i="46"/>
  <c r="AJ752" i="46"/>
  <c r="AM754" i="46"/>
  <c r="AJ754" i="46"/>
  <c r="AJ755" i="46"/>
  <c r="AM755" i="46"/>
  <c r="AJ756" i="46"/>
  <c r="AM756" i="46"/>
  <c r="AM791" i="46"/>
  <c r="AJ804" i="46"/>
  <c r="AM804" i="46"/>
  <c r="AJ953" i="46"/>
  <c r="AM953" i="46"/>
  <c r="AM954" i="46"/>
  <c r="AJ954" i="46"/>
  <c r="AM956" i="46"/>
  <c r="AJ956" i="46"/>
  <c r="AJ957" i="46"/>
  <c r="AM957" i="46"/>
  <c r="AM55" i="46"/>
  <c r="AJ55" i="46"/>
  <c r="AM56" i="46"/>
  <c r="AJ56" i="46"/>
  <c r="AJ59" i="46"/>
  <c r="AM59" i="46"/>
  <c r="AJ60" i="46"/>
  <c r="AM60" i="46"/>
  <c r="AJ67" i="46"/>
  <c r="AM67" i="46"/>
  <c r="AM335" i="46"/>
  <c r="AJ335" i="46"/>
  <c r="AJ346" i="46"/>
  <c r="AM367" i="46"/>
  <c r="AJ367" i="46"/>
  <c r="AJ602" i="46"/>
  <c r="AM602" i="46"/>
  <c r="AM605" i="46"/>
  <c r="AJ605" i="46"/>
  <c r="AM607" i="46"/>
  <c r="AJ607" i="46"/>
  <c r="AJ818" i="46"/>
  <c r="AM818" i="46"/>
  <c r="AJ822" i="46"/>
  <c r="AM822" i="46"/>
  <c r="AM827" i="46"/>
  <c r="AJ827" i="46"/>
  <c r="AJ830" i="46"/>
  <c r="AM830" i="46"/>
  <c r="AM834" i="46"/>
  <c r="AJ834" i="46"/>
  <c r="AM837" i="46"/>
  <c r="AJ837" i="46"/>
  <c r="AJ839" i="46"/>
  <c r="AM839" i="46"/>
  <c r="AJ842" i="46"/>
  <c r="AJ731" i="46"/>
  <c r="AM1013" i="46"/>
  <c r="AJ1015" i="46"/>
  <c r="AM517" i="46"/>
  <c r="AJ838" i="46"/>
  <c r="AJ368" i="46"/>
  <c r="AJ232" i="46"/>
  <c r="AM248" i="46"/>
  <c r="AM246" i="46"/>
  <c r="AJ723" i="46"/>
  <c r="AJ336" i="46"/>
  <c r="AJ939" i="46"/>
  <c r="AM718" i="46"/>
  <c r="AJ338" i="46"/>
  <c r="AJ920" i="46"/>
  <c r="AJ165" i="46"/>
  <c r="AM165" i="46"/>
  <c r="AJ166" i="46"/>
  <c r="AM166" i="46"/>
  <c r="AM169" i="46"/>
  <c r="AJ169" i="46"/>
  <c r="AM173" i="46"/>
  <c r="AJ173" i="46"/>
  <c r="AM181" i="46"/>
  <c r="AJ181" i="46"/>
  <c r="AJ183" i="46"/>
  <c r="AM183" i="46"/>
  <c r="AJ416" i="46"/>
  <c r="AM416" i="46"/>
  <c r="AM420" i="46"/>
  <c r="AJ420" i="46"/>
  <c r="AJ428" i="46"/>
  <c r="AM428" i="46"/>
  <c r="AM436" i="46"/>
  <c r="AJ436" i="46"/>
  <c r="AJ673" i="46"/>
  <c r="AM673" i="46"/>
  <c r="AJ680" i="46"/>
  <c r="AM680" i="46"/>
  <c r="AJ875" i="46"/>
  <c r="AM875" i="46"/>
  <c r="AM878" i="46"/>
  <c r="AJ878" i="46"/>
  <c r="AM881" i="46"/>
  <c r="AJ881" i="46"/>
  <c r="AM884" i="46"/>
  <c r="AJ884" i="46"/>
  <c r="AV624" i="46"/>
  <c r="AJ347" i="46"/>
  <c r="AM347" i="46"/>
  <c r="AM961" i="46"/>
  <c r="AJ961" i="46"/>
  <c r="AM357" i="46"/>
  <c r="AM803" i="46"/>
  <c r="AM107" i="46"/>
  <c r="AJ700" i="46"/>
  <c r="AJ87" i="46"/>
  <c r="AM352" i="46"/>
  <c r="AM82" i="46"/>
  <c r="AJ606" i="46"/>
  <c r="AM505" i="46"/>
  <c r="AM348" i="46"/>
  <c r="AM364" i="46"/>
  <c r="AJ792" i="46"/>
  <c r="AJ777" i="46"/>
  <c r="AJ963" i="46"/>
  <c r="AM714" i="46"/>
  <c r="AJ515" i="46"/>
  <c r="AJ715" i="46"/>
  <c r="AM698" i="46"/>
  <c r="AJ784" i="46"/>
  <c r="AJ701" i="46"/>
  <c r="AM84" i="46"/>
  <c r="AJ351" i="46"/>
  <c r="AJ617" i="46"/>
  <c r="AJ910" i="46"/>
  <c r="AM354" i="46"/>
  <c r="AJ907" i="46"/>
  <c r="AJ362" i="46"/>
  <c r="AJ902" i="46"/>
  <c r="AJ719" i="46"/>
  <c r="AM356" i="46"/>
  <c r="AM507" i="46"/>
  <c r="AJ503" i="46"/>
  <c r="AJ911" i="46"/>
  <c r="AM80" i="46"/>
  <c r="AJ647" i="46"/>
  <c r="AM647" i="46"/>
  <c r="AM649" i="46"/>
  <c r="AJ649" i="46"/>
  <c r="AM650" i="46"/>
  <c r="AJ650" i="46"/>
  <c r="AJ826" i="46"/>
  <c r="AM826" i="46"/>
  <c r="AM919" i="46"/>
  <c r="AJ919" i="46"/>
  <c r="AJ372" i="46"/>
  <c r="AM106" i="46"/>
  <c r="AM371" i="46"/>
  <c r="AM365" i="46"/>
  <c r="AM504" i="46"/>
  <c r="AM284" i="46"/>
  <c r="AJ284" i="46"/>
  <c r="AJ610" i="46"/>
  <c r="AM610" i="46"/>
  <c r="AJ797" i="46"/>
  <c r="AJ706" i="46"/>
  <c r="AM809" i="46"/>
  <c r="AJ110" i="46"/>
  <c r="AJ802" i="46"/>
  <c r="AJ697" i="46"/>
  <c r="AM964" i="46"/>
  <c r="AJ702" i="46"/>
  <c r="AM781" i="46"/>
  <c r="AJ350" i="46"/>
  <c r="AM373" i="46"/>
  <c r="AJ773" i="46"/>
  <c r="AM903" i="46"/>
  <c r="AM776" i="46"/>
  <c r="AM905" i="46"/>
  <c r="AJ79" i="46"/>
  <c r="AJ78" i="46"/>
  <c r="AJ508" i="46"/>
  <c r="AM20" i="46"/>
  <c r="AM603" i="46"/>
  <c r="AJ611" i="46"/>
  <c r="AV21" i="46"/>
  <c r="AV25" i="46"/>
  <c r="AV27" i="46"/>
  <c r="AV29" i="46"/>
  <c r="AV31" i="46"/>
  <c r="AV33" i="46"/>
  <c r="AV35" i="46"/>
  <c r="AV37" i="46"/>
  <c r="AV39" i="46"/>
  <c r="AV41" i="46"/>
  <c r="AV43" i="46"/>
  <c r="AV45" i="46"/>
  <c r="AV47" i="46"/>
  <c r="AV49" i="46"/>
  <c r="AV51" i="46"/>
  <c r="AV53" i="46"/>
  <c r="AV55" i="46"/>
  <c r="AV57" i="46"/>
  <c r="AV61" i="46"/>
  <c r="AV63" i="46"/>
  <c r="AV66" i="46"/>
  <c r="AV70" i="46"/>
  <c r="AV74" i="46"/>
  <c r="AV78" i="46"/>
  <c r="AV86" i="46"/>
  <c r="AV282" i="46"/>
  <c r="AV286" i="46"/>
  <c r="AV294" i="46"/>
  <c r="AV306" i="46"/>
  <c r="AV310" i="46"/>
  <c r="AV314" i="46"/>
  <c r="AV318" i="46"/>
  <c r="AV322" i="46"/>
  <c r="AV326" i="46"/>
  <c r="AV334" i="46"/>
  <c r="AV338" i="46"/>
  <c r="AV342" i="46"/>
  <c r="AV350" i="46"/>
  <c r="AV358" i="46"/>
  <c r="AV362" i="46"/>
  <c r="AV370" i="46"/>
  <c r="AV374" i="46"/>
  <c r="AV378" i="46"/>
  <c r="AV402" i="46"/>
  <c r="AV422" i="46"/>
  <c r="AV450" i="46"/>
  <c r="AV462" i="46"/>
  <c r="AV474" i="46"/>
  <c r="AV478" i="46"/>
  <c r="AV494" i="46"/>
  <c r="AV514" i="46"/>
  <c r="AV538" i="46"/>
  <c r="AV542" i="46"/>
  <c r="AV558" i="46"/>
  <c r="AV570" i="46"/>
  <c r="AV578" i="46"/>
  <c r="AV582" i="46"/>
  <c r="AV586" i="46"/>
  <c r="AJ455" i="46"/>
  <c r="AM455" i="46"/>
  <c r="AJ471" i="46"/>
  <c r="AM471" i="46"/>
  <c r="AV373" i="46"/>
  <c r="AV585" i="46"/>
  <c r="AV649" i="46"/>
  <c r="AV91" i="46"/>
  <c r="AV103" i="46"/>
  <c r="AV107" i="46"/>
  <c r="AV123" i="46"/>
  <c r="AV127" i="46"/>
  <c r="AV155" i="46"/>
  <c r="AV159" i="46"/>
  <c r="AV179" i="46"/>
  <c r="AV183" i="46"/>
  <c r="AV203" i="46"/>
  <c r="AV207" i="46"/>
  <c r="AV711" i="46"/>
  <c r="AV715" i="46"/>
  <c r="AV743" i="46"/>
  <c r="AV747" i="46"/>
  <c r="AV767" i="46"/>
  <c r="AV775" i="46"/>
  <c r="AV791" i="46"/>
  <c r="AV803" i="46"/>
  <c r="AV823" i="46"/>
  <c r="AV859" i="46"/>
  <c r="AV895" i="46"/>
  <c r="AV907" i="46"/>
  <c r="AV923" i="46"/>
  <c r="AV927" i="46"/>
  <c r="AV943" i="46"/>
  <c r="AV963" i="46"/>
  <c r="AV991" i="46"/>
  <c r="AV992" i="46"/>
  <c r="AM381" i="46"/>
  <c r="AJ381" i="46"/>
  <c r="AM383" i="46"/>
  <c r="AJ383" i="46"/>
  <c r="AM398" i="46"/>
  <c r="AJ398" i="46"/>
  <c r="AM845" i="46"/>
  <c r="AJ845" i="46"/>
  <c r="AJ968" i="46"/>
  <c r="AM968" i="46"/>
  <c r="AJ289" i="46"/>
  <c r="AM289" i="46"/>
  <c r="AJ298" i="46"/>
  <c r="AM298" i="46"/>
  <c r="AJ385" i="46"/>
  <c r="AM385" i="46"/>
  <c r="AM841" i="46"/>
  <c r="AJ841" i="46"/>
  <c r="AJ843" i="46"/>
  <c r="AM843" i="46"/>
  <c r="AJ844" i="46"/>
  <c r="AM844" i="46"/>
  <c r="AJ970" i="46"/>
  <c r="AM970" i="46"/>
  <c r="AJ980" i="46"/>
  <c r="AM980" i="46"/>
  <c r="AM986" i="46"/>
  <c r="AJ986" i="46"/>
  <c r="AJ972" i="46"/>
  <c r="AJ971" i="46"/>
  <c r="AM382" i="46"/>
  <c r="AM103" i="46"/>
  <c r="AJ103" i="46"/>
  <c r="AM104" i="46"/>
  <c r="AJ104" i="46"/>
  <c r="AM105" i="46"/>
  <c r="AJ105" i="46"/>
  <c r="AM108" i="46"/>
  <c r="AJ108" i="46"/>
  <c r="AM293" i="46"/>
  <c r="AJ293" i="46"/>
  <c r="AM297" i="46"/>
  <c r="AJ297" i="46"/>
  <c r="AJ307" i="46"/>
  <c r="AM307" i="46"/>
  <c r="AM311" i="46"/>
  <c r="AJ311" i="46"/>
  <c r="AJ321" i="46"/>
  <c r="AM321" i="46"/>
  <c r="AJ111" i="46"/>
  <c r="AJ974" i="46"/>
  <c r="AJ973" i="46"/>
  <c r="AJ969" i="46"/>
  <c r="AJ109" i="46"/>
  <c r="AJ982" i="46"/>
  <c r="AM291" i="46"/>
  <c r="AV144" i="46"/>
  <c r="AJ43" i="46"/>
  <c r="AM808" i="46"/>
  <c r="AJ40" i="46"/>
  <c r="AM33" i="46"/>
  <c r="AJ795" i="46"/>
  <c r="AM31" i="46"/>
  <c r="AJ120" i="46"/>
  <c r="AJ117" i="46"/>
  <c r="AM1005" i="46"/>
  <c r="AJ135" i="46"/>
  <c r="AJ150" i="46"/>
  <c r="AV79" i="46"/>
  <c r="AV695" i="46"/>
  <c r="AM443" i="46"/>
  <c r="AJ443" i="46"/>
  <c r="AJ586" i="46"/>
  <c r="AM586" i="46"/>
  <c r="AV192" i="46"/>
  <c r="AM794" i="46"/>
  <c r="AJ794" i="46"/>
  <c r="AJ121" i="46"/>
  <c r="AM39" i="46"/>
  <c r="AJ36" i="46"/>
  <c r="AM801" i="46"/>
  <c r="AM119" i="46"/>
  <c r="AM1003" i="46"/>
  <c r="AJ29" i="46"/>
  <c r="AJ800" i="46"/>
  <c r="AJ38" i="46"/>
  <c r="AJ32" i="46"/>
  <c r="AM124" i="46"/>
  <c r="AJ114" i="46"/>
  <c r="AJ938" i="46"/>
  <c r="AM152" i="46"/>
  <c r="AM129" i="46"/>
  <c r="AV698" i="46"/>
  <c r="AV702" i="46"/>
  <c r="AV714" i="46"/>
  <c r="AV718" i="46"/>
  <c r="AV722" i="46"/>
  <c r="AV726" i="46"/>
  <c r="AV734" i="46"/>
  <c r="AV738" i="46"/>
  <c r="AV754" i="46"/>
  <c r="AV770" i="46"/>
  <c r="AV774" i="46"/>
  <c r="AV782" i="46"/>
  <c r="AV794" i="46"/>
  <c r="AV798" i="46"/>
  <c r="AV810" i="46"/>
  <c r="AV818" i="46"/>
  <c r="AV822" i="46"/>
  <c r="AV854" i="46"/>
  <c r="AV858" i="46"/>
  <c r="AV870" i="46"/>
  <c r="AV874" i="46"/>
  <c r="AV878" i="46"/>
  <c r="AV882" i="46"/>
  <c r="AV890" i="46"/>
  <c r="AV902" i="46"/>
  <c r="AV906" i="46"/>
  <c r="AV910" i="46"/>
  <c r="AV918" i="46"/>
  <c r="AV922" i="46"/>
  <c r="AV926" i="46"/>
  <c r="AV930" i="46"/>
  <c r="AV934" i="46"/>
  <c r="AV938" i="46"/>
  <c r="AV946" i="46"/>
  <c r="AV958" i="46"/>
  <c r="AV1006" i="46"/>
  <c r="AV1010" i="46"/>
  <c r="AJ487" i="46"/>
  <c r="AM487" i="46"/>
  <c r="AJ696" i="46"/>
  <c r="AM696" i="46"/>
  <c r="AV219" i="46"/>
  <c r="AV231" i="46"/>
  <c r="AV247" i="46"/>
  <c r="AV259" i="46"/>
  <c r="AV308" i="46"/>
  <c r="AV343" i="46"/>
  <c r="AV416" i="46"/>
  <c r="AV459" i="46"/>
  <c r="AV460" i="46"/>
  <c r="AV520" i="46"/>
  <c r="AV531" i="46"/>
  <c r="AV576" i="46"/>
  <c r="AV587" i="46"/>
  <c r="AV595" i="46"/>
  <c r="AV603" i="46"/>
  <c r="AV611" i="46"/>
  <c r="AV619" i="46"/>
  <c r="AV627" i="46"/>
  <c r="AV635" i="46"/>
  <c r="AV647" i="46"/>
  <c r="AV655" i="46"/>
  <c r="AV659" i="46"/>
  <c r="AV667" i="46"/>
  <c r="AV675" i="46"/>
  <c r="AV676" i="46"/>
  <c r="AV683" i="46"/>
  <c r="AV704" i="46"/>
  <c r="AV741" i="46"/>
  <c r="AV789" i="46"/>
  <c r="AM177" i="46"/>
  <c r="AJ177" i="46"/>
  <c r="AV809" i="46"/>
  <c r="AV880" i="46"/>
  <c r="AV928" i="46"/>
  <c r="AV973" i="46"/>
  <c r="AM66" i="46"/>
  <c r="AJ66" i="46"/>
  <c r="AJ75" i="46"/>
  <c r="AM75" i="46"/>
  <c r="AE114" i="46"/>
  <c r="AD114" i="46"/>
  <c r="AD116" i="46"/>
  <c r="AE118" i="46"/>
  <c r="AI118" i="46" s="1"/>
  <c r="AD118" i="46"/>
  <c r="AE120" i="46"/>
  <c r="AD120" i="46"/>
  <c r="AE122" i="46"/>
  <c r="AP122" i="46" s="1"/>
  <c r="AD122" i="46"/>
  <c r="AE124" i="46"/>
  <c r="AL124" i="46" s="1"/>
  <c r="AD124" i="46"/>
  <c r="AE126" i="46"/>
  <c r="AD126" i="46"/>
  <c r="AE127" i="46"/>
  <c r="AO127" i="46" s="1"/>
  <c r="AD127" i="46"/>
  <c r="AD129" i="46"/>
  <c r="AE131" i="46"/>
  <c r="AE133" i="46"/>
  <c r="AQ133" i="46" s="1"/>
  <c r="AD133" i="46"/>
  <c r="AE135" i="46"/>
  <c r="AL135" i="46" s="1"/>
  <c r="AD135" i="46"/>
  <c r="AE137" i="46"/>
  <c r="AO137" i="46" s="1"/>
  <c r="AD137" i="46"/>
  <c r="AD139" i="46"/>
  <c r="AE139" i="46"/>
  <c r="AE141" i="46"/>
  <c r="AD141" i="46"/>
  <c r="AE142" i="46"/>
  <c r="AD142" i="46"/>
  <c r="AE144" i="46"/>
  <c r="AD144" i="46"/>
  <c r="AE145" i="46"/>
  <c r="AD145" i="46"/>
  <c r="AM149" i="46"/>
  <c r="AJ149" i="46"/>
  <c r="AM269" i="46"/>
  <c r="AJ269" i="46"/>
  <c r="AJ271" i="46"/>
  <c r="AM271" i="46"/>
  <c r="AJ274" i="46"/>
  <c r="AM274" i="46"/>
  <c r="AM281" i="46"/>
  <c r="AJ281" i="46"/>
  <c r="AE290" i="46"/>
  <c r="AD290" i="46"/>
  <c r="AE291" i="46"/>
  <c r="AI291" i="46" s="1"/>
  <c r="AK291" i="46" s="1"/>
  <c r="AD291" i="46"/>
  <c r="AD293" i="46"/>
  <c r="AE293" i="46"/>
  <c r="AI293" i="46" s="1"/>
  <c r="AN293" i="46" s="1"/>
  <c r="AE295" i="46"/>
  <c r="AL295" i="46" s="1"/>
  <c r="AD295" i="46"/>
  <c r="AE297" i="46"/>
  <c r="AD297" i="46"/>
  <c r="AD299" i="46"/>
  <c r="AE299" i="46"/>
  <c r="AQ299" i="46" s="1"/>
  <c r="AE301" i="46"/>
  <c r="AD301" i="46"/>
  <c r="AD303" i="46"/>
  <c r="AE303" i="46"/>
  <c r="AE306" i="46"/>
  <c r="AL306" i="46" s="1"/>
  <c r="AD306" i="46"/>
  <c r="AE307" i="46"/>
  <c r="AD307" i="46"/>
  <c r="AM314" i="46"/>
  <c r="AJ323" i="46"/>
  <c r="AM323" i="46"/>
  <c r="AJ439" i="46"/>
  <c r="AM439" i="46"/>
  <c r="AD457" i="46"/>
  <c r="AE457" i="46"/>
  <c r="AI457" i="46" s="1"/>
  <c r="AM465" i="46"/>
  <c r="AJ465" i="46"/>
  <c r="AJ472" i="46"/>
  <c r="AM472" i="46"/>
  <c r="AJ475" i="46"/>
  <c r="AM475" i="46"/>
  <c r="AJ583" i="46"/>
  <c r="AM583" i="46"/>
  <c r="AE603" i="46"/>
  <c r="AD603" i="46"/>
  <c r="AE605" i="46"/>
  <c r="AO605" i="46" s="1"/>
  <c r="AD605" i="46"/>
  <c r="AE607" i="46"/>
  <c r="AD607" i="46"/>
  <c r="AE610" i="46"/>
  <c r="AI610" i="46" s="1"/>
  <c r="AD610" i="46"/>
  <c r="AE612" i="46"/>
  <c r="AD612" i="46"/>
  <c r="AD614" i="46"/>
  <c r="AE614" i="46"/>
  <c r="AQ614" i="46" s="1"/>
  <c r="AE616" i="46"/>
  <c r="AD616" i="46"/>
  <c r="AD618" i="46"/>
  <c r="AE618" i="46"/>
  <c r="AQ618" i="46" s="1"/>
  <c r="AD620" i="46"/>
  <c r="AM726" i="46"/>
  <c r="AJ726" i="46"/>
  <c r="AJ727" i="46"/>
  <c r="AM727" i="46"/>
  <c r="AM729" i="46"/>
  <c r="AJ729" i="46"/>
  <c r="AJ734" i="46"/>
  <c r="AM734" i="46"/>
  <c r="AE747" i="46"/>
  <c r="AD747" i="46"/>
  <c r="AE749" i="46"/>
  <c r="AD749" i="46"/>
  <c r="AE751" i="46"/>
  <c r="AD751" i="46"/>
  <c r="AE753" i="46"/>
  <c r="AD753" i="46"/>
  <c r="AJ850" i="46"/>
  <c r="AM850" i="46"/>
  <c r="AM852" i="46"/>
  <c r="AJ852" i="46"/>
  <c r="AE876" i="46"/>
  <c r="AD876" i="46"/>
  <c r="AE878" i="46"/>
  <c r="AQ878" i="46" s="1"/>
  <c r="AD878" i="46"/>
  <c r="AE880" i="46"/>
  <c r="AD880" i="46"/>
  <c r="AE881" i="46"/>
  <c r="AD881" i="46"/>
  <c r="AD883" i="46"/>
  <c r="AE883" i="46"/>
  <c r="AO883" i="46" s="1"/>
  <c r="AE885" i="46"/>
  <c r="AD885" i="46"/>
  <c r="AM888" i="46"/>
  <c r="AJ888" i="46"/>
  <c r="AJ890" i="46"/>
  <c r="AM890" i="46"/>
  <c r="AM892" i="46"/>
  <c r="AJ892" i="46"/>
  <c r="AJ893" i="46"/>
  <c r="AM893" i="46"/>
  <c r="AJ891" i="46"/>
  <c r="AJ578" i="46"/>
  <c r="AJ848" i="46"/>
  <c r="AJ724" i="46"/>
  <c r="AJ163" i="46"/>
  <c r="AJ69" i="46"/>
  <c r="AM440" i="46"/>
  <c r="AJ474" i="46"/>
  <c r="AM153" i="46"/>
  <c r="AJ99" i="46"/>
  <c r="AM206" i="46"/>
  <c r="AJ206" i="46"/>
  <c r="AJ207" i="46"/>
  <c r="AM207" i="46"/>
  <c r="AM218" i="46"/>
  <c r="AJ218" i="46"/>
  <c r="AE254" i="46"/>
  <c r="AD254" i="46"/>
  <c r="AD257" i="46"/>
  <c r="AE259" i="46"/>
  <c r="AD259" i="46"/>
  <c r="AE262" i="46"/>
  <c r="AD262" i="46"/>
  <c r="AE264" i="46"/>
  <c r="AD264" i="46"/>
  <c r="AE267" i="46"/>
  <c r="AL267" i="46" s="1"/>
  <c r="AD267" i="46"/>
  <c r="AE269" i="46"/>
  <c r="AI269" i="46" s="1"/>
  <c r="AD269" i="46"/>
  <c r="AE271" i="46"/>
  <c r="AQ271" i="46" s="1"/>
  <c r="AD271" i="46"/>
  <c r="AD273" i="46"/>
  <c r="AE273" i="46"/>
  <c r="AE275" i="46"/>
  <c r="AI275" i="46" s="1"/>
  <c r="AD275" i="46"/>
  <c r="AE277" i="46"/>
  <c r="AD277" i="46"/>
  <c r="AE279" i="46"/>
  <c r="AD279" i="46"/>
  <c r="AD281" i="46"/>
  <c r="AE281" i="46"/>
  <c r="AJ286" i="46"/>
  <c r="AM286" i="46"/>
  <c r="AM387" i="46"/>
  <c r="AJ387" i="46"/>
  <c r="AJ390" i="46"/>
  <c r="AM390" i="46"/>
  <c r="AD421" i="46"/>
  <c r="AE421" i="46"/>
  <c r="AE423" i="46"/>
  <c r="AD423" i="46"/>
  <c r="AE425" i="46"/>
  <c r="AO425" i="46" s="1"/>
  <c r="AD425" i="46"/>
  <c r="AE427" i="46"/>
  <c r="AD427" i="46"/>
  <c r="AE429" i="46"/>
  <c r="AL429" i="46" s="1"/>
  <c r="AD429" i="46"/>
  <c r="AE431" i="46"/>
  <c r="AD431" i="46"/>
  <c r="AE433" i="46"/>
  <c r="AO433" i="46" s="1"/>
  <c r="AD433" i="46"/>
  <c r="AE435" i="46"/>
  <c r="AD435" i="46"/>
  <c r="AD437" i="46"/>
  <c r="AE437" i="46"/>
  <c r="AI437" i="46" s="1"/>
  <c r="AN437" i="46" s="1"/>
  <c r="AE439" i="46"/>
  <c r="AD439" i="46"/>
  <c r="AE441" i="46"/>
  <c r="AD441" i="46"/>
  <c r="AD442" i="46"/>
  <c r="AE442" i="46"/>
  <c r="AM539" i="46"/>
  <c r="AJ539" i="46"/>
  <c r="AE568" i="46"/>
  <c r="AP568" i="46" s="1"/>
  <c r="AD568" i="46"/>
  <c r="AD570" i="46"/>
  <c r="AE570" i="46"/>
  <c r="AQ570" i="46" s="1"/>
  <c r="AD572" i="46"/>
  <c r="AE572" i="46"/>
  <c r="AD574" i="46"/>
  <c r="AE574" i="46"/>
  <c r="AO574" i="46" s="1"/>
  <c r="AD576" i="46"/>
  <c r="AE576" i="46"/>
  <c r="AE578" i="46"/>
  <c r="AD578" i="46"/>
  <c r="AE580" i="46"/>
  <c r="AQ580" i="46" s="1"/>
  <c r="AD580" i="46"/>
  <c r="AD582" i="46"/>
  <c r="AE582" i="46"/>
  <c r="AQ582" i="46" s="1"/>
  <c r="AE584" i="46"/>
  <c r="AO584" i="46" s="1"/>
  <c r="AD584" i="46"/>
  <c r="AD585" i="46"/>
  <c r="AE585" i="46"/>
  <c r="AI585" i="46" s="1"/>
  <c r="AM587" i="46"/>
  <c r="AJ587" i="46"/>
  <c r="AE713" i="46"/>
  <c r="AD713" i="46"/>
  <c r="AE715" i="46"/>
  <c r="AI715" i="46" s="1"/>
  <c r="AD715" i="46"/>
  <c r="AE717" i="46"/>
  <c r="AD717" i="46"/>
  <c r="AE719" i="46"/>
  <c r="AL719" i="46" s="1"/>
  <c r="AD719" i="46"/>
  <c r="AE721" i="46"/>
  <c r="AD721" i="46"/>
  <c r="AE723" i="46"/>
  <c r="AL723" i="46" s="1"/>
  <c r="AD723" i="46"/>
  <c r="AE725" i="46"/>
  <c r="AD725" i="46"/>
  <c r="AE727" i="46"/>
  <c r="AL727" i="46" s="1"/>
  <c r="AD727" i="46"/>
  <c r="AE729" i="46"/>
  <c r="AD729" i="46"/>
  <c r="AE731" i="46"/>
  <c r="AP731" i="46" s="1"/>
  <c r="AD731" i="46"/>
  <c r="AE734" i="46"/>
  <c r="AD734" i="46"/>
  <c r="AD736" i="46"/>
  <c r="AE738" i="46"/>
  <c r="AE741" i="46"/>
  <c r="AE850" i="46"/>
  <c r="AI850" i="46" s="1"/>
  <c r="AD850" i="46"/>
  <c r="AE22" i="46"/>
  <c r="AD22" i="46"/>
  <c r="AJ469" i="46"/>
  <c r="AM320" i="46"/>
  <c r="AM477" i="46"/>
  <c r="AJ275" i="46"/>
  <c r="AM468" i="46"/>
  <c r="AJ322" i="46"/>
  <c r="AM728" i="46"/>
  <c r="AM579" i="46"/>
  <c r="AM866" i="46"/>
  <c r="AM28" i="46"/>
  <c r="AJ992" i="46"/>
  <c r="AJ995" i="46"/>
  <c r="AM979" i="46"/>
  <c r="AJ279" i="46"/>
  <c r="AJ85" i="46"/>
  <c r="AM88" i="46"/>
  <c r="AJ984" i="46"/>
  <c r="AM270" i="46"/>
  <c r="AM859" i="46"/>
  <c r="AM855" i="46"/>
  <c r="AM733" i="46"/>
  <c r="AJ386" i="46"/>
  <c r="AJ445" i="46"/>
  <c r="AM744" i="46"/>
  <c r="AJ441" i="46"/>
  <c r="AJ896" i="46"/>
  <c r="AM993" i="46"/>
  <c r="AM266" i="46"/>
  <c r="AM391" i="46"/>
  <c r="AJ157" i="46"/>
  <c r="AM151" i="46"/>
  <c r="AM886" i="46"/>
  <c r="AM312" i="46"/>
  <c r="AM83" i="46"/>
  <c r="AM74" i="46"/>
  <c r="AM467" i="46"/>
  <c r="AM466" i="46"/>
  <c r="AM76" i="46"/>
  <c r="AM851" i="46"/>
  <c r="AE23" i="46"/>
  <c r="AP23" i="46" s="1"/>
  <c r="AD23" i="46"/>
  <c r="AE24" i="46"/>
  <c r="AI24" i="46" s="1"/>
  <c r="AD24" i="46"/>
  <c r="AE25" i="46"/>
  <c r="AD25" i="46"/>
  <c r="AE26" i="46"/>
  <c r="AP26" i="46" s="1"/>
  <c r="AD26" i="46"/>
  <c r="AE27" i="46"/>
  <c r="AQ27" i="46" s="1"/>
  <c r="AD27" i="46"/>
  <c r="AE28" i="46"/>
  <c r="AD28" i="46"/>
  <c r="AM30" i="46"/>
  <c r="AJ30" i="46"/>
  <c r="AJ45" i="46"/>
  <c r="AM45" i="46"/>
  <c r="AM49" i="46"/>
  <c r="AJ49" i="46"/>
  <c r="AM53" i="46"/>
  <c r="AJ172" i="46"/>
  <c r="AM172" i="46"/>
  <c r="AE185" i="46"/>
  <c r="AD185" i="46"/>
  <c r="AE186" i="46"/>
  <c r="AD186" i="46"/>
  <c r="AD187" i="46"/>
  <c r="AE187" i="46"/>
  <c r="AE189" i="46"/>
  <c r="AP189" i="46" s="1"/>
  <c r="AD189" i="46"/>
  <c r="AE191" i="46"/>
  <c r="AQ191" i="46"/>
  <c r="AD192" i="46"/>
  <c r="AE193" i="46"/>
  <c r="AD193" i="46"/>
  <c r="AE194" i="46"/>
  <c r="AD194" i="46"/>
  <c r="AE195" i="46"/>
  <c r="AD195" i="46"/>
  <c r="AE196" i="46"/>
  <c r="AP196" i="46" s="1"/>
  <c r="AD196" i="46"/>
  <c r="AE197" i="46"/>
  <c r="AD197" i="46"/>
  <c r="AE198" i="46"/>
  <c r="AD198" i="46"/>
  <c r="AE199" i="46"/>
  <c r="AL199" i="46" s="1"/>
  <c r="AD199" i="46"/>
  <c r="AE200" i="46"/>
  <c r="AD200" i="46"/>
  <c r="AE201" i="46"/>
  <c r="AD201" i="46"/>
  <c r="AE202" i="46"/>
  <c r="AD202" i="46"/>
  <c r="AD203" i="46"/>
  <c r="AE203" i="46"/>
  <c r="AP203" i="46" s="1"/>
  <c r="AE204" i="46"/>
  <c r="AD204" i="46"/>
  <c r="AE205" i="46"/>
  <c r="AD205" i="46"/>
  <c r="AE206" i="46"/>
  <c r="AD206" i="46"/>
  <c r="AE207" i="46"/>
  <c r="AO207" i="46" s="1"/>
  <c r="AD207" i="46"/>
  <c r="AD208" i="46"/>
  <c r="AE208" i="46"/>
  <c r="AE209" i="46"/>
  <c r="AD209" i="46"/>
  <c r="AE210" i="46"/>
  <c r="AP210" i="46" s="1"/>
  <c r="AD210" i="46"/>
  <c r="AE211" i="46"/>
  <c r="AP211" i="46" s="1"/>
  <c r="AD211" i="46"/>
  <c r="AE212" i="46"/>
  <c r="AI212" i="46" s="1"/>
  <c r="AD212" i="46"/>
  <c r="AD213" i="46"/>
  <c r="AE213" i="46"/>
  <c r="AL213" i="46" s="1"/>
  <c r="AE214" i="46"/>
  <c r="AQ214" i="46" s="1"/>
  <c r="AD214" i="46"/>
  <c r="AE215" i="46"/>
  <c r="AI215" i="46" s="1"/>
  <c r="AD215" i="46"/>
  <c r="AE216" i="46"/>
  <c r="AL216" i="46" s="1"/>
  <c r="AD216" i="46"/>
  <c r="AE217" i="46"/>
  <c r="AD217" i="46"/>
  <c r="AE218" i="46"/>
  <c r="AQ218" i="46" s="1"/>
  <c r="AD218" i="46"/>
  <c r="AE219" i="46"/>
  <c r="AL219" i="46"/>
  <c r="AD219" i="46"/>
  <c r="AE220" i="46"/>
  <c r="AD220" i="46"/>
  <c r="AE221" i="46"/>
  <c r="AP221" i="46" s="1"/>
  <c r="AD221" i="46"/>
  <c r="AM227" i="46"/>
  <c r="AJ227" i="46"/>
  <c r="AM229" i="46"/>
  <c r="AJ229" i="46"/>
  <c r="AM231" i="46"/>
  <c r="AJ231" i="46"/>
  <c r="AM242" i="46"/>
  <c r="AJ345" i="46"/>
  <c r="AM345" i="46"/>
  <c r="AE381" i="46"/>
  <c r="AP381" i="46" s="1"/>
  <c r="AD381" i="46"/>
  <c r="AE384" i="46"/>
  <c r="AE388" i="46"/>
  <c r="AL388" i="46" s="1"/>
  <c r="AE391" i="46"/>
  <c r="AL391" i="46" s="1"/>
  <c r="AD391" i="46"/>
  <c r="AE392" i="46"/>
  <c r="AP392" i="46" s="1"/>
  <c r="AD392" i="46"/>
  <c r="AE393" i="46"/>
  <c r="AD393" i="46"/>
  <c r="AD394" i="46"/>
  <c r="AE394" i="46"/>
  <c r="AO394" i="46" s="1"/>
  <c r="AE395" i="46"/>
  <c r="AD395" i="46"/>
  <c r="AE396" i="46"/>
  <c r="AL396" i="46" s="1"/>
  <c r="AD396" i="46"/>
  <c r="AE397" i="46"/>
  <c r="AD397" i="46"/>
  <c r="AD398" i="46"/>
  <c r="AE398" i="46"/>
  <c r="AL398" i="46" s="1"/>
  <c r="AE399" i="46"/>
  <c r="AO399" i="46" s="1"/>
  <c r="AD399" i="46"/>
  <c r="AD400" i="46"/>
  <c r="AE400" i="46"/>
  <c r="AM510" i="46"/>
  <c r="AJ510" i="46"/>
  <c r="AE530" i="46"/>
  <c r="AI530" i="46" s="1"/>
  <c r="AN530" i="46" s="1"/>
  <c r="AD530" i="46"/>
  <c r="AE531" i="46"/>
  <c r="AD531" i="46"/>
  <c r="AE532" i="46"/>
  <c r="AQ532" i="46" s="1"/>
  <c r="AD532" i="46"/>
  <c r="AD533" i="46"/>
  <c r="AE533" i="46"/>
  <c r="AP533" i="46" s="1"/>
  <c r="AD534" i="46"/>
  <c r="AE534" i="46"/>
  <c r="AE535" i="46"/>
  <c r="AO535" i="46"/>
  <c r="AD535" i="46"/>
  <c r="AE536" i="46"/>
  <c r="AP536" i="46" s="1"/>
  <c r="AD536" i="46"/>
  <c r="AE537" i="46"/>
  <c r="AD537" i="46"/>
  <c r="AD538" i="46"/>
  <c r="AE538" i="46"/>
  <c r="AE539" i="46"/>
  <c r="AD539" i="46"/>
  <c r="AE540" i="46"/>
  <c r="AD540" i="46"/>
  <c r="AE541" i="46"/>
  <c r="AO541" i="46" s="1"/>
  <c r="AD541" i="46"/>
  <c r="AD542" i="46"/>
  <c r="AE542" i="46"/>
  <c r="AM551" i="46"/>
  <c r="AJ551" i="46"/>
  <c r="AM661" i="46"/>
  <c r="AJ661" i="46"/>
  <c r="AJ662" i="46"/>
  <c r="AM662" i="46"/>
  <c r="AE681" i="46"/>
  <c r="AD681" i="46"/>
  <c r="AE682" i="46"/>
  <c r="AD682" i="46"/>
  <c r="AE683" i="46"/>
  <c r="AD683" i="46"/>
  <c r="AD684" i="46"/>
  <c r="AE684" i="46"/>
  <c r="AE685" i="46"/>
  <c r="AD685" i="46"/>
  <c r="AD686" i="46"/>
  <c r="AD687" i="46"/>
  <c r="AD689" i="46"/>
  <c r="AE690" i="46"/>
  <c r="AD690" i="46"/>
  <c r="AE691" i="46"/>
  <c r="AD691" i="46"/>
  <c r="AE693" i="46"/>
  <c r="AP693" i="46" s="1"/>
  <c r="AD693" i="46"/>
  <c r="AE695" i="46"/>
  <c r="AP695" i="46" s="1"/>
  <c r="AJ778" i="46"/>
  <c r="AM778" i="46"/>
  <c r="AM782" i="46"/>
  <c r="AJ782" i="46"/>
  <c r="AJ789" i="46"/>
  <c r="AM793" i="46"/>
  <c r="AJ793" i="46"/>
  <c r="AE818" i="46"/>
  <c r="AD818" i="46"/>
  <c r="AD819" i="46"/>
  <c r="AE819" i="46"/>
  <c r="AL819" i="46" s="1"/>
  <c r="AE820" i="46"/>
  <c r="AD820" i="46"/>
  <c r="AE821" i="46"/>
  <c r="AD821" i="46"/>
  <c r="AE822" i="46"/>
  <c r="AL822" i="46" s="1"/>
  <c r="AD822" i="46"/>
  <c r="AE823" i="46"/>
  <c r="AD823" i="46"/>
  <c r="AE824" i="46"/>
  <c r="AP824" i="46" s="1"/>
  <c r="AD824" i="46"/>
  <c r="AE825" i="46"/>
  <c r="AD825" i="46"/>
  <c r="AM828" i="46"/>
  <c r="AJ828" i="46"/>
  <c r="AM914" i="46"/>
  <c r="AJ914" i="46"/>
  <c r="AE942" i="46"/>
  <c r="AI942" i="46" s="1"/>
  <c r="AG942" i="46" s="1"/>
  <c r="AD942" i="46"/>
  <c r="AD943" i="46"/>
  <c r="AE943" i="46"/>
  <c r="AI943" i="46" s="1"/>
  <c r="AE944" i="46"/>
  <c r="AD944" i="46"/>
  <c r="AE945" i="46"/>
  <c r="AD945" i="46"/>
  <c r="AE946" i="46"/>
  <c r="AD946" i="46"/>
  <c r="AD947" i="46"/>
  <c r="AE947" i="46"/>
  <c r="AE948" i="46"/>
  <c r="AD948" i="46"/>
  <c r="AE949" i="46"/>
  <c r="AD949" i="46"/>
  <c r="AE950" i="46"/>
  <c r="AD950" i="46"/>
  <c r="AE951" i="46"/>
  <c r="AD951" i="46"/>
  <c r="AE952" i="46"/>
  <c r="AP952" i="46" s="1"/>
  <c r="AD952" i="46"/>
  <c r="AM955" i="46"/>
  <c r="AJ955" i="46"/>
  <c r="AJ68" i="46"/>
  <c r="AM68" i="46"/>
  <c r="AD113" i="46"/>
  <c r="AE113" i="46"/>
  <c r="AE115" i="46"/>
  <c r="AD115" i="46"/>
  <c r="AE119" i="46"/>
  <c r="AD119" i="46"/>
  <c r="AE121" i="46"/>
  <c r="AD121" i="46"/>
  <c r="AD123" i="46"/>
  <c r="AE123" i="46"/>
  <c r="AO123" i="46" s="1"/>
  <c r="AE125" i="46"/>
  <c r="AD125" i="46"/>
  <c r="AD128" i="46"/>
  <c r="AE128" i="46"/>
  <c r="AI128" i="46" s="1"/>
  <c r="AK128" i="46" s="1"/>
  <c r="AD132" i="46"/>
  <c r="AE132" i="46"/>
  <c r="AE134" i="46"/>
  <c r="AD134" i="46"/>
  <c r="AE136" i="46"/>
  <c r="AO136" i="46" s="1"/>
  <c r="AD136" i="46"/>
  <c r="AE138" i="46"/>
  <c r="AD138" i="46"/>
  <c r="AE140" i="46"/>
  <c r="AI140" i="46" s="1"/>
  <c r="AS140" i="46" s="1"/>
  <c r="AD140" i="46"/>
  <c r="AE143" i="46"/>
  <c r="AD143" i="46"/>
  <c r="AM265" i="46"/>
  <c r="AJ265" i="46"/>
  <c r="AE289" i="46"/>
  <c r="AP289" i="46" s="1"/>
  <c r="AD289" i="46"/>
  <c r="AE292" i="46"/>
  <c r="AD292" i="46"/>
  <c r="AE294" i="46"/>
  <c r="AD294" i="46"/>
  <c r="AE296" i="46"/>
  <c r="AD296" i="46"/>
  <c r="AE298" i="46"/>
  <c r="AL298" i="46" s="1"/>
  <c r="AD298" i="46"/>
  <c r="AE300" i="46"/>
  <c r="AD300" i="46"/>
  <c r="AE302" i="46"/>
  <c r="AI302" i="46" s="1"/>
  <c r="AN302" i="46" s="1"/>
  <c r="AD302" i="46"/>
  <c r="AE304" i="46"/>
  <c r="AD304" i="46"/>
  <c r="AE305" i="46"/>
  <c r="AO305" i="46" s="1"/>
  <c r="AD305" i="46"/>
  <c r="AM319" i="46"/>
  <c r="AJ319" i="46"/>
  <c r="AE455" i="46"/>
  <c r="AO455" i="46" s="1"/>
  <c r="AD455" i="46"/>
  <c r="AE456" i="46"/>
  <c r="AD456" i="46"/>
  <c r="AD458" i="46"/>
  <c r="AE458" i="46"/>
  <c r="AM485" i="46"/>
  <c r="AJ485" i="46"/>
  <c r="AM582" i="46"/>
  <c r="AJ582" i="46"/>
  <c r="AE604" i="46"/>
  <c r="AD604" i="46"/>
  <c r="AD606" i="46"/>
  <c r="AE606" i="46"/>
  <c r="AD608" i="46"/>
  <c r="AE608" i="46"/>
  <c r="AE609" i="46"/>
  <c r="AQ609" i="46" s="1"/>
  <c r="AD609" i="46"/>
  <c r="AE611" i="46"/>
  <c r="AO611" i="46"/>
  <c r="AD611" i="46"/>
  <c r="AD613" i="46"/>
  <c r="AE613" i="46"/>
  <c r="AE615" i="46"/>
  <c r="AD615" i="46"/>
  <c r="AE617" i="46"/>
  <c r="AD617" i="46"/>
  <c r="AE619" i="46"/>
  <c r="AQ619" i="46" s="1"/>
  <c r="AD621" i="46"/>
  <c r="AM732" i="46"/>
  <c r="AJ732" i="46"/>
  <c r="AJ738" i="46"/>
  <c r="AM738" i="46"/>
  <c r="AE748" i="46"/>
  <c r="AD748" i="46"/>
  <c r="AE750" i="46"/>
  <c r="AD750" i="46"/>
  <c r="AE752" i="46"/>
  <c r="AD752" i="46"/>
  <c r="AE754" i="46"/>
  <c r="AD754" i="46"/>
  <c r="AE755" i="46"/>
  <c r="AD755" i="46"/>
  <c r="AE756" i="46"/>
  <c r="AD756" i="46"/>
  <c r="AM849" i="46"/>
  <c r="AJ849" i="46"/>
  <c r="AD875" i="46"/>
  <c r="AE875" i="46"/>
  <c r="AP875" i="46" s="1"/>
  <c r="AE877" i="46"/>
  <c r="AD877" i="46"/>
  <c r="AD879" i="46"/>
  <c r="AE879" i="46"/>
  <c r="AI879" i="46" s="1"/>
  <c r="AE882" i="46"/>
  <c r="AD882" i="46"/>
  <c r="AE884" i="46"/>
  <c r="AD884" i="46"/>
  <c r="AJ976" i="46"/>
  <c r="AM976" i="46"/>
  <c r="AJ989" i="46"/>
  <c r="AM990" i="46"/>
  <c r="AM985" i="46"/>
  <c r="AM272" i="46"/>
  <c r="AJ625" i="46"/>
  <c r="AJ585" i="46"/>
  <c r="AJ309" i="46"/>
  <c r="AJ576" i="46"/>
  <c r="AJ317" i="46"/>
  <c r="AJ470" i="46"/>
  <c r="AJ26" i="46"/>
  <c r="AM26" i="46"/>
  <c r="AE60" i="46"/>
  <c r="AL60" i="46" s="1"/>
  <c r="AD60" i="46"/>
  <c r="AE61" i="46"/>
  <c r="AI61" i="46" s="1"/>
  <c r="AD61" i="46"/>
  <c r="AE62" i="46"/>
  <c r="AP62" i="46" s="1"/>
  <c r="AD62" i="46"/>
  <c r="AE63" i="46"/>
  <c r="AD63" i="46"/>
  <c r="AD64" i="46"/>
  <c r="AE64" i="46"/>
  <c r="AQ64" i="46"/>
  <c r="AE65" i="46"/>
  <c r="AO65" i="46" s="1"/>
  <c r="AD65" i="46"/>
  <c r="AE66" i="46"/>
  <c r="AD66" i="46"/>
  <c r="AE67" i="46"/>
  <c r="AI67" i="46" s="1"/>
  <c r="AK67" i="46" s="1"/>
  <c r="AD67" i="46"/>
  <c r="AE68" i="46"/>
  <c r="AD68" i="46"/>
  <c r="AE69" i="46"/>
  <c r="AD69" i="46"/>
  <c r="AE70" i="46"/>
  <c r="AD70" i="46"/>
  <c r="AD71" i="46"/>
  <c r="AE72" i="46"/>
  <c r="AD72" i="46"/>
  <c r="AD73" i="46"/>
  <c r="AE73" i="46"/>
  <c r="AP73" i="46" s="1"/>
  <c r="AE74" i="46"/>
  <c r="AD74" i="46"/>
  <c r="AD75" i="46"/>
  <c r="AE75" i="46"/>
  <c r="AQ75" i="46" s="1"/>
  <c r="AE76" i="46"/>
  <c r="AD76" i="46"/>
  <c r="AE77" i="46"/>
  <c r="AD77" i="46"/>
  <c r="AJ81" i="46"/>
  <c r="AM81" i="46"/>
  <c r="AM86" i="46"/>
  <c r="AJ86" i="46"/>
  <c r="AM89" i="46"/>
  <c r="AJ89" i="46"/>
  <c r="AM91" i="46"/>
  <c r="AJ91" i="46"/>
  <c r="AJ94" i="46"/>
  <c r="AM94" i="46"/>
  <c r="AJ208" i="46"/>
  <c r="AM208" i="46"/>
  <c r="AM212" i="46"/>
  <c r="AJ212" i="46"/>
  <c r="AE258" i="46"/>
  <c r="AP258" i="46" s="1"/>
  <c r="AE260" i="46"/>
  <c r="AD260" i="46"/>
  <c r="AE261" i="46"/>
  <c r="AD261" i="46"/>
  <c r="AE263" i="46"/>
  <c r="AO263" i="46" s="1"/>
  <c r="AD263" i="46"/>
  <c r="AD265" i="46"/>
  <c r="AE265" i="46"/>
  <c r="AE266" i="46"/>
  <c r="AI266" i="46" s="1"/>
  <c r="AD266" i="46"/>
  <c r="AE268" i="46"/>
  <c r="AD268" i="46"/>
  <c r="AE270" i="46"/>
  <c r="AD270" i="46"/>
  <c r="AD272" i="46"/>
  <c r="AE272" i="46"/>
  <c r="AO272" i="46" s="1"/>
  <c r="AE274" i="46"/>
  <c r="AD274" i="46"/>
  <c r="AE276" i="46"/>
  <c r="AD276" i="46"/>
  <c r="AE278" i="46"/>
  <c r="AP278" i="46" s="1"/>
  <c r="AD278" i="46"/>
  <c r="AE280" i="46"/>
  <c r="AD280" i="46"/>
  <c r="AE282" i="46"/>
  <c r="AD282" i="46"/>
  <c r="AE283" i="46"/>
  <c r="AO283" i="46" s="1"/>
  <c r="AD283" i="46"/>
  <c r="AM285" i="46"/>
  <c r="AJ285" i="46"/>
  <c r="AM394" i="46"/>
  <c r="AJ394" i="46"/>
  <c r="AJ399" i="46"/>
  <c r="AM399" i="46"/>
  <c r="AE420" i="46"/>
  <c r="AI420" i="46"/>
  <c r="AG420" i="46" s="1"/>
  <c r="AD420" i="46"/>
  <c r="AD422" i="46"/>
  <c r="AE422" i="46"/>
  <c r="AE424" i="46"/>
  <c r="AD424" i="46"/>
  <c r="AD426" i="46"/>
  <c r="AE426" i="46"/>
  <c r="AE428" i="46"/>
  <c r="AP428" i="46" s="1"/>
  <c r="AD428" i="46"/>
  <c r="AD430" i="46"/>
  <c r="AE430" i="46"/>
  <c r="AE432" i="46"/>
  <c r="AD432" i="46"/>
  <c r="AE434" i="46"/>
  <c r="AI434" i="46" s="1"/>
  <c r="AD434" i="46"/>
  <c r="AE436" i="46"/>
  <c r="AD436" i="46"/>
  <c r="AD438" i="46"/>
  <c r="AE438" i="46"/>
  <c r="AE440" i="46"/>
  <c r="AD440" i="46"/>
  <c r="AM447" i="46"/>
  <c r="AJ447" i="46"/>
  <c r="AE567" i="46"/>
  <c r="AQ567" i="46" s="1"/>
  <c r="AD567" i="46"/>
  <c r="AE569" i="46"/>
  <c r="AD569" i="46"/>
  <c r="AE571" i="46"/>
  <c r="AO571" i="46" s="1"/>
  <c r="AD571" i="46"/>
  <c r="AE573" i="46"/>
  <c r="AD573" i="46"/>
  <c r="AE575" i="46"/>
  <c r="AQ575" i="46" s="1"/>
  <c r="AD575" i="46"/>
  <c r="AE577" i="46"/>
  <c r="AD577" i="46"/>
  <c r="AE579" i="46"/>
  <c r="AD579" i="46"/>
  <c r="AE581" i="46"/>
  <c r="AD581" i="46"/>
  <c r="AE583" i="46"/>
  <c r="AI583" i="46" s="1"/>
  <c r="AD583" i="46"/>
  <c r="AM588" i="46"/>
  <c r="AJ588" i="46"/>
  <c r="AM693" i="46"/>
  <c r="AJ693" i="46"/>
  <c r="AE712" i="46"/>
  <c r="AP712" i="46" s="1"/>
  <c r="AD712" i="46"/>
  <c r="AE714" i="46"/>
  <c r="AD714" i="46"/>
  <c r="AE716" i="46"/>
  <c r="AD716" i="46"/>
  <c r="AE718" i="46"/>
  <c r="AI718" i="46" s="1"/>
  <c r="AD718" i="46"/>
  <c r="AD720" i="46"/>
  <c r="AE720" i="46"/>
  <c r="AI720" i="46" s="1"/>
  <c r="AN720" i="46" s="1"/>
  <c r="AE722" i="46"/>
  <c r="AD722" i="46"/>
  <c r="AE724" i="46"/>
  <c r="AD724" i="46"/>
  <c r="AE726" i="46"/>
  <c r="AD726" i="46"/>
  <c r="AE728" i="46"/>
  <c r="AD728" i="46"/>
  <c r="AE730" i="46"/>
  <c r="AI730" i="46" s="1"/>
  <c r="AD730" i="46"/>
  <c r="AE732" i="46"/>
  <c r="AD732" i="46"/>
  <c r="AE733" i="46"/>
  <c r="AD733" i="46"/>
  <c r="AO735" i="46"/>
  <c r="AD735" i="46"/>
  <c r="AE739" i="46"/>
  <c r="AD739" i="46"/>
  <c r="AJ825" i="46"/>
  <c r="AM825" i="46"/>
  <c r="AE841" i="46"/>
  <c r="AD841" i="46"/>
  <c r="AE842" i="46"/>
  <c r="AI842" i="46" s="1"/>
  <c r="AS842" i="46" s="1"/>
  <c r="AD842" i="46"/>
  <c r="AD843" i="46"/>
  <c r="AE843" i="46"/>
  <c r="AE844" i="46"/>
  <c r="AD844" i="46"/>
  <c r="AE845" i="46"/>
  <c r="AD845" i="46"/>
  <c r="AE846" i="46"/>
  <c r="AD846" i="46"/>
  <c r="AD847" i="46"/>
  <c r="AE847" i="46"/>
  <c r="AD848" i="46"/>
  <c r="AE848" i="46"/>
  <c r="AE849" i="46"/>
  <c r="AQ849" i="46" s="1"/>
  <c r="AD849" i="46"/>
  <c r="AD851" i="46"/>
  <c r="AE851" i="46"/>
  <c r="AQ851" i="46"/>
  <c r="AE852" i="46"/>
  <c r="AD852" i="46"/>
  <c r="AM952" i="46"/>
  <c r="AJ952" i="46"/>
  <c r="AE968" i="46"/>
  <c r="AD968" i="46"/>
  <c r="AE969" i="46"/>
  <c r="AD969" i="46"/>
  <c r="AE970" i="46"/>
  <c r="AD970" i="46"/>
  <c r="AD971" i="46"/>
  <c r="AE971" i="46"/>
  <c r="AL971" i="46" s="1"/>
  <c r="AE972" i="46"/>
  <c r="AD972" i="46"/>
  <c r="AD973" i="46"/>
  <c r="AE974" i="46"/>
  <c r="AE975" i="46"/>
  <c r="AD976" i="46"/>
  <c r="AE977" i="46"/>
  <c r="AD977" i="46"/>
  <c r="AE978" i="46"/>
  <c r="AD978" i="46"/>
  <c r="AD979" i="46"/>
  <c r="AE979" i="46"/>
  <c r="AE980" i="46"/>
  <c r="AD980" i="46"/>
  <c r="AE981" i="46"/>
  <c r="AP981" i="46" s="1"/>
  <c r="AD981" i="46"/>
  <c r="AE982" i="46"/>
  <c r="AD982" i="46"/>
  <c r="AE983" i="46"/>
  <c r="AD983" i="46"/>
  <c r="AE984" i="46"/>
  <c r="AD984" i="46"/>
  <c r="AE985" i="46"/>
  <c r="AD985" i="46"/>
  <c r="AD986" i="46"/>
  <c r="AE986" i="46"/>
  <c r="AD987" i="46"/>
  <c r="AE987" i="46"/>
  <c r="AE988" i="46"/>
  <c r="AL988" i="46" s="1"/>
  <c r="AD988" i="46"/>
  <c r="AE989" i="46"/>
  <c r="AD989" i="46"/>
  <c r="AE990" i="46"/>
  <c r="AQ990" i="46" s="1"/>
  <c r="AD990" i="46"/>
  <c r="AM994" i="46"/>
  <c r="AJ994" i="46"/>
  <c r="AJ1000" i="46"/>
  <c r="AM1000" i="46"/>
  <c r="AE16" i="46"/>
  <c r="AL16" i="46" s="1"/>
  <c r="AD16" i="46"/>
  <c r="AH16" i="46" s="1"/>
  <c r="AJ92" i="46"/>
  <c r="AJ861" i="46"/>
  <c r="AJ735" i="46"/>
  <c r="AM863" i="46"/>
  <c r="AM102" i="46"/>
  <c r="AJ887" i="46"/>
  <c r="AJ988" i="46"/>
  <c r="AJ983" i="46"/>
  <c r="AM858" i="46"/>
  <c r="AM854" i="46"/>
  <c r="AJ622" i="46"/>
  <c r="AJ393" i="46"/>
  <c r="AM624" i="46"/>
  <c r="AM442" i="46"/>
  <c r="AM267" i="46"/>
  <c r="AJ213" i="46"/>
  <c r="AM575" i="46"/>
  <c r="AM987" i="46"/>
  <c r="AM392" i="46"/>
  <c r="AJ155" i="46"/>
  <c r="AM148" i="46"/>
  <c r="AM310" i="46"/>
  <c r="AJ70" i="46"/>
  <c r="AM482" i="46"/>
  <c r="AJ71" i="46"/>
  <c r="AV120" i="46"/>
  <c r="AM122" i="46"/>
  <c r="AJ122" i="46"/>
  <c r="AJ130" i="46"/>
  <c r="AM130" i="46"/>
  <c r="AJ136" i="46"/>
  <c r="AM136" i="46"/>
  <c r="AM138" i="46"/>
  <c r="AJ138" i="46"/>
  <c r="AJ139" i="46"/>
  <c r="AM139" i="46"/>
  <c r="AM141" i="46"/>
  <c r="AJ141" i="46"/>
  <c r="AJ146" i="46"/>
  <c r="AE168" i="46"/>
  <c r="AD168" i="46"/>
  <c r="AE169" i="46"/>
  <c r="AI169" i="46" s="1"/>
  <c r="AK169" i="46" s="1"/>
  <c r="AD169" i="46"/>
  <c r="AE170" i="46"/>
  <c r="AD170" i="46"/>
  <c r="AD171" i="46"/>
  <c r="AE171" i="46"/>
  <c r="AO171" i="46" s="1"/>
  <c r="AE172" i="46"/>
  <c r="AD172" i="46"/>
  <c r="AE173" i="46"/>
  <c r="AD173" i="46"/>
  <c r="AE174" i="46"/>
  <c r="AD174" i="46"/>
  <c r="AE175" i="46"/>
  <c r="AL175" i="46" s="1"/>
  <c r="AD175" i="46"/>
  <c r="AE176" i="46"/>
  <c r="AD176" i="46"/>
  <c r="AM178" i="46"/>
  <c r="AJ178" i="46"/>
  <c r="AJ305" i="46"/>
  <c r="AM305" i="46"/>
  <c r="AJ308" i="46"/>
  <c r="AE335" i="46"/>
  <c r="AL335" i="46" s="1"/>
  <c r="AO335" i="46"/>
  <c r="AD335" i="46"/>
  <c r="AD336" i="46"/>
  <c r="AE336" i="46"/>
  <c r="AP336" i="46" s="1"/>
  <c r="AD337" i="46"/>
  <c r="AE337" i="46"/>
  <c r="AE338" i="46"/>
  <c r="AD338" i="46"/>
  <c r="AE339" i="46"/>
  <c r="AD339" i="46"/>
  <c r="AE340" i="46"/>
  <c r="AD340" i="46"/>
  <c r="AD341" i="46"/>
  <c r="AE341" i="46"/>
  <c r="AE342" i="46"/>
  <c r="AD342" i="46"/>
  <c r="AE343" i="46"/>
  <c r="AD343" i="46"/>
  <c r="AE344" i="46"/>
  <c r="AD344" i="46"/>
  <c r="AE345" i="46"/>
  <c r="AD345" i="46"/>
  <c r="AE346" i="46"/>
  <c r="AD346" i="46"/>
  <c r="AM456" i="46"/>
  <c r="AJ456" i="46"/>
  <c r="AJ459" i="46"/>
  <c r="AE503" i="46"/>
  <c r="AP503" i="46" s="1"/>
  <c r="AD503" i="46"/>
  <c r="AE504" i="46"/>
  <c r="AD504" i="46"/>
  <c r="AE505" i="46"/>
  <c r="AQ505" i="46" s="1"/>
  <c r="AD505" i="46"/>
  <c r="AD506" i="46"/>
  <c r="AE506" i="46"/>
  <c r="AE507" i="46"/>
  <c r="AI507" i="46" s="1"/>
  <c r="AS507" i="46" s="1"/>
  <c r="AQ507" i="46"/>
  <c r="AD507" i="46"/>
  <c r="AD508" i="46"/>
  <c r="AE508" i="46"/>
  <c r="AP508" i="46" s="1"/>
  <c r="AE509" i="46"/>
  <c r="AD509" i="46"/>
  <c r="AD510" i="46"/>
  <c r="AE510" i="46"/>
  <c r="AL510" i="46" s="1"/>
  <c r="AE511" i="46"/>
  <c r="AD511" i="46"/>
  <c r="AD512" i="46"/>
  <c r="AE512" i="46"/>
  <c r="AP512" i="46" s="1"/>
  <c r="AE513" i="46"/>
  <c r="AD513" i="46"/>
  <c r="AE514" i="46"/>
  <c r="AI514" i="46" s="1"/>
  <c r="AG514" i="46" s="1"/>
  <c r="AD514" i="46"/>
  <c r="AE515" i="46"/>
  <c r="AD515" i="46"/>
  <c r="AJ519" i="46"/>
  <c r="AM519" i="46"/>
  <c r="AM522" i="46"/>
  <c r="AJ522" i="46"/>
  <c r="AM613" i="46"/>
  <c r="AJ613" i="46"/>
  <c r="AM614" i="46"/>
  <c r="AJ614" i="46"/>
  <c r="AM615" i="46"/>
  <c r="AJ615" i="46"/>
  <c r="AM620" i="46"/>
  <c r="AJ620" i="46"/>
  <c r="AE639" i="46"/>
  <c r="AD639" i="46"/>
  <c r="AE640" i="46"/>
  <c r="AD640" i="46"/>
  <c r="AD641" i="46"/>
  <c r="AE641" i="46"/>
  <c r="AE642" i="46"/>
  <c r="AD642" i="46"/>
  <c r="AD643" i="46"/>
  <c r="AD644" i="46"/>
  <c r="AD645" i="46"/>
  <c r="AE646" i="46"/>
  <c r="AI646" i="46" s="1"/>
  <c r="AD646" i="46"/>
  <c r="AE647" i="46"/>
  <c r="AI647" i="46"/>
  <c r="AD647" i="46"/>
  <c r="AE648" i="46"/>
  <c r="AD648" i="46"/>
  <c r="AE649" i="46"/>
  <c r="AL649" i="46" s="1"/>
  <c r="AD649" i="46"/>
  <c r="AE650" i="46"/>
  <c r="AD650" i="46"/>
  <c r="AE651" i="46"/>
  <c r="AD652" i="46"/>
  <c r="AD654" i="46"/>
  <c r="AD656" i="46"/>
  <c r="AD657" i="46"/>
  <c r="AE657" i="46"/>
  <c r="AE658" i="46"/>
  <c r="AD658" i="46"/>
  <c r="AE659" i="46"/>
  <c r="AD659" i="46"/>
  <c r="AE660" i="46"/>
  <c r="AD660" i="46"/>
  <c r="AE661" i="46"/>
  <c r="AD661" i="46"/>
  <c r="AE662" i="46"/>
  <c r="AD662" i="46"/>
  <c r="AE663" i="46"/>
  <c r="AL663" i="46" s="1"/>
  <c r="AD663" i="46"/>
  <c r="AE664" i="46"/>
  <c r="AD664" i="46"/>
  <c r="AE665" i="46"/>
  <c r="AD665" i="46"/>
  <c r="AE666" i="46"/>
  <c r="AD666" i="46"/>
  <c r="AE667" i="46"/>
  <c r="AD667" i="46"/>
  <c r="AJ753" i="46"/>
  <c r="AM753" i="46"/>
  <c r="AJ757" i="46"/>
  <c r="AE773" i="46"/>
  <c r="AI773" i="46" s="1"/>
  <c r="AD773" i="46"/>
  <c r="AE774" i="46"/>
  <c r="AD774" i="46"/>
  <c r="AE775" i="46"/>
  <c r="AD775" i="46"/>
  <c r="AE776" i="46"/>
  <c r="AD776" i="46"/>
  <c r="AE777" i="46"/>
  <c r="AD777" i="46"/>
  <c r="AD778" i="46"/>
  <c r="AE778" i="46"/>
  <c r="AE779" i="46"/>
  <c r="AP779" i="46" s="1"/>
  <c r="AD779" i="46"/>
  <c r="AE780" i="46"/>
  <c r="AL780" i="46" s="1"/>
  <c r="AD780" i="46"/>
  <c r="AE781" i="46"/>
  <c r="AD781" i="46"/>
  <c r="AE782" i="46"/>
  <c r="AO782" i="46" s="1"/>
  <c r="AD782" i="46"/>
  <c r="AD783" i="46"/>
  <c r="AE783" i="46"/>
  <c r="AQ783" i="46" s="1"/>
  <c r="AE784" i="46"/>
  <c r="AD784" i="46"/>
  <c r="AE785" i="46"/>
  <c r="AD785" i="46"/>
  <c r="AE786" i="46"/>
  <c r="AD786" i="46"/>
  <c r="AD787" i="46"/>
  <c r="AE787" i="46"/>
  <c r="AQ787" i="46" s="1"/>
  <c r="AP787" i="46"/>
  <c r="AE788" i="46"/>
  <c r="AQ788" i="46" s="1"/>
  <c r="AD788" i="46"/>
  <c r="AE789" i="46"/>
  <c r="AO789" i="46" s="1"/>
  <c r="AD789" i="46"/>
  <c r="AE790" i="46"/>
  <c r="AD790" i="46"/>
  <c r="AE791" i="46"/>
  <c r="AL791" i="46" s="1"/>
  <c r="AD791" i="46"/>
  <c r="AE792" i="46"/>
  <c r="AI792" i="46" s="1"/>
  <c r="AS792" i="46" s="1"/>
  <c r="AD792" i="46"/>
  <c r="AE793" i="46"/>
  <c r="AD793" i="46"/>
  <c r="AM798" i="46"/>
  <c r="AJ798" i="46"/>
  <c r="AM799" i="46"/>
  <c r="AJ799" i="46"/>
  <c r="AJ805" i="46"/>
  <c r="AM805" i="46"/>
  <c r="AJ807" i="46"/>
  <c r="AJ883" i="46"/>
  <c r="AM883" i="46"/>
  <c r="AD903" i="46"/>
  <c r="AE904" i="46"/>
  <c r="AD904" i="46"/>
  <c r="AE905" i="46"/>
  <c r="AD905" i="46"/>
  <c r="AD906" i="46"/>
  <c r="AE906" i="46"/>
  <c r="AD907" i="46"/>
  <c r="AE907" i="46"/>
  <c r="AE908" i="46"/>
  <c r="AD908" i="46"/>
  <c r="AE909" i="46"/>
  <c r="AO909" i="46" s="1"/>
  <c r="AD909" i="46"/>
  <c r="AE910" i="46"/>
  <c r="AD910" i="46"/>
  <c r="AD911" i="46"/>
  <c r="AE911" i="46"/>
  <c r="AI911" i="46" s="1"/>
  <c r="AN911" i="46" s="1"/>
  <c r="AE912" i="46"/>
  <c r="AD912" i="46"/>
  <c r="AE913" i="46"/>
  <c r="AD913" i="46"/>
  <c r="AE914" i="46"/>
  <c r="AD914" i="46"/>
  <c r="AM918" i="46"/>
  <c r="AJ918" i="46"/>
  <c r="AM923" i="46"/>
  <c r="AJ923" i="46"/>
  <c r="AM926" i="46"/>
  <c r="AJ926" i="46"/>
  <c r="AM936" i="46"/>
  <c r="AJ936" i="46"/>
  <c r="AJ937" i="46"/>
  <c r="AM937" i="46"/>
  <c r="AV303" i="46"/>
  <c r="AV311" i="46"/>
  <c r="AV351" i="46"/>
  <c r="AV355" i="46"/>
  <c r="AV375" i="46"/>
  <c r="AV379" i="46"/>
  <c r="AV391" i="46"/>
  <c r="AV399" i="46"/>
  <c r="AV411" i="46"/>
  <c r="AV419" i="46"/>
  <c r="AV431" i="46"/>
  <c r="AV435" i="46"/>
  <c r="AV451" i="46"/>
  <c r="AV455" i="46"/>
  <c r="AV475" i="46"/>
  <c r="AV479" i="46"/>
  <c r="AV491" i="46"/>
  <c r="AV495" i="46"/>
  <c r="AV511" i="46"/>
  <c r="AV515" i="46"/>
  <c r="AV527" i="46"/>
  <c r="AV535" i="46"/>
  <c r="AV547" i="46"/>
  <c r="AV551" i="46"/>
  <c r="AV563" i="46"/>
  <c r="AV567" i="46"/>
  <c r="AE18" i="46"/>
  <c r="AO18" i="46" s="1"/>
  <c r="AD18" i="46"/>
  <c r="AE19" i="46"/>
  <c r="AD19" i="46"/>
  <c r="AE20" i="46"/>
  <c r="AD20" i="46"/>
  <c r="AE29" i="46"/>
  <c r="AD29" i="46"/>
  <c r="AE30" i="46"/>
  <c r="AD30" i="46"/>
  <c r="AE31" i="46"/>
  <c r="AD31" i="46"/>
  <c r="AD32" i="46"/>
  <c r="AE32" i="46"/>
  <c r="AE33" i="46"/>
  <c r="AI33" i="46" s="1"/>
  <c r="AG33" i="46" s="1"/>
  <c r="AD33" i="46"/>
  <c r="AE34" i="46"/>
  <c r="AP34" i="46" s="1"/>
  <c r="AD34" i="46"/>
  <c r="AE35" i="46"/>
  <c r="AO35" i="46" s="1"/>
  <c r="AD35" i="46"/>
  <c r="AE36" i="46"/>
  <c r="AD36" i="46"/>
  <c r="AD37" i="46"/>
  <c r="AE37" i="46"/>
  <c r="AP37" i="46" s="1"/>
  <c r="AE38" i="46"/>
  <c r="AD38" i="46"/>
  <c r="AE39" i="46"/>
  <c r="AP39" i="46" s="1"/>
  <c r="AD39" i="46"/>
  <c r="AE40" i="46"/>
  <c r="AD40" i="46"/>
  <c r="AE41" i="46"/>
  <c r="AO41" i="46" s="1"/>
  <c r="AD41" i="46"/>
  <c r="AE42" i="46"/>
  <c r="AD42" i="46"/>
  <c r="AD45" i="46"/>
  <c r="AE51" i="46"/>
  <c r="AP51" i="46" s="1"/>
  <c r="AD51" i="46"/>
  <c r="AE52" i="46"/>
  <c r="AI52" i="46" s="1"/>
  <c r="AN52" i="46" s="1"/>
  <c r="AD52" i="46"/>
  <c r="AD53" i="46"/>
  <c r="AE53" i="46"/>
  <c r="AE78" i="46"/>
  <c r="AD78" i="46"/>
  <c r="AE79" i="46"/>
  <c r="AP79" i="46" s="1"/>
  <c r="AD79" i="46"/>
  <c r="AD80" i="46"/>
  <c r="AE80" i="46"/>
  <c r="AE81" i="46"/>
  <c r="AD81" i="46"/>
  <c r="AE82" i="46"/>
  <c r="AD82" i="46"/>
  <c r="AE83" i="46"/>
  <c r="AD83" i="46"/>
  <c r="AE84" i="46"/>
  <c r="AD84" i="46"/>
  <c r="AD85" i="46"/>
  <c r="AE85" i="46"/>
  <c r="AQ85" i="46" s="1"/>
  <c r="AE86" i="46"/>
  <c r="AD86" i="46"/>
  <c r="AE87" i="46"/>
  <c r="AI87" i="46" s="1"/>
  <c r="AS87" i="46" s="1"/>
  <c r="AD87" i="46"/>
  <c r="AE88" i="46"/>
  <c r="AQ88" i="46" s="1"/>
  <c r="AD88" i="46"/>
  <c r="AE89" i="46"/>
  <c r="AI89" i="46" s="1"/>
  <c r="AN89" i="46" s="1"/>
  <c r="AD89" i="46"/>
  <c r="AE90" i="46"/>
  <c r="AD90" i="46"/>
  <c r="AE91" i="46"/>
  <c r="AO91" i="46" s="1"/>
  <c r="AD91" i="46"/>
  <c r="AE92" i="46"/>
  <c r="AD92" i="46"/>
  <c r="AE93" i="46"/>
  <c r="AD93" i="46"/>
  <c r="AE94" i="46"/>
  <c r="AD94" i="46"/>
  <c r="AD95" i="46"/>
  <c r="AE95" i="46"/>
  <c r="AE96" i="46"/>
  <c r="AD96" i="46"/>
  <c r="AE97" i="46"/>
  <c r="AQ97" i="46" s="1"/>
  <c r="AD97" i="46"/>
  <c r="AE98" i="46"/>
  <c r="AD98" i="46"/>
  <c r="AE99" i="46"/>
  <c r="AD99" i="46"/>
  <c r="AE100" i="46"/>
  <c r="AD100" i="46"/>
  <c r="AD101" i="46"/>
  <c r="AE101" i="46"/>
  <c r="AE102" i="46"/>
  <c r="AD102" i="46"/>
  <c r="AE146" i="46"/>
  <c r="AD146" i="46"/>
  <c r="AE147" i="46"/>
  <c r="AI147" i="46" s="1"/>
  <c r="AS147" i="46" s="1"/>
  <c r="AD147" i="46"/>
  <c r="AE148" i="46"/>
  <c r="AD148" i="46"/>
  <c r="AD149" i="46"/>
  <c r="AE149" i="46"/>
  <c r="AE150" i="46"/>
  <c r="AD150" i="46"/>
  <c r="AD151" i="46"/>
  <c r="AE151" i="46"/>
  <c r="AO151" i="46" s="1"/>
  <c r="AE152" i="46"/>
  <c r="AO152" i="46"/>
  <c r="AD152" i="46"/>
  <c r="AE153" i="46"/>
  <c r="AD153" i="46"/>
  <c r="AE154" i="46"/>
  <c r="AI154" i="46" s="1"/>
  <c r="AD154" i="46"/>
  <c r="AE155" i="46"/>
  <c r="AD155" i="46"/>
  <c r="AE156" i="46"/>
  <c r="AD156" i="46"/>
  <c r="AE157" i="46"/>
  <c r="AD157" i="46"/>
  <c r="AE158" i="46"/>
  <c r="AQ158" i="46" s="1"/>
  <c r="AD158" i="46"/>
  <c r="AE159" i="46"/>
  <c r="AP159" i="46" s="1"/>
  <c r="AD159" i="46"/>
  <c r="AD160" i="46"/>
  <c r="AE160" i="46"/>
  <c r="AE161" i="46"/>
  <c r="AD161" i="46"/>
  <c r="AE162" i="46"/>
  <c r="AO162" i="46" s="1"/>
  <c r="AD162" i="46"/>
  <c r="AE163" i="46"/>
  <c r="AD163" i="46"/>
  <c r="AE164" i="46"/>
  <c r="AD164" i="46"/>
  <c r="AE177" i="46"/>
  <c r="AD177" i="46"/>
  <c r="AE178" i="46"/>
  <c r="AP178" i="46" s="1"/>
  <c r="AD178" i="46"/>
  <c r="AE179" i="46"/>
  <c r="AD179" i="46"/>
  <c r="AD180" i="46"/>
  <c r="AE180" i="46"/>
  <c r="AE222" i="46"/>
  <c r="AD222" i="46"/>
  <c r="AE223" i="46"/>
  <c r="AQ223" i="46" s="1"/>
  <c r="AD223" i="46"/>
  <c r="AD224" i="46"/>
  <c r="AE224" i="46"/>
  <c r="AE225" i="46"/>
  <c r="AD225" i="46"/>
  <c r="AE226" i="46"/>
  <c r="AD226" i="46"/>
  <c r="AE227" i="46"/>
  <c r="AI227" i="46" s="1"/>
  <c r="AS227" i="46" s="1"/>
  <c r="AD227" i="46"/>
  <c r="AE228" i="46"/>
  <c r="AD228" i="46"/>
  <c r="AE229" i="46"/>
  <c r="AD229" i="46"/>
  <c r="AE230" i="46"/>
  <c r="AD230" i="46"/>
  <c r="AE231" i="46"/>
  <c r="AL231" i="46" s="1"/>
  <c r="AD231" i="46"/>
  <c r="AE232" i="46"/>
  <c r="AQ232" i="46" s="1"/>
  <c r="AD232" i="46"/>
  <c r="AE233" i="46"/>
  <c r="AP233" i="46" s="1"/>
  <c r="AD233" i="46"/>
  <c r="AE234" i="46"/>
  <c r="AD234" i="46"/>
  <c r="AD235" i="46"/>
  <c r="AE235" i="46"/>
  <c r="AD236" i="46"/>
  <c r="AE237" i="46"/>
  <c r="AD238" i="46"/>
  <c r="AE239" i="46"/>
  <c r="AE240" i="46"/>
  <c r="AD240" i="46"/>
  <c r="AE241" i="46"/>
  <c r="AP241" i="46" s="1"/>
  <c r="AD241" i="46"/>
  <c r="AE242" i="46"/>
  <c r="AD242" i="46"/>
  <c r="AE243" i="46"/>
  <c r="AI243" i="46" s="1"/>
  <c r="AN243" i="46" s="1"/>
  <c r="AD243" i="46"/>
  <c r="AD284" i="46"/>
  <c r="AE284" i="46"/>
  <c r="AQ284" i="46" s="1"/>
  <c r="AE285" i="46"/>
  <c r="AQ285" i="46" s="1"/>
  <c r="AD285" i="46"/>
  <c r="AE286" i="46"/>
  <c r="AD286" i="46"/>
  <c r="AE308" i="46"/>
  <c r="AI308" i="46" s="1"/>
  <c r="AS308" i="46" s="1"/>
  <c r="AD308" i="46"/>
  <c r="AD309" i="46"/>
  <c r="AE309" i="46"/>
  <c r="AQ309" i="46" s="1"/>
  <c r="AE310" i="46"/>
  <c r="AL310" i="46" s="1"/>
  <c r="AD310" i="46"/>
  <c r="AE311" i="46"/>
  <c r="AL311" i="46"/>
  <c r="AD311" i="46"/>
  <c r="AE313" i="46"/>
  <c r="AD313" i="46"/>
  <c r="AE315" i="46"/>
  <c r="AL315" i="46" s="1"/>
  <c r="AD315" i="46"/>
  <c r="AE316" i="46"/>
  <c r="AD316" i="46"/>
  <c r="AE317" i="46"/>
  <c r="AD317" i="46"/>
  <c r="AE318" i="46"/>
  <c r="AD318" i="46"/>
  <c r="AE319" i="46"/>
  <c r="AQ319" i="46" s="1"/>
  <c r="AD319" i="46"/>
  <c r="AD320" i="46"/>
  <c r="AE320" i="46"/>
  <c r="AQ320" i="46" s="1"/>
  <c r="AE321" i="46"/>
  <c r="AP321" i="46" s="1"/>
  <c r="AD321" i="46"/>
  <c r="AE322" i="46"/>
  <c r="AD322" i="46"/>
  <c r="AE323" i="46"/>
  <c r="AP323" i="46" s="1"/>
  <c r="AD323" i="46"/>
  <c r="AE324" i="46"/>
  <c r="AD324" i="46"/>
  <c r="AE347" i="46"/>
  <c r="AP347" i="46" s="1"/>
  <c r="AD347" i="46"/>
  <c r="AE348" i="46"/>
  <c r="AD348" i="46"/>
  <c r="AE349" i="46"/>
  <c r="AP349" i="46" s="1"/>
  <c r="AD349" i="46"/>
  <c r="AE350" i="46"/>
  <c r="AD350" i="46"/>
  <c r="AD351" i="46"/>
  <c r="AE351" i="46"/>
  <c r="AE352" i="46"/>
  <c r="AD352" i="46"/>
  <c r="AE353" i="46"/>
  <c r="AO353" i="46" s="1"/>
  <c r="AD353" i="46"/>
  <c r="AE354" i="46"/>
  <c r="AD354" i="46"/>
  <c r="AE355" i="46"/>
  <c r="AO355" i="46" s="1"/>
  <c r="AD355" i="46"/>
  <c r="AE356" i="46"/>
  <c r="AD356" i="46"/>
  <c r="AD357" i="46"/>
  <c r="AE357" i="46"/>
  <c r="AD358" i="46"/>
  <c r="AE358" i="46"/>
  <c r="AE359" i="46"/>
  <c r="AO359" i="46" s="1"/>
  <c r="AD359" i="46"/>
  <c r="AE360" i="46"/>
  <c r="AD360" i="46"/>
  <c r="AE361" i="46"/>
  <c r="AD361" i="46"/>
  <c r="AD401" i="46"/>
  <c r="AE401" i="46"/>
  <c r="AE443" i="46"/>
  <c r="AQ443" i="46" s="1"/>
  <c r="AD443" i="46"/>
  <c r="AD444" i="46"/>
  <c r="AE444" i="46"/>
  <c r="AE445" i="46"/>
  <c r="AD445" i="46"/>
  <c r="AD446" i="46"/>
  <c r="AE446" i="46"/>
  <c r="AE447" i="46"/>
  <c r="AD447" i="46"/>
  <c r="AD448" i="46"/>
  <c r="AE448" i="46"/>
  <c r="AE449" i="46"/>
  <c r="AD449" i="46"/>
  <c r="AE450" i="46"/>
  <c r="AD450" i="46"/>
  <c r="AE459" i="46"/>
  <c r="AI459" i="46" s="1"/>
  <c r="AD459" i="46"/>
  <c r="AE460" i="46"/>
  <c r="AD460" i="46"/>
  <c r="AE461" i="46"/>
  <c r="AD461" i="46"/>
  <c r="AD462" i="46"/>
  <c r="AE462" i="46"/>
  <c r="AE463" i="46"/>
  <c r="AD463" i="46"/>
  <c r="AD464" i="46"/>
  <c r="AE464" i="46"/>
  <c r="AD465" i="46"/>
  <c r="AE465" i="46"/>
  <c r="AE466" i="46"/>
  <c r="AD466" i="46"/>
  <c r="AD469" i="46"/>
  <c r="AE469" i="46"/>
  <c r="AD470" i="46"/>
  <c r="AE470" i="46"/>
  <c r="AP470" i="46" s="1"/>
  <c r="AE471" i="46"/>
  <c r="AD471" i="46"/>
  <c r="AE472" i="46"/>
  <c r="AD472" i="46"/>
  <c r="AD473" i="46"/>
  <c r="AE473" i="46"/>
  <c r="AD474" i="46"/>
  <c r="AE474" i="46"/>
  <c r="AQ474" i="46" s="1"/>
  <c r="AE475" i="46"/>
  <c r="AD475" i="46"/>
  <c r="AE476" i="46"/>
  <c r="AQ476" i="46" s="1"/>
  <c r="AD476" i="46"/>
  <c r="AE477" i="46"/>
  <c r="AD477" i="46"/>
  <c r="AD478" i="46"/>
  <c r="AE478" i="46"/>
  <c r="AE479" i="46"/>
  <c r="AD479" i="46"/>
  <c r="AD480" i="46"/>
  <c r="AE480" i="46"/>
  <c r="AI480" i="46" s="1"/>
  <c r="AS480" i="46" s="1"/>
  <c r="AE481" i="46"/>
  <c r="AD481" i="46"/>
  <c r="AE482" i="46"/>
  <c r="AD482" i="46"/>
  <c r="AE483" i="46"/>
  <c r="AD483" i="46"/>
  <c r="AE484" i="46"/>
  <c r="AD484" i="46"/>
  <c r="AD485" i="46"/>
  <c r="AE485" i="46"/>
  <c r="AD486" i="46"/>
  <c r="AE486" i="46"/>
  <c r="AD516" i="46"/>
  <c r="AE516" i="46"/>
  <c r="AI516" i="46" s="1"/>
  <c r="AE517" i="46"/>
  <c r="AD517" i="46"/>
  <c r="AD518" i="46"/>
  <c r="AE518" i="46"/>
  <c r="AE519" i="46"/>
  <c r="AI519" i="46" s="1"/>
  <c r="AD519" i="46"/>
  <c r="AE520" i="46"/>
  <c r="AD520" i="46"/>
  <c r="AE521" i="46"/>
  <c r="AD521" i="46"/>
  <c r="AD522" i="46"/>
  <c r="AE522" i="46"/>
  <c r="AE543" i="46"/>
  <c r="AD543" i="46"/>
  <c r="AD544" i="46"/>
  <c r="AE544" i="46"/>
  <c r="AE545" i="46"/>
  <c r="AD545" i="46"/>
  <c r="AE546" i="46"/>
  <c r="AD546" i="46"/>
  <c r="AE547" i="46"/>
  <c r="AD547" i="46"/>
  <c r="AE548" i="46"/>
  <c r="AD548" i="46"/>
  <c r="AD549" i="46"/>
  <c r="AD552" i="46"/>
  <c r="AD586" i="46"/>
  <c r="AE586" i="46"/>
  <c r="AQ586" i="46" s="1"/>
  <c r="AE587" i="46"/>
  <c r="AD587" i="46"/>
  <c r="AE588" i="46"/>
  <c r="AD588" i="46"/>
  <c r="AE589" i="46"/>
  <c r="AD589" i="46"/>
  <c r="AD590" i="46"/>
  <c r="AE590" i="46"/>
  <c r="AP590" i="46" s="1"/>
  <c r="AE591" i="46"/>
  <c r="AI591" i="46" s="1"/>
  <c r="AK591" i="46" s="1"/>
  <c r="AD591" i="46"/>
  <c r="AD592" i="46"/>
  <c r="AE592" i="46"/>
  <c r="AD593" i="46"/>
  <c r="AE593" i="46"/>
  <c r="AE594" i="46"/>
  <c r="AD594" i="46"/>
  <c r="AE595" i="46"/>
  <c r="AD595" i="46"/>
  <c r="AE596" i="46"/>
  <c r="AD598" i="46"/>
  <c r="AE622" i="46"/>
  <c r="AE623" i="46"/>
  <c r="AD623" i="46"/>
  <c r="AE624" i="46"/>
  <c r="AD624" i="46"/>
  <c r="AE625" i="46"/>
  <c r="AD625" i="46"/>
  <c r="AE668" i="46"/>
  <c r="AD668" i="46"/>
  <c r="AE669" i="46"/>
  <c r="AD669" i="46"/>
  <c r="AE696" i="46"/>
  <c r="AD696" i="46"/>
  <c r="AE743" i="46"/>
  <c r="AD743" i="46"/>
  <c r="AE744" i="46"/>
  <c r="AD744" i="46"/>
  <c r="AE745" i="46"/>
  <c r="AQ745" i="46" s="1"/>
  <c r="AD745" i="46"/>
  <c r="AD757" i="46"/>
  <c r="AE757" i="46"/>
  <c r="AD794" i="46"/>
  <c r="AE794" i="46"/>
  <c r="AD795" i="46"/>
  <c r="AE795" i="46"/>
  <c r="AE796" i="46"/>
  <c r="AQ796" i="46" s="1"/>
  <c r="AD796" i="46"/>
  <c r="AE797" i="46"/>
  <c r="AD797" i="46"/>
  <c r="AE798" i="46"/>
  <c r="AQ798" i="46" s="1"/>
  <c r="AD798" i="46"/>
  <c r="AD799" i="46"/>
  <c r="AE799" i="46"/>
  <c r="AP799" i="46"/>
  <c r="AD800" i="46"/>
  <c r="AE800" i="46"/>
  <c r="AI800" i="46" s="1"/>
  <c r="AE801" i="46"/>
  <c r="AL801" i="46" s="1"/>
  <c r="AD801" i="46"/>
  <c r="AD802" i="46"/>
  <c r="AD803" i="46"/>
  <c r="AE804" i="46"/>
  <c r="AQ804" i="46" s="1"/>
  <c r="AD804" i="46"/>
  <c r="AE806" i="46"/>
  <c r="AQ806" i="46" s="1"/>
  <c r="AD806" i="46"/>
  <c r="AE807" i="46"/>
  <c r="AL807" i="46" s="1"/>
  <c r="AD807" i="46"/>
  <c r="AD808" i="46"/>
  <c r="AE808" i="46"/>
  <c r="AE809" i="46"/>
  <c r="AD809" i="46"/>
  <c r="AE826" i="46"/>
  <c r="AL826" i="46" s="1"/>
  <c r="AD826" i="46"/>
  <c r="AD827" i="46"/>
  <c r="AE827" i="46"/>
  <c r="AO827" i="46" s="1"/>
  <c r="AE828" i="46"/>
  <c r="AO828" i="46" s="1"/>
  <c r="AD828" i="46"/>
  <c r="AE829" i="46"/>
  <c r="AD829" i="46"/>
  <c r="AE853" i="46"/>
  <c r="AD853" i="46"/>
  <c r="AE854" i="46"/>
  <c r="AL854" i="46" s="1"/>
  <c r="AD854" i="46"/>
  <c r="AE855" i="46"/>
  <c r="AD855" i="46"/>
  <c r="AE856" i="46"/>
  <c r="AQ856" i="46" s="1"/>
  <c r="AD856" i="46"/>
  <c r="AE857" i="46"/>
  <c r="AI857" i="46" s="1"/>
  <c r="AD857" i="46"/>
  <c r="AD858" i="46"/>
  <c r="AE858" i="46"/>
  <c r="AD859" i="46"/>
  <c r="AE859" i="46"/>
  <c r="AE860" i="46"/>
  <c r="AD860" i="46"/>
  <c r="AE861" i="46"/>
  <c r="AD861" i="46"/>
  <c r="AE862" i="46"/>
  <c r="AI862" i="46"/>
  <c r="AD862" i="46"/>
  <c r="AD863" i="46"/>
  <c r="AE863" i="46"/>
  <c r="AI863" i="46"/>
  <c r="AN863" i="46" s="1"/>
  <c r="AD864" i="46"/>
  <c r="AE864" i="46"/>
  <c r="AE865" i="46"/>
  <c r="AD865" i="46"/>
  <c r="AE866" i="46"/>
  <c r="AD866" i="46"/>
  <c r="AE886" i="46"/>
  <c r="AD886" i="46"/>
  <c r="AE887" i="46"/>
  <c r="AP887" i="46" s="1"/>
  <c r="AD887" i="46"/>
  <c r="AE888" i="46"/>
  <c r="AO888" i="46" s="1"/>
  <c r="AD888" i="46"/>
  <c r="AE889" i="46"/>
  <c r="AD889" i="46"/>
  <c r="AE890" i="46"/>
  <c r="AO890" i="46" s="1"/>
  <c r="AD890" i="46"/>
  <c r="AD891" i="46"/>
  <c r="AE891" i="46"/>
  <c r="AL891" i="46" s="1"/>
  <c r="AE892" i="46"/>
  <c r="AD892" i="46"/>
  <c r="AE893" i="46"/>
  <c r="AI893" i="46"/>
  <c r="AN893" i="46" s="1"/>
  <c r="AD893" i="46"/>
  <c r="AE894" i="46"/>
  <c r="AI894" i="46" s="1"/>
  <c r="AG894" i="46" s="1"/>
  <c r="AD894" i="46"/>
  <c r="AD895" i="46"/>
  <c r="AE895" i="46"/>
  <c r="AE896" i="46"/>
  <c r="AD896" i="46"/>
  <c r="AE897" i="46"/>
  <c r="AD897" i="46"/>
  <c r="AD915" i="46"/>
  <c r="AE915" i="46"/>
  <c r="AP915" i="46" s="1"/>
  <c r="AE916" i="46"/>
  <c r="AD916" i="46"/>
  <c r="AE917" i="46"/>
  <c r="AD917" i="46"/>
  <c r="AE918" i="46"/>
  <c r="AD918" i="46"/>
  <c r="AE919" i="46"/>
  <c r="AI919" i="46" s="1"/>
  <c r="AD919" i="46"/>
  <c r="AE920" i="46"/>
  <c r="AD920" i="46"/>
  <c r="AE921" i="46"/>
  <c r="AO921" i="46" s="1"/>
  <c r="AD921" i="46"/>
  <c r="AD922" i="46"/>
  <c r="AE922" i="46"/>
  <c r="AD923" i="46"/>
  <c r="AE923" i="46"/>
  <c r="AE924" i="46"/>
  <c r="AD924" i="46"/>
  <c r="AE925" i="46"/>
  <c r="AL925" i="46" s="1"/>
  <c r="AD925" i="46"/>
  <c r="AE926" i="46"/>
  <c r="AD926" i="46"/>
  <c r="AD927" i="46"/>
  <c r="AE927" i="46"/>
  <c r="AQ927" i="46" s="1"/>
  <c r="AD928" i="46"/>
  <c r="AE928" i="46"/>
  <c r="AE929" i="46"/>
  <c r="AD929" i="46"/>
  <c r="AE930" i="46"/>
  <c r="AD930" i="46"/>
  <c r="AD931" i="46"/>
  <c r="AE931" i="46"/>
  <c r="AI931" i="46"/>
  <c r="AE932" i="46"/>
  <c r="AD932" i="46"/>
  <c r="AE933" i="46"/>
  <c r="AD933" i="46"/>
  <c r="AE934" i="46"/>
  <c r="AD934" i="46"/>
  <c r="AE935" i="46"/>
  <c r="AL935" i="46"/>
  <c r="AD935" i="46"/>
  <c r="AD936" i="46"/>
  <c r="AE936" i="46"/>
  <c r="AE937" i="46"/>
  <c r="AD937" i="46"/>
  <c r="AE953" i="46"/>
  <c r="AD953" i="46"/>
  <c r="AE954" i="46"/>
  <c r="AD954" i="46"/>
  <c r="AD955" i="46"/>
  <c r="AE955" i="46"/>
  <c r="AI955" i="46" s="1"/>
  <c r="AE956" i="46"/>
  <c r="AD956" i="46"/>
  <c r="AE957" i="46"/>
  <c r="AD957" i="46"/>
  <c r="AD958" i="46"/>
  <c r="AE958" i="46"/>
  <c r="AD959" i="46"/>
  <c r="AE959" i="46"/>
  <c r="AE960" i="46"/>
  <c r="AD960" i="46"/>
  <c r="AD991" i="46"/>
  <c r="AE991" i="46"/>
  <c r="AD992" i="46"/>
  <c r="AE992" i="46"/>
  <c r="AP992" i="46" s="1"/>
  <c r="AE993" i="46"/>
  <c r="AD993" i="46"/>
  <c r="AE994" i="46"/>
  <c r="AD994" i="46"/>
  <c r="AD995" i="46"/>
  <c r="AE995" i="46"/>
  <c r="AE996" i="46"/>
  <c r="AD996" i="46"/>
  <c r="AE997" i="46"/>
  <c r="AD997" i="46"/>
  <c r="AE998" i="46"/>
  <c r="AD998" i="46"/>
  <c r="AE999" i="46"/>
  <c r="AD999" i="46"/>
  <c r="AD1000" i="46"/>
  <c r="AE1000" i="46"/>
  <c r="AO1000" i="46" s="1"/>
  <c r="AE1001" i="46"/>
  <c r="AD1001" i="46"/>
  <c r="AE1002" i="46"/>
  <c r="AD1002" i="46"/>
  <c r="AD1003" i="46"/>
  <c r="AE1003" i="46"/>
  <c r="AI1003" i="46" s="1"/>
  <c r="AE1004" i="46"/>
  <c r="AL1004" i="46" s="1"/>
  <c r="AD1004" i="46"/>
  <c r="AE1005" i="46"/>
  <c r="AD1005" i="46"/>
  <c r="AE1006" i="46"/>
  <c r="AO1006" i="46" s="1"/>
  <c r="AD1006" i="46"/>
  <c r="AD1007" i="46"/>
  <c r="AE1007" i="46"/>
  <c r="AL1007" i="46" s="1"/>
  <c r="AE1008" i="46"/>
  <c r="AI1008" i="46" s="1"/>
  <c r="AD1008" i="46"/>
  <c r="AD1009" i="46"/>
  <c r="AE1010" i="46"/>
  <c r="AI1010" i="46" s="1"/>
  <c r="AE1011" i="46"/>
  <c r="AO1011" i="46" s="1"/>
  <c r="AE1012" i="46"/>
  <c r="AD1012" i="46"/>
  <c r="AV94" i="46"/>
  <c r="AV98" i="46"/>
  <c r="AV102" i="46"/>
  <c r="AV106" i="46"/>
  <c r="AV110" i="46"/>
  <c r="AV114" i="46"/>
  <c r="AV118" i="46"/>
  <c r="AV122" i="46"/>
  <c r="AV126" i="46"/>
  <c r="AV130" i="46"/>
  <c r="AV134" i="46"/>
  <c r="AV137" i="46"/>
  <c r="AV138" i="46"/>
  <c r="AV142" i="46"/>
  <c r="AV146" i="46"/>
  <c r="AV150" i="46"/>
  <c r="AV154" i="46"/>
  <c r="AV158" i="46"/>
  <c r="AV162" i="46"/>
  <c r="AV166" i="46"/>
  <c r="AV170" i="46"/>
  <c r="AV174" i="46"/>
  <c r="AV178" i="46"/>
  <c r="AV182" i="46"/>
  <c r="AV186" i="46"/>
  <c r="AV190" i="46"/>
  <c r="AV193" i="46"/>
  <c r="AV194" i="46"/>
  <c r="AV198" i="46"/>
  <c r="AV202" i="46"/>
  <c r="AV206" i="46"/>
  <c r="AV210" i="46"/>
  <c r="AV214" i="46"/>
  <c r="AV218" i="46"/>
  <c r="AV221" i="46"/>
  <c r="AV222" i="46"/>
  <c r="AV226" i="46"/>
  <c r="AV230" i="46"/>
  <c r="AV234" i="46"/>
  <c r="AV238" i="46"/>
  <c r="AV242" i="46"/>
  <c r="AV246" i="46"/>
  <c r="AV250" i="46"/>
  <c r="AV254" i="46"/>
  <c r="AV266" i="46"/>
  <c r="AV273" i="46"/>
  <c r="AV477" i="46"/>
  <c r="AV947" i="46"/>
  <c r="AV950" i="46"/>
  <c r="AV966" i="46"/>
  <c r="AV975" i="46"/>
  <c r="AV978" i="46"/>
  <c r="AV982" i="46"/>
  <c r="AV983" i="46"/>
  <c r="AV986" i="46"/>
  <c r="AV1002" i="46"/>
  <c r="AV1003" i="46"/>
  <c r="AV1007" i="46"/>
  <c r="AV1014" i="46"/>
  <c r="AV1015" i="46"/>
  <c r="AE21" i="46"/>
  <c r="AD21" i="46"/>
  <c r="AE54" i="46"/>
  <c r="AD54" i="46"/>
  <c r="AE55" i="46"/>
  <c r="AQ55" i="46" s="1"/>
  <c r="AD55" i="46"/>
  <c r="AE56" i="46"/>
  <c r="AP56" i="46" s="1"/>
  <c r="AD56" i="46"/>
  <c r="AE57" i="46"/>
  <c r="AD57" i="46"/>
  <c r="AE58" i="46"/>
  <c r="AD58" i="46"/>
  <c r="AE59" i="46"/>
  <c r="AI59" i="46" s="1"/>
  <c r="AD59" i="46"/>
  <c r="AD103" i="46"/>
  <c r="AE103" i="46"/>
  <c r="AI103" i="46" s="1"/>
  <c r="AE104" i="46"/>
  <c r="AD104" i="46"/>
  <c r="AE105" i="46"/>
  <c r="AD105" i="46"/>
  <c r="AE106" i="46"/>
  <c r="AP106" i="46" s="1"/>
  <c r="AD106" i="46"/>
  <c r="AE107" i="46"/>
  <c r="AP107" i="46"/>
  <c r="AD107" i="46"/>
  <c r="AE108" i="46"/>
  <c r="AD108" i="46"/>
  <c r="AE109" i="46"/>
  <c r="AD109" i="46"/>
  <c r="AE110" i="46"/>
  <c r="AD110" i="46"/>
  <c r="AD111" i="46"/>
  <c r="AE111" i="46"/>
  <c r="AE112" i="46"/>
  <c r="AD112" i="46"/>
  <c r="AD165" i="46"/>
  <c r="AE165" i="46"/>
  <c r="AE166" i="46"/>
  <c r="AI166" i="46" s="1"/>
  <c r="AS166" i="46" s="1"/>
  <c r="AD166" i="46"/>
  <c r="AD167" i="46"/>
  <c r="AE167" i="46"/>
  <c r="AP167" i="46" s="1"/>
  <c r="AE181" i="46"/>
  <c r="AO181" i="46" s="1"/>
  <c r="AD181" i="46"/>
  <c r="AD182" i="46"/>
  <c r="AD184" i="46"/>
  <c r="AD244" i="46"/>
  <c r="AE244" i="46"/>
  <c r="AD245" i="46"/>
  <c r="AE245" i="46"/>
  <c r="AL245" i="46" s="1"/>
  <c r="AE246" i="46"/>
  <c r="AD246" i="46"/>
  <c r="AE247" i="46"/>
  <c r="AO247" i="46"/>
  <c r="AD247" i="46"/>
  <c r="AE248" i="46"/>
  <c r="AD248" i="46"/>
  <c r="AE249" i="46"/>
  <c r="AQ249" i="46" s="1"/>
  <c r="AD249" i="46"/>
  <c r="AE250" i="46"/>
  <c r="AD250" i="46"/>
  <c r="AD251" i="46"/>
  <c r="AE251" i="46"/>
  <c r="AO251" i="46" s="1"/>
  <c r="AE252" i="46"/>
  <c r="AD252" i="46"/>
  <c r="AE253" i="46"/>
  <c r="AL253" i="46" s="1"/>
  <c r="AD253" i="46"/>
  <c r="AE287" i="46"/>
  <c r="AL287" i="46" s="1"/>
  <c r="AD287" i="46"/>
  <c r="AD288" i="46"/>
  <c r="AE288" i="46"/>
  <c r="AE325" i="46"/>
  <c r="AQ325" i="46" s="1"/>
  <c r="AD325" i="46"/>
  <c r="AE329" i="46"/>
  <c r="AD329" i="46"/>
  <c r="AE330" i="46"/>
  <c r="AI330" i="46"/>
  <c r="AK330" i="46" s="1"/>
  <c r="AD330" i="46"/>
  <c r="AD331" i="46"/>
  <c r="AE331" i="46"/>
  <c r="AQ331" i="46" s="1"/>
  <c r="AE332" i="46"/>
  <c r="AL332" i="46" s="1"/>
  <c r="AD332" i="46"/>
  <c r="AE333" i="46"/>
  <c r="AD333" i="46"/>
  <c r="AE334" i="46"/>
  <c r="AD334" i="46"/>
  <c r="AD362" i="46"/>
  <c r="AE362" i="46"/>
  <c r="AQ362" i="46" s="1"/>
  <c r="AE363" i="46"/>
  <c r="AO363" i="46" s="1"/>
  <c r="AD363" i="46"/>
  <c r="AE364" i="46"/>
  <c r="AI364" i="46" s="1"/>
  <c r="AD364" i="46"/>
  <c r="AE365" i="46"/>
  <c r="AD365" i="46"/>
  <c r="AD366" i="46"/>
  <c r="AE366" i="46"/>
  <c r="AO366" i="46" s="1"/>
  <c r="AE367" i="46"/>
  <c r="AD367" i="46"/>
  <c r="AE368" i="46"/>
  <c r="AL368" i="46" s="1"/>
  <c r="AD368" i="46"/>
  <c r="AE369" i="46"/>
  <c r="AD369" i="46"/>
  <c r="AE370" i="46"/>
  <c r="AQ370" i="46" s="1"/>
  <c r="AD370" i="46"/>
  <c r="AE371" i="46"/>
  <c r="AD371" i="46"/>
  <c r="AD373" i="46"/>
  <c r="AE373" i="46"/>
  <c r="AD374" i="46"/>
  <c r="AE374" i="46"/>
  <c r="AL374" i="46" s="1"/>
  <c r="AE375" i="46"/>
  <c r="AP375" i="46" s="1"/>
  <c r="AD375" i="46"/>
  <c r="AE376" i="46"/>
  <c r="AD376" i="46"/>
  <c r="AE377" i="46"/>
  <c r="AD377" i="46"/>
  <c r="AD378" i="46"/>
  <c r="AE378" i="46"/>
  <c r="AP378" i="46" s="1"/>
  <c r="AE379" i="46"/>
  <c r="AP379" i="46" s="1"/>
  <c r="AD379" i="46"/>
  <c r="AD380" i="46"/>
  <c r="AE380" i="46"/>
  <c r="AE402" i="46"/>
  <c r="AD402" i="46"/>
  <c r="AE403" i="46"/>
  <c r="AD403" i="46"/>
  <c r="AE404" i="46"/>
  <c r="AL404" i="46" s="1"/>
  <c r="AD404" i="46"/>
  <c r="AD405" i="46"/>
  <c r="AE405" i="46"/>
  <c r="AD406" i="46"/>
  <c r="AE406" i="46"/>
  <c r="AD409" i="46"/>
  <c r="AE411" i="46"/>
  <c r="AD411" i="46"/>
  <c r="AE412" i="46"/>
  <c r="AD412" i="46"/>
  <c r="AE413" i="46"/>
  <c r="AD413" i="46"/>
  <c r="AD414" i="46"/>
  <c r="AE414" i="46"/>
  <c r="AE415" i="46"/>
  <c r="AQ415" i="46" s="1"/>
  <c r="AD415" i="46"/>
  <c r="AD416" i="46"/>
  <c r="AE416" i="46"/>
  <c r="AE417" i="46"/>
  <c r="AD417" i="46"/>
  <c r="AE418" i="46"/>
  <c r="AD418" i="46"/>
  <c r="AE419" i="46"/>
  <c r="AD419" i="46"/>
  <c r="AE451" i="46"/>
  <c r="AO451" i="46" s="1"/>
  <c r="AD451" i="46"/>
  <c r="AE452" i="46"/>
  <c r="AD452" i="46"/>
  <c r="AE453" i="46"/>
  <c r="AQ453" i="46" s="1"/>
  <c r="AD453" i="46"/>
  <c r="AD454" i="46"/>
  <c r="AE454" i="46"/>
  <c r="AE487" i="46"/>
  <c r="AQ487" i="46" s="1"/>
  <c r="AD487" i="46"/>
  <c r="AD488" i="46"/>
  <c r="AE489" i="46"/>
  <c r="AE490" i="46"/>
  <c r="AE491" i="46"/>
  <c r="AO491" i="46" s="1"/>
  <c r="AD492" i="46"/>
  <c r="AE493" i="46"/>
  <c r="AE494" i="46"/>
  <c r="AE495" i="46"/>
  <c r="AE496" i="46"/>
  <c r="AO496" i="46" s="1"/>
  <c r="AD496" i="46"/>
  <c r="AE497" i="46"/>
  <c r="AD497" i="46"/>
  <c r="AE498" i="46"/>
  <c r="AQ498" i="46" s="1"/>
  <c r="AD498" i="46"/>
  <c r="AE499" i="46"/>
  <c r="AP499" i="46" s="1"/>
  <c r="AD499" i="46"/>
  <c r="AD500" i="46"/>
  <c r="AE500" i="46"/>
  <c r="AD501" i="46"/>
  <c r="AE501" i="46"/>
  <c r="AD502" i="46"/>
  <c r="AE502" i="46"/>
  <c r="AE523" i="46"/>
  <c r="AD523" i="46"/>
  <c r="AE524" i="46"/>
  <c r="AO524" i="46" s="1"/>
  <c r="AD524" i="46"/>
  <c r="AE525" i="46"/>
  <c r="AD525" i="46"/>
  <c r="AD526" i="46"/>
  <c r="AE526" i="46"/>
  <c r="AE527" i="46"/>
  <c r="AD527" i="46"/>
  <c r="AD528" i="46"/>
  <c r="AE528" i="46"/>
  <c r="AD529" i="46"/>
  <c r="AE529" i="46"/>
  <c r="AQ529" i="46" s="1"/>
  <c r="AD555" i="46"/>
  <c r="AE557" i="46"/>
  <c r="AD557" i="46"/>
  <c r="AD558" i="46"/>
  <c r="AE558" i="46"/>
  <c r="AE559" i="46"/>
  <c r="AD559" i="46"/>
  <c r="AE560" i="46"/>
  <c r="AD560" i="46"/>
  <c r="AD561" i="46"/>
  <c r="AE562" i="46"/>
  <c r="AI562" i="46" s="1"/>
  <c r="AK562" i="46" s="1"/>
  <c r="AE563" i="46"/>
  <c r="AO563" i="46"/>
  <c r="AD563" i="46"/>
  <c r="AE564" i="46"/>
  <c r="AD564" i="46"/>
  <c r="AD565" i="46"/>
  <c r="AE565" i="46"/>
  <c r="AD566" i="46"/>
  <c r="AE566" i="46"/>
  <c r="AE599" i="46"/>
  <c r="AI599" i="46" s="1"/>
  <c r="AN599" i="46" s="1"/>
  <c r="AD599" i="46"/>
  <c r="AE600" i="46"/>
  <c r="AD600" i="46"/>
  <c r="AD601" i="46"/>
  <c r="AE601" i="46"/>
  <c r="AD602" i="46"/>
  <c r="AE602" i="46"/>
  <c r="AE626" i="46"/>
  <c r="AL626" i="46" s="1"/>
  <c r="AD626" i="46"/>
  <c r="AE627" i="46"/>
  <c r="AI627" i="46" s="1"/>
  <c r="AN627" i="46"/>
  <c r="AD627" i="46"/>
  <c r="AD628" i="46"/>
  <c r="AE628" i="46"/>
  <c r="AD629" i="46"/>
  <c r="AE629" i="46"/>
  <c r="AD630" i="46"/>
  <c r="AE630" i="46"/>
  <c r="AE631" i="46"/>
  <c r="AD631" i="46"/>
  <c r="AE632" i="46"/>
  <c r="AL632" i="46" s="1"/>
  <c r="AD632" i="46"/>
  <c r="AE633" i="46"/>
  <c r="AD633" i="46"/>
  <c r="AD634" i="46"/>
  <c r="AE634" i="46"/>
  <c r="AE635" i="46"/>
  <c r="AD635" i="46"/>
  <c r="AD636" i="46"/>
  <c r="AE636" i="46"/>
  <c r="AE637" i="46"/>
  <c r="AD637" i="46"/>
  <c r="AE638" i="46"/>
  <c r="AP638" i="46" s="1"/>
  <c r="AD638" i="46"/>
  <c r="AE670" i="46"/>
  <c r="AD670" i="46"/>
  <c r="AE671" i="46"/>
  <c r="AD671" i="46"/>
  <c r="AD672" i="46"/>
  <c r="AE672" i="46"/>
  <c r="AL672" i="46" s="1"/>
  <c r="AE673" i="46"/>
  <c r="AD673" i="46"/>
  <c r="AE674" i="46"/>
  <c r="AD674" i="46"/>
  <c r="AE675" i="46"/>
  <c r="AD675" i="46"/>
  <c r="AE676" i="46"/>
  <c r="AD676" i="46"/>
  <c r="AE677" i="46"/>
  <c r="AD677" i="46"/>
  <c r="AD678" i="46"/>
  <c r="AE678" i="46"/>
  <c r="AP678" i="46" s="1"/>
  <c r="AE679" i="46"/>
  <c r="AQ679" i="46" s="1"/>
  <c r="AD679" i="46"/>
  <c r="AE680" i="46"/>
  <c r="AQ680" i="46" s="1"/>
  <c r="AD680" i="46"/>
  <c r="AE697" i="46"/>
  <c r="AD697" i="46"/>
  <c r="AE698" i="46"/>
  <c r="AD698" i="46"/>
  <c r="AE699" i="46"/>
  <c r="AD699" i="46"/>
  <c r="AD700" i="46"/>
  <c r="AE700" i="46"/>
  <c r="AE701" i="46"/>
  <c r="AD701" i="46"/>
  <c r="AE702" i="46"/>
  <c r="AD702" i="46"/>
  <c r="AE703" i="46"/>
  <c r="AP703" i="46"/>
  <c r="AD703" i="46"/>
  <c r="AE704" i="46"/>
  <c r="AD704" i="46"/>
  <c r="AE705" i="46"/>
  <c r="AD705" i="46"/>
  <c r="AE706" i="46"/>
  <c r="AD706" i="46"/>
  <c r="AE707" i="46"/>
  <c r="AD707" i="46"/>
  <c r="AE708" i="46"/>
  <c r="AD708" i="46"/>
  <c r="AE709" i="46"/>
  <c r="AD709" i="46"/>
  <c r="AD710" i="46"/>
  <c r="AE710" i="46"/>
  <c r="AE711" i="46"/>
  <c r="AP711" i="46" s="1"/>
  <c r="AD711" i="46"/>
  <c r="AE746" i="46"/>
  <c r="AD746" i="46"/>
  <c r="AE758" i="46"/>
  <c r="AD758" i="46"/>
  <c r="AE759" i="46"/>
  <c r="AO759" i="46"/>
  <c r="AD759" i="46"/>
  <c r="AE760" i="46"/>
  <c r="AD760" i="46"/>
  <c r="AE761" i="46"/>
  <c r="AD761" i="46"/>
  <c r="AE762" i="46"/>
  <c r="AD762" i="46"/>
  <c r="AE763" i="46"/>
  <c r="AI763" i="46" s="1"/>
  <c r="AG763" i="46" s="1"/>
  <c r="AD763" i="46"/>
  <c r="AE764" i="46"/>
  <c r="AD764" i="46"/>
  <c r="AE765" i="46"/>
  <c r="AQ765" i="46" s="1"/>
  <c r="AD765" i="46"/>
  <c r="AE766" i="46"/>
  <c r="AD766" i="46"/>
  <c r="AE767" i="46"/>
  <c r="AL767" i="46" s="1"/>
  <c r="AD767" i="46"/>
  <c r="AE770" i="46"/>
  <c r="AD770" i="46"/>
  <c r="AE771" i="46"/>
  <c r="AD771" i="46"/>
  <c r="AE772" i="46"/>
  <c r="AD772" i="46"/>
  <c r="AE810" i="46"/>
  <c r="AD810" i="46"/>
  <c r="AD811" i="46"/>
  <c r="AE811" i="46"/>
  <c r="AE812" i="46"/>
  <c r="AD812" i="46"/>
  <c r="AE813" i="46"/>
  <c r="AD813" i="46"/>
  <c r="AD814" i="46"/>
  <c r="AE816" i="46"/>
  <c r="AP816" i="46" s="1"/>
  <c r="AD816" i="46"/>
  <c r="AE817" i="46"/>
  <c r="AD817" i="46"/>
  <c r="AD830" i="46"/>
  <c r="AE830" i="46"/>
  <c r="AO830" i="46" s="1"/>
  <c r="AD831" i="46"/>
  <c r="AE831" i="46"/>
  <c r="AE832" i="46"/>
  <c r="AD832" i="46"/>
  <c r="AE833" i="46"/>
  <c r="AD833" i="46"/>
  <c r="AE834" i="46"/>
  <c r="AD834" i="46"/>
  <c r="AD835" i="46"/>
  <c r="AE835" i="46"/>
  <c r="AQ835" i="46" s="1"/>
  <c r="AE836" i="46"/>
  <c r="AI836" i="46" s="1"/>
  <c r="AD836" i="46"/>
  <c r="AE837" i="46"/>
  <c r="AD837" i="46"/>
  <c r="AE838" i="46"/>
  <c r="AP838" i="46" s="1"/>
  <c r="AD838" i="46"/>
  <c r="AE839" i="46"/>
  <c r="AP839" i="46" s="1"/>
  <c r="AD839" i="46"/>
  <c r="AE840" i="46"/>
  <c r="AO840" i="46" s="1"/>
  <c r="AD840" i="46"/>
  <c r="AE867" i="46"/>
  <c r="AE869" i="46"/>
  <c r="AD869" i="46"/>
  <c r="AE871" i="46"/>
  <c r="AP871" i="46" s="1"/>
  <c r="AD872" i="46"/>
  <c r="AE872" i="46"/>
  <c r="AE873" i="46"/>
  <c r="AD873" i="46"/>
  <c r="AE874" i="46"/>
  <c r="AD874" i="46"/>
  <c r="AE898" i="46"/>
  <c r="AD898" i="46"/>
  <c r="AD899" i="46"/>
  <c r="AE899" i="46"/>
  <c r="AD900" i="46"/>
  <c r="AE900" i="46"/>
  <c r="AE901" i="46"/>
  <c r="AD901" i="46"/>
  <c r="AE938" i="46"/>
  <c r="AQ938" i="46" s="1"/>
  <c r="AD938" i="46"/>
  <c r="AD939" i="46"/>
  <c r="AE939" i="46"/>
  <c r="AI939" i="46" s="1"/>
  <c r="AE940" i="46"/>
  <c r="AD940" i="46"/>
  <c r="AE941" i="46"/>
  <c r="AD941" i="46"/>
  <c r="AE961" i="46"/>
  <c r="AD961" i="46"/>
  <c r="AD962" i="46"/>
  <c r="AE964" i="46"/>
  <c r="AI964" i="46" s="1"/>
  <c r="AD964" i="46"/>
  <c r="AE965" i="46"/>
  <c r="AD965" i="46"/>
  <c r="AE966" i="46"/>
  <c r="AQ966" i="46" s="1"/>
  <c r="AD966" i="46"/>
  <c r="AE967" i="46"/>
  <c r="AD967" i="46"/>
  <c r="AE1013" i="46"/>
  <c r="AL1013" i="46" s="1"/>
  <c r="AD1013" i="46"/>
  <c r="AJ341" i="46"/>
  <c r="AM341" i="46"/>
  <c r="AM597" i="46"/>
  <c r="AJ597" i="46"/>
  <c r="AJ1008" i="46"/>
  <c r="AM707" i="46"/>
  <c r="AJ769" i="46"/>
  <c r="AJ711" i="46"/>
  <c r="AJ894" i="46"/>
  <c r="AJ618" i="46"/>
  <c r="AM709" i="46"/>
  <c r="AJ337" i="46"/>
  <c r="AJ204" i="46"/>
  <c r="AM483" i="46"/>
  <c r="AJ1009" i="46"/>
  <c r="AJ480" i="46"/>
  <c r="AM566" i="46"/>
  <c r="AJ566" i="46"/>
  <c r="AM965" i="46"/>
  <c r="AM667" i="46"/>
  <c r="AJ96" i="46"/>
  <c r="AJ179" i="46"/>
  <c r="AJ339" i="46"/>
  <c r="AJ594" i="46"/>
  <c r="AJ664" i="46"/>
  <c r="AM592" i="46"/>
  <c r="AM967" i="46"/>
  <c r="AM710" i="46"/>
  <c r="AJ280" i="46"/>
  <c r="AM278" i="46"/>
  <c r="AM836" i="46"/>
  <c r="AJ277" i="46"/>
  <c r="AJ162" i="46"/>
  <c r="AM873" i="46"/>
  <c r="AJ374" i="46"/>
  <c r="AJ340" i="46"/>
  <c r="AJ870" i="46"/>
  <c r="AM619" i="46"/>
  <c r="AM775" i="46"/>
  <c r="AJ217" i="46"/>
  <c r="AJ823" i="46"/>
  <c r="AJ658" i="46"/>
  <c r="AM835" i="46"/>
  <c r="AM370" i="46"/>
  <c r="AJ205" i="46"/>
  <c r="AJ452" i="46"/>
  <c r="AM306" i="46"/>
  <c r="AM161" i="46"/>
  <c r="AM140" i="46"/>
  <c r="AJ159" i="46"/>
  <c r="AM434" i="46"/>
  <c r="AJ484" i="46"/>
  <c r="AJ479" i="46"/>
  <c r="AJ1007" i="46"/>
  <c r="AV307" i="46"/>
  <c r="AV323" i="46"/>
  <c r="AV335" i="46"/>
  <c r="AV363" i="46"/>
  <c r="AJ366" i="46"/>
  <c r="AM366" i="46"/>
  <c r="AJ705" i="46"/>
  <c r="AM705" i="46"/>
  <c r="AM303" i="46"/>
  <c r="AJ303" i="46"/>
  <c r="AM655" i="46"/>
  <c r="AJ655" i="46"/>
  <c r="AM656" i="46"/>
  <c r="AJ656" i="46"/>
  <c r="AJ708" i="46"/>
  <c r="AJ376" i="46"/>
  <c r="AM895" i="46"/>
  <c r="AM433" i="46"/>
  <c r="AJ433" i="46"/>
  <c r="AM595" i="46"/>
  <c r="AJ768" i="46"/>
  <c r="AJ276" i="46"/>
  <c r="AM663" i="46"/>
  <c r="AM695" i="46"/>
  <c r="AJ897" i="46"/>
  <c r="AJ216" i="46"/>
  <c r="AM175" i="46"/>
  <c r="AJ481" i="46"/>
  <c r="AJ93" i="46"/>
  <c r="AJ453" i="46"/>
  <c r="AJ344" i="46"/>
  <c r="AJ598" i="46"/>
  <c r="AM1011" i="46"/>
  <c r="AV34" i="46"/>
  <c r="AM659" i="46"/>
  <c r="AJ737" i="46"/>
  <c r="AM737" i="46"/>
  <c r="AM790" i="46"/>
  <c r="AV131" i="46"/>
  <c r="AV139" i="46"/>
  <c r="AV163" i="46"/>
  <c r="AV171" i="46"/>
  <c r="AV215" i="46"/>
  <c r="AV235" i="46"/>
  <c r="AV275" i="46"/>
  <c r="AV278" i="46"/>
  <c r="AV295" i="46"/>
  <c r="AV392" i="46"/>
  <c r="AV606" i="46"/>
  <c r="AV739" i="46"/>
  <c r="AV799" i="46"/>
  <c r="AV867" i="46"/>
  <c r="AV875" i="46"/>
  <c r="AJ652" i="46"/>
  <c r="AM652" i="46"/>
  <c r="AJ766" i="46"/>
  <c r="AM766" i="46"/>
  <c r="AV302" i="46"/>
  <c r="AV366" i="46"/>
  <c r="AV382" i="46"/>
  <c r="AV386" i="46"/>
  <c r="AV390" i="46"/>
  <c r="AV394" i="46"/>
  <c r="AV406" i="46"/>
  <c r="AV410" i="46"/>
  <c r="AV414" i="46"/>
  <c r="AV418" i="46"/>
  <c r="AV426" i="46"/>
  <c r="AV430" i="46"/>
  <c r="AV434" i="46"/>
  <c r="AV438" i="46"/>
  <c r="AV442" i="46"/>
  <c r="AV446" i="46"/>
  <c r="AV454" i="46"/>
  <c r="AV458" i="46"/>
  <c r="AV466" i="46"/>
  <c r="AV470" i="46"/>
  <c r="AV482" i="46"/>
  <c r="AV486" i="46"/>
  <c r="AV490" i="46"/>
  <c r="AV498" i="46"/>
  <c r="AV502" i="46"/>
  <c r="AV506" i="46"/>
  <c r="AV510" i="46"/>
  <c r="AV518" i="46"/>
  <c r="AV522" i="46"/>
  <c r="AV526" i="46"/>
  <c r="AV530" i="46"/>
  <c r="AV534" i="46"/>
  <c r="AV546" i="46"/>
  <c r="AV550" i="46"/>
  <c r="AV554" i="46"/>
  <c r="AV562" i="46"/>
  <c r="AV566" i="46"/>
  <c r="AV756" i="46"/>
  <c r="AM581" i="46"/>
  <c r="AJ716" i="46"/>
  <c r="AJ817" i="46"/>
  <c r="AV788" i="46"/>
  <c r="AV876" i="46"/>
  <c r="AV954" i="46"/>
  <c r="AV970" i="46"/>
  <c r="AV974" i="46"/>
  <c r="AV994" i="46"/>
  <c r="AV998" i="46"/>
  <c r="AV19" i="46"/>
  <c r="AM220" i="46"/>
  <c r="AJ220" i="46"/>
  <c r="AM296" i="46"/>
  <c r="AJ296" i="46"/>
  <c r="AM301" i="46"/>
  <c r="AJ301" i="46"/>
  <c r="AM324" i="46"/>
  <c r="AJ324" i="46"/>
  <c r="AJ958" i="46"/>
  <c r="AM958" i="46"/>
  <c r="AM959" i="46"/>
  <c r="AJ959" i="46"/>
  <c r="AI111" i="46"/>
  <c r="AG111" i="46" s="1"/>
  <c r="AM889" i="46"/>
  <c r="AJ889" i="46"/>
  <c r="AM922" i="46"/>
  <c r="AJ922" i="46"/>
  <c r="AJ283" i="46"/>
  <c r="AJ359" i="46"/>
  <c r="AM359" i="46"/>
  <c r="AM360" i="46"/>
  <c r="AJ360" i="46"/>
  <c r="AM361" i="46"/>
  <c r="AJ361" i="46"/>
  <c r="AM378" i="46"/>
  <c r="AJ378" i="46"/>
  <c r="AM379" i="46"/>
  <c r="AJ379" i="46"/>
  <c r="AM380" i="46"/>
  <c r="AJ380" i="46"/>
  <c r="AJ478" i="46"/>
  <c r="AM478" i="46"/>
  <c r="AJ535" i="46"/>
  <c r="AI544" i="46"/>
  <c r="AM565" i="46"/>
  <c r="AJ565" i="46"/>
  <c r="AJ580" i="46"/>
  <c r="AM580" i="46"/>
  <c r="AM634" i="46"/>
  <c r="AJ634" i="46"/>
  <c r="AM704" i="46"/>
  <c r="AJ704" i="46"/>
  <c r="AM736" i="46"/>
  <c r="AJ736" i="46"/>
  <c r="AM750" i="46"/>
  <c r="AJ750" i="46"/>
  <c r="AJ751" i="46"/>
  <c r="AM751" i="46"/>
  <c r="AM764" i="46"/>
  <c r="AJ764" i="46"/>
  <c r="AM780" i="46"/>
  <c r="AJ780" i="46"/>
  <c r="AJ829" i="46"/>
  <c r="AM829" i="46"/>
  <c r="AJ846" i="46"/>
  <c r="AM846" i="46"/>
  <c r="AJ847" i="46"/>
  <c r="AM847" i="46"/>
  <c r="AM874" i="46"/>
  <c r="AJ874" i="46"/>
  <c r="AM1001" i="46"/>
  <c r="AJ1001" i="46"/>
  <c r="AM1002" i="46"/>
  <c r="AJ1002" i="46"/>
  <c r="AJ263" i="46"/>
  <c r="AM263" i="46"/>
  <c r="AM264" i="46"/>
  <c r="AJ264" i="46"/>
  <c r="AM302" i="46"/>
  <c r="AJ302" i="46"/>
  <c r="AJ960" i="46"/>
  <c r="AM960" i="46"/>
  <c r="AM840" i="46"/>
  <c r="AJ840" i="46"/>
  <c r="AM64" i="46"/>
  <c r="AJ64" i="46"/>
  <c r="AJ65" i="46"/>
  <c r="AM65" i="46"/>
  <c r="AJ282" i="46"/>
  <c r="AM438" i="46"/>
  <c r="AJ438" i="46"/>
  <c r="AM446" i="46"/>
  <c r="AJ446" i="46"/>
  <c r="AM448" i="46"/>
  <c r="AJ448" i="46"/>
  <c r="AM449" i="46"/>
  <c r="AJ449" i="46"/>
  <c r="AM450" i="46"/>
  <c r="AJ450" i="46"/>
  <c r="AJ458" i="46"/>
  <c r="AM458" i="46"/>
  <c r="AM520" i="46"/>
  <c r="AJ520" i="46"/>
  <c r="AM521" i="46"/>
  <c r="AJ521" i="46"/>
  <c r="AM540" i="46"/>
  <c r="AJ540" i="46"/>
  <c r="AM542" i="46"/>
  <c r="AJ542" i="46"/>
  <c r="AM621" i="46"/>
  <c r="AJ621" i="46"/>
  <c r="AM975" i="46"/>
  <c r="AJ975" i="46"/>
  <c r="AM131" i="46"/>
  <c r="AJ131" i="46"/>
  <c r="AM137" i="46"/>
  <c r="AJ137" i="46"/>
  <c r="AM176" i="46"/>
  <c r="AJ176" i="46"/>
  <c r="AM191" i="46"/>
  <c r="AJ191" i="46"/>
  <c r="AM192" i="46"/>
  <c r="AJ192" i="46"/>
  <c r="AJ194" i="46"/>
  <c r="AM194" i="46"/>
  <c r="AJ195" i="46"/>
  <c r="AM195" i="46"/>
  <c r="AJ210" i="46"/>
  <c r="AM389" i="46"/>
  <c r="AJ389" i="46"/>
  <c r="AM406" i="46"/>
  <c r="AJ406" i="46"/>
  <c r="AJ460" i="46"/>
  <c r="AM460" i="46"/>
  <c r="AJ609" i="46"/>
  <c r="AM609" i="46"/>
  <c r="AJ740" i="46"/>
  <c r="AM740" i="46"/>
  <c r="AM741" i="46"/>
  <c r="AJ741" i="46"/>
  <c r="AM767" i="46"/>
  <c r="AJ767" i="46"/>
  <c r="AJ787" i="46"/>
  <c r="AM787" i="46"/>
  <c r="AM796" i="46"/>
  <c r="AJ796" i="46"/>
  <c r="AM112" i="46"/>
  <c r="AJ112" i="46"/>
  <c r="AM167" i="46"/>
  <c r="AJ167" i="46"/>
  <c r="AJ180" i="46"/>
  <c r="AM180" i="46"/>
  <c r="AJ202" i="46"/>
  <c r="AM202" i="46"/>
  <c r="AJ211" i="46"/>
  <c r="AM211" i="46"/>
  <c r="AM358" i="46"/>
  <c r="AJ358" i="46"/>
  <c r="AJ375" i="46"/>
  <c r="AM375" i="46"/>
  <c r="AJ377" i="46"/>
  <c r="AM377" i="46"/>
  <c r="AJ590" i="46"/>
  <c r="AM590" i="46"/>
  <c r="AJ591" i="46"/>
  <c r="AM591" i="46"/>
  <c r="AJ645" i="46"/>
  <c r="AJ900" i="46"/>
  <c r="AM900" i="46"/>
  <c r="AM901" i="46"/>
  <c r="AJ901" i="46"/>
  <c r="AM996" i="46"/>
  <c r="AJ996" i="46"/>
  <c r="AJ997" i="46"/>
  <c r="AM997" i="46"/>
  <c r="AJ998" i="46"/>
  <c r="AM998" i="46"/>
  <c r="AM999" i="46"/>
  <c r="AJ999" i="46"/>
  <c r="AJ27" i="46"/>
  <c r="AM27" i="46"/>
  <c r="AM95" i="46"/>
  <c r="AJ95" i="46"/>
  <c r="AM142" i="46"/>
  <c r="AJ142" i="46"/>
  <c r="AJ143" i="46"/>
  <c r="AM143" i="46"/>
  <c r="AM144" i="46"/>
  <c r="AJ144" i="46"/>
  <c r="AJ171" i="46"/>
  <c r="AM171" i="46"/>
  <c r="AJ304" i="46"/>
  <c r="AM304" i="46"/>
  <c r="AM328" i="46"/>
  <c r="AJ328" i="46"/>
  <c r="AM342" i="46"/>
  <c r="AJ342" i="46"/>
  <c r="AM397" i="46"/>
  <c r="AM414" i="46"/>
  <c r="AJ414" i="46"/>
  <c r="AM415" i="46"/>
  <c r="AJ415" i="46"/>
  <c r="AJ417" i="46"/>
  <c r="AM417" i="46"/>
  <c r="AJ419" i="46"/>
  <c r="AM419" i="46"/>
  <c r="AM653" i="46"/>
  <c r="AJ653" i="46"/>
  <c r="AJ833" i="46"/>
  <c r="AM833" i="46"/>
  <c r="AM908" i="46"/>
  <c r="AJ908" i="46"/>
  <c r="AJ933" i="46"/>
  <c r="AM933" i="46"/>
  <c r="AJ934" i="46"/>
  <c r="AM934" i="46"/>
  <c r="AV356" i="46"/>
  <c r="AM156" i="46"/>
  <c r="AJ156" i="46"/>
  <c r="AJ158" i="46"/>
  <c r="AM158" i="46"/>
  <c r="AJ288" i="46"/>
  <c r="AM288" i="46"/>
  <c r="AM388" i="46"/>
  <c r="AJ388" i="46"/>
  <c r="AJ400" i="46"/>
  <c r="AM400" i="46"/>
  <c r="AJ476" i="46"/>
  <c r="AM476" i="46"/>
  <c r="AJ512" i="46"/>
  <c r="AM512" i="46"/>
  <c r="AM589" i="46"/>
  <c r="AJ589" i="46"/>
  <c r="AJ608" i="46"/>
  <c r="AM608" i="46"/>
  <c r="AM633" i="46"/>
  <c r="AJ633" i="46"/>
  <c r="AJ824" i="46"/>
  <c r="AM824" i="46"/>
  <c r="AM885" i="46"/>
  <c r="AJ885" i="46"/>
  <c r="AV299" i="46"/>
  <c r="AV315" i="46"/>
  <c r="AJ90" i="46"/>
  <c r="AM90" i="46"/>
  <c r="AJ228" i="46"/>
  <c r="AM228" i="46"/>
  <c r="AJ384" i="46"/>
  <c r="AM384" i="46"/>
  <c r="AM454" i="46"/>
  <c r="AJ454" i="46"/>
  <c r="AM612" i="46"/>
  <c r="AJ612" i="46"/>
  <c r="AM660" i="46"/>
  <c r="AJ660" i="46"/>
  <c r="AM721" i="46"/>
  <c r="AJ721" i="46"/>
  <c r="AM745" i="46"/>
  <c r="AJ745" i="46"/>
  <c r="AJ1010" i="46"/>
  <c r="AM1010" i="46"/>
  <c r="AV83" i="46"/>
  <c r="AV723" i="46"/>
  <c r="AV802" i="46"/>
  <c r="AJ262" i="46"/>
  <c r="AM262" i="46"/>
  <c r="AM353" i="46"/>
  <c r="AJ353" i="46"/>
  <c r="AM675" i="46"/>
  <c r="AJ675" i="46"/>
  <c r="AQ839" i="46"/>
  <c r="AQ231" i="46"/>
  <c r="AN599" i="34"/>
  <c r="AQ746" i="34"/>
  <c r="AV205" i="34"/>
  <c r="AV746" i="34"/>
  <c r="AV895" i="34"/>
  <c r="AV886" i="34"/>
  <c r="AV391" i="34"/>
  <c r="AN391" i="34"/>
  <c r="AQ371" i="34"/>
  <c r="AN371" i="34"/>
  <c r="AV371" i="34"/>
  <c r="AN993" i="34"/>
  <c r="AQ993" i="34"/>
  <c r="AV993" i="34"/>
  <c r="AV809" i="34"/>
  <c r="AQ809" i="34"/>
  <c r="AN809" i="34"/>
  <c r="AV269" i="34"/>
  <c r="AJ60" i="34"/>
  <c r="AN60" i="34"/>
  <c r="AV60" i="34"/>
  <c r="AQ60" i="34"/>
  <c r="AJ350" i="34"/>
  <c r="AN350" i="34"/>
  <c r="AV350" i="34"/>
  <c r="AV633" i="34"/>
  <c r="AQ681" i="34"/>
  <c r="AN681" i="34"/>
  <c r="AV681" i="34"/>
  <c r="AJ592" i="34"/>
  <c r="AN592" i="34"/>
  <c r="AV592" i="34"/>
  <c r="AQ592" i="34"/>
  <c r="AV25" i="34"/>
  <c r="AQ137" i="34"/>
  <c r="AJ137" i="34"/>
  <c r="AN430" i="34"/>
  <c r="AV430" i="34"/>
  <c r="AN434" i="34"/>
  <c r="AV434" i="34"/>
  <c r="AQ649" i="34"/>
  <c r="AV649" i="34"/>
  <c r="AQ641" i="34"/>
  <c r="AV641" i="34"/>
  <c r="AQ617" i="34"/>
  <c r="AN617" i="34"/>
  <c r="AV617" i="34"/>
  <c r="AQ643" i="34"/>
  <c r="AN643" i="34"/>
  <c r="AV643" i="34"/>
  <c r="AL583" i="46"/>
  <c r="AP415" i="46"/>
  <c r="AL579" i="46"/>
  <c r="AL703" i="46"/>
  <c r="AL272" i="46"/>
  <c r="AO211" i="46"/>
  <c r="AP567" i="46"/>
  <c r="AQ287" i="46"/>
  <c r="AL151" i="46"/>
  <c r="AQ791" i="46"/>
  <c r="AP879" i="46"/>
  <c r="AO819" i="46"/>
  <c r="AO567" i="46"/>
  <c r="AQ103" i="46"/>
  <c r="AQ139" i="46"/>
  <c r="AP151" i="46"/>
  <c r="AQ579" i="46"/>
  <c r="AQ799" i="46"/>
  <c r="AL879" i="46"/>
  <c r="AQ107" i="46"/>
  <c r="AL167" i="46"/>
  <c r="AQ495" i="46"/>
  <c r="AI571" i="46"/>
  <c r="AO583" i="46"/>
  <c r="AP647" i="46"/>
  <c r="AQ711" i="46"/>
  <c r="AI799" i="46"/>
  <c r="AP819" i="46"/>
  <c r="AQ955" i="46"/>
  <c r="AO791" i="46"/>
  <c r="AO536" i="46"/>
  <c r="AL375" i="46"/>
  <c r="AQ571" i="46"/>
  <c r="AQ583" i="46"/>
  <c r="AL647" i="46"/>
  <c r="AL711" i="46"/>
  <c r="AQ807" i="46"/>
  <c r="AQ891" i="46"/>
  <c r="AO71" i="46"/>
  <c r="AL331" i="46"/>
  <c r="AP135" i="46"/>
  <c r="AO147" i="46"/>
  <c r="AL159" i="46"/>
  <c r="AL379" i="46"/>
  <c r="AL459" i="46"/>
  <c r="AI639" i="46"/>
  <c r="AI711" i="46"/>
  <c r="AN711" i="46" s="1"/>
  <c r="AO379" i="46"/>
  <c r="AQ131" i="46"/>
  <c r="AI311" i="46"/>
  <c r="AN311" i="46" s="1"/>
  <c r="AP459" i="46"/>
  <c r="AI623" i="46"/>
  <c r="AI703" i="46"/>
  <c r="AP807" i="46"/>
  <c r="AO851" i="46"/>
  <c r="AO88" i="46"/>
  <c r="AI23" i="46"/>
  <c r="AS23" i="46" s="1"/>
  <c r="AO59" i="46"/>
  <c r="AQ211" i="46"/>
  <c r="AI287" i="46"/>
  <c r="AL587" i="46"/>
  <c r="AI787" i="46"/>
  <c r="AK787" i="46" s="1"/>
  <c r="AL64" i="46"/>
  <c r="AO39" i="46"/>
  <c r="AQ87" i="46"/>
  <c r="AP191" i="46"/>
  <c r="AO219" i="46"/>
  <c r="AP291" i="46"/>
  <c r="AL415" i="46"/>
  <c r="AL611" i="46"/>
  <c r="AQ627" i="46"/>
  <c r="AL23" i="46"/>
  <c r="AL39" i="46"/>
  <c r="AQ91" i="46"/>
  <c r="AL191" i="46"/>
  <c r="AQ219" i="46"/>
  <c r="AQ295" i="46"/>
  <c r="AO587" i="46"/>
  <c r="AQ127" i="46"/>
  <c r="AO135" i="46"/>
  <c r="AQ247" i="46"/>
  <c r="AO375" i="46"/>
  <c r="AO459" i="46"/>
  <c r="AO647" i="46"/>
  <c r="AP663" i="46"/>
  <c r="AO695" i="46"/>
  <c r="AO703" i="46"/>
  <c r="AO711" i="46"/>
  <c r="AL887" i="46"/>
  <c r="AL127" i="46"/>
  <c r="AQ135" i="46"/>
  <c r="AI159" i="46"/>
  <c r="AQ375" i="46"/>
  <c r="AI443" i="46"/>
  <c r="AP639" i="46"/>
  <c r="AQ703" i="46"/>
  <c r="AO807" i="46"/>
  <c r="AP851" i="46"/>
  <c r="AQ23" i="46"/>
  <c r="AI91" i="46"/>
  <c r="AO199" i="46"/>
  <c r="AL211" i="46"/>
  <c r="AI223" i="46"/>
  <c r="AK223" i="46" s="1"/>
  <c r="AO287" i="46"/>
  <c r="AQ291" i="46"/>
  <c r="AQ403" i="46"/>
  <c r="AI415" i="46"/>
  <c r="AP587" i="46"/>
  <c r="AQ611" i="46"/>
  <c r="AL783" i="46"/>
  <c r="AO23" i="46"/>
  <c r="AL35" i="46"/>
  <c r="AL215" i="46"/>
  <c r="AP287" i="46"/>
  <c r="AL291" i="46"/>
  <c r="AO415" i="46"/>
  <c r="AO267" i="46"/>
  <c r="AI267" i="46"/>
  <c r="AL299" i="46"/>
  <c r="AL927" i="46"/>
  <c r="AO727" i="46"/>
  <c r="AP927" i="46"/>
  <c r="AG61" i="46"/>
  <c r="AN61" i="46"/>
  <c r="AI171" i="46"/>
  <c r="AL263" i="46"/>
  <c r="AP267" i="46"/>
  <c r="AI299" i="46"/>
  <c r="AK299" i="46" s="1"/>
  <c r="AO331" i="46"/>
  <c r="AO731" i="46"/>
  <c r="AQ931" i="46"/>
  <c r="AK437" i="46"/>
  <c r="AL788" i="46"/>
  <c r="AQ67" i="46"/>
  <c r="AL171" i="46"/>
  <c r="AQ267" i="46"/>
  <c r="AI271" i="46"/>
  <c r="AP331" i="46"/>
  <c r="AL735" i="46"/>
  <c r="AO927" i="46"/>
  <c r="AL931" i="46"/>
  <c r="AQ903" i="46"/>
  <c r="AL275" i="46"/>
  <c r="AP299" i="46"/>
  <c r="AO931" i="46"/>
  <c r="AS293" i="46"/>
  <c r="AG544" i="46"/>
  <c r="AS61" i="46"/>
  <c r="AK61" i="46"/>
  <c r="AN942" i="46"/>
  <c r="AS893" i="46"/>
  <c r="AK893" i="46"/>
  <c r="AN420" i="46"/>
  <c r="AS420" i="46"/>
  <c r="AK420" i="46"/>
  <c r="AS212" i="46"/>
  <c r="AG212" i="46"/>
  <c r="AK212" i="46"/>
  <c r="AG720" i="46"/>
  <c r="AS89" i="46"/>
  <c r="AL232" i="46"/>
  <c r="AP788" i="46"/>
  <c r="AQ35" i="46"/>
  <c r="AP71" i="46"/>
  <c r="AO75" i="46"/>
  <c r="AO103" i="46"/>
  <c r="AI107" i="46"/>
  <c r="AK107" i="46"/>
  <c r="AO131" i="46"/>
  <c r="AI167" i="46"/>
  <c r="AS167" i="46" s="1"/>
  <c r="AL203" i="46"/>
  <c r="AL247" i="46"/>
  <c r="AI263" i="46"/>
  <c r="AK263" i="46" s="1"/>
  <c r="AP335" i="46"/>
  <c r="AL403" i="46"/>
  <c r="AL487" i="46"/>
  <c r="AO599" i="46"/>
  <c r="AL627" i="46"/>
  <c r="AL635" i="46"/>
  <c r="AI643" i="46"/>
  <c r="AQ663" i="46"/>
  <c r="AI671" i="46"/>
  <c r="AO783" i="46"/>
  <c r="AO835" i="46"/>
  <c r="AP891" i="46"/>
  <c r="AL943" i="46"/>
  <c r="AG103" i="46"/>
  <c r="AK480" i="46"/>
  <c r="AP35" i="46"/>
  <c r="AQ71" i="46"/>
  <c r="AP75" i="46"/>
  <c r="AL103" i="46"/>
  <c r="AL107" i="46"/>
  <c r="AO159" i="46"/>
  <c r="AQ159" i="46"/>
  <c r="AQ167" i="46"/>
  <c r="AI175" i="46"/>
  <c r="AQ195" i="46"/>
  <c r="AP215" i="46"/>
  <c r="AP219" i="46"/>
  <c r="AP247" i="46"/>
  <c r="AP263" i="46"/>
  <c r="AQ335" i="46"/>
  <c r="AO391" i="46"/>
  <c r="AO403" i="46"/>
  <c r="AL563" i="46"/>
  <c r="AP599" i="46"/>
  <c r="AP627" i="46"/>
  <c r="AO663" i="46"/>
  <c r="AI663" i="46"/>
  <c r="AG663" i="46"/>
  <c r="AO671" i="46"/>
  <c r="AI783" i="46"/>
  <c r="AK783" i="46" s="1"/>
  <c r="AI851" i="46"/>
  <c r="AO855" i="46"/>
  <c r="AO891" i="46"/>
  <c r="AO911" i="46"/>
  <c r="AI927" i="46"/>
  <c r="AK927" i="46"/>
  <c r="AP931" i="46"/>
  <c r="AO935" i="46"/>
  <c r="AN103" i="46"/>
  <c r="AI71" i="46"/>
  <c r="AG71" i="46" s="1"/>
  <c r="AL75" i="46"/>
  <c r="AP103" i="46"/>
  <c r="AO107" i="46"/>
  <c r="AO167" i="46"/>
  <c r="AI219" i="46"/>
  <c r="AS219" i="46" s="1"/>
  <c r="AQ263" i="46"/>
  <c r="AI295" i="46"/>
  <c r="AN295" i="46" s="1"/>
  <c r="AP403" i="46"/>
  <c r="AO627" i="46"/>
  <c r="AQ643" i="46"/>
  <c r="AQ671" i="46"/>
  <c r="AP783" i="46"/>
  <c r="AL851" i="46"/>
  <c r="AI891" i="46"/>
  <c r="AS891" i="46"/>
  <c r="AN480" i="46"/>
  <c r="AS894" i="46"/>
  <c r="AN894" i="46"/>
  <c r="AK894" i="46"/>
  <c r="AS718" i="46"/>
  <c r="AK718" i="46"/>
  <c r="AG718" i="46"/>
  <c r="AN718" i="46"/>
  <c r="AG330" i="46"/>
  <c r="AN330" i="46"/>
  <c r="AS330" i="46"/>
  <c r="AO984" i="46"/>
  <c r="AQ984" i="46"/>
  <c r="AP984" i="46"/>
  <c r="AL984" i="46"/>
  <c r="AI984" i="46"/>
  <c r="AP980" i="46"/>
  <c r="AO980" i="46"/>
  <c r="AI980" i="46"/>
  <c r="AQ980" i="46"/>
  <c r="AL980" i="46"/>
  <c r="AP968" i="46"/>
  <c r="AQ968" i="46"/>
  <c r="AL968" i="46"/>
  <c r="AI968" i="46"/>
  <c r="AO968" i="46"/>
  <c r="AQ961" i="46"/>
  <c r="AI961" i="46"/>
  <c r="AP961" i="46"/>
  <c r="AO961" i="46"/>
  <c r="AL961" i="46"/>
  <c r="AQ948" i="46"/>
  <c r="AL948" i="46"/>
  <c r="AO948" i="46"/>
  <c r="AP948" i="46"/>
  <c r="AI948" i="46"/>
  <c r="AQ877" i="46"/>
  <c r="AL860" i="46"/>
  <c r="AQ860" i="46"/>
  <c r="AO860" i="46"/>
  <c r="AP860" i="46"/>
  <c r="AP856" i="46"/>
  <c r="AL856" i="46"/>
  <c r="AO856" i="46"/>
  <c r="AP776" i="46"/>
  <c r="AO776" i="46"/>
  <c r="AL776" i="46"/>
  <c r="AQ776" i="46"/>
  <c r="AQ759" i="46"/>
  <c r="AL759" i="46"/>
  <c r="AP759" i="46"/>
  <c r="AP656" i="46"/>
  <c r="AI656" i="46"/>
  <c r="AL656" i="46"/>
  <c r="AQ656" i="46"/>
  <c r="AI586" i="46"/>
  <c r="AP586" i="46"/>
  <c r="AL586" i="46"/>
  <c r="AL318" i="46"/>
  <c r="AO318" i="46"/>
  <c r="AP318" i="46"/>
  <c r="AQ318" i="46"/>
  <c r="AP245" i="46"/>
  <c r="AO245" i="46"/>
  <c r="AO233" i="46"/>
  <c r="AL233" i="46"/>
  <c r="AL897" i="46"/>
  <c r="AQ897" i="46"/>
  <c r="AP897" i="46"/>
  <c r="AO897" i="46"/>
  <c r="AQ852" i="46"/>
  <c r="AP852" i="46"/>
  <c r="AI852" i="46"/>
  <c r="AL852" i="46"/>
  <c r="AO852" i="46"/>
  <c r="AI840" i="46"/>
  <c r="AL840" i="46"/>
  <c r="AP840" i="46"/>
  <c r="AQ840" i="46"/>
  <c r="AP809" i="46"/>
  <c r="AQ809" i="46"/>
  <c r="AO809" i="46"/>
  <c r="AL809" i="46"/>
  <c r="AQ802" i="46"/>
  <c r="AP802" i="46"/>
  <c r="AI802" i="46"/>
  <c r="AO802" i="46"/>
  <c r="AL802" i="46"/>
  <c r="AO798" i="46"/>
  <c r="AP798" i="46"/>
  <c r="AO796" i="46"/>
  <c r="AI796" i="46"/>
  <c r="AL724" i="46"/>
  <c r="AO716" i="46"/>
  <c r="AQ706" i="46"/>
  <c r="AP706" i="46"/>
  <c r="AL706" i="46"/>
  <c r="AI706" i="46"/>
  <c r="AO706" i="46"/>
  <c r="AP540" i="46"/>
  <c r="AL540" i="46"/>
  <c r="AQ540" i="46"/>
  <c r="AO540" i="46"/>
  <c r="AL463" i="46"/>
  <c r="AQ463" i="46"/>
  <c r="AI463" i="46"/>
  <c r="AP463" i="46"/>
  <c r="AO463" i="46"/>
  <c r="AP368" i="46"/>
  <c r="AO368" i="46"/>
  <c r="AO83" i="46"/>
  <c r="AL83" i="46"/>
  <c r="AQ83" i="46"/>
  <c r="AP83" i="46"/>
  <c r="AI83" i="46"/>
  <c r="AQ1005" i="46"/>
  <c r="AP1005" i="46"/>
  <c r="AL1005" i="46"/>
  <c r="AO1005" i="46"/>
  <c r="AP989" i="46"/>
  <c r="AQ989" i="46"/>
  <c r="AO989" i="46"/>
  <c r="AI989" i="46"/>
  <c r="AL989" i="46"/>
  <c r="AO865" i="46"/>
  <c r="AQ865" i="46"/>
  <c r="AL865" i="46"/>
  <c r="AP865" i="46"/>
  <c r="AI865" i="46"/>
  <c r="AP863" i="46"/>
  <c r="AQ863" i="46"/>
  <c r="AP745" i="46"/>
  <c r="AL745" i="46"/>
  <c r="AQ723" i="46"/>
  <c r="AI723" i="46"/>
  <c r="AO723" i="46"/>
  <c r="AP723" i="46"/>
  <c r="AP721" i="46"/>
  <c r="AQ721" i="46"/>
  <c r="AO721" i="46"/>
  <c r="AI721" i="46"/>
  <c r="AL721" i="46"/>
  <c r="AO719" i="46"/>
  <c r="AI719" i="46"/>
  <c r="AP719" i="46"/>
  <c r="AP710" i="46"/>
  <c r="AQ710" i="46"/>
  <c r="AI710" i="46"/>
  <c r="AL710" i="46"/>
  <c r="AO710" i="46"/>
  <c r="AP697" i="46"/>
  <c r="AQ697" i="46"/>
  <c r="AO697" i="46"/>
  <c r="AI697" i="46"/>
  <c r="AL697" i="46"/>
  <c r="AP660" i="46"/>
  <c r="AI660" i="46"/>
  <c r="AO660" i="46"/>
  <c r="AQ660" i="46"/>
  <c r="AL660" i="46"/>
  <c r="AI658" i="46"/>
  <c r="AO658" i="46"/>
  <c r="AQ658" i="46"/>
  <c r="AL658" i="46"/>
  <c r="AP658" i="46"/>
  <c r="AP648" i="46"/>
  <c r="AI648" i="46"/>
  <c r="AQ648" i="46"/>
  <c r="AL648" i="46"/>
  <c r="AO648" i="46"/>
  <c r="AL637" i="46"/>
  <c r="AQ637" i="46"/>
  <c r="AP637" i="46"/>
  <c r="AO637" i="46"/>
  <c r="AI637" i="46"/>
  <c r="AO625" i="46"/>
  <c r="AP625" i="46"/>
  <c r="AI625" i="46"/>
  <c r="AQ625" i="46"/>
  <c r="AL625" i="46"/>
  <c r="AL614" i="46"/>
  <c r="AO614" i="46"/>
  <c r="AP614" i="46"/>
  <c r="AI614" i="46"/>
  <c r="AI598" i="46"/>
  <c r="AO598" i="46"/>
  <c r="AQ598" i="46"/>
  <c r="AL598" i="46"/>
  <c r="AP596" i="46"/>
  <c r="AQ584" i="46"/>
  <c r="AI584" i="46"/>
  <c r="AI574" i="46"/>
  <c r="AQ574" i="46"/>
  <c r="AL574" i="46"/>
  <c r="AP574" i="46"/>
  <c r="AL570" i="46"/>
  <c r="AP570" i="46"/>
  <c r="AO570" i="46"/>
  <c r="AP549" i="46"/>
  <c r="AQ549" i="46"/>
  <c r="AI529" i="46"/>
  <c r="AO529" i="46"/>
  <c r="AL529" i="46"/>
  <c r="AP529" i="46"/>
  <c r="AO485" i="46"/>
  <c r="AL485" i="46"/>
  <c r="AQ485" i="46"/>
  <c r="AI485" i="46"/>
  <c r="AP485" i="46"/>
  <c r="AO483" i="46"/>
  <c r="AQ483" i="46"/>
  <c r="AL483" i="46"/>
  <c r="AO481" i="46"/>
  <c r="AI481" i="46"/>
  <c r="AQ481" i="46"/>
  <c r="AL481" i="46"/>
  <c r="AP481" i="46"/>
  <c r="AQ469" i="46"/>
  <c r="AO469" i="46"/>
  <c r="AI469" i="46"/>
  <c r="AL469" i="46"/>
  <c r="AP469" i="46"/>
  <c r="AP453" i="46"/>
  <c r="AL453" i="46"/>
  <c r="AL441" i="46"/>
  <c r="AP441" i="46"/>
  <c r="AQ441" i="46"/>
  <c r="AO441" i="46"/>
  <c r="AI430" i="46"/>
  <c r="AP430" i="46"/>
  <c r="AL430" i="46"/>
  <c r="AO430" i="46"/>
  <c r="AQ430" i="46"/>
  <c r="AI428" i="46"/>
  <c r="AL428" i="46"/>
  <c r="AQ428" i="46"/>
  <c r="AO428" i="46"/>
  <c r="AL426" i="46"/>
  <c r="AI426" i="46"/>
  <c r="AP426" i="46"/>
  <c r="AQ426" i="46"/>
  <c r="AO426" i="46"/>
  <c r="AP424" i="46"/>
  <c r="AQ422" i="46"/>
  <c r="AP422" i="46"/>
  <c r="AO422" i="46"/>
  <c r="AL422" i="46"/>
  <c r="AL381" i="46"/>
  <c r="AO381" i="46"/>
  <c r="AQ381" i="46"/>
  <c r="AO364" i="46"/>
  <c r="AO333" i="46"/>
  <c r="AP333" i="46"/>
  <c r="AL333" i="46"/>
  <c r="AQ333" i="46"/>
  <c r="AQ205" i="46"/>
  <c r="AI205" i="46"/>
  <c r="AL205" i="46"/>
  <c r="AO205" i="46"/>
  <c r="AP205" i="46"/>
  <c r="AP945" i="46"/>
  <c r="AO945" i="46"/>
  <c r="AI945" i="46"/>
  <c r="AL945" i="46"/>
  <c r="AQ945" i="46"/>
  <c r="AL936" i="46"/>
  <c r="AI936" i="46"/>
  <c r="AQ936" i="46"/>
  <c r="AO936" i="46"/>
  <c r="AP936" i="46"/>
  <c r="AP928" i="46"/>
  <c r="AI928" i="46"/>
  <c r="AI926" i="46"/>
  <c r="AO926" i="46"/>
  <c r="AQ926" i="46"/>
  <c r="AL926" i="46"/>
  <c r="AP926" i="46"/>
  <c r="AO910" i="46"/>
  <c r="AP910" i="46"/>
  <c r="AI910" i="46"/>
  <c r="AL910" i="46"/>
  <c r="AQ910" i="46"/>
  <c r="AL900" i="46"/>
  <c r="AQ900" i="46"/>
  <c r="AP900" i="46"/>
  <c r="AO900" i="46"/>
  <c r="AI889" i="46"/>
  <c r="AO889" i="46"/>
  <c r="AP889" i="46"/>
  <c r="AQ889" i="46"/>
  <c r="AL889" i="46"/>
  <c r="AP873" i="46"/>
  <c r="AI873" i="46"/>
  <c r="AO873" i="46"/>
  <c r="AP846" i="46"/>
  <c r="AL846" i="46"/>
  <c r="AI846" i="46"/>
  <c r="AQ846" i="46"/>
  <c r="AO846" i="46"/>
  <c r="AP833" i="46"/>
  <c r="AQ833" i="46"/>
  <c r="AL833" i="46"/>
  <c r="AO833" i="46"/>
  <c r="AQ816" i="46"/>
  <c r="AO816" i="46"/>
  <c r="AI816" i="46"/>
  <c r="AL816" i="46"/>
  <c r="AO814" i="46"/>
  <c r="AQ814" i="46"/>
  <c r="AL786" i="46"/>
  <c r="AP691" i="46"/>
  <c r="AQ691" i="46"/>
  <c r="AL502" i="46"/>
  <c r="AQ418" i="46"/>
  <c r="AO418" i="46"/>
  <c r="AL418" i="46"/>
  <c r="AP418" i="46"/>
  <c r="AI418" i="46"/>
  <c r="AQ416" i="46"/>
  <c r="AO416" i="46"/>
  <c r="AL416" i="46"/>
  <c r="AI416" i="46"/>
  <c r="AP416" i="46"/>
  <c r="AQ414" i="46"/>
  <c r="AL414" i="46"/>
  <c r="AO414" i="46"/>
  <c r="AP414" i="46"/>
  <c r="AI414" i="46"/>
  <c r="AP399" i="46"/>
  <c r="AL399" i="46"/>
  <c r="AQ399" i="46"/>
  <c r="AP268" i="46"/>
  <c r="AL268" i="46"/>
  <c r="AQ268" i="46"/>
  <c r="AO268" i="46"/>
  <c r="AI268" i="46"/>
  <c r="AL193" i="46"/>
  <c r="AI193" i="46"/>
  <c r="AL180" i="46"/>
  <c r="AP180" i="46"/>
  <c r="AQ180" i="46"/>
  <c r="AI180" i="46"/>
  <c r="AO180" i="46"/>
  <c r="AO178" i="46"/>
  <c r="AL178" i="46"/>
  <c r="AI178" i="46"/>
  <c r="AP170" i="46"/>
  <c r="AI158" i="46"/>
  <c r="AP158" i="46"/>
  <c r="AO158" i="46"/>
  <c r="AL158" i="46"/>
  <c r="AP156" i="46"/>
  <c r="AP152" i="46"/>
  <c r="AI152" i="46"/>
  <c r="AI150" i="46"/>
  <c r="AQ150" i="46"/>
  <c r="AP150" i="46"/>
  <c r="AO150" i="46"/>
  <c r="AL150" i="46"/>
  <c r="AL57" i="46"/>
  <c r="AI57" i="46"/>
  <c r="AP57" i="46"/>
  <c r="AQ57" i="46"/>
  <c r="AO57" i="46"/>
  <c r="AP55" i="46"/>
  <c r="AO55" i="46"/>
  <c r="AL55" i="46"/>
  <c r="AP19" i="46"/>
  <c r="AL906" i="46"/>
  <c r="AQ906" i="46"/>
  <c r="AI906" i="46"/>
  <c r="AO906" i="46"/>
  <c r="AP906" i="46"/>
  <c r="AO896" i="46"/>
  <c r="AP896" i="46"/>
  <c r="AL896" i="46"/>
  <c r="AO808" i="46"/>
  <c r="AP808" i="46"/>
  <c r="AI808" i="46"/>
  <c r="AQ808" i="46"/>
  <c r="AL808" i="46"/>
  <c r="AP806" i="46"/>
  <c r="AO806" i="46"/>
  <c r="AL806" i="46"/>
  <c r="AS646" i="46"/>
  <c r="AG646" i="46"/>
  <c r="AK646" i="46"/>
  <c r="AN646" i="46"/>
  <c r="AO506" i="46"/>
  <c r="AP506" i="46"/>
  <c r="AL506" i="46"/>
  <c r="AQ506" i="46"/>
  <c r="AP285" i="46"/>
  <c r="AI285" i="46"/>
  <c r="AK227" i="46"/>
  <c r="AG227" i="46"/>
  <c r="AN227" i="46"/>
  <c r="AI916" i="46"/>
  <c r="AP679" i="46"/>
  <c r="AO679" i="46"/>
  <c r="AI677" i="46"/>
  <c r="AO677" i="46"/>
  <c r="AL677" i="46"/>
  <c r="AP677" i="46"/>
  <c r="AQ677" i="46"/>
  <c r="AO675" i="46"/>
  <c r="AL675" i="46"/>
  <c r="AP675" i="46"/>
  <c r="AQ675" i="46"/>
  <c r="AI675" i="46"/>
  <c r="AQ673" i="46"/>
  <c r="AO673" i="46"/>
  <c r="AL673" i="46"/>
  <c r="AI673" i="46"/>
  <c r="AP673" i="46"/>
  <c r="AL519" i="46"/>
  <c r="AQ519" i="46"/>
  <c r="AI517" i="46"/>
  <c r="AP517" i="46"/>
  <c r="AO517" i="46"/>
  <c r="AL517" i="46"/>
  <c r="AQ517" i="46"/>
  <c r="AL261" i="46"/>
  <c r="AQ201" i="46"/>
  <c r="AI201" i="46"/>
  <c r="AL201" i="46"/>
  <c r="AP201" i="46"/>
  <c r="AO201" i="46"/>
  <c r="AI1005" i="46"/>
  <c r="AP388" i="46"/>
  <c r="AO388" i="46"/>
  <c r="AI381" i="46"/>
  <c r="AQ137" i="46"/>
  <c r="AP137" i="46"/>
  <c r="AI137" i="46"/>
  <c r="AL137" i="46"/>
  <c r="AQ779" i="46"/>
  <c r="AL779" i="46"/>
  <c r="AO779" i="46"/>
  <c r="AL777" i="46"/>
  <c r="AP777" i="46"/>
  <c r="AO777" i="46"/>
  <c r="AI777" i="46"/>
  <c r="AQ777" i="46"/>
  <c r="AP763" i="46"/>
  <c r="AL763" i="46"/>
  <c r="AQ761" i="46"/>
  <c r="AO761" i="46"/>
  <c r="AP761" i="46"/>
  <c r="AI761" i="46"/>
  <c r="AL761" i="46"/>
  <c r="AQ750" i="46"/>
  <c r="AP750" i="46"/>
  <c r="AL750" i="46"/>
  <c r="AO750" i="46"/>
  <c r="AQ436" i="46"/>
  <c r="AI436" i="46"/>
  <c r="AP436" i="46"/>
  <c r="AO436" i="46"/>
  <c r="AL436" i="46"/>
  <c r="AI422" i="46"/>
  <c r="AP24" i="46"/>
  <c r="AL24" i="46"/>
  <c r="AL1000" i="46"/>
  <c r="AI1000" i="46"/>
  <c r="AO994" i="46"/>
  <c r="AQ994" i="46"/>
  <c r="AI994" i="46"/>
  <c r="AL994" i="46"/>
  <c r="AP994" i="46"/>
  <c r="AI441" i="46"/>
  <c r="AO62" i="46"/>
  <c r="AQ62" i="46"/>
  <c r="AL62" i="46"/>
  <c r="AI62" i="46"/>
  <c r="AL52" i="46"/>
  <c r="AO52" i="46"/>
  <c r="AQ52" i="46"/>
  <c r="AP52" i="46"/>
  <c r="AO954" i="46"/>
  <c r="AL884" i="46"/>
  <c r="AO884" i="46"/>
  <c r="AP884" i="46"/>
  <c r="AQ884" i="46"/>
  <c r="AI856" i="46"/>
  <c r="AQ110" i="46"/>
  <c r="AL110" i="46"/>
  <c r="AP110" i="46"/>
  <c r="AI110" i="46"/>
  <c r="AO110" i="46"/>
  <c r="AQ729" i="46"/>
  <c r="AO729" i="46"/>
  <c r="AL729" i="46"/>
  <c r="AI729" i="46"/>
  <c r="AP729" i="46"/>
  <c r="AS857" i="46"/>
  <c r="AQ971" i="46"/>
  <c r="AO971" i="46"/>
  <c r="AI971" i="46"/>
  <c r="AP971" i="46"/>
  <c r="AQ24" i="46"/>
  <c r="AQ152" i="46"/>
  <c r="AP584" i="46"/>
  <c r="AI55" i="46"/>
  <c r="AK55" i="46"/>
  <c r="AO191" i="46"/>
  <c r="AI199" i="46"/>
  <c r="AO231" i="46"/>
  <c r="AL271" i="46"/>
  <c r="AQ311" i="46"/>
  <c r="AQ391" i="46"/>
  <c r="AI399" i="46"/>
  <c r="AP483" i="46"/>
  <c r="AL679" i="46"/>
  <c r="AI691" i="46"/>
  <c r="AG691" i="46" s="1"/>
  <c r="AQ731" i="46"/>
  <c r="AI735" i="46"/>
  <c r="AI759" i="46"/>
  <c r="AS759" i="46" s="1"/>
  <c r="AI779" i="46"/>
  <c r="AS779" i="46" s="1"/>
  <c r="AL863" i="46"/>
  <c r="AO887" i="46"/>
  <c r="AP955" i="46"/>
  <c r="AS269" i="46"/>
  <c r="AG893" i="46"/>
  <c r="AK942" i="46"/>
  <c r="AS544" i="46"/>
  <c r="AP1013" i="46"/>
  <c r="AQ1013" i="46"/>
  <c r="AO1013" i="46"/>
  <c r="AI993" i="46"/>
  <c r="AP993" i="46"/>
  <c r="AO993" i="46"/>
  <c r="AL993" i="46"/>
  <c r="AQ993" i="46"/>
  <c r="AL986" i="46"/>
  <c r="AP986" i="46"/>
  <c r="AQ982" i="46"/>
  <c r="AO982" i="46"/>
  <c r="AL982" i="46"/>
  <c r="AP982" i="46"/>
  <c r="AL978" i="46"/>
  <c r="AQ978" i="46"/>
  <c r="AO978" i="46"/>
  <c r="AP978" i="46"/>
  <c r="AI978" i="46"/>
  <c r="AQ976" i="46"/>
  <c r="AI976" i="46"/>
  <c r="AO976" i="46"/>
  <c r="AP976" i="46"/>
  <c r="AL976" i="46"/>
  <c r="AQ942" i="46"/>
  <c r="AO942" i="46"/>
  <c r="AP942" i="46"/>
  <c r="AO923" i="46"/>
  <c r="AI923" i="46"/>
  <c r="AL923" i="46"/>
  <c r="AP923" i="46"/>
  <c r="AQ923" i="46"/>
  <c r="AI909" i="46"/>
  <c r="AQ909" i="46"/>
  <c r="AL909" i="46"/>
  <c r="AP909" i="46"/>
  <c r="AQ895" i="46"/>
  <c r="AP895" i="46"/>
  <c r="AL895" i="46"/>
  <c r="AO895" i="46"/>
  <c r="AO893" i="46"/>
  <c r="AL893" i="46"/>
  <c r="AP893" i="46"/>
  <c r="AQ893" i="46"/>
  <c r="AQ886" i="46"/>
  <c r="AI886" i="46"/>
  <c r="AL886" i="46"/>
  <c r="AP886" i="46"/>
  <c r="AO886" i="46"/>
  <c r="AL881" i="46"/>
  <c r="AP881" i="46"/>
  <c r="AO858" i="46"/>
  <c r="AP854" i="46"/>
  <c r="AO854" i="46"/>
  <c r="AQ854" i="46"/>
  <c r="AP849" i="46"/>
  <c r="AL849" i="46"/>
  <c r="AO849" i="46"/>
  <c r="AP841" i="46"/>
  <c r="AQ841" i="46"/>
  <c r="AO841" i="46"/>
  <c r="AL841" i="46"/>
  <c r="AQ831" i="46"/>
  <c r="AO831" i="46"/>
  <c r="AL831" i="46"/>
  <c r="AP826" i="46"/>
  <c r="AO826" i="46"/>
  <c r="AQ826" i="46"/>
  <c r="AQ810" i="46"/>
  <c r="AO810" i="46"/>
  <c r="AP810" i="46"/>
  <c r="AI810" i="46"/>
  <c r="AL810" i="46"/>
  <c r="AP782" i="46"/>
  <c r="AL782" i="46"/>
  <c r="AI782" i="46"/>
  <c r="AQ782" i="46"/>
  <c r="AP768" i="46"/>
  <c r="AO753" i="46"/>
  <c r="AQ753" i="46"/>
  <c r="AP753" i="46"/>
  <c r="AL753" i="46"/>
  <c r="AQ743" i="46"/>
  <c r="AQ728" i="46"/>
  <c r="AP728" i="46"/>
  <c r="AO728" i="46"/>
  <c r="AL728" i="46"/>
  <c r="AP707" i="46"/>
  <c r="AO707" i="46"/>
  <c r="AQ707" i="46"/>
  <c r="AO700" i="46"/>
  <c r="AI700" i="46"/>
  <c r="AL700" i="46"/>
  <c r="AP700" i="46"/>
  <c r="AQ700" i="46"/>
  <c r="AO693" i="46"/>
  <c r="AQ693" i="46"/>
  <c r="AL693" i="46"/>
  <c r="AO684" i="46"/>
  <c r="AL684" i="46"/>
  <c r="AQ684" i="46"/>
  <c r="AP684" i="46"/>
  <c r="AP682" i="46"/>
  <c r="AQ672" i="46"/>
  <c r="AP672" i="46"/>
  <c r="AI672" i="46"/>
  <c r="AO672" i="46"/>
  <c r="AI670" i="46"/>
  <c r="AI664" i="46"/>
  <c r="AL664" i="46"/>
  <c r="AQ664" i="46"/>
  <c r="AP664" i="46"/>
  <c r="AO664" i="46"/>
  <c r="AO641" i="46"/>
  <c r="AI641" i="46"/>
  <c r="AL641" i="46"/>
  <c r="AQ641" i="46"/>
  <c r="AP641" i="46"/>
  <c r="AL631" i="46"/>
  <c r="AL622" i="46"/>
  <c r="AO622" i="46"/>
  <c r="AI622" i="46"/>
  <c r="AP622" i="46"/>
  <c r="AQ622" i="46"/>
  <c r="AO610" i="46"/>
  <c r="AL610" i="46"/>
  <c r="AP610" i="46"/>
  <c r="AQ610" i="46"/>
  <c r="AL605" i="46"/>
  <c r="AP605" i="46"/>
  <c r="AI605" i="46"/>
  <c r="AQ605" i="46"/>
  <c r="AQ603" i="46"/>
  <c r="AP603" i="46"/>
  <c r="AO603" i="46"/>
  <c r="AO593" i="46"/>
  <c r="AQ593" i="46"/>
  <c r="AP593" i="46"/>
  <c r="AI593" i="46"/>
  <c r="AL593" i="46"/>
  <c r="AO577" i="46"/>
  <c r="AP555" i="46"/>
  <c r="AO544" i="46"/>
  <c r="AL544" i="46"/>
  <c r="AQ544" i="46"/>
  <c r="AP544" i="46"/>
  <c r="AQ531" i="46"/>
  <c r="AL531" i="46"/>
  <c r="AI531" i="46"/>
  <c r="AP531" i="46"/>
  <c r="AO531" i="46"/>
  <c r="AO526" i="46"/>
  <c r="AI524" i="46"/>
  <c r="AP524" i="46"/>
  <c r="AL524" i="46"/>
  <c r="AQ524" i="46"/>
  <c r="AL505" i="46"/>
  <c r="AO505" i="46"/>
  <c r="AP505" i="46"/>
  <c r="AO497" i="46"/>
  <c r="AI497" i="46"/>
  <c r="AQ497" i="46"/>
  <c r="AL497" i="46"/>
  <c r="AP497" i="46"/>
  <c r="AO495" i="46"/>
  <c r="AL495" i="46"/>
  <c r="AO493" i="46"/>
  <c r="AQ491" i="46"/>
  <c r="AL491" i="46"/>
  <c r="AI491" i="46"/>
  <c r="AP491" i="46"/>
  <c r="AI474" i="46"/>
  <c r="AO474" i="46"/>
  <c r="AL474" i="46"/>
  <c r="AP474" i="46"/>
  <c r="AP464" i="46"/>
  <c r="AO464" i="46"/>
  <c r="AL464" i="46"/>
  <c r="AQ464" i="46"/>
  <c r="AI464" i="46"/>
  <c r="AL452" i="46"/>
  <c r="AQ452" i="46"/>
  <c r="AP452" i="46"/>
  <c r="AO452" i="46"/>
  <c r="AP440" i="46"/>
  <c r="AQ440" i="46"/>
  <c r="AL440" i="46"/>
  <c r="AO440" i="46"/>
  <c r="AQ434" i="46"/>
  <c r="AP434" i="46"/>
  <c r="AL434" i="46"/>
  <c r="AO434" i="46"/>
  <c r="AL421" i="46"/>
  <c r="AP421" i="46"/>
  <c r="AI421" i="46"/>
  <c r="AQ421" i="46"/>
  <c r="AO421" i="46"/>
  <c r="AL402" i="46"/>
  <c r="AQ402" i="46"/>
  <c r="AO402" i="46"/>
  <c r="AP402" i="46"/>
  <c r="AP394" i="46"/>
  <c r="AQ394" i="46"/>
  <c r="AL394" i="46"/>
  <c r="AI394" i="46"/>
  <c r="AI386" i="46"/>
  <c r="AQ386" i="46"/>
  <c r="AP362" i="46"/>
  <c r="AL362" i="46"/>
  <c r="AO362" i="46"/>
  <c r="AI355" i="46"/>
  <c r="AL355" i="46"/>
  <c r="AL351" i="46"/>
  <c r="AI351" i="46"/>
  <c r="AQ351" i="46"/>
  <c r="AO351" i="46"/>
  <c r="AP351" i="46"/>
  <c r="AQ349" i="46"/>
  <c r="AO349" i="46"/>
  <c r="AL347" i="46"/>
  <c r="AI313" i="46"/>
  <c r="AL313" i="46"/>
  <c r="AO313" i="46"/>
  <c r="AQ313" i="46"/>
  <c r="AP313" i="46"/>
  <c r="AP309" i="46"/>
  <c r="AL309" i="46"/>
  <c r="AI309" i="46"/>
  <c r="AO309" i="46"/>
  <c r="AL296" i="46"/>
  <c r="AP296" i="46"/>
  <c r="AI296" i="46"/>
  <c r="AO296" i="46"/>
  <c r="AQ296" i="46"/>
  <c r="AL280" i="46"/>
  <c r="AQ280" i="46"/>
  <c r="AQ278" i="46"/>
  <c r="AL278" i="46"/>
  <c r="AI278" i="46"/>
  <c r="AO278" i="46"/>
  <c r="AO276" i="46"/>
  <c r="AQ276" i="46"/>
  <c r="AL276" i="46"/>
  <c r="AP276" i="46"/>
  <c r="AP265" i="46"/>
  <c r="AO265" i="46"/>
  <c r="AI265" i="46"/>
  <c r="AL265" i="46"/>
  <c r="AQ265" i="46"/>
  <c r="AQ257" i="46"/>
  <c r="AI257" i="46"/>
  <c r="AP216" i="46"/>
  <c r="AO216" i="46"/>
  <c r="AQ216" i="46"/>
  <c r="AI216" i="46"/>
  <c r="AL207" i="46"/>
  <c r="AI207" i="46"/>
  <c r="AO198" i="46"/>
  <c r="AQ185" i="46"/>
  <c r="AL185" i="46"/>
  <c r="AI185" i="46"/>
  <c r="AP185" i="46"/>
  <c r="AO185" i="46"/>
  <c r="AO173" i="46"/>
  <c r="AL173" i="46"/>
  <c r="AP173" i="46"/>
  <c r="AQ173" i="46"/>
  <c r="AP148" i="46"/>
  <c r="AO148" i="46"/>
  <c r="AL148" i="46"/>
  <c r="AQ148" i="46"/>
  <c r="AP146" i="46"/>
  <c r="AI146" i="46"/>
  <c r="AO146" i="46"/>
  <c r="AL146" i="46"/>
  <c r="AQ146" i="46"/>
  <c r="AQ123" i="46"/>
  <c r="AL123" i="46"/>
  <c r="AO116" i="46"/>
  <c r="AQ116" i="46"/>
  <c r="AP116" i="46"/>
  <c r="AI116" i="46"/>
  <c r="AL108" i="46"/>
  <c r="AQ108" i="46"/>
  <c r="AP108" i="46"/>
  <c r="AO108" i="46"/>
  <c r="AI106" i="46"/>
  <c r="AL106" i="46"/>
  <c r="AQ106" i="46"/>
  <c r="AO106" i="46"/>
  <c r="AI104" i="46"/>
  <c r="AP104" i="46"/>
  <c r="AL104" i="46"/>
  <c r="AL93" i="46"/>
  <c r="AQ93" i="46"/>
  <c r="AI93" i="46"/>
  <c r="AP93" i="46"/>
  <c r="AO93" i="46"/>
  <c r="AO87" i="46"/>
  <c r="AP87" i="46"/>
  <c r="AL87" i="46"/>
  <c r="AO85" i="46"/>
  <c r="AL85" i="46"/>
  <c r="AI85" i="46"/>
  <c r="AP85" i="46"/>
  <c r="AQ68" i="46"/>
  <c r="AI68" i="46"/>
  <c r="AO68" i="46"/>
  <c r="AP68" i="46"/>
  <c r="AL68" i="46"/>
  <c r="AP66" i="46"/>
  <c r="AL29" i="46"/>
  <c r="AO29" i="46"/>
  <c r="AP1003" i="46"/>
  <c r="AL1003" i="46"/>
  <c r="AI1001" i="46"/>
  <c r="AP1001" i="46"/>
  <c r="AL1001" i="46"/>
  <c r="AO1001" i="46"/>
  <c r="AQ1001" i="46"/>
  <c r="AQ975" i="46"/>
  <c r="AO975" i="46"/>
  <c r="AI975" i="46"/>
  <c r="AL975" i="46"/>
  <c r="AP975" i="46"/>
  <c r="AO966" i="46"/>
  <c r="AL966" i="46"/>
  <c r="AP966" i="46"/>
  <c r="AI966" i="46"/>
  <c r="AO960" i="46"/>
  <c r="AL960" i="46"/>
  <c r="AQ960" i="46"/>
  <c r="AI960" i="46"/>
  <c r="AP960" i="46"/>
  <c r="AQ958" i="46"/>
  <c r="AP958" i="46"/>
  <c r="AI958" i="46"/>
  <c r="AO958" i="46"/>
  <c r="AL958" i="46"/>
  <c r="AO947" i="46"/>
  <c r="AP947" i="46"/>
  <c r="AQ947" i="46"/>
  <c r="AL947" i="46"/>
  <c r="AI947" i="46"/>
  <c r="AL937" i="46"/>
  <c r="AQ937" i="46"/>
  <c r="AP937" i="46"/>
  <c r="AI937" i="46"/>
  <c r="AO937" i="46"/>
  <c r="AL921" i="46"/>
  <c r="AI921" i="46"/>
  <c r="AQ921" i="46"/>
  <c r="AP921" i="46"/>
  <c r="AL890" i="46"/>
  <c r="AI890" i="46"/>
  <c r="AP890" i="46"/>
  <c r="AQ890" i="46"/>
  <c r="AO875" i="46"/>
  <c r="AL875" i="46"/>
  <c r="AL829" i="46"/>
  <c r="AQ829" i="46"/>
  <c r="AP829" i="46"/>
  <c r="AO829" i="46"/>
  <c r="AP821" i="46"/>
  <c r="AO794" i="46"/>
  <c r="AI775" i="46"/>
  <c r="AO773" i="46"/>
  <c r="AL773" i="46"/>
  <c r="AQ773" i="46"/>
  <c r="AP773" i="46"/>
  <c r="AI766" i="46"/>
  <c r="AL766" i="46"/>
  <c r="AQ766" i="46"/>
  <c r="AO766" i="46"/>
  <c r="AP766" i="46"/>
  <c r="AL741" i="46"/>
  <c r="AO741" i="46"/>
  <c r="AQ741" i="46"/>
  <c r="AI741" i="46"/>
  <c r="AP741" i="46"/>
  <c r="AQ726" i="46"/>
  <c r="AO726" i="46"/>
  <c r="AP726" i="46"/>
  <c r="AL726" i="46"/>
  <c r="AI726" i="46"/>
  <c r="AO699" i="46"/>
  <c r="AI699" i="46"/>
  <c r="AL699" i="46"/>
  <c r="AQ699" i="46"/>
  <c r="AP699" i="46"/>
  <c r="AP669" i="46"/>
  <c r="AI669" i="46"/>
  <c r="AQ669" i="46"/>
  <c r="AO669" i="46"/>
  <c r="AL669" i="46"/>
  <c r="AO662" i="46"/>
  <c r="AL662" i="46"/>
  <c r="AI662" i="46"/>
  <c r="AP662" i="46"/>
  <c r="AQ662" i="46"/>
  <c r="AI654" i="46"/>
  <c r="AL654" i="46"/>
  <c r="AO654" i="46"/>
  <c r="AP654" i="46"/>
  <c r="AO649" i="46"/>
  <c r="AI638" i="46"/>
  <c r="AO638" i="46"/>
  <c r="AL638" i="46"/>
  <c r="AQ638" i="46"/>
  <c r="AP630" i="46"/>
  <c r="AL630" i="46"/>
  <c r="AQ630" i="46"/>
  <c r="AO630" i="46"/>
  <c r="AI630" i="46"/>
  <c r="AO628" i="46"/>
  <c r="AQ628" i="46"/>
  <c r="AP628" i="46"/>
  <c r="AI628" i="46"/>
  <c r="AL628" i="46"/>
  <c r="AQ626" i="46"/>
  <c r="AO626" i="46"/>
  <c r="AI626" i="46"/>
  <c r="AP626" i="46"/>
  <c r="AQ617" i="46"/>
  <c r="AP617" i="46"/>
  <c r="AI617" i="46"/>
  <c r="AO617" i="46"/>
  <c r="AL617" i="46"/>
  <c r="AP602" i="46"/>
  <c r="AO602" i="46"/>
  <c r="AI602" i="46"/>
  <c r="AQ602" i="46"/>
  <c r="AL602" i="46"/>
  <c r="AP600" i="46"/>
  <c r="AL600" i="46"/>
  <c r="AQ600" i="46"/>
  <c r="AI600" i="46"/>
  <c r="AO600" i="46"/>
  <c r="AP591" i="46"/>
  <c r="AQ591" i="46"/>
  <c r="AO591" i="46"/>
  <c r="AL585" i="46"/>
  <c r="AQ585" i="46"/>
  <c r="AP585" i="46"/>
  <c r="AO585" i="46"/>
  <c r="AQ576" i="46"/>
  <c r="AL576" i="46"/>
  <c r="AO576" i="46"/>
  <c r="AI576" i="46"/>
  <c r="AP576" i="46"/>
  <c r="AL566" i="46"/>
  <c r="AO566" i="46"/>
  <c r="AQ566" i="46"/>
  <c r="AI566" i="46"/>
  <c r="AP566" i="46"/>
  <c r="AO542" i="46"/>
  <c r="AI542" i="46"/>
  <c r="AQ542" i="46"/>
  <c r="AL542" i="46"/>
  <c r="AP542" i="46"/>
  <c r="AO530" i="46"/>
  <c r="AP530" i="46"/>
  <c r="AL530" i="46"/>
  <c r="AQ530" i="46"/>
  <c r="AI521" i="46"/>
  <c r="AO513" i="46"/>
  <c r="AL513" i="46"/>
  <c r="AI513" i="46"/>
  <c r="AP513" i="46"/>
  <c r="AQ513" i="46"/>
  <c r="AI508" i="46"/>
  <c r="AQ508" i="46"/>
  <c r="AO508" i="46"/>
  <c r="AL508" i="46"/>
  <c r="AO490" i="46"/>
  <c r="AL490" i="46"/>
  <c r="AP490" i="46"/>
  <c r="AI490" i="46"/>
  <c r="AQ490" i="46"/>
  <c r="AI488" i="46"/>
  <c r="AO488" i="46"/>
  <c r="AL488" i="46"/>
  <c r="AP488" i="46"/>
  <c r="AQ488" i="46"/>
  <c r="AI478" i="46"/>
  <c r="AQ478" i="46"/>
  <c r="AO478" i="46"/>
  <c r="AP478" i="46"/>
  <c r="AL478" i="46"/>
  <c r="AP471" i="46"/>
  <c r="AQ461" i="46"/>
  <c r="AO461" i="46"/>
  <c r="AP461" i="46"/>
  <c r="AI461" i="46"/>
  <c r="AL461" i="46"/>
  <c r="AL451" i="46"/>
  <c r="AI451" i="46"/>
  <c r="AO406" i="46"/>
  <c r="AI406" i="46"/>
  <c r="AP393" i="46"/>
  <c r="AQ393" i="46"/>
  <c r="AO393" i="46"/>
  <c r="AI393" i="46"/>
  <c r="AL393" i="46"/>
  <c r="AQ377" i="46"/>
  <c r="AO377" i="46"/>
  <c r="AL377" i="46"/>
  <c r="AP377" i="46"/>
  <c r="AI377" i="46"/>
  <c r="AL366" i="46"/>
  <c r="AI366" i="46"/>
  <c r="AP366" i="46"/>
  <c r="AQ366" i="46"/>
  <c r="AL346" i="46"/>
  <c r="AO346" i="46"/>
  <c r="AI346" i="46"/>
  <c r="AQ346" i="46"/>
  <c r="AP346" i="46"/>
  <c r="AO336" i="46"/>
  <c r="AI336" i="46"/>
  <c r="AQ336" i="46"/>
  <c r="AL336" i="46"/>
  <c r="AP307" i="46"/>
  <c r="AQ307" i="46"/>
  <c r="AO307" i="46"/>
  <c r="AI307" i="46"/>
  <c r="AL307" i="46"/>
  <c r="AL303" i="46"/>
  <c r="AL289" i="46"/>
  <c r="AI289" i="46"/>
  <c r="AI283" i="46"/>
  <c r="AP283" i="46"/>
  <c r="AQ264" i="46"/>
  <c r="AO264" i="46"/>
  <c r="AI264" i="46"/>
  <c r="AP264" i="46"/>
  <c r="AL264" i="46"/>
  <c r="AO254" i="46"/>
  <c r="AQ254" i="46"/>
  <c r="AP254" i="46"/>
  <c r="AL254" i="46"/>
  <c r="AL242" i="46"/>
  <c r="AQ242" i="46"/>
  <c r="AP242" i="46"/>
  <c r="AO242" i="46"/>
  <c r="AL230" i="46"/>
  <c r="AQ230" i="46"/>
  <c r="AP230" i="46"/>
  <c r="AO230" i="46"/>
  <c r="AI230" i="46"/>
  <c r="AQ220" i="46"/>
  <c r="AO220" i="46"/>
  <c r="AL220" i="46"/>
  <c r="AI220" i="46"/>
  <c r="AP220" i="46"/>
  <c r="AP206" i="46"/>
  <c r="AI206" i="46"/>
  <c r="AQ206" i="46"/>
  <c r="AL206" i="46"/>
  <c r="AO206" i="46"/>
  <c r="AQ202" i="46"/>
  <c r="AO202" i="46"/>
  <c r="AP202" i="46"/>
  <c r="AI202" i="46"/>
  <c r="AL202" i="46"/>
  <c r="AI172" i="46"/>
  <c r="AL162" i="46"/>
  <c r="AQ162" i="46"/>
  <c r="AI162" i="46"/>
  <c r="AP162" i="46"/>
  <c r="AI160" i="46"/>
  <c r="AQ160" i="46"/>
  <c r="AL160" i="46"/>
  <c r="AP160" i="46"/>
  <c r="AO160" i="46"/>
  <c r="AI138" i="46"/>
  <c r="AP138" i="46"/>
  <c r="AQ138" i="46"/>
  <c r="AO138" i="46"/>
  <c r="AL138" i="46"/>
  <c r="AI121" i="46"/>
  <c r="AP121" i="46"/>
  <c r="AQ121" i="46"/>
  <c r="AL121" i="46"/>
  <c r="AO121" i="46"/>
  <c r="AQ119" i="46"/>
  <c r="AP119" i="46"/>
  <c r="AO119" i="46"/>
  <c r="AI119" i="46"/>
  <c r="AL119" i="46"/>
  <c r="AI112" i="46"/>
  <c r="AL112" i="46"/>
  <c r="AQ112" i="46"/>
  <c r="AP112" i="46"/>
  <c r="AO112" i="46"/>
  <c r="AL101" i="46"/>
  <c r="AO101" i="46"/>
  <c r="AP101" i="46"/>
  <c r="AQ101" i="46"/>
  <c r="AI101" i="46"/>
  <c r="AO99" i="46"/>
  <c r="AL97" i="46"/>
  <c r="AI97" i="46"/>
  <c r="AP97" i="46"/>
  <c r="AO97" i="46"/>
  <c r="AI81" i="46"/>
  <c r="AL81" i="46"/>
  <c r="AQ81" i="46"/>
  <c r="AO81" i="46"/>
  <c r="AP81" i="46"/>
  <c r="AQ79" i="46"/>
  <c r="AL79" i="46"/>
  <c r="AP65" i="46"/>
  <c r="AI65" i="46"/>
  <c r="AL65" i="46"/>
  <c r="AQ65" i="46"/>
  <c r="AO53" i="46"/>
  <c r="AP53" i="46"/>
  <c r="AQ53" i="46"/>
  <c r="AI53" i="46"/>
  <c r="AL53" i="46"/>
  <c r="AQ41" i="46"/>
  <c r="AP41" i="46"/>
  <c r="AL41" i="46"/>
  <c r="AI41" i="46"/>
  <c r="AQ37" i="46"/>
  <c r="AL37" i="46"/>
  <c r="AO37" i="46"/>
  <c r="AO27" i="46"/>
  <c r="AL27" i="46"/>
  <c r="AP27" i="46"/>
  <c r="AQ21" i="46"/>
  <c r="AL21" i="46"/>
  <c r="AO21" i="46"/>
  <c r="AI21" i="46"/>
  <c r="AP21" i="46"/>
  <c r="AP1011" i="46"/>
  <c r="AP1009" i="46"/>
  <c r="AI1009" i="46"/>
  <c r="AL1009" i="46"/>
  <c r="AO1009" i="46"/>
  <c r="AQ1009" i="46"/>
  <c r="AQ1007" i="46"/>
  <c r="AP1007" i="46"/>
  <c r="AP987" i="46"/>
  <c r="AL950" i="46"/>
  <c r="AI950" i="46"/>
  <c r="AQ950" i="46"/>
  <c r="AO950" i="46"/>
  <c r="AP950" i="46"/>
  <c r="AP866" i="46"/>
  <c r="AQ866" i="46"/>
  <c r="AL866" i="46"/>
  <c r="AO866" i="46"/>
  <c r="AI866" i="46"/>
  <c r="AL754" i="46"/>
  <c r="AP754" i="46"/>
  <c r="AO754" i="46"/>
  <c r="AQ754" i="46"/>
  <c r="AP744" i="46"/>
  <c r="AI744" i="46"/>
  <c r="AO744" i="46"/>
  <c r="AQ744" i="46"/>
  <c r="AL744" i="46"/>
  <c r="AL636" i="46"/>
  <c r="AI636" i="46"/>
  <c r="AQ636" i="46"/>
  <c r="AO636" i="46"/>
  <c r="AP636" i="46"/>
  <c r="AP427" i="46"/>
  <c r="AL427" i="46"/>
  <c r="AO427" i="46"/>
  <c r="AQ427" i="46"/>
  <c r="AI427" i="46"/>
  <c r="AL316" i="46"/>
  <c r="AO316" i="46"/>
  <c r="AQ316" i="46"/>
  <c r="AP316" i="46"/>
  <c r="AO275" i="46"/>
  <c r="AQ275" i="46"/>
  <c r="AL273" i="46"/>
  <c r="AI273" i="46"/>
  <c r="AO273" i="46"/>
  <c r="AQ273" i="46"/>
  <c r="AP273" i="46"/>
  <c r="AI253" i="46"/>
  <c r="AQ253" i="46"/>
  <c r="AP251" i="46"/>
  <c r="AL251" i="46"/>
  <c r="AI251" i="46"/>
  <c r="AL249" i="46"/>
  <c r="AP249" i="46"/>
  <c r="AO228" i="46"/>
  <c r="AL228" i="46"/>
  <c r="AQ228" i="46"/>
  <c r="AI228" i="46"/>
  <c r="AP228" i="46"/>
  <c r="AQ226" i="46"/>
  <c r="AI226" i="46"/>
  <c r="AL226" i="46"/>
  <c r="AP226" i="46"/>
  <c r="AO226" i="46"/>
  <c r="AL214" i="46"/>
  <c r="AP214" i="46"/>
  <c r="AO214" i="46"/>
  <c r="AI214" i="46"/>
  <c r="AI124" i="46"/>
  <c r="AQ124" i="46"/>
  <c r="AO124" i="46"/>
  <c r="AP90" i="46"/>
  <c r="AI36" i="46"/>
  <c r="AQ36" i="46"/>
  <c r="AP36" i="46"/>
  <c r="AO36" i="46"/>
  <c r="AL36" i="46"/>
  <c r="AL34" i="46"/>
  <c r="AQ34" i="46"/>
  <c r="AO34" i="46"/>
  <c r="AI34" i="46"/>
  <c r="AQ32" i="46"/>
  <c r="AI32" i="46"/>
  <c r="AO32" i="46"/>
  <c r="AO30" i="46"/>
  <c r="AL30" i="46"/>
  <c r="AQ30" i="46"/>
  <c r="AP30" i="46"/>
  <c r="AP925" i="46"/>
  <c r="AQ925" i="46"/>
  <c r="AI925" i="46"/>
  <c r="AO925" i="46"/>
  <c r="AP888" i="46"/>
  <c r="AI888" i="46"/>
  <c r="AQ888" i="46"/>
  <c r="AL888" i="46"/>
  <c r="AP845" i="46"/>
  <c r="AL845" i="46"/>
  <c r="AI845" i="46"/>
  <c r="AO845" i="46"/>
  <c r="AQ845" i="46"/>
  <c r="AQ689" i="46"/>
  <c r="AL689" i="46"/>
  <c r="AI689" i="46"/>
  <c r="AL687" i="46"/>
  <c r="AP687" i="46"/>
  <c r="AQ667" i="46"/>
  <c r="AP667" i="46"/>
  <c r="AL667" i="46"/>
  <c r="AO667" i="46"/>
  <c r="AI667" i="46"/>
  <c r="AO528" i="46"/>
  <c r="AI528" i="46"/>
  <c r="AQ528" i="46"/>
  <c r="AL528" i="46"/>
  <c r="AP528" i="46"/>
  <c r="AL343" i="46"/>
  <c r="AI343" i="46"/>
  <c r="AQ341" i="46"/>
  <c r="AO341" i="46"/>
  <c r="AL341" i="46"/>
  <c r="AI341" i="46"/>
  <c r="AP341" i="46"/>
  <c r="AQ339" i="46"/>
  <c r="AP269" i="46"/>
  <c r="AQ269" i="46"/>
  <c r="AO269" i="46"/>
  <c r="AL269" i="46"/>
  <c r="AP169" i="46"/>
  <c r="AL169" i="46"/>
  <c r="AP507" i="46"/>
  <c r="AO507" i="46"/>
  <c r="AL507" i="46"/>
  <c r="AP395" i="46"/>
  <c r="AL395" i="46"/>
  <c r="AO395" i="46"/>
  <c r="AL239" i="46"/>
  <c r="AI239" i="46"/>
  <c r="AO239" i="46"/>
  <c r="AQ239" i="46"/>
  <c r="AP239" i="46"/>
  <c r="AI235" i="46"/>
  <c r="AQ235" i="46"/>
  <c r="AL235" i="46"/>
  <c r="AO118" i="46"/>
  <c r="AQ118" i="46"/>
  <c r="AL118" i="46"/>
  <c r="AP76" i="46"/>
  <c r="AP69" i="46"/>
  <c r="AO69" i="46"/>
  <c r="AI69" i="46"/>
  <c r="AL69" i="46"/>
  <c r="AQ69" i="46"/>
  <c r="AQ918" i="46"/>
  <c r="AO918" i="46"/>
  <c r="AP918" i="46"/>
  <c r="AI918" i="46"/>
  <c r="AL918" i="46"/>
  <c r="AP676" i="46"/>
  <c r="AL676" i="46"/>
  <c r="AO676" i="46"/>
  <c r="AL323" i="46"/>
  <c r="AO323" i="46"/>
  <c r="AI321" i="46"/>
  <c r="AO321" i="46"/>
  <c r="AP319" i="46"/>
  <c r="AO302" i="46"/>
  <c r="AQ302" i="46"/>
  <c r="AL300" i="46"/>
  <c r="AI300" i="46"/>
  <c r="AQ300" i="46"/>
  <c r="AP300" i="46"/>
  <c r="AO300" i="46"/>
  <c r="AO298" i="46"/>
  <c r="AQ298" i="46"/>
  <c r="AP293" i="46"/>
  <c r="AQ293" i="46"/>
  <c r="AO293" i="46"/>
  <c r="AL293" i="46"/>
  <c r="AI173" i="46"/>
  <c r="AL166" i="46"/>
  <c r="AO166" i="46"/>
  <c r="AQ166" i="46"/>
  <c r="AP166" i="46"/>
  <c r="AI982" i="46"/>
  <c r="AI362" i="46"/>
  <c r="AL208" i="46"/>
  <c r="AP208" i="46"/>
  <c r="AL133" i="46"/>
  <c r="AO133" i="46"/>
  <c r="AP133" i="46"/>
  <c r="AI129" i="46"/>
  <c r="AP129" i="46"/>
  <c r="AO129" i="46"/>
  <c r="AL129" i="46"/>
  <c r="AQ129" i="46"/>
  <c r="AO125" i="46"/>
  <c r="AI125" i="46"/>
  <c r="AL125" i="46"/>
  <c r="AP125" i="46"/>
  <c r="AQ125" i="46"/>
  <c r="AO734" i="46"/>
  <c r="AL734" i="46"/>
  <c r="AQ734" i="46"/>
  <c r="AI734" i="46"/>
  <c r="AP734" i="46"/>
  <c r="AI728" i="46"/>
  <c r="AQ714" i="46"/>
  <c r="AP714" i="46"/>
  <c r="AO714" i="46"/>
  <c r="AI714" i="46"/>
  <c r="AL714" i="46"/>
  <c r="AQ704" i="46"/>
  <c r="AP704" i="46"/>
  <c r="AI704" i="46"/>
  <c r="AL704" i="46"/>
  <c r="AO704" i="46"/>
  <c r="AL702" i="46"/>
  <c r="AP619" i="46"/>
  <c r="AI619" i="46"/>
  <c r="AO458" i="46"/>
  <c r="AP458" i="46"/>
  <c r="AL458" i="46"/>
  <c r="AQ458" i="46"/>
  <c r="AI458" i="46"/>
  <c r="AL450" i="46"/>
  <c r="AI448" i="46"/>
  <c r="AL448" i="46"/>
  <c r="AQ448" i="46"/>
  <c r="AO448" i="46"/>
  <c r="AP448" i="46"/>
  <c r="AQ446" i="46"/>
  <c r="AL218" i="46"/>
  <c r="AI218" i="46"/>
  <c r="AP218" i="46"/>
  <c r="AO218" i="46"/>
  <c r="AG140" i="46"/>
  <c r="AK140" i="46"/>
  <c r="AN140" i="46"/>
  <c r="AQ63" i="46"/>
  <c r="AP633" i="46"/>
  <c r="AQ633" i="46"/>
  <c r="AI633" i="46"/>
  <c r="AO633" i="46"/>
  <c r="AL633" i="46"/>
  <c r="AO565" i="46"/>
  <c r="AP563" i="46"/>
  <c r="AI563" i="46"/>
  <c r="AQ563" i="46"/>
  <c r="AP561" i="46"/>
  <c r="AI561" i="46"/>
  <c r="AO561" i="46"/>
  <c r="AQ561" i="46"/>
  <c r="AL561" i="46"/>
  <c r="AO559" i="46"/>
  <c r="AQ559" i="46"/>
  <c r="AP559" i="46"/>
  <c r="AL559" i="46"/>
  <c r="AI559" i="46"/>
  <c r="AO557" i="46"/>
  <c r="AL537" i="46"/>
  <c r="AQ537" i="46"/>
  <c r="AP537" i="46"/>
  <c r="AO537" i="46"/>
  <c r="AP535" i="46"/>
  <c r="AQ535" i="46"/>
  <c r="AL533" i="46"/>
  <c r="AI533" i="46"/>
  <c r="AQ533" i="46"/>
  <c r="AO533" i="46"/>
  <c r="AL477" i="46"/>
  <c r="AQ477" i="46"/>
  <c r="AI477" i="46"/>
  <c r="AP477" i="46"/>
  <c r="AO477" i="46"/>
  <c r="AL475" i="46"/>
  <c r="AP475" i="46"/>
  <c r="AO475" i="46"/>
  <c r="AI440" i="46"/>
  <c r="AO358" i="46"/>
  <c r="AL353" i="46"/>
  <c r="AQ353" i="46"/>
  <c r="AP306" i="46"/>
  <c r="AI306" i="46"/>
  <c r="AP972" i="46"/>
  <c r="AQ972" i="46"/>
  <c r="AI972" i="46"/>
  <c r="AO972" i="46"/>
  <c r="AL972" i="46"/>
  <c r="AO281" i="46"/>
  <c r="AI281" i="46"/>
  <c r="AQ281" i="46"/>
  <c r="AP281" i="46"/>
  <c r="AL281" i="46"/>
  <c r="AI839" i="46"/>
  <c r="AL839" i="46"/>
  <c r="AO588" i="46"/>
  <c r="AI506" i="46"/>
  <c r="AQ501" i="46"/>
  <c r="AL501" i="46"/>
  <c r="AP501" i="46"/>
  <c r="AL499" i="46"/>
  <c r="AQ499" i="46"/>
  <c r="AO376" i="46"/>
  <c r="AQ376" i="46"/>
  <c r="AI376" i="46"/>
  <c r="AL376" i="46"/>
  <c r="AP376" i="46"/>
  <c r="AQ374" i="46"/>
  <c r="AP956" i="46"/>
  <c r="AL956" i="46"/>
  <c r="AQ956" i="46"/>
  <c r="AI956" i="46"/>
  <c r="AO956" i="46"/>
  <c r="AL940" i="46"/>
  <c r="AP940" i="46"/>
  <c r="AQ940" i="46"/>
  <c r="AO940" i="46"/>
  <c r="AI854" i="46"/>
  <c r="AL111" i="46"/>
  <c r="AP111" i="46"/>
  <c r="AI333" i="46"/>
  <c r="AI280" i="46"/>
  <c r="AO24" i="46"/>
  <c r="AP280" i="46"/>
  <c r="AQ39" i="46"/>
  <c r="AI79" i="46"/>
  <c r="AP91" i="46"/>
  <c r="AO111" i="46"/>
  <c r="AP139" i="46"/>
  <c r="AQ143" i="46"/>
  <c r="AI191" i="46"/>
  <c r="AK191" i="46" s="1"/>
  <c r="AO195" i="46"/>
  <c r="AQ199" i="46"/>
  <c r="AQ207" i="46"/>
  <c r="AI211" i="46"/>
  <c r="AG211" i="46" s="1"/>
  <c r="AP223" i="46"/>
  <c r="AI231" i="46"/>
  <c r="AG231" i="46" s="1"/>
  <c r="AP235" i="46"/>
  <c r="AI247" i="46"/>
  <c r="AG247" i="46" s="1"/>
  <c r="AQ251" i="46"/>
  <c r="AO271" i="46"/>
  <c r="AL283" i="46"/>
  <c r="AO291" i="46"/>
  <c r="AO295" i="46"/>
  <c r="AP311" i="46"/>
  <c r="AI331" i="46"/>
  <c r="AS331" i="46" s="1"/>
  <c r="AQ379" i="46"/>
  <c r="AP391" i="46"/>
  <c r="AQ459" i="46"/>
  <c r="AI483" i="46"/>
  <c r="AO499" i="46"/>
  <c r="AK507" i="46"/>
  <c r="AO519" i="46"/>
  <c r="AL535" i="46"/>
  <c r="AL567" i="46"/>
  <c r="AL571" i="46"/>
  <c r="AP571" i="46"/>
  <c r="AO579" i="46"/>
  <c r="AP583" i="46"/>
  <c r="AL591" i="46"/>
  <c r="AL603" i="46"/>
  <c r="AL639" i="46"/>
  <c r="AP643" i="46"/>
  <c r="AQ647" i="46"/>
  <c r="AQ687" i="46"/>
  <c r="AO691" i="46"/>
  <c r="AL707" i="46"/>
  <c r="AQ735" i="46"/>
  <c r="AQ763" i="46"/>
  <c r="AL775" i="46"/>
  <c r="AL799" i="46"/>
  <c r="AQ819" i="46"/>
  <c r="AI819" i="46"/>
  <c r="AK819" i="46" s="1"/>
  <c r="AO863" i="46"/>
  <c r="AQ875" i="46"/>
  <c r="AO879" i="46"/>
  <c r="AQ887" i="46"/>
  <c r="AO955" i="46"/>
  <c r="AQ1003" i="46"/>
  <c r="AO1007" i="46"/>
  <c r="AN212" i="46"/>
  <c r="AK33" i="46"/>
  <c r="AG89" i="46"/>
  <c r="AS720" i="46"/>
  <c r="AS33" i="46"/>
  <c r="AG480" i="46"/>
  <c r="AO1004" i="46"/>
  <c r="AI1004" i="46"/>
  <c r="AP1004" i="46"/>
  <c r="AQ1004" i="46"/>
  <c r="AO969" i="46"/>
  <c r="AQ969" i="46"/>
  <c r="AL969" i="46"/>
  <c r="AP969" i="46"/>
  <c r="AI969" i="46"/>
  <c r="AO962" i="46"/>
  <c r="AI962" i="46"/>
  <c r="AQ904" i="46"/>
  <c r="AI882" i="46"/>
  <c r="AL876" i="46"/>
  <c r="AO876" i="46"/>
  <c r="AQ876" i="46"/>
  <c r="AP876" i="46"/>
  <c r="AI818" i="46"/>
  <c r="AO818" i="46"/>
  <c r="AL818" i="46"/>
  <c r="AQ818" i="46"/>
  <c r="AP818" i="46"/>
  <c r="AL804" i="46"/>
  <c r="AO804" i="46"/>
  <c r="AP804" i="46"/>
  <c r="AL792" i="46"/>
  <c r="AQ792" i="46"/>
  <c r="AO792" i="46"/>
  <c r="AP792" i="46"/>
  <c r="AO790" i="46"/>
  <c r="AI790" i="46"/>
  <c r="AL790" i="46"/>
  <c r="AP790" i="46"/>
  <c r="AQ790" i="46"/>
  <c r="AO781" i="46"/>
  <c r="AP781" i="46"/>
  <c r="AQ781" i="46"/>
  <c r="AL781" i="46"/>
  <c r="AI781" i="46"/>
  <c r="AI604" i="46"/>
  <c r="AO604" i="46"/>
  <c r="AP604" i="46"/>
  <c r="AQ604" i="46"/>
  <c r="AL604" i="46"/>
  <c r="AL594" i="46"/>
  <c r="AI594" i="46"/>
  <c r="AP594" i="46"/>
  <c r="AI592" i="46"/>
  <c r="AQ592" i="46"/>
  <c r="AL592" i="46"/>
  <c r="AP592" i="46"/>
  <c r="AO592" i="46"/>
  <c r="AO492" i="46"/>
  <c r="AI492" i="46"/>
  <c r="AQ492" i="46"/>
  <c r="AL492" i="46"/>
  <c r="AP492" i="46"/>
  <c r="AP356" i="46"/>
  <c r="AL356" i="46"/>
  <c r="AI356" i="46"/>
  <c r="AO356" i="46"/>
  <c r="AQ356" i="46"/>
  <c r="AI952" i="46"/>
  <c r="AL952" i="46"/>
  <c r="AQ952" i="46"/>
  <c r="AO952" i="46"/>
  <c r="AP941" i="46"/>
  <c r="AL941" i="46"/>
  <c r="AO941" i="46"/>
  <c r="AQ941" i="46"/>
  <c r="AP834" i="46"/>
  <c r="AI834" i="46"/>
  <c r="AO834" i="46"/>
  <c r="AL834" i="46"/>
  <c r="AQ834" i="46"/>
  <c r="AI797" i="46"/>
  <c r="AO797" i="46"/>
  <c r="AQ797" i="46"/>
  <c r="AP797" i="46"/>
  <c r="AL797" i="46"/>
  <c r="AI727" i="46"/>
  <c r="AP727" i="46"/>
  <c r="AP696" i="46"/>
  <c r="AL696" i="46"/>
  <c r="AO680" i="46"/>
  <c r="AI680" i="46"/>
  <c r="AL680" i="46"/>
  <c r="AP680" i="46"/>
  <c r="AO668" i="46"/>
  <c r="AP668" i="46"/>
  <c r="AI634" i="46"/>
  <c r="AP634" i="46"/>
  <c r="AL634" i="46"/>
  <c r="AQ634" i="46"/>
  <c r="AO634" i="46"/>
  <c r="AL455" i="46"/>
  <c r="AI455" i="46"/>
  <c r="AL197" i="46"/>
  <c r="AQ197" i="46"/>
  <c r="AI197" i="46"/>
  <c r="AP197" i="46"/>
  <c r="AO197" i="46"/>
  <c r="AO1010" i="46"/>
  <c r="AP1010" i="46"/>
  <c r="AL1010" i="46"/>
  <c r="AI990" i="46"/>
  <c r="AL990" i="46"/>
  <c r="AO990" i="46"/>
  <c r="AP990" i="46"/>
  <c r="AQ988" i="46"/>
  <c r="AP988" i="46"/>
  <c r="AO988" i="46"/>
  <c r="AI988" i="46"/>
  <c r="AP864" i="46"/>
  <c r="AI864" i="46"/>
  <c r="AL864" i="46"/>
  <c r="AQ864" i="46"/>
  <c r="AO864" i="46"/>
  <c r="AL862" i="46"/>
  <c r="AQ862" i="46"/>
  <c r="AO862" i="46"/>
  <c r="AP862" i="46"/>
  <c r="AQ800" i="46"/>
  <c r="AL800" i="46"/>
  <c r="AP800" i="46"/>
  <c r="AO800" i="46"/>
  <c r="AQ756" i="46"/>
  <c r="AP722" i="46"/>
  <c r="AI722" i="46"/>
  <c r="AQ722" i="46"/>
  <c r="AL722" i="46"/>
  <c r="AO722" i="46"/>
  <c r="AL720" i="46"/>
  <c r="AQ720" i="46"/>
  <c r="AO720" i="46"/>
  <c r="AP720" i="46"/>
  <c r="AQ709" i="46"/>
  <c r="AI709" i="46"/>
  <c r="AO709" i="46"/>
  <c r="AL709" i="46"/>
  <c r="AP709" i="46"/>
  <c r="AL659" i="46"/>
  <c r="AO659" i="46"/>
  <c r="AQ659" i="46"/>
  <c r="AP659" i="46"/>
  <c r="AI659" i="46"/>
  <c r="AQ657" i="46"/>
  <c r="AP657" i="46"/>
  <c r="AI657" i="46"/>
  <c r="AL657" i="46"/>
  <c r="AO657" i="46"/>
  <c r="AP624" i="46"/>
  <c r="AO624" i="46"/>
  <c r="AL613" i="46"/>
  <c r="AO613" i="46"/>
  <c r="AI613" i="46"/>
  <c r="AP613" i="46"/>
  <c r="AQ613" i="46"/>
  <c r="AP611" i="46"/>
  <c r="AI611" i="46"/>
  <c r="AP595" i="46"/>
  <c r="AQ595" i="46"/>
  <c r="AO595" i="46"/>
  <c r="AL595" i="46"/>
  <c r="AL573" i="46"/>
  <c r="AO573" i="46"/>
  <c r="AI573" i="46"/>
  <c r="AQ573" i="46"/>
  <c r="AP573" i="46"/>
  <c r="AP569" i="46"/>
  <c r="AO569" i="46"/>
  <c r="AI569" i="46"/>
  <c r="AQ569" i="46"/>
  <c r="AL569" i="46"/>
  <c r="AQ552" i="46"/>
  <c r="AI552" i="46"/>
  <c r="AL546" i="46"/>
  <c r="AO546" i="46"/>
  <c r="AP546" i="46"/>
  <c r="AQ546" i="46"/>
  <c r="AL486" i="46"/>
  <c r="AL484" i="46"/>
  <c r="AQ484" i="46"/>
  <c r="AO484" i="46"/>
  <c r="AI484" i="46"/>
  <c r="AP484" i="46"/>
  <c r="AI482" i="46"/>
  <c r="AP482" i="46"/>
  <c r="AL482" i="46"/>
  <c r="AO482" i="46"/>
  <c r="AQ482" i="46"/>
  <c r="AL480" i="46"/>
  <c r="AP480" i="46"/>
  <c r="AO480" i="46"/>
  <c r="AQ480" i="46"/>
  <c r="AL454" i="46"/>
  <c r="AP431" i="46"/>
  <c r="AI431" i="46"/>
  <c r="AO431" i="46"/>
  <c r="AL431" i="46"/>
  <c r="AQ431" i="46"/>
  <c r="AI429" i="46"/>
  <c r="AP429" i="46"/>
  <c r="AQ425" i="46"/>
  <c r="AL425" i="46"/>
  <c r="AO392" i="46"/>
  <c r="AI392" i="46"/>
  <c r="AL392" i="46"/>
  <c r="AQ392" i="46"/>
  <c r="AQ384" i="46"/>
  <c r="AO365" i="46"/>
  <c r="AQ365" i="46"/>
  <c r="AI365" i="46"/>
  <c r="AL365" i="46"/>
  <c r="AP365" i="46"/>
  <c r="AL334" i="46"/>
  <c r="AI334" i="46"/>
  <c r="AO332" i="46"/>
  <c r="AQ250" i="46"/>
  <c r="AL250" i="46"/>
  <c r="AI250" i="46"/>
  <c r="AP250" i="46"/>
  <c r="AO250" i="46"/>
  <c r="AO946" i="46"/>
  <c r="AQ946" i="46"/>
  <c r="AI946" i="46"/>
  <c r="AL946" i="46"/>
  <c r="AP946" i="46"/>
  <c r="AP944" i="46"/>
  <c r="AQ944" i="46"/>
  <c r="AO944" i="46"/>
  <c r="AI944" i="46"/>
  <c r="AL944" i="46"/>
  <c r="AQ935" i="46"/>
  <c r="AI935" i="46"/>
  <c r="AP935" i="46"/>
  <c r="AQ933" i="46"/>
  <c r="AO933" i="46"/>
  <c r="AL933" i="46"/>
  <c r="AP933" i="46"/>
  <c r="AI933" i="46"/>
  <c r="AI929" i="46"/>
  <c r="AQ929" i="46"/>
  <c r="AP929" i="46"/>
  <c r="AL929" i="46"/>
  <c r="AO929" i="46"/>
  <c r="AO913" i="46"/>
  <c r="AQ913" i="46"/>
  <c r="AP913" i="46"/>
  <c r="AL911" i="46"/>
  <c r="AP911" i="46"/>
  <c r="AQ911" i="46"/>
  <c r="AP899" i="46"/>
  <c r="AL899" i="46"/>
  <c r="AO899" i="46"/>
  <c r="AQ899" i="46"/>
  <c r="AQ847" i="46"/>
  <c r="AL832" i="46"/>
  <c r="AP832" i="46"/>
  <c r="AQ832" i="46"/>
  <c r="AO832" i="46"/>
  <c r="AO823" i="46"/>
  <c r="AP823" i="46"/>
  <c r="AL823" i="46"/>
  <c r="AQ823" i="46"/>
  <c r="AO813" i="46"/>
  <c r="AL811" i="46"/>
  <c r="AO811" i="46"/>
  <c r="AQ811" i="46"/>
  <c r="AP811" i="46"/>
  <c r="AI811" i="46"/>
  <c r="AO787" i="46"/>
  <c r="AL787" i="46"/>
  <c r="AP785" i="46"/>
  <c r="AL785" i="46"/>
  <c r="AI785" i="46"/>
  <c r="AO785" i="46"/>
  <c r="AQ785" i="46"/>
  <c r="AO690" i="46"/>
  <c r="AQ690" i="46"/>
  <c r="AP690" i="46"/>
  <c r="AL690" i="46"/>
  <c r="AO419" i="46"/>
  <c r="AL413" i="46"/>
  <c r="AQ413" i="46"/>
  <c r="AO413" i="46"/>
  <c r="AP413" i="46"/>
  <c r="AI413" i="46"/>
  <c r="AQ411" i="46"/>
  <c r="AP411" i="46"/>
  <c r="AO411" i="46"/>
  <c r="AI411" i="46"/>
  <c r="AL411" i="46"/>
  <c r="AL409" i="46"/>
  <c r="AO409" i="46"/>
  <c r="AO400" i="46"/>
  <c r="AP400" i="46"/>
  <c r="AQ400" i="46"/>
  <c r="AL400" i="46"/>
  <c r="AP398" i="46"/>
  <c r="AQ398" i="46"/>
  <c r="AO398" i="46"/>
  <c r="AL288" i="46"/>
  <c r="AP288" i="46"/>
  <c r="AO288" i="46"/>
  <c r="AI288" i="46"/>
  <c r="AQ288" i="46"/>
  <c r="AL196" i="46"/>
  <c r="AP194" i="46"/>
  <c r="AO192" i="46"/>
  <c r="AP192" i="46"/>
  <c r="AQ192" i="46"/>
  <c r="AI192" i="46"/>
  <c r="AL192" i="46"/>
  <c r="AP179" i="46"/>
  <c r="AI179" i="46"/>
  <c r="AO179" i="46"/>
  <c r="AQ179" i="46"/>
  <c r="AL179" i="46"/>
  <c r="AQ171" i="46"/>
  <c r="AP171" i="46"/>
  <c r="AI157" i="46"/>
  <c r="AO157" i="46"/>
  <c r="AP157" i="46"/>
  <c r="AL157" i="46"/>
  <c r="AQ157" i="46"/>
  <c r="AP155" i="46"/>
  <c r="AQ155" i="46"/>
  <c r="AO155" i="46"/>
  <c r="AI155" i="46"/>
  <c r="AL155" i="46"/>
  <c r="AI153" i="46"/>
  <c r="AQ153" i="46"/>
  <c r="AO153" i="46"/>
  <c r="AL153" i="46"/>
  <c r="AP153" i="46"/>
  <c r="AI151" i="46"/>
  <c r="AQ151" i="46"/>
  <c r="AL149" i="46"/>
  <c r="AI149" i="46"/>
  <c r="AO149" i="46"/>
  <c r="AQ149" i="46"/>
  <c r="AP149" i="46"/>
  <c r="AQ56" i="46"/>
  <c r="AO56" i="46"/>
  <c r="AI56" i="46"/>
  <c r="AL56" i="46"/>
  <c r="AO905" i="46"/>
  <c r="AL905" i="46"/>
  <c r="AP905" i="46"/>
  <c r="AQ905" i="46"/>
  <c r="AI905" i="46"/>
  <c r="AQ827" i="46"/>
  <c r="AL827" i="46"/>
  <c r="AP827" i="46"/>
  <c r="AQ695" i="46"/>
  <c r="AI695" i="46"/>
  <c r="AL695" i="46"/>
  <c r="AQ678" i="46"/>
  <c r="AI678" i="46"/>
  <c r="AL678" i="46"/>
  <c r="AO678" i="46"/>
  <c r="AL518" i="46"/>
  <c r="AO518" i="46"/>
  <c r="AQ518" i="46"/>
  <c r="AP518" i="46"/>
  <c r="AI518" i="46"/>
  <c r="AQ405" i="46"/>
  <c r="AO405" i="46"/>
  <c r="AL405" i="46"/>
  <c r="AP405" i="46"/>
  <c r="AQ200" i="46"/>
  <c r="AL200" i="46"/>
  <c r="AO200" i="46"/>
  <c r="AP200" i="46"/>
  <c r="AI200" i="46"/>
  <c r="AO1014" i="46"/>
  <c r="AQ1014" i="46"/>
  <c r="AI607" i="46"/>
  <c r="AI780" i="46"/>
  <c r="AQ780" i="46"/>
  <c r="AO780" i="46"/>
  <c r="AO778" i="46"/>
  <c r="AQ764" i="46"/>
  <c r="AO764" i="46"/>
  <c r="AI764" i="46"/>
  <c r="AL764" i="46"/>
  <c r="AP764" i="46"/>
  <c r="AI762" i="46"/>
  <c r="AL762" i="46"/>
  <c r="AQ762" i="46"/>
  <c r="AO762" i="46"/>
  <c r="AP762" i="46"/>
  <c r="AL751" i="46"/>
  <c r="AQ751" i="46"/>
  <c r="AP751" i="46"/>
  <c r="AI751" i="46"/>
  <c r="AO751" i="46"/>
  <c r="AI749" i="46"/>
  <c r="AP749" i="46"/>
  <c r="AO749" i="46"/>
  <c r="AL749" i="46"/>
  <c r="AQ749" i="46"/>
  <c r="AI736" i="46"/>
  <c r="AQ736" i="46"/>
  <c r="AP736" i="46"/>
  <c r="AL736" i="46"/>
  <c r="AO736" i="46"/>
  <c r="AO620" i="46"/>
  <c r="AQ620" i="46"/>
  <c r="AI620" i="46"/>
  <c r="AP620" i="46"/>
  <c r="AL620" i="46"/>
  <c r="AI217" i="46"/>
  <c r="AQ217" i="46"/>
  <c r="AO217" i="46"/>
  <c r="AP217" i="46"/>
  <c r="AL217" i="46"/>
  <c r="AQ186" i="46"/>
  <c r="AO186" i="46"/>
  <c r="AP186" i="46"/>
  <c r="AL186" i="46"/>
  <c r="AI186" i="46"/>
  <c r="AI30" i="46"/>
  <c r="AQ999" i="46"/>
  <c r="AL997" i="46"/>
  <c r="AP997" i="46"/>
  <c r="AI997" i="46"/>
  <c r="AO997" i="46"/>
  <c r="AQ997" i="46"/>
  <c r="AO995" i="46"/>
  <c r="AP995" i="46"/>
  <c r="AI995" i="46"/>
  <c r="AL995" i="46"/>
  <c r="AQ995" i="46"/>
  <c r="AL580" i="46"/>
  <c r="AP580" i="46"/>
  <c r="AO580" i="46"/>
  <c r="AI580" i="46"/>
  <c r="AO562" i="46"/>
  <c r="AQ562" i="46"/>
  <c r="AP562" i="46"/>
  <c r="AL61" i="46"/>
  <c r="AP61" i="46"/>
  <c r="AO61" i="46"/>
  <c r="AQ61" i="46"/>
  <c r="AO939" i="46"/>
  <c r="AL939" i="46"/>
  <c r="AP939" i="46"/>
  <c r="AQ939" i="46"/>
  <c r="AI860" i="46"/>
  <c r="AI973" i="46"/>
  <c r="AP973" i="46"/>
  <c r="AO973" i="46"/>
  <c r="AL973" i="46"/>
  <c r="AQ973" i="46"/>
  <c r="AI876" i="46"/>
  <c r="AL872" i="46"/>
  <c r="AQ872" i="46"/>
  <c r="AP872" i="46"/>
  <c r="AO872" i="46"/>
  <c r="AO732" i="46"/>
  <c r="AL732" i="46"/>
  <c r="AQ732" i="46"/>
  <c r="AP732" i="46"/>
  <c r="AI732" i="46"/>
  <c r="AO730" i="46"/>
  <c r="AQ730" i="46"/>
  <c r="AL730" i="46"/>
  <c r="AP730" i="46"/>
  <c r="AI570" i="46"/>
  <c r="AI505" i="46"/>
  <c r="AI108" i="46"/>
  <c r="AP883" i="46"/>
  <c r="AQ883" i="46"/>
  <c r="AL883" i="46"/>
  <c r="AQ974" i="46"/>
  <c r="AI276" i="46"/>
  <c r="AP124" i="46"/>
  <c r="AL152" i="46"/>
  <c r="AO280" i="46"/>
  <c r="AI27" i="46"/>
  <c r="AI39" i="46"/>
  <c r="AO79" i="46"/>
  <c r="AL91" i="46"/>
  <c r="AQ111" i="46"/>
  <c r="AL195" i="46"/>
  <c r="AP199" i="46"/>
  <c r="AP207" i="46"/>
  <c r="AP231" i="46"/>
  <c r="AO235" i="46"/>
  <c r="AP271" i="46"/>
  <c r="AP275" i="46"/>
  <c r="AQ283" i="46"/>
  <c r="AP295" i="46"/>
  <c r="AO311" i="46"/>
  <c r="AO319" i="46"/>
  <c r="AI379" i="46"/>
  <c r="AI391" i="46"/>
  <c r="AN391" i="46" s="1"/>
  <c r="AQ395" i="46"/>
  <c r="AQ475" i="46"/>
  <c r="AI499" i="46"/>
  <c r="AP519" i="46"/>
  <c r="AI567" i="46"/>
  <c r="AG567" i="46"/>
  <c r="AI603" i="46"/>
  <c r="AL643" i="46"/>
  <c r="AO687" i="46"/>
  <c r="AL691" i="46"/>
  <c r="AI707" i="46"/>
  <c r="AN707" i="46" s="1"/>
  <c r="AL731" i="46"/>
  <c r="AP735" i="46"/>
  <c r="AO763" i="46"/>
  <c r="AQ775" i="46"/>
  <c r="AO799" i="46"/>
  <c r="AP831" i="46"/>
  <c r="AO839" i="46"/>
  <c r="AL871" i="46"/>
  <c r="AQ879" i="46"/>
  <c r="AI887" i="46"/>
  <c r="AL955" i="46"/>
  <c r="AO1003" i="46"/>
  <c r="AI1007" i="46"/>
  <c r="AN1007" i="46" s="1"/>
  <c r="AG293" i="46"/>
  <c r="AN33" i="46"/>
  <c r="AP22" i="46"/>
  <c r="AI22" i="46"/>
  <c r="AQ22" i="46"/>
  <c r="AO22" i="46"/>
  <c r="AL22" i="46"/>
  <c r="AO992" i="46"/>
  <c r="AQ992" i="46"/>
  <c r="AP985" i="46"/>
  <c r="AO985" i="46"/>
  <c r="AQ985" i="46"/>
  <c r="AI985" i="46"/>
  <c r="AL985" i="46"/>
  <c r="AQ983" i="46"/>
  <c r="AP983" i="46"/>
  <c r="AQ981" i="46"/>
  <c r="AI981" i="46"/>
  <c r="AO981" i="46"/>
  <c r="AL981" i="46"/>
  <c r="AO977" i="46"/>
  <c r="AL977" i="46"/>
  <c r="AP977" i="46"/>
  <c r="AQ977" i="46"/>
  <c r="AP953" i="46"/>
  <c r="AO953" i="46"/>
  <c r="AQ953" i="46"/>
  <c r="AL953" i="46"/>
  <c r="AI953" i="46"/>
  <c r="AO938" i="46"/>
  <c r="AI938" i="46"/>
  <c r="AP938" i="46"/>
  <c r="AL938" i="46"/>
  <c r="AQ915" i="46"/>
  <c r="AL915" i="46"/>
  <c r="AI915" i="46"/>
  <c r="AO915" i="46"/>
  <c r="AO898" i="46"/>
  <c r="AL898" i="46"/>
  <c r="AL894" i="46"/>
  <c r="AQ894" i="46"/>
  <c r="AP894" i="46"/>
  <c r="AO894" i="46"/>
  <c r="AL880" i="46"/>
  <c r="AP880" i="46"/>
  <c r="AO880" i="46"/>
  <c r="AQ880" i="46"/>
  <c r="AP878" i="46"/>
  <c r="AO878" i="46"/>
  <c r="AI878" i="46"/>
  <c r="AL878" i="46"/>
  <c r="AO861" i="46"/>
  <c r="AP861" i="46"/>
  <c r="AQ861" i="46"/>
  <c r="AL861" i="46"/>
  <c r="AO859" i="46"/>
  <c r="AP859" i="46"/>
  <c r="AQ859" i="46"/>
  <c r="AL857" i="46"/>
  <c r="AQ857" i="46"/>
  <c r="AP857" i="46"/>
  <c r="AO857" i="46"/>
  <c r="AL853" i="46"/>
  <c r="AP853" i="46"/>
  <c r="AO853" i="46"/>
  <c r="AO844" i="46"/>
  <c r="AP844" i="46"/>
  <c r="AL844" i="46"/>
  <c r="AI844" i="46"/>
  <c r="AQ844" i="46"/>
  <c r="AL842" i="46"/>
  <c r="AO842" i="46"/>
  <c r="AL835" i="46"/>
  <c r="AP835" i="46"/>
  <c r="AQ830" i="46"/>
  <c r="AP830" i="46"/>
  <c r="AL830" i="46"/>
  <c r="AI822" i="46"/>
  <c r="AP822" i="46"/>
  <c r="AO822" i="46"/>
  <c r="AQ822" i="46"/>
  <c r="AI760" i="46"/>
  <c r="AO760" i="46"/>
  <c r="AQ760" i="46"/>
  <c r="AL760" i="46"/>
  <c r="AP760" i="46"/>
  <c r="AP747" i="46"/>
  <c r="AO747" i="46"/>
  <c r="AL747" i="46"/>
  <c r="AQ747" i="46"/>
  <c r="AP718" i="46"/>
  <c r="AL718" i="46"/>
  <c r="AQ718" i="46"/>
  <c r="AO718" i="46"/>
  <c r="AP701" i="46"/>
  <c r="AL701" i="46"/>
  <c r="AQ701" i="46"/>
  <c r="AI701" i="46"/>
  <c r="AO701" i="46"/>
  <c r="AP685" i="46"/>
  <c r="AI685" i="46"/>
  <c r="AL685" i="46"/>
  <c r="AQ685" i="46"/>
  <c r="AO685" i="46"/>
  <c r="AP683" i="46"/>
  <c r="AI683" i="46"/>
  <c r="AL683" i="46"/>
  <c r="AQ683" i="46"/>
  <c r="AO683" i="46"/>
  <c r="AL681" i="46"/>
  <c r="AQ681" i="46"/>
  <c r="AO681" i="46"/>
  <c r="AI681" i="46"/>
  <c r="AP681" i="46"/>
  <c r="AO665" i="46"/>
  <c r="AL646" i="46"/>
  <c r="AP646" i="46"/>
  <c r="AO646" i="46"/>
  <c r="AQ646" i="46"/>
  <c r="AL623" i="46"/>
  <c r="AO618" i="46"/>
  <c r="AL618" i="46"/>
  <c r="AP618" i="46"/>
  <c r="AP606" i="46"/>
  <c r="AL606" i="46"/>
  <c r="AQ606" i="46"/>
  <c r="AO606" i="46"/>
  <c r="AI606" i="46"/>
  <c r="AP582" i="46"/>
  <c r="AL582" i="46"/>
  <c r="AO582" i="46"/>
  <c r="AI582" i="46"/>
  <c r="AO568" i="46"/>
  <c r="AL568" i="46"/>
  <c r="AQ568" i="46"/>
  <c r="AP545" i="46"/>
  <c r="AO545" i="46"/>
  <c r="AP527" i="46"/>
  <c r="AL527" i="46"/>
  <c r="AO527" i="46"/>
  <c r="AI527" i="46"/>
  <c r="AQ527" i="46"/>
  <c r="AP525" i="46"/>
  <c r="AI525" i="46"/>
  <c r="AL525" i="46"/>
  <c r="AQ525" i="46"/>
  <c r="AO525" i="46"/>
  <c r="AP523" i="46"/>
  <c r="AQ523" i="46"/>
  <c r="AI523" i="46"/>
  <c r="AL523" i="46"/>
  <c r="AO523" i="46"/>
  <c r="AP510" i="46"/>
  <c r="AI510" i="46"/>
  <c r="AQ510" i="46"/>
  <c r="AO510" i="46"/>
  <c r="AL504" i="46"/>
  <c r="AP504" i="46"/>
  <c r="AO504" i="46"/>
  <c r="AQ504" i="46"/>
  <c r="AL496" i="46"/>
  <c r="AQ496" i="46"/>
  <c r="AP496" i="46"/>
  <c r="AP494" i="46"/>
  <c r="AQ494" i="46"/>
  <c r="AL494" i="46"/>
  <c r="AI494" i="46"/>
  <c r="AO494" i="46"/>
  <c r="AQ479" i="46"/>
  <c r="AL479" i="46"/>
  <c r="AO479" i="46"/>
  <c r="AI479" i="46"/>
  <c r="AP479" i="46"/>
  <c r="AL473" i="46"/>
  <c r="AO473" i="46"/>
  <c r="AI473" i="46"/>
  <c r="AP473" i="46"/>
  <c r="AQ473" i="46"/>
  <c r="AL456" i="46"/>
  <c r="AI456" i="46"/>
  <c r="AP456" i="46"/>
  <c r="AQ456" i="46"/>
  <c r="AO456" i="46"/>
  <c r="AI444" i="46"/>
  <c r="AQ444" i="46"/>
  <c r="AO444" i="46"/>
  <c r="AP444" i="46"/>
  <c r="AL444" i="46"/>
  <c r="AQ435" i="46"/>
  <c r="AI435" i="46"/>
  <c r="AP435" i="46"/>
  <c r="AO435" i="46"/>
  <c r="AL435" i="46"/>
  <c r="AQ433" i="46"/>
  <c r="AL433" i="46"/>
  <c r="AO420" i="46"/>
  <c r="AL420" i="46"/>
  <c r="AP420" i="46"/>
  <c r="AQ420" i="46"/>
  <c r="AP397" i="46"/>
  <c r="AO397" i="46"/>
  <c r="AQ397" i="46"/>
  <c r="AI397" i="46"/>
  <c r="AL397" i="46"/>
  <c r="AO370" i="46"/>
  <c r="AP370" i="46"/>
  <c r="AO354" i="46"/>
  <c r="AP354" i="46"/>
  <c r="AQ354" i="46"/>
  <c r="AL354" i="46"/>
  <c r="AI354" i="46"/>
  <c r="AO350" i="46"/>
  <c r="AL350" i="46"/>
  <c r="AI350" i="46"/>
  <c r="AP350" i="46"/>
  <c r="AQ350" i="46"/>
  <c r="AQ348" i="46"/>
  <c r="AI348" i="46"/>
  <c r="AO348" i="46"/>
  <c r="AL348" i="46"/>
  <c r="AP348" i="46"/>
  <c r="AL337" i="46"/>
  <c r="AO337" i="46"/>
  <c r="AQ337" i="46"/>
  <c r="AP337" i="46"/>
  <c r="AI337" i="46"/>
  <c r="AO330" i="46"/>
  <c r="AL330" i="46"/>
  <c r="AQ330" i="46"/>
  <c r="AP330" i="46"/>
  <c r="AL325" i="46"/>
  <c r="AP325" i="46"/>
  <c r="AO325" i="46"/>
  <c r="AL317" i="46"/>
  <c r="AP310" i="46"/>
  <c r="AQ310" i="46"/>
  <c r="AQ308" i="46"/>
  <c r="AP308" i="46"/>
  <c r="AP292" i="46"/>
  <c r="AI292" i="46"/>
  <c r="AL292" i="46"/>
  <c r="AO292" i="46"/>
  <c r="AQ292" i="46"/>
  <c r="AO284" i="46"/>
  <c r="AL284" i="46"/>
  <c r="AP284" i="46"/>
  <c r="AI284" i="46"/>
  <c r="AO277" i="46"/>
  <c r="AP277" i="46"/>
  <c r="AQ277" i="46"/>
  <c r="AL277" i="46"/>
  <c r="AO266" i="46"/>
  <c r="AL266" i="46"/>
  <c r="AQ266" i="46"/>
  <c r="AP266" i="46"/>
  <c r="AQ260" i="46"/>
  <c r="AI260" i="46"/>
  <c r="AO260" i="46"/>
  <c r="AL260" i="46"/>
  <c r="AP260" i="46"/>
  <c r="AI258" i="46"/>
  <c r="AQ258" i="46"/>
  <c r="AP246" i="46"/>
  <c r="AP244" i="46"/>
  <c r="AQ244" i="46"/>
  <c r="AO244" i="46"/>
  <c r="AL244" i="46"/>
  <c r="AI232" i="46"/>
  <c r="AO232" i="46"/>
  <c r="AP232" i="46"/>
  <c r="AQ224" i="46"/>
  <c r="AL222" i="46"/>
  <c r="AP222" i="46"/>
  <c r="AO222" i="46"/>
  <c r="AQ222" i="46"/>
  <c r="AI222" i="46"/>
  <c r="AO212" i="46"/>
  <c r="AL212" i="46"/>
  <c r="AP212" i="46"/>
  <c r="AQ204" i="46"/>
  <c r="AL204" i="46"/>
  <c r="AO204" i="46"/>
  <c r="AP204" i="46"/>
  <c r="AI204" i="46"/>
  <c r="AO189" i="46"/>
  <c r="AQ189" i="46"/>
  <c r="AL189" i="46"/>
  <c r="AL177" i="46"/>
  <c r="AI177" i="46"/>
  <c r="AO177" i="46"/>
  <c r="AP177" i="46"/>
  <c r="AQ177" i="46"/>
  <c r="AP168" i="46"/>
  <c r="AI168" i="46"/>
  <c r="AQ168" i="46"/>
  <c r="AL168" i="46"/>
  <c r="AO168" i="46"/>
  <c r="AL147" i="46"/>
  <c r="AQ147" i="46"/>
  <c r="AP147" i="46"/>
  <c r="AP140" i="46"/>
  <c r="AQ140" i="46"/>
  <c r="AL140" i="46"/>
  <c r="AO122" i="46"/>
  <c r="AQ122" i="46"/>
  <c r="AI122" i="46"/>
  <c r="AL113" i="46"/>
  <c r="AO113" i="46"/>
  <c r="AQ113" i="46"/>
  <c r="AP113" i="46"/>
  <c r="AI113" i="46"/>
  <c r="AQ105" i="46"/>
  <c r="AL88" i="46"/>
  <c r="AP88" i="46"/>
  <c r="AI88" i="46"/>
  <c r="AL86" i="46"/>
  <c r="AO86" i="46"/>
  <c r="AQ73" i="46"/>
  <c r="AO73" i="46"/>
  <c r="AL73" i="46"/>
  <c r="AI73" i="46"/>
  <c r="AL67" i="46"/>
  <c r="AO67" i="46"/>
  <c r="AP60" i="46"/>
  <c r="AQ60" i="46"/>
  <c r="AO60" i="46"/>
  <c r="AQ47" i="46"/>
  <c r="AO47" i="46"/>
  <c r="AQ45" i="46"/>
  <c r="AI1002" i="46"/>
  <c r="AL1002" i="46"/>
  <c r="AQ1002" i="46"/>
  <c r="AP1002" i="46"/>
  <c r="AO1002" i="46"/>
  <c r="AP991" i="46"/>
  <c r="AI991" i="46"/>
  <c r="AQ991" i="46"/>
  <c r="AO991" i="46"/>
  <c r="AL991" i="46"/>
  <c r="AP967" i="46"/>
  <c r="AI967" i="46"/>
  <c r="AL967" i="46"/>
  <c r="AO967" i="46"/>
  <c r="AQ967" i="46"/>
  <c r="AL959" i="46"/>
  <c r="AI922" i="46"/>
  <c r="AQ922" i="46"/>
  <c r="AI914" i="46"/>
  <c r="AO914" i="46"/>
  <c r="AL914" i="46"/>
  <c r="AQ914" i="46"/>
  <c r="AP914" i="46"/>
  <c r="AI885" i="46"/>
  <c r="AO885" i="46"/>
  <c r="AQ885" i="46"/>
  <c r="AP885" i="46"/>
  <c r="AL885" i="46"/>
  <c r="AI869" i="46"/>
  <c r="AO869" i="46"/>
  <c r="AQ848" i="46"/>
  <c r="AL848" i="46"/>
  <c r="AP848" i="46"/>
  <c r="AO848" i="46"/>
  <c r="AI848" i="46"/>
  <c r="AI825" i="46"/>
  <c r="AL817" i="46"/>
  <c r="AQ817" i="46"/>
  <c r="AI817" i="46"/>
  <c r="AP817" i="46"/>
  <c r="AO817" i="46"/>
  <c r="AP803" i="46"/>
  <c r="AO803" i="46"/>
  <c r="AL803" i="46"/>
  <c r="AQ803" i="46"/>
  <c r="AQ801" i="46"/>
  <c r="AI801" i="46"/>
  <c r="AO801" i="46"/>
  <c r="AP801" i="46"/>
  <c r="AQ795" i="46"/>
  <c r="AI795" i="46"/>
  <c r="AP795" i="46"/>
  <c r="AO795" i="46"/>
  <c r="AL795" i="46"/>
  <c r="AP789" i="46"/>
  <c r="AI789" i="46"/>
  <c r="AQ789" i="46"/>
  <c r="AL789" i="46"/>
  <c r="AI774" i="46"/>
  <c r="AP774" i="46"/>
  <c r="AO774" i="46"/>
  <c r="AL774" i="46"/>
  <c r="AQ774" i="46"/>
  <c r="AI767" i="46"/>
  <c r="AQ767" i="46"/>
  <c r="AP767" i="46"/>
  <c r="AO767" i="46"/>
  <c r="AQ757" i="46"/>
  <c r="AO757" i="46"/>
  <c r="AL757" i="46"/>
  <c r="AP757" i="46"/>
  <c r="AP746" i="46"/>
  <c r="AQ746" i="46"/>
  <c r="AO746" i="46"/>
  <c r="AL746" i="46"/>
  <c r="AI738" i="46"/>
  <c r="AI725" i="46"/>
  <c r="AL725" i="46"/>
  <c r="AQ725" i="46"/>
  <c r="AP725" i="46"/>
  <c r="AO725" i="46"/>
  <c r="AQ717" i="46"/>
  <c r="AO717" i="46"/>
  <c r="AP717" i="46"/>
  <c r="AI717" i="46"/>
  <c r="AL717" i="46"/>
  <c r="AI712" i="46"/>
  <c r="AO712" i="46"/>
  <c r="AQ712" i="46"/>
  <c r="AI705" i="46"/>
  <c r="AQ705" i="46"/>
  <c r="AL705" i="46"/>
  <c r="AP705" i="46"/>
  <c r="AO705" i="46"/>
  <c r="AQ661" i="46"/>
  <c r="AL650" i="46"/>
  <c r="AQ650" i="46"/>
  <c r="AO650" i="46"/>
  <c r="AP650" i="46"/>
  <c r="AL645" i="46"/>
  <c r="AQ645" i="46"/>
  <c r="AO645" i="46"/>
  <c r="AP645" i="46"/>
  <c r="AI629" i="46"/>
  <c r="AQ629" i="46"/>
  <c r="AO629" i="46"/>
  <c r="AL629" i="46"/>
  <c r="AP629" i="46"/>
  <c r="AK627" i="46"/>
  <c r="AI621" i="46"/>
  <c r="AP621" i="46"/>
  <c r="AL621" i="46"/>
  <c r="AQ621" i="46"/>
  <c r="AO621" i="46"/>
  <c r="AP609" i="46"/>
  <c r="AO609" i="46"/>
  <c r="AO601" i="46"/>
  <c r="AP601" i="46"/>
  <c r="AQ601" i="46"/>
  <c r="AL601" i="46"/>
  <c r="AI601" i="46"/>
  <c r="AL599" i="46"/>
  <c r="AQ599" i="46"/>
  <c r="AI590" i="46"/>
  <c r="AQ590" i="46"/>
  <c r="AO590" i="46"/>
  <c r="AL590" i="46"/>
  <c r="AI581" i="46"/>
  <c r="AP581" i="46"/>
  <c r="AL581" i="46"/>
  <c r="AQ581" i="46"/>
  <c r="AO581" i="46"/>
  <c r="AP575" i="46"/>
  <c r="AI575" i="46"/>
  <c r="AO575" i="46"/>
  <c r="AL575" i="46"/>
  <c r="AL541" i="46"/>
  <c r="AP541" i="46"/>
  <c r="AQ541" i="46"/>
  <c r="AI539" i="46"/>
  <c r="AI522" i="46"/>
  <c r="AP522" i="46"/>
  <c r="AL522" i="46"/>
  <c r="AO522" i="46"/>
  <c r="AQ522" i="46"/>
  <c r="AQ514" i="46"/>
  <c r="AO514" i="46"/>
  <c r="AP509" i="46"/>
  <c r="AL509" i="46"/>
  <c r="AO503" i="46"/>
  <c r="AL503" i="46"/>
  <c r="AI503" i="46"/>
  <c r="AQ503" i="46"/>
  <c r="AI489" i="46"/>
  <c r="AP489" i="46"/>
  <c r="AL489" i="46"/>
  <c r="AO470" i="46"/>
  <c r="AQ470" i="46"/>
  <c r="AL470" i="46"/>
  <c r="AI470" i="46"/>
  <c r="AL462" i="46"/>
  <c r="AQ462" i="46"/>
  <c r="AP462" i="46"/>
  <c r="AO462" i="46"/>
  <c r="AI460" i="46"/>
  <c r="AO460" i="46"/>
  <c r="AP460" i="46"/>
  <c r="AQ460" i="46"/>
  <c r="AL460" i="46"/>
  <c r="AP443" i="46"/>
  <c r="AO443" i="46"/>
  <c r="AL443" i="46"/>
  <c r="AQ401" i="46"/>
  <c r="AI380" i="46"/>
  <c r="AO380" i="46"/>
  <c r="AQ380" i="46"/>
  <c r="AP380" i="46"/>
  <c r="AL380" i="46"/>
  <c r="AI378" i="46"/>
  <c r="AL369" i="46"/>
  <c r="AP369" i="46"/>
  <c r="AQ369" i="46"/>
  <c r="AI369" i="46"/>
  <c r="AO369" i="46"/>
  <c r="AO361" i="46"/>
  <c r="AL361" i="46"/>
  <c r="AI361" i="46"/>
  <c r="AP361" i="46"/>
  <c r="AQ361" i="46"/>
  <c r="AI345" i="46"/>
  <c r="AI324" i="46"/>
  <c r="AO324" i="46"/>
  <c r="AQ324" i="46"/>
  <c r="AL324" i="46"/>
  <c r="AP324" i="46"/>
  <c r="AI304" i="46"/>
  <c r="AP304" i="46"/>
  <c r="AO304" i="46"/>
  <c r="AQ304" i="46"/>
  <c r="AL304" i="46"/>
  <c r="AL286" i="46"/>
  <c r="AQ286" i="46"/>
  <c r="AI286" i="46"/>
  <c r="AO286" i="46"/>
  <c r="AP286" i="46"/>
  <c r="AL243" i="46"/>
  <c r="AO243" i="46"/>
  <c r="AL241" i="46"/>
  <c r="AI241" i="46"/>
  <c r="AO221" i="46"/>
  <c r="AL221" i="46"/>
  <c r="AQ215" i="46"/>
  <c r="AO215" i="46"/>
  <c r="AL210" i="46"/>
  <c r="AQ210" i="46"/>
  <c r="AI210" i="46"/>
  <c r="AO210" i="46"/>
  <c r="AQ184" i="46"/>
  <c r="AP184" i="46"/>
  <c r="AL184" i="46"/>
  <c r="AI182" i="46"/>
  <c r="AO182" i="46"/>
  <c r="AL182" i="46"/>
  <c r="AP182" i="46"/>
  <c r="AI176" i="46"/>
  <c r="AQ176" i="46"/>
  <c r="AI163" i="46"/>
  <c r="AL163" i="46"/>
  <c r="AO163" i="46"/>
  <c r="AQ163" i="46"/>
  <c r="AP163" i="46"/>
  <c r="AQ161" i="46"/>
  <c r="AI161" i="46"/>
  <c r="AL161" i="46"/>
  <c r="AP161" i="46"/>
  <c r="AO161" i="46"/>
  <c r="AQ144" i="46"/>
  <c r="AP144" i="46"/>
  <c r="AL144" i="46"/>
  <c r="AI144" i="46"/>
  <c r="AO144" i="46"/>
  <c r="AI142" i="46"/>
  <c r="AL131" i="46"/>
  <c r="AQ120" i="46"/>
  <c r="AL120" i="46"/>
  <c r="AI120" i="46"/>
  <c r="AP120" i="46"/>
  <c r="AO120" i="46"/>
  <c r="AO115" i="46"/>
  <c r="AQ115" i="46"/>
  <c r="AP115" i="46"/>
  <c r="AL115" i="46"/>
  <c r="AP102" i="46"/>
  <c r="AL102" i="46"/>
  <c r="AI102" i="46"/>
  <c r="AO102" i="46"/>
  <c r="AQ102" i="46"/>
  <c r="AQ100" i="46"/>
  <c r="AI100" i="46"/>
  <c r="AO100" i="46"/>
  <c r="AP100" i="46"/>
  <c r="AL100" i="46"/>
  <c r="AI98" i="46"/>
  <c r="AO98" i="46"/>
  <c r="AL98" i="46"/>
  <c r="AP98" i="46"/>
  <c r="AQ98" i="46"/>
  <c r="AL92" i="46"/>
  <c r="AQ92" i="46"/>
  <c r="AO92" i="46"/>
  <c r="AP92" i="46"/>
  <c r="AI92" i="46"/>
  <c r="AO84" i="46"/>
  <c r="AP82" i="46"/>
  <c r="AI80" i="46"/>
  <c r="AO80" i="46"/>
  <c r="AL80" i="46"/>
  <c r="AP80" i="46"/>
  <c r="AQ80" i="46"/>
  <c r="AL78" i="46"/>
  <c r="AP59" i="46"/>
  <c r="AQ59" i="46"/>
  <c r="AL59" i="46"/>
  <c r="AI44" i="46"/>
  <c r="AL44" i="46"/>
  <c r="AI42" i="46"/>
  <c r="AP42" i="46"/>
  <c r="AQ42" i="46"/>
  <c r="AO42" i="46"/>
  <c r="AL42" i="46"/>
  <c r="AP40" i="46"/>
  <c r="AL40" i="46"/>
  <c r="AI40" i="46"/>
  <c r="AO40" i="46"/>
  <c r="AQ40" i="46"/>
  <c r="AI38" i="46"/>
  <c r="AO38" i="46"/>
  <c r="AQ38" i="46"/>
  <c r="AL38" i="46"/>
  <c r="AP38" i="46"/>
  <c r="AO28" i="46"/>
  <c r="AP28" i="46"/>
  <c r="AL28" i="46"/>
  <c r="AI28" i="46"/>
  <c r="AQ28" i="46"/>
  <c r="AI26" i="46"/>
  <c r="AL26" i="46"/>
  <c r="AO26" i="46"/>
  <c r="AQ26" i="46"/>
  <c r="AQ1008" i="46"/>
  <c r="AO1008" i="46"/>
  <c r="AP1006" i="46"/>
  <c r="AL1006" i="46"/>
  <c r="AQ1006" i="46"/>
  <c r="AL964" i="46"/>
  <c r="AO964" i="46"/>
  <c r="AQ964" i="46"/>
  <c r="AP964" i="46"/>
  <c r="AL951" i="46"/>
  <c r="AQ951" i="46"/>
  <c r="AP951" i="46"/>
  <c r="AQ949" i="46"/>
  <c r="AL949" i="46"/>
  <c r="AI949" i="46"/>
  <c r="AP949" i="46"/>
  <c r="AO949" i="46"/>
  <c r="AI841" i="46"/>
  <c r="AL708" i="46"/>
  <c r="AO708" i="46"/>
  <c r="AQ708" i="46"/>
  <c r="AP708" i="46"/>
  <c r="AQ612" i="46"/>
  <c r="AO612" i="46"/>
  <c r="AL612" i="46"/>
  <c r="AI612" i="46"/>
  <c r="AP612" i="46"/>
  <c r="AI572" i="46"/>
  <c r="AL572" i="46"/>
  <c r="AQ572" i="46"/>
  <c r="AP572" i="46"/>
  <c r="AO572" i="46"/>
  <c r="AI325" i="46"/>
  <c r="AI315" i="46"/>
  <c r="AP315" i="46"/>
  <c r="AQ315" i="46"/>
  <c r="AO315" i="46"/>
  <c r="AL305" i="46"/>
  <c r="AQ305" i="46"/>
  <c r="AP274" i="46"/>
  <c r="AO274" i="46"/>
  <c r="AL274" i="46"/>
  <c r="AP272" i="46"/>
  <c r="AQ272" i="46"/>
  <c r="AI272" i="46"/>
  <c r="AI270" i="46"/>
  <c r="AO270" i="46"/>
  <c r="AP270" i="46"/>
  <c r="AL270" i="46"/>
  <c r="AQ270" i="46"/>
  <c r="AI252" i="46"/>
  <c r="AP252" i="46"/>
  <c r="AQ252" i="46"/>
  <c r="AO252" i="46"/>
  <c r="AL252" i="46"/>
  <c r="AQ248" i="46"/>
  <c r="AL248" i="46"/>
  <c r="AP248" i="46"/>
  <c r="AO248" i="46"/>
  <c r="AI248" i="46"/>
  <c r="AI229" i="46"/>
  <c r="AO229" i="46"/>
  <c r="AL229" i="46"/>
  <c r="AQ229" i="46"/>
  <c r="AP229" i="46"/>
  <c r="AP227" i="46"/>
  <c r="AL227" i="46"/>
  <c r="AQ227" i="46"/>
  <c r="AO227" i="46"/>
  <c r="AQ225" i="46"/>
  <c r="AL225" i="46"/>
  <c r="AI225" i="46"/>
  <c r="AO225" i="46"/>
  <c r="AP225" i="46"/>
  <c r="AO213" i="46"/>
  <c r="AP213" i="46"/>
  <c r="AI148" i="46"/>
  <c r="AP89" i="46"/>
  <c r="AL89" i="46"/>
  <c r="AQ89" i="46"/>
  <c r="AO33" i="46"/>
  <c r="AQ33" i="46"/>
  <c r="AL33" i="46"/>
  <c r="AP33" i="46"/>
  <c r="AL31" i="46"/>
  <c r="AI934" i="46"/>
  <c r="AQ934" i="46"/>
  <c r="AI932" i="46"/>
  <c r="AL932" i="46"/>
  <c r="AL930" i="46"/>
  <c r="AI930" i="46"/>
  <c r="AO930" i="46"/>
  <c r="AQ930" i="46"/>
  <c r="AP930" i="46"/>
  <c r="AQ924" i="46"/>
  <c r="AL924" i="46"/>
  <c r="AP924" i="46"/>
  <c r="AO924" i="46"/>
  <c r="AI924" i="46"/>
  <c r="AO824" i="46"/>
  <c r="AI824" i="46"/>
  <c r="AL824" i="46"/>
  <c r="AQ824" i="46"/>
  <c r="AO812" i="46"/>
  <c r="AP812" i="46"/>
  <c r="AL812" i="46"/>
  <c r="AI812" i="46"/>
  <c r="AQ812" i="46"/>
  <c r="AO788" i="46"/>
  <c r="AI788" i="46"/>
  <c r="AI776" i="46"/>
  <c r="AO686" i="46"/>
  <c r="AP686" i="46"/>
  <c r="AI686" i="46"/>
  <c r="AP666" i="46"/>
  <c r="AO666" i="46"/>
  <c r="AQ666" i="46"/>
  <c r="AL666" i="46"/>
  <c r="AI666" i="46"/>
  <c r="AI512" i="46"/>
  <c r="AL512" i="46"/>
  <c r="AQ512" i="46"/>
  <c r="AO512" i="46"/>
  <c r="AS437" i="46"/>
  <c r="AG437" i="46"/>
  <c r="AI412" i="46"/>
  <c r="AO412" i="46"/>
  <c r="AL412" i="46"/>
  <c r="AP412" i="46"/>
  <c r="AQ412" i="46"/>
  <c r="AI344" i="46"/>
  <c r="AP344" i="46"/>
  <c r="AL344" i="46"/>
  <c r="AO344" i="46"/>
  <c r="AQ344" i="46"/>
  <c r="AI342" i="46"/>
  <c r="AQ342" i="46"/>
  <c r="AO342" i="46"/>
  <c r="AP342" i="46"/>
  <c r="AL342" i="46"/>
  <c r="AL340" i="46"/>
  <c r="AI340" i="46"/>
  <c r="AP340" i="46"/>
  <c r="AO340" i="46"/>
  <c r="AQ340" i="46"/>
  <c r="AP338" i="46"/>
  <c r="AO338" i="46"/>
  <c r="AL338" i="46"/>
  <c r="AQ338" i="46"/>
  <c r="AI338" i="46"/>
  <c r="AL154" i="46"/>
  <c r="AO154" i="46"/>
  <c r="AQ154" i="46"/>
  <c r="AP154" i="46"/>
  <c r="AI133" i="46"/>
  <c r="AI77" i="46"/>
  <c r="AQ77" i="46"/>
  <c r="AP77" i="46"/>
  <c r="AO77" i="46"/>
  <c r="AL77" i="46"/>
  <c r="AI674" i="46"/>
  <c r="AO652" i="46"/>
  <c r="AQ652" i="46"/>
  <c r="AI652" i="46"/>
  <c r="AI396" i="46"/>
  <c r="AQ396" i="46"/>
  <c r="AP396" i="46"/>
  <c r="AO396" i="46"/>
  <c r="AO240" i="46"/>
  <c r="AP240" i="46"/>
  <c r="AL240" i="46"/>
  <c r="AQ240" i="46"/>
  <c r="AP238" i="46"/>
  <c r="AQ238" i="46"/>
  <c r="AO238" i="46"/>
  <c r="AI238" i="46"/>
  <c r="AL238" i="46"/>
  <c r="AP236" i="46"/>
  <c r="AQ236" i="46"/>
  <c r="AI236" i="46"/>
  <c r="AO236" i="46"/>
  <c r="AL236" i="46"/>
  <c r="AL234" i="46"/>
  <c r="AO234" i="46"/>
  <c r="AQ234" i="46"/>
  <c r="AP234" i="46"/>
  <c r="AI234" i="46"/>
  <c r="AP141" i="46"/>
  <c r="AQ141" i="46"/>
  <c r="AL141" i="46"/>
  <c r="AO141" i="46"/>
  <c r="AI141" i="46"/>
  <c r="AP96" i="46"/>
  <c r="AL96" i="46"/>
  <c r="AO96" i="46"/>
  <c r="AQ96" i="46"/>
  <c r="AI96" i="46"/>
  <c r="AO70" i="46"/>
  <c r="AL70" i="46"/>
  <c r="AI70" i="46"/>
  <c r="AQ70" i="46"/>
  <c r="AP70" i="46"/>
  <c r="AO919" i="46"/>
  <c r="AL919" i="46"/>
  <c r="AQ919" i="46"/>
  <c r="AP919" i="46"/>
  <c r="AP917" i="46"/>
  <c r="AQ917" i="46"/>
  <c r="AL917" i="46"/>
  <c r="AL828" i="46"/>
  <c r="AQ828" i="46"/>
  <c r="AP828" i="46"/>
  <c r="AQ820" i="46"/>
  <c r="AO820" i="46"/>
  <c r="AP820" i="46"/>
  <c r="AP404" i="46"/>
  <c r="AO404" i="46"/>
  <c r="AQ404" i="46"/>
  <c r="AP322" i="46"/>
  <c r="AI322" i="46"/>
  <c r="AO322" i="46"/>
  <c r="AQ322" i="46"/>
  <c r="AL322" i="46"/>
  <c r="AL320" i="46"/>
  <c r="AP320" i="46"/>
  <c r="AI320" i="46"/>
  <c r="AO320" i="46"/>
  <c r="AO301" i="46"/>
  <c r="AL301" i="46"/>
  <c r="AI301" i="46"/>
  <c r="AP301" i="46"/>
  <c r="AQ301" i="46"/>
  <c r="AQ297" i="46"/>
  <c r="AP297" i="46"/>
  <c r="AL297" i="46"/>
  <c r="AO294" i="46"/>
  <c r="AI294" i="46"/>
  <c r="AL262" i="46"/>
  <c r="AQ262" i="46"/>
  <c r="AI262" i="46"/>
  <c r="AO262" i="46"/>
  <c r="AP262" i="46"/>
  <c r="AO165" i="46"/>
  <c r="AL165" i="46"/>
  <c r="AQ165" i="46"/>
  <c r="AP25" i="46"/>
  <c r="AO25" i="46"/>
  <c r="AQ25" i="46"/>
  <c r="AL25" i="46"/>
  <c r="AI25" i="46"/>
  <c r="AI1006" i="46"/>
  <c r="AQ608" i="46"/>
  <c r="AO608" i="46"/>
  <c r="AL608" i="46"/>
  <c r="AI608" i="46"/>
  <c r="AP608" i="46"/>
  <c r="AI209" i="46"/>
  <c r="AL209" i="46"/>
  <c r="AQ209" i="46"/>
  <c r="AP209" i="46"/>
  <c r="AO209" i="46"/>
  <c r="AQ175" i="46"/>
  <c r="AP175" i="46"/>
  <c r="AO175" i="46"/>
  <c r="AQ136" i="46"/>
  <c r="AL136" i="46"/>
  <c r="AI136" i="46"/>
  <c r="AP136" i="46"/>
  <c r="AO134" i="46"/>
  <c r="AL134" i="46"/>
  <c r="AI134" i="46"/>
  <c r="AQ134" i="46"/>
  <c r="AP134" i="46"/>
  <c r="AP128" i="46"/>
  <c r="AL128" i="46"/>
  <c r="AL126" i="46"/>
  <c r="AO126" i="46"/>
  <c r="AP126" i="46"/>
  <c r="AQ126" i="46"/>
  <c r="AI126" i="46"/>
  <c r="AI793" i="46"/>
  <c r="AP793" i="46"/>
  <c r="AI731" i="46"/>
  <c r="AO715" i="46"/>
  <c r="AL715" i="46"/>
  <c r="AQ715" i="46"/>
  <c r="AP715" i="46"/>
  <c r="AP713" i="46"/>
  <c r="AO713" i="46"/>
  <c r="AQ713" i="46"/>
  <c r="AI713" i="46"/>
  <c r="AL713" i="46"/>
  <c r="AL457" i="46"/>
  <c r="AP457" i="46"/>
  <c r="AO457" i="46"/>
  <c r="AL449" i="46"/>
  <c r="AO449" i="46"/>
  <c r="AQ449" i="46"/>
  <c r="AP449" i="46"/>
  <c r="AI449" i="46"/>
  <c r="AP447" i="46"/>
  <c r="AO447" i="46"/>
  <c r="AQ447" i="46"/>
  <c r="AI447" i="46"/>
  <c r="AL447" i="46"/>
  <c r="AP445" i="46"/>
  <c r="AL445" i="46"/>
  <c r="AQ445" i="46"/>
  <c r="AI445" i="46"/>
  <c r="AO445" i="46"/>
  <c r="AL437" i="46"/>
  <c r="AQ437" i="46"/>
  <c r="AP437" i="46"/>
  <c r="AO437" i="46"/>
  <c r="AP64" i="46"/>
  <c r="AI64" i="46"/>
  <c r="AO64" i="46"/>
  <c r="AI47" i="46"/>
  <c r="AP998" i="46"/>
  <c r="AO998" i="46"/>
  <c r="AI998" i="46"/>
  <c r="AL998" i="46"/>
  <c r="AQ998" i="46"/>
  <c r="AL996" i="46"/>
  <c r="AP996" i="46"/>
  <c r="AI996" i="46"/>
  <c r="AQ996" i="46"/>
  <c r="AO996" i="46"/>
  <c r="AI684" i="46"/>
  <c r="AQ632" i="46"/>
  <c r="AO632" i="46"/>
  <c r="AI632" i="46"/>
  <c r="AP632" i="46"/>
  <c r="AO578" i="46"/>
  <c r="AQ578" i="46"/>
  <c r="AI578" i="46"/>
  <c r="AP578" i="46"/>
  <c r="AL578" i="46"/>
  <c r="AP564" i="46"/>
  <c r="AI564" i="46"/>
  <c r="AO564" i="46"/>
  <c r="AL564" i="46"/>
  <c r="AQ564" i="46"/>
  <c r="AI560" i="46"/>
  <c r="AP560" i="46"/>
  <c r="AO560" i="46"/>
  <c r="AL558" i="46"/>
  <c r="AP558" i="46"/>
  <c r="AO558" i="46"/>
  <c r="AI558" i="46"/>
  <c r="AQ558" i="46"/>
  <c r="AQ538" i="46"/>
  <c r="AP538" i="46"/>
  <c r="AL538" i="46"/>
  <c r="AO538" i="46"/>
  <c r="AI538" i="46"/>
  <c r="AQ536" i="46"/>
  <c r="AL536" i="46"/>
  <c r="AO534" i="46"/>
  <c r="AP534" i="46"/>
  <c r="AQ534" i="46"/>
  <c r="AL534" i="46"/>
  <c r="AP532" i="46"/>
  <c r="AO532" i="46"/>
  <c r="AI532" i="46"/>
  <c r="AL532" i="46"/>
  <c r="AO476" i="46"/>
  <c r="AI476" i="46"/>
  <c r="AI452" i="46"/>
  <c r="AP357" i="46"/>
  <c r="AO357" i="46"/>
  <c r="AL357" i="46"/>
  <c r="AQ357" i="46"/>
  <c r="AI357" i="46"/>
  <c r="AL352" i="46"/>
  <c r="AP352" i="46"/>
  <c r="AO352" i="46"/>
  <c r="AQ352" i="46"/>
  <c r="AI352" i="46"/>
  <c r="AI858" i="46"/>
  <c r="AL109" i="46"/>
  <c r="AO109" i="46"/>
  <c r="AI109" i="46"/>
  <c r="AP109" i="46"/>
  <c r="AQ109" i="46"/>
  <c r="AP970" i="46"/>
  <c r="AQ970" i="46"/>
  <c r="AI970" i="46"/>
  <c r="AO970" i="46"/>
  <c r="AL970" i="46"/>
  <c r="AI277" i="46"/>
  <c r="AI849" i="46"/>
  <c r="AI838" i="46"/>
  <c r="AQ838" i="46"/>
  <c r="AL838" i="46"/>
  <c r="AO838" i="46"/>
  <c r="AO836" i="46"/>
  <c r="AL836" i="46"/>
  <c r="AP836" i="46"/>
  <c r="AQ836" i="46"/>
  <c r="AI804" i="46"/>
  <c r="AI708" i="46"/>
  <c r="AS708" i="46" s="1"/>
  <c r="AP644" i="46"/>
  <c r="AI644" i="46"/>
  <c r="AL644" i="46"/>
  <c r="AQ644" i="46"/>
  <c r="AO644" i="46"/>
  <c r="AL642" i="46"/>
  <c r="AL589" i="46"/>
  <c r="AQ589" i="46"/>
  <c r="AO589" i="46"/>
  <c r="AP589" i="46"/>
  <c r="AI589" i="46"/>
  <c r="AI546" i="46"/>
  <c r="AI504" i="46"/>
  <c r="AL500" i="46"/>
  <c r="AQ500" i="46"/>
  <c r="AO500" i="46"/>
  <c r="AP500" i="46"/>
  <c r="AO498" i="46"/>
  <c r="AI498" i="46"/>
  <c r="AP498" i="46"/>
  <c r="AL498" i="46"/>
  <c r="AP373" i="46"/>
  <c r="AP371" i="46"/>
  <c r="AO371" i="46"/>
  <c r="AL371" i="46"/>
  <c r="AI66" i="46"/>
  <c r="AI861" i="46"/>
  <c r="AQ850" i="46"/>
  <c r="AO850" i="46"/>
  <c r="AP850" i="46"/>
  <c r="AL850" i="46"/>
  <c r="AI305" i="46"/>
  <c r="AK23" i="46"/>
  <c r="AG23" i="46"/>
  <c r="AN23" i="46"/>
  <c r="AN59" i="46"/>
  <c r="AK59" i="46"/>
  <c r="AS59" i="46"/>
  <c r="AG59" i="46"/>
  <c r="AG55" i="46"/>
  <c r="AN71" i="46"/>
  <c r="AS91" i="46"/>
  <c r="AN91" i="46"/>
  <c r="AS111" i="46"/>
  <c r="AN159" i="46"/>
  <c r="AN223" i="46"/>
  <c r="AG223" i="46"/>
  <c r="AS223" i="46"/>
  <c r="AN591" i="46"/>
  <c r="AS591" i="46"/>
  <c r="AG591" i="46"/>
  <c r="AS639" i="46"/>
  <c r="AG639" i="46"/>
  <c r="AS691" i="46"/>
  <c r="AK691" i="46"/>
  <c r="AN759" i="46"/>
  <c r="AG779" i="46"/>
  <c r="AN779" i="46"/>
  <c r="AK879" i="46"/>
  <c r="AS927" i="46"/>
  <c r="AG107" i="46"/>
  <c r="AN107" i="46"/>
  <c r="AG147" i="46"/>
  <c r="AS191" i="46"/>
  <c r="AN231" i="46"/>
  <c r="AK231" i="46"/>
  <c r="AK247" i="46"/>
  <c r="AN299" i="46"/>
  <c r="AG299" i="46"/>
  <c r="AS299" i="46"/>
  <c r="AN819" i="46"/>
  <c r="AK911" i="46"/>
  <c r="AG911" i="46"/>
  <c r="AS911" i="46"/>
  <c r="AS931" i="46"/>
  <c r="AN931" i="46"/>
  <c r="AG931" i="46"/>
  <c r="AK931" i="46"/>
  <c r="AG263" i="46"/>
  <c r="AN291" i="46"/>
  <c r="AS291" i="46"/>
  <c r="AK379" i="46"/>
  <c r="AS391" i="46"/>
  <c r="AN415" i="46"/>
  <c r="AN443" i="46"/>
  <c r="AS443" i="46"/>
  <c r="AG443" i="46"/>
  <c r="AK443" i="46"/>
  <c r="AK459" i="46"/>
  <c r="AS459" i="46"/>
  <c r="AN459" i="46"/>
  <c r="AG459" i="46"/>
  <c r="AN567" i="46"/>
  <c r="AK583" i="46"/>
  <c r="AS583" i="46"/>
  <c r="AN583" i="46"/>
  <c r="AG583" i="46"/>
  <c r="AN647" i="46"/>
  <c r="AS663" i="46"/>
  <c r="AK707" i="46"/>
  <c r="AS787" i="46"/>
  <c r="AG787" i="46"/>
  <c r="AN787" i="46"/>
  <c r="AK1007" i="46"/>
  <c r="AN67" i="46"/>
  <c r="AG67" i="46"/>
  <c r="AS67" i="46"/>
  <c r="AG87" i="46"/>
  <c r="AK87" i="46"/>
  <c r="AN87" i="46"/>
  <c r="AN167" i="46"/>
  <c r="AN215" i="46"/>
  <c r="AS215" i="46"/>
  <c r="AK215" i="46"/>
  <c r="AG215" i="46"/>
  <c r="AK219" i="46"/>
  <c r="AS271" i="46"/>
  <c r="AK271" i="46"/>
  <c r="AS295" i="46"/>
  <c r="AG311" i="46"/>
  <c r="AK311" i="46"/>
  <c r="AS311" i="46"/>
  <c r="AG571" i="46"/>
  <c r="AK571" i="46"/>
  <c r="AN571" i="46"/>
  <c r="AS571" i="46"/>
  <c r="AS599" i="46"/>
  <c r="AG599" i="46"/>
  <c r="AK599" i="46"/>
  <c r="AN623" i="46"/>
  <c r="AK703" i="46"/>
  <c r="AN703" i="46"/>
  <c r="AG703" i="46"/>
  <c r="AS703" i="46"/>
  <c r="AK711" i="46"/>
  <c r="AS711" i="46"/>
  <c r="AG711" i="46"/>
  <c r="AS763" i="46"/>
  <c r="AK763" i="46"/>
  <c r="AN763" i="46"/>
  <c r="AG783" i="46"/>
  <c r="AG799" i="46"/>
  <c r="AK799" i="46"/>
  <c r="AS799" i="46"/>
  <c r="AN799" i="46"/>
  <c r="AG863" i="46"/>
  <c r="AS863" i="46"/>
  <c r="AK863" i="46"/>
  <c r="AK891" i="46"/>
  <c r="AG943" i="46"/>
  <c r="AS943" i="46"/>
  <c r="AN1003" i="46"/>
  <c r="AK1003" i="46"/>
  <c r="AK267" i="46"/>
  <c r="AS267" i="46"/>
  <c r="AG219" i="46"/>
  <c r="AS851" i="46"/>
  <c r="AS567" i="46"/>
  <c r="AS263" i="46"/>
  <c r="AG507" i="46"/>
  <c r="AK331" i="46"/>
  <c r="AN927" i="46"/>
  <c r="AG759" i="46"/>
  <c r="AN219" i="46"/>
  <c r="AN851" i="46"/>
  <c r="AK567" i="46"/>
  <c r="AN263" i="46"/>
  <c r="AK171" i="46"/>
  <c r="AN507" i="46"/>
  <c r="AN331" i="46"/>
  <c r="AG927" i="46"/>
  <c r="AK759" i="46"/>
  <c r="AG399" i="46"/>
  <c r="AK295" i="46"/>
  <c r="AK391" i="46"/>
  <c r="AN79" i="46"/>
  <c r="AS783" i="46"/>
  <c r="AG295" i="46"/>
  <c r="AS27" i="46"/>
  <c r="AS231" i="46"/>
  <c r="AS107" i="46"/>
  <c r="AK779" i="46"/>
  <c r="AN691" i="46"/>
  <c r="AG671" i="46"/>
  <c r="AN199" i="46"/>
  <c r="AN55" i="46"/>
  <c r="AN39" i="46"/>
  <c r="AG891" i="46"/>
  <c r="AN783" i="46"/>
  <c r="AK603" i="46"/>
  <c r="AK175" i="46"/>
  <c r="AS55" i="46"/>
  <c r="AN891" i="46"/>
  <c r="AG391" i="46"/>
  <c r="AK167" i="46"/>
  <c r="AG1007" i="46"/>
  <c r="AG707" i="46"/>
  <c r="AK663" i="46"/>
  <c r="AK499" i="46"/>
  <c r="AS819" i="46"/>
  <c r="AN247" i="46"/>
  <c r="AS211" i="46"/>
  <c r="AN191" i="46"/>
  <c r="AS735" i="46"/>
  <c r="AK71" i="46"/>
  <c r="AK643" i="46"/>
  <c r="AG167" i="46"/>
  <c r="AS1007" i="46"/>
  <c r="AS707" i="46"/>
  <c r="AN663" i="46"/>
  <c r="AG819" i="46"/>
  <c r="AS247" i="46"/>
  <c r="AK211" i="46"/>
  <c r="AG191" i="46"/>
  <c r="AS71" i="46"/>
  <c r="AG850" i="46"/>
  <c r="AS850" i="46"/>
  <c r="AK850" i="46"/>
  <c r="AN850" i="46"/>
  <c r="AG861" i="46"/>
  <c r="AS861" i="46"/>
  <c r="AK861" i="46"/>
  <c r="AN861" i="46"/>
  <c r="AS546" i="46"/>
  <c r="AN546" i="46"/>
  <c r="AK546" i="46"/>
  <c r="AG546" i="46"/>
  <c r="AN708" i="46"/>
  <c r="AG277" i="46"/>
  <c r="AN277" i="46"/>
  <c r="AS277" i="46"/>
  <c r="AK277" i="46"/>
  <c r="AN109" i="46"/>
  <c r="AG109" i="46"/>
  <c r="AK109" i="46"/>
  <c r="AS109" i="46"/>
  <c r="AN558" i="46"/>
  <c r="AG558" i="46"/>
  <c r="AS558" i="46"/>
  <c r="AK558" i="46"/>
  <c r="AN564" i="46"/>
  <c r="AK564" i="46"/>
  <c r="AS564" i="46"/>
  <c r="AG564" i="46"/>
  <c r="AG578" i="46"/>
  <c r="AS578" i="46"/>
  <c r="AN578" i="46"/>
  <c r="AK578" i="46"/>
  <c r="AG684" i="46"/>
  <c r="AK684" i="46"/>
  <c r="AS684" i="46"/>
  <c r="AN684" i="46"/>
  <c r="AN998" i="46"/>
  <c r="AG998" i="46"/>
  <c r="AS998" i="46"/>
  <c r="AK998" i="46"/>
  <c r="AN457" i="46"/>
  <c r="AK457" i="46"/>
  <c r="AK715" i="46"/>
  <c r="AG128" i="46"/>
  <c r="AS128" i="46"/>
  <c r="AS919" i="46"/>
  <c r="AK919" i="46"/>
  <c r="AG919" i="46"/>
  <c r="AN919" i="46"/>
  <c r="AS96" i="46"/>
  <c r="AK96" i="46"/>
  <c r="AN96" i="46"/>
  <c r="AG96" i="46"/>
  <c r="AN77" i="46"/>
  <c r="AG77" i="46"/>
  <c r="AK77" i="46"/>
  <c r="AS77" i="46"/>
  <c r="AN154" i="46"/>
  <c r="AS154" i="46"/>
  <c r="AG154" i="46"/>
  <c r="AK154" i="46"/>
  <c r="AG270" i="46"/>
  <c r="AK270" i="46"/>
  <c r="AN270" i="46"/>
  <c r="AS270" i="46"/>
  <c r="AS964" i="46"/>
  <c r="AG964" i="46"/>
  <c r="AN964" i="46"/>
  <c r="AK964" i="46"/>
  <c r="AN144" i="46"/>
  <c r="AK144" i="46"/>
  <c r="AS144" i="46"/>
  <c r="AG144" i="46"/>
  <c r="AS243" i="46"/>
  <c r="AK243" i="46"/>
  <c r="AN324" i="46"/>
  <c r="AG324" i="46"/>
  <c r="AS324" i="46"/>
  <c r="AK324" i="46"/>
  <c r="AK361" i="46"/>
  <c r="AS361" i="46"/>
  <c r="AN361" i="46"/>
  <c r="AG361" i="46"/>
  <c r="AN369" i="46"/>
  <c r="AK369" i="46"/>
  <c r="AG369" i="46"/>
  <c r="AS369" i="46"/>
  <c r="AN460" i="46"/>
  <c r="AG460" i="46"/>
  <c r="AS460" i="46"/>
  <c r="AK460" i="46"/>
  <c r="AS514" i="46"/>
  <c r="AK514" i="46"/>
  <c r="AS621" i="46"/>
  <c r="AK621" i="46"/>
  <c r="AN621" i="46"/>
  <c r="AG621" i="46"/>
  <c r="AG774" i="46"/>
  <c r="AS774" i="46"/>
  <c r="AK774" i="46"/>
  <c r="AN774" i="46"/>
  <c r="AK308" i="46"/>
  <c r="AN308" i="46"/>
  <c r="AN444" i="46"/>
  <c r="AS444" i="46"/>
  <c r="AK444" i="46"/>
  <c r="AG444" i="46"/>
  <c r="AG456" i="46"/>
  <c r="AN456" i="46"/>
  <c r="AS456" i="46"/>
  <c r="AK456" i="46"/>
  <c r="AG473" i="46"/>
  <c r="AK473" i="46"/>
  <c r="AN473" i="46"/>
  <c r="AS473" i="46"/>
  <c r="AG479" i="46"/>
  <c r="AK479" i="46"/>
  <c r="AN479" i="46"/>
  <c r="AS479" i="46"/>
  <c r="AK683" i="46"/>
  <c r="AS683" i="46"/>
  <c r="AN683" i="46"/>
  <c r="AG683" i="46"/>
  <c r="AN760" i="46"/>
  <c r="AS760" i="46"/>
  <c r="AG760" i="46"/>
  <c r="AK760" i="46"/>
  <c r="AK842" i="46"/>
  <c r="AG842" i="46"/>
  <c r="AK570" i="46"/>
  <c r="AS570" i="46"/>
  <c r="AN570" i="46"/>
  <c r="AG570" i="46"/>
  <c r="AN876" i="46"/>
  <c r="AK876" i="46"/>
  <c r="AS580" i="46"/>
  <c r="AG580" i="46"/>
  <c r="AS997" i="46"/>
  <c r="AK997" i="46"/>
  <c r="AG997" i="46"/>
  <c r="AN997" i="46"/>
  <c r="AS30" i="46"/>
  <c r="AK30" i="46"/>
  <c r="AG30" i="46"/>
  <c r="AN30" i="46"/>
  <c r="AS751" i="46"/>
  <c r="AG751" i="46"/>
  <c r="AN762" i="46"/>
  <c r="AN518" i="46"/>
  <c r="AG518" i="46"/>
  <c r="AS678" i="46"/>
  <c r="AG678" i="46"/>
  <c r="AS151" i="46"/>
  <c r="AN151" i="46"/>
  <c r="AK288" i="46"/>
  <c r="AS288" i="46"/>
  <c r="AN288" i="46"/>
  <c r="AG288" i="46"/>
  <c r="AK411" i="46"/>
  <c r="AG411" i="46"/>
  <c r="AG413" i="46"/>
  <c r="AN785" i="46"/>
  <c r="AS785" i="46"/>
  <c r="AK785" i="46"/>
  <c r="AG785" i="46"/>
  <c r="AG933" i="46"/>
  <c r="AK933" i="46"/>
  <c r="AS429" i="46"/>
  <c r="AG429" i="46"/>
  <c r="AS431" i="46"/>
  <c r="AN431" i="46"/>
  <c r="AN482" i="46"/>
  <c r="AG482" i="46"/>
  <c r="AK482" i="46"/>
  <c r="AS482" i="46"/>
  <c r="AN552" i="46"/>
  <c r="AS552" i="46"/>
  <c r="AG573" i="46"/>
  <c r="AK573" i="46"/>
  <c r="AN573" i="46"/>
  <c r="AS573" i="46"/>
  <c r="AG722" i="46"/>
  <c r="AS722" i="46"/>
  <c r="AN722" i="46"/>
  <c r="AK722" i="46"/>
  <c r="AS988" i="46"/>
  <c r="AG988" i="46"/>
  <c r="AK988" i="46"/>
  <c r="AN988" i="46"/>
  <c r="AK727" i="46"/>
  <c r="AN727" i="46"/>
  <c r="AS727" i="46"/>
  <c r="AG727" i="46"/>
  <c r="AK952" i="46"/>
  <c r="AN952" i="46"/>
  <c r="AG356" i="46"/>
  <c r="AN356" i="46"/>
  <c r="AK594" i="46"/>
  <c r="AG594" i="46"/>
  <c r="AK781" i="46"/>
  <c r="AN781" i="46"/>
  <c r="AG781" i="46"/>
  <c r="AS781" i="46"/>
  <c r="AK790" i="46"/>
  <c r="AS790" i="46"/>
  <c r="AG790" i="46"/>
  <c r="AN790" i="46"/>
  <c r="AN882" i="46"/>
  <c r="AK506" i="46"/>
  <c r="AG506" i="46"/>
  <c r="AG440" i="46"/>
  <c r="AN440" i="46"/>
  <c r="AS533" i="46"/>
  <c r="AN533" i="46"/>
  <c r="AK533" i="46"/>
  <c r="AG533" i="46"/>
  <c r="AS734" i="46"/>
  <c r="AN734" i="46"/>
  <c r="AG734" i="46"/>
  <c r="AK734" i="46"/>
  <c r="AS362" i="46"/>
  <c r="AG362" i="46"/>
  <c r="AK362" i="46"/>
  <c r="AN362" i="46"/>
  <c r="AK300" i="46"/>
  <c r="AN300" i="46"/>
  <c r="AS300" i="46"/>
  <c r="AG300" i="46"/>
  <c r="AS321" i="46"/>
  <c r="AK321" i="46"/>
  <c r="AS341" i="46"/>
  <c r="AN341" i="46"/>
  <c r="AK341" i="46"/>
  <c r="AG341" i="46"/>
  <c r="AG667" i="46"/>
  <c r="AG689" i="46"/>
  <c r="AS689" i="46"/>
  <c r="AN689" i="46"/>
  <c r="AK689" i="46"/>
  <c r="AS888" i="46"/>
  <c r="AG888" i="46"/>
  <c r="AK888" i="46"/>
  <c r="AN888" i="46"/>
  <c r="AG925" i="46"/>
  <c r="AK925" i="46"/>
  <c r="AG34" i="46"/>
  <c r="AS34" i="46"/>
  <c r="AK253" i="46"/>
  <c r="AG253" i="46"/>
  <c r="AG636" i="46"/>
  <c r="AS636" i="46"/>
  <c r="AK636" i="46"/>
  <c r="AN636" i="46"/>
  <c r="AN866" i="46"/>
  <c r="AS866" i="46"/>
  <c r="AG866" i="46"/>
  <c r="AK866" i="46"/>
  <c r="AN950" i="46"/>
  <c r="AS950" i="46"/>
  <c r="AK950" i="46"/>
  <c r="AG950" i="46"/>
  <c r="AN53" i="46"/>
  <c r="AS53" i="46"/>
  <c r="AK53" i="46"/>
  <c r="AG53" i="46"/>
  <c r="AS81" i="46"/>
  <c r="AG81" i="46"/>
  <c r="AN81" i="46"/>
  <c r="AK81" i="46"/>
  <c r="AS97" i="46"/>
  <c r="AG97" i="46"/>
  <c r="AS101" i="46"/>
  <c r="AG101" i="46"/>
  <c r="AK101" i="46"/>
  <c r="AN101" i="46"/>
  <c r="AN138" i="46"/>
  <c r="AK138" i="46"/>
  <c r="AS138" i="46"/>
  <c r="AG138" i="46"/>
  <c r="AN160" i="46"/>
  <c r="AS160" i="46"/>
  <c r="AG160" i="46"/>
  <c r="AK160" i="46"/>
  <c r="AK172" i="46"/>
  <c r="AS172" i="46"/>
  <c r="AN307" i="46"/>
  <c r="AG307" i="46"/>
  <c r="AG336" i="46"/>
  <c r="AN336" i="46"/>
  <c r="AS346" i="46"/>
  <c r="AG346" i="46"/>
  <c r="AG393" i="46"/>
  <c r="AS393" i="46"/>
  <c r="AK406" i="46"/>
  <c r="AG406" i="46"/>
  <c r="AN513" i="46"/>
  <c r="AG513" i="46"/>
  <c r="AS638" i="46"/>
  <c r="AG638" i="46"/>
  <c r="AK638" i="46"/>
  <c r="AN638" i="46"/>
  <c r="AN766" i="46"/>
  <c r="AG766" i="46"/>
  <c r="AN975" i="46"/>
  <c r="AK975" i="46"/>
  <c r="AS975" i="46"/>
  <c r="AG975" i="46"/>
  <c r="AN68" i="46"/>
  <c r="AS68" i="46"/>
  <c r="AK68" i="46"/>
  <c r="AG68" i="46"/>
  <c r="AK85" i="46"/>
  <c r="AG85" i="46"/>
  <c r="AS85" i="46"/>
  <c r="AN85" i="46"/>
  <c r="AK93" i="46"/>
  <c r="AN93" i="46"/>
  <c r="AS93" i="46"/>
  <c r="AG93" i="46"/>
  <c r="AS106" i="46"/>
  <c r="AN106" i="46"/>
  <c r="AK216" i="46"/>
  <c r="AS216" i="46"/>
  <c r="AG216" i="46"/>
  <c r="AN216" i="46"/>
  <c r="AG351" i="46"/>
  <c r="AN351" i="46"/>
  <c r="AS351" i="46"/>
  <c r="AK351" i="46"/>
  <c r="AG394" i="46"/>
  <c r="AK394" i="46"/>
  <c r="AS394" i="46"/>
  <c r="AN394" i="46"/>
  <c r="AK421" i="46"/>
  <c r="AS421" i="46"/>
  <c r="AN474" i="46"/>
  <c r="AG474" i="46"/>
  <c r="AS474" i="46"/>
  <c r="AK474" i="46"/>
  <c r="AN524" i="46"/>
  <c r="AG524" i="46"/>
  <c r="AG531" i="46"/>
  <c r="AN531" i="46"/>
  <c r="AK664" i="46"/>
  <c r="AN664" i="46"/>
  <c r="AK670" i="46"/>
  <c r="AS670" i="46"/>
  <c r="AG672" i="46"/>
  <c r="AS672" i="46"/>
  <c r="AK672" i="46"/>
  <c r="AN672" i="46"/>
  <c r="AK700" i="46"/>
  <c r="AG700" i="46"/>
  <c r="AK978" i="46"/>
  <c r="AS978" i="46"/>
  <c r="AS1000" i="46"/>
  <c r="AN1000" i="46"/>
  <c r="AN137" i="46"/>
  <c r="AK137" i="46"/>
  <c r="AG137" i="46"/>
  <c r="AS137" i="46"/>
  <c r="AK381" i="46"/>
  <c r="AG381" i="46"/>
  <c r="AK517" i="46"/>
  <c r="AG517" i="46"/>
  <c r="AK673" i="46"/>
  <c r="AN673" i="46"/>
  <c r="AK675" i="46"/>
  <c r="AS675" i="46"/>
  <c r="AK285" i="46"/>
  <c r="AS285" i="46"/>
  <c r="AG906" i="46"/>
  <c r="AN906" i="46"/>
  <c r="AS906" i="46"/>
  <c r="AK906" i="46"/>
  <c r="AS180" i="46"/>
  <c r="AK180" i="46"/>
  <c r="AN180" i="46"/>
  <c r="AG180" i="46"/>
  <c r="AG816" i="46"/>
  <c r="AN816" i="46"/>
  <c r="AS873" i="46"/>
  <c r="AG873" i="46"/>
  <c r="AK873" i="46"/>
  <c r="AN873" i="46"/>
  <c r="AG928" i="46"/>
  <c r="AS928" i="46"/>
  <c r="AK936" i="46"/>
  <c r="AN936" i="46"/>
  <c r="AG936" i="46"/>
  <c r="AS936" i="46"/>
  <c r="AN945" i="46"/>
  <c r="AS945" i="46"/>
  <c r="AG945" i="46"/>
  <c r="AK945" i="46"/>
  <c r="AS428" i="46"/>
  <c r="AK428" i="46"/>
  <c r="AS469" i="46"/>
  <c r="AK469" i="46"/>
  <c r="AG485" i="46"/>
  <c r="AN485" i="46"/>
  <c r="AN529" i="46"/>
  <c r="AG529" i="46"/>
  <c r="AS529" i="46"/>
  <c r="AK529" i="46"/>
  <c r="AS584" i="46"/>
  <c r="AN584" i="46"/>
  <c r="AG584" i="46"/>
  <c r="AK584" i="46"/>
  <c r="AG598" i="46"/>
  <c r="AK598" i="46"/>
  <c r="AS637" i="46"/>
  <c r="AK637" i="46"/>
  <c r="AG637" i="46"/>
  <c r="AN637" i="46"/>
  <c r="AK648" i="46"/>
  <c r="AN648" i="46"/>
  <c r="AS648" i="46"/>
  <c r="AG648" i="46"/>
  <c r="AS719" i="46"/>
  <c r="AN719" i="46"/>
  <c r="AN721" i="46"/>
  <c r="AK721" i="46"/>
  <c r="AS721" i="46"/>
  <c r="AG721" i="46"/>
  <c r="AS463" i="46"/>
  <c r="AK463" i="46"/>
  <c r="AK796" i="46"/>
  <c r="AS796" i="46"/>
  <c r="AK948" i="46"/>
  <c r="AN948" i="46"/>
  <c r="AS948" i="46"/>
  <c r="AG948" i="46"/>
  <c r="AS961" i="46"/>
  <c r="AG961" i="46"/>
  <c r="AK961" i="46"/>
  <c r="AN961" i="46"/>
  <c r="AN984" i="46"/>
  <c r="AS984" i="46"/>
  <c r="AG984" i="46"/>
  <c r="AK984" i="46"/>
  <c r="AG305" i="46"/>
  <c r="AS305" i="46"/>
  <c r="AG66" i="46"/>
  <c r="AS66" i="46"/>
  <c r="AK66" i="46"/>
  <c r="AN66" i="46"/>
  <c r="AG589" i="46"/>
  <c r="AN589" i="46"/>
  <c r="AK589" i="46"/>
  <c r="AS589" i="46"/>
  <c r="AG804" i="46"/>
  <c r="AK804" i="46"/>
  <c r="AS352" i="46"/>
  <c r="AS632" i="46"/>
  <c r="AK632" i="46"/>
  <c r="AN793" i="46"/>
  <c r="AK793" i="46"/>
  <c r="AS608" i="46"/>
  <c r="AK608" i="46"/>
  <c r="AS1006" i="46"/>
  <c r="AK1006" i="46"/>
  <c r="AS262" i="46"/>
  <c r="AN262" i="46"/>
  <c r="AK262" i="46"/>
  <c r="AG262" i="46"/>
  <c r="AS294" i="46"/>
  <c r="AG294" i="46"/>
  <c r="AS70" i="46"/>
  <c r="AG70" i="46"/>
  <c r="AN70" i="46"/>
  <c r="AK70" i="46"/>
  <c r="AK652" i="46"/>
  <c r="AN652" i="46"/>
  <c r="AG652" i="46"/>
  <c r="AS652" i="46"/>
  <c r="AN674" i="46"/>
  <c r="AG674" i="46"/>
  <c r="AK133" i="46"/>
  <c r="AG133" i="46"/>
  <c r="AG342" i="46"/>
  <c r="AN342" i="46"/>
  <c r="AK342" i="46"/>
  <c r="AS342" i="46"/>
  <c r="AN686" i="46"/>
  <c r="AK686" i="46"/>
  <c r="AG686" i="46"/>
  <c r="AS686" i="46"/>
  <c r="AK824" i="46"/>
  <c r="AN824" i="46"/>
  <c r="AS934" i="46"/>
  <c r="AG934" i="46"/>
  <c r="AN229" i="46"/>
  <c r="AG229" i="46"/>
  <c r="AG272" i="46"/>
  <c r="AN272" i="46"/>
  <c r="AS315" i="46"/>
  <c r="AK315" i="46"/>
  <c r="AK612" i="46"/>
  <c r="AG612" i="46"/>
  <c r="AN949" i="46"/>
  <c r="AG949" i="46"/>
  <c r="AK949" i="46"/>
  <c r="AS949" i="46"/>
  <c r="AG26" i="46"/>
  <c r="AN42" i="46"/>
  <c r="AK42" i="46"/>
  <c r="AK120" i="46"/>
  <c r="AN120" i="46"/>
  <c r="AN142" i="46"/>
  <c r="AS163" i="46"/>
  <c r="AN163" i="46"/>
  <c r="AN380" i="46"/>
  <c r="AS380" i="46"/>
  <c r="AG522" i="46"/>
  <c r="AK522" i="46"/>
  <c r="AN795" i="46"/>
  <c r="AS795" i="46"/>
  <c r="AG795" i="46"/>
  <c r="AK795" i="46"/>
  <c r="AN825" i="46"/>
  <c r="AN869" i="46"/>
  <c r="AS869" i="46"/>
  <c r="AK914" i="46"/>
  <c r="AN914" i="46"/>
  <c r="AS1002" i="46"/>
  <c r="AK1002" i="46"/>
  <c r="AN73" i="46"/>
  <c r="AK73" i="46"/>
  <c r="AS73" i="46"/>
  <c r="AG73" i="46"/>
  <c r="AN122" i="46"/>
  <c r="AS122" i="46"/>
  <c r="AS284" i="46"/>
  <c r="AK284" i="46"/>
  <c r="AG284" i="46"/>
  <c r="AN284" i="46"/>
  <c r="AN292" i="46"/>
  <c r="AK292" i="46"/>
  <c r="AS494" i="46"/>
  <c r="AN494" i="46"/>
  <c r="AS510" i="46"/>
  <c r="AN510" i="46"/>
  <c r="AN523" i="46"/>
  <c r="AG582" i="46"/>
  <c r="AK582" i="46"/>
  <c r="AN681" i="46"/>
  <c r="AK681" i="46"/>
  <c r="AG681" i="46"/>
  <c r="AS681" i="46"/>
  <c r="AK685" i="46"/>
  <c r="AS685" i="46"/>
  <c r="AN685" i="46"/>
  <c r="AG685" i="46"/>
  <c r="AN701" i="46"/>
  <c r="AK701" i="46"/>
  <c r="AG822" i="46"/>
  <c r="AK822" i="46"/>
  <c r="AK878" i="46"/>
  <c r="AG878" i="46"/>
  <c r="AG938" i="46"/>
  <c r="AS938" i="46"/>
  <c r="AS108" i="46"/>
  <c r="AK108" i="46"/>
  <c r="AN732" i="46"/>
  <c r="AK732" i="46"/>
  <c r="AG186" i="46"/>
  <c r="AK186" i="46"/>
  <c r="AG736" i="46"/>
  <c r="AN736" i="46"/>
  <c r="AS736" i="46"/>
  <c r="AK736" i="46"/>
  <c r="AK607" i="46"/>
  <c r="AN607" i="46"/>
  <c r="AG607" i="46"/>
  <c r="AS607" i="46"/>
  <c r="AN200" i="46"/>
  <c r="AK200" i="46"/>
  <c r="AN56" i="46"/>
  <c r="AK56" i="46"/>
  <c r="AS56" i="46"/>
  <c r="AG56" i="46"/>
  <c r="AN149" i="46"/>
  <c r="AK149" i="46"/>
  <c r="AG149" i="46"/>
  <c r="AS149" i="46"/>
  <c r="AG153" i="46"/>
  <c r="AK153" i="46"/>
  <c r="AN153" i="46"/>
  <c r="AS153" i="46"/>
  <c r="AK179" i="46"/>
  <c r="AG179" i="46"/>
  <c r="AS179" i="46"/>
  <c r="AN179" i="46"/>
  <c r="AG192" i="46"/>
  <c r="AK192" i="46"/>
  <c r="AG811" i="46"/>
  <c r="AK811" i="46"/>
  <c r="AS944" i="46"/>
  <c r="AG944" i="46"/>
  <c r="AN944" i="46"/>
  <c r="AK944" i="46"/>
  <c r="AN250" i="46"/>
  <c r="AK250" i="46"/>
  <c r="AS250" i="46"/>
  <c r="AG250" i="46"/>
  <c r="AS334" i="46"/>
  <c r="AG334" i="46"/>
  <c r="AN392" i="46"/>
  <c r="AG392" i="46"/>
  <c r="AS611" i="46"/>
  <c r="AN611" i="46"/>
  <c r="AG613" i="46"/>
  <c r="AK613" i="46"/>
  <c r="AG990" i="46"/>
  <c r="AK990" i="46"/>
  <c r="AG197" i="46"/>
  <c r="AS197" i="46"/>
  <c r="AS797" i="46"/>
  <c r="AN797" i="46"/>
  <c r="AS834" i="46"/>
  <c r="AK834" i="46"/>
  <c r="AG592" i="46"/>
  <c r="AS1004" i="46"/>
  <c r="AG1004" i="46"/>
  <c r="AS563" i="46"/>
  <c r="AG563" i="46"/>
  <c r="AN563" i="46"/>
  <c r="AK563" i="46"/>
  <c r="AS458" i="46"/>
  <c r="AN458" i="46"/>
  <c r="AK458" i="46"/>
  <c r="AG458" i="46"/>
  <c r="AK129" i="46"/>
  <c r="AG129" i="46"/>
  <c r="AN982" i="46"/>
  <c r="AS982" i="46"/>
  <c r="AS918" i="46"/>
  <c r="AK918" i="46"/>
  <c r="AK343" i="46"/>
  <c r="AS343" i="46"/>
  <c r="AS32" i="46"/>
  <c r="AN36" i="46"/>
  <c r="AS36" i="46"/>
  <c r="AK124" i="46"/>
  <c r="AG124" i="46"/>
  <c r="AS228" i="46"/>
  <c r="AN228" i="46"/>
  <c r="AG228" i="46"/>
  <c r="AK228" i="46"/>
  <c r="AK273" i="46"/>
  <c r="AS273" i="46"/>
  <c r="AG273" i="46"/>
  <c r="AN273" i="46"/>
  <c r="AS744" i="46"/>
  <c r="AN744" i="46"/>
  <c r="AN1009" i="46"/>
  <c r="AG1009" i="46"/>
  <c r="AK1009" i="46"/>
  <c r="AS1009" i="46"/>
  <c r="AS21" i="46"/>
  <c r="AG21" i="46"/>
  <c r="AN21" i="46"/>
  <c r="AK21" i="46"/>
  <c r="AK41" i="46"/>
  <c r="AG41" i="46"/>
  <c r="AK112" i="46"/>
  <c r="AN112" i="46"/>
  <c r="AK220" i="46"/>
  <c r="AG220" i="46"/>
  <c r="AG230" i="46"/>
  <c r="AS230" i="46"/>
  <c r="AK289" i="46"/>
  <c r="AG289" i="46"/>
  <c r="AS377" i="46"/>
  <c r="AN377" i="46"/>
  <c r="AS451" i="46"/>
  <c r="AN451" i="46"/>
  <c r="AG490" i="46"/>
  <c r="AS490" i="46"/>
  <c r="AG508" i="46"/>
  <c r="AN508" i="46"/>
  <c r="AS508" i="46"/>
  <c r="AK508" i="46"/>
  <c r="AG521" i="46"/>
  <c r="AN566" i="46"/>
  <c r="AS566" i="46"/>
  <c r="AK566" i="46"/>
  <c r="AG566" i="46"/>
  <c r="AS602" i="46"/>
  <c r="AN602" i="46"/>
  <c r="AN662" i="46"/>
  <c r="AK699" i="46"/>
  <c r="AG699" i="46"/>
  <c r="AS699" i="46"/>
  <c r="AN699" i="46"/>
  <c r="AG890" i="46"/>
  <c r="AN890" i="46"/>
  <c r="AN958" i="46"/>
  <c r="AS958" i="46"/>
  <c r="AK958" i="46"/>
  <c r="AG958" i="46"/>
  <c r="AG960" i="46"/>
  <c r="AK960" i="46"/>
  <c r="AN960" i="46"/>
  <c r="AS960" i="46"/>
  <c r="AK966" i="46"/>
  <c r="AN966" i="46"/>
  <c r="AS966" i="46"/>
  <c r="AG966" i="46"/>
  <c r="AK116" i="46"/>
  <c r="AN116" i="46"/>
  <c r="AS116" i="46"/>
  <c r="AG116" i="46"/>
  <c r="AS265" i="46"/>
  <c r="AK265" i="46"/>
  <c r="AN278" i="46"/>
  <c r="AS278" i="46"/>
  <c r="AG296" i="46"/>
  <c r="AS296" i="46"/>
  <c r="AK296" i="46"/>
  <c r="AN296" i="46"/>
  <c r="AS309" i="46"/>
  <c r="AK309" i="46"/>
  <c r="AG309" i="46"/>
  <c r="AN309" i="46"/>
  <c r="AG313" i="46"/>
  <c r="AK313" i="46"/>
  <c r="AK497" i="46"/>
  <c r="AG497" i="46"/>
  <c r="AN497" i="46"/>
  <c r="AS497" i="46"/>
  <c r="AK622" i="46"/>
  <c r="AG622" i="46"/>
  <c r="AS622" i="46"/>
  <c r="AN622" i="46"/>
  <c r="AK782" i="46"/>
  <c r="AS782" i="46"/>
  <c r="AG782" i="46"/>
  <c r="AN782" i="46"/>
  <c r="AS909" i="46"/>
  <c r="AN909" i="46"/>
  <c r="AN923" i="46"/>
  <c r="AK923" i="46"/>
  <c r="AK62" i="46"/>
  <c r="AS62" i="46"/>
  <c r="AN994" i="46"/>
  <c r="AS994" i="46"/>
  <c r="AK994" i="46"/>
  <c r="AG994" i="46"/>
  <c r="AS677" i="46"/>
  <c r="AG677" i="46"/>
  <c r="AK677" i="46"/>
  <c r="AN677" i="46"/>
  <c r="AG57" i="46"/>
  <c r="AK150" i="46"/>
  <c r="AN150" i="46"/>
  <c r="AS158" i="46"/>
  <c r="AG158" i="46"/>
  <c r="AN193" i="46"/>
  <c r="AK193" i="46"/>
  <c r="AN416" i="46"/>
  <c r="AS416" i="46"/>
  <c r="AK418" i="46"/>
  <c r="AS418" i="46"/>
  <c r="AK430" i="46"/>
  <c r="AG430" i="46"/>
  <c r="AS430" i="46"/>
  <c r="AN430" i="46"/>
  <c r="AN614" i="46"/>
  <c r="AG614" i="46"/>
  <c r="AK614" i="46"/>
  <c r="AS614" i="46"/>
  <c r="AK625" i="46"/>
  <c r="AG625" i="46"/>
  <c r="AN697" i="46"/>
  <c r="AK697" i="46"/>
  <c r="AG865" i="46"/>
  <c r="AS865" i="46"/>
  <c r="AN865" i="46"/>
  <c r="AK865" i="46"/>
  <c r="AS706" i="46"/>
  <c r="AG706" i="46"/>
  <c r="AG586" i="46"/>
  <c r="AK586" i="46"/>
  <c r="AS656" i="46"/>
  <c r="AK656" i="46"/>
  <c r="AG656" i="46"/>
  <c r="AN656" i="46"/>
  <c r="AK980" i="46"/>
  <c r="AS980" i="46"/>
  <c r="AG644" i="46"/>
  <c r="AN644" i="46"/>
  <c r="AS644" i="46"/>
  <c r="AK644" i="46"/>
  <c r="AK838" i="46"/>
  <c r="AN838" i="46"/>
  <c r="AS357" i="46"/>
  <c r="AG357" i="46"/>
  <c r="AN357" i="46"/>
  <c r="AK357" i="46"/>
  <c r="AN476" i="46"/>
  <c r="AS476" i="46"/>
  <c r="AG538" i="46"/>
  <c r="AN538" i="46"/>
  <c r="AG64" i="46"/>
  <c r="AN64" i="46"/>
  <c r="AK445" i="46"/>
  <c r="AG445" i="46"/>
  <c r="AS445" i="46"/>
  <c r="AN445" i="46"/>
  <c r="AG713" i="46"/>
  <c r="AK713" i="46"/>
  <c r="AS713" i="46"/>
  <c r="AN713" i="46"/>
  <c r="AS126" i="46"/>
  <c r="AG126" i="46"/>
  <c r="AK126" i="46"/>
  <c r="AN126" i="46"/>
  <c r="AS209" i="46"/>
  <c r="AG209" i="46"/>
  <c r="AN209" i="46"/>
  <c r="AK209" i="46"/>
  <c r="AK25" i="46"/>
  <c r="AS25" i="46"/>
  <c r="AG25" i="46"/>
  <c r="AN25" i="46"/>
  <c r="AN322" i="46"/>
  <c r="AS322" i="46"/>
  <c r="AN141" i="46"/>
  <c r="AG141" i="46"/>
  <c r="AK141" i="46"/>
  <c r="AS141" i="46"/>
  <c r="AS236" i="46"/>
  <c r="AN236" i="46"/>
  <c r="AG236" i="46"/>
  <c r="AK236" i="46"/>
  <c r="AG238" i="46"/>
  <c r="AK238" i="46"/>
  <c r="AS238" i="46"/>
  <c r="AN238" i="46"/>
  <c r="AS344" i="46"/>
  <c r="AG344" i="46"/>
  <c r="AK512" i="46"/>
  <c r="AG512" i="46"/>
  <c r="AS512" i="46"/>
  <c r="AN512" i="46"/>
  <c r="AK776" i="46"/>
  <c r="AS776" i="46"/>
  <c r="AN812" i="46"/>
  <c r="AS812" i="46"/>
  <c r="AG225" i="46"/>
  <c r="AK225" i="46"/>
  <c r="AS225" i="46"/>
  <c r="AN225" i="46"/>
  <c r="AN248" i="46"/>
  <c r="AG248" i="46"/>
  <c r="AK248" i="46"/>
  <c r="AS248" i="46"/>
  <c r="AG325" i="46"/>
  <c r="AN325" i="46"/>
  <c r="AK325" i="46"/>
  <c r="AS325" i="46"/>
  <c r="AK841" i="46"/>
  <c r="AS841" i="46"/>
  <c r="AN1008" i="46"/>
  <c r="AK1008" i="46"/>
  <c r="AG40" i="46"/>
  <c r="AS40" i="46"/>
  <c r="AN40" i="46"/>
  <c r="AK40" i="46"/>
  <c r="AS44" i="46"/>
  <c r="AG44" i="46"/>
  <c r="AG92" i="46"/>
  <c r="AK92" i="46"/>
  <c r="AG176" i="46"/>
  <c r="AS176" i="46"/>
  <c r="AK210" i="46"/>
  <c r="AN210" i="46"/>
  <c r="AS210" i="46"/>
  <c r="AG210" i="46"/>
  <c r="AS241" i="46"/>
  <c r="AN241" i="46"/>
  <c r="AS345" i="46"/>
  <c r="AK345" i="46"/>
  <c r="AG378" i="46"/>
  <c r="AS378" i="46"/>
  <c r="AN470" i="46"/>
  <c r="AG470" i="46"/>
  <c r="AG503" i="46"/>
  <c r="AS503" i="46"/>
  <c r="AN539" i="46"/>
  <c r="AK539" i="46"/>
  <c r="AG581" i="46"/>
  <c r="AK581" i="46"/>
  <c r="AG601" i="46"/>
  <c r="AK601" i="46"/>
  <c r="AS601" i="46"/>
  <c r="AN601" i="46"/>
  <c r="AG717" i="46"/>
  <c r="AN717" i="46"/>
  <c r="AG725" i="46"/>
  <c r="AK725" i="46"/>
  <c r="AS801" i="46"/>
  <c r="AN801" i="46"/>
  <c r="AG801" i="46"/>
  <c r="AK801" i="46"/>
  <c r="AS817" i="46"/>
  <c r="AN817" i="46"/>
  <c r="AK817" i="46"/>
  <c r="AG817" i="46"/>
  <c r="AN848" i="46"/>
  <c r="AK848" i="46"/>
  <c r="AS848" i="46"/>
  <c r="AG848" i="46"/>
  <c r="AN922" i="46"/>
  <c r="AS922" i="46"/>
  <c r="AS967" i="46"/>
  <c r="AN967" i="46"/>
  <c r="AG967" i="46"/>
  <c r="AK967" i="46"/>
  <c r="AS168" i="46"/>
  <c r="AN168" i="46"/>
  <c r="AK168" i="46"/>
  <c r="AG168" i="46"/>
  <c r="AS204" i="46"/>
  <c r="AK204" i="46"/>
  <c r="AG258" i="46"/>
  <c r="AN258" i="46"/>
  <c r="AS260" i="46"/>
  <c r="AG260" i="46"/>
  <c r="AK354" i="46"/>
  <c r="AS354" i="46"/>
  <c r="AN354" i="46"/>
  <c r="AG354" i="46"/>
  <c r="AG397" i="46"/>
  <c r="AS397" i="46"/>
  <c r="AG435" i="46"/>
  <c r="AK435" i="46"/>
  <c r="AN435" i="46"/>
  <c r="AS435" i="46"/>
  <c r="AS527" i="46"/>
  <c r="AK527" i="46"/>
  <c r="AG527" i="46"/>
  <c r="AN527" i="46"/>
  <c r="AK606" i="46"/>
  <c r="AG606" i="46"/>
  <c r="AG915" i="46"/>
  <c r="AS915" i="46"/>
  <c r="AN915" i="46"/>
  <c r="AK915" i="46"/>
  <c r="AN985" i="46"/>
  <c r="AK985" i="46"/>
  <c r="AS985" i="46"/>
  <c r="AG985" i="46"/>
  <c r="AN22" i="46"/>
  <c r="AS22" i="46"/>
  <c r="AS505" i="46"/>
  <c r="AK505" i="46"/>
  <c r="AN505" i="46"/>
  <c r="AG505" i="46"/>
  <c r="AN973" i="46"/>
  <c r="AK973" i="46"/>
  <c r="AS217" i="46"/>
  <c r="AN217" i="46"/>
  <c r="AG217" i="46"/>
  <c r="AK217" i="46"/>
  <c r="AG620" i="46"/>
  <c r="AK620" i="46"/>
  <c r="AN749" i="46"/>
  <c r="AS749" i="46"/>
  <c r="AK780" i="46"/>
  <c r="AG780" i="46"/>
  <c r="AS935" i="46"/>
  <c r="AK935" i="46"/>
  <c r="AN935" i="46"/>
  <c r="AG935" i="46"/>
  <c r="AG484" i="46"/>
  <c r="AN484" i="46"/>
  <c r="AS484" i="46"/>
  <c r="AK484" i="46"/>
  <c r="AK659" i="46"/>
  <c r="AN659" i="46"/>
  <c r="AG659" i="46"/>
  <c r="AS659" i="46"/>
  <c r="AS864" i="46"/>
  <c r="AK864" i="46"/>
  <c r="AN864" i="46"/>
  <c r="AG864" i="46"/>
  <c r="AK1010" i="46"/>
  <c r="AG1010" i="46"/>
  <c r="AN1010" i="46"/>
  <c r="AS1010" i="46"/>
  <c r="AK634" i="46"/>
  <c r="AG634" i="46"/>
  <c r="AS634" i="46"/>
  <c r="AN634" i="46"/>
  <c r="AN492" i="46"/>
  <c r="AK492" i="46"/>
  <c r="AS492" i="46"/>
  <c r="AG492" i="46"/>
  <c r="AG818" i="46"/>
  <c r="AN818" i="46"/>
  <c r="AK818" i="46"/>
  <c r="AS818" i="46"/>
  <c r="AK969" i="46"/>
  <c r="AN969" i="46"/>
  <c r="AG969" i="46"/>
  <c r="AS969" i="46"/>
  <c r="AK280" i="46"/>
  <c r="AS280" i="46"/>
  <c r="AG280" i="46"/>
  <c r="AN280" i="46"/>
  <c r="AK854" i="46"/>
  <c r="AN854" i="46"/>
  <c r="AS854" i="46"/>
  <c r="AG854" i="46"/>
  <c r="AK956" i="46"/>
  <c r="AG956" i="46"/>
  <c r="AN956" i="46"/>
  <c r="AS956" i="46"/>
  <c r="AK376" i="46"/>
  <c r="AG376" i="46"/>
  <c r="AK839" i="46"/>
  <c r="AN839" i="46"/>
  <c r="AS281" i="46"/>
  <c r="AG281" i="46"/>
  <c r="AN972" i="46"/>
  <c r="AK972" i="46"/>
  <c r="AS306" i="46"/>
  <c r="AG306" i="46"/>
  <c r="AN477" i="46"/>
  <c r="AK477" i="46"/>
  <c r="AK559" i="46"/>
  <c r="AN559" i="46"/>
  <c r="AK561" i="46"/>
  <c r="AS561" i="46"/>
  <c r="AK633" i="46"/>
  <c r="AG633" i="46"/>
  <c r="AN218" i="46"/>
  <c r="AK218" i="46"/>
  <c r="AG218" i="46"/>
  <c r="AS218" i="46"/>
  <c r="AK619" i="46"/>
  <c r="AG619" i="46"/>
  <c r="AS704" i="46"/>
  <c r="AK704" i="46"/>
  <c r="AN704" i="46"/>
  <c r="AG704" i="46"/>
  <c r="AN714" i="46"/>
  <c r="AS714" i="46"/>
  <c r="AK714" i="46"/>
  <c r="AG714" i="46"/>
  <c r="AG728" i="46"/>
  <c r="AS728" i="46"/>
  <c r="AK728" i="46"/>
  <c r="AN728" i="46"/>
  <c r="AG235" i="46"/>
  <c r="AN235" i="46"/>
  <c r="AG239" i="46"/>
  <c r="AK239" i="46"/>
  <c r="AG528" i="46"/>
  <c r="AS528" i="46"/>
  <c r="AK845" i="46"/>
  <c r="AN845" i="46"/>
  <c r="AK214" i="46"/>
  <c r="AS214" i="46"/>
  <c r="AG214" i="46"/>
  <c r="AN214" i="46"/>
  <c r="AK226" i="46"/>
  <c r="AS226" i="46"/>
  <c r="AG251" i="46"/>
  <c r="AK251" i="46"/>
  <c r="AN251" i="46"/>
  <c r="AS251" i="46"/>
  <c r="AN65" i="46"/>
  <c r="AG65" i="46"/>
  <c r="AK65" i="46"/>
  <c r="AS65" i="46"/>
  <c r="AS162" i="46"/>
  <c r="AN162" i="46"/>
  <c r="AG162" i="46"/>
  <c r="AK162" i="46"/>
  <c r="AG206" i="46"/>
  <c r="AK206" i="46"/>
  <c r="AN206" i="46"/>
  <c r="AS206" i="46"/>
  <c r="AS366" i="46"/>
  <c r="AG366" i="46"/>
  <c r="AK478" i="46"/>
  <c r="AG478" i="46"/>
  <c r="AS478" i="46"/>
  <c r="AN478" i="46"/>
  <c r="AS542" i="46"/>
  <c r="AK576" i="46"/>
  <c r="AS576" i="46"/>
  <c r="AK617" i="46"/>
  <c r="AS617" i="46"/>
  <c r="AG617" i="46"/>
  <c r="AN617" i="46"/>
  <c r="AN626" i="46"/>
  <c r="AK626" i="46"/>
  <c r="AG626" i="46"/>
  <c r="AS626" i="46"/>
  <c r="AS654" i="46"/>
  <c r="AK654" i="46"/>
  <c r="AG654" i="46"/>
  <c r="AN654" i="46"/>
  <c r="AN775" i="46"/>
  <c r="AS775" i="46"/>
  <c r="AK775" i="46"/>
  <c r="AG775" i="46"/>
  <c r="AS921" i="46"/>
  <c r="AK921" i="46"/>
  <c r="AG921" i="46"/>
  <c r="AN921" i="46"/>
  <c r="AK937" i="46"/>
  <c r="AN937" i="46"/>
  <c r="AS947" i="46"/>
  <c r="AN947" i="46"/>
  <c r="AN104" i="46"/>
  <c r="AS104" i="46"/>
  <c r="AK146" i="46"/>
  <c r="AN146" i="46"/>
  <c r="AN185" i="46"/>
  <c r="AG185" i="46"/>
  <c r="AK207" i="46"/>
  <c r="AG207" i="46"/>
  <c r="AN207" i="46"/>
  <c r="AS207" i="46"/>
  <c r="AN257" i="46"/>
  <c r="AS257" i="46"/>
  <c r="AG355" i="46"/>
  <c r="AS355" i="46"/>
  <c r="AN386" i="46"/>
  <c r="AS386" i="46"/>
  <c r="AN491" i="46"/>
  <c r="AK491" i="46"/>
  <c r="AG491" i="46"/>
  <c r="AS491" i="46"/>
  <c r="AK593" i="46"/>
  <c r="AN593" i="46"/>
  <c r="AG605" i="46"/>
  <c r="AS605" i="46"/>
  <c r="AS641" i="46"/>
  <c r="AG641" i="46"/>
  <c r="AN976" i="46"/>
  <c r="AG976" i="46"/>
  <c r="AN993" i="46"/>
  <c r="AG993" i="46"/>
  <c r="AS993" i="46"/>
  <c r="AK993" i="46"/>
  <c r="AN441" i="46"/>
  <c r="AS441" i="46"/>
  <c r="AG441" i="46"/>
  <c r="AK441" i="46"/>
  <c r="AK24" i="46"/>
  <c r="AG24" i="46"/>
  <c r="AN24" i="46"/>
  <c r="AS24" i="46"/>
  <c r="AS761" i="46"/>
  <c r="AK761" i="46"/>
  <c r="AG761" i="46"/>
  <c r="AN761" i="46"/>
  <c r="AS777" i="46"/>
  <c r="AK777" i="46"/>
  <c r="AG777" i="46"/>
  <c r="AN777" i="46"/>
  <c r="AN1005" i="46"/>
  <c r="AG1005" i="46"/>
  <c r="AS1005" i="46"/>
  <c r="AK1005" i="46"/>
  <c r="AS201" i="46"/>
  <c r="AK201" i="46"/>
  <c r="AN201" i="46"/>
  <c r="AG201" i="46"/>
  <c r="AN152" i="46"/>
  <c r="AS152" i="46"/>
  <c r="AK152" i="46"/>
  <c r="AG152" i="46"/>
  <c r="AN205" i="46"/>
  <c r="AK205" i="46"/>
  <c r="AG205" i="46"/>
  <c r="AS205" i="46"/>
  <c r="AK426" i="46"/>
  <c r="AN426" i="46"/>
  <c r="AS426" i="46"/>
  <c r="AG426" i="46"/>
  <c r="AN481" i="46"/>
  <c r="AS481" i="46"/>
  <c r="AK481" i="46"/>
  <c r="AG481" i="46"/>
  <c r="AS658" i="46"/>
  <c r="AG658" i="46"/>
  <c r="AK658" i="46"/>
  <c r="AN658" i="46"/>
  <c r="AN660" i="46"/>
  <c r="AK660" i="46"/>
  <c r="AG660" i="46"/>
  <c r="AS660" i="46"/>
  <c r="AN852" i="46"/>
  <c r="AG852" i="46"/>
  <c r="AK852" i="46"/>
  <c r="AS852" i="46"/>
  <c r="AN498" i="46"/>
  <c r="AS498" i="46"/>
  <c r="AS504" i="46"/>
  <c r="AK504" i="46"/>
  <c r="AN504" i="46"/>
  <c r="AG504" i="46"/>
  <c r="AS849" i="46"/>
  <c r="AK849" i="46"/>
  <c r="AG849" i="46"/>
  <c r="AN849" i="46"/>
  <c r="AS970" i="46"/>
  <c r="AK970" i="46"/>
  <c r="AN970" i="46"/>
  <c r="AG970" i="46"/>
  <c r="AN858" i="46"/>
  <c r="AS858" i="46"/>
  <c r="AG858" i="46"/>
  <c r="AK858" i="46"/>
  <c r="AG452" i="46"/>
  <c r="AN452" i="46"/>
  <c r="AK532" i="46"/>
  <c r="AS532" i="46"/>
  <c r="AS560" i="46"/>
  <c r="AN560" i="46"/>
  <c r="AN996" i="46"/>
  <c r="AS996" i="46"/>
  <c r="AK47" i="46"/>
  <c r="AG47" i="46"/>
  <c r="AG447" i="46"/>
  <c r="AN447" i="46"/>
  <c r="AG449" i="46"/>
  <c r="AN449" i="46"/>
  <c r="AG731" i="46"/>
  <c r="AK731" i="46"/>
  <c r="AS731" i="46"/>
  <c r="AN731" i="46"/>
  <c r="AN134" i="46"/>
  <c r="AK134" i="46"/>
  <c r="AG134" i="46"/>
  <c r="AS134" i="46"/>
  <c r="AN136" i="46"/>
  <c r="AG136" i="46"/>
  <c r="AS136" i="46"/>
  <c r="AK136" i="46"/>
  <c r="AS301" i="46"/>
  <c r="AK301" i="46"/>
  <c r="AS320" i="46"/>
  <c r="AG320" i="46"/>
  <c r="AG234" i="46"/>
  <c r="AN234" i="46"/>
  <c r="AK396" i="46"/>
  <c r="AN396" i="46"/>
  <c r="AG338" i="46"/>
  <c r="AN338" i="46"/>
  <c r="AK338" i="46"/>
  <c r="AS338" i="46"/>
  <c r="AS340" i="46"/>
  <c r="AK340" i="46"/>
  <c r="AG340" i="46"/>
  <c r="AN340" i="46"/>
  <c r="AS412" i="46"/>
  <c r="AN412" i="46"/>
  <c r="AG412" i="46"/>
  <c r="AK412" i="46"/>
  <c r="AG666" i="46"/>
  <c r="AK666" i="46"/>
  <c r="AG788" i="46"/>
  <c r="AN788" i="46"/>
  <c r="AK788" i="46"/>
  <c r="AS788" i="46"/>
  <c r="AN924" i="46"/>
  <c r="AG924" i="46"/>
  <c r="AK930" i="46"/>
  <c r="AS930" i="46"/>
  <c r="AK932" i="46"/>
  <c r="AG932" i="46"/>
  <c r="AN148" i="46"/>
  <c r="AK148" i="46"/>
  <c r="AS148" i="46"/>
  <c r="AG148" i="46"/>
  <c r="AN252" i="46"/>
  <c r="AK252" i="46"/>
  <c r="AS572" i="46"/>
  <c r="AG572" i="46"/>
  <c r="AS28" i="46"/>
  <c r="AG28" i="46"/>
  <c r="AK38" i="46"/>
  <c r="AG38" i="46"/>
  <c r="AG80" i="46"/>
  <c r="AK80" i="46"/>
  <c r="AK98" i="46"/>
  <c r="AN98" i="46"/>
  <c r="AG98" i="46"/>
  <c r="AS98" i="46"/>
  <c r="AK100" i="46"/>
  <c r="AN100" i="46"/>
  <c r="AG100" i="46"/>
  <c r="AS100" i="46"/>
  <c r="AN102" i="46"/>
  <c r="AS102" i="46"/>
  <c r="AG102" i="46"/>
  <c r="AK102" i="46"/>
  <c r="AN161" i="46"/>
  <c r="AK161" i="46"/>
  <c r="AG182" i="46"/>
  <c r="AK182" i="46"/>
  <c r="AG286" i="46"/>
  <c r="AN286" i="46"/>
  <c r="AN304" i="46"/>
  <c r="AK304" i="46"/>
  <c r="AG304" i="46"/>
  <c r="AS304" i="46"/>
  <c r="AG489" i="46"/>
  <c r="AS489" i="46"/>
  <c r="AN575" i="46"/>
  <c r="AG575" i="46"/>
  <c r="AN590" i="46"/>
  <c r="AG590" i="46"/>
  <c r="AK629" i="46"/>
  <c r="AG629" i="46"/>
  <c r="AS629" i="46"/>
  <c r="AN629" i="46"/>
  <c r="AN705" i="46"/>
  <c r="AG705" i="46"/>
  <c r="AK705" i="46"/>
  <c r="AS705" i="46"/>
  <c r="AK712" i="46"/>
  <c r="AS712" i="46"/>
  <c r="AG738" i="46"/>
  <c r="AN738" i="46"/>
  <c r="AK767" i="46"/>
  <c r="AS789" i="46"/>
  <c r="AG789" i="46"/>
  <c r="AG885" i="46"/>
  <c r="AK885" i="46"/>
  <c r="AG991" i="46"/>
  <c r="AS88" i="46"/>
  <c r="AN88" i="46"/>
  <c r="AG88" i="46"/>
  <c r="AK88" i="46"/>
  <c r="AG113" i="46"/>
  <c r="AS113" i="46"/>
  <c r="AK113" i="46"/>
  <c r="AN113" i="46"/>
  <c r="AN177" i="46"/>
  <c r="AS177" i="46"/>
  <c r="AN222" i="46"/>
  <c r="AS222" i="46"/>
  <c r="AK232" i="46"/>
  <c r="AS232" i="46"/>
  <c r="AG337" i="46"/>
  <c r="AS337" i="46"/>
  <c r="AN348" i="46"/>
  <c r="AG348" i="46"/>
  <c r="AN350" i="46"/>
  <c r="AS350" i="46"/>
  <c r="AS525" i="46"/>
  <c r="AK525" i="46"/>
  <c r="AS844" i="46"/>
  <c r="AK844" i="46"/>
  <c r="AG844" i="46"/>
  <c r="AN844" i="46"/>
  <c r="AG953" i="46"/>
  <c r="AK953" i="46"/>
  <c r="AS981" i="46"/>
  <c r="AG981" i="46"/>
  <c r="AK276" i="46"/>
  <c r="AG276" i="46"/>
  <c r="AS276" i="46"/>
  <c r="AN276" i="46"/>
  <c r="AS860" i="46"/>
  <c r="AN860" i="46"/>
  <c r="AG860" i="46"/>
  <c r="AK860" i="46"/>
  <c r="AG562" i="46"/>
  <c r="AS562" i="46"/>
  <c r="AK995" i="46"/>
  <c r="AN995" i="46"/>
  <c r="AG995" i="46"/>
  <c r="AS995" i="46"/>
  <c r="AG764" i="46"/>
  <c r="AK764" i="46"/>
  <c r="AN764" i="46"/>
  <c r="AS764" i="46"/>
  <c r="AK695" i="46"/>
  <c r="AG695" i="46"/>
  <c r="AS695" i="46"/>
  <c r="AN695" i="46"/>
  <c r="AS905" i="46"/>
  <c r="AG905" i="46"/>
  <c r="AK905" i="46"/>
  <c r="AN905" i="46"/>
  <c r="AS155" i="46"/>
  <c r="AG155" i="46"/>
  <c r="AN155" i="46"/>
  <c r="AK155" i="46"/>
  <c r="AN157" i="46"/>
  <c r="AG157" i="46"/>
  <c r="AS157" i="46"/>
  <c r="AK157" i="46"/>
  <c r="AS929" i="46"/>
  <c r="AK929" i="46"/>
  <c r="AN929" i="46"/>
  <c r="AG929" i="46"/>
  <c r="AG946" i="46"/>
  <c r="AS946" i="46"/>
  <c r="AN946" i="46"/>
  <c r="AK946" i="46"/>
  <c r="AS365" i="46"/>
  <c r="AK365" i="46"/>
  <c r="AN365" i="46"/>
  <c r="AG365" i="46"/>
  <c r="AG569" i="46"/>
  <c r="AK569" i="46"/>
  <c r="AN657" i="46"/>
  <c r="AG657" i="46"/>
  <c r="AK657" i="46"/>
  <c r="AS657" i="46"/>
  <c r="AN709" i="46"/>
  <c r="AS709" i="46"/>
  <c r="AS455" i="46"/>
  <c r="AK455" i="46"/>
  <c r="AN680" i="46"/>
  <c r="AK680" i="46"/>
  <c r="AN604" i="46"/>
  <c r="AG604" i="46"/>
  <c r="AG962" i="46"/>
  <c r="AS962" i="46"/>
  <c r="AS333" i="46"/>
  <c r="AN333" i="46"/>
  <c r="AK333" i="46"/>
  <c r="AG333" i="46"/>
  <c r="AN448" i="46"/>
  <c r="AG448" i="46"/>
  <c r="AK448" i="46"/>
  <c r="AS448" i="46"/>
  <c r="AG125" i="46"/>
  <c r="AK125" i="46"/>
  <c r="AN125" i="46"/>
  <c r="AS125" i="46"/>
  <c r="AK166" i="46"/>
  <c r="AN166" i="46"/>
  <c r="AS173" i="46"/>
  <c r="AN173" i="46"/>
  <c r="AK173" i="46"/>
  <c r="AG173" i="46"/>
  <c r="AK302" i="46"/>
  <c r="AG302" i="46"/>
  <c r="AG69" i="46"/>
  <c r="AK69" i="46"/>
  <c r="AS69" i="46"/>
  <c r="AN69" i="46"/>
  <c r="AS118" i="46"/>
  <c r="AG118" i="46"/>
  <c r="AK118" i="46"/>
  <c r="AN118" i="46"/>
  <c r="AG169" i="46"/>
  <c r="AS169" i="46"/>
  <c r="AS427" i="46"/>
  <c r="AN427" i="46"/>
  <c r="AK427" i="46"/>
  <c r="AG427" i="46"/>
  <c r="AS119" i="46"/>
  <c r="AK119" i="46"/>
  <c r="AG119" i="46"/>
  <c r="AN119" i="46"/>
  <c r="AS121" i="46"/>
  <c r="AG121" i="46"/>
  <c r="AK121" i="46"/>
  <c r="AN121" i="46"/>
  <c r="AN202" i="46"/>
  <c r="AK202" i="46"/>
  <c r="AG202" i="46"/>
  <c r="AS202" i="46"/>
  <c r="AK264" i="46"/>
  <c r="AN264" i="46"/>
  <c r="AG264" i="46"/>
  <c r="AS264" i="46"/>
  <c r="AK283" i="46"/>
  <c r="AS283" i="46"/>
  <c r="AN283" i="46"/>
  <c r="AG283" i="46"/>
  <c r="AG461" i="46"/>
  <c r="AS461" i="46"/>
  <c r="AN461" i="46"/>
  <c r="AK461" i="46"/>
  <c r="AG488" i="46"/>
  <c r="AS488" i="46"/>
  <c r="AN488" i="46"/>
  <c r="AK488" i="46"/>
  <c r="AG530" i="46"/>
  <c r="AK530" i="46"/>
  <c r="AS585" i="46"/>
  <c r="AN585" i="46"/>
  <c r="AG585" i="46"/>
  <c r="AK585" i="46"/>
  <c r="AS600" i="46"/>
  <c r="AK600" i="46"/>
  <c r="AG600" i="46"/>
  <c r="AN600" i="46"/>
  <c r="AK628" i="46"/>
  <c r="AG628" i="46"/>
  <c r="AN628" i="46"/>
  <c r="AS628" i="46"/>
  <c r="AK630" i="46"/>
  <c r="AS630" i="46"/>
  <c r="AG630" i="46"/>
  <c r="AN630" i="46"/>
  <c r="AN669" i="46"/>
  <c r="AK669" i="46"/>
  <c r="AS669" i="46"/>
  <c r="AG669" i="46"/>
  <c r="AK726" i="46"/>
  <c r="AN726" i="46"/>
  <c r="AS726" i="46"/>
  <c r="AG726" i="46"/>
  <c r="AG741" i="46"/>
  <c r="AN741" i="46"/>
  <c r="AS741" i="46"/>
  <c r="AK741" i="46"/>
  <c r="AS773" i="46"/>
  <c r="AK773" i="46"/>
  <c r="AG773" i="46"/>
  <c r="AN773" i="46"/>
  <c r="AN1001" i="46"/>
  <c r="AK1001" i="46"/>
  <c r="AS1001" i="46"/>
  <c r="AG1001" i="46"/>
  <c r="AN464" i="46"/>
  <c r="AG464" i="46"/>
  <c r="AK464" i="46"/>
  <c r="AS464" i="46"/>
  <c r="AS610" i="46"/>
  <c r="AK610" i="46"/>
  <c r="AG610" i="46"/>
  <c r="AN610" i="46"/>
  <c r="AK810" i="46"/>
  <c r="AS810" i="46"/>
  <c r="AN810" i="46"/>
  <c r="AG810" i="46"/>
  <c r="AS886" i="46"/>
  <c r="AG886" i="46"/>
  <c r="AN886" i="46"/>
  <c r="AK886" i="46"/>
  <c r="AS971" i="46"/>
  <c r="AK971" i="46"/>
  <c r="AN729" i="46"/>
  <c r="AG729" i="46"/>
  <c r="AK110" i="46"/>
  <c r="AN110" i="46"/>
  <c r="AK856" i="46"/>
  <c r="AN856" i="46"/>
  <c r="AK422" i="46"/>
  <c r="AS422" i="46"/>
  <c r="AN422" i="46"/>
  <c r="AG422" i="46"/>
  <c r="AG436" i="46"/>
  <c r="AK436" i="46"/>
  <c r="AN436" i="46"/>
  <c r="AS436" i="46"/>
  <c r="AS916" i="46"/>
  <c r="AG916" i="46"/>
  <c r="AK916" i="46"/>
  <c r="AN916" i="46"/>
  <c r="AN808" i="46"/>
  <c r="AK808" i="46"/>
  <c r="AG808" i="46"/>
  <c r="AS808" i="46"/>
  <c r="AG178" i="46"/>
  <c r="AN178" i="46"/>
  <c r="AS178" i="46"/>
  <c r="AK178" i="46"/>
  <c r="AK268" i="46"/>
  <c r="AS268" i="46"/>
  <c r="AS414" i="46"/>
  <c r="AG414" i="46"/>
  <c r="AK846" i="46"/>
  <c r="AS846" i="46"/>
  <c r="AG846" i="46"/>
  <c r="AN846" i="46"/>
  <c r="AK889" i="46"/>
  <c r="AS889" i="46"/>
  <c r="AN889" i="46"/>
  <c r="AG889" i="46"/>
  <c r="AN910" i="46"/>
  <c r="AS910" i="46"/>
  <c r="AG910" i="46"/>
  <c r="AK910" i="46"/>
  <c r="AK926" i="46"/>
  <c r="AG926" i="46"/>
  <c r="AN926" i="46"/>
  <c r="AS926" i="46"/>
  <c r="AK364" i="46"/>
  <c r="AG364" i="46"/>
  <c r="AG574" i="46"/>
  <c r="AS574" i="46"/>
  <c r="AG710" i="46"/>
  <c r="AN710" i="46"/>
  <c r="AK723" i="46"/>
  <c r="AG723" i="46"/>
  <c r="AS723" i="46"/>
  <c r="AN723" i="46"/>
  <c r="AN989" i="46"/>
  <c r="AS989" i="46"/>
  <c r="AG989" i="46"/>
  <c r="AK989" i="46"/>
  <c r="AK83" i="46"/>
  <c r="AN83" i="46"/>
  <c r="AS83" i="46"/>
  <c r="AG83" i="46"/>
  <c r="AK802" i="46"/>
  <c r="AG802" i="46"/>
  <c r="AN802" i="46"/>
  <c r="AS802" i="46"/>
  <c r="AS840" i="46"/>
  <c r="AN840" i="46"/>
  <c r="AG968" i="46"/>
  <c r="AN968" i="46"/>
  <c r="AV17" i="46" l="1"/>
  <c r="AI18" i="46"/>
  <c r="AL18" i="46"/>
  <c r="AQ18" i="46"/>
  <c r="AP18" i="46"/>
  <c r="AE17" i="46"/>
  <c r="AK516" i="46"/>
  <c r="AN516" i="46"/>
  <c r="AG708" i="46"/>
  <c r="AN857" i="46"/>
  <c r="AG857" i="46"/>
  <c r="AK857" i="46"/>
  <c r="AQ317" i="46"/>
  <c r="AP317" i="46"/>
  <c r="AO317" i="46"/>
  <c r="AL237" i="46"/>
  <c r="AI237" i="46"/>
  <c r="AQ237" i="46"/>
  <c r="AO237" i="46"/>
  <c r="AP843" i="46"/>
  <c r="AL843" i="46"/>
  <c r="AQ843" i="46"/>
  <c r="AO843" i="46"/>
  <c r="AI843" i="46"/>
  <c r="AK708" i="46"/>
  <c r="AP702" i="46"/>
  <c r="AQ702" i="46"/>
  <c r="AO698" i="46"/>
  <c r="AQ698" i="46"/>
  <c r="AL698" i="46"/>
  <c r="AI698" i="46"/>
  <c r="AP698" i="46"/>
  <c r="AP674" i="46"/>
  <c r="AL674" i="46"/>
  <c r="AQ674" i="46"/>
  <c r="AO674" i="46"/>
  <c r="AQ670" i="46"/>
  <c r="AP670" i="46"/>
  <c r="AO670" i="46"/>
  <c r="AL670" i="46"/>
  <c r="AI635" i="46"/>
  <c r="AO635" i="46"/>
  <c r="AP635" i="46"/>
  <c r="AQ635" i="46"/>
  <c r="AO631" i="46"/>
  <c r="AI631" i="46"/>
  <c r="AG631" i="46" s="1"/>
  <c r="AP631" i="46"/>
  <c r="AQ631" i="46"/>
  <c r="AL999" i="46"/>
  <c r="AP999" i="46"/>
  <c r="AI999" i="46"/>
  <c r="AO999" i="46"/>
  <c r="AP957" i="46"/>
  <c r="AO957" i="46"/>
  <c r="AQ957" i="46"/>
  <c r="AL957" i="46"/>
  <c r="AI957" i="46"/>
  <c r="AP446" i="46"/>
  <c r="AL446" i="46"/>
  <c r="AO446" i="46"/>
  <c r="AI446" i="46"/>
  <c r="AP401" i="46"/>
  <c r="AO401" i="46"/>
  <c r="AL401" i="46"/>
  <c r="AQ358" i="46"/>
  <c r="AL358" i="46"/>
  <c r="AP358" i="46"/>
  <c r="AP665" i="46"/>
  <c r="AI665" i="46"/>
  <c r="AQ665" i="46"/>
  <c r="AL665" i="46"/>
  <c r="AI661" i="46"/>
  <c r="AP661" i="46"/>
  <c r="AO661" i="46"/>
  <c r="AL661" i="46"/>
  <c r="AQ640" i="46"/>
  <c r="AP640" i="46"/>
  <c r="AI515" i="46"/>
  <c r="AQ515" i="46"/>
  <c r="AP515" i="46"/>
  <c r="AO515" i="46"/>
  <c r="AL515" i="46"/>
  <c r="AL170" i="46"/>
  <c r="AO170" i="46"/>
  <c r="AQ170" i="46"/>
  <c r="AI170" i="46"/>
  <c r="AI987" i="46"/>
  <c r="AL987" i="46"/>
  <c r="AO987" i="46"/>
  <c r="AQ987" i="46"/>
  <c r="AO979" i="46"/>
  <c r="AL979" i="46"/>
  <c r="AP979" i="46"/>
  <c r="AQ979" i="46"/>
  <c r="AI979" i="46"/>
  <c r="AO974" i="46"/>
  <c r="AP974" i="46"/>
  <c r="AL974" i="46"/>
  <c r="AI974" i="46"/>
  <c r="AP63" i="46"/>
  <c r="AL63" i="46"/>
  <c r="AO63" i="46"/>
  <c r="AI63" i="46"/>
  <c r="AL882" i="46"/>
  <c r="AP882" i="46"/>
  <c r="AQ882" i="46"/>
  <c r="AO882" i="46"/>
  <c r="AO758" i="46"/>
  <c r="AQ758" i="46"/>
  <c r="AP758" i="46"/>
  <c r="AL758" i="46"/>
  <c r="AS627" i="46"/>
  <c r="AG627" i="46"/>
  <c r="AO105" i="46"/>
  <c r="AI105" i="46"/>
  <c r="AL105" i="46"/>
  <c r="AP105" i="46"/>
  <c r="AL58" i="46"/>
  <c r="AQ58" i="46"/>
  <c r="AI58" i="46"/>
  <c r="AP58" i="46"/>
  <c r="AO58" i="46"/>
  <c r="AI54" i="46"/>
  <c r="AO54" i="46"/>
  <c r="AL54" i="46"/>
  <c r="AQ54" i="46"/>
  <c r="AP54" i="46"/>
  <c r="AP1012" i="46"/>
  <c r="AQ1012" i="46"/>
  <c r="AO1012" i="46"/>
  <c r="AI1012" i="46"/>
  <c r="AL1012" i="46"/>
  <c r="AP472" i="46"/>
  <c r="AL472" i="46"/>
  <c r="AI472" i="46"/>
  <c r="AQ466" i="46"/>
  <c r="AO466" i="46"/>
  <c r="AL466" i="46"/>
  <c r="AP466" i="46"/>
  <c r="AI466" i="46"/>
  <c r="AO784" i="46"/>
  <c r="AI784" i="46"/>
  <c r="AQ261" i="46"/>
  <c r="AI261" i="46"/>
  <c r="AG261" i="46" s="1"/>
  <c r="AO261" i="46"/>
  <c r="AP261" i="46"/>
  <c r="AL66" i="46"/>
  <c r="AO66" i="46"/>
  <c r="AQ66" i="46"/>
  <c r="AJ713" i="34"/>
  <c r="AN713" i="34"/>
  <c r="AO771" i="46"/>
  <c r="AQ771" i="46"/>
  <c r="AP771" i="46"/>
  <c r="AI771" i="46"/>
  <c r="AL771" i="46"/>
  <c r="AL765" i="46"/>
  <c r="AP765" i="46"/>
  <c r="AI765" i="46"/>
  <c r="AO765" i="46"/>
  <c r="AL246" i="46"/>
  <c r="AO246" i="46"/>
  <c r="AI246" i="46"/>
  <c r="AQ246" i="46"/>
  <c r="AQ181" i="46"/>
  <c r="AL181" i="46"/>
  <c r="AP181" i="46"/>
  <c r="AL516" i="46"/>
  <c r="AO516" i="46"/>
  <c r="AQ516" i="46"/>
  <c r="AP516" i="46"/>
  <c r="AP20" i="46"/>
  <c r="AO20" i="46"/>
  <c r="AI20" i="46"/>
  <c r="AL20" i="46"/>
  <c r="AQ20" i="46"/>
  <c r="AL912" i="46"/>
  <c r="AQ912" i="46"/>
  <c r="AI912" i="46"/>
  <c r="AP912" i="46"/>
  <c r="AI908" i="46"/>
  <c r="AP908" i="46"/>
  <c r="AO908" i="46"/>
  <c r="AL908" i="46"/>
  <c r="AQ908" i="46"/>
  <c r="AO904" i="46"/>
  <c r="AI904" i="46"/>
  <c r="AP904" i="46"/>
  <c r="AL904" i="46"/>
  <c r="AK434" i="46"/>
  <c r="AG434" i="46"/>
  <c r="AS434" i="46"/>
  <c r="AN434" i="46"/>
  <c r="AL738" i="46"/>
  <c r="AO738" i="46"/>
  <c r="AQ738" i="46"/>
  <c r="AP738" i="46"/>
  <c r="AO442" i="46"/>
  <c r="AI442" i="46"/>
  <c r="AQ442" i="46"/>
  <c r="AP442" i="46"/>
  <c r="AL442" i="46"/>
  <c r="AO901" i="46"/>
  <c r="AL901" i="46"/>
  <c r="AP901" i="46"/>
  <c r="AQ901" i="46"/>
  <c r="AQ874" i="46"/>
  <c r="AL874" i="46"/>
  <c r="AP874" i="46"/>
  <c r="AO874" i="46"/>
  <c r="AQ867" i="46"/>
  <c r="AL867" i="46"/>
  <c r="AQ837" i="46"/>
  <c r="AI837" i="46"/>
  <c r="AL837" i="46"/>
  <c r="AO837" i="46"/>
  <c r="AP837" i="46"/>
  <c r="AQ329" i="46"/>
  <c r="AI329" i="46"/>
  <c r="AN955" i="46"/>
  <c r="AK955" i="46"/>
  <c r="AQ855" i="46"/>
  <c r="AP855" i="46"/>
  <c r="AI855" i="46"/>
  <c r="AK855" i="46" s="1"/>
  <c r="AL855" i="46"/>
  <c r="AI794" i="46"/>
  <c r="AQ794" i="46"/>
  <c r="AL794" i="46"/>
  <c r="AP794" i="46"/>
  <c r="AQ596" i="46"/>
  <c r="AL596" i="46"/>
  <c r="AI596" i="46"/>
  <c r="AO596" i="46"/>
  <c r="AI588" i="46"/>
  <c r="AL588" i="46"/>
  <c r="AQ588" i="46"/>
  <c r="AP588" i="46"/>
  <c r="AQ548" i="46"/>
  <c r="AO548" i="46"/>
  <c r="AL548" i="46"/>
  <c r="AP548" i="46"/>
  <c r="AI548" i="46"/>
  <c r="AQ520" i="46"/>
  <c r="AI520" i="46"/>
  <c r="AL520" i="46"/>
  <c r="AP520" i="46"/>
  <c r="AO520" i="46"/>
  <c r="AL282" i="46"/>
  <c r="AP282" i="46"/>
  <c r="AI282" i="46"/>
  <c r="AQ282" i="46"/>
  <c r="AO282" i="46"/>
  <c r="AS266" i="46"/>
  <c r="AK266" i="46"/>
  <c r="AG266" i="46"/>
  <c r="AN266" i="46"/>
  <c r="AI198" i="46"/>
  <c r="AQ198" i="46"/>
  <c r="AL194" i="46"/>
  <c r="AI194" i="46"/>
  <c r="AO194" i="46"/>
  <c r="AQ194" i="46"/>
  <c r="AQ187" i="46"/>
  <c r="AP187" i="46"/>
  <c r="AL965" i="46"/>
  <c r="AO965" i="46"/>
  <c r="AQ965" i="46"/>
  <c r="AI965" i="46"/>
  <c r="AP965" i="46"/>
  <c r="AI371" i="46"/>
  <c r="AQ371" i="46"/>
  <c r="AL367" i="46"/>
  <c r="AQ367" i="46"/>
  <c r="AI367" i="46"/>
  <c r="AS367" i="46" s="1"/>
  <c r="AP367" i="46"/>
  <c r="AO367" i="46"/>
  <c r="AS862" i="46"/>
  <c r="AK862" i="46"/>
  <c r="AN862" i="46"/>
  <c r="AG862" i="46"/>
  <c r="AL858" i="46"/>
  <c r="AP858" i="46"/>
  <c r="AQ858" i="46"/>
  <c r="AQ432" i="46"/>
  <c r="AI432" i="46"/>
  <c r="AO432" i="46"/>
  <c r="AL424" i="46"/>
  <c r="AO424" i="46"/>
  <c r="AI682" i="46"/>
  <c r="AQ682" i="46"/>
  <c r="AO539" i="46"/>
  <c r="AL539" i="46"/>
  <c r="AQ539" i="46"/>
  <c r="AP539" i="46"/>
  <c r="AO297" i="46"/>
  <c r="AI297" i="46"/>
  <c r="AK297" i="46" s="1"/>
  <c r="AN836" i="46"/>
  <c r="AK836" i="46"/>
  <c r="AS836" i="46"/>
  <c r="AG836" i="46"/>
  <c r="AQ892" i="46"/>
  <c r="AP892" i="46"/>
  <c r="AO892" i="46"/>
  <c r="AO94" i="46"/>
  <c r="AI94" i="46"/>
  <c r="AL94" i="46"/>
  <c r="AP94" i="46"/>
  <c r="AQ94" i="46"/>
  <c r="AL90" i="46"/>
  <c r="AI90" i="46"/>
  <c r="AQ90" i="46"/>
  <c r="AO90" i="46"/>
  <c r="AO438" i="46"/>
  <c r="AP438" i="46"/>
  <c r="AQ438" i="46"/>
  <c r="AI438" i="46"/>
  <c r="AL438" i="46"/>
  <c r="AP143" i="46"/>
  <c r="AI143" i="46"/>
  <c r="AO143" i="46"/>
  <c r="AL143" i="46"/>
  <c r="AI951" i="46"/>
  <c r="AO951" i="46"/>
  <c r="AL825" i="46"/>
  <c r="AO825" i="46"/>
  <c r="AP825" i="46"/>
  <c r="AQ825" i="46"/>
  <c r="AL821" i="46"/>
  <c r="AI821" i="46"/>
  <c r="AQ821" i="46"/>
  <c r="AO821" i="46"/>
  <c r="AK269" i="46"/>
  <c r="AG269" i="46"/>
  <c r="AN269" i="46"/>
  <c r="AO259" i="46"/>
  <c r="AI259" i="46"/>
  <c r="AP259" i="46"/>
  <c r="AL259" i="46"/>
  <c r="AQ259" i="46"/>
  <c r="AI616" i="46"/>
  <c r="AO616" i="46"/>
  <c r="AL616" i="46"/>
  <c r="AP616" i="46"/>
  <c r="AQ616" i="46"/>
  <c r="AL607" i="46"/>
  <c r="AO607" i="46"/>
  <c r="AP607" i="46"/>
  <c r="AQ607" i="46"/>
  <c r="AI303" i="46"/>
  <c r="AO303" i="46"/>
  <c r="AQ303" i="46"/>
  <c r="AP303" i="46"/>
  <c r="AO912" i="46"/>
  <c r="AK939" i="46"/>
  <c r="AN939" i="46"/>
  <c r="AG939" i="46"/>
  <c r="AS939" i="46"/>
  <c r="AI565" i="46"/>
  <c r="AP565" i="46"/>
  <c r="AP557" i="46"/>
  <c r="AL557" i="46"/>
  <c r="AQ557" i="46"/>
  <c r="AI557" i="46"/>
  <c r="AL526" i="46"/>
  <c r="AQ526" i="46"/>
  <c r="AI526" i="46"/>
  <c r="AP526" i="46"/>
  <c r="AI502" i="46"/>
  <c r="AO502" i="46"/>
  <c r="AQ502" i="46"/>
  <c r="AP502" i="46"/>
  <c r="AI493" i="46"/>
  <c r="AQ493" i="46"/>
  <c r="AL493" i="46"/>
  <c r="AP493" i="46"/>
  <c r="AQ454" i="46"/>
  <c r="AO454" i="46"/>
  <c r="AP454" i="46"/>
  <c r="AI454" i="46"/>
  <c r="AI954" i="46"/>
  <c r="AQ954" i="46"/>
  <c r="AL954" i="46"/>
  <c r="AP954" i="46"/>
  <c r="AP920" i="46"/>
  <c r="AO920" i="46"/>
  <c r="AI920" i="46"/>
  <c r="AL920" i="46"/>
  <c r="AQ920" i="46"/>
  <c r="AQ916" i="46"/>
  <c r="AP916" i="46"/>
  <c r="AL916" i="46"/>
  <c r="AO916" i="46"/>
  <c r="AP164" i="46"/>
  <c r="AI164" i="46"/>
  <c r="AL164" i="46"/>
  <c r="AQ164" i="46"/>
  <c r="AO164" i="46"/>
  <c r="AL156" i="46"/>
  <c r="AO156" i="46"/>
  <c r="AI156" i="46"/>
  <c r="AQ156" i="46"/>
  <c r="AQ724" i="46"/>
  <c r="AI724" i="46"/>
  <c r="AO724" i="46"/>
  <c r="AP724" i="46"/>
  <c r="AQ716" i="46"/>
  <c r="AL716" i="46"/>
  <c r="AI716" i="46"/>
  <c r="AP716" i="46"/>
  <c r="AL577" i="46"/>
  <c r="AI577" i="46"/>
  <c r="AP577" i="46"/>
  <c r="AQ577" i="46"/>
  <c r="AO615" i="46"/>
  <c r="AI615" i="46"/>
  <c r="AP615" i="46"/>
  <c r="AL615" i="46"/>
  <c r="AQ615" i="46"/>
  <c r="AJ964" i="34"/>
  <c r="AV964" i="34"/>
  <c r="AN211" i="46"/>
  <c r="AG331" i="46"/>
  <c r="AL319" i="46"/>
  <c r="AK293" i="46"/>
  <c r="AN964" i="34"/>
  <c r="AQ964" i="34"/>
  <c r="AM646" i="46"/>
  <c r="AI687" i="46"/>
  <c r="T16" i="34"/>
  <c r="AL1011" i="34"/>
  <c r="AY1007" i="34"/>
  <c r="AV467" i="46"/>
  <c r="AV579" i="46"/>
  <c r="AV835" i="46"/>
  <c r="AV939" i="46"/>
  <c r="H13" i="46"/>
  <c r="AI37" i="46"/>
  <c r="AI244" i="46"/>
  <c r="AI401" i="46"/>
  <c r="AI404" i="46"/>
  <c r="AM637" i="46"/>
  <c r="AJ743" i="46"/>
  <c r="AI746" i="46"/>
  <c r="AI750" i="46"/>
  <c r="AI754" i="46"/>
  <c r="AI756" i="46"/>
  <c r="AI758" i="46"/>
  <c r="AI1014" i="46"/>
  <c r="AH1006" i="34"/>
  <c r="AO1006" i="34" s="1"/>
  <c r="AG1006" i="34"/>
  <c r="AG983" i="34"/>
  <c r="AH983" i="34"/>
  <c r="AG978" i="34"/>
  <c r="AH978" i="34"/>
  <c r="AT978" i="34" s="1"/>
  <c r="AG976" i="34"/>
  <c r="AH976" i="34"/>
  <c r="AG955" i="34"/>
  <c r="AH955" i="34"/>
  <c r="AG944" i="34"/>
  <c r="AH944" i="34"/>
  <c r="AG942" i="34"/>
  <c r="AH942" i="34"/>
  <c r="AT942" i="34" s="1"/>
  <c r="AG935" i="34"/>
  <c r="AH935" i="34"/>
  <c r="AY931" i="34"/>
  <c r="AI75" i="46"/>
  <c r="AJ991" i="46"/>
  <c r="AG1015" i="34"/>
  <c r="AH1015" i="34"/>
  <c r="AY1011" i="34"/>
  <c r="AY1009" i="34"/>
  <c r="AY1004" i="34"/>
  <c r="AH992" i="34"/>
  <c r="AG992" i="34"/>
  <c r="AH980" i="34"/>
  <c r="AG980" i="34"/>
  <c r="AG957" i="34"/>
  <c r="AH957" i="34"/>
  <c r="AI189" i="46"/>
  <c r="AI318" i="46"/>
  <c r="AI500" i="46"/>
  <c r="AI693" i="46"/>
  <c r="AI809" i="46"/>
  <c r="AI823" i="46"/>
  <c r="AI827" i="46"/>
  <c r="AI829" i="46"/>
  <c r="AI831" i="46"/>
  <c r="AI833" i="46"/>
  <c r="AI835" i="46"/>
  <c r="AI875" i="46"/>
  <c r="AI880" i="46"/>
  <c r="AG880" i="46" s="1"/>
  <c r="AI884" i="46"/>
  <c r="AI899" i="46"/>
  <c r="AI901" i="46"/>
  <c r="B37" i="43"/>
  <c r="AG1008" i="34"/>
  <c r="AH1008" i="34"/>
  <c r="AH996" i="34"/>
  <c r="AG996" i="34"/>
  <c r="AY955" i="34"/>
  <c r="AV945" i="46"/>
  <c r="AV953" i="46"/>
  <c r="AV961" i="46"/>
  <c r="AV969" i="46"/>
  <c r="AV977" i="46"/>
  <c r="AV985" i="46"/>
  <c r="AV993" i="46"/>
  <c r="AV1001" i="46"/>
  <c r="AV1009" i="46"/>
  <c r="AI475" i="46"/>
  <c r="AI650" i="46"/>
  <c r="AI803" i="46"/>
  <c r="AY1013" i="34"/>
  <c r="AH1005" i="34"/>
  <c r="AR1005" i="34" s="1"/>
  <c r="AG1005" i="34"/>
  <c r="AY999" i="34"/>
  <c r="AH998" i="34"/>
  <c r="AO998" i="34" s="1"/>
  <c r="AG998" i="34"/>
  <c r="AH994" i="34"/>
  <c r="AG994" i="34"/>
  <c r="AY992" i="34"/>
  <c r="AY990" i="34"/>
  <c r="AH987" i="34"/>
  <c r="AG987" i="34"/>
  <c r="AH927" i="34"/>
  <c r="AG927" i="34"/>
  <c r="AY919" i="34"/>
  <c r="AV687" i="46"/>
  <c r="AI398" i="46"/>
  <c r="AI400" i="46"/>
  <c r="AI402" i="46"/>
  <c r="AI405" i="46"/>
  <c r="AI745" i="46"/>
  <c r="AI747" i="46"/>
  <c r="AI753" i="46"/>
  <c r="AI757" i="46"/>
  <c r="AJ1012" i="46"/>
  <c r="AH989" i="34"/>
  <c r="AG989" i="34"/>
  <c r="AH965" i="34"/>
  <c r="AG965" i="34"/>
  <c r="AH1002" i="34"/>
  <c r="AG1002" i="34"/>
  <c r="AY939" i="34"/>
  <c r="AI316" i="46"/>
  <c r="AI317" i="46"/>
  <c r="AI319" i="46"/>
  <c r="AI540" i="46"/>
  <c r="AI541" i="46"/>
  <c r="AI806" i="46"/>
  <c r="AI826" i="46"/>
  <c r="AI828" i="46"/>
  <c r="AI830" i="46"/>
  <c r="AI832" i="46"/>
  <c r="AI874" i="46"/>
  <c r="AI881" i="46"/>
  <c r="AI883" i="46"/>
  <c r="AI898" i="46"/>
  <c r="AI900" i="46"/>
  <c r="AI941" i="46"/>
  <c r="AY1012" i="34"/>
  <c r="AY1010" i="34"/>
  <c r="AG1009" i="34"/>
  <c r="AH1009" i="34"/>
  <c r="AG981" i="34"/>
  <c r="AH981" i="34"/>
  <c r="AG974" i="34"/>
  <c r="AH974" i="34"/>
  <c r="AY968" i="34"/>
  <c r="AH967" i="34"/>
  <c r="AG967" i="34"/>
  <c r="AY954" i="34"/>
  <c r="AY799" i="34"/>
  <c r="AY600" i="34"/>
  <c r="AY595" i="34"/>
  <c r="AY593" i="34"/>
  <c r="AY565" i="34"/>
  <c r="AY172" i="34"/>
  <c r="AS155" i="34"/>
  <c r="AY51" i="34"/>
  <c r="AH923" i="34"/>
  <c r="AG895" i="34"/>
  <c r="AH874" i="34"/>
  <c r="AG844" i="34"/>
  <c r="AG812" i="34"/>
  <c r="AG790" i="34"/>
  <c r="AG772" i="34"/>
  <c r="AG735" i="34"/>
  <c r="AH703" i="34"/>
  <c r="AH671" i="34"/>
  <c r="AG633" i="34"/>
  <c r="AG599" i="34"/>
  <c r="AH553" i="34"/>
  <c r="AS553" i="34" s="1"/>
  <c r="AG517" i="34"/>
  <c r="AG474" i="34"/>
  <c r="AG423" i="34"/>
  <c r="AG391" i="34"/>
  <c r="AG352" i="34"/>
  <c r="AG269" i="34"/>
  <c r="AH191" i="34"/>
  <c r="AH77" i="34"/>
  <c r="AY973" i="34"/>
  <c r="AY966" i="34"/>
  <c r="AY942" i="34"/>
  <c r="AY894" i="34"/>
  <c r="AY887" i="34"/>
  <c r="AY875" i="34"/>
  <c r="AT858" i="34"/>
  <c r="AL844" i="34"/>
  <c r="AY835" i="34"/>
  <c r="AY829" i="34"/>
  <c r="AY825" i="34"/>
  <c r="AY809" i="34"/>
  <c r="AO801" i="34"/>
  <c r="AY781" i="34"/>
  <c r="AY740" i="34"/>
  <c r="AY738" i="34"/>
  <c r="AY720" i="34"/>
  <c r="AY609" i="34"/>
  <c r="AY567" i="34"/>
  <c r="AL526" i="34"/>
  <c r="AL508" i="34"/>
  <c r="AQ508" i="34" s="1"/>
  <c r="AY495" i="34"/>
  <c r="AY488" i="34"/>
  <c r="AL479" i="34"/>
  <c r="AY450" i="34"/>
  <c r="AT423" i="34"/>
  <c r="AY399" i="34"/>
  <c r="AY374" i="34"/>
  <c r="AY363" i="34"/>
  <c r="AY336" i="34"/>
  <c r="AY291" i="34"/>
  <c r="AY269" i="34"/>
  <c r="AY251" i="34"/>
  <c r="AY215" i="34"/>
  <c r="AY178" i="34"/>
  <c r="AY121" i="34"/>
  <c r="AY65" i="34"/>
  <c r="AH963" i="34"/>
  <c r="AG920" i="34"/>
  <c r="AH892" i="34"/>
  <c r="AG865" i="34"/>
  <c r="AG836" i="34"/>
  <c r="AG806" i="34"/>
  <c r="AO786" i="34"/>
  <c r="AH770" i="34"/>
  <c r="AL770" i="34" s="1"/>
  <c r="AJ770" i="34" s="1"/>
  <c r="AG728" i="34"/>
  <c r="AG701" i="34"/>
  <c r="AG664" i="34"/>
  <c r="AH628" i="34"/>
  <c r="AG597" i="34"/>
  <c r="AH546" i="34"/>
  <c r="AO546" i="34" s="1"/>
  <c r="AG511" i="34"/>
  <c r="AH471" i="34"/>
  <c r="AR471" i="34" s="1"/>
  <c r="AG420" i="34"/>
  <c r="AH388" i="34"/>
  <c r="AG348" i="34"/>
  <c r="AH264" i="34"/>
  <c r="AG174" i="34"/>
  <c r="AG71" i="34"/>
  <c r="AY928" i="34"/>
  <c r="AY904" i="34"/>
  <c r="AY872" i="34"/>
  <c r="AL850" i="34"/>
  <c r="AL776" i="34"/>
  <c r="AY722" i="34"/>
  <c r="AL688" i="34"/>
  <c r="AY564" i="34"/>
  <c r="AY548" i="34"/>
  <c r="AY354" i="34"/>
  <c r="AY227" i="34"/>
  <c r="AH959" i="34"/>
  <c r="AH933" i="34"/>
  <c r="AH918" i="34"/>
  <c r="AG891" i="34"/>
  <c r="AH863" i="34"/>
  <c r="AG834" i="34"/>
  <c r="AH804" i="34"/>
  <c r="AL804" i="34" s="1"/>
  <c r="AG785" i="34"/>
  <c r="AH765" i="34"/>
  <c r="AH725" i="34"/>
  <c r="AH698" i="34"/>
  <c r="AH661" i="34"/>
  <c r="AH623" i="34"/>
  <c r="AG592" i="34"/>
  <c r="AH543" i="34"/>
  <c r="AL543" i="34" s="1"/>
  <c r="AG508" i="34"/>
  <c r="AG458" i="34"/>
  <c r="AH417" i="34"/>
  <c r="AH382" i="34"/>
  <c r="AH338" i="34"/>
  <c r="AH241" i="34"/>
  <c r="AG166" i="34"/>
  <c r="AH63" i="34"/>
  <c r="AY463" i="34"/>
  <c r="AY297" i="34"/>
  <c r="AY79" i="34"/>
  <c r="AG932" i="34"/>
  <c r="AG912" i="34"/>
  <c r="AH889" i="34"/>
  <c r="AH859" i="34"/>
  <c r="AH832" i="34"/>
  <c r="AG801" i="34"/>
  <c r="AH781" i="34"/>
  <c r="AG764" i="34"/>
  <c r="AG723" i="34"/>
  <c r="AH696" i="34"/>
  <c r="AG650" i="34"/>
  <c r="AH618" i="34"/>
  <c r="AG590" i="34"/>
  <c r="AH540" i="34"/>
  <c r="AH504" i="34"/>
  <c r="AS504" i="34" s="1"/>
  <c r="AG450" i="34"/>
  <c r="AH413" i="34"/>
  <c r="AG379" i="34"/>
  <c r="AG333" i="34"/>
  <c r="AH234" i="34"/>
  <c r="AG150" i="34"/>
  <c r="AH56" i="34"/>
  <c r="AY844" i="34"/>
  <c r="AY789" i="34"/>
  <c r="AY776" i="34"/>
  <c r="AO736" i="34"/>
  <c r="AY422" i="34"/>
  <c r="AH930" i="34"/>
  <c r="AH910" i="34"/>
  <c r="AG888" i="34"/>
  <c r="AG858" i="34"/>
  <c r="AH827" i="34"/>
  <c r="AO797" i="34"/>
  <c r="AG778" i="34"/>
  <c r="AG720" i="34"/>
  <c r="AH692" i="34"/>
  <c r="AR692" i="34" s="1"/>
  <c r="AG648" i="34"/>
  <c r="AG616" i="34"/>
  <c r="AG583" i="34"/>
  <c r="AG535" i="34"/>
  <c r="AH498" i="34"/>
  <c r="AH446" i="34"/>
  <c r="AH410" i="34"/>
  <c r="AH375" i="34"/>
  <c r="AH320" i="34"/>
  <c r="AH222" i="34"/>
  <c r="AG142" i="34"/>
  <c r="AG50" i="34"/>
  <c r="AY956" i="34"/>
  <c r="AY949" i="34"/>
  <c r="AL947" i="34"/>
  <c r="AY899" i="34"/>
  <c r="AY893" i="34"/>
  <c r="AY883" i="34"/>
  <c r="AL858" i="34"/>
  <c r="AY838" i="34"/>
  <c r="AY826" i="34"/>
  <c r="AY824" i="34"/>
  <c r="AY750" i="34"/>
  <c r="AY724" i="34"/>
  <c r="AY614" i="34"/>
  <c r="AY579" i="34"/>
  <c r="AY509" i="34"/>
  <c r="AY496" i="34"/>
  <c r="AY478" i="34"/>
  <c r="AY467" i="34"/>
  <c r="AY414" i="34"/>
  <c r="AY366" i="34"/>
  <c r="AY287" i="34"/>
  <c r="AY261" i="34"/>
  <c r="AY241" i="34"/>
  <c r="AY105" i="34"/>
  <c r="AY99" i="34"/>
  <c r="AY84" i="34"/>
  <c r="AY16" i="34"/>
  <c r="AG948" i="34"/>
  <c r="AG929" i="34"/>
  <c r="AG907" i="34"/>
  <c r="AG886" i="34"/>
  <c r="AG826" i="34"/>
  <c r="AH796" i="34"/>
  <c r="AS796" i="34" s="1"/>
  <c r="AO776" i="34"/>
  <c r="AG750" i="34"/>
  <c r="AG716" i="34"/>
  <c r="AG690" i="34"/>
  <c r="AG643" i="34"/>
  <c r="AH613" i="34"/>
  <c r="AS613" i="34" s="1"/>
  <c r="AH567" i="34"/>
  <c r="AH531" i="34"/>
  <c r="AH495" i="34"/>
  <c r="AG434" i="34"/>
  <c r="AH407" i="34"/>
  <c r="AG369" i="34"/>
  <c r="AG311" i="34"/>
  <c r="AG216" i="34"/>
  <c r="AH124" i="34"/>
  <c r="AH40" i="34"/>
  <c r="AT40" i="34" s="1"/>
  <c r="AL931" i="34"/>
  <c r="AL897" i="34"/>
  <c r="AY816" i="34"/>
  <c r="AY801" i="34"/>
  <c r="AY790" i="34"/>
  <c r="AS789" i="34"/>
  <c r="AT688" i="34"/>
  <c r="AY680" i="34"/>
  <c r="AY605" i="34"/>
  <c r="AR545" i="34"/>
  <c r="AL540" i="34"/>
  <c r="AY517" i="34"/>
  <c r="AY511" i="34"/>
  <c r="AY423" i="34"/>
  <c r="AY353" i="34"/>
  <c r="AL348" i="34"/>
  <c r="AL279" i="34"/>
  <c r="AY205" i="34"/>
  <c r="AG946" i="34"/>
  <c r="AH905" i="34"/>
  <c r="AG881" i="34"/>
  <c r="AG850" i="34"/>
  <c r="AH817" i="34"/>
  <c r="AR817" i="34" s="1"/>
  <c r="AG793" i="34"/>
  <c r="AG775" i="34"/>
  <c r="AG746" i="34"/>
  <c r="AG713" i="34"/>
  <c r="AG688" i="34"/>
  <c r="AH638" i="34"/>
  <c r="AH608" i="34"/>
  <c r="AG562" i="34"/>
  <c r="AG526" i="34"/>
  <c r="AG487" i="34"/>
  <c r="AG430" i="34"/>
  <c r="AH401" i="34"/>
  <c r="AH364" i="34"/>
  <c r="AG294" i="34"/>
  <c r="AG205" i="34"/>
  <c r="AH117" i="34"/>
  <c r="AH33" i="34"/>
  <c r="AY698" i="34"/>
  <c r="AY527" i="34"/>
  <c r="AR337" i="34"/>
  <c r="AY331" i="34"/>
  <c r="AY78" i="34"/>
  <c r="AG925" i="34"/>
  <c r="AG904" i="34"/>
  <c r="AG876" i="34"/>
  <c r="AH845" i="34"/>
  <c r="AH813" i="34"/>
  <c r="AH791" i="34"/>
  <c r="AH773" i="34"/>
  <c r="AH744" i="34"/>
  <c r="AG706" i="34"/>
  <c r="AG681" i="34"/>
  <c r="AH635" i="34"/>
  <c r="AG604" i="34"/>
  <c r="AH555" i="34"/>
  <c r="AH519" i="34"/>
  <c r="AR519" i="34" s="1"/>
  <c r="AH484" i="34"/>
  <c r="AG428" i="34"/>
  <c r="AG398" i="34"/>
  <c r="AH357" i="34"/>
  <c r="AG282" i="34"/>
  <c r="AH198" i="34"/>
  <c r="AH93" i="34"/>
  <c r="AQ16" i="46"/>
  <c r="DG37" i="43"/>
  <c r="DG41" i="43"/>
  <c r="DG35" i="43"/>
  <c r="DG38" i="43"/>
  <c r="DG42" i="43"/>
  <c r="DG39" i="43"/>
  <c r="DG43" i="43"/>
  <c r="DG36" i="43"/>
  <c r="DG40" i="43"/>
  <c r="DG44" i="43"/>
  <c r="DF44" i="43"/>
  <c r="DB44" i="43"/>
  <c r="H44" i="43"/>
  <c r="D44" i="43"/>
  <c r="DE43" i="43"/>
  <c r="DA43" i="43"/>
  <c r="G43" i="43"/>
  <c r="C43" i="43"/>
  <c r="DD42" i="43"/>
  <c r="F42" i="43"/>
  <c r="DH41" i="43"/>
  <c r="DC41" i="43"/>
  <c r="I41" i="43"/>
  <c r="E41" i="43"/>
  <c r="DF40" i="43"/>
  <c r="DB40" i="43"/>
  <c r="H40" i="43"/>
  <c r="D40" i="43"/>
  <c r="DE39" i="43"/>
  <c r="DA39" i="43"/>
  <c r="G39" i="43"/>
  <c r="C39" i="43"/>
  <c r="DD38" i="43"/>
  <c r="F38" i="43"/>
  <c r="DH37" i="43"/>
  <c r="DC37" i="43"/>
  <c r="I37" i="43"/>
  <c r="E37" i="43"/>
  <c r="DF36" i="43"/>
  <c r="DB36" i="43"/>
  <c r="H36" i="43"/>
  <c r="D36" i="43"/>
  <c r="DE35" i="43"/>
  <c r="DA35" i="43"/>
  <c r="G35" i="43"/>
  <c r="C35" i="43"/>
  <c r="DE44" i="43"/>
  <c r="DA44" i="43"/>
  <c r="G44" i="43"/>
  <c r="C44" i="43"/>
  <c r="DD43" i="43"/>
  <c r="F43" i="43"/>
  <c r="DH42" i="43"/>
  <c r="DC42" i="43"/>
  <c r="I42" i="43"/>
  <c r="E42" i="43"/>
  <c r="DF41" i="43"/>
  <c r="DB41" i="43"/>
  <c r="H41" i="43"/>
  <c r="D41" i="43"/>
  <c r="DE40" i="43"/>
  <c r="DA40" i="43"/>
  <c r="G40" i="43"/>
  <c r="C40" i="43"/>
  <c r="DD39" i="43"/>
  <c r="F39" i="43"/>
  <c r="DH38" i="43"/>
  <c r="DC38" i="43"/>
  <c r="I38" i="43"/>
  <c r="E38" i="43"/>
  <c r="DF37" i="43"/>
  <c r="DB37" i="43"/>
  <c r="H37" i="43"/>
  <c r="DD44" i="43"/>
  <c r="DH43" i="43"/>
  <c r="E43" i="43"/>
  <c r="DB42" i="43"/>
  <c r="H42" i="43"/>
  <c r="DE41" i="43"/>
  <c r="C41" i="43"/>
  <c r="F40" i="43"/>
  <c r="I39" i="43"/>
  <c r="DA37" i="43"/>
  <c r="DH36" i="43"/>
  <c r="E36" i="43"/>
  <c r="DC44" i="43"/>
  <c r="I44" i="43"/>
  <c r="DF43" i="43"/>
  <c r="D43" i="43"/>
  <c r="DA42" i="43"/>
  <c r="G42" i="43"/>
  <c r="DD41" i="43"/>
  <c r="DH40" i="43"/>
  <c r="E40" i="43"/>
  <c r="DB39" i="43"/>
  <c r="H39" i="43"/>
  <c r="DE38" i="43"/>
  <c r="C38" i="43"/>
  <c r="F37" i="43"/>
  <c r="DE36" i="43"/>
  <c r="I36" i="43"/>
  <c r="C36" i="43"/>
  <c r="DC35" i="43"/>
  <c r="F35" i="43"/>
  <c r="F44" i="43"/>
  <c r="DC43" i="43"/>
  <c r="I43" i="43"/>
  <c r="DF42" i="43"/>
  <c r="D42" i="43"/>
  <c r="DA41" i="43"/>
  <c r="G41" i="43"/>
  <c r="DD40" i="43"/>
  <c r="DH39" i="43"/>
  <c r="E39" i="43"/>
  <c r="DB38" i="43"/>
  <c r="H38" i="43"/>
  <c r="DE37" i="43"/>
  <c r="D37" i="43"/>
  <c r="DD36" i="43"/>
  <c r="G36" i="43"/>
  <c r="DH35" i="43"/>
  <c r="DB35" i="43"/>
  <c r="E35" i="43"/>
  <c r="DH44" i="43"/>
  <c r="E44" i="43"/>
  <c r="DB43" i="43"/>
  <c r="H43" i="43"/>
  <c r="DE42" i="43"/>
  <c r="C42" i="43"/>
  <c r="F41" i="43"/>
  <c r="DC40" i="43"/>
  <c r="I40" i="43"/>
  <c r="DF39" i="43"/>
  <c r="D39" i="43"/>
  <c r="DA38" i="43"/>
  <c r="G38" i="43"/>
  <c r="DD37" i="43"/>
  <c r="C37" i="43"/>
  <c r="DC36" i="43"/>
  <c r="F36" i="43"/>
  <c r="DF35" i="43"/>
  <c r="I35" i="43"/>
  <c r="D35" i="43"/>
  <c r="DC39" i="43"/>
  <c r="DF38" i="43"/>
  <c r="D38" i="43"/>
  <c r="G37" i="43"/>
  <c r="DA36" i="43"/>
  <c r="DD35" i="43"/>
  <c r="H35" i="43"/>
  <c r="AJ931" i="34"/>
  <c r="AV931" i="34"/>
  <c r="AN931" i="34"/>
  <c r="AQ931" i="34"/>
  <c r="AV713" i="34"/>
  <c r="AJ398" i="34"/>
  <c r="AQ25" i="34"/>
  <c r="AJ882" i="34"/>
  <c r="AV811" i="34"/>
  <c r="AQ778" i="34"/>
  <c r="AJ716" i="34"/>
  <c r="AN783" i="34"/>
  <c r="AV682" i="34"/>
  <c r="AJ663" i="34"/>
  <c r="AN663" i="34"/>
  <c r="AL1008" i="34"/>
  <c r="AQ487" i="34"/>
  <c r="AN487" i="34"/>
  <c r="AV487" i="34"/>
  <c r="AJ487" i="34"/>
  <c r="AT929" i="34"/>
  <c r="AS929" i="34"/>
  <c r="AO886" i="34"/>
  <c r="AR886" i="34"/>
  <c r="AT886" i="34"/>
  <c r="AS886" i="34"/>
  <c r="AO882" i="34"/>
  <c r="AS882" i="34"/>
  <c r="AR882" i="34"/>
  <c r="AT881" i="34"/>
  <c r="AO881" i="34"/>
  <c r="AS872" i="34"/>
  <c r="AL872" i="34"/>
  <c r="AO865" i="34"/>
  <c r="AT865" i="34"/>
  <c r="AL865" i="34"/>
  <c r="AR856" i="34"/>
  <c r="AT856" i="34"/>
  <c r="AO856" i="34"/>
  <c r="AL843" i="34"/>
  <c r="AO843" i="34"/>
  <c r="AR843" i="34"/>
  <c r="AT805" i="34"/>
  <c r="AO805" i="34"/>
  <c r="AS805" i="34"/>
  <c r="AR805" i="34"/>
  <c r="AS802" i="34"/>
  <c r="AO802" i="34"/>
  <c r="AT802" i="34"/>
  <c r="AR802" i="34"/>
  <c r="AT882" i="34"/>
  <c r="AT872" i="34"/>
  <c r="AO703" i="34"/>
  <c r="AL703" i="34"/>
  <c r="AT671" i="34"/>
  <c r="AR671" i="34"/>
  <c r="AT553" i="34"/>
  <c r="AL553" i="34"/>
  <c r="AQ553" i="34" s="1"/>
  <c r="AS498" i="34"/>
  <c r="AT498" i="34"/>
  <c r="AT410" i="34"/>
  <c r="AR410" i="34"/>
  <c r="AO410" i="34"/>
  <c r="AR375" i="34"/>
  <c r="AL375" i="34"/>
  <c r="AO375" i="34"/>
  <c r="AR320" i="34"/>
  <c r="AT320" i="34"/>
  <c r="AO320" i="34"/>
  <c r="AS320" i="34"/>
  <c r="AL320" i="34"/>
  <c r="AO222" i="34"/>
  <c r="AL222" i="34"/>
  <c r="AT222" i="34"/>
  <c r="AS940" i="34"/>
  <c r="AT940" i="34"/>
  <c r="AR940" i="34"/>
  <c r="AO940" i="34"/>
  <c r="AL940" i="34"/>
  <c r="AR887" i="34"/>
  <c r="AT887" i="34"/>
  <c r="AO887" i="34"/>
  <c r="AS887" i="34"/>
  <c r="AS542" i="34"/>
  <c r="AO542" i="34"/>
  <c r="AR542" i="34"/>
  <c r="AO517" i="34"/>
  <c r="AR517" i="34"/>
  <c r="AQ428" i="34"/>
  <c r="AV428" i="34"/>
  <c r="AJ428" i="34"/>
  <c r="AL389" i="34"/>
  <c r="AS389" i="34"/>
  <c r="AS379" i="34"/>
  <c r="AR379" i="34"/>
  <c r="AT355" i="34"/>
  <c r="AO355" i="34"/>
  <c r="AL355" i="34"/>
  <c r="AR355" i="34"/>
  <c r="AT296" i="34"/>
  <c r="AO296" i="34"/>
  <c r="AL296" i="34"/>
  <c r="AT150" i="34"/>
  <c r="AL150" i="34"/>
  <c r="AO150" i="34"/>
  <c r="AS957" i="34"/>
  <c r="AT957" i="34"/>
  <c r="AO613" i="34"/>
  <c r="AT613" i="34"/>
  <c r="AL613" i="34"/>
  <c r="AR613" i="34"/>
  <c r="AO567" i="34"/>
  <c r="AT567" i="34"/>
  <c r="AS567" i="34"/>
  <c r="AR531" i="34"/>
  <c r="AT531" i="34"/>
  <c r="AL531" i="34"/>
  <c r="AO495" i="34"/>
  <c r="AT495" i="34"/>
  <c r="AL495" i="34"/>
  <c r="AR495" i="34"/>
  <c r="AS495" i="34"/>
  <c r="AL124" i="34"/>
  <c r="AR124" i="34"/>
  <c r="AQ713" i="34"/>
  <c r="AV398" i="34"/>
  <c r="AJ430" i="34"/>
  <c r="AJ886" i="34"/>
  <c r="AN882" i="34"/>
  <c r="AR25" i="34"/>
  <c r="AJ811" i="34"/>
  <c r="AV897" i="34"/>
  <c r="AN728" i="34"/>
  <c r="AO124" i="34"/>
  <c r="AT255" i="34"/>
  <c r="AQ682" i="34"/>
  <c r="AS531" i="34"/>
  <c r="AO957" i="34"/>
  <c r="AV337" i="34"/>
  <c r="AJ337" i="34"/>
  <c r="AV583" i="34"/>
  <c r="AJ583" i="34"/>
  <c r="AR703" i="34"/>
  <c r="AR1008" i="34"/>
  <c r="AV50" i="34"/>
  <c r="AN50" i="34"/>
  <c r="AQ50" i="34"/>
  <c r="AL282" i="34"/>
  <c r="AS296" i="34"/>
  <c r="AN174" i="34"/>
  <c r="AQ174" i="34"/>
  <c r="AJ174" i="34"/>
  <c r="AS517" i="34"/>
  <c r="AT375" i="34"/>
  <c r="AS222" i="34"/>
  <c r="AL410" i="34"/>
  <c r="AL801" i="34"/>
  <c r="AS410" i="34"/>
  <c r="AT658" i="34"/>
  <c r="AO658" i="34"/>
  <c r="AS658" i="34"/>
  <c r="AL658" i="34"/>
  <c r="AR658" i="34"/>
  <c r="AO656" i="34"/>
  <c r="AR656" i="34"/>
  <c r="AT656" i="34"/>
  <c r="AL656" i="34"/>
  <c r="AJ656" i="34" s="1"/>
  <c r="AR617" i="34"/>
  <c r="AO617" i="34"/>
  <c r="AO597" i="34"/>
  <c r="AR597" i="34"/>
  <c r="AS590" i="34"/>
  <c r="AR590" i="34"/>
  <c r="AT590" i="34"/>
  <c r="AR579" i="34"/>
  <c r="AS579" i="34"/>
  <c r="AO579" i="34"/>
  <c r="AR567" i="34"/>
  <c r="AL533" i="34"/>
  <c r="AR533" i="34"/>
  <c r="AS526" i="34"/>
  <c r="AR526" i="34"/>
  <c r="AO526" i="34"/>
  <c r="AT526" i="34"/>
  <c r="AT486" i="34"/>
  <c r="AL486" i="34"/>
  <c r="AO486" i="34"/>
  <c r="AR486" i="34"/>
  <c r="AS391" i="34"/>
  <c r="AT391" i="34"/>
  <c r="AO391" i="34"/>
  <c r="AO389" i="34"/>
  <c r="AR389" i="34"/>
  <c r="AS375" i="34"/>
  <c r="AR369" i="34"/>
  <c r="AO369" i="34"/>
  <c r="AT369" i="34"/>
  <c r="AS369" i="34"/>
  <c r="AS285" i="34"/>
  <c r="AL285" i="34"/>
  <c r="AO285" i="34"/>
  <c r="AT174" i="34"/>
  <c r="AR174" i="34"/>
  <c r="AO174" i="34"/>
  <c r="AR978" i="34"/>
  <c r="AO978" i="34"/>
  <c r="AL978" i="34"/>
  <c r="AS978" i="34"/>
  <c r="AS955" i="34"/>
  <c r="AL955" i="34"/>
  <c r="AR955" i="34"/>
  <c r="AS942" i="34"/>
  <c r="AR942" i="34"/>
  <c r="AO942" i="34"/>
  <c r="AQ269" i="34"/>
  <c r="AN269" i="34"/>
  <c r="AN311" i="34"/>
  <c r="AQ311" i="34"/>
  <c r="AV311" i="34"/>
  <c r="AO931" i="34"/>
  <c r="AS931" i="34"/>
  <c r="AR931" i="34"/>
  <c r="AR926" i="34"/>
  <c r="AS926" i="34"/>
  <c r="AT926" i="34"/>
  <c r="AL926" i="34"/>
  <c r="AT925" i="34"/>
  <c r="AR925" i="34"/>
  <c r="AO925" i="34"/>
  <c r="AL925" i="34"/>
  <c r="AO920" i="34"/>
  <c r="AR920" i="34"/>
  <c r="AT920" i="34"/>
  <c r="AS920" i="34"/>
  <c r="AL920" i="34"/>
  <c r="AO893" i="34"/>
  <c r="AS893" i="34"/>
  <c r="AT893" i="34"/>
  <c r="AR511" i="34"/>
  <c r="AS511" i="34"/>
  <c r="AL506" i="34"/>
  <c r="AR506" i="34"/>
  <c r="AS506" i="34"/>
  <c r="AO137" i="34"/>
  <c r="AR137" i="34"/>
  <c r="AL944" i="34"/>
  <c r="AR944" i="34"/>
  <c r="AO796" i="34"/>
  <c r="AR796" i="34"/>
  <c r="AT796" i="34"/>
  <c r="AL796" i="34"/>
  <c r="AT770" i="34"/>
  <c r="AR770" i="34"/>
  <c r="AT628" i="34"/>
  <c r="AL628" i="34"/>
  <c r="AR546" i="34"/>
  <c r="AL546" i="34"/>
  <c r="AT546" i="34"/>
  <c r="AS546" i="34"/>
  <c r="AO388" i="34"/>
  <c r="AT388" i="34"/>
  <c r="AS388" i="34"/>
  <c r="AN25" i="34"/>
  <c r="AJ749" i="34"/>
  <c r="AN778" i="34"/>
  <c r="AT137" i="34"/>
  <c r="AS430" i="34"/>
  <c r="AS282" i="34"/>
  <c r="AJ311" i="34"/>
  <c r="AO511" i="34"/>
  <c r="AR957" i="34"/>
  <c r="AN641" i="34"/>
  <c r="AN398" i="34"/>
  <c r="AJ434" i="34"/>
  <c r="AN137" i="34"/>
  <c r="AQ391" i="34"/>
  <c r="AJ664" i="34"/>
  <c r="AQ749" i="34"/>
  <c r="AV882" i="34"/>
  <c r="AN216" i="34"/>
  <c r="AS25" i="34"/>
  <c r="AN897" i="34"/>
  <c r="AL446" i="34"/>
  <c r="AV881" i="34"/>
  <c r="AJ858" i="34"/>
  <c r="AV778" i="34"/>
  <c r="AJ728" i="34"/>
  <c r="AV716" i="34"/>
  <c r="AL255" i="34"/>
  <c r="AO430" i="34"/>
  <c r="AQ783" i="34"/>
  <c r="AT282" i="34"/>
  <c r="AJ844" i="34"/>
  <c r="AO926" i="34"/>
  <c r="AR881" i="34"/>
  <c r="AO531" i="34"/>
  <c r="AS865" i="34"/>
  <c r="AR191" i="34"/>
  <c r="AN428" i="34"/>
  <c r="AT542" i="34"/>
  <c r="AR296" i="34"/>
  <c r="AV535" i="34"/>
  <c r="AJ535" i="34"/>
  <c r="AT506" i="34"/>
  <c r="AV423" i="34"/>
  <c r="AQ423" i="34"/>
  <c r="AN423" i="34"/>
  <c r="AR222" i="34"/>
  <c r="AT801" i="34"/>
  <c r="AT944" i="34"/>
  <c r="AV129" i="34"/>
  <c r="AJ129" i="34"/>
  <c r="AN1011" i="34"/>
  <c r="AJ1011" i="34"/>
  <c r="AT1005" i="34"/>
  <c r="AO1005" i="34"/>
  <c r="AS1005" i="34"/>
  <c r="AT998" i="34"/>
  <c r="AR998" i="34"/>
  <c r="AS998" i="34"/>
  <c r="AN995" i="34"/>
  <c r="AQ995" i="34"/>
  <c r="AJ995" i="34"/>
  <c r="AO994" i="34"/>
  <c r="AT994" i="34"/>
  <c r="AR994" i="34"/>
  <c r="AL994" i="34"/>
  <c r="AS994" i="34"/>
  <c r="AT785" i="34"/>
  <c r="AO785" i="34"/>
  <c r="AS785" i="34"/>
  <c r="AT784" i="34"/>
  <c r="AL784" i="34"/>
  <c r="AS784" i="34"/>
  <c r="AS771" i="34"/>
  <c r="AL771" i="34"/>
  <c r="AS743" i="34"/>
  <c r="AL743" i="34"/>
  <c r="AQ743" i="34" s="1"/>
  <c r="AR742" i="34"/>
  <c r="AO742" i="34"/>
  <c r="AT742" i="34"/>
  <c r="AL742" i="34"/>
  <c r="AN742" i="34" s="1"/>
  <c r="AL741" i="34"/>
  <c r="AS741" i="34"/>
  <c r="AR727" i="34"/>
  <c r="AL727" i="34"/>
  <c r="AT727" i="34"/>
  <c r="AJ205" i="34"/>
  <c r="AT643" i="34"/>
  <c r="AJ688" i="34"/>
  <c r="AT198" i="34"/>
  <c r="AV772" i="34"/>
  <c r="AR555" i="34"/>
  <c r="AQ772" i="34"/>
  <c r="AT618" i="34"/>
  <c r="AL413" i="34"/>
  <c r="AR413" i="34"/>
  <c r="AT811" i="34"/>
  <c r="AO1002" i="34"/>
  <c r="AO56" i="34"/>
  <c r="AT783" i="34"/>
  <c r="AR540" i="34"/>
  <c r="AQ23" i="34"/>
  <c r="AT786" i="34"/>
  <c r="AR797" i="34"/>
  <c r="AL989" i="34"/>
  <c r="AV912" i="34"/>
  <c r="AQ912" i="34"/>
  <c r="AO682" i="34"/>
  <c r="AO1011" i="34"/>
  <c r="AR1011" i="34"/>
  <c r="AR1006" i="34"/>
  <c r="AS1006" i="34"/>
  <c r="AT1006" i="34"/>
  <c r="AL970" i="34"/>
  <c r="AL946" i="34"/>
  <c r="AT758" i="34"/>
  <c r="AL758" i="34"/>
  <c r="AO749" i="34"/>
  <c r="AS749" i="34"/>
  <c r="AO735" i="34"/>
  <c r="AL735" i="34"/>
  <c r="AT735" i="34"/>
  <c r="AS706" i="34"/>
  <c r="AT706" i="34"/>
  <c r="AR680" i="34"/>
  <c r="AO680" i="34"/>
  <c r="AO679" i="34"/>
  <c r="AS679" i="34"/>
  <c r="AL650" i="34"/>
  <c r="AR650" i="34"/>
  <c r="AS562" i="34"/>
  <c r="AR562" i="34"/>
  <c r="AL562" i="34"/>
  <c r="AS545" i="34"/>
  <c r="AT545" i="34"/>
  <c r="AT487" i="34"/>
  <c r="AS487" i="34"/>
  <c r="AT479" i="34"/>
  <c r="AO479" i="34"/>
  <c r="AS474" i="34"/>
  <c r="AR474" i="34"/>
  <c r="AR432" i="34"/>
  <c r="AT432" i="34"/>
  <c r="AV420" i="34"/>
  <c r="AJ420" i="34"/>
  <c r="AL1005" i="34"/>
  <c r="AS992" i="34"/>
  <c r="AT992" i="34"/>
  <c r="AR989" i="34"/>
  <c r="AT989" i="34"/>
  <c r="AT970" i="34"/>
  <c r="AS970" i="34"/>
  <c r="AO970" i="34"/>
  <c r="AT948" i="34"/>
  <c r="AS948" i="34"/>
  <c r="AO948" i="34"/>
  <c r="AL948" i="34"/>
  <c r="AR907" i="34"/>
  <c r="AS907" i="34"/>
  <c r="AO904" i="34"/>
  <c r="AR904" i="34"/>
  <c r="AT904" i="34"/>
  <c r="AL904" i="34"/>
  <c r="AL856" i="34"/>
  <c r="AT812" i="34"/>
  <c r="AR812" i="34"/>
  <c r="AO782" i="34"/>
  <c r="AL782" i="34"/>
  <c r="AS746" i="34"/>
  <c r="AO746" i="34"/>
  <c r="AO719" i="34"/>
  <c r="AS719" i="34"/>
  <c r="AT719" i="34"/>
  <c r="AO648" i="34"/>
  <c r="AR648" i="34"/>
  <c r="AS648" i="34"/>
  <c r="AT484" i="34"/>
  <c r="AS484" i="34"/>
  <c r="AR357" i="34"/>
  <c r="AL357" i="34"/>
  <c r="AJ357" i="34" s="1"/>
  <c r="AT357" i="34"/>
  <c r="AS234" i="34"/>
  <c r="AL234" i="34"/>
  <c r="AO234" i="34"/>
  <c r="AL957" i="34"/>
  <c r="AL929" i="34"/>
  <c r="AR912" i="34"/>
  <c r="AS912" i="34"/>
  <c r="AT888" i="34"/>
  <c r="AS888" i="34"/>
  <c r="AL680" i="34"/>
  <c r="AO583" i="34"/>
  <c r="AR583" i="34"/>
  <c r="AL567" i="34"/>
  <c r="AR428" i="34"/>
  <c r="AS428" i="34"/>
  <c r="AL379" i="34"/>
  <c r="AO189" i="34"/>
  <c r="AS189" i="34"/>
  <c r="AS832" i="34"/>
  <c r="AT832" i="34"/>
  <c r="AL928" i="34"/>
  <c r="AL893" i="34"/>
  <c r="AL892" i="34"/>
  <c r="AN892" i="34" s="1"/>
  <c r="AL812" i="34"/>
  <c r="AL702" i="34"/>
  <c r="AL692" i="34"/>
  <c r="AL542" i="34"/>
  <c r="AQ542" i="34" s="1"/>
  <c r="AL517" i="34"/>
  <c r="AL511" i="34"/>
  <c r="DG38" i="52"/>
  <c r="DG42" i="52"/>
  <c r="DG39" i="52"/>
  <c r="DG43" i="52"/>
  <c r="DG36" i="52"/>
  <c r="DG40" i="52"/>
  <c r="DG44" i="52"/>
  <c r="DG37" i="52"/>
  <c r="DG41" i="52"/>
  <c r="DG35" i="52"/>
  <c r="B36" i="52"/>
  <c r="DF44" i="52"/>
  <c r="DB44" i="52"/>
  <c r="H44" i="52"/>
  <c r="D44" i="52"/>
  <c r="DF43" i="52"/>
  <c r="DB43" i="52"/>
  <c r="H43" i="52"/>
  <c r="D43" i="52"/>
  <c r="DF42" i="52"/>
  <c r="DB42" i="52"/>
  <c r="H42" i="52"/>
  <c r="D42" i="52"/>
  <c r="DF41" i="52"/>
  <c r="DB41" i="52"/>
  <c r="H41" i="52"/>
  <c r="D41" i="52"/>
  <c r="DF40" i="52"/>
  <c r="DB40" i="52"/>
  <c r="H40" i="52"/>
  <c r="D40" i="52"/>
  <c r="DF39" i="52"/>
  <c r="DB39" i="52"/>
  <c r="H39" i="52"/>
  <c r="D39" i="52"/>
  <c r="DF38" i="52"/>
  <c r="DB38" i="52"/>
  <c r="H38" i="52"/>
  <c r="D38" i="52"/>
  <c r="DF37" i="52"/>
  <c r="DB37" i="52"/>
  <c r="H37" i="52"/>
  <c r="D37" i="52"/>
  <c r="DF36" i="52"/>
  <c r="DB36" i="52"/>
  <c r="H36" i="52"/>
  <c r="D36" i="52"/>
  <c r="DF35" i="52"/>
  <c r="DB35" i="52"/>
  <c r="H35" i="52"/>
  <c r="D35" i="52"/>
  <c r="DE44" i="52"/>
  <c r="DA44" i="52"/>
  <c r="G44" i="52"/>
  <c r="C44" i="52"/>
  <c r="DE43" i="52"/>
  <c r="DA43" i="52"/>
  <c r="G43" i="52"/>
  <c r="C43" i="52"/>
  <c r="DE42" i="52"/>
  <c r="DA42" i="52"/>
  <c r="G42" i="52"/>
  <c r="C42" i="52"/>
  <c r="DE41" i="52"/>
  <c r="DA41" i="52"/>
  <c r="G41" i="52"/>
  <c r="C41" i="52"/>
  <c r="DE40" i="52"/>
  <c r="DA40" i="52"/>
  <c r="G40" i="52"/>
  <c r="C40" i="52"/>
  <c r="DE39" i="52"/>
  <c r="DA39" i="52"/>
  <c r="G39" i="52"/>
  <c r="C39" i="52"/>
  <c r="DE38" i="52"/>
  <c r="DA38" i="52"/>
  <c r="G38" i="52"/>
  <c r="C38" i="52"/>
  <c r="E44" i="52"/>
  <c r="DC43" i="52"/>
  <c r="E42" i="52"/>
  <c r="DC41" i="52"/>
  <c r="E40" i="52"/>
  <c r="DC39" i="52"/>
  <c r="E38" i="52"/>
  <c r="DD37" i="52"/>
  <c r="G37" i="52"/>
  <c r="DH36" i="52"/>
  <c r="DC36" i="52"/>
  <c r="F36" i="52"/>
  <c r="DA35" i="52"/>
  <c r="E35" i="52"/>
  <c r="DD44" i="52"/>
  <c r="DH43" i="52"/>
  <c r="F43" i="52"/>
  <c r="DD42" i="52"/>
  <c r="DH41" i="52"/>
  <c r="F41" i="52"/>
  <c r="DD40" i="52"/>
  <c r="DH39" i="52"/>
  <c r="F39" i="52"/>
  <c r="DD38" i="52"/>
  <c r="DH37" i="52"/>
  <c r="DC37" i="52"/>
  <c r="F37" i="52"/>
  <c r="DA36" i="52"/>
  <c r="E36" i="52"/>
  <c r="DE35" i="52"/>
  <c r="C35" i="52"/>
  <c r="DC44" i="52"/>
  <c r="E43" i="52"/>
  <c r="DC42" i="52"/>
  <c r="E41" i="52"/>
  <c r="DC40" i="52"/>
  <c r="E39" i="52"/>
  <c r="DC38" i="52"/>
  <c r="DA37" i="52"/>
  <c r="E37" i="52"/>
  <c r="DE36" i="52"/>
  <c r="C36" i="52"/>
  <c r="DD35" i="52"/>
  <c r="DH44" i="52"/>
  <c r="DD41" i="52"/>
  <c r="F40" i="52"/>
  <c r="G36" i="52"/>
  <c r="G35" i="52"/>
  <c r="DH42" i="52"/>
  <c r="DD39" i="52"/>
  <c r="F38" i="52"/>
  <c r="C37" i="52"/>
  <c r="DH35" i="52"/>
  <c r="F35" i="52"/>
  <c r="F44" i="52"/>
  <c r="DH40" i="52"/>
  <c r="DE37" i="52"/>
  <c r="DD36" i="52"/>
  <c r="DC35" i="52"/>
  <c r="DD43" i="52"/>
  <c r="F42" i="52"/>
  <c r="DH38" i="52"/>
  <c r="AO16" i="46"/>
  <c r="AP16" i="46"/>
  <c r="AV16" i="46"/>
  <c r="AI16" i="46"/>
  <c r="AG16" i="46" s="1"/>
  <c r="B43" i="52"/>
  <c r="B35" i="52"/>
  <c r="B39" i="52"/>
  <c r="B38" i="52"/>
  <c r="B41" i="52"/>
  <c r="AH16" i="34"/>
  <c r="AL16" i="34" s="1"/>
  <c r="B44" i="52"/>
  <c r="AG352" i="46"/>
  <c r="AN352" i="46"/>
  <c r="AN294" i="46"/>
  <c r="AK294" i="46"/>
  <c r="AS133" i="46"/>
  <c r="AN133" i="46"/>
  <c r="AK344" i="46"/>
  <c r="AN344" i="46"/>
  <c r="AS666" i="46"/>
  <c r="AN666" i="46"/>
  <c r="AS26" i="46"/>
  <c r="AK26" i="46"/>
  <c r="AS42" i="46"/>
  <c r="AG42" i="46"/>
  <c r="AG142" i="46"/>
  <c r="AS142" i="46"/>
  <c r="AS767" i="46"/>
  <c r="AN767" i="46"/>
  <c r="AN789" i="46"/>
  <c r="AK789" i="46"/>
  <c r="AG825" i="46"/>
  <c r="AK825" i="46"/>
  <c r="AK965" i="46"/>
  <c r="AN965" i="46"/>
  <c r="AN991" i="46"/>
  <c r="AS991" i="46"/>
  <c r="AK510" i="46"/>
  <c r="AG510" i="46"/>
  <c r="AG523" i="46"/>
  <c r="AS523" i="46"/>
  <c r="AK887" i="46"/>
  <c r="AG887" i="46"/>
  <c r="AS887" i="46"/>
  <c r="AS603" i="46"/>
  <c r="AG603" i="46"/>
  <c r="AN603" i="46"/>
  <c r="AG39" i="46"/>
  <c r="AS39" i="46"/>
  <c r="AK39" i="46"/>
  <c r="AN751" i="46"/>
  <c r="AK751" i="46"/>
  <c r="AK762" i="46"/>
  <c r="AG762" i="46"/>
  <c r="AS411" i="46"/>
  <c r="AN411" i="46"/>
  <c r="AK413" i="46"/>
  <c r="AS413" i="46"/>
  <c r="AK392" i="46"/>
  <c r="AS392" i="46"/>
  <c r="AS592" i="46"/>
  <c r="AN592" i="46"/>
  <c r="AS604" i="46"/>
  <c r="AK604" i="46"/>
  <c r="AS882" i="46"/>
  <c r="AG882" i="46"/>
  <c r="AN1004" i="46"/>
  <c r="AK1004" i="46"/>
  <c r="AS261" i="46"/>
  <c r="AN261" i="46"/>
  <c r="AN667" i="46"/>
  <c r="AS667" i="46"/>
  <c r="AG845" i="46"/>
  <c r="AS845" i="46"/>
  <c r="AS925" i="46"/>
  <c r="AN925" i="46"/>
  <c r="AG32" i="46"/>
  <c r="AK32" i="46"/>
  <c r="AN521" i="46"/>
  <c r="AS521" i="46"/>
  <c r="AN542" i="46"/>
  <c r="AK542" i="46"/>
  <c r="AN576" i="46"/>
  <c r="AG576" i="46"/>
  <c r="AG662" i="46"/>
  <c r="AS662" i="46"/>
  <c r="AN57" i="46"/>
  <c r="AS57" i="46"/>
  <c r="AK158" i="46"/>
  <c r="AN158" i="46"/>
  <c r="AO907" i="46"/>
  <c r="AP907" i="46"/>
  <c r="AI907" i="46"/>
  <c r="AL907" i="46"/>
  <c r="AL739" i="46"/>
  <c r="AQ739" i="46"/>
  <c r="AO739" i="46"/>
  <c r="AI739" i="46"/>
  <c r="AP739" i="46"/>
  <c r="AQ733" i="46"/>
  <c r="AL733" i="46"/>
  <c r="AO733" i="46"/>
  <c r="AP733" i="46"/>
  <c r="AI733" i="46"/>
  <c r="AN730" i="46"/>
  <c r="AG730" i="46"/>
  <c r="AS730" i="46"/>
  <c r="AO76" i="46"/>
  <c r="AQ76" i="46"/>
  <c r="AL76" i="46"/>
  <c r="AI74" i="46"/>
  <c r="AP74" i="46"/>
  <c r="AL74" i="46"/>
  <c r="AO74" i="46"/>
  <c r="AQ74" i="46"/>
  <c r="AL72" i="46"/>
  <c r="AP72" i="46"/>
  <c r="AQ72" i="46"/>
  <c r="AO72" i="46"/>
  <c r="AG879" i="46"/>
  <c r="AS879" i="46"/>
  <c r="AO877" i="46"/>
  <c r="AP877" i="46"/>
  <c r="AQ755" i="46"/>
  <c r="AL755" i="46"/>
  <c r="AO755" i="46"/>
  <c r="AP755" i="46"/>
  <c r="AL752" i="46"/>
  <c r="AO752" i="46"/>
  <c r="AQ752" i="46"/>
  <c r="AP752" i="46"/>
  <c r="AQ748" i="46"/>
  <c r="AP748" i="46"/>
  <c r="AL748" i="46"/>
  <c r="AO748" i="46"/>
  <c r="AQ132" i="46"/>
  <c r="AL132" i="46"/>
  <c r="AI132" i="46"/>
  <c r="AO132" i="46"/>
  <c r="AP132" i="46"/>
  <c r="AG715" i="46"/>
  <c r="AN715" i="46"/>
  <c r="AQ439" i="46"/>
  <c r="AL439" i="46"/>
  <c r="AI439" i="46"/>
  <c r="AP439" i="46"/>
  <c r="AO423" i="46"/>
  <c r="AI423" i="46"/>
  <c r="AQ423" i="46"/>
  <c r="AP423" i="46"/>
  <c r="AL423" i="46"/>
  <c r="AL279" i="46"/>
  <c r="AP279" i="46"/>
  <c r="AQ279" i="46"/>
  <c r="AG275" i="46"/>
  <c r="AK275" i="46"/>
  <c r="AN275" i="46"/>
  <c r="AS275" i="46"/>
  <c r="AS457" i="46"/>
  <c r="AG457" i="46"/>
  <c r="AP290" i="46"/>
  <c r="AQ290" i="46"/>
  <c r="AL290" i="46"/>
  <c r="AI290" i="46"/>
  <c r="AO290" i="46"/>
  <c r="AQ145" i="46"/>
  <c r="AO145" i="46"/>
  <c r="AI145" i="46"/>
  <c r="AP145" i="46"/>
  <c r="AL145" i="46"/>
  <c r="AP142" i="46"/>
  <c r="AQ142" i="46"/>
  <c r="AO142" i="46"/>
  <c r="AL142" i="46"/>
  <c r="AQ114" i="46"/>
  <c r="AI114" i="46"/>
  <c r="AL114" i="46"/>
  <c r="AP114" i="46"/>
  <c r="AK991" i="46"/>
  <c r="AG767" i="46"/>
  <c r="AG542" i="46"/>
  <c r="AK57" i="46"/>
  <c r="AK662" i="46"/>
  <c r="AK521" i="46"/>
  <c r="AN32" i="46"/>
  <c r="AK592" i="46"/>
  <c r="AK523" i="46"/>
  <c r="AS825" i="46"/>
  <c r="AK142" i="46"/>
  <c r="AN26" i="46"/>
  <c r="AK352" i="46"/>
  <c r="AK667" i="46"/>
  <c r="AK261" i="46"/>
  <c r="AK882" i="46"/>
  <c r="AN413" i="46"/>
  <c r="AS762" i="46"/>
  <c r="AS715" i="46"/>
  <c r="AN887" i="46"/>
  <c r="AK305" i="46"/>
  <c r="AN305" i="46"/>
  <c r="AG322" i="46"/>
  <c r="AK322" i="46"/>
  <c r="AN572" i="46"/>
  <c r="AK572" i="46"/>
  <c r="AG161" i="46"/>
  <c r="AS161" i="46"/>
  <c r="AK176" i="46"/>
  <c r="AN176" i="46"/>
  <c r="AS182" i="46"/>
  <c r="AN182" i="46"/>
  <c r="AK241" i="46"/>
  <c r="AG241" i="46"/>
  <c r="AS470" i="46"/>
  <c r="AK470" i="46"/>
  <c r="AN472" i="46"/>
  <c r="AG472" i="46"/>
  <c r="AN489" i="46"/>
  <c r="AK489" i="46"/>
  <c r="AK520" i="46"/>
  <c r="AS520" i="46"/>
  <c r="AK575" i="46"/>
  <c r="AS575" i="46"/>
  <c r="AN712" i="46"/>
  <c r="AG712" i="46"/>
  <c r="AG869" i="46"/>
  <c r="AK869" i="46"/>
  <c r="AK246" i="46"/>
  <c r="AN246" i="46"/>
  <c r="AI279" i="46"/>
  <c r="AN953" i="46"/>
  <c r="AS953" i="46"/>
  <c r="AN981" i="46"/>
  <c r="AK981" i="46"/>
  <c r="AQ907" i="46"/>
  <c r="AS811" i="46"/>
  <c r="AN811" i="46"/>
  <c r="AK334" i="46"/>
  <c r="AN334" i="46"/>
  <c r="AN429" i="46"/>
  <c r="AK429" i="46"/>
  <c r="AK431" i="46"/>
  <c r="AG431" i="46"/>
  <c r="AS454" i="46"/>
  <c r="AK454" i="46"/>
  <c r="AS483" i="46"/>
  <c r="AK483" i="46"/>
  <c r="AN483" i="46"/>
  <c r="AG483" i="46"/>
  <c r="AS619" i="46"/>
  <c r="AN619" i="46"/>
  <c r="AN343" i="46"/>
  <c r="AG343" i="46"/>
  <c r="AI72" i="46"/>
  <c r="AK490" i="46"/>
  <c r="AN490" i="46"/>
  <c r="AN735" i="46"/>
  <c r="AK735" i="46"/>
  <c r="AG735" i="46"/>
  <c r="AK199" i="46"/>
  <c r="AG199" i="46"/>
  <c r="AS199" i="46"/>
  <c r="AN586" i="46"/>
  <c r="AS586" i="46"/>
  <c r="AL877" i="46"/>
  <c r="AS968" i="46"/>
  <c r="AK968" i="46"/>
  <c r="AS671" i="46"/>
  <c r="AN671" i="46"/>
  <c r="AK671" i="46"/>
  <c r="AO439" i="46"/>
  <c r="AG287" i="46"/>
  <c r="AN287" i="46"/>
  <c r="AK287" i="46"/>
  <c r="AS287" i="46"/>
  <c r="AL813" i="46"/>
  <c r="AP813" i="46"/>
  <c r="AQ813" i="46"/>
  <c r="AI813" i="46"/>
  <c r="AL772" i="46"/>
  <c r="AI772" i="46"/>
  <c r="AQ772" i="46"/>
  <c r="AO772" i="46"/>
  <c r="AP772" i="46"/>
  <c r="AP770" i="46"/>
  <c r="AO770" i="46"/>
  <c r="AQ770" i="46"/>
  <c r="AL770" i="46"/>
  <c r="AI770" i="46"/>
  <c r="AS364" i="46"/>
  <c r="AN364" i="46"/>
  <c r="AL547" i="46"/>
  <c r="AO547" i="46"/>
  <c r="AP547" i="46"/>
  <c r="AQ547" i="46"/>
  <c r="AI547" i="46"/>
  <c r="AI545" i="46"/>
  <c r="AQ545" i="46"/>
  <c r="AL545" i="46"/>
  <c r="AP543" i="46"/>
  <c r="AQ543" i="46"/>
  <c r="AL543" i="46"/>
  <c r="AO543" i="46"/>
  <c r="AQ521" i="46"/>
  <c r="AP521" i="46"/>
  <c r="AL521" i="46"/>
  <c r="AO521" i="46"/>
  <c r="AG519" i="46"/>
  <c r="AS519" i="46"/>
  <c r="AK519" i="46"/>
  <c r="AN519" i="46"/>
  <c r="AO486" i="46"/>
  <c r="AI486" i="46"/>
  <c r="AP486" i="46"/>
  <c r="AQ486" i="46"/>
  <c r="AL471" i="46"/>
  <c r="AQ471" i="46"/>
  <c r="AO471" i="46"/>
  <c r="AI471" i="46"/>
  <c r="AN37" i="46"/>
  <c r="AK37" i="46"/>
  <c r="AN244" i="46"/>
  <c r="AK244" i="46"/>
  <c r="AG398" i="46"/>
  <c r="AK398" i="46"/>
  <c r="AS400" i="46"/>
  <c r="AG400" i="46"/>
  <c r="AN401" i="46"/>
  <c r="AS401" i="46"/>
  <c r="AN402" i="46"/>
  <c r="AS402" i="46"/>
  <c r="AG405" i="46"/>
  <c r="AS405" i="46"/>
  <c r="AK745" i="46"/>
  <c r="AN745" i="46"/>
  <c r="AG747" i="46"/>
  <c r="AS747" i="46"/>
  <c r="AI748" i="46"/>
  <c r="AN750" i="46"/>
  <c r="AG750" i="46"/>
  <c r="AK753" i="46"/>
  <c r="AG753" i="46"/>
  <c r="AG754" i="46"/>
  <c r="AK754" i="46"/>
  <c r="AS756" i="46"/>
  <c r="AG756" i="46"/>
  <c r="AN757" i="46"/>
  <c r="AG757" i="46"/>
  <c r="AS758" i="46"/>
  <c r="AN758" i="46"/>
  <c r="AG793" i="46"/>
  <c r="AS793" i="46"/>
  <c r="AN934" i="46"/>
  <c r="AK934" i="46"/>
  <c r="AG252" i="46"/>
  <c r="AS252" i="46"/>
  <c r="AN92" i="46"/>
  <c r="AS92" i="46"/>
  <c r="AK122" i="46"/>
  <c r="AG122" i="46"/>
  <c r="AO279" i="46"/>
  <c r="AS292" i="46"/>
  <c r="AG292" i="46"/>
  <c r="AN582" i="46"/>
  <c r="AS582" i="46"/>
  <c r="AS606" i="46"/>
  <c r="AN606" i="46"/>
  <c r="AG94" i="46"/>
  <c r="AN94" i="46"/>
  <c r="AG455" i="46"/>
  <c r="AN455" i="46"/>
  <c r="AS376" i="46"/>
  <c r="AN376" i="46"/>
  <c r="AS506" i="46"/>
  <c r="AN506" i="46"/>
  <c r="AK438" i="46"/>
  <c r="AG438" i="46"/>
  <c r="AN172" i="46"/>
  <c r="AG172" i="46"/>
  <c r="AK366" i="46"/>
  <c r="AN366" i="46"/>
  <c r="AG451" i="46"/>
  <c r="AK451" i="46"/>
  <c r="AK524" i="46"/>
  <c r="AS524" i="46"/>
  <c r="AN526" i="46"/>
  <c r="AK526" i="46"/>
  <c r="AK531" i="46"/>
  <c r="AS531" i="46"/>
  <c r="AS577" i="46"/>
  <c r="AK577" i="46"/>
  <c r="AK641" i="46"/>
  <c r="AN641" i="46"/>
  <c r="AN784" i="46"/>
  <c r="AS784" i="46"/>
  <c r="AN978" i="46"/>
  <c r="AG978" i="46"/>
  <c r="AG1000" i="46"/>
  <c r="AK1000" i="46"/>
  <c r="AN765" i="46"/>
  <c r="AS765" i="46"/>
  <c r="AN285" i="46"/>
  <c r="AG285" i="46"/>
  <c r="AN928" i="46"/>
  <c r="AK928" i="46"/>
  <c r="AN574" i="46"/>
  <c r="AK574" i="46"/>
  <c r="AK710" i="46"/>
  <c r="AS710" i="46"/>
  <c r="AG719" i="46"/>
  <c r="AK719" i="46"/>
  <c r="AN463" i="46"/>
  <c r="AG463" i="46"/>
  <c r="AN706" i="46"/>
  <c r="AK706" i="46"/>
  <c r="AG159" i="46"/>
  <c r="AS159" i="46"/>
  <c r="AK159" i="46"/>
  <c r="AN367" i="46"/>
  <c r="AK367" i="46"/>
  <c r="AG367" i="46"/>
  <c r="AN879" i="46"/>
  <c r="AG476" i="46"/>
  <c r="AK476" i="46"/>
  <c r="AS538" i="46"/>
  <c r="AK538" i="46"/>
  <c r="AK560" i="46"/>
  <c r="AG560" i="46"/>
  <c r="AN632" i="46"/>
  <c r="AG632" i="46"/>
  <c r="AS64" i="46"/>
  <c r="AK64" i="46"/>
  <c r="AS447" i="46"/>
  <c r="AK447" i="46"/>
  <c r="AS449" i="46"/>
  <c r="AK449" i="46"/>
  <c r="AK234" i="46"/>
  <c r="AS234" i="46"/>
  <c r="AG824" i="46"/>
  <c r="AS824" i="46"/>
  <c r="AO114" i="46"/>
  <c r="AN841" i="46"/>
  <c r="AG841" i="46"/>
  <c r="AN80" i="46"/>
  <c r="AS80" i="46"/>
  <c r="AS914" i="46"/>
  <c r="AG914" i="46"/>
  <c r="AN397" i="46"/>
  <c r="AK397" i="46"/>
  <c r="AK494" i="46"/>
  <c r="AG494" i="46"/>
  <c r="AS701" i="46"/>
  <c r="AG701" i="46"/>
  <c r="AN379" i="46"/>
  <c r="AG379" i="46"/>
  <c r="AS379" i="46"/>
  <c r="AK974" i="46"/>
  <c r="AN974" i="46"/>
  <c r="AS973" i="46"/>
  <c r="AG973" i="46"/>
  <c r="AK678" i="46"/>
  <c r="AN678" i="46"/>
  <c r="AS192" i="46"/>
  <c r="AN192" i="46"/>
  <c r="AK611" i="46"/>
  <c r="AG611" i="46"/>
  <c r="AS613" i="46"/>
  <c r="AN613" i="46"/>
  <c r="AS698" i="46"/>
  <c r="AG698" i="46"/>
  <c r="AK197" i="46"/>
  <c r="AN197" i="46"/>
  <c r="AG797" i="46"/>
  <c r="AK797" i="46"/>
  <c r="AG834" i="46"/>
  <c r="AN834" i="46"/>
  <c r="AG79" i="46"/>
  <c r="AS79" i="46"/>
  <c r="AK79" i="46"/>
  <c r="AS440" i="46"/>
  <c r="AK440" i="46"/>
  <c r="AS559" i="46"/>
  <c r="AG559" i="46"/>
  <c r="AG561" i="46"/>
  <c r="AN561" i="46"/>
  <c r="AN321" i="46"/>
  <c r="AG321" i="46"/>
  <c r="AI76" i="46"/>
  <c r="AN97" i="46"/>
  <c r="AK97" i="46"/>
  <c r="AS112" i="46"/>
  <c r="AG112" i="46"/>
  <c r="AN220" i="46"/>
  <c r="AS220" i="46"/>
  <c r="AN230" i="46"/>
  <c r="AK230" i="46"/>
  <c r="AI752" i="46"/>
  <c r="AK890" i="46"/>
  <c r="AS890" i="46"/>
  <c r="AG937" i="46"/>
  <c r="AS937" i="46"/>
  <c r="AG947" i="46"/>
  <c r="AK947" i="46"/>
  <c r="AS146" i="46"/>
  <c r="AG146" i="46"/>
  <c r="AK185" i="46"/>
  <c r="AS185" i="46"/>
  <c r="AK259" i="46"/>
  <c r="AG259" i="46"/>
  <c r="AN265" i="46"/>
  <c r="AG265" i="46"/>
  <c r="AG278" i="46"/>
  <c r="AK278" i="46"/>
  <c r="AS700" i="46"/>
  <c r="AN700" i="46"/>
  <c r="AS110" i="46"/>
  <c r="AG110" i="46"/>
  <c r="AS856" i="46"/>
  <c r="AG856" i="46"/>
  <c r="AK730" i="46"/>
  <c r="AS381" i="46"/>
  <c r="AN381" i="46"/>
  <c r="AN517" i="46"/>
  <c r="AS517" i="46"/>
  <c r="AS673" i="46"/>
  <c r="AG673" i="46"/>
  <c r="AN675" i="46"/>
  <c r="AG675" i="46"/>
  <c r="AN268" i="46"/>
  <c r="AG268" i="46"/>
  <c r="AG416" i="46"/>
  <c r="AK416" i="46"/>
  <c r="AG418" i="46"/>
  <c r="AN418" i="46"/>
  <c r="AG796" i="46"/>
  <c r="AN796" i="46"/>
  <c r="AG840" i="46"/>
  <c r="AK840" i="46"/>
  <c r="AN175" i="46"/>
  <c r="AG175" i="46"/>
  <c r="AS175" i="46"/>
  <c r="AN271" i="46"/>
  <c r="AG271" i="46"/>
  <c r="AK415" i="46"/>
  <c r="AS415" i="46"/>
  <c r="AK91" i="46"/>
  <c r="AG91" i="46"/>
  <c r="AG855" i="46"/>
  <c r="AS855" i="46"/>
  <c r="AI419" i="46"/>
  <c r="AL419" i="46"/>
  <c r="AP419" i="46"/>
  <c r="AQ419" i="46"/>
  <c r="AL417" i="46"/>
  <c r="AQ417" i="46"/>
  <c r="AP417" i="46"/>
  <c r="AG1008" i="46"/>
  <c r="AS1008" i="46"/>
  <c r="AP465" i="46"/>
  <c r="AI465" i="46"/>
  <c r="AO465" i="46"/>
  <c r="AL465" i="46"/>
  <c r="AP450" i="46"/>
  <c r="AI450" i="46"/>
  <c r="AO450" i="46"/>
  <c r="AP360" i="46"/>
  <c r="AL360" i="46"/>
  <c r="AO360" i="46"/>
  <c r="AI360" i="46"/>
  <c r="AI224" i="46"/>
  <c r="AP224" i="46"/>
  <c r="AO224" i="46"/>
  <c r="AL224" i="46"/>
  <c r="AO95" i="46"/>
  <c r="AL95" i="46"/>
  <c r="AP95" i="46"/>
  <c r="AQ95" i="46"/>
  <c r="AP86" i="46"/>
  <c r="AI86" i="46"/>
  <c r="AQ86" i="46"/>
  <c r="AP84" i="46"/>
  <c r="AI84" i="46"/>
  <c r="AQ84" i="46"/>
  <c r="AO82" i="46"/>
  <c r="AQ82" i="46"/>
  <c r="AI82" i="46"/>
  <c r="AL82" i="46"/>
  <c r="AO78" i="46"/>
  <c r="AQ78" i="46"/>
  <c r="AI78" i="46"/>
  <c r="AS52" i="46"/>
  <c r="AK52" i="46"/>
  <c r="AQ793" i="46"/>
  <c r="AL793" i="46"/>
  <c r="AO793" i="46"/>
  <c r="AP786" i="46"/>
  <c r="AI786" i="46"/>
  <c r="AQ786" i="46"/>
  <c r="AQ784" i="46"/>
  <c r="AL784" i="46"/>
  <c r="AP784" i="46"/>
  <c r="AP778" i="46"/>
  <c r="AQ778" i="46"/>
  <c r="AI778" i="46"/>
  <c r="AO651" i="46"/>
  <c r="AQ651" i="46"/>
  <c r="AL651" i="46"/>
  <c r="AP651" i="46"/>
  <c r="AI651" i="46"/>
  <c r="AQ649" i="46"/>
  <c r="AP649" i="46"/>
  <c r="AI649" i="46"/>
  <c r="AS647" i="46"/>
  <c r="AG647" i="46"/>
  <c r="AK647" i="46"/>
  <c r="AI642" i="46"/>
  <c r="AO642" i="46"/>
  <c r="AP642" i="46"/>
  <c r="AI640" i="46"/>
  <c r="AL640" i="46"/>
  <c r="AO640" i="46"/>
  <c r="AS515" i="46"/>
  <c r="AG515" i="46"/>
  <c r="AP511" i="46"/>
  <c r="AQ511" i="46"/>
  <c r="AO511" i="46"/>
  <c r="AI511" i="46"/>
  <c r="AQ509" i="46"/>
  <c r="AO509" i="46"/>
  <c r="AI509" i="46"/>
  <c r="AP345" i="46"/>
  <c r="AL345" i="46"/>
  <c r="AQ345" i="46"/>
  <c r="AP343" i="46"/>
  <c r="AQ343" i="46"/>
  <c r="AO343" i="46"/>
  <c r="AL339" i="46"/>
  <c r="AP339" i="46"/>
  <c r="AO339" i="46"/>
  <c r="AL176" i="46"/>
  <c r="AP176" i="46"/>
  <c r="AO176" i="46"/>
  <c r="AL174" i="46"/>
  <c r="AP174" i="46"/>
  <c r="AI174" i="46"/>
  <c r="AP172" i="46"/>
  <c r="AQ172" i="46"/>
  <c r="AO172" i="46"/>
  <c r="AG415" i="46"/>
  <c r="AG498" i="46"/>
  <c r="AK498" i="46"/>
  <c r="AG996" i="46"/>
  <c r="AK996" i="46"/>
  <c r="AN47" i="46"/>
  <c r="AS47" i="46"/>
  <c r="AN608" i="46"/>
  <c r="AG608" i="46"/>
  <c r="AG1006" i="46"/>
  <c r="AN1006" i="46"/>
  <c r="AG396" i="46"/>
  <c r="AS396" i="46"/>
  <c r="AS674" i="46"/>
  <c r="AK674" i="46"/>
  <c r="AS932" i="46"/>
  <c r="AN932" i="46"/>
  <c r="AN315" i="46"/>
  <c r="AG315" i="46"/>
  <c r="AN612" i="46"/>
  <c r="AS612" i="46"/>
  <c r="AG345" i="46"/>
  <c r="AN345" i="46"/>
  <c r="AN378" i="46"/>
  <c r="AK378" i="46"/>
  <c r="AG432" i="46"/>
  <c r="AK432" i="46"/>
  <c r="AN503" i="46"/>
  <c r="AK503" i="46"/>
  <c r="AN522" i="46"/>
  <c r="AS522" i="46"/>
  <c r="AS539" i="46"/>
  <c r="AG539" i="46"/>
  <c r="AN885" i="46"/>
  <c r="AS885" i="46"/>
  <c r="AK922" i="46"/>
  <c r="AG922" i="46"/>
  <c r="AG177" i="46"/>
  <c r="AK177" i="46"/>
  <c r="AS258" i="46"/>
  <c r="AK258" i="46"/>
  <c r="AK260" i="46"/>
  <c r="AN260" i="46"/>
  <c r="AK938" i="46"/>
  <c r="AN938" i="46"/>
  <c r="AG22" i="46"/>
  <c r="AK22" i="46"/>
  <c r="AN499" i="46"/>
  <c r="AG499" i="46"/>
  <c r="AS499" i="46"/>
  <c r="AN27" i="46"/>
  <c r="AK27" i="46"/>
  <c r="AG27" i="46"/>
  <c r="AG108" i="46"/>
  <c r="AN108" i="46"/>
  <c r="AG732" i="46"/>
  <c r="AS732" i="46"/>
  <c r="AS957" i="46"/>
  <c r="AN957" i="46"/>
  <c r="AG200" i="46"/>
  <c r="AS200" i="46"/>
  <c r="AG58" i="46"/>
  <c r="AN58" i="46"/>
  <c r="AG151" i="46"/>
  <c r="AK151" i="46"/>
  <c r="AO417" i="46"/>
  <c r="AN933" i="46"/>
  <c r="AS933" i="46"/>
  <c r="AS952" i="46"/>
  <c r="AG952" i="46"/>
  <c r="AS356" i="46"/>
  <c r="AK356" i="46"/>
  <c r="AS594" i="46"/>
  <c r="AN594" i="46"/>
  <c r="AG52" i="46"/>
  <c r="AI95" i="46"/>
  <c r="AN306" i="46"/>
  <c r="AK306" i="46"/>
  <c r="AQ450" i="46"/>
  <c r="AS129" i="46"/>
  <c r="AN129" i="46"/>
  <c r="AQ174" i="46"/>
  <c r="AI339" i="46"/>
  <c r="AK528" i="46"/>
  <c r="AN528" i="46"/>
  <c r="AN34" i="46"/>
  <c r="AK34" i="46"/>
  <c r="AK36" i="46"/>
  <c r="AG36" i="46"/>
  <c r="AS124" i="46"/>
  <c r="AN124" i="46"/>
  <c r="AN226" i="46"/>
  <c r="AG226" i="46"/>
  <c r="AS41" i="46"/>
  <c r="AN41" i="46"/>
  <c r="AL172" i="46"/>
  <c r="AS289" i="46"/>
  <c r="AN289" i="46"/>
  <c r="AQ360" i="46"/>
  <c r="AS513" i="46"/>
  <c r="AK513" i="46"/>
  <c r="AG602" i="46"/>
  <c r="AK602" i="46"/>
  <c r="AK766" i="46"/>
  <c r="AS766" i="46"/>
  <c r="AG104" i="46"/>
  <c r="AK104" i="46"/>
  <c r="AG106" i="46"/>
  <c r="AK106" i="46"/>
  <c r="AN313" i="46"/>
  <c r="AS313" i="46"/>
  <c r="AN355" i="46"/>
  <c r="AK355" i="46"/>
  <c r="AG421" i="46"/>
  <c r="AN421" i="46"/>
  <c r="AS516" i="46"/>
  <c r="AG516" i="46"/>
  <c r="AG593" i="46"/>
  <c r="AS593" i="46"/>
  <c r="AK605" i="46"/>
  <c r="AN605" i="46"/>
  <c r="AS664" i="46"/>
  <c r="AG664" i="46"/>
  <c r="AN670" i="46"/>
  <c r="AG670" i="46"/>
  <c r="AG971" i="46"/>
  <c r="AN971" i="46"/>
  <c r="AK729" i="46"/>
  <c r="AS729" i="46"/>
  <c r="AG62" i="46"/>
  <c r="AN62" i="46"/>
  <c r="AG193" i="46"/>
  <c r="AS193" i="46"/>
  <c r="AO786" i="46"/>
  <c r="AK816" i="46"/>
  <c r="AS816" i="46"/>
  <c r="AN469" i="46"/>
  <c r="AG469" i="46"/>
  <c r="AS485" i="46"/>
  <c r="AK485" i="46"/>
  <c r="AK716" i="46"/>
  <c r="AG716" i="46"/>
  <c r="AK724" i="46"/>
  <c r="AS724" i="46"/>
  <c r="AS643" i="46"/>
  <c r="AG643" i="46"/>
  <c r="AN643" i="46"/>
  <c r="AN171" i="46"/>
  <c r="AS171" i="46"/>
  <c r="AG171" i="46"/>
  <c r="AG267" i="46"/>
  <c r="AN267" i="46"/>
  <c r="AG623" i="46"/>
  <c r="AS623" i="46"/>
  <c r="AK623" i="46"/>
  <c r="AN639" i="46"/>
  <c r="AK639" i="46"/>
  <c r="AL869" i="46"/>
  <c r="AP869" i="46"/>
  <c r="AQ869" i="46"/>
  <c r="AS103" i="46"/>
  <c r="AK103" i="46"/>
  <c r="AG1003" i="46"/>
  <c r="AS1003" i="46"/>
  <c r="AO959" i="46"/>
  <c r="AQ959" i="46"/>
  <c r="AI959" i="46"/>
  <c r="AP959" i="46"/>
  <c r="AS955" i="46"/>
  <c r="AG955" i="46"/>
  <c r="AP934" i="46"/>
  <c r="AO934" i="46"/>
  <c r="AL934" i="46"/>
  <c r="AQ932" i="46"/>
  <c r="AO932" i="46"/>
  <c r="AP932" i="46"/>
  <c r="AO928" i="46"/>
  <c r="AL928" i="46"/>
  <c r="AQ928" i="46"/>
  <c r="AO922" i="46"/>
  <c r="AL922" i="46"/>
  <c r="AP922" i="46"/>
  <c r="AN800" i="46"/>
  <c r="AK800" i="46"/>
  <c r="AG800" i="46"/>
  <c r="AS800" i="46"/>
  <c r="AI696" i="46"/>
  <c r="AQ696" i="46"/>
  <c r="AO696" i="46"/>
  <c r="AI668" i="46"/>
  <c r="AL668" i="46"/>
  <c r="AQ668" i="46"/>
  <c r="AL624" i="46"/>
  <c r="AQ624" i="46"/>
  <c r="AI624" i="46"/>
  <c r="AO31" i="46"/>
  <c r="AI31" i="46"/>
  <c r="AP31" i="46"/>
  <c r="AQ31" i="46"/>
  <c r="AP29" i="46"/>
  <c r="AI29" i="46"/>
  <c r="AQ29" i="46"/>
  <c r="AO19" i="46"/>
  <c r="AL19" i="46"/>
  <c r="AQ19" i="46"/>
  <c r="AI19" i="46"/>
  <c r="AQ986" i="46"/>
  <c r="AO986" i="46"/>
  <c r="AI986" i="46"/>
  <c r="AI208" i="46"/>
  <c r="AQ208" i="46"/>
  <c r="AO208" i="46"/>
  <c r="AI195" i="46"/>
  <c r="AP195" i="46"/>
  <c r="AQ193" i="46"/>
  <c r="AP193" i="46"/>
  <c r="AO193" i="46"/>
  <c r="AJ723" i="34"/>
  <c r="AV723" i="34"/>
  <c r="AQ723" i="34"/>
  <c r="AN855" i="46"/>
  <c r="AQ642" i="46"/>
  <c r="AS804" i="46"/>
  <c r="AN804" i="46"/>
  <c r="AS838" i="46"/>
  <c r="AG838" i="46"/>
  <c r="AS452" i="46"/>
  <c r="AK452" i="46"/>
  <c r="AG532" i="46"/>
  <c r="AN532" i="46"/>
  <c r="AG301" i="46"/>
  <c r="AN301" i="46"/>
  <c r="AK320" i="46"/>
  <c r="AN320" i="46"/>
  <c r="AN776" i="46"/>
  <c r="AG776" i="46"/>
  <c r="AK812" i="46"/>
  <c r="AG812" i="46"/>
  <c r="AS924" i="46"/>
  <c r="AK924" i="46"/>
  <c r="AN930" i="46"/>
  <c r="AG930" i="46"/>
  <c r="AK229" i="46"/>
  <c r="AS229" i="46"/>
  <c r="AS272" i="46"/>
  <c r="AK272" i="46"/>
  <c r="AK28" i="46"/>
  <c r="AN28" i="46"/>
  <c r="AN38" i="46"/>
  <c r="AS38" i="46"/>
  <c r="AK44" i="46"/>
  <c r="AN44" i="46"/>
  <c r="AP78" i="46"/>
  <c r="AL84" i="46"/>
  <c r="AS120" i="46"/>
  <c r="AG120" i="46"/>
  <c r="AK163" i="46"/>
  <c r="AG163" i="46"/>
  <c r="AK286" i="46"/>
  <c r="AS286" i="46"/>
  <c r="AO345" i="46"/>
  <c r="AG380" i="46"/>
  <c r="AK380" i="46"/>
  <c r="AS581" i="46"/>
  <c r="AN581" i="46"/>
  <c r="AS590" i="46"/>
  <c r="AK590" i="46"/>
  <c r="AS717" i="46"/>
  <c r="AK717" i="46"/>
  <c r="AS725" i="46"/>
  <c r="AN725" i="46"/>
  <c r="AK738" i="46"/>
  <c r="AS738" i="46"/>
  <c r="AG1002" i="46"/>
  <c r="AN1002" i="46"/>
  <c r="AG204" i="46"/>
  <c r="AN204" i="46"/>
  <c r="AG222" i="46"/>
  <c r="AK222" i="46"/>
  <c r="AN232" i="46"/>
  <c r="AG232" i="46"/>
  <c r="AN337" i="46"/>
  <c r="AK337" i="46"/>
  <c r="AS348" i="46"/>
  <c r="AK348" i="46"/>
  <c r="AG350" i="46"/>
  <c r="AK350" i="46"/>
  <c r="AN525" i="46"/>
  <c r="AG525" i="46"/>
  <c r="AS822" i="46"/>
  <c r="AN822" i="46"/>
  <c r="AN878" i="46"/>
  <c r="AS878" i="46"/>
  <c r="AG876" i="46"/>
  <c r="AS876" i="46"/>
  <c r="AS466" i="46"/>
  <c r="AN466" i="46"/>
  <c r="AN580" i="46"/>
  <c r="AK580" i="46"/>
  <c r="AS186" i="46"/>
  <c r="AN186" i="46"/>
  <c r="AN620" i="46"/>
  <c r="AS620" i="46"/>
  <c r="AK749" i="46"/>
  <c r="AG749" i="46"/>
  <c r="AL778" i="46"/>
  <c r="AS780" i="46"/>
  <c r="AN780" i="46"/>
  <c r="AS518" i="46"/>
  <c r="AK518" i="46"/>
  <c r="AI417" i="46"/>
  <c r="AK552" i="46"/>
  <c r="AG552" i="46"/>
  <c r="AS569" i="46"/>
  <c r="AN569" i="46"/>
  <c r="AK709" i="46"/>
  <c r="AG709" i="46"/>
  <c r="AN990" i="46"/>
  <c r="AS990" i="46"/>
  <c r="AG680" i="46"/>
  <c r="AS680" i="46"/>
  <c r="AK962" i="46"/>
  <c r="AN962" i="46"/>
  <c r="AN631" i="46"/>
  <c r="AS631" i="46"/>
  <c r="AK631" i="46"/>
  <c r="AS839" i="46"/>
  <c r="AG839" i="46"/>
  <c r="AN281" i="46"/>
  <c r="AK281" i="46"/>
  <c r="AG972" i="46"/>
  <c r="AS972" i="46"/>
  <c r="AS477" i="46"/>
  <c r="AG477" i="46"/>
  <c r="AS557" i="46"/>
  <c r="AK557" i="46"/>
  <c r="AS633" i="46"/>
  <c r="AN633" i="46"/>
  <c r="AO174" i="46"/>
  <c r="AG982" i="46"/>
  <c r="AK982" i="46"/>
  <c r="AN918" i="46"/>
  <c r="AG918" i="46"/>
  <c r="AK235" i="46"/>
  <c r="AS235" i="46"/>
  <c r="AS239" i="46"/>
  <c r="AN239" i="46"/>
  <c r="AN253" i="46"/>
  <c r="AS253" i="46"/>
  <c r="AK744" i="46"/>
  <c r="AG744" i="46"/>
  <c r="AS307" i="46"/>
  <c r="AK307" i="46"/>
  <c r="AN329" i="46"/>
  <c r="AK329" i="46"/>
  <c r="AS336" i="46"/>
  <c r="AK336" i="46"/>
  <c r="AN346" i="46"/>
  <c r="AK346" i="46"/>
  <c r="AG377" i="46"/>
  <c r="AK377" i="46"/>
  <c r="AK393" i="46"/>
  <c r="AN393" i="46"/>
  <c r="AN406" i="46"/>
  <c r="AS406" i="46"/>
  <c r="AG257" i="46"/>
  <c r="AK257" i="46"/>
  <c r="AK386" i="46"/>
  <c r="AG386" i="46"/>
  <c r="AG909" i="46"/>
  <c r="AK909" i="46"/>
  <c r="AS923" i="46"/>
  <c r="AG923" i="46"/>
  <c r="AS976" i="46"/>
  <c r="AK976" i="46"/>
  <c r="AK399" i="46"/>
  <c r="AN399" i="46"/>
  <c r="AS399" i="46"/>
  <c r="AG920" i="46"/>
  <c r="AN920" i="46"/>
  <c r="AN237" i="46"/>
  <c r="AK237" i="46"/>
  <c r="AG150" i="46"/>
  <c r="AS150" i="46"/>
  <c r="AG156" i="46"/>
  <c r="AK156" i="46"/>
  <c r="AK414" i="46"/>
  <c r="AN414" i="46"/>
  <c r="AG502" i="46"/>
  <c r="AN502" i="46"/>
  <c r="AG428" i="46"/>
  <c r="AN428" i="46"/>
  <c r="AQ465" i="46"/>
  <c r="AK596" i="46"/>
  <c r="AG596" i="46"/>
  <c r="AN598" i="46"/>
  <c r="AS598" i="46"/>
  <c r="AN625" i="46"/>
  <c r="AS625" i="46"/>
  <c r="AS697" i="46"/>
  <c r="AG697" i="46"/>
  <c r="AN980" i="46"/>
  <c r="AG980" i="46"/>
  <c r="AL511" i="46"/>
  <c r="AP406" i="46"/>
  <c r="AQ406" i="46"/>
  <c r="AL406" i="46"/>
  <c r="AI373" i="46"/>
  <c r="AQ373" i="46"/>
  <c r="AL373" i="46"/>
  <c r="AO373" i="46"/>
  <c r="AP363" i="46"/>
  <c r="AQ363" i="46"/>
  <c r="AL363" i="46"/>
  <c r="AI363" i="46"/>
  <c r="AQ334" i="46"/>
  <c r="AO334" i="46"/>
  <c r="AP334" i="46"/>
  <c r="AQ332" i="46"/>
  <c r="AP332" i="46"/>
  <c r="AI332" i="46"/>
  <c r="AP329" i="46"/>
  <c r="AL329" i="46"/>
  <c r="AO329" i="46"/>
  <c r="AN943" i="46"/>
  <c r="AK943" i="46"/>
  <c r="AL384" i="46"/>
  <c r="AI384" i="46"/>
  <c r="AO384" i="46"/>
  <c r="AP384" i="46"/>
  <c r="AK189" i="46"/>
  <c r="AN189" i="46"/>
  <c r="AK316" i="46"/>
  <c r="AG316" i="46"/>
  <c r="AK317" i="46"/>
  <c r="AN317" i="46"/>
  <c r="AK318" i="46"/>
  <c r="AS318" i="46"/>
  <c r="AS500" i="46"/>
  <c r="AN500" i="46"/>
  <c r="AN541" i="46"/>
  <c r="AG541" i="46"/>
  <c r="AI543" i="46"/>
  <c r="AK693" i="46"/>
  <c r="AN693" i="46"/>
  <c r="AS806" i="46"/>
  <c r="AK806" i="46"/>
  <c r="AN809" i="46"/>
  <c r="AG809" i="46"/>
  <c r="AN823" i="46"/>
  <c r="AS823" i="46"/>
  <c r="AG826" i="46"/>
  <c r="AS826" i="46"/>
  <c r="AS827" i="46"/>
  <c r="AN827" i="46"/>
  <c r="AN828" i="46"/>
  <c r="AG828" i="46"/>
  <c r="AS829" i="46"/>
  <c r="AK829" i="46"/>
  <c r="AS831" i="46"/>
  <c r="AN831" i="46"/>
  <c r="AS832" i="46"/>
  <c r="AK832" i="46"/>
  <c r="AS874" i="46"/>
  <c r="AG874" i="46"/>
  <c r="AG881" i="46"/>
  <c r="AN881" i="46"/>
  <c r="AG883" i="46"/>
  <c r="AS883" i="46"/>
  <c r="AK884" i="46"/>
  <c r="AS884" i="46"/>
  <c r="AS898" i="46"/>
  <c r="AK898" i="46"/>
  <c r="AK899" i="46"/>
  <c r="AS899" i="46"/>
  <c r="AS900" i="46"/>
  <c r="AN900" i="46"/>
  <c r="AN901" i="46"/>
  <c r="AS901" i="46"/>
  <c r="AK941" i="46"/>
  <c r="AN941" i="46"/>
  <c r="T22" i="51"/>
  <c r="T21" i="51"/>
  <c r="U22" i="51"/>
  <c r="U21" i="51"/>
  <c r="AM34" i="46"/>
  <c r="AJ34" i="46"/>
  <c r="AM35" i="46"/>
  <c r="AJ35" i="46"/>
  <c r="AE43" i="46"/>
  <c r="AD43" i="46"/>
  <c r="AI45" i="46"/>
  <c r="AL45" i="46"/>
  <c r="AD46" i="46"/>
  <c r="AE46" i="46"/>
  <c r="AD48" i="46"/>
  <c r="AE48" i="46"/>
  <c r="AE49" i="46"/>
  <c r="AD49" i="46"/>
  <c r="AE50" i="46"/>
  <c r="AD50" i="46"/>
  <c r="AJ240" i="46"/>
  <c r="AM240" i="46"/>
  <c r="AI240" i="46"/>
  <c r="AJ241" i="46"/>
  <c r="AM241" i="46"/>
  <c r="AJ252" i="46"/>
  <c r="AM252" i="46"/>
  <c r="AI254" i="46"/>
  <c r="AD256" i="46"/>
  <c r="AE256" i="46"/>
  <c r="AD382" i="46"/>
  <c r="AE382" i="46"/>
  <c r="AD385" i="46"/>
  <c r="AE385" i="46"/>
  <c r="AP386" i="46"/>
  <c r="AL386" i="46"/>
  <c r="AD387" i="46"/>
  <c r="AE387" i="46"/>
  <c r="AD389" i="46"/>
  <c r="AE389" i="46"/>
  <c r="AJ396" i="46"/>
  <c r="AM396" i="46"/>
  <c r="AI403" i="46"/>
  <c r="AE407" i="46"/>
  <c r="AD407" i="46"/>
  <c r="AI409" i="46"/>
  <c r="AQ409" i="46"/>
  <c r="AD410" i="46"/>
  <c r="AE410" i="46"/>
  <c r="AJ462" i="46"/>
  <c r="AM462" i="46"/>
  <c r="AI462" i="46"/>
  <c r="AD467" i="46"/>
  <c r="AE467" i="46"/>
  <c r="AE468" i="46"/>
  <c r="AD468" i="46"/>
  <c r="AI755" i="46"/>
  <c r="AO768" i="46"/>
  <c r="AI768" i="46"/>
  <c r="AD769" i="46"/>
  <c r="AE769" i="46"/>
  <c r="AI1013" i="46"/>
  <c r="AD1015" i="46"/>
  <c r="AE1015" i="46"/>
  <c r="T23" i="44"/>
  <c r="E23" i="44" s="1"/>
  <c r="P22" i="44"/>
  <c r="Q22" i="44"/>
  <c r="Q21" i="44"/>
  <c r="B39" i="43"/>
  <c r="B44" i="43"/>
  <c r="B40" i="43"/>
  <c r="B35" i="43"/>
  <c r="B43" i="43"/>
  <c r="B42" i="43"/>
  <c r="B38" i="43"/>
  <c r="B41" i="43"/>
  <c r="AJ142" i="34"/>
  <c r="AV142" i="34"/>
  <c r="AN142" i="34"/>
  <c r="AQ142" i="34"/>
  <c r="AR77" i="34"/>
  <c r="AS77" i="34"/>
  <c r="AL77" i="34"/>
  <c r="AO77" i="34"/>
  <c r="AT77" i="34"/>
  <c r="AK198" i="46"/>
  <c r="AG875" i="46"/>
  <c r="AS530" i="46"/>
  <c r="AN169" i="46"/>
  <c r="AG319" i="46"/>
  <c r="AS302" i="46"/>
  <c r="AG166" i="46"/>
  <c r="AG1014" i="46"/>
  <c r="AN562" i="46"/>
  <c r="AS540" i="46"/>
  <c r="AS833" i="46"/>
  <c r="AN842" i="46"/>
  <c r="AG308" i="46"/>
  <c r="AG746" i="46"/>
  <c r="AN514" i="46"/>
  <c r="AG243" i="46"/>
  <c r="AS404" i="46"/>
  <c r="AN128" i="46"/>
  <c r="B37" i="52"/>
  <c r="AK987" i="46"/>
  <c r="AK147" i="46"/>
  <c r="AN835" i="46"/>
  <c r="AK111" i="46"/>
  <c r="AI895" i="46"/>
  <c r="AP476" i="46"/>
  <c r="AI534" i="46"/>
  <c r="AQ128" i="46"/>
  <c r="AO44" i="46"/>
  <c r="AO241" i="46"/>
  <c r="AP243" i="46"/>
  <c r="AO472" i="46"/>
  <c r="AL514" i="46"/>
  <c r="AI609" i="46"/>
  <c r="AO45" i="46"/>
  <c r="AP47" i="46"/>
  <c r="AL258" i="46"/>
  <c r="AL308" i="46"/>
  <c r="AI370" i="46"/>
  <c r="AP433" i="46"/>
  <c r="AP842" i="46"/>
  <c r="AI992" i="46"/>
  <c r="AN792" i="46"/>
  <c r="AI535" i="46"/>
  <c r="AI453" i="46"/>
  <c r="AL1014" i="46"/>
  <c r="AQ429" i="46"/>
  <c r="AO552" i="46"/>
  <c r="AP455" i="46"/>
  <c r="AL962" i="46"/>
  <c r="AS880" i="46"/>
  <c r="AI395" i="46"/>
  <c r="AI127" i="46"/>
  <c r="AI549" i="46"/>
  <c r="AO306" i="46"/>
  <c r="AP353" i="46"/>
  <c r="AL619" i="46"/>
  <c r="AP298" i="46"/>
  <c r="AL302" i="46"/>
  <c r="AQ321" i="46"/>
  <c r="AI323" i="46"/>
  <c r="AQ169" i="46"/>
  <c r="AO249" i="46"/>
  <c r="AO253" i="46"/>
  <c r="AO289" i="46"/>
  <c r="AP451" i="46"/>
  <c r="AP123" i="46"/>
  <c r="AL198" i="46"/>
  <c r="AL257" i="46"/>
  <c r="AL349" i="46"/>
  <c r="AQ355" i="46"/>
  <c r="AQ768" i="46"/>
  <c r="AQ1000" i="46"/>
  <c r="AI388" i="46"/>
  <c r="AL285" i="46"/>
  <c r="AO453" i="46"/>
  <c r="AL549" i="46"/>
  <c r="AO745" i="46"/>
  <c r="AQ368" i="46"/>
  <c r="AL796" i="46"/>
  <c r="AI798" i="46"/>
  <c r="AQ233" i="46"/>
  <c r="AQ203" i="46"/>
  <c r="AS297" i="46"/>
  <c r="AI807" i="46"/>
  <c r="AP359" i="46"/>
  <c r="AM463" i="46"/>
  <c r="AN544" i="46"/>
  <c r="AK544" i="46"/>
  <c r="AD1014" i="46"/>
  <c r="AO867" i="46"/>
  <c r="AP867" i="46"/>
  <c r="AI867" i="46"/>
  <c r="AD768" i="46"/>
  <c r="AL671" i="46"/>
  <c r="AP671" i="46"/>
  <c r="AQ560" i="46"/>
  <c r="AL560" i="46"/>
  <c r="AI501" i="46"/>
  <c r="AO501" i="46"/>
  <c r="AP495" i="46"/>
  <c r="AI495" i="46"/>
  <c r="AL892" i="46"/>
  <c r="AI892" i="46"/>
  <c r="AI853" i="46"/>
  <c r="AQ853" i="46"/>
  <c r="AQ594" i="46"/>
  <c r="AO594" i="46"/>
  <c r="AI99" i="46"/>
  <c r="AP99" i="46"/>
  <c r="AL99" i="46"/>
  <c r="AQ99" i="46"/>
  <c r="AD47" i="46"/>
  <c r="AP32" i="46"/>
  <c r="AL32" i="46"/>
  <c r="AI913" i="46"/>
  <c r="AL913" i="46"/>
  <c r="AE902" i="46"/>
  <c r="AP579" i="46"/>
  <c r="AI579" i="46"/>
  <c r="AL820" i="46"/>
  <c r="AI820" i="46"/>
  <c r="AE390" i="46"/>
  <c r="AE383" i="46"/>
  <c r="AE255" i="46"/>
  <c r="AJ633" i="34"/>
  <c r="AN633" i="34"/>
  <c r="AN369" i="34"/>
  <c r="AJ369" i="34"/>
  <c r="AV369" i="34"/>
  <c r="AQ369" i="34"/>
  <c r="AN166" i="34"/>
  <c r="AQ166" i="34"/>
  <c r="AJ166" i="34"/>
  <c r="AV166" i="34"/>
  <c r="AM72" i="46"/>
  <c r="AJ72" i="46"/>
  <c r="AJ73" i="46"/>
  <c r="AM73" i="46"/>
  <c r="AJ97" i="46"/>
  <c r="AM97" i="46"/>
  <c r="AM98" i="46"/>
  <c r="AJ98" i="46"/>
  <c r="AM100" i="46"/>
  <c r="AJ100" i="46"/>
  <c r="AJ101" i="46"/>
  <c r="AM101" i="46"/>
  <c r="AJ113" i="46"/>
  <c r="AM113" i="46"/>
  <c r="AI115" i="46"/>
  <c r="AD117" i="46"/>
  <c r="AE117" i="46"/>
  <c r="AJ557" i="46"/>
  <c r="AM557" i="46"/>
  <c r="AJ577" i="46"/>
  <c r="AM577" i="46"/>
  <c r="AJ593" i="46"/>
  <c r="AM593" i="46"/>
  <c r="AI595" i="46"/>
  <c r="AD597" i="46"/>
  <c r="AE597" i="46"/>
  <c r="AV770" i="34"/>
  <c r="AQ770" i="34"/>
  <c r="AN770" i="34"/>
  <c r="AJ790" i="34"/>
  <c r="AQ790" i="34"/>
  <c r="AN790" i="34"/>
  <c r="AV743" i="34"/>
  <c r="AJ743" i="34"/>
  <c r="AN743" i="34"/>
  <c r="AV807" i="34"/>
  <c r="AJ807" i="34"/>
  <c r="AQ807" i="34"/>
  <c r="AJ495" i="34"/>
  <c r="AQ495" i="34"/>
  <c r="AV495" i="34"/>
  <c r="AN495" i="34"/>
  <c r="AV546" i="34"/>
  <c r="AJ546" i="34"/>
  <c r="AQ546" i="34"/>
  <c r="AN546" i="34"/>
  <c r="AV872" i="34"/>
  <c r="AN872" i="34"/>
  <c r="AJ872" i="34"/>
  <c r="AQ872" i="34"/>
  <c r="AM367" i="34"/>
  <c r="AP367" i="34"/>
  <c r="AM366" i="34"/>
  <c r="AP366" i="34"/>
  <c r="AI871" i="46"/>
  <c r="AQ871" i="46"/>
  <c r="AQ378" i="46"/>
  <c r="AO378" i="46"/>
  <c r="AP374" i="46"/>
  <c r="AI374" i="46"/>
  <c r="AQ364" i="46"/>
  <c r="AL364" i="46"/>
  <c r="AQ245" i="46"/>
  <c r="AI245" i="46"/>
  <c r="AQ1011" i="46"/>
  <c r="AI1011" i="46"/>
  <c r="AL1008" i="46"/>
  <c r="AP1008" i="46"/>
  <c r="AO743" i="46"/>
  <c r="AI743" i="46"/>
  <c r="AQ623" i="46"/>
  <c r="AP623" i="46"/>
  <c r="AQ347" i="46"/>
  <c r="AO347" i="46"/>
  <c r="AI310" i="46"/>
  <c r="AO310" i="46"/>
  <c r="AK792" i="46"/>
  <c r="AG792" i="46"/>
  <c r="AO639" i="46"/>
  <c r="AQ639" i="46"/>
  <c r="AI847" i="46"/>
  <c r="AP847" i="46"/>
  <c r="AL847" i="46"/>
  <c r="AO756" i="46"/>
  <c r="AL756" i="46"/>
  <c r="AQ294" i="46"/>
  <c r="AL294" i="46"/>
  <c r="AP943" i="46"/>
  <c r="AQ943" i="46"/>
  <c r="AO943" i="46"/>
  <c r="AI221" i="46"/>
  <c r="AQ221" i="46"/>
  <c r="AI213" i="46"/>
  <c r="AQ213" i="46"/>
  <c r="AO203" i="46"/>
  <c r="AI203" i="46"/>
  <c r="AI196" i="46"/>
  <c r="AQ196" i="46"/>
  <c r="AL187" i="46"/>
  <c r="AI187" i="46"/>
  <c r="AP425" i="46"/>
  <c r="AI425" i="46"/>
  <c r="AQ701" i="34"/>
  <c r="AN701" i="34"/>
  <c r="AJ701" i="34"/>
  <c r="AJ185" i="46"/>
  <c r="AM185" i="46"/>
  <c r="AM313" i="46"/>
  <c r="AJ313" i="46"/>
  <c r="AE326" i="46"/>
  <c r="AD326" i="46"/>
  <c r="AD327" i="46"/>
  <c r="AE327" i="46"/>
  <c r="AE328" i="46"/>
  <c r="AD328" i="46"/>
  <c r="AM496" i="46"/>
  <c r="AJ496" i="46"/>
  <c r="AJ536" i="46"/>
  <c r="AM536" i="46"/>
  <c r="AM537" i="46"/>
  <c r="AJ537" i="46"/>
  <c r="AD550" i="46"/>
  <c r="AE550" i="46"/>
  <c r="AD553" i="46"/>
  <c r="AE553" i="46"/>
  <c r="AE554" i="46"/>
  <c r="AD554" i="46"/>
  <c r="AO555" i="46"/>
  <c r="AI555" i="46"/>
  <c r="AD556" i="46"/>
  <c r="AE556" i="46"/>
  <c r="AM690" i="46"/>
  <c r="AI690" i="46"/>
  <c r="AJ690" i="46"/>
  <c r="AM806" i="46"/>
  <c r="AJ806" i="46"/>
  <c r="AL814" i="46"/>
  <c r="AI814" i="46"/>
  <c r="AE815" i="46"/>
  <c r="AD815" i="46"/>
  <c r="AM820" i="46"/>
  <c r="AJ820" i="46"/>
  <c r="AM872" i="46"/>
  <c r="AJ872" i="46"/>
  <c r="AI872" i="46"/>
  <c r="AI877" i="46"/>
  <c r="AK880" i="46"/>
  <c r="AN880" i="46"/>
  <c r="AI897" i="46"/>
  <c r="AO903" i="46"/>
  <c r="AI903" i="46"/>
  <c r="AJ940" i="46"/>
  <c r="AM940" i="46"/>
  <c r="AI940" i="46"/>
  <c r="AJ941" i="46"/>
  <c r="AM941" i="46"/>
  <c r="AD963" i="46"/>
  <c r="AE963" i="46"/>
  <c r="AG343" i="34"/>
  <c r="AH343" i="34"/>
  <c r="B42" i="52"/>
  <c r="B40" i="52"/>
  <c r="AN987" i="46"/>
  <c r="AG291" i="46"/>
  <c r="AN147" i="46"/>
  <c r="AG835" i="46"/>
  <c r="AN111" i="46"/>
  <c r="AL476" i="46"/>
  <c r="AO128" i="46"/>
  <c r="AP294" i="46"/>
  <c r="AP305" i="46"/>
  <c r="AQ44" i="46"/>
  <c r="AQ241" i="46"/>
  <c r="AQ243" i="46"/>
  <c r="AL378" i="46"/>
  <c r="AQ472" i="46"/>
  <c r="AP514" i="46"/>
  <c r="AL609" i="46"/>
  <c r="AP45" i="46"/>
  <c r="AO258" i="46"/>
  <c r="AO308" i="46"/>
  <c r="AL370" i="46"/>
  <c r="AI433" i="46"/>
  <c r="AI496" i="46"/>
  <c r="AO623" i="46"/>
  <c r="AQ842" i="46"/>
  <c r="AL992" i="46"/>
  <c r="AP1014" i="46"/>
  <c r="AO196" i="46"/>
  <c r="AP409" i="46"/>
  <c r="AO847" i="46"/>
  <c r="AO429" i="46"/>
  <c r="AP552" i="46"/>
  <c r="AP756" i="46"/>
  <c r="AQ455" i="46"/>
  <c r="AQ962" i="46"/>
  <c r="AL743" i="46"/>
  <c r="AN297" i="46"/>
  <c r="AO374" i="46"/>
  <c r="AQ306" i="46"/>
  <c r="AI353" i="46"/>
  <c r="AO619" i="46"/>
  <c r="AI298" i="46"/>
  <c r="AP302" i="46"/>
  <c r="AL321" i="46"/>
  <c r="AQ323" i="46"/>
  <c r="AO169" i="46"/>
  <c r="AI249" i="46"/>
  <c r="AP253" i="46"/>
  <c r="AL1011" i="46"/>
  <c r="AI242" i="46"/>
  <c r="AQ289" i="46"/>
  <c r="AQ451" i="46"/>
  <c r="AI123" i="46"/>
  <c r="AP198" i="46"/>
  <c r="AP257" i="46"/>
  <c r="AI347" i="46"/>
  <c r="AI349" i="46"/>
  <c r="AP355" i="46"/>
  <c r="AO386" i="46"/>
  <c r="AL555" i="46"/>
  <c r="AP743" i="46"/>
  <c r="AL768" i="46"/>
  <c r="AG297" i="46"/>
  <c r="AP1000" i="46"/>
  <c r="AO187" i="46"/>
  <c r="AQ388" i="46"/>
  <c r="AO285" i="46"/>
  <c r="AP364" i="46"/>
  <c r="AK830" i="46"/>
  <c r="AI368" i="46"/>
  <c r="AP796" i="46"/>
  <c r="AL798" i="46"/>
  <c r="AI233" i="46"/>
  <c r="AI35" i="46"/>
  <c r="AK851" i="46"/>
  <c r="AG851" i="46"/>
  <c r="AO487" i="46"/>
  <c r="AQ359" i="46"/>
  <c r="AI487" i="46"/>
  <c r="AL359" i="46"/>
  <c r="AK720" i="46"/>
  <c r="AP903" i="46"/>
  <c r="AO871" i="46"/>
  <c r="AP487" i="46"/>
  <c r="AI536" i="46"/>
  <c r="AP127" i="46"/>
  <c r="B36" i="43"/>
  <c r="AP898" i="46"/>
  <c r="AQ898" i="46"/>
  <c r="AL873" i="46"/>
  <c r="AQ873" i="46"/>
  <c r="AI702" i="46"/>
  <c r="AO702" i="46"/>
  <c r="AQ676" i="46"/>
  <c r="AI676" i="46"/>
  <c r="AL565" i="46"/>
  <c r="AQ565" i="46"/>
  <c r="AQ489" i="46"/>
  <c r="AO489" i="46"/>
  <c r="AE408" i="46"/>
  <c r="AI165" i="46"/>
  <c r="AP165" i="46"/>
  <c r="AQ104" i="46"/>
  <c r="AO104" i="46"/>
  <c r="AO917" i="46"/>
  <c r="AI917" i="46"/>
  <c r="AQ896" i="46"/>
  <c r="AI896" i="46"/>
  <c r="AI859" i="46"/>
  <c r="AL859" i="46"/>
  <c r="AI587" i="46"/>
  <c r="AQ587" i="46"/>
  <c r="AE551" i="46"/>
  <c r="AL51" i="46"/>
  <c r="AO51" i="46"/>
  <c r="AI51" i="46"/>
  <c r="AQ51" i="46"/>
  <c r="AD44" i="46"/>
  <c r="AO775" i="46"/>
  <c r="AP775" i="46"/>
  <c r="AL983" i="46"/>
  <c r="AI983" i="46"/>
  <c r="AO983" i="46"/>
  <c r="AI977" i="46"/>
  <c r="AP432" i="46"/>
  <c r="AL432" i="46"/>
  <c r="AQ424" i="46"/>
  <c r="AI424" i="46"/>
  <c r="AI274" i="46"/>
  <c r="AQ274" i="46"/>
  <c r="AL682" i="46"/>
  <c r="AO682" i="46"/>
  <c r="AI537" i="46"/>
  <c r="AD386" i="46"/>
  <c r="AM395" i="46"/>
  <c r="AJ977" i="46"/>
  <c r="AO881" i="46"/>
  <c r="AQ881" i="46"/>
  <c r="AO139" i="46"/>
  <c r="AL139" i="46"/>
  <c r="AI131" i="46"/>
  <c r="AP131" i="46"/>
  <c r="AM978" i="46"/>
  <c r="AN418" i="34"/>
  <c r="AJ418" i="34"/>
  <c r="AQ418" i="34"/>
  <c r="AJ597" i="34"/>
  <c r="AN597" i="34"/>
  <c r="AQ597" i="34"/>
  <c r="AJ51" i="46"/>
  <c r="AM51" i="46"/>
  <c r="AM52" i="46"/>
  <c r="AJ52" i="46"/>
  <c r="AI135" i="46"/>
  <c r="AI139" i="46"/>
  <c r="AM160" i="46"/>
  <c r="AJ160" i="46"/>
  <c r="AM174" i="46"/>
  <c r="AJ174" i="46"/>
  <c r="AI181" i="46"/>
  <c r="AD183" i="46"/>
  <c r="AE183" i="46"/>
  <c r="AI184" i="46"/>
  <c r="AO184" i="46"/>
  <c r="AJ623" i="46"/>
  <c r="AM623" i="46"/>
  <c r="AM644" i="46"/>
  <c r="AJ644" i="46"/>
  <c r="AM645" i="46"/>
  <c r="AI645" i="46"/>
  <c r="AP652" i="46"/>
  <c r="AL652" i="46"/>
  <c r="AE653" i="46"/>
  <c r="AD653" i="46"/>
  <c r="AE655" i="46"/>
  <c r="AD655" i="46"/>
  <c r="AM677" i="46"/>
  <c r="AJ677" i="46"/>
  <c r="AI679" i="46"/>
  <c r="AL686" i="46"/>
  <c r="AQ686" i="46"/>
  <c r="AE688" i="46"/>
  <c r="AD688" i="46"/>
  <c r="AP689" i="46"/>
  <c r="AO689" i="46"/>
  <c r="AQ656" i="34"/>
  <c r="AN656" i="34"/>
  <c r="AV656" i="34"/>
  <c r="AQ387" i="34"/>
  <c r="AJ387" i="34"/>
  <c r="AV387" i="34"/>
  <c r="AV189" i="34"/>
  <c r="AQ189" i="34"/>
  <c r="AJ189" i="34"/>
  <c r="AN189" i="34"/>
  <c r="AN486" i="34"/>
  <c r="AV486" i="34"/>
  <c r="AQ486" i="34"/>
  <c r="AJ486" i="34"/>
  <c r="AV771" i="34"/>
  <c r="AN771" i="34"/>
  <c r="AQ413" i="34"/>
  <c r="AN413" i="34"/>
  <c r="AJ413" i="34"/>
  <c r="AV413" i="34"/>
  <c r="AV599" i="34"/>
  <c r="AQ599" i="34"/>
  <c r="AQ843" i="34"/>
  <c r="AJ843" i="34"/>
  <c r="AV68" i="46"/>
  <c r="AV72" i="46"/>
  <c r="AV76" i="46"/>
  <c r="AV84" i="46"/>
  <c r="AV92" i="46"/>
  <c r="AV96" i="46"/>
  <c r="AV108" i="46"/>
  <c r="AV112" i="46"/>
  <c r="AV124" i="46"/>
  <c r="AV128" i="46"/>
  <c r="AV148" i="46"/>
  <c r="AV152" i="46"/>
  <c r="AV156" i="46"/>
  <c r="AV160" i="46"/>
  <c r="AV172" i="46"/>
  <c r="AV176" i="46"/>
  <c r="AV184" i="46"/>
  <c r="AV200" i="46"/>
  <c r="AV204" i="46"/>
  <c r="AV212" i="46"/>
  <c r="AV224" i="46"/>
  <c r="AV240" i="46"/>
  <c r="AV248" i="46"/>
  <c r="AV252" i="46"/>
  <c r="AV260" i="46"/>
  <c r="AV264" i="46"/>
  <c r="AV272" i="46"/>
  <c r="AV280" i="46"/>
  <c r="AV284" i="46"/>
  <c r="AV292" i="46"/>
  <c r="AV296" i="46"/>
  <c r="AV304" i="46"/>
  <c r="AV312" i="46"/>
  <c r="AV324" i="46"/>
  <c r="AV332" i="46"/>
  <c r="AV336" i="46"/>
  <c r="AV344" i="46"/>
  <c r="AV352" i="46"/>
  <c r="AV360" i="46"/>
  <c r="AV372" i="46"/>
  <c r="AV380" i="46"/>
  <c r="AV384" i="46"/>
  <c r="AV396" i="46"/>
  <c r="AV400" i="46"/>
  <c r="AV404" i="46"/>
  <c r="AV420" i="46"/>
  <c r="AV424" i="46"/>
  <c r="AV436" i="46"/>
  <c r="AV452" i="46"/>
  <c r="AV456" i="46"/>
  <c r="AV464" i="46"/>
  <c r="AV468" i="46"/>
  <c r="AV480" i="46"/>
  <c r="AV484" i="46"/>
  <c r="AV496" i="46"/>
  <c r="AV508" i="46"/>
  <c r="AV512" i="46"/>
  <c r="AV524" i="46"/>
  <c r="AV528" i="46"/>
  <c r="AV536" i="46"/>
  <c r="AV540" i="46"/>
  <c r="AV544" i="46"/>
  <c r="AV548" i="46"/>
  <c r="AV552" i="46"/>
  <c r="AV564" i="46"/>
  <c r="AV568" i="46"/>
  <c r="AV580" i="46"/>
  <c r="AV588" i="46"/>
  <c r="AV596" i="46"/>
  <c r="AV604" i="46"/>
  <c r="AV612" i="46"/>
  <c r="AV620" i="46"/>
  <c r="AV632" i="46"/>
  <c r="AV644" i="46"/>
  <c r="AV652" i="46"/>
  <c r="AV656" i="46"/>
  <c r="AV660" i="46"/>
  <c r="AV668" i="46"/>
  <c r="AV672" i="46"/>
  <c r="AV680" i="46"/>
  <c r="AV688" i="46"/>
  <c r="AV700" i="46"/>
  <c r="AV708" i="46"/>
  <c r="AV716" i="46"/>
  <c r="AV724" i="46"/>
  <c r="AV728" i="46"/>
  <c r="AV744" i="46"/>
  <c r="AV764" i="46"/>
  <c r="AV768" i="46"/>
  <c r="AV780" i="46"/>
  <c r="AV784" i="46"/>
  <c r="AV796" i="46"/>
  <c r="AV808" i="46"/>
  <c r="AV816" i="46"/>
  <c r="AV820" i="46"/>
  <c r="AV832" i="46"/>
  <c r="AV836" i="46"/>
  <c r="AV844" i="46"/>
  <c r="AV848" i="46"/>
  <c r="AV856" i="46"/>
  <c r="AV860" i="46"/>
  <c r="AV864" i="46"/>
  <c r="AV872" i="46"/>
  <c r="AV888" i="46"/>
  <c r="AV896" i="46"/>
  <c r="AV912" i="46"/>
  <c r="AV916" i="46"/>
  <c r="AV924" i="46"/>
  <c r="AV932" i="46"/>
  <c r="AV936" i="46"/>
  <c r="AV948" i="46"/>
  <c r="AV956" i="46"/>
  <c r="AV968" i="46"/>
  <c r="AV976" i="46"/>
  <c r="AV980" i="46"/>
  <c r="AV988" i="46"/>
  <c r="AV1000" i="46"/>
  <c r="AV1004" i="46"/>
  <c r="AV1012" i="46"/>
  <c r="AJ118" i="46"/>
  <c r="AM118" i="46"/>
  <c r="AJ126" i="46"/>
  <c r="AM126" i="46"/>
  <c r="AE130" i="46"/>
  <c r="AD130" i="46"/>
  <c r="AJ259" i="46"/>
  <c r="AM259" i="46"/>
  <c r="AM260" i="46"/>
  <c r="AJ260" i="46"/>
  <c r="AE312" i="46"/>
  <c r="AD312" i="46"/>
  <c r="AE314" i="46"/>
  <c r="AD314" i="46"/>
  <c r="AJ316" i="46"/>
  <c r="AM316" i="46"/>
  <c r="AM411" i="46"/>
  <c r="AJ411" i="46"/>
  <c r="AJ687" i="46"/>
  <c r="AM687" i="46"/>
  <c r="AJ689" i="46"/>
  <c r="AM689" i="46"/>
  <c r="AE692" i="46"/>
  <c r="AD692" i="46"/>
  <c r="AE694" i="46"/>
  <c r="AD694" i="46"/>
  <c r="AJ730" i="46"/>
  <c r="AM730" i="46"/>
  <c r="AE737" i="46"/>
  <c r="AD737" i="46"/>
  <c r="AE740" i="46"/>
  <c r="AD740" i="46"/>
  <c r="AE742" i="46"/>
  <c r="AD742" i="46"/>
  <c r="AJ904" i="46"/>
  <c r="AM904" i="46"/>
  <c r="AM1006" i="46"/>
  <c r="AJ1006" i="46"/>
  <c r="P21" i="44"/>
  <c r="AQ648" i="34"/>
  <c r="AJ648" i="34"/>
  <c r="AV876" i="34"/>
  <c r="AQ876" i="34"/>
  <c r="AN876" i="34"/>
  <c r="AJ876" i="34"/>
  <c r="AQ432" i="34"/>
  <c r="AN432" i="34"/>
  <c r="AV432" i="34"/>
  <c r="AH55" i="34"/>
  <c r="AG55" i="34"/>
  <c r="H13" i="34"/>
  <c r="AO407" i="34"/>
  <c r="AT407" i="34"/>
  <c r="AR407" i="34"/>
  <c r="AS407" i="34"/>
  <c r="AL407" i="34"/>
  <c r="AS264" i="34"/>
  <c r="AO264" i="34"/>
  <c r="AL264" i="34"/>
  <c r="AR264" i="34"/>
  <c r="AT264" i="34"/>
  <c r="AL40" i="34"/>
  <c r="AO40" i="34"/>
  <c r="AS40" i="34"/>
  <c r="AR40" i="34"/>
  <c r="AI60" i="46"/>
  <c r="AQ457" i="46"/>
  <c r="AO89" i="46"/>
  <c r="AL712" i="46"/>
  <c r="AP67" i="46"/>
  <c r="AL122" i="46"/>
  <c r="AO140" i="46"/>
  <c r="AQ212" i="46"/>
  <c r="AI568" i="46"/>
  <c r="AK89" i="46"/>
  <c r="AP791" i="46"/>
  <c r="AL562" i="46"/>
  <c r="AP780" i="46"/>
  <c r="AQ1010" i="46"/>
  <c r="AQ727" i="46"/>
  <c r="AI791" i="46"/>
  <c r="AL584" i="46"/>
  <c r="AI358" i="46"/>
  <c r="AP118" i="46"/>
  <c r="AL942" i="46"/>
  <c r="AS942" i="46"/>
  <c r="AP237" i="46"/>
  <c r="AQ178" i="46"/>
  <c r="AQ719" i="46"/>
  <c r="AO586" i="46"/>
  <c r="AI335" i="46"/>
  <c r="AO299" i="46"/>
  <c r="AO223" i="46"/>
  <c r="AL223" i="46"/>
  <c r="AI375" i="46"/>
  <c r="AN649" i="34"/>
  <c r="AQ895" i="34"/>
  <c r="AJ895" i="34"/>
  <c r="AN895" i="34"/>
  <c r="AJ47" i="46"/>
  <c r="AM47" i="46"/>
  <c r="AJ48" i="46"/>
  <c r="AM48" i="46"/>
  <c r="AM184" i="46"/>
  <c r="AJ184" i="46"/>
  <c r="AD188" i="46"/>
  <c r="AE188" i="46"/>
  <c r="AE190" i="46"/>
  <c r="AD190" i="46"/>
  <c r="AJ219" i="46"/>
  <c r="AM219" i="46"/>
  <c r="AJ221" i="46"/>
  <c r="AM221" i="46"/>
  <c r="AM223" i="46"/>
  <c r="AJ223" i="46"/>
  <c r="AJ355" i="46"/>
  <c r="AM355" i="46"/>
  <c r="AI359" i="46"/>
  <c r="AM369" i="46"/>
  <c r="AJ369" i="46"/>
  <c r="AD372" i="46"/>
  <c r="AE372" i="46"/>
  <c r="AM553" i="46"/>
  <c r="AJ553" i="46"/>
  <c r="AJ556" i="46"/>
  <c r="AM556" i="46"/>
  <c r="AM616" i="46"/>
  <c r="AJ616" i="46"/>
  <c r="AI618" i="46"/>
  <c r="AJ770" i="46"/>
  <c r="AM770" i="46"/>
  <c r="AM785" i="46"/>
  <c r="AJ785" i="46"/>
  <c r="AM786" i="46"/>
  <c r="AJ786" i="46"/>
  <c r="AE805" i="46"/>
  <c r="AD805" i="46"/>
  <c r="AM864" i="46"/>
  <c r="AJ864" i="46"/>
  <c r="AE868" i="46"/>
  <c r="AD868" i="46"/>
  <c r="AE870" i="46"/>
  <c r="AD870" i="46"/>
  <c r="AN736" i="34"/>
  <c r="AQ736" i="34"/>
  <c r="AQ742" i="34"/>
  <c r="AJ742" i="34"/>
  <c r="AN836" i="34"/>
  <c r="AV836" i="34"/>
  <c r="AN776" i="34"/>
  <c r="AJ776" i="34"/>
  <c r="AQ776" i="34"/>
  <c r="AV776" i="34"/>
  <c r="AJ320" i="34"/>
  <c r="AN320" i="34"/>
  <c r="AV225" i="34"/>
  <c r="AQ886" i="34"/>
  <c r="AM145" i="46"/>
  <c r="AJ145" i="46"/>
  <c r="AM154" i="46"/>
  <c r="AJ429" i="46"/>
  <c r="AM429" i="46"/>
  <c r="AJ779" i="46"/>
  <c r="AJ945" i="46"/>
  <c r="AM945" i="46"/>
  <c r="AJ458" i="34"/>
  <c r="AV458" i="34"/>
  <c r="AQ458" i="34"/>
  <c r="AN458" i="34"/>
  <c r="AG975" i="34"/>
  <c r="AH975" i="34"/>
  <c r="AL975" i="34" s="1"/>
  <c r="AG973" i="34"/>
  <c r="AH973" i="34"/>
  <c r="AG972" i="34"/>
  <c r="AH972" i="34"/>
  <c r="AM968" i="34"/>
  <c r="AP968" i="34"/>
  <c r="AL968" i="34"/>
  <c r="AM967" i="34"/>
  <c r="AP967" i="34"/>
  <c r="AM966" i="34"/>
  <c r="AL966" i="34"/>
  <c r="AM965" i="34"/>
  <c r="AP965" i="34"/>
  <c r="AL965" i="34"/>
  <c r="AM963" i="34"/>
  <c r="AP963" i="34"/>
  <c r="AL963" i="34"/>
  <c r="AM952" i="34"/>
  <c r="AP952" i="34"/>
  <c r="AG951" i="34"/>
  <c r="AH951" i="34"/>
  <c r="AV944" i="34"/>
  <c r="AN944" i="34"/>
  <c r="AQ944" i="34"/>
  <c r="AJ944" i="34"/>
  <c r="AM942" i="34"/>
  <c r="AP942" i="34"/>
  <c r="AL942" i="34"/>
  <c r="AG941" i="34"/>
  <c r="AH941" i="34"/>
  <c r="AH939" i="34"/>
  <c r="AG939" i="34"/>
  <c r="AP935" i="34"/>
  <c r="AM935" i="34"/>
  <c r="AL935" i="34"/>
  <c r="AP933" i="34"/>
  <c r="AM933" i="34"/>
  <c r="AP932" i="34"/>
  <c r="AM932" i="34"/>
  <c r="AL932" i="34"/>
  <c r="AG899" i="34"/>
  <c r="AH899" i="34"/>
  <c r="AH898" i="34"/>
  <c r="AG898" i="34"/>
  <c r="AP896" i="34"/>
  <c r="AM896" i="34"/>
  <c r="AL896" i="34"/>
  <c r="AG894" i="34"/>
  <c r="AH894" i="34"/>
  <c r="AV892" i="34"/>
  <c r="AJ892" i="34"/>
  <c r="AN542" i="34"/>
  <c r="AV542" i="34"/>
  <c r="AJ542" i="34"/>
  <c r="AN517" i="34"/>
  <c r="AJ517" i="34"/>
  <c r="AH513" i="34"/>
  <c r="AG513" i="34"/>
  <c r="AJ511" i="34"/>
  <c r="AV511" i="34"/>
  <c r="AJ508" i="34"/>
  <c r="AV508" i="34"/>
  <c r="AN508" i="34"/>
  <c r="AP495" i="34"/>
  <c r="AM495" i="34"/>
  <c r="AM494" i="34"/>
  <c r="AP494" i="34"/>
  <c r="AH493" i="34"/>
  <c r="AG493" i="34"/>
  <c r="AG492" i="34"/>
  <c r="AH492" i="34"/>
  <c r="AH491" i="34"/>
  <c r="AG491" i="34"/>
  <c r="AM488" i="34"/>
  <c r="AP488" i="34"/>
  <c r="AH485" i="34"/>
  <c r="AG485" i="34"/>
  <c r="AH481" i="34"/>
  <c r="AG481" i="34"/>
  <c r="AV479" i="34"/>
  <c r="AJ479" i="34"/>
  <c r="AQ479" i="34"/>
  <c r="AN479" i="34"/>
  <c r="AP477" i="34"/>
  <c r="AM477" i="34"/>
  <c r="AM474" i="34"/>
  <c r="AL474" i="34"/>
  <c r="AP474" i="34"/>
  <c r="AH470" i="34"/>
  <c r="AG470" i="34"/>
  <c r="AM442" i="34"/>
  <c r="AL442" i="34"/>
  <c r="AT71" i="34"/>
  <c r="AR71" i="34"/>
  <c r="AO71" i="34"/>
  <c r="AS71" i="34"/>
  <c r="AL71" i="34"/>
  <c r="AV663" i="34"/>
  <c r="AQ663" i="34"/>
  <c r="AJ132" i="46"/>
  <c r="AM132" i="46"/>
  <c r="AJ193" i="46"/>
  <c r="AM193" i="46"/>
  <c r="AJ493" i="46"/>
  <c r="AM493" i="46"/>
  <c r="AJ563" i="46"/>
  <c r="AM563" i="46"/>
  <c r="AM657" i="46"/>
  <c r="AJ657" i="46"/>
  <c r="AJ313" i="34"/>
  <c r="AQ313" i="34"/>
  <c r="AQ357" i="34"/>
  <c r="AV357" i="34"/>
  <c r="AJ545" i="34"/>
  <c r="AN545" i="34"/>
  <c r="AJ553" i="34"/>
  <c r="AN553" i="34"/>
  <c r="AV553" i="34"/>
  <c r="AV1011" i="34"/>
  <c r="AQ1011" i="34"/>
  <c r="AP579" i="34"/>
  <c r="AL579" i="34"/>
  <c r="AM579" i="34"/>
  <c r="AH577" i="34"/>
  <c r="AG577" i="34"/>
  <c r="AH572" i="34"/>
  <c r="AG572" i="34"/>
  <c r="AY563" i="34"/>
  <c r="AH561" i="34"/>
  <c r="AG561" i="34"/>
  <c r="AG560" i="34"/>
  <c r="AH560" i="34"/>
  <c r="AH559" i="34"/>
  <c r="AG559" i="34"/>
  <c r="AP555" i="34"/>
  <c r="AM555" i="34"/>
  <c r="AL555" i="34"/>
  <c r="AG551" i="34"/>
  <c r="AH551" i="34"/>
  <c r="AG550" i="34"/>
  <c r="AH550" i="34"/>
  <c r="AH549" i="34"/>
  <c r="AG549" i="34"/>
  <c r="AM545" i="34"/>
  <c r="AP545" i="34"/>
  <c r="AP544" i="34"/>
  <c r="AM544" i="34"/>
  <c r="AP536" i="34"/>
  <c r="AM536" i="34"/>
  <c r="AV526" i="34"/>
  <c r="AQ526" i="34"/>
  <c r="AP521" i="34"/>
  <c r="AM521" i="34"/>
  <c r="AH520" i="34"/>
  <c r="AG520" i="34"/>
  <c r="AH518" i="34"/>
  <c r="AG518" i="34"/>
  <c r="AP513" i="34"/>
  <c r="AM513" i="34"/>
  <c r="AH512" i="34"/>
  <c r="AG512" i="34"/>
  <c r="AG906" i="34"/>
  <c r="AH906" i="34"/>
  <c r="AN893" i="34"/>
  <c r="AQ893" i="34"/>
  <c r="AJ893" i="34"/>
  <c r="AV893" i="34"/>
  <c r="AP887" i="34"/>
  <c r="AL887" i="34"/>
  <c r="AM887" i="34"/>
  <c r="AP886" i="34"/>
  <c r="AM886" i="34"/>
  <c r="AM885" i="34"/>
  <c r="AP885" i="34"/>
  <c r="AP883" i="34"/>
  <c r="AM883" i="34"/>
  <c r="AP882" i="34"/>
  <c r="AM882" i="34"/>
  <c r="AH880" i="34"/>
  <c r="AG880" i="34"/>
  <c r="AH879" i="34"/>
  <c r="AG879" i="34"/>
  <c r="AH878" i="34"/>
  <c r="AG878" i="34"/>
  <c r="AP874" i="34"/>
  <c r="AL874" i="34"/>
  <c r="AP864" i="34"/>
  <c r="AM864" i="34"/>
  <c r="AM863" i="34"/>
  <c r="AP863" i="34"/>
  <c r="AG861" i="34"/>
  <c r="AH861" i="34"/>
  <c r="AG852" i="34"/>
  <c r="AH852" i="34"/>
  <c r="AL852" i="34" s="1"/>
  <c r="AG851" i="34"/>
  <c r="AH851" i="34"/>
  <c r="AG847" i="34"/>
  <c r="AH847" i="34"/>
  <c r="AG841" i="34"/>
  <c r="AH841" i="34"/>
  <c r="AG439" i="34"/>
  <c r="AH439" i="34"/>
  <c r="AH438" i="34"/>
  <c r="AG438" i="34"/>
  <c r="AG437" i="34"/>
  <c r="AH437" i="34"/>
  <c r="AG435" i="34"/>
  <c r="AH435" i="34"/>
  <c r="AG163" i="34"/>
  <c r="AH163" i="34"/>
  <c r="AQ420" i="34"/>
  <c r="AN420" i="34"/>
  <c r="AM998" i="34"/>
  <c r="AL998" i="34"/>
  <c r="AG991" i="34"/>
  <c r="AH991" i="34"/>
  <c r="AG990" i="34"/>
  <c r="AH990" i="34"/>
  <c r="AP989" i="34"/>
  <c r="AM989" i="34"/>
  <c r="AP975" i="34"/>
  <c r="AM975" i="34"/>
  <c r="AP974" i="34"/>
  <c r="AM974" i="34"/>
  <c r="AM973" i="34"/>
  <c r="AP973" i="34"/>
  <c r="AH971" i="34"/>
  <c r="AL971" i="34" s="1"/>
  <c r="AG971" i="34"/>
  <c r="AY967" i="34"/>
  <c r="AY962" i="34"/>
  <c r="AG961" i="34"/>
  <c r="AH961" i="34"/>
  <c r="AG960" i="34"/>
  <c r="AH960" i="34"/>
  <c r="AM950" i="34"/>
  <c r="AP950" i="34"/>
  <c r="AH945" i="34"/>
  <c r="AG945" i="34"/>
  <c r="AG902" i="34"/>
  <c r="AH902" i="34"/>
  <c r="AY895" i="34"/>
  <c r="AM802" i="34"/>
  <c r="AL802" i="34"/>
  <c r="AM793" i="34"/>
  <c r="AP793" i="34"/>
  <c r="AL793" i="34"/>
  <c r="AP792" i="34"/>
  <c r="AM792" i="34"/>
  <c r="AP786" i="34"/>
  <c r="AM786" i="34"/>
  <c r="AG606" i="34"/>
  <c r="AH606" i="34"/>
  <c r="AP450" i="34"/>
  <c r="AM450" i="34"/>
  <c r="AL450" i="34"/>
  <c r="AG404" i="34"/>
  <c r="AH404" i="34"/>
  <c r="AH403" i="34"/>
  <c r="AG403" i="34"/>
  <c r="AH402" i="34"/>
  <c r="AG402" i="34"/>
  <c r="AM396" i="34"/>
  <c r="AP396" i="34"/>
  <c r="AP393" i="34"/>
  <c r="AM393" i="34"/>
  <c r="AL393" i="34"/>
  <c r="AM390" i="34"/>
  <c r="AP390" i="34"/>
  <c r="AG385" i="34"/>
  <c r="AH385" i="34"/>
  <c r="AH373" i="34"/>
  <c r="AG373" i="34"/>
  <c r="AH358" i="34"/>
  <c r="AG358" i="34"/>
  <c r="AP352" i="34"/>
  <c r="AM352" i="34"/>
  <c r="AG349" i="34"/>
  <c r="AH349" i="34"/>
  <c r="AT1009" i="34"/>
  <c r="AO1009" i="34"/>
  <c r="AR1009" i="34"/>
  <c r="AL1009" i="34"/>
  <c r="AS1009" i="34"/>
  <c r="AH949" i="34"/>
  <c r="AS845" i="34"/>
  <c r="AR845" i="34"/>
  <c r="AO519" i="34"/>
  <c r="AS519" i="34"/>
  <c r="AT519" i="34"/>
  <c r="AT504" i="34"/>
  <c r="AL504" i="34"/>
  <c r="AO504" i="34"/>
  <c r="AR504" i="34"/>
  <c r="AM1006" i="34"/>
  <c r="AL1006" i="34"/>
  <c r="AG884" i="34"/>
  <c r="AH884" i="34"/>
  <c r="AG875" i="34"/>
  <c r="AH875" i="34"/>
  <c r="AG873" i="34"/>
  <c r="AH873" i="34"/>
  <c r="AH839" i="34"/>
  <c r="AG839" i="34"/>
  <c r="AH838" i="34"/>
  <c r="AG838" i="34"/>
  <c r="AH835" i="34"/>
  <c r="AG835" i="34"/>
  <c r="AM817" i="34"/>
  <c r="AP817" i="34"/>
  <c r="AL817" i="34"/>
  <c r="AG816" i="34"/>
  <c r="AH816" i="34"/>
  <c r="AG815" i="34"/>
  <c r="AH815" i="34"/>
  <c r="AP806" i="34"/>
  <c r="AL806" i="34"/>
  <c r="AM805" i="34"/>
  <c r="AP805" i="34"/>
  <c r="AM801" i="34"/>
  <c r="AP801" i="34"/>
  <c r="AG800" i="34"/>
  <c r="AH800" i="34"/>
  <c r="AG799" i="34"/>
  <c r="AH799" i="34"/>
  <c r="AP694" i="34"/>
  <c r="AM694" i="34"/>
  <c r="AG693" i="34"/>
  <c r="AH693" i="34"/>
  <c r="AM682" i="34"/>
  <c r="AP682" i="34"/>
  <c r="AP681" i="34"/>
  <c r="AM681" i="34"/>
  <c r="AM629" i="34"/>
  <c r="AP629" i="34"/>
  <c r="AP628" i="34"/>
  <c r="AM628" i="34"/>
  <c r="AH626" i="34"/>
  <c r="AG626" i="34"/>
  <c r="AG625" i="34"/>
  <c r="AH625" i="34"/>
  <c r="AM620" i="34"/>
  <c r="AP620" i="34"/>
  <c r="AM619" i="34"/>
  <c r="AP619" i="34"/>
  <c r="AP458" i="34"/>
  <c r="AM458" i="34"/>
  <c r="AM454" i="34"/>
  <c r="AP454" i="34"/>
  <c r="AM120" i="34"/>
  <c r="AP120" i="34"/>
  <c r="AH119" i="34"/>
  <c r="AG119" i="34"/>
  <c r="AG116" i="34"/>
  <c r="AH116" i="34"/>
  <c r="AG115" i="34"/>
  <c r="AH115" i="34"/>
  <c r="AH114" i="34"/>
  <c r="AG114" i="34"/>
  <c r="AG111" i="34"/>
  <c r="AH111" i="34"/>
  <c r="AH109" i="34"/>
  <c r="AG109" i="34"/>
  <c r="AM106" i="34"/>
  <c r="AP106" i="34"/>
  <c r="AG101" i="34"/>
  <c r="AH101" i="34"/>
  <c r="AG78" i="34"/>
  <c r="AH78" i="34"/>
  <c r="AG76" i="34"/>
  <c r="AH76" i="34"/>
  <c r="AH75" i="34"/>
  <c r="AG75" i="34"/>
  <c r="AH74" i="34"/>
  <c r="AG74" i="34"/>
  <c r="AO910" i="34"/>
  <c r="AS910" i="34"/>
  <c r="AR910" i="34"/>
  <c r="AL910" i="34"/>
  <c r="AT910" i="34"/>
  <c r="AL889" i="34"/>
  <c r="AR628" i="34"/>
  <c r="AS628" i="34"/>
  <c r="AO628" i="34"/>
  <c r="AO553" i="34"/>
  <c r="AR553" i="34"/>
  <c r="AG1014" i="34"/>
  <c r="AH1014" i="34"/>
  <c r="AH1013" i="34"/>
  <c r="AL1013" i="34" s="1"/>
  <c r="AG1013" i="34"/>
  <c r="AH1012" i="34"/>
  <c r="AG1012" i="34"/>
  <c r="AY1005" i="34"/>
  <c r="AG1001" i="34"/>
  <c r="AH1001" i="34"/>
  <c r="AY997" i="34"/>
  <c r="AY988" i="34"/>
  <c r="AH985" i="34"/>
  <c r="AG985" i="34"/>
  <c r="AP970" i="34"/>
  <c r="AM970" i="34"/>
  <c r="AG956" i="34"/>
  <c r="AH956" i="34"/>
  <c r="AG937" i="34"/>
  <c r="AH937" i="34"/>
  <c r="AG921" i="34"/>
  <c r="AH921" i="34"/>
  <c r="AY911" i="34"/>
  <c r="AH855" i="34"/>
  <c r="AG855" i="34"/>
  <c r="AH854" i="34"/>
  <c r="AG854" i="34"/>
  <c r="AH828" i="34"/>
  <c r="AG828" i="34"/>
  <c r="AG825" i="34"/>
  <c r="AH825" i="34"/>
  <c r="AH822" i="34"/>
  <c r="AG822" i="34"/>
  <c r="AG820" i="34"/>
  <c r="AH820" i="34"/>
  <c r="AG819" i="34"/>
  <c r="AH819" i="34"/>
  <c r="AM815" i="34"/>
  <c r="AP815" i="34"/>
  <c r="AG780" i="34"/>
  <c r="AH780" i="34"/>
  <c r="AG779" i="34"/>
  <c r="AH779" i="34"/>
  <c r="AM773" i="34"/>
  <c r="AP773" i="34"/>
  <c r="AM765" i="34"/>
  <c r="AP765" i="34"/>
  <c r="AG760" i="34"/>
  <c r="AH760" i="34"/>
  <c r="AG759" i="34"/>
  <c r="AH759" i="34"/>
  <c r="AG753" i="34"/>
  <c r="AH753" i="34"/>
  <c r="AG751" i="34"/>
  <c r="AH751" i="34"/>
  <c r="AP709" i="34"/>
  <c r="AM709" i="34"/>
  <c r="AP676" i="34"/>
  <c r="AM676" i="34"/>
  <c r="AH669" i="34"/>
  <c r="AG669" i="34"/>
  <c r="AH668" i="34"/>
  <c r="AG668" i="34"/>
  <c r="AH667" i="34"/>
  <c r="AG667" i="34"/>
  <c r="AH666" i="34"/>
  <c r="AG666" i="34"/>
  <c r="AH660" i="34"/>
  <c r="AG660" i="34"/>
  <c r="AH659" i="34"/>
  <c r="AG659" i="34"/>
  <c r="AH646" i="34"/>
  <c r="AG646" i="34"/>
  <c r="AM639" i="34"/>
  <c r="AP639" i="34"/>
  <c r="AH637" i="34"/>
  <c r="AG637" i="34"/>
  <c r="AP601" i="34"/>
  <c r="AM601" i="34"/>
  <c r="AM598" i="34"/>
  <c r="AP598" i="34"/>
  <c r="AG587" i="34"/>
  <c r="AH587" i="34"/>
  <c r="AH586" i="34"/>
  <c r="AG586" i="34"/>
  <c r="AG585" i="34"/>
  <c r="AH585" i="34"/>
  <c r="AG584" i="34"/>
  <c r="AH584" i="34"/>
  <c r="AY578" i="34"/>
  <c r="AH571" i="34"/>
  <c r="AG571" i="34"/>
  <c r="AG528" i="34"/>
  <c r="AH528" i="34"/>
  <c r="AP487" i="34"/>
  <c r="AM487" i="34"/>
  <c r="AM482" i="34"/>
  <c r="AP482" i="34"/>
  <c r="AH464" i="34"/>
  <c r="AG464" i="34"/>
  <c r="AG462" i="34"/>
  <c r="AH462" i="34"/>
  <c r="AH460" i="34"/>
  <c r="AG460" i="34"/>
  <c r="AG425" i="34"/>
  <c r="AH425" i="34"/>
  <c r="AG422" i="34"/>
  <c r="AH422" i="34"/>
  <c r="AY395" i="34"/>
  <c r="AY393" i="34"/>
  <c r="AY389" i="34"/>
  <c r="AP387" i="34"/>
  <c r="AM387" i="34"/>
  <c r="AM386" i="34"/>
  <c r="AP386" i="34"/>
  <c r="AH378" i="34"/>
  <c r="AG378" i="34"/>
  <c r="AH377" i="34"/>
  <c r="AG377" i="34"/>
  <c r="AG376" i="34"/>
  <c r="AH376" i="34"/>
  <c r="AH314" i="34"/>
  <c r="AG314" i="34"/>
  <c r="AG287" i="34"/>
  <c r="AH287" i="34"/>
  <c r="AH286" i="34"/>
  <c r="AG286" i="34"/>
  <c r="AG260" i="34"/>
  <c r="AH260" i="34"/>
  <c r="AP256" i="34"/>
  <c r="AM256" i="34"/>
  <c r="AM254" i="34"/>
  <c r="AP254" i="34"/>
  <c r="AH243" i="34"/>
  <c r="AG243" i="34"/>
  <c r="AG219" i="34"/>
  <c r="AH219" i="34"/>
  <c r="AH214" i="34"/>
  <c r="AG214" i="34"/>
  <c r="AH187" i="34"/>
  <c r="AG187" i="34"/>
  <c r="AH186" i="34"/>
  <c r="AG186" i="34"/>
  <c r="AH133" i="34"/>
  <c r="AG133" i="34"/>
  <c r="AG132" i="34"/>
  <c r="AH132" i="34"/>
  <c r="AG131" i="34"/>
  <c r="AH131" i="34"/>
  <c r="AO696" i="34"/>
  <c r="AR696" i="34"/>
  <c r="AM1001" i="34"/>
  <c r="AP1001" i="34"/>
  <c r="AH1000" i="34"/>
  <c r="AG1000" i="34"/>
  <c r="AG936" i="34"/>
  <c r="AH936" i="34"/>
  <c r="AG919" i="34"/>
  <c r="AH919" i="34"/>
  <c r="AH916" i="34"/>
  <c r="AG916" i="34"/>
  <c r="AG915" i="34"/>
  <c r="AH915" i="34"/>
  <c r="AL915" i="34" s="1"/>
  <c r="AG914" i="34"/>
  <c r="AH914" i="34"/>
  <c r="AG913" i="34"/>
  <c r="AH913" i="34"/>
  <c r="AG909" i="34"/>
  <c r="AH909" i="34"/>
  <c r="AL909" i="34" s="1"/>
  <c r="AG908" i="34"/>
  <c r="AH908" i="34"/>
  <c r="AH903" i="34"/>
  <c r="AG903" i="34"/>
  <c r="AG901" i="34"/>
  <c r="AH901" i="34"/>
  <c r="AG900" i="34"/>
  <c r="AH900" i="34"/>
  <c r="AM891" i="34"/>
  <c r="AP891" i="34"/>
  <c r="AL891" i="34"/>
  <c r="AP889" i="34"/>
  <c r="AM889" i="34"/>
  <c r="AG871" i="34"/>
  <c r="AH871" i="34"/>
  <c r="AG870" i="34"/>
  <c r="AH870" i="34"/>
  <c r="AG868" i="34"/>
  <c r="AH868" i="34"/>
  <c r="AG867" i="34"/>
  <c r="AH867" i="34"/>
  <c r="AM855" i="34"/>
  <c r="AP855" i="34"/>
  <c r="AG824" i="34"/>
  <c r="AH824" i="34"/>
  <c r="AP789" i="34"/>
  <c r="AM789" i="34"/>
  <c r="AG788" i="34"/>
  <c r="AH788" i="34"/>
  <c r="AG787" i="34"/>
  <c r="AH787" i="34"/>
  <c r="AP770" i="34"/>
  <c r="AM770" i="34"/>
  <c r="AH769" i="34"/>
  <c r="AG769" i="34"/>
  <c r="AH762" i="34"/>
  <c r="AG762" i="34"/>
  <c r="AH757" i="34"/>
  <c r="AG757" i="34"/>
  <c r="AH747" i="34"/>
  <c r="AG747" i="34"/>
  <c r="AG686" i="34"/>
  <c r="AH686" i="34"/>
  <c r="AG684" i="34"/>
  <c r="AH684" i="34"/>
  <c r="AH683" i="34"/>
  <c r="AG683" i="34"/>
  <c r="AH678" i="34"/>
  <c r="AG678" i="34"/>
  <c r="AH673" i="34"/>
  <c r="AG673" i="34"/>
  <c r="AM665" i="34"/>
  <c r="AP665" i="34"/>
  <c r="AP609" i="34"/>
  <c r="AM609" i="34"/>
  <c r="AG594" i="34"/>
  <c r="AH594" i="34"/>
  <c r="AL590" i="34"/>
  <c r="AM590" i="34"/>
  <c r="AH538" i="34"/>
  <c r="AG538" i="34"/>
  <c r="AP506" i="34"/>
  <c r="AM506" i="34"/>
  <c r="AH503" i="34"/>
  <c r="AG503" i="34"/>
  <c r="AH501" i="34"/>
  <c r="AG501" i="34"/>
  <c r="AH452" i="34"/>
  <c r="AG452" i="34"/>
  <c r="AP413" i="34"/>
  <c r="AM413" i="34"/>
  <c r="AG363" i="34"/>
  <c r="AH363" i="34"/>
  <c r="AL363" i="34" s="1"/>
  <c r="AH346" i="34"/>
  <c r="AG346" i="34"/>
  <c r="AG326" i="34"/>
  <c r="AH326" i="34"/>
  <c r="AH318" i="34"/>
  <c r="AG318" i="34"/>
  <c r="AH317" i="34"/>
  <c r="AG317" i="34"/>
  <c r="AH275" i="34"/>
  <c r="AG275" i="34"/>
  <c r="AG274" i="34"/>
  <c r="AH274" i="34"/>
  <c r="AH273" i="34"/>
  <c r="AG273" i="34"/>
  <c r="AG272" i="34"/>
  <c r="AH272" i="34"/>
  <c r="AH271" i="34"/>
  <c r="AG271" i="34"/>
  <c r="AH270" i="34"/>
  <c r="AG270" i="34"/>
  <c r="AH250" i="34"/>
  <c r="AL250" i="34" s="1"/>
  <c r="AG250" i="34"/>
  <c r="AG249" i="34"/>
  <c r="AH249" i="34"/>
  <c r="AG248" i="34"/>
  <c r="AH248" i="34"/>
  <c r="AG247" i="34"/>
  <c r="AH247" i="34"/>
  <c r="AG246" i="34"/>
  <c r="AH246" i="34"/>
  <c r="AP220" i="34"/>
  <c r="AM220" i="34"/>
  <c r="AG217" i="34"/>
  <c r="AH217" i="34"/>
  <c r="AG194" i="34"/>
  <c r="AH194" i="34"/>
  <c r="AH1010" i="34"/>
  <c r="AT817" i="34"/>
  <c r="AS817" i="34"/>
  <c r="AO817" i="34"/>
  <c r="AS804" i="34"/>
  <c r="AO804" i="34"/>
  <c r="AH732" i="34"/>
  <c r="AH685" i="34"/>
  <c r="AO471" i="34"/>
  <c r="AT471" i="34"/>
  <c r="AS471" i="34"/>
  <c r="AL191" i="34"/>
  <c r="AT191" i="34"/>
  <c r="AG1007" i="34"/>
  <c r="AH1007" i="34"/>
  <c r="AH1004" i="34"/>
  <c r="AG1004" i="34"/>
  <c r="AG1003" i="34"/>
  <c r="AH1003" i="34"/>
  <c r="AG999" i="34"/>
  <c r="AH999" i="34"/>
  <c r="AH997" i="34"/>
  <c r="AG997" i="34"/>
  <c r="AH988" i="34"/>
  <c r="AG988" i="34"/>
  <c r="AP983" i="34"/>
  <c r="AM983" i="34"/>
  <c r="AP981" i="34"/>
  <c r="AM981" i="34"/>
  <c r="AG977" i="34"/>
  <c r="AH977" i="34"/>
  <c r="AY969" i="34"/>
  <c r="AH969" i="34"/>
  <c r="AG969" i="34"/>
  <c r="AG962" i="34"/>
  <c r="AH962" i="34"/>
  <c r="AP957" i="34"/>
  <c r="AM957" i="34"/>
  <c r="AG953" i="34"/>
  <c r="AH953" i="34"/>
  <c r="AL953" i="34" s="1"/>
  <c r="AY945" i="34"/>
  <c r="AY936" i="34"/>
  <c r="AY934" i="34"/>
  <c r="AP930" i="34"/>
  <c r="AM930" i="34"/>
  <c r="AG922" i="34"/>
  <c r="AH922" i="34"/>
  <c r="AH911" i="34"/>
  <c r="AG911" i="34"/>
  <c r="AP907" i="34"/>
  <c r="AL907" i="34"/>
  <c r="AM893" i="34"/>
  <c r="AP893" i="34"/>
  <c r="AY884" i="34"/>
  <c r="AP881" i="34"/>
  <c r="AM881" i="34"/>
  <c r="AY873" i="34"/>
  <c r="AY858" i="34"/>
  <c r="AM857" i="34"/>
  <c r="AP857" i="34"/>
  <c r="AH853" i="34"/>
  <c r="AG853" i="34"/>
  <c r="AG849" i="34"/>
  <c r="AH849" i="34"/>
  <c r="AM845" i="34"/>
  <c r="AP845" i="34"/>
  <c r="AH830" i="34"/>
  <c r="AG830" i="34"/>
  <c r="AH829" i="34"/>
  <c r="AG829" i="34"/>
  <c r="AY827" i="34"/>
  <c r="AL825" i="34"/>
  <c r="AY822" i="34"/>
  <c r="AG821" i="34"/>
  <c r="AH821" i="34"/>
  <c r="AG818" i="34"/>
  <c r="AH818" i="34"/>
  <c r="AY815" i="34"/>
  <c r="AT810" i="34"/>
  <c r="AS810" i="34"/>
  <c r="AO810" i="34"/>
  <c r="AY805" i="34"/>
  <c r="AL805" i="34"/>
  <c r="AG803" i="34"/>
  <c r="AH803" i="34"/>
  <c r="AM799" i="34"/>
  <c r="AP799" i="34"/>
  <c r="AY792" i="34"/>
  <c r="AT790" i="34"/>
  <c r="AR790" i="34"/>
  <c r="AO790" i="34"/>
  <c r="AL779" i="34"/>
  <c r="AR778" i="34"/>
  <c r="AT778" i="34"/>
  <c r="AH774" i="34"/>
  <c r="AG774" i="34"/>
  <c r="AH761" i="34"/>
  <c r="AG761" i="34"/>
  <c r="AG752" i="34"/>
  <c r="AH752" i="34"/>
  <c r="AH731" i="34"/>
  <c r="AG731" i="34"/>
  <c r="AG730" i="34"/>
  <c r="AH730" i="34"/>
  <c r="AH729" i="34"/>
  <c r="AG729" i="34"/>
  <c r="AH724" i="34"/>
  <c r="AG724" i="34"/>
  <c r="AP706" i="34"/>
  <c r="AM706" i="34"/>
  <c r="AH705" i="34"/>
  <c r="AG705" i="34"/>
  <c r="AH700" i="34"/>
  <c r="AG700" i="34"/>
  <c r="AG699" i="34"/>
  <c r="AH699" i="34"/>
  <c r="AY692" i="34"/>
  <c r="AP689" i="34"/>
  <c r="AM689" i="34"/>
  <c r="AY682" i="34"/>
  <c r="AH677" i="34"/>
  <c r="AG677" i="34"/>
  <c r="AG670" i="34"/>
  <c r="AH670" i="34"/>
  <c r="AY664" i="34"/>
  <c r="AY662" i="34"/>
  <c r="AY660" i="34"/>
  <c r="AH645" i="34"/>
  <c r="AG645" i="34"/>
  <c r="AM631" i="34"/>
  <c r="AP631" i="34"/>
  <c r="AM615" i="34"/>
  <c r="AP615" i="34"/>
  <c r="AG612" i="34"/>
  <c r="AH612" i="34"/>
  <c r="AG602" i="34"/>
  <c r="AH602" i="34"/>
  <c r="AG593" i="34"/>
  <c r="AH593" i="34"/>
  <c r="AY587" i="34"/>
  <c r="AY561" i="34"/>
  <c r="AY554" i="34"/>
  <c r="AH554" i="34"/>
  <c r="AG554" i="34"/>
  <c r="AY543" i="34"/>
  <c r="AY533" i="34"/>
  <c r="AH532" i="34"/>
  <c r="AG532" i="34"/>
  <c r="AH525" i="34"/>
  <c r="AG525" i="34"/>
  <c r="AG524" i="34"/>
  <c r="AH524" i="34"/>
  <c r="AH516" i="34"/>
  <c r="AL516" i="34" s="1"/>
  <c r="AG516" i="34"/>
  <c r="AM510" i="34"/>
  <c r="AP510" i="34"/>
  <c r="AG499" i="34"/>
  <c r="AH499" i="34"/>
  <c r="AL499" i="34" s="1"/>
  <c r="AH497" i="34"/>
  <c r="AG497" i="34"/>
  <c r="AL492" i="34"/>
  <c r="AG490" i="34"/>
  <c r="AH490" i="34"/>
  <c r="AL490" i="34" s="1"/>
  <c r="AY485" i="34"/>
  <c r="AY481" i="34"/>
  <c r="AG478" i="34"/>
  <c r="AH478" i="34"/>
  <c r="AL471" i="34"/>
  <c r="AG469" i="34"/>
  <c r="AH469" i="34"/>
  <c r="AG468" i="34"/>
  <c r="AH468" i="34"/>
  <c r="AH466" i="34"/>
  <c r="AL466" i="34" s="1"/>
  <c r="AG466" i="34"/>
  <c r="AY453" i="34"/>
  <c r="AG453" i="34"/>
  <c r="AH453" i="34"/>
  <c r="AY451" i="34"/>
  <c r="AY441" i="34"/>
  <c r="AY425" i="34"/>
  <c r="AG424" i="34"/>
  <c r="AH424" i="34"/>
  <c r="AP420" i="34"/>
  <c r="AM420" i="34"/>
  <c r="AY412" i="34"/>
  <c r="AG400" i="34"/>
  <c r="AH400" i="34"/>
  <c r="AG399" i="34"/>
  <c r="AH399" i="34"/>
  <c r="AG397" i="34"/>
  <c r="AH397" i="34"/>
  <c r="AH361" i="34"/>
  <c r="AG361" i="34"/>
  <c r="AH359" i="34"/>
  <c r="AL359" i="34" s="1"/>
  <c r="AG359" i="34"/>
  <c r="AH356" i="34"/>
  <c r="AG356" i="34"/>
  <c r="AH339" i="34"/>
  <c r="AG339" i="34"/>
  <c r="AY332" i="34"/>
  <c r="AH330" i="34"/>
  <c r="AG330" i="34"/>
  <c r="AH329" i="34"/>
  <c r="AG329" i="34"/>
  <c r="AH328" i="34"/>
  <c r="AG328" i="34"/>
  <c r="AH323" i="34"/>
  <c r="AG323" i="34"/>
  <c r="AG299" i="34"/>
  <c r="AH299" i="34"/>
  <c r="AG298" i="34"/>
  <c r="AH298" i="34"/>
  <c r="AG238" i="34"/>
  <c r="AH238" i="34"/>
  <c r="AG237" i="34"/>
  <c r="AH237" i="34"/>
  <c r="AG236" i="34"/>
  <c r="AH236" i="34"/>
  <c r="AH226" i="34"/>
  <c r="AG226" i="34"/>
  <c r="AH199" i="34"/>
  <c r="AG199" i="34"/>
  <c r="AG192" i="34"/>
  <c r="AH192" i="34"/>
  <c r="AH151" i="34"/>
  <c r="AG151" i="34"/>
  <c r="AP139" i="34"/>
  <c r="AM139" i="34"/>
  <c r="AP136" i="34"/>
  <c r="AM136" i="34"/>
  <c r="AP135" i="34"/>
  <c r="AM135" i="34"/>
  <c r="AG128" i="34"/>
  <c r="AH128" i="34"/>
  <c r="AH39" i="34"/>
  <c r="AG39" i="34"/>
  <c r="AO1015" i="34"/>
  <c r="AS1015" i="34"/>
  <c r="AL1015" i="34"/>
  <c r="AS930" i="34"/>
  <c r="AR930" i="34"/>
  <c r="AT923" i="34"/>
  <c r="AL923" i="34"/>
  <c r="AH877" i="34"/>
  <c r="AO770" i="34"/>
  <c r="AS770" i="34"/>
  <c r="AG621" i="34"/>
  <c r="AG611" i="34"/>
  <c r="AH467" i="34"/>
  <c r="AL467" i="34" s="1"/>
  <c r="AH869" i="34"/>
  <c r="AL869" i="34" s="1"/>
  <c r="AG869" i="34"/>
  <c r="AM865" i="34"/>
  <c r="AP865" i="34"/>
  <c r="AH848" i="34"/>
  <c r="AG848" i="34"/>
  <c r="AG842" i="34"/>
  <c r="AH842" i="34"/>
  <c r="AL842" i="34" s="1"/>
  <c r="AG840" i="34"/>
  <c r="AH840" i="34"/>
  <c r="AH833" i="34"/>
  <c r="AG833" i="34"/>
  <c r="AH808" i="34"/>
  <c r="AG808" i="34"/>
  <c r="AP797" i="34"/>
  <c r="AL797" i="34"/>
  <c r="AM797" i="34"/>
  <c r="AH794" i="34"/>
  <c r="AG794" i="34"/>
  <c r="AL785" i="34"/>
  <c r="AP783" i="34"/>
  <c r="AM783" i="34"/>
  <c r="AH768" i="34"/>
  <c r="AG768" i="34"/>
  <c r="AH767" i="34"/>
  <c r="AG767" i="34"/>
  <c r="AR764" i="34"/>
  <c r="AO764" i="34"/>
  <c r="AT764" i="34"/>
  <c r="AS764" i="34"/>
  <c r="AH763" i="34"/>
  <c r="AG763" i="34"/>
  <c r="AH755" i="34"/>
  <c r="AG755" i="34"/>
  <c r="AH748" i="34"/>
  <c r="AG748" i="34"/>
  <c r="AH745" i="34"/>
  <c r="AG745" i="34"/>
  <c r="AH740" i="34"/>
  <c r="AG740" i="34"/>
  <c r="AG738" i="34"/>
  <c r="AH738" i="34"/>
  <c r="AG737" i="34"/>
  <c r="AH737" i="34"/>
  <c r="AM735" i="34"/>
  <c r="AP735" i="34"/>
  <c r="AH734" i="34"/>
  <c r="AG734" i="34"/>
  <c r="AP722" i="34"/>
  <c r="AM722" i="34"/>
  <c r="AM721" i="34"/>
  <c r="AP721" i="34"/>
  <c r="AH718" i="34"/>
  <c r="AG718" i="34"/>
  <c r="AG717" i="34"/>
  <c r="AH717" i="34"/>
  <c r="AG712" i="34"/>
  <c r="AH712" i="34"/>
  <c r="AH711" i="34"/>
  <c r="AG711" i="34"/>
  <c r="AP701" i="34"/>
  <c r="AM701" i="34"/>
  <c r="AG695" i="34"/>
  <c r="AH695" i="34"/>
  <c r="AL695" i="34" s="1"/>
  <c r="AG674" i="34"/>
  <c r="AH674" i="34"/>
  <c r="AG654" i="34"/>
  <c r="AH654" i="34"/>
  <c r="AH653" i="34"/>
  <c r="AG653" i="34"/>
  <c r="AG642" i="34"/>
  <c r="AH642" i="34"/>
  <c r="AG639" i="34"/>
  <c r="AH639" i="34"/>
  <c r="AG622" i="34"/>
  <c r="AH622" i="34"/>
  <c r="AG607" i="34"/>
  <c r="AH607" i="34"/>
  <c r="AL606" i="34"/>
  <c r="AH601" i="34"/>
  <c r="AL601" i="34" s="1"/>
  <c r="AG601" i="34"/>
  <c r="AG596" i="34"/>
  <c r="AH596" i="34"/>
  <c r="AG595" i="34"/>
  <c r="AH595" i="34"/>
  <c r="AH578" i="34"/>
  <c r="AG578" i="34"/>
  <c r="AH570" i="34"/>
  <c r="AG570" i="34"/>
  <c r="AH563" i="34"/>
  <c r="AG563" i="34"/>
  <c r="AG558" i="34"/>
  <c r="AH558" i="34"/>
  <c r="AH557" i="34"/>
  <c r="AG557" i="34"/>
  <c r="AG556" i="34"/>
  <c r="AH556" i="34"/>
  <c r="AP546" i="34"/>
  <c r="AM546" i="34"/>
  <c r="AH530" i="34"/>
  <c r="AG530" i="34"/>
  <c r="AH523" i="34"/>
  <c r="AL523" i="34" s="1"/>
  <c r="AG523" i="34"/>
  <c r="AH522" i="34"/>
  <c r="AG522" i="34"/>
  <c r="AG515" i="34"/>
  <c r="AH515" i="34"/>
  <c r="AG514" i="34"/>
  <c r="AH514" i="34"/>
  <c r="AL514" i="34" s="1"/>
  <c r="AH502" i="34"/>
  <c r="AG502" i="34"/>
  <c r="AH496" i="34"/>
  <c r="AG496" i="34"/>
  <c r="AG477" i="34"/>
  <c r="AH477" i="34"/>
  <c r="AL477" i="34" s="1"/>
  <c r="AH476" i="34"/>
  <c r="AG476" i="34"/>
  <c r="AH475" i="34"/>
  <c r="AG475" i="34"/>
  <c r="AG465" i="34"/>
  <c r="AH465" i="34"/>
  <c r="AG463" i="34"/>
  <c r="AH463" i="34"/>
  <c r="AL463" i="34" s="1"/>
  <c r="AG461" i="34"/>
  <c r="AH461" i="34"/>
  <c r="AG457" i="34"/>
  <c r="AH457" i="34"/>
  <c r="AH456" i="34"/>
  <c r="AG456" i="34"/>
  <c r="AH443" i="34"/>
  <c r="AG443" i="34"/>
  <c r="AG431" i="34"/>
  <c r="AH431" i="34"/>
  <c r="AG429" i="34"/>
  <c r="AH429" i="34"/>
  <c r="AG427" i="34"/>
  <c r="AH427" i="34"/>
  <c r="AG414" i="34"/>
  <c r="AH414" i="34"/>
  <c r="AH395" i="34"/>
  <c r="AG395" i="34"/>
  <c r="AM382" i="34"/>
  <c r="AP382" i="34"/>
  <c r="AP371" i="34"/>
  <c r="AM371" i="34"/>
  <c r="AP360" i="34"/>
  <c r="AM360" i="34"/>
  <c r="AH351" i="34"/>
  <c r="AG351" i="34"/>
  <c r="AM340" i="34"/>
  <c r="AP340" i="34"/>
  <c r="AH336" i="34"/>
  <c r="AG336" i="34"/>
  <c r="AH327" i="34"/>
  <c r="AG327" i="34"/>
  <c r="AH305" i="34"/>
  <c r="AG305" i="34"/>
  <c r="AP230" i="34"/>
  <c r="AM230" i="34"/>
  <c r="AH207" i="34"/>
  <c r="AG207" i="34"/>
  <c r="AG203" i="34"/>
  <c r="AH203" i="34"/>
  <c r="AG202" i="34"/>
  <c r="AH202" i="34"/>
  <c r="AP180" i="34"/>
  <c r="AM180" i="34"/>
  <c r="AG178" i="34"/>
  <c r="AH178" i="34"/>
  <c r="AP157" i="34"/>
  <c r="AM157" i="34"/>
  <c r="AG156" i="34"/>
  <c r="AH156" i="34"/>
  <c r="AH148" i="34"/>
  <c r="AG148" i="34"/>
  <c r="AH147" i="34"/>
  <c r="AG147" i="34"/>
  <c r="AP91" i="34"/>
  <c r="AM91" i="34"/>
  <c r="AG83" i="34"/>
  <c r="AH83" i="34"/>
  <c r="AH82" i="34"/>
  <c r="AG82" i="34"/>
  <c r="AG81" i="34"/>
  <c r="AH81" i="34"/>
  <c r="AH80" i="34"/>
  <c r="AG80" i="34"/>
  <c r="AH64" i="34"/>
  <c r="AG64" i="34"/>
  <c r="AH43" i="34"/>
  <c r="AG43" i="34"/>
  <c r="AH42" i="34"/>
  <c r="AG42" i="34"/>
  <c r="AG41" i="34"/>
  <c r="AH41" i="34"/>
  <c r="AG36" i="34"/>
  <c r="AH36" i="34"/>
  <c r="AM21" i="34"/>
  <c r="AP21" i="34"/>
  <c r="AG20" i="34"/>
  <c r="AH20" i="34"/>
  <c r="AG19" i="34"/>
  <c r="AH19" i="34"/>
  <c r="AG18" i="34"/>
  <c r="AH18" i="34"/>
  <c r="AO944" i="34"/>
  <c r="AS944" i="34"/>
  <c r="AG897" i="34"/>
  <c r="AH837" i="34"/>
  <c r="AG810" i="34"/>
  <c r="AG783" i="34"/>
  <c r="AG742" i="34"/>
  <c r="AG679" i="34"/>
  <c r="AG641" i="34"/>
  <c r="AH630" i="34"/>
  <c r="AH580" i="34"/>
  <c r="AH394" i="34"/>
  <c r="AY314" i="34"/>
  <c r="AP295" i="34"/>
  <c r="AM295" i="34"/>
  <c r="AL294" i="34"/>
  <c r="AG284" i="34"/>
  <c r="AH284" i="34"/>
  <c r="AG268" i="34"/>
  <c r="AH268" i="34"/>
  <c r="AH267" i="34"/>
  <c r="AG267" i="34"/>
  <c r="AH266" i="34"/>
  <c r="AG266" i="34"/>
  <c r="AH261" i="34"/>
  <c r="AG261" i="34"/>
  <c r="AH259" i="34"/>
  <c r="AG259" i="34"/>
  <c r="AH257" i="34"/>
  <c r="AG257" i="34"/>
  <c r="AG240" i="34"/>
  <c r="AH240" i="34"/>
  <c r="AH239" i="34"/>
  <c r="AG239" i="34"/>
  <c r="AY219" i="34"/>
  <c r="AH212" i="34"/>
  <c r="AL212" i="34" s="1"/>
  <c r="AG212" i="34"/>
  <c r="AG206" i="34"/>
  <c r="AH206" i="34"/>
  <c r="AP196" i="34"/>
  <c r="AM196" i="34"/>
  <c r="AH177" i="34"/>
  <c r="AG177" i="34"/>
  <c r="AH176" i="34"/>
  <c r="AG176" i="34"/>
  <c r="AG175" i="34"/>
  <c r="AH175" i="34"/>
  <c r="AG169" i="34"/>
  <c r="AH169" i="34"/>
  <c r="AG168" i="34"/>
  <c r="AH168" i="34"/>
  <c r="AG167" i="34"/>
  <c r="AH167" i="34"/>
  <c r="AP161" i="34"/>
  <c r="AM161" i="34"/>
  <c r="AG159" i="34"/>
  <c r="AH159" i="34"/>
  <c r="AM155" i="34"/>
  <c r="AP155" i="34"/>
  <c r="AM153" i="34"/>
  <c r="AP153" i="34"/>
  <c r="AY150" i="34"/>
  <c r="AH145" i="34"/>
  <c r="AG145" i="34"/>
  <c r="AG144" i="34"/>
  <c r="AH144" i="34"/>
  <c r="AH143" i="34"/>
  <c r="AG143" i="34"/>
  <c r="AG140" i="34"/>
  <c r="AH140" i="34"/>
  <c r="AY129" i="34"/>
  <c r="AH99" i="34"/>
  <c r="AG99" i="34"/>
  <c r="AG98" i="34"/>
  <c r="AH98" i="34"/>
  <c r="AH97" i="34"/>
  <c r="AG97" i="34"/>
  <c r="AG96" i="34"/>
  <c r="AH96" i="34"/>
  <c r="AY83" i="34"/>
  <c r="AY70" i="34"/>
  <c r="AY67" i="34"/>
  <c r="AP66" i="34"/>
  <c r="AM66" i="34"/>
  <c r="AY64" i="34"/>
  <c r="AG58" i="34"/>
  <c r="AH58" i="34"/>
  <c r="AP33" i="34"/>
  <c r="AM33" i="34"/>
  <c r="AP28" i="34"/>
  <c r="AM28" i="34"/>
  <c r="AG27" i="34"/>
  <c r="AH27" i="34"/>
  <c r="AG26" i="34"/>
  <c r="AH26" i="34"/>
  <c r="AT963" i="34"/>
  <c r="AO963" i="34"/>
  <c r="AT692" i="34"/>
  <c r="AO692" i="34"/>
  <c r="AS692" i="34"/>
  <c r="AH303" i="34"/>
  <c r="AH258" i="34"/>
  <c r="AY417" i="34"/>
  <c r="AM416" i="34"/>
  <c r="AP416" i="34"/>
  <c r="AH412" i="34"/>
  <c r="AG412" i="34"/>
  <c r="AH411" i="34"/>
  <c r="AG411" i="34"/>
  <c r="AP407" i="34"/>
  <c r="AM407" i="34"/>
  <c r="AY400" i="34"/>
  <c r="AG384" i="34"/>
  <c r="AH384" i="34"/>
  <c r="AH381" i="34"/>
  <c r="AG381" i="34"/>
  <c r="AG374" i="34"/>
  <c r="AH374" i="34"/>
  <c r="AG372" i="34"/>
  <c r="AH372" i="34"/>
  <c r="AG365" i="34"/>
  <c r="AH365" i="34"/>
  <c r="AG362" i="34"/>
  <c r="AH362" i="34"/>
  <c r="AY351" i="34"/>
  <c r="AG344" i="34"/>
  <c r="AH344" i="34"/>
  <c r="AY339" i="34"/>
  <c r="AY337" i="34"/>
  <c r="AG332" i="34"/>
  <c r="AH332" i="34"/>
  <c r="AH331" i="34"/>
  <c r="AG331" i="34"/>
  <c r="AY323" i="34"/>
  <c r="AY318" i="34"/>
  <c r="AH316" i="34"/>
  <c r="AG316" i="34"/>
  <c r="AG307" i="34"/>
  <c r="AH307" i="34"/>
  <c r="AG306" i="34"/>
  <c r="AH306" i="34"/>
  <c r="AP302" i="34"/>
  <c r="AH291" i="34"/>
  <c r="AG291" i="34"/>
  <c r="AH290" i="34"/>
  <c r="AG290" i="34"/>
  <c r="AG289" i="34"/>
  <c r="AH289" i="34"/>
  <c r="AH288" i="34"/>
  <c r="AG288" i="34"/>
  <c r="AP280" i="34"/>
  <c r="AM280" i="34"/>
  <c r="AH278" i="34"/>
  <c r="AG278" i="34"/>
  <c r="AH277" i="34"/>
  <c r="AG277" i="34"/>
  <c r="AG253" i="34"/>
  <c r="AH253" i="34"/>
  <c r="AG233" i="34"/>
  <c r="AH233" i="34"/>
  <c r="AH229" i="34"/>
  <c r="AG229" i="34"/>
  <c r="AH228" i="34"/>
  <c r="AG228" i="34"/>
  <c r="AP210" i="34"/>
  <c r="AM210" i="34"/>
  <c r="AY203" i="34"/>
  <c r="AY195" i="34"/>
  <c r="AG195" i="34"/>
  <c r="AH195" i="34"/>
  <c r="AH188" i="34"/>
  <c r="AG188" i="34"/>
  <c r="AM181" i="34"/>
  <c r="AP181" i="34"/>
  <c r="AH179" i="34"/>
  <c r="AG179" i="34"/>
  <c r="AH172" i="34"/>
  <c r="AG172" i="34"/>
  <c r="AY111" i="34"/>
  <c r="AG110" i="34"/>
  <c r="AH110" i="34"/>
  <c r="AG108" i="34"/>
  <c r="AH108" i="34"/>
  <c r="AG92" i="34"/>
  <c r="AH92" i="34"/>
  <c r="AG85" i="34"/>
  <c r="AH85" i="34"/>
  <c r="AY62" i="34"/>
  <c r="AG57" i="34"/>
  <c r="AH57" i="34"/>
  <c r="AY36" i="34"/>
  <c r="AY35" i="34"/>
  <c r="AS983" i="34"/>
  <c r="AT983" i="34"/>
  <c r="AR892" i="34"/>
  <c r="AT892" i="34"/>
  <c r="AO773" i="34"/>
  <c r="AL773" i="34"/>
  <c r="AS698" i="34"/>
  <c r="AT698" i="34"/>
  <c r="AH276" i="34"/>
  <c r="AH251" i="34"/>
  <c r="AT56" i="34"/>
  <c r="AS56" i="34"/>
  <c r="AO929" i="34"/>
  <c r="AG739" i="34"/>
  <c r="AH739" i="34"/>
  <c r="AH733" i="34"/>
  <c r="AG733" i="34"/>
  <c r="AH715" i="34"/>
  <c r="AG715" i="34"/>
  <c r="AG710" i="34"/>
  <c r="AH710" i="34"/>
  <c r="AH708" i="34"/>
  <c r="AG708" i="34"/>
  <c r="AH704" i="34"/>
  <c r="AG704" i="34"/>
  <c r="AG689" i="34"/>
  <c r="AH689" i="34"/>
  <c r="AG657" i="34"/>
  <c r="AH657" i="34"/>
  <c r="AG640" i="34"/>
  <c r="AH640" i="34"/>
  <c r="AG614" i="34"/>
  <c r="AH614" i="34"/>
  <c r="AG603" i="34"/>
  <c r="AH603" i="34"/>
  <c r="AG582" i="34"/>
  <c r="AH582" i="34"/>
  <c r="AH565" i="34"/>
  <c r="AG565" i="34"/>
  <c r="AH564" i="34"/>
  <c r="AG564" i="34"/>
  <c r="AH539" i="34"/>
  <c r="AG539" i="34"/>
  <c r="AG507" i="34"/>
  <c r="AH507" i="34"/>
  <c r="AH489" i="34"/>
  <c r="AG489" i="34"/>
  <c r="AG483" i="34"/>
  <c r="AH483" i="34"/>
  <c r="AG473" i="34"/>
  <c r="AH473" i="34"/>
  <c r="AH455" i="34"/>
  <c r="AG455" i="34"/>
  <c r="AG445" i="34"/>
  <c r="AH445" i="34"/>
  <c r="AG441" i="34"/>
  <c r="AH441" i="34"/>
  <c r="AH440" i="34"/>
  <c r="AG440" i="34"/>
  <c r="AH433" i="34"/>
  <c r="AG433" i="34"/>
  <c r="AH392" i="34"/>
  <c r="AG392" i="34"/>
  <c r="AS387" i="34"/>
  <c r="AH386" i="34"/>
  <c r="AG386" i="34"/>
  <c r="AH383" i="34"/>
  <c r="AG383" i="34"/>
  <c r="AG366" i="34"/>
  <c r="AH366" i="34"/>
  <c r="AG360" i="34"/>
  <c r="AH360" i="34"/>
  <c r="AH342" i="34"/>
  <c r="AG342" i="34"/>
  <c r="AG341" i="34"/>
  <c r="AH341" i="34"/>
  <c r="AH335" i="34"/>
  <c r="AG335" i="34"/>
  <c r="AG334" i="34"/>
  <c r="AH334" i="34"/>
  <c r="AG322" i="34"/>
  <c r="AH322" i="34"/>
  <c r="AG312" i="34"/>
  <c r="AH312" i="34"/>
  <c r="AH300" i="34"/>
  <c r="AG300" i="34"/>
  <c r="AH295" i="34"/>
  <c r="AG295" i="34"/>
  <c r="AG283" i="34"/>
  <c r="AH283" i="34"/>
  <c r="AG281" i="34"/>
  <c r="AH281" i="34"/>
  <c r="AH265" i="34"/>
  <c r="AG265" i="34"/>
  <c r="AG263" i="34"/>
  <c r="AH263" i="34"/>
  <c r="AG262" i="34"/>
  <c r="AH262" i="34"/>
  <c r="AH256" i="34"/>
  <c r="AG256" i="34"/>
  <c r="AH254" i="34"/>
  <c r="AG254" i="34"/>
  <c r="AG230" i="34"/>
  <c r="AH230" i="34"/>
  <c r="AG227" i="34"/>
  <c r="AH227" i="34"/>
  <c r="AH224" i="34"/>
  <c r="AG224" i="34"/>
  <c r="AG223" i="34"/>
  <c r="AH223" i="34"/>
  <c r="AG221" i="34"/>
  <c r="AH221" i="34"/>
  <c r="AG218" i="34"/>
  <c r="AH218" i="34"/>
  <c r="AG215" i="34"/>
  <c r="AH215" i="34"/>
  <c r="AH210" i="34"/>
  <c r="AG210" i="34"/>
  <c r="AG200" i="34"/>
  <c r="AH200" i="34"/>
  <c r="AH197" i="34"/>
  <c r="AG197" i="34"/>
  <c r="AG193" i="34"/>
  <c r="AH193" i="34"/>
  <c r="AG181" i="34"/>
  <c r="AH181" i="34"/>
  <c r="AG173" i="34"/>
  <c r="AH173" i="34"/>
  <c r="AG165" i="34"/>
  <c r="AH165" i="34"/>
  <c r="AH164" i="34"/>
  <c r="AG164" i="34"/>
  <c r="AG162" i="34"/>
  <c r="AH162" i="34"/>
  <c r="AG158" i="34"/>
  <c r="AH158" i="34"/>
  <c r="AH153" i="34"/>
  <c r="AG153" i="34"/>
  <c r="AG152" i="34"/>
  <c r="AH152" i="34"/>
  <c r="AH149" i="34"/>
  <c r="AG149" i="34"/>
  <c r="AH141" i="34"/>
  <c r="AG141" i="34"/>
  <c r="AH139" i="34"/>
  <c r="AG139" i="34"/>
  <c r="AH138" i="34"/>
  <c r="AG138" i="34"/>
  <c r="AG135" i="34"/>
  <c r="AH135" i="34"/>
  <c r="AG134" i="34"/>
  <c r="AH134" i="34"/>
  <c r="AG122" i="34"/>
  <c r="AH122" i="34"/>
  <c r="AG121" i="34"/>
  <c r="AH121" i="34"/>
  <c r="AH118" i="34"/>
  <c r="AG118" i="34"/>
  <c r="AG113" i="34"/>
  <c r="AH113" i="34"/>
  <c r="AH112" i="34"/>
  <c r="AG112" i="34"/>
  <c r="AG107" i="34"/>
  <c r="AH107" i="34"/>
  <c r="AG106" i="34"/>
  <c r="AH106" i="34"/>
  <c r="AG104" i="34"/>
  <c r="AH104" i="34"/>
  <c r="AH103" i="34"/>
  <c r="AG103" i="34"/>
  <c r="AG102" i="34"/>
  <c r="AH102" i="34"/>
  <c r="AH95" i="34"/>
  <c r="AG95" i="34"/>
  <c r="AG94" i="34"/>
  <c r="AH94" i="34"/>
  <c r="AG84" i="34"/>
  <c r="AH84" i="34"/>
  <c r="AH73" i="34"/>
  <c r="AG73" i="34"/>
  <c r="AG72" i="34"/>
  <c r="AH72" i="34"/>
  <c r="AH70" i="34"/>
  <c r="AG70" i="34"/>
  <c r="AG69" i="34"/>
  <c r="AH69" i="34"/>
  <c r="AH68" i="34"/>
  <c r="AG68" i="34"/>
  <c r="AG65" i="34"/>
  <c r="AH65" i="34"/>
  <c r="AG62" i="34"/>
  <c r="AH62" i="34"/>
  <c r="AG61" i="34"/>
  <c r="AH61" i="34"/>
  <c r="AG59" i="34"/>
  <c r="AH59" i="34"/>
  <c r="AG54" i="34"/>
  <c r="AH54" i="34"/>
  <c r="AH53" i="34"/>
  <c r="AG53" i="34"/>
  <c r="AG52" i="34"/>
  <c r="AH52" i="34"/>
  <c r="AH35" i="34"/>
  <c r="AG35" i="34"/>
  <c r="AG34" i="34"/>
  <c r="AH34" i="34"/>
  <c r="AY23" i="34"/>
  <c r="AG21" i="34"/>
  <c r="AH21" i="34"/>
  <c r="AG995" i="34"/>
  <c r="AH984" i="34"/>
  <c r="AG970" i="34"/>
  <c r="AG966" i="34"/>
  <c r="AH958" i="34"/>
  <c r="AH954" i="34"/>
  <c r="AH950" i="34"/>
  <c r="AG947" i="34"/>
  <c r="AH943" i="34"/>
  <c r="AG940" i="34"/>
  <c r="AG926" i="34"/>
  <c r="AG896" i="34"/>
  <c r="AG893" i="34"/>
  <c r="AH890" i="34"/>
  <c r="AG887" i="34"/>
  <c r="AH883" i="34"/>
  <c r="AH864" i="34"/>
  <c r="AH860" i="34"/>
  <c r="AH857" i="34"/>
  <c r="AH831" i="34"/>
  <c r="AH814" i="34"/>
  <c r="AG811" i="34"/>
  <c r="AG807" i="34"/>
  <c r="AG797" i="34"/>
  <c r="AG784" i="34"/>
  <c r="AH777" i="34"/>
  <c r="AG771" i="34"/>
  <c r="AG758" i="34"/>
  <c r="AH754" i="34"/>
  <c r="AG743" i="34"/>
  <c r="AG719" i="34"/>
  <c r="AH714" i="34"/>
  <c r="AH709" i="34"/>
  <c r="AH691" i="34"/>
  <c r="AG682" i="34"/>
  <c r="AG663" i="34"/>
  <c r="AG658" i="34"/>
  <c r="AG649" i="34"/>
  <c r="AH644" i="34"/>
  <c r="AH634" i="34"/>
  <c r="AH629" i="34"/>
  <c r="AH624" i="34"/>
  <c r="AG620" i="34"/>
  <c r="AH609" i="34"/>
  <c r="AH605" i="34"/>
  <c r="AH600" i="34"/>
  <c r="AG591" i="34"/>
  <c r="AG579" i="34"/>
  <c r="AH566" i="34"/>
  <c r="AH548" i="34"/>
  <c r="AG542" i="34"/>
  <c r="AH536" i="34"/>
  <c r="AG506" i="34"/>
  <c r="AH494" i="34"/>
  <c r="AH488" i="34"/>
  <c r="AH482" i="34"/>
  <c r="AH451" i="34"/>
  <c r="AH444" i="34"/>
  <c r="AG432" i="34"/>
  <c r="AH426" i="34"/>
  <c r="AH415" i="34"/>
  <c r="AH408" i="34"/>
  <c r="AH396" i="34"/>
  <c r="AG389" i="34"/>
  <c r="AG371" i="34"/>
  <c r="AG355" i="34"/>
  <c r="AH345" i="34"/>
  <c r="AG337" i="34"/>
  <c r="AH324" i="34"/>
  <c r="AG313" i="34"/>
  <c r="AH301" i="34"/>
  <c r="AG279" i="34"/>
  <c r="AG255" i="34"/>
  <c r="AH231" i="34"/>
  <c r="AH183" i="34"/>
  <c r="AG155" i="34"/>
  <c r="AG137" i="34"/>
  <c r="AH105" i="34"/>
  <c r="AH88" i="34"/>
  <c r="AG60" i="34"/>
  <c r="AG45" i="34"/>
  <c r="AH28" i="34"/>
  <c r="AR888" i="34"/>
  <c r="AH726" i="34"/>
  <c r="AG726" i="34"/>
  <c r="AH722" i="34"/>
  <c r="AG722" i="34"/>
  <c r="AH694" i="34"/>
  <c r="AG694" i="34"/>
  <c r="AH687" i="34"/>
  <c r="AG687" i="34"/>
  <c r="AG676" i="34"/>
  <c r="AH676" i="34"/>
  <c r="AG672" i="34"/>
  <c r="AH672" i="34"/>
  <c r="AH662" i="34"/>
  <c r="AG662" i="34"/>
  <c r="AH655" i="34"/>
  <c r="AG655" i="34"/>
  <c r="AH652" i="34"/>
  <c r="AG652" i="34"/>
  <c r="AG647" i="34"/>
  <c r="AH647" i="34"/>
  <c r="AG636" i="34"/>
  <c r="AH636" i="34"/>
  <c r="AG632" i="34"/>
  <c r="AH632" i="34"/>
  <c r="AH619" i="34"/>
  <c r="AG619" i="34"/>
  <c r="AH615" i="34"/>
  <c r="AG615" i="34"/>
  <c r="AG610" i="34"/>
  <c r="AH610" i="34"/>
  <c r="AG589" i="34"/>
  <c r="AH589" i="34"/>
  <c r="AH576" i="34"/>
  <c r="AG576" i="34"/>
  <c r="AH574" i="34"/>
  <c r="AG574" i="34"/>
  <c r="AG573" i="34"/>
  <c r="AH573" i="34"/>
  <c r="AG568" i="34"/>
  <c r="AH568" i="34"/>
  <c r="AH552" i="34"/>
  <c r="AG552" i="34"/>
  <c r="AH547" i="34"/>
  <c r="AG547" i="34"/>
  <c r="AG544" i="34"/>
  <c r="AH544" i="34"/>
  <c r="AG541" i="34"/>
  <c r="AH541" i="34"/>
  <c r="AH537" i="34"/>
  <c r="AG537" i="34"/>
  <c r="AG534" i="34"/>
  <c r="AH534" i="34"/>
  <c r="AH529" i="34"/>
  <c r="AG529" i="34"/>
  <c r="AG527" i="34"/>
  <c r="AH527" i="34"/>
  <c r="AH510" i="34"/>
  <c r="AG510" i="34"/>
  <c r="AG505" i="34"/>
  <c r="AH505" i="34"/>
  <c r="AG500" i="34"/>
  <c r="AH500" i="34"/>
  <c r="AG480" i="34"/>
  <c r="AH480" i="34"/>
  <c r="AG459" i="34"/>
  <c r="AH459" i="34"/>
  <c r="AG449" i="34"/>
  <c r="AH449" i="34"/>
  <c r="AG447" i="34"/>
  <c r="AH447" i="34"/>
  <c r="AH436" i="34"/>
  <c r="AG436" i="34"/>
  <c r="AH421" i="34"/>
  <c r="AG421" i="34"/>
  <c r="AG419" i="34"/>
  <c r="AH419" i="34"/>
  <c r="AH416" i="34"/>
  <c r="AG416" i="34"/>
  <c r="AH409" i="34"/>
  <c r="AG409" i="34"/>
  <c r="AG406" i="34"/>
  <c r="AH406" i="34"/>
  <c r="AG390" i="34"/>
  <c r="AH390" i="34"/>
  <c r="AG370" i="34"/>
  <c r="AH370" i="34"/>
  <c r="AH368" i="34"/>
  <c r="AG368" i="34"/>
  <c r="AH354" i="34"/>
  <c r="AG354" i="34"/>
  <c r="AG353" i="34"/>
  <c r="AH353" i="34"/>
  <c r="AG347" i="34"/>
  <c r="AH347" i="34"/>
  <c r="AG325" i="34"/>
  <c r="AH325" i="34"/>
  <c r="AG321" i="34"/>
  <c r="AH321" i="34"/>
  <c r="AG315" i="34"/>
  <c r="AH315" i="34"/>
  <c r="AG310" i="34"/>
  <c r="AH310" i="34"/>
  <c r="AH309" i="34"/>
  <c r="AG309" i="34"/>
  <c r="AG308" i="34"/>
  <c r="AH308" i="34"/>
  <c r="AG304" i="34"/>
  <c r="AH304" i="34"/>
  <c r="AH302" i="34"/>
  <c r="AG302" i="34"/>
  <c r="AG297" i="34"/>
  <c r="AH297" i="34"/>
  <c r="AG293" i="34"/>
  <c r="AH293" i="34"/>
  <c r="AG292" i="34"/>
  <c r="AH292" i="34"/>
  <c r="AH280" i="34"/>
  <c r="AG280" i="34"/>
  <c r="AH252" i="34"/>
  <c r="AG252" i="34"/>
  <c r="AH245" i="34"/>
  <c r="AG245" i="34"/>
  <c r="AG244" i="34"/>
  <c r="AH244" i="34"/>
  <c r="AG242" i="34"/>
  <c r="AH242" i="34"/>
  <c r="AH235" i="34"/>
  <c r="AG235" i="34"/>
  <c r="AG232" i="34"/>
  <c r="AH232" i="34"/>
  <c r="AH220" i="34"/>
  <c r="AG220" i="34"/>
  <c r="AG213" i="34"/>
  <c r="AH213" i="34"/>
  <c r="AG211" i="34"/>
  <c r="AH211" i="34"/>
  <c r="AH209" i="34"/>
  <c r="AG209" i="34"/>
  <c r="AG208" i="34"/>
  <c r="AH208" i="34"/>
  <c r="AG204" i="34"/>
  <c r="AH204" i="34"/>
  <c r="AG196" i="34"/>
  <c r="AH196" i="34"/>
  <c r="AG190" i="34"/>
  <c r="AH190" i="34"/>
  <c r="AG185" i="34"/>
  <c r="AH185" i="34"/>
  <c r="AH184" i="34"/>
  <c r="AG184" i="34"/>
  <c r="AH182" i="34"/>
  <c r="AG182" i="34"/>
  <c r="AH180" i="34"/>
  <c r="AG180" i="34"/>
  <c r="AG171" i="34"/>
  <c r="AH171" i="34"/>
  <c r="AG170" i="34"/>
  <c r="AH170" i="34"/>
  <c r="AH160" i="34"/>
  <c r="AG160" i="34"/>
  <c r="AH157" i="34"/>
  <c r="AG157" i="34"/>
  <c r="AH154" i="34"/>
  <c r="AG154" i="34"/>
  <c r="AH146" i="34"/>
  <c r="AG146" i="34"/>
  <c r="AG136" i="34"/>
  <c r="AH136" i="34"/>
  <c r="AG130" i="34"/>
  <c r="AH130" i="34"/>
  <c r="AH127" i="34"/>
  <c r="AG127" i="34"/>
  <c r="AG126" i="34"/>
  <c r="AH126" i="34"/>
  <c r="AH125" i="34"/>
  <c r="AG125" i="34"/>
  <c r="AG123" i="34"/>
  <c r="AH123" i="34"/>
  <c r="AG120" i="34"/>
  <c r="AH120" i="34"/>
  <c r="AG100" i="34"/>
  <c r="AH100" i="34"/>
  <c r="AH91" i="34"/>
  <c r="AG91" i="34"/>
  <c r="AG90" i="34"/>
  <c r="AH90" i="34"/>
  <c r="AG89" i="34"/>
  <c r="AH89" i="34"/>
  <c r="AH87" i="34"/>
  <c r="AG87" i="34"/>
  <c r="AG86" i="34"/>
  <c r="AH86" i="34"/>
  <c r="AG79" i="34"/>
  <c r="AH79" i="34"/>
  <c r="AG67" i="34"/>
  <c r="AH67" i="34"/>
  <c r="AG49" i="34"/>
  <c r="AH49" i="34"/>
  <c r="AH48" i="34"/>
  <c r="AG48" i="34"/>
  <c r="AH47" i="34"/>
  <c r="AG47" i="34"/>
  <c r="AH46" i="34"/>
  <c r="AG46" i="34"/>
  <c r="AH44" i="34"/>
  <c r="AG44" i="34"/>
  <c r="AG37" i="34"/>
  <c r="AH37" i="34"/>
  <c r="AG32" i="34"/>
  <c r="AH32" i="34"/>
  <c r="AH31" i="34"/>
  <c r="AG31" i="34"/>
  <c r="AG30" i="34"/>
  <c r="AH30" i="34"/>
  <c r="AG29" i="34"/>
  <c r="AH29" i="34"/>
  <c r="AG24" i="34"/>
  <c r="AH24" i="34"/>
  <c r="AG1011" i="34"/>
  <c r="AG993" i="34"/>
  <c r="AG986" i="34"/>
  <c r="AH982" i="34"/>
  <c r="AH979" i="34"/>
  <c r="AG968" i="34"/>
  <c r="AG964" i="34"/>
  <c r="AH952" i="34"/>
  <c r="AH938" i="34"/>
  <c r="AH934" i="34"/>
  <c r="AG931" i="34"/>
  <c r="AG928" i="34"/>
  <c r="AH924" i="34"/>
  <c r="AH917" i="34"/>
  <c r="AH885" i="34"/>
  <c r="AG882" i="34"/>
  <c r="AG872" i="34"/>
  <c r="AG866" i="34"/>
  <c r="AH862" i="34"/>
  <c r="AG856" i="34"/>
  <c r="AH846" i="34"/>
  <c r="AG843" i="34"/>
  <c r="AH823" i="34"/>
  <c r="AG809" i="34"/>
  <c r="AG805" i="34"/>
  <c r="AG802" i="34"/>
  <c r="AH798" i="34"/>
  <c r="AH795" i="34"/>
  <c r="AH792" i="34"/>
  <c r="AG789" i="34"/>
  <c r="AG786" i="34"/>
  <c r="AG782" i="34"/>
  <c r="AG776" i="34"/>
  <c r="AH766" i="34"/>
  <c r="AG756" i="34"/>
  <c r="AG749" i="34"/>
  <c r="AG741" i="34"/>
  <c r="AG736" i="34"/>
  <c r="AG727" i="34"/>
  <c r="AH721" i="34"/>
  <c r="AH707" i="34"/>
  <c r="AG702" i="34"/>
  <c r="AH697" i="34"/>
  <c r="AG680" i="34"/>
  <c r="AH675" i="34"/>
  <c r="AH665" i="34"/>
  <c r="AG656" i="34"/>
  <c r="AH651" i="34"/>
  <c r="AH631" i="34"/>
  <c r="AH627" i="34"/>
  <c r="AG617" i="34"/>
  <c r="AH598" i="34"/>
  <c r="AG588" i="34"/>
  <c r="AH581" i="34"/>
  <c r="AH575" i="34"/>
  <c r="AH569" i="34"/>
  <c r="AG545" i="34"/>
  <c r="AG533" i="34"/>
  <c r="AH521" i="34"/>
  <c r="AH509" i="34"/>
  <c r="AG486" i="34"/>
  <c r="AG479" i="34"/>
  <c r="AH472" i="34"/>
  <c r="AH454" i="34"/>
  <c r="AH448" i="34"/>
  <c r="AG442" i="34"/>
  <c r="AG418" i="34"/>
  <c r="AH405" i="34"/>
  <c r="AG393" i="34"/>
  <c r="AG387" i="34"/>
  <c r="AH380" i="34"/>
  <c r="AH367" i="34"/>
  <c r="AG350" i="34"/>
  <c r="AH340" i="34"/>
  <c r="AH319" i="34"/>
  <c r="AG296" i="34"/>
  <c r="AG285" i="34"/>
  <c r="AG225" i="34"/>
  <c r="AH201" i="34"/>
  <c r="AG189" i="34"/>
  <c r="AH161" i="34"/>
  <c r="AG129" i="34"/>
  <c r="AH66" i="34"/>
  <c r="AH51" i="34"/>
  <c r="AH38" i="34"/>
  <c r="AG22" i="34"/>
  <c r="AH22" i="34"/>
  <c r="AG17" i="34"/>
  <c r="AH17" i="34"/>
  <c r="AG23" i="34"/>
  <c r="AN18" i="46" l="1"/>
  <c r="AM18" i="46" s="1"/>
  <c r="Q18" i="46" s="1"/>
  <c r="U18" i="46" s="1"/>
  <c r="AG18" i="46"/>
  <c r="AS18" i="46"/>
  <c r="R18" i="46" s="1"/>
  <c r="V18" i="46" s="1"/>
  <c r="AK18" i="46"/>
  <c r="AJ18" i="46" s="1"/>
  <c r="P18" i="46" s="1"/>
  <c r="T18" i="46" s="1"/>
  <c r="AI17" i="46"/>
  <c r="AL17" i="46"/>
  <c r="AP17" i="46"/>
  <c r="AO17" i="46"/>
  <c r="AQ17" i="46"/>
  <c r="AK16" i="46"/>
  <c r="AJ16" i="46" s="1"/>
  <c r="P16" i="46" s="1"/>
  <c r="T16" i="46" s="1"/>
  <c r="AN543" i="34"/>
  <c r="AJ543" i="34"/>
  <c r="AV543" i="34"/>
  <c r="AQ543" i="34"/>
  <c r="AN804" i="34"/>
  <c r="AV804" i="34"/>
  <c r="AQ804" i="34"/>
  <c r="AJ804" i="34"/>
  <c r="AT744" i="34"/>
  <c r="AS744" i="34"/>
  <c r="AR744" i="34"/>
  <c r="AO744" i="34"/>
  <c r="AL744" i="34"/>
  <c r="AL638" i="34"/>
  <c r="AT638" i="34"/>
  <c r="AO638" i="34"/>
  <c r="AR638" i="34"/>
  <c r="AS638" i="34"/>
  <c r="AO446" i="34"/>
  <c r="AR446" i="34"/>
  <c r="AT446" i="34"/>
  <c r="AS446" i="34"/>
  <c r="AT234" i="34"/>
  <c r="AR234" i="34"/>
  <c r="AR618" i="34"/>
  <c r="AS618" i="34"/>
  <c r="AO618" i="34"/>
  <c r="AL618" i="34"/>
  <c r="AT859" i="34"/>
  <c r="AL859" i="34"/>
  <c r="AS859" i="34"/>
  <c r="AR859" i="34"/>
  <c r="AO859" i="34"/>
  <c r="AJ526" i="34"/>
  <c r="AN526" i="34"/>
  <c r="AS671" i="34"/>
  <c r="AO671" i="34"/>
  <c r="AL671" i="34"/>
  <c r="AS981" i="34"/>
  <c r="AT981" i="34"/>
  <c r="AO981" i="34"/>
  <c r="AL981" i="34"/>
  <c r="AR981" i="34"/>
  <c r="AN898" i="46"/>
  <c r="AG898" i="46"/>
  <c r="AG806" i="46"/>
  <c r="AN806" i="46"/>
  <c r="AS1002" i="34"/>
  <c r="AT1002" i="34"/>
  <c r="AR1002" i="34"/>
  <c r="AL1002" i="34"/>
  <c r="AN747" i="46"/>
  <c r="AK747" i="46"/>
  <c r="AS475" i="46"/>
  <c r="AK475" i="46"/>
  <c r="AN475" i="46"/>
  <c r="AG475" i="46"/>
  <c r="AK901" i="46"/>
  <c r="AG901" i="46"/>
  <c r="AG829" i="46"/>
  <c r="AN829" i="46"/>
  <c r="AK756" i="46"/>
  <c r="AN756" i="46"/>
  <c r="AS244" i="46"/>
  <c r="AG244" i="46"/>
  <c r="AG526" i="46"/>
  <c r="AS526" i="46"/>
  <c r="AK565" i="46"/>
  <c r="AG565" i="46"/>
  <c r="AN565" i="46"/>
  <c r="AS565" i="46"/>
  <c r="AN90" i="46"/>
  <c r="AG90" i="46"/>
  <c r="AS90" i="46"/>
  <c r="AK90" i="46"/>
  <c r="AK371" i="46"/>
  <c r="AN371" i="46"/>
  <c r="AS371" i="46"/>
  <c r="AG371" i="46"/>
  <c r="AN837" i="46"/>
  <c r="AS837" i="46"/>
  <c r="AG837" i="46"/>
  <c r="AK837" i="46"/>
  <c r="AK20" i="46"/>
  <c r="AG20" i="46"/>
  <c r="AN20" i="46"/>
  <c r="AS20" i="46"/>
  <c r="AK784" i="46"/>
  <c r="AG784" i="46"/>
  <c r="AS170" i="46"/>
  <c r="AG170" i="46"/>
  <c r="AK170" i="46"/>
  <c r="AN170" i="46"/>
  <c r="AK515" i="46"/>
  <c r="AN515" i="46"/>
  <c r="AL484" i="34"/>
  <c r="AR484" i="34"/>
  <c r="AO484" i="34"/>
  <c r="AT773" i="34"/>
  <c r="AR773" i="34"/>
  <c r="AS773" i="34"/>
  <c r="AS364" i="34"/>
  <c r="AL364" i="34"/>
  <c r="AR364" i="34"/>
  <c r="AT364" i="34"/>
  <c r="AO364" i="34"/>
  <c r="AT905" i="34"/>
  <c r="AR905" i="34"/>
  <c r="AS905" i="34"/>
  <c r="AO905" i="34"/>
  <c r="AR498" i="34"/>
  <c r="AL498" i="34"/>
  <c r="AO498" i="34"/>
  <c r="AR889" i="34"/>
  <c r="AT889" i="34"/>
  <c r="AO889" i="34"/>
  <c r="AS889" i="34"/>
  <c r="AT241" i="34"/>
  <c r="AL241" i="34"/>
  <c r="AO241" i="34"/>
  <c r="AS241" i="34"/>
  <c r="AR241" i="34"/>
  <c r="AS623" i="34"/>
  <c r="AR623" i="34"/>
  <c r="AO623" i="34"/>
  <c r="AL623" i="34"/>
  <c r="AT623" i="34"/>
  <c r="AR863" i="34"/>
  <c r="AS863" i="34"/>
  <c r="AO863" i="34"/>
  <c r="AT863" i="34"/>
  <c r="AL863" i="34"/>
  <c r="AS703" i="34"/>
  <c r="AT703" i="34"/>
  <c r="AR923" i="34"/>
  <c r="AS923" i="34"/>
  <c r="AO923" i="34"/>
  <c r="AN883" i="46"/>
  <c r="AK883" i="46"/>
  <c r="AK541" i="46"/>
  <c r="AS541" i="46"/>
  <c r="AS745" i="46"/>
  <c r="AG745" i="46"/>
  <c r="AO927" i="34"/>
  <c r="AS927" i="34"/>
  <c r="AR927" i="34"/>
  <c r="AT927" i="34"/>
  <c r="AL927" i="34"/>
  <c r="AG899" i="46"/>
  <c r="AN899" i="46"/>
  <c r="AG827" i="46"/>
  <c r="AK827" i="46"/>
  <c r="AR1015" i="34"/>
  <c r="AT1015" i="34"/>
  <c r="AN754" i="46"/>
  <c r="AS754" i="46"/>
  <c r="AS37" i="46"/>
  <c r="AG37" i="46"/>
  <c r="AK303" i="46"/>
  <c r="AG303" i="46"/>
  <c r="AN303" i="46"/>
  <c r="AS303" i="46"/>
  <c r="AN432" i="46"/>
  <c r="AS432" i="46"/>
  <c r="AG908" i="46"/>
  <c r="AN908" i="46"/>
  <c r="AK908" i="46"/>
  <c r="AS908" i="46"/>
  <c r="AN665" i="46"/>
  <c r="AK665" i="46"/>
  <c r="AS665" i="46"/>
  <c r="AG665" i="46"/>
  <c r="AN446" i="46"/>
  <c r="AG446" i="46"/>
  <c r="AS446" i="46"/>
  <c r="AK446" i="46"/>
  <c r="AS791" i="34"/>
  <c r="AO791" i="34"/>
  <c r="AR791" i="34"/>
  <c r="AT791" i="34"/>
  <c r="AL791" i="34"/>
  <c r="AS401" i="34"/>
  <c r="AR401" i="34"/>
  <c r="AT401" i="34"/>
  <c r="AO401" i="34"/>
  <c r="AL519" i="34"/>
  <c r="AO827" i="34"/>
  <c r="AS827" i="34"/>
  <c r="AT827" i="34"/>
  <c r="AR827" i="34"/>
  <c r="AL827" i="34"/>
  <c r="AS696" i="34"/>
  <c r="AT696" i="34"/>
  <c r="AR338" i="34"/>
  <c r="AL338" i="34"/>
  <c r="AT338" i="34"/>
  <c r="AS338" i="34"/>
  <c r="AO338" i="34"/>
  <c r="AR661" i="34"/>
  <c r="AL661" i="34"/>
  <c r="AS661" i="34"/>
  <c r="AO661" i="34"/>
  <c r="AT661" i="34"/>
  <c r="AN688" i="34"/>
  <c r="AV688" i="34"/>
  <c r="AQ688" i="34"/>
  <c r="AK881" i="46"/>
  <c r="AS881" i="46"/>
  <c r="AK540" i="46"/>
  <c r="AG540" i="46"/>
  <c r="AN540" i="46"/>
  <c r="AS965" i="34"/>
  <c r="AR965" i="34"/>
  <c r="AT965" i="34"/>
  <c r="AO965" i="34"/>
  <c r="AN405" i="46"/>
  <c r="AK405" i="46"/>
  <c r="AG884" i="46"/>
  <c r="AN884" i="46"/>
  <c r="AK823" i="46"/>
  <c r="AG823" i="46"/>
  <c r="AL983" i="34"/>
  <c r="AR983" i="34"/>
  <c r="AO983" i="34"/>
  <c r="AS750" i="46"/>
  <c r="AK750" i="46"/>
  <c r="AN687" i="46"/>
  <c r="AK687" i="46"/>
  <c r="AS687" i="46"/>
  <c r="AG687" i="46"/>
  <c r="AS954" i="46"/>
  <c r="AK954" i="46"/>
  <c r="AN954" i="46"/>
  <c r="AG954" i="46"/>
  <c r="AS493" i="46"/>
  <c r="AG493" i="46"/>
  <c r="AK493" i="46"/>
  <c r="AN493" i="46"/>
  <c r="AG616" i="46"/>
  <c r="AS616" i="46"/>
  <c r="AK616" i="46"/>
  <c r="AN616" i="46"/>
  <c r="AN438" i="46"/>
  <c r="AS438" i="46"/>
  <c r="AS965" i="46"/>
  <c r="AG965" i="46"/>
  <c r="AS194" i="46"/>
  <c r="AG194" i="46"/>
  <c r="AN194" i="46"/>
  <c r="AK194" i="46"/>
  <c r="AG520" i="46"/>
  <c r="AN520" i="46"/>
  <c r="AG466" i="46"/>
  <c r="AK466" i="46"/>
  <c r="AS93" i="34"/>
  <c r="AR93" i="34"/>
  <c r="AT93" i="34"/>
  <c r="AL93" i="34"/>
  <c r="AO93" i="34"/>
  <c r="AS555" i="34"/>
  <c r="AT555" i="34"/>
  <c r="AO555" i="34"/>
  <c r="AR813" i="34"/>
  <c r="AS813" i="34"/>
  <c r="AT813" i="34"/>
  <c r="AL813" i="34"/>
  <c r="AO813" i="34"/>
  <c r="AN540" i="34"/>
  <c r="AJ540" i="34"/>
  <c r="AV540" i="34"/>
  <c r="AQ540" i="34"/>
  <c r="AV858" i="34"/>
  <c r="AQ858" i="34"/>
  <c r="AN858" i="34"/>
  <c r="AO413" i="34"/>
  <c r="AT413" i="34"/>
  <c r="AS413" i="34"/>
  <c r="AL382" i="34"/>
  <c r="AS382" i="34"/>
  <c r="AT382" i="34"/>
  <c r="AR382" i="34"/>
  <c r="AO382" i="34"/>
  <c r="AR698" i="34"/>
  <c r="AO698" i="34"/>
  <c r="AS918" i="34"/>
  <c r="AR918" i="34"/>
  <c r="AL918" i="34"/>
  <c r="AT918" i="34"/>
  <c r="AO918" i="34"/>
  <c r="AN874" i="46"/>
  <c r="AK874" i="46"/>
  <c r="AK319" i="46"/>
  <c r="AS319" i="46"/>
  <c r="AN319" i="46"/>
  <c r="AK402" i="46"/>
  <c r="AG402" i="46"/>
  <c r="AL987" i="34"/>
  <c r="AS987" i="34"/>
  <c r="AT987" i="34"/>
  <c r="AO987" i="34"/>
  <c r="AR987" i="34"/>
  <c r="AK809" i="46"/>
  <c r="AS809" i="46"/>
  <c r="AO980" i="34"/>
  <c r="AR980" i="34"/>
  <c r="AT980" i="34"/>
  <c r="AL980" i="34"/>
  <c r="AS980" i="34"/>
  <c r="AS746" i="46"/>
  <c r="AK746" i="46"/>
  <c r="AN746" i="46"/>
  <c r="AN577" i="46"/>
  <c r="AG577" i="46"/>
  <c r="AN724" i="46"/>
  <c r="AG724" i="46"/>
  <c r="AG454" i="46"/>
  <c r="AN454" i="46"/>
  <c r="AN557" i="46"/>
  <c r="AG557" i="46"/>
  <c r="AS329" i="46"/>
  <c r="AG329" i="46"/>
  <c r="AN904" i="46"/>
  <c r="AG904" i="46"/>
  <c r="AK904" i="46"/>
  <c r="AS904" i="46"/>
  <c r="AS912" i="46"/>
  <c r="AG912" i="46"/>
  <c r="AN912" i="46"/>
  <c r="AK912" i="46"/>
  <c r="AG246" i="46"/>
  <c r="AS246" i="46"/>
  <c r="AK771" i="46"/>
  <c r="AG771" i="46"/>
  <c r="AN771" i="46"/>
  <c r="AS771" i="46"/>
  <c r="AS1012" i="46"/>
  <c r="AG1012" i="46"/>
  <c r="AN1012" i="46"/>
  <c r="AK1012" i="46"/>
  <c r="AK54" i="46"/>
  <c r="AG54" i="46"/>
  <c r="AS54" i="46"/>
  <c r="AN54" i="46"/>
  <c r="AG105" i="46"/>
  <c r="AK105" i="46"/>
  <c r="AS105" i="46"/>
  <c r="AN105" i="46"/>
  <c r="AG974" i="46"/>
  <c r="AS974" i="46"/>
  <c r="AN999" i="46"/>
  <c r="AK999" i="46"/>
  <c r="AG999" i="46"/>
  <c r="AS999" i="46"/>
  <c r="DD45" i="43"/>
  <c r="I45" i="43"/>
  <c r="AL198" i="34"/>
  <c r="AO198" i="34"/>
  <c r="AS198" i="34"/>
  <c r="AR198" i="34"/>
  <c r="AT845" i="34"/>
  <c r="AL845" i="34"/>
  <c r="AO845" i="34"/>
  <c r="AQ279" i="34"/>
  <c r="AV279" i="34"/>
  <c r="AN279" i="34"/>
  <c r="AJ279" i="34"/>
  <c r="AQ897" i="34"/>
  <c r="AJ897" i="34"/>
  <c r="AL401" i="34"/>
  <c r="AL696" i="34"/>
  <c r="AR417" i="34"/>
  <c r="AO417" i="34"/>
  <c r="AS417" i="34"/>
  <c r="AL417" i="34"/>
  <c r="AT417" i="34"/>
  <c r="AS725" i="34"/>
  <c r="AR725" i="34"/>
  <c r="AO725" i="34"/>
  <c r="AL725" i="34"/>
  <c r="AT725" i="34"/>
  <c r="AR933" i="34"/>
  <c r="AS933" i="34"/>
  <c r="AO933" i="34"/>
  <c r="AL933" i="34"/>
  <c r="AT933" i="34"/>
  <c r="AS892" i="34"/>
  <c r="AO892" i="34"/>
  <c r="AR967" i="34"/>
  <c r="AT967" i="34"/>
  <c r="AL967" i="34"/>
  <c r="AS967" i="34"/>
  <c r="AO967" i="34"/>
  <c r="AN832" i="46"/>
  <c r="AG832" i="46"/>
  <c r="AS317" i="46"/>
  <c r="AG317" i="46"/>
  <c r="AS989" i="34"/>
  <c r="AO989" i="34"/>
  <c r="AK400" i="46"/>
  <c r="AN400" i="46"/>
  <c r="AR996" i="34"/>
  <c r="AO996" i="34"/>
  <c r="AS996" i="34"/>
  <c r="AL996" i="34"/>
  <c r="AT996" i="34"/>
  <c r="AN875" i="46"/>
  <c r="AK875" i="46"/>
  <c r="AS875" i="46"/>
  <c r="AG693" i="46"/>
  <c r="AS693" i="46"/>
  <c r="AK75" i="46"/>
  <c r="AS75" i="46"/>
  <c r="AN75" i="46"/>
  <c r="AG75" i="46"/>
  <c r="AO955" i="34"/>
  <c r="AT955" i="34"/>
  <c r="AG164" i="46"/>
  <c r="AS164" i="46"/>
  <c r="AN164" i="46"/>
  <c r="AK164" i="46"/>
  <c r="AS920" i="46"/>
  <c r="AK920" i="46"/>
  <c r="AS951" i="46"/>
  <c r="AG951" i="46"/>
  <c r="AN951" i="46"/>
  <c r="AK951" i="46"/>
  <c r="AS282" i="46"/>
  <c r="AN282" i="46"/>
  <c r="AG282" i="46"/>
  <c r="AK282" i="46"/>
  <c r="AK548" i="46"/>
  <c r="AG548" i="46"/>
  <c r="AN548" i="46"/>
  <c r="AS548" i="46"/>
  <c r="AK588" i="46"/>
  <c r="AN588" i="46"/>
  <c r="AG588" i="46"/>
  <c r="AS588" i="46"/>
  <c r="AN794" i="46"/>
  <c r="AK794" i="46"/>
  <c r="AG794" i="46"/>
  <c r="AS794" i="46"/>
  <c r="AL635" i="34"/>
  <c r="AS635" i="34"/>
  <c r="AO635" i="34"/>
  <c r="AT635" i="34"/>
  <c r="AR635" i="34"/>
  <c r="AS33" i="34"/>
  <c r="AT33" i="34"/>
  <c r="AL33" i="34"/>
  <c r="AR33" i="34"/>
  <c r="AO33" i="34"/>
  <c r="AQ348" i="34"/>
  <c r="AN348" i="34"/>
  <c r="AV348" i="34"/>
  <c r="AJ348" i="34"/>
  <c r="AL698" i="34"/>
  <c r="AL905" i="34"/>
  <c r="AO781" i="34"/>
  <c r="AR781" i="34"/>
  <c r="AT781" i="34"/>
  <c r="AS781" i="34"/>
  <c r="AL781" i="34"/>
  <c r="AO765" i="34"/>
  <c r="AT765" i="34"/>
  <c r="AS765" i="34"/>
  <c r="AR765" i="34"/>
  <c r="AL765" i="34"/>
  <c r="AO959" i="34"/>
  <c r="AL959" i="34"/>
  <c r="AS959" i="34"/>
  <c r="AR959" i="34"/>
  <c r="AT959" i="34"/>
  <c r="AN850" i="34"/>
  <c r="AQ850" i="34"/>
  <c r="AJ850" i="34"/>
  <c r="AV850" i="34"/>
  <c r="AL388" i="34"/>
  <c r="AR388" i="34"/>
  <c r="AN844" i="34"/>
  <c r="AQ844" i="34"/>
  <c r="AV844" i="34"/>
  <c r="AS830" i="46"/>
  <c r="AG830" i="46"/>
  <c r="AN830" i="46"/>
  <c r="AS316" i="46"/>
  <c r="AN316" i="46"/>
  <c r="AN398" i="46"/>
  <c r="AS398" i="46"/>
  <c r="AT1008" i="34"/>
  <c r="AS1008" i="34"/>
  <c r="AO1008" i="34"/>
  <c r="AK835" i="46"/>
  <c r="AS835" i="46"/>
  <c r="AK500" i="46"/>
  <c r="AG500" i="46"/>
  <c r="AO992" i="34"/>
  <c r="AL992" i="34"/>
  <c r="AR992" i="34"/>
  <c r="AS821" i="46"/>
  <c r="AG821" i="46"/>
  <c r="AN821" i="46"/>
  <c r="AK821" i="46"/>
  <c r="AS94" i="46"/>
  <c r="AK94" i="46"/>
  <c r="AG682" i="46"/>
  <c r="AN682" i="46"/>
  <c r="AS682" i="46"/>
  <c r="AK682" i="46"/>
  <c r="AG198" i="46"/>
  <c r="AN198" i="46"/>
  <c r="AS198" i="46"/>
  <c r="AK957" i="46"/>
  <c r="AG957" i="46"/>
  <c r="AG635" i="46"/>
  <c r="AN635" i="46"/>
  <c r="AS635" i="46"/>
  <c r="AK635" i="46"/>
  <c r="AG237" i="46"/>
  <c r="AS237" i="46"/>
  <c r="AS357" i="34"/>
  <c r="AO357" i="34"/>
  <c r="AL117" i="34"/>
  <c r="AT117" i="34"/>
  <c r="AS117" i="34"/>
  <c r="AR117" i="34"/>
  <c r="AO117" i="34"/>
  <c r="AT930" i="34"/>
  <c r="AL930" i="34"/>
  <c r="AO930" i="34"/>
  <c r="AR56" i="34"/>
  <c r="AL56" i="34"/>
  <c r="AT540" i="34"/>
  <c r="AS540" i="34"/>
  <c r="AO540" i="34"/>
  <c r="AR963" i="34"/>
  <c r="AS963" i="34"/>
  <c r="AO191" i="34"/>
  <c r="AS191" i="34"/>
  <c r="AS974" i="34"/>
  <c r="AL974" i="34"/>
  <c r="AR974" i="34"/>
  <c r="AO974" i="34"/>
  <c r="AT974" i="34"/>
  <c r="AS941" i="46"/>
  <c r="AG941" i="46"/>
  <c r="AK828" i="46"/>
  <c r="AS828" i="46"/>
  <c r="AK757" i="46"/>
  <c r="AS757" i="46"/>
  <c r="AG803" i="46"/>
  <c r="AN803" i="46"/>
  <c r="AK803" i="46"/>
  <c r="AS803" i="46"/>
  <c r="AG833" i="46"/>
  <c r="AN833" i="46"/>
  <c r="AK833" i="46"/>
  <c r="AN318" i="46"/>
  <c r="AG318" i="46"/>
  <c r="AR935" i="34"/>
  <c r="AT935" i="34"/>
  <c r="AO935" i="34"/>
  <c r="AS935" i="34"/>
  <c r="AO976" i="34"/>
  <c r="AS976" i="34"/>
  <c r="AR976" i="34"/>
  <c r="AT976" i="34"/>
  <c r="AL976" i="34"/>
  <c r="AK1014" i="46"/>
  <c r="AN1014" i="46"/>
  <c r="AS1014" i="46"/>
  <c r="AK404" i="46"/>
  <c r="AG404" i="46"/>
  <c r="AN404" i="46"/>
  <c r="AN716" i="46"/>
  <c r="AS716" i="46"/>
  <c r="AS156" i="46"/>
  <c r="AN156" i="46"/>
  <c r="AK502" i="46"/>
  <c r="AS502" i="46"/>
  <c r="AN259" i="46"/>
  <c r="AS259" i="46"/>
  <c r="AN596" i="46"/>
  <c r="AS596" i="46"/>
  <c r="AK58" i="46"/>
  <c r="AS58" i="46"/>
  <c r="AG661" i="46"/>
  <c r="AS661" i="46"/>
  <c r="AN661" i="46"/>
  <c r="AK661" i="46"/>
  <c r="AG843" i="46"/>
  <c r="AK843" i="46"/>
  <c r="AN843" i="46"/>
  <c r="AS843" i="46"/>
  <c r="AL608" i="34"/>
  <c r="AT608" i="34"/>
  <c r="AS608" i="34"/>
  <c r="AR608" i="34"/>
  <c r="AO608" i="34"/>
  <c r="AS124" i="34"/>
  <c r="AT124" i="34"/>
  <c r="AV947" i="34"/>
  <c r="AQ947" i="34"/>
  <c r="AJ947" i="34"/>
  <c r="AN947" i="34"/>
  <c r="AR832" i="34"/>
  <c r="AO832" i="34"/>
  <c r="AL832" i="34"/>
  <c r="AO63" i="34"/>
  <c r="AR63" i="34"/>
  <c r="AS63" i="34"/>
  <c r="AL63" i="34"/>
  <c r="AT63" i="34"/>
  <c r="AO543" i="34"/>
  <c r="AR543" i="34"/>
  <c r="AS543" i="34"/>
  <c r="AT543" i="34"/>
  <c r="AT804" i="34"/>
  <c r="AR804" i="34"/>
  <c r="AT874" i="34"/>
  <c r="AR874" i="34"/>
  <c r="AS874" i="34"/>
  <c r="AO874" i="34"/>
  <c r="AG900" i="46"/>
  <c r="AK900" i="46"/>
  <c r="AK826" i="46"/>
  <c r="AN826" i="46"/>
  <c r="AS753" i="46"/>
  <c r="AN753" i="46"/>
  <c r="AN650" i="46"/>
  <c r="AK650" i="46"/>
  <c r="AS650" i="46"/>
  <c r="AG650" i="46"/>
  <c r="AK831" i="46"/>
  <c r="AG831" i="46"/>
  <c r="AG189" i="46"/>
  <c r="AS189" i="46"/>
  <c r="AK758" i="46"/>
  <c r="AG758" i="46"/>
  <c r="AG401" i="46"/>
  <c r="AK401" i="46"/>
  <c r="AS615" i="46"/>
  <c r="AK615" i="46"/>
  <c r="AG615" i="46"/>
  <c r="AN615" i="46"/>
  <c r="AG143" i="46"/>
  <c r="AS143" i="46"/>
  <c r="AN143" i="46"/>
  <c r="AK143" i="46"/>
  <c r="AN442" i="46"/>
  <c r="AS442" i="46"/>
  <c r="AG442" i="46"/>
  <c r="AK442" i="46"/>
  <c r="AK765" i="46"/>
  <c r="AG765" i="46"/>
  <c r="AS472" i="46"/>
  <c r="AK472" i="46"/>
  <c r="AS63" i="46"/>
  <c r="AN63" i="46"/>
  <c r="AK63" i="46"/>
  <c r="AG63" i="46"/>
  <c r="AN979" i="46"/>
  <c r="AG979" i="46"/>
  <c r="AK979" i="46"/>
  <c r="AS979" i="46"/>
  <c r="AG987" i="46"/>
  <c r="AS987" i="46"/>
  <c r="AN698" i="46"/>
  <c r="AK698" i="46"/>
  <c r="DI44" i="43"/>
  <c r="DI42" i="43"/>
  <c r="DI37" i="43"/>
  <c r="E45" i="43"/>
  <c r="DI36" i="43"/>
  <c r="DI38" i="43"/>
  <c r="DI40" i="43"/>
  <c r="DB45" i="43"/>
  <c r="F45" i="43"/>
  <c r="C45" i="43"/>
  <c r="DE45" i="43"/>
  <c r="DH45" i="43"/>
  <c r="G45" i="43"/>
  <c r="DI39" i="43"/>
  <c r="DF45" i="43"/>
  <c r="DC45" i="43"/>
  <c r="DI43" i="43"/>
  <c r="H45" i="43"/>
  <c r="DI41" i="43"/>
  <c r="DI35" i="43"/>
  <c r="D45" i="43"/>
  <c r="DA45" i="43"/>
  <c r="DG45" i="43"/>
  <c r="AJ782" i="34"/>
  <c r="AQ782" i="34"/>
  <c r="AV782" i="34"/>
  <c r="AN782" i="34"/>
  <c r="AJ856" i="34"/>
  <c r="AV856" i="34"/>
  <c r="AQ856" i="34"/>
  <c r="AN856" i="34"/>
  <c r="AV727" i="34"/>
  <c r="AN727" i="34"/>
  <c r="AQ727" i="34"/>
  <c r="AJ727" i="34"/>
  <c r="AJ658" i="34"/>
  <c r="AV658" i="34"/>
  <c r="AQ658" i="34"/>
  <c r="AN658" i="34"/>
  <c r="AJ531" i="34"/>
  <c r="AV531" i="34"/>
  <c r="AQ531" i="34"/>
  <c r="AN531" i="34"/>
  <c r="AQ940" i="34"/>
  <c r="AN940" i="34"/>
  <c r="AJ940" i="34"/>
  <c r="AV940" i="34"/>
  <c r="AV320" i="34"/>
  <c r="AQ320" i="34"/>
  <c r="AV692" i="34"/>
  <c r="AQ692" i="34"/>
  <c r="AJ692" i="34"/>
  <c r="AN692" i="34"/>
  <c r="AJ680" i="34"/>
  <c r="AN680" i="34"/>
  <c r="AV680" i="34"/>
  <c r="AQ680" i="34"/>
  <c r="AV234" i="34"/>
  <c r="AN234" i="34"/>
  <c r="AJ234" i="34"/>
  <c r="AQ234" i="34"/>
  <c r="AV904" i="34"/>
  <c r="AQ904" i="34"/>
  <c r="AN904" i="34"/>
  <c r="AJ904" i="34"/>
  <c r="AN946" i="34"/>
  <c r="AQ946" i="34"/>
  <c r="AJ946" i="34"/>
  <c r="AV946" i="34"/>
  <c r="AV784" i="34"/>
  <c r="AJ784" i="34"/>
  <c r="AQ784" i="34"/>
  <c r="AN784" i="34"/>
  <c r="AN446" i="34"/>
  <c r="AQ446" i="34"/>
  <c r="AJ446" i="34"/>
  <c r="AV446" i="34"/>
  <c r="AV628" i="34"/>
  <c r="AQ628" i="34"/>
  <c r="AJ628" i="34"/>
  <c r="AN628" i="34"/>
  <c r="AJ796" i="34"/>
  <c r="AQ796" i="34"/>
  <c r="AN796" i="34"/>
  <c r="AV796" i="34"/>
  <c r="AQ920" i="34"/>
  <c r="AV920" i="34"/>
  <c r="AN920" i="34"/>
  <c r="AJ920" i="34"/>
  <c r="AV285" i="34"/>
  <c r="AQ285" i="34"/>
  <c r="AN285" i="34"/>
  <c r="AJ285" i="34"/>
  <c r="AJ801" i="34"/>
  <c r="AQ801" i="34"/>
  <c r="AV801" i="34"/>
  <c r="AN801" i="34"/>
  <c r="AV282" i="34"/>
  <c r="AJ282" i="34"/>
  <c r="AN282" i="34"/>
  <c r="AQ282" i="34"/>
  <c r="AN150" i="34"/>
  <c r="AJ150" i="34"/>
  <c r="AV150" i="34"/>
  <c r="AQ150" i="34"/>
  <c r="AJ389" i="34"/>
  <c r="AQ389" i="34"/>
  <c r="AN389" i="34"/>
  <c r="AV389" i="34"/>
  <c r="AN703" i="34"/>
  <c r="AV703" i="34"/>
  <c r="AQ703" i="34"/>
  <c r="AJ703" i="34"/>
  <c r="AN357" i="34"/>
  <c r="AQ892" i="34"/>
  <c r="AV742" i="34"/>
  <c r="AN511" i="34"/>
  <c r="AQ511" i="34"/>
  <c r="AQ702" i="34"/>
  <c r="AV702" i="34"/>
  <c r="AJ702" i="34"/>
  <c r="AN702" i="34"/>
  <c r="AJ928" i="34"/>
  <c r="AQ928" i="34"/>
  <c r="AV928" i="34"/>
  <c r="AN928" i="34"/>
  <c r="AV567" i="34"/>
  <c r="AN567" i="34"/>
  <c r="AQ567" i="34"/>
  <c r="AJ567" i="34"/>
  <c r="AQ929" i="34"/>
  <c r="AN929" i="34"/>
  <c r="AV929" i="34"/>
  <c r="AJ929" i="34"/>
  <c r="AQ1005" i="34"/>
  <c r="AN1005" i="34"/>
  <c r="AJ1005" i="34"/>
  <c r="AV1005" i="34"/>
  <c r="AV970" i="34"/>
  <c r="AQ970" i="34"/>
  <c r="AN970" i="34"/>
  <c r="AJ970" i="34"/>
  <c r="AJ771" i="34"/>
  <c r="AQ771" i="34"/>
  <c r="AV925" i="34"/>
  <c r="AN925" i="34"/>
  <c r="AJ925" i="34"/>
  <c r="AQ925" i="34"/>
  <c r="AJ926" i="34"/>
  <c r="AV926" i="34"/>
  <c r="AQ926" i="34"/>
  <c r="AN926" i="34"/>
  <c r="AN978" i="34"/>
  <c r="AV978" i="34"/>
  <c r="AQ978" i="34"/>
  <c r="AJ978" i="34"/>
  <c r="AN410" i="34"/>
  <c r="AJ410" i="34"/>
  <c r="AQ410" i="34"/>
  <c r="AV410" i="34"/>
  <c r="AV124" i="34"/>
  <c r="AJ124" i="34"/>
  <c r="AQ124" i="34"/>
  <c r="AN124" i="34"/>
  <c r="AV222" i="34"/>
  <c r="AQ222" i="34"/>
  <c r="AJ222" i="34"/>
  <c r="AN222" i="34"/>
  <c r="AV375" i="34"/>
  <c r="AN375" i="34"/>
  <c r="AQ375" i="34"/>
  <c r="AJ375" i="34"/>
  <c r="AQ517" i="34"/>
  <c r="AV517" i="34"/>
  <c r="AV812" i="34"/>
  <c r="AN812" i="34"/>
  <c r="AQ812" i="34"/>
  <c r="AJ812" i="34"/>
  <c r="AV379" i="34"/>
  <c r="AN379" i="34"/>
  <c r="AQ379" i="34"/>
  <c r="AJ379" i="34"/>
  <c r="AQ957" i="34"/>
  <c r="AJ957" i="34"/>
  <c r="AV957" i="34"/>
  <c r="AN957" i="34"/>
  <c r="AV948" i="34"/>
  <c r="AN948" i="34"/>
  <c r="AQ948" i="34"/>
  <c r="AJ948" i="34"/>
  <c r="AN562" i="34"/>
  <c r="AJ562" i="34"/>
  <c r="AQ562" i="34"/>
  <c r="AV562" i="34"/>
  <c r="AJ650" i="34"/>
  <c r="AV650" i="34"/>
  <c r="AN650" i="34"/>
  <c r="AQ650" i="34"/>
  <c r="AV735" i="34"/>
  <c r="AJ735" i="34"/>
  <c r="AN735" i="34"/>
  <c r="AQ735" i="34"/>
  <c r="AN758" i="34"/>
  <c r="AQ758" i="34"/>
  <c r="AJ758" i="34"/>
  <c r="AV758" i="34"/>
  <c r="AJ989" i="34"/>
  <c r="AV989" i="34"/>
  <c r="AQ989" i="34"/>
  <c r="AN989" i="34"/>
  <c r="AV741" i="34"/>
  <c r="AQ741" i="34"/>
  <c r="AN741" i="34"/>
  <c r="AJ741" i="34"/>
  <c r="AJ994" i="34"/>
  <c r="AN994" i="34"/>
  <c r="AQ994" i="34"/>
  <c r="AV994" i="34"/>
  <c r="AJ255" i="34"/>
  <c r="AN255" i="34"/>
  <c r="AV255" i="34"/>
  <c r="AQ255" i="34"/>
  <c r="AJ506" i="34"/>
  <c r="AN506" i="34"/>
  <c r="AV506" i="34"/>
  <c r="AQ506" i="34"/>
  <c r="AV955" i="34"/>
  <c r="AJ955" i="34"/>
  <c r="AN955" i="34"/>
  <c r="AQ955" i="34"/>
  <c r="AV533" i="34"/>
  <c r="AQ533" i="34"/>
  <c r="AN533" i="34"/>
  <c r="AJ533" i="34"/>
  <c r="AQ613" i="34"/>
  <c r="AV613" i="34"/>
  <c r="AN613" i="34"/>
  <c r="AJ613" i="34"/>
  <c r="AV296" i="34"/>
  <c r="AJ296" i="34"/>
  <c r="AQ296" i="34"/>
  <c r="AN296" i="34"/>
  <c r="AV355" i="34"/>
  <c r="AQ355" i="34"/>
  <c r="AN355" i="34"/>
  <c r="AJ355" i="34"/>
  <c r="AN843" i="34"/>
  <c r="AV843" i="34"/>
  <c r="AQ865" i="34"/>
  <c r="AJ865" i="34"/>
  <c r="AN865" i="34"/>
  <c r="AV865" i="34"/>
  <c r="AQ1008" i="34"/>
  <c r="AV1008" i="34"/>
  <c r="AN1008" i="34"/>
  <c r="AJ1008" i="34"/>
  <c r="DG45" i="52"/>
  <c r="DI39" i="52"/>
  <c r="C45" i="52"/>
  <c r="DB45" i="52"/>
  <c r="DI40" i="52"/>
  <c r="I19" i="52"/>
  <c r="E45" i="52"/>
  <c r="DF45" i="52"/>
  <c r="DI35" i="52"/>
  <c r="G45" i="52"/>
  <c r="D45" i="52"/>
  <c r="DI42" i="52"/>
  <c r="DI41" i="52"/>
  <c r="DI43" i="52"/>
  <c r="DC45" i="52"/>
  <c r="DH45" i="52"/>
  <c r="DD45" i="52"/>
  <c r="I20" i="52"/>
  <c r="H45" i="52"/>
  <c r="F45" i="52"/>
  <c r="DI37" i="52"/>
  <c r="DI44" i="52"/>
  <c r="DI38" i="52"/>
  <c r="DE45" i="52"/>
  <c r="DA45" i="52"/>
  <c r="I18" i="52"/>
  <c r="DI36" i="52"/>
  <c r="AS16" i="46"/>
  <c r="R16" i="46" s="1"/>
  <c r="V16" i="46" s="1"/>
  <c r="AN16" i="46"/>
  <c r="AM16" i="46" s="1"/>
  <c r="Q16" i="46" s="1"/>
  <c r="U16" i="46" s="1"/>
  <c r="AS16" i="34"/>
  <c r="AR16" i="34"/>
  <c r="AT16" i="34"/>
  <c r="AO16" i="34"/>
  <c r="AV16" i="34"/>
  <c r="S16" i="34" s="1"/>
  <c r="W16" i="34" s="1"/>
  <c r="H9" i="34" s="1"/>
  <c r="AN16" i="34"/>
  <c r="AM16" i="34" s="1"/>
  <c r="Q16" i="34" s="1"/>
  <c r="U16" i="34" s="1"/>
  <c r="AQ16" i="34"/>
  <c r="AP16" i="34" s="1"/>
  <c r="R16" i="34" s="1"/>
  <c r="V16" i="34" s="1"/>
  <c r="AJ16" i="34"/>
  <c r="AJ869" i="34"/>
  <c r="AN869" i="34"/>
  <c r="AV869" i="34"/>
  <c r="AQ869" i="34"/>
  <c r="AS22" i="34"/>
  <c r="AR22" i="34"/>
  <c r="AT22" i="34"/>
  <c r="AL22" i="34"/>
  <c r="AO22" i="34"/>
  <c r="AO66" i="34"/>
  <c r="AT66" i="34"/>
  <c r="AS66" i="34"/>
  <c r="AL66" i="34"/>
  <c r="AR66" i="34"/>
  <c r="AL201" i="34"/>
  <c r="AO201" i="34"/>
  <c r="AS201" i="34"/>
  <c r="AR201" i="34"/>
  <c r="AT201" i="34"/>
  <c r="AR319" i="34"/>
  <c r="AT319" i="34"/>
  <c r="AO319" i="34"/>
  <c r="AS319" i="34"/>
  <c r="AL319" i="34"/>
  <c r="AT380" i="34"/>
  <c r="AO380" i="34"/>
  <c r="AS380" i="34"/>
  <c r="AR380" i="34"/>
  <c r="AL380" i="34"/>
  <c r="AR472" i="34"/>
  <c r="AS472" i="34"/>
  <c r="AL472" i="34"/>
  <c r="AO472" i="34"/>
  <c r="AT472" i="34"/>
  <c r="AT521" i="34"/>
  <c r="AL521" i="34"/>
  <c r="AO521" i="34"/>
  <c r="AS521" i="34"/>
  <c r="AR521" i="34"/>
  <c r="AO575" i="34"/>
  <c r="AT575" i="34"/>
  <c r="AS575" i="34"/>
  <c r="AR575" i="34"/>
  <c r="AL575" i="34"/>
  <c r="AT697" i="34"/>
  <c r="AL697" i="34"/>
  <c r="AS697" i="34"/>
  <c r="AO697" i="34"/>
  <c r="AR697" i="34"/>
  <c r="AL798" i="34"/>
  <c r="AR798" i="34"/>
  <c r="AS798" i="34"/>
  <c r="AO798" i="34"/>
  <c r="AT798" i="34"/>
  <c r="AO823" i="34"/>
  <c r="AS823" i="34"/>
  <c r="AR823" i="34"/>
  <c r="AL823" i="34"/>
  <c r="AT823" i="34"/>
  <c r="AS862" i="34"/>
  <c r="AO862" i="34"/>
  <c r="AT862" i="34"/>
  <c r="AR862" i="34"/>
  <c r="AL862" i="34"/>
  <c r="AO885" i="34"/>
  <c r="AT885" i="34"/>
  <c r="AS885" i="34"/>
  <c r="AR885" i="34"/>
  <c r="AL885" i="34"/>
  <c r="AS44" i="34"/>
  <c r="AT44" i="34"/>
  <c r="AL44" i="34"/>
  <c r="AR44" i="34"/>
  <c r="AO44" i="34"/>
  <c r="AL47" i="34"/>
  <c r="AO47" i="34"/>
  <c r="AS47" i="34"/>
  <c r="AR47" i="34"/>
  <c r="AT47" i="34"/>
  <c r="AT87" i="34"/>
  <c r="AR87" i="34"/>
  <c r="AO87" i="34"/>
  <c r="AS87" i="34"/>
  <c r="AL87" i="34"/>
  <c r="AT146" i="34"/>
  <c r="AO146" i="34"/>
  <c r="AS146" i="34"/>
  <c r="AL146" i="34"/>
  <c r="AR146" i="34"/>
  <c r="AT157" i="34"/>
  <c r="AS157" i="34"/>
  <c r="AL157" i="34"/>
  <c r="AR157" i="34"/>
  <c r="AO157" i="34"/>
  <c r="AT180" i="34"/>
  <c r="AL180" i="34"/>
  <c r="AR180" i="34"/>
  <c r="AO180" i="34"/>
  <c r="AS180" i="34"/>
  <c r="AS184" i="34"/>
  <c r="AT184" i="34"/>
  <c r="AR184" i="34"/>
  <c r="AL184" i="34"/>
  <c r="AO184" i="34"/>
  <c r="AS209" i="34"/>
  <c r="AL209" i="34"/>
  <c r="AR209" i="34"/>
  <c r="AT209" i="34"/>
  <c r="AO209" i="34"/>
  <c r="AS245" i="34"/>
  <c r="AT245" i="34"/>
  <c r="AO245" i="34"/>
  <c r="AL245" i="34"/>
  <c r="AR245" i="34"/>
  <c r="AR280" i="34"/>
  <c r="AO280" i="34"/>
  <c r="AS280" i="34"/>
  <c r="AL280" i="34"/>
  <c r="AT280" i="34"/>
  <c r="AT302" i="34"/>
  <c r="AO302" i="34"/>
  <c r="AL302" i="34"/>
  <c r="AR302" i="34"/>
  <c r="AS302" i="34"/>
  <c r="AS354" i="34"/>
  <c r="AR354" i="34"/>
  <c r="AL354" i="34"/>
  <c r="AT354" i="34"/>
  <c r="AO354" i="34"/>
  <c r="AL416" i="34"/>
  <c r="AR416" i="34"/>
  <c r="AS416" i="34"/>
  <c r="AT416" i="34"/>
  <c r="AO416" i="34"/>
  <c r="AT421" i="34"/>
  <c r="AO421" i="34"/>
  <c r="AS421" i="34"/>
  <c r="AR421" i="34"/>
  <c r="AL421" i="34"/>
  <c r="AR510" i="34"/>
  <c r="AS510" i="34"/>
  <c r="AO510" i="34"/>
  <c r="AT510" i="34"/>
  <c r="AL529" i="34"/>
  <c r="AR529" i="34"/>
  <c r="AS529" i="34"/>
  <c r="AT529" i="34"/>
  <c r="AO529" i="34"/>
  <c r="AL537" i="34"/>
  <c r="AT537" i="34"/>
  <c r="AO537" i="34"/>
  <c r="AS537" i="34"/>
  <c r="AR537" i="34"/>
  <c r="AS552" i="34"/>
  <c r="AO552" i="34"/>
  <c r="AR552" i="34"/>
  <c r="AT552" i="34"/>
  <c r="AL552" i="34"/>
  <c r="AL576" i="34"/>
  <c r="AT576" i="34"/>
  <c r="AS576" i="34"/>
  <c r="AR576" i="34"/>
  <c r="AO576" i="34"/>
  <c r="AL619" i="34"/>
  <c r="AT619" i="34"/>
  <c r="AR619" i="34"/>
  <c r="AO619" i="34"/>
  <c r="AS619" i="34"/>
  <c r="AR652" i="34"/>
  <c r="AS652" i="34"/>
  <c r="AO652" i="34"/>
  <c r="AL652" i="34"/>
  <c r="AT652" i="34"/>
  <c r="AT662" i="34"/>
  <c r="AS662" i="34"/>
  <c r="AL662" i="34"/>
  <c r="AO662" i="34"/>
  <c r="AR662" i="34"/>
  <c r="AT694" i="34"/>
  <c r="AO694" i="34"/>
  <c r="AR694" i="34"/>
  <c r="AS694" i="34"/>
  <c r="AL694" i="34"/>
  <c r="AT726" i="34"/>
  <c r="AS726" i="34"/>
  <c r="AL726" i="34"/>
  <c r="AR726" i="34"/>
  <c r="AO726" i="34"/>
  <c r="AO426" i="34"/>
  <c r="AT426" i="34"/>
  <c r="AR426" i="34"/>
  <c r="AS426" i="34"/>
  <c r="AL426" i="34"/>
  <c r="AT482" i="34"/>
  <c r="AR482" i="34"/>
  <c r="AS482" i="34"/>
  <c r="AO482" i="34"/>
  <c r="AL482" i="34"/>
  <c r="AT536" i="34"/>
  <c r="AO536" i="34"/>
  <c r="AR536" i="34"/>
  <c r="AS536" i="34"/>
  <c r="AL609" i="34"/>
  <c r="AT609" i="34"/>
  <c r="AO609" i="34"/>
  <c r="AS609" i="34"/>
  <c r="AR609" i="34"/>
  <c r="AT634" i="34"/>
  <c r="AR634" i="34"/>
  <c r="AS634" i="34"/>
  <c r="AL634" i="34"/>
  <c r="AO634" i="34"/>
  <c r="AL714" i="34"/>
  <c r="AO714" i="34"/>
  <c r="AS714" i="34"/>
  <c r="AT714" i="34"/>
  <c r="AR714" i="34"/>
  <c r="AS831" i="34"/>
  <c r="AO831" i="34"/>
  <c r="AT831" i="34"/>
  <c r="AL831" i="34"/>
  <c r="AR831" i="34"/>
  <c r="AR883" i="34"/>
  <c r="AL883" i="34"/>
  <c r="AS883" i="34"/>
  <c r="AO883" i="34"/>
  <c r="AT883" i="34"/>
  <c r="AR21" i="34"/>
  <c r="AO21" i="34"/>
  <c r="AS21" i="34"/>
  <c r="AT21" i="34"/>
  <c r="AL21" i="34"/>
  <c r="AS95" i="34"/>
  <c r="AR95" i="34"/>
  <c r="AO95" i="34"/>
  <c r="AL95" i="34"/>
  <c r="AT95" i="34"/>
  <c r="AO103" i="34"/>
  <c r="AR103" i="34"/>
  <c r="AS103" i="34"/>
  <c r="AT103" i="34"/>
  <c r="AL103" i="34"/>
  <c r="AO112" i="34"/>
  <c r="AT112" i="34"/>
  <c r="AS112" i="34"/>
  <c r="AR112" i="34"/>
  <c r="AL112" i="34"/>
  <c r="AR118" i="34"/>
  <c r="AS118" i="34"/>
  <c r="AT118" i="34"/>
  <c r="AL118" i="34"/>
  <c r="AO118" i="34"/>
  <c r="AT139" i="34"/>
  <c r="AS139" i="34"/>
  <c r="AO139" i="34"/>
  <c r="AL139" i="34"/>
  <c r="AR139" i="34"/>
  <c r="AO149" i="34"/>
  <c r="AT149" i="34"/>
  <c r="AL149" i="34"/>
  <c r="AS149" i="34"/>
  <c r="AR149" i="34"/>
  <c r="AO153" i="34"/>
  <c r="AR153" i="34"/>
  <c r="AL153" i="34"/>
  <c r="AS153" i="34"/>
  <c r="AT153" i="34"/>
  <c r="AO197" i="34"/>
  <c r="AS197" i="34"/>
  <c r="AL197" i="34"/>
  <c r="AR197" i="34"/>
  <c r="AT197" i="34"/>
  <c r="AO210" i="34"/>
  <c r="AS210" i="34"/>
  <c r="AT210" i="34"/>
  <c r="AL210" i="34"/>
  <c r="AR210" i="34"/>
  <c r="AL254" i="34"/>
  <c r="AR254" i="34"/>
  <c r="AO254" i="34"/>
  <c r="AT254" i="34"/>
  <c r="AS254" i="34"/>
  <c r="AL265" i="34"/>
  <c r="AT265" i="34"/>
  <c r="AR265" i="34"/>
  <c r="AS265" i="34"/>
  <c r="AO265" i="34"/>
  <c r="AT300" i="34"/>
  <c r="AL300" i="34"/>
  <c r="AR300" i="34"/>
  <c r="AO300" i="34"/>
  <c r="AS300" i="34"/>
  <c r="AO335" i="34"/>
  <c r="AT335" i="34"/>
  <c r="AS335" i="34"/>
  <c r="AL335" i="34"/>
  <c r="AR335" i="34"/>
  <c r="AR342" i="34"/>
  <c r="AT342" i="34"/>
  <c r="AO342" i="34"/>
  <c r="AS342" i="34"/>
  <c r="AL342" i="34"/>
  <c r="AR386" i="34"/>
  <c r="AO386" i="34"/>
  <c r="AL386" i="34"/>
  <c r="AS386" i="34"/>
  <c r="AT386" i="34"/>
  <c r="AO441" i="34"/>
  <c r="AR441" i="34"/>
  <c r="AT441" i="34"/>
  <c r="AS441" i="34"/>
  <c r="AL441" i="34"/>
  <c r="AL483" i="34"/>
  <c r="AO483" i="34"/>
  <c r="AR483" i="34"/>
  <c r="AS483" i="34"/>
  <c r="AT483" i="34"/>
  <c r="AL507" i="34"/>
  <c r="AS507" i="34"/>
  <c r="AT507" i="34"/>
  <c r="AO507" i="34"/>
  <c r="AR507" i="34"/>
  <c r="AL582" i="34"/>
  <c r="AO582" i="34"/>
  <c r="AR582" i="34"/>
  <c r="AT582" i="34"/>
  <c r="AS582" i="34"/>
  <c r="AR614" i="34"/>
  <c r="AO614" i="34"/>
  <c r="AS614" i="34"/>
  <c r="AT614" i="34"/>
  <c r="AL614" i="34"/>
  <c r="AT657" i="34"/>
  <c r="AL657" i="34"/>
  <c r="AS657" i="34"/>
  <c r="AO657" i="34"/>
  <c r="AR657" i="34"/>
  <c r="AO710" i="34"/>
  <c r="AL710" i="34"/>
  <c r="AT710" i="34"/>
  <c r="AR710" i="34"/>
  <c r="AS710" i="34"/>
  <c r="AL276" i="34"/>
  <c r="AO276" i="34"/>
  <c r="AS276" i="34"/>
  <c r="AR276" i="34"/>
  <c r="AT276" i="34"/>
  <c r="AO92" i="34"/>
  <c r="AT92" i="34"/>
  <c r="AR92" i="34"/>
  <c r="AS92" i="34"/>
  <c r="AL92" i="34"/>
  <c r="AS110" i="34"/>
  <c r="AT110" i="34"/>
  <c r="AO110" i="34"/>
  <c r="AR110" i="34"/>
  <c r="AO172" i="34"/>
  <c r="AS172" i="34"/>
  <c r="AT172" i="34"/>
  <c r="AR172" i="34"/>
  <c r="AS229" i="34"/>
  <c r="AO229" i="34"/>
  <c r="AL229" i="34"/>
  <c r="AT229" i="34"/>
  <c r="AR229" i="34"/>
  <c r="AJ250" i="34"/>
  <c r="AV250" i="34"/>
  <c r="AQ250" i="34"/>
  <c r="AN250" i="34"/>
  <c r="AT277" i="34"/>
  <c r="AR277" i="34"/>
  <c r="AS277" i="34"/>
  <c r="AL277" i="34"/>
  <c r="AO277" i="34"/>
  <c r="AO291" i="34"/>
  <c r="AL291" i="34"/>
  <c r="AS291" i="34"/>
  <c r="AR291" i="34"/>
  <c r="AT291" i="34"/>
  <c r="AR307" i="34"/>
  <c r="AO307" i="34"/>
  <c r="AT307" i="34"/>
  <c r="AL307" i="34"/>
  <c r="AS307" i="34"/>
  <c r="AL332" i="34"/>
  <c r="AO332" i="34"/>
  <c r="AR332" i="34"/>
  <c r="AT332" i="34"/>
  <c r="AS332" i="34"/>
  <c r="AT344" i="34"/>
  <c r="AL344" i="34"/>
  <c r="AS344" i="34"/>
  <c r="AO344" i="34"/>
  <c r="AR344" i="34"/>
  <c r="AR381" i="34"/>
  <c r="AT381" i="34"/>
  <c r="AS381" i="34"/>
  <c r="AO381" i="34"/>
  <c r="AL26" i="34"/>
  <c r="AT26" i="34"/>
  <c r="AS26" i="34"/>
  <c r="AR26" i="34"/>
  <c r="AO26" i="34"/>
  <c r="AS58" i="34"/>
  <c r="AT58" i="34"/>
  <c r="AO58" i="34"/>
  <c r="AL58" i="34"/>
  <c r="AR58" i="34"/>
  <c r="AO96" i="34"/>
  <c r="AL96" i="34"/>
  <c r="AR96" i="34"/>
  <c r="AT96" i="34"/>
  <c r="AS96" i="34"/>
  <c r="AL98" i="34"/>
  <c r="AS98" i="34"/>
  <c r="AT98" i="34"/>
  <c r="AO98" i="34"/>
  <c r="AR98" i="34"/>
  <c r="AS143" i="34"/>
  <c r="AR143" i="34"/>
  <c r="AO143" i="34"/>
  <c r="AL143" i="34"/>
  <c r="AT143" i="34"/>
  <c r="AR145" i="34"/>
  <c r="AT145" i="34"/>
  <c r="AL145" i="34"/>
  <c r="AS145" i="34"/>
  <c r="AO145" i="34"/>
  <c r="AO168" i="34"/>
  <c r="AR168" i="34"/>
  <c r="AL168" i="34"/>
  <c r="AS168" i="34"/>
  <c r="AT168" i="34"/>
  <c r="AT175" i="34"/>
  <c r="AR175" i="34"/>
  <c r="AS175" i="34"/>
  <c r="AO175" i="34"/>
  <c r="AL175" i="34"/>
  <c r="AT206" i="34"/>
  <c r="AS206" i="34"/>
  <c r="AR206" i="34"/>
  <c r="AO206" i="34"/>
  <c r="AO259" i="34"/>
  <c r="AL259" i="34"/>
  <c r="AR259" i="34"/>
  <c r="AS259" i="34"/>
  <c r="AT259" i="34"/>
  <c r="AO266" i="34"/>
  <c r="AL266" i="34"/>
  <c r="AR266" i="34"/>
  <c r="AT266" i="34"/>
  <c r="AS266" i="34"/>
  <c r="AS580" i="34"/>
  <c r="AL580" i="34"/>
  <c r="AO580" i="34"/>
  <c r="AT580" i="34"/>
  <c r="AR580" i="34"/>
  <c r="AR42" i="34"/>
  <c r="AT42" i="34"/>
  <c r="AS42" i="34"/>
  <c r="AL42" i="34"/>
  <c r="AO42" i="34"/>
  <c r="AL81" i="34"/>
  <c r="AS81" i="34"/>
  <c r="AT81" i="34"/>
  <c r="AR81" i="34"/>
  <c r="AO81" i="34"/>
  <c r="AR83" i="34"/>
  <c r="AL83" i="34"/>
  <c r="AO83" i="34"/>
  <c r="AS83" i="34"/>
  <c r="AT83" i="34"/>
  <c r="AT156" i="34"/>
  <c r="AL156" i="34"/>
  <c r="AS156" i="34"/>
  <c r="AO156" i="34"/>
  <c r="AR156" i="34"/>
  <c r="AL178" i="34"/>
  <c r="AT178" i="34"/>
  <c r="AS178" i="34"/>
  <c r="AR178" i="34"/>
  <c r="AO178" i="34"/>
  <c r="AS202" i="34"/>
  <c r="AO202" i="34"/>
  <c r="AT202" i="34"/>
  <c r="AL202" i="34"/>
  <c r="AR202" i="34"/>
  <c r="AL206" i="34"/>
  <c r="AR327" i="34"/>
  <c r="AT327" i="34"/>
  <c r="AS327" i="34"/>
  <c r="AO327" i="34"/>
  <c r="AL327" i="34"/>
  <c r="AR443" i="34"/>
  <c r="AS443" i="34"/>
  <c r="AO443" i="34"/>
  <c r="AT443" i="34"/>
  <c r="AL475" i="34"/>
  <c r="AO475" i="34"/>
  <c r="AT475" i="34"/>
  <c r="AR475" i="34"/>
  <c r="AS475" i="34"/>
  <c r="AS502" i="34"/>
  <c r="AT502" i="34"/>
  <c r="AL502" i="34"/>
  <c r="AR502" i="34"/>
  <c r="AO502" i="34"/>
  <c r="AO515" i="34"/>
  <c r="AS515" i="34"/>
  <c r="AR515" i="34"/>
  <c r="AT515" i="34"/>
  <c r="AO596" i="34"/>
  <c r="AT596" i="34"/>
  <c r="AR596" i="34"/>
  <c r="AL596" i="34"/>
  <c r="AS596" i="34"/>
  <c r="AN606" i="34"/>
  <c r="AJ606" i="34"/>
  <c r="AQ606" i="34"/>
  <c r="AV606" i="34"/>
  <c r="AS711" i="34"/>
  <c r="AT711" i="34"/>
  <c r="AL711" i="34"/>
  <c r="AR711" i="34"/>
  <c r="AO711" i="34"/>
  <c r="AL734" i="34"/>
  <c r="AR734" i="34"/>
  <c r="AS734" i="34"/>
  <c r="AO734" i="34"/>
  <c r="AT734" i="34"/>
  <c r="AO740" i="34"/>
  <c r="AR740" i="34"/>
  <c r="AS740" i="34"/>
  <c r="AL740" i="34"/>
  <c r="AT740" i="34"/>
  <c r="AS748" i="34"/>
  <c r="AT748" i="34"/>
  <c r="AL748" i="34"/>
  <c r="AR748" i="34"/>
  <c r="AO748" i="34"/>
  <c r="AO763" i="34"/>
  <c r="AL763" i="34"/>
  <c r="AS763" i="34"/>
  <c r="AR763" i="34"/>
  <c r="AT763" i="34"/>
  <c r="AO768" i="34"/>
  <c r="AS768" i="34"/>
  <c r="AT768" i="34"/>
  <c r="AR768" i="34"/>
  <c r="AL768" i="34"/>
  <c r="AS833" i="34"/>
  <c r="AT833" i="34"/>
  <c r="AR833" i="34"/>
  <c r="AO833" i="34"/>
  <c r="AO877" i="34"/>
  <c r="AS877" i="34"/>
  <c r="AT877" i="34"/>
  <c r="AR877" i="34"/>
  <c r="AL192" i="34"/>
  <c r="AT192" i="34"/>
  <c r="AR192" i="34"/>
  <c r="AS192" i="34"/>
  <c r="AO192" i="34"/>
  <c r="AS237" i="34"/>
  <c r="AT237" i="34"/>
  <c r="AR237" i="34"/>
  <c r="AO237" i="34"/>
  <c r="AL237" i="34"/>
  <c r="AT298" i="34"/>
  <c r="AO298" i="34"/>
  <c r="AR298" i="34"/>
  <c r="AL298" i="34"/>
  <c r="AS298" i="34"/>
  <c r="AT356" i="34"/>
  <c r="AO356" i="34"/>
  <c r="AS356" i="34"/>
  <c r="AR356" i="34"/>
  <c r="AS361" i="34"/>
  <c r="AO361" i="34"/>
  <c r="AT361" i="34"/>
  <c r="AR361" i="34"/>
  <c r="AL361" i="34"/>
  <c r="AR468" i="34"/>
  <c r="AT468" i="34"/>
  <c r="AS468" i="34"/>
  <c r="AO468" i="34"/>
  <c r="AQ471" i="34"/>
  <c r="AJ471" i="34"/>
  <c r="AV471" i="34"/>
  <c r="AN471" i="34"/>
  <c r="AT524" i="34"/>
  <c r="AR524" i="34"/>
  <c r="AO524" i="34"/>
  <c r="AS524" i="34"/>
  <c r="AR645" i="34"/>
  <c r="AL645" i="34"/>
  <c r="AT645" i="34"/>
  <c r="AO645" i="34"/>
  <c r="AS645" i="34"/>
  <c r="AS670" i="34"/>
  <c r="AL670" i="34"/>
  <c r="AR670" i="34"/>
  <c r="AO670" i="34"/>
  <c r="AT670" i="34"/>
  <c r="AL699" i="34"/>
  <c r="AR699" i="34"/>
  <c r="AS699" i="34"/>
  <c r="AT699" i="34"/>
  <c r="AO699" i="34"/>
  <c r="AO730" i="34"/>
  <c r="AR730" i="34"/>
  <c r="AT730" i="34"/>
  <c r="AS730" i="34"/>
  <c r="AL730" i="34"/>
  <c r="AS752" i="34"/>
  <c r="AO752" i="34"/>
  <c r="AT752" i="34"/>
  <c r="AR752" i="34"/>
  <c r="AL752" i="34"/>
  <c r="AJ779" i="34"/>
  <c r="AQ779" i="34"/>
  <c r="AN779" i="34"/>
  <c r="AV779" i="34"/>
  <c r="AV825" i="34"/>
  <c r="AQ825" i="34"/>
  <c r="AJ825" i="34"/>
  <c r="AN825" i="34"/>
  <c r="AO849" i="34"/>
  <c r="AS849" i="34"/>
  <c r="AR849" i="34"/>
  <c r="AT849" i="34"/>
  <c r="AL853" i="34"/>
  <c r="AT853" i="34"/>
  <c r="AO853" i="34"/>
  <c r="AR853" i="34"/>
  <c r="AS853" i="34"/>
  <c r="AR969" i="34"/>
  <c r="AO969" i="34"/>
  <c r="AS969" i="34"/>
  <c r="AT969" i="34"/>
  <c r="AL997" i="34"/>
  <c r="AT997" i="34"/>
  <c r="AR997" i="34"/>
  <c r="AO997" i="34"/>
  <c r="AS997" i="34"/>
  <c r="AO1003" i="34"/>
  <c r="AR1003" i="34"/>
  <c r="AT1003" i="34"/>
  <c r="AS1003" i="34"/>
  <c r="AL1003" i="34"/>
  <c r="AS1007" i="34"/>
  <c r="AT1007" i="34"/>
  <c r="AO1007" i="34"/>
  <c r="AR1007" i="34"/>
  <c r="AL1007" i="34"/>
  <c r="AR732" i="34"/>
  <c r="AS732" i="34"/>
  <c r="AT732" i="34"/>
  <c r="AL732" i="34"/>
  <c r="AO732" i="34"/>
  <c r="AS270" i="34"/>
  <c r="AL270" i="34"/>
  <c r="AO270" i="34"/>
  <c r="AR270" i="34"/>
  <c r="AT270" i="34"/>
  <c r="AL317" i="34"/>
  <c r="AS317" i="34"/>
  <c r="AR317" i="34"/>
  <c r="AT317" i="34"/>
  <c r="AO317" i="34"/>
  <c r="AR452" i="34"/>
  <c r="AO452" i="34"/>
  <c r="AT452" i="34"/>
  <c r="AS452" i="34"/>
  <c r="AL452" i="34"/>
  <c r="AL503" i="34"/>
  <c r="AS503" i="34"/>
  <c r="AR503" i="34"/>
  <c r="AO503" i="34"/>
  <c r="AT503" i="34"/>
  <c r="AL538" i="34"/>
  <c r="AR538" i="34"/>
  <c r="AO538" i="34"/>
  <c r="AS538" i="34"/>
  <c r="AT538" i="34"/>
  <c r="AL594" i="34"/>
  <c r="AS594" i="34"/>
  <c r="AO594" i="34"/>
  <c r="AT594" i="34"/>
  <c r="AR594" i="34"/>
  <c r="AR673" i="34"/>
  <c r="AT673" i="34"/>
  <c r="AS673" i="34"/>
  <c r="AO673" i="34"/>
  <c r="AL673" i="34"/>
  <c r="AO683" i="34"/>
  <c r="AR683" i="34"/>
  <c r="AL683" i="34"/>
  <c r="AT683" i="34"/>
  <c r="AS683" i="34"/>
  <c r="AR757" i="34"/>
  <c r="AS757" i="34"/>
  <c r="AL757" i="34"/>
  <c r="AO757" i="34"/>
  <c r="AT757" i="34"/>
  <c r="AS787" i="34"/>
  <c r="AL787" i="34"/>
  <c r="AT787" i="34"/>
  <c r="AO787" i="34"/>
  <c r="AR787" i="34"/>
  <c r="AS868" i="34"/>
  <c r="AT868" i="34"/>
  <c r="AO868" i="34"/>
  <c r="AR868" i="34"/>
  <c r="AL868" i="34"/>
  <c r="AS871" i="34"/>
  <c r="AO871" i="34"/>
  <c r="AL871" i="34"/>
  <c r="AR871" i="34"/>
  <c r="AT871" i="34"/>
  <c r="AV891" i="34"/>
  <c r="AQ891" i="34"/>
  <c r="AJ891" i="34"/>
  <c r="AN891" i="34"/>
  <c r="AT903" i="34"/>
  <c r="AR903" i="34"/>
  <c r="AO903" i="34"/>
  <c r="AL903" i="34"/>
  <c r="AS903" i="34"/>
  <c r="AO916" i="34"/>
  <c r="AS916" i="34"/>
  <c r="AR916" i="34"/>
  <c r="AL916" i="34"/>
  <c r="AT916" i="34"/>
  <c r="AS133" i="34"/>
  <c r="AR133" i="34"/>
  <c r="AO133" i="34"/>
  <c r="AL133" i="34"/>
  <c r="AT133" i="34"/>
  <c r="AR187" i="34"/>
  <c r="AL187" i="34"/>
  <c r="AT187" i="34"/>
  <c r="AS187" i="34"/>
  <c r="AO187" i="34"/>
  <c r="AS219" i="34"/>
  <c r="AO219" i="34"/>
  <c r="AT219" i="34"/>
  <c r="AL219" i="34"/>
  <c r="AR219" i="34"/>
  <c r="AO260" i="34"/>
  <c r="AT260" i="34"/>
  <c r="AL260" i="34"/>
  <c r="AR260" i="34"/>
  <c r="AS260" i="34"/>
  <c r="AR287" i="34"/>
  <c r="AL287" i="34"/>
  <c r="AT287" i="34"/>
  <c r="AO287" i="34"/>
  <c r="AS287" i="34"/>
  <c r="AL376" i="34"/>
  <c r="AO376" i="34"/>
  <c r="AT376" i="34"/>
  <c r="AR376" i="34"/>
  <c r="AS376" i="34"/>
  <c r="AO425" i="34"/>
  <c r="AR425" i="34"/>
  <c r="AS425" i="34"/>
  <c r="AL425" i="34"/>
  <c r="AT425" i="34"/>
  <c r="AS462" i="34"/>
  <c r="AO462" i="34"/>
  <c r="AR462" i="34"/>
  <c r="AT462" i="34"/>
  <c r="AL462" i="34"/>
  <c r="AL464" i="34"/>
  <c r="AO464" i="34"/>
  <c r="AS464" i="34"/>
  <c r="AT464" i="34"/>
  <c r="AR464" i="34"/>
  <c r="AS659" i="34"/>
  <c r="AT659" i="34"/>
  <c r="AR659" i="34"/>
  <c r="AL659" i="34"/>
  <c r="AO659" i="34"/>
  <c r="AL666" i="34"/>
  <c r="AT666" i="34"/>
  <c r="AO666" i="34"/>
  <c r="AR666" i="34"/>
  <c r="AS666" i="34"/>
  <c r="AO668" i="34"/>
  <c r="AT668" i="34"/>
  <c r="AL668" i="34"/>
  <c r="AS668" i="34"/>
  <c r="AR668" i="34"/>
  <c r="AL854" i="34"/>
  <c r="AT854" i="34"/>
  <c r="AO854" i="34"/>
  <c r="AS854" i="34"/>
  <c r="AR854" i="34"/>
  <c r="AR921" i="34"/>
  <c r="AO921" i="34"/>
  <c r="AS921" i="34"/>
  <c r="AL921" i="34"/>
  <c r="AT921" i="34"/>
  <c r="AR956" i="34"/>
  <c r="AS956" i="34"/>
  <c r="AT956" i="34"/>
  <c r="AO956" i="34"/>
  <c r="AQ975" i="34"/>
  <c r="AV975" i="34"/>
  <c r="AN975" i="34"/>
  <c r="AJ975" i="34"/>
  <c r="AO1014" i="34"/>
  <c r="AT1014" i="34"/>
  <c r="AS1014" i="34"/>
  <c r="AR1014" i="34"/>
  <c r="AR75" i="34"/>
  <c r="AS75" i="34"/>
  <c r="AO75" i="34"/>
  <c r="AT75" i="34"/>
  <c r="AL75" i="34"/>
  <c r="AO111" i="34"/>
  <c r="AR111" i="34"/>
  <c r="AT111" i="34"/>
  <c r="AL111" i="34"/>
  <c r="AS111" i="34"/>
  <c r="AL115" i="34"/>
  <c r="AR115" i="34"/>
  <c r="AS115" i="34"/>
  <c r="AT115" i="34"/>
  <c r="AO115" i="34"/>
  <c r="AR625" i="34"/>
  <c r="AT625" i="34"/>
  <c r="AL625" i="34"/>
  <c r="AS625" i="34"/>
  <c r="AO625" i="34"/>
  <c r="AS693" i="34"/>
  <c r="AR693" i="34"/>
  <c r="AO693" i="34"/>
  <c r="AL693" i="34"/>
  <c r="AT693" i="34"/>
  <c r="AS799" i="34"/>
  <c r="AR799" i="34"/>
  <c r="AT799" i="34"/>
  <c r="AL799" i="34"/>
  <c r="AO799" i="34"/>
  <c r="AJ806" i="34"/>
  <c r="AV806" i="34"/>
  <c r="AN806" i="34"/>
  <c r="AQ806" i="34"/>
  <c r="AL835" i="34"/>
  <c r="AT835" i="34"/>
  <c r="AR835" i="34"/>
  <c r="AO835" i="34"/>
  <c r="AS835" i="34"/>
  <c r="AS839" i="34"/>
  <c r="AO839" i="34"/>
  <c r="AL839" i="34"/>
  <c r="AR839" i="34"/>
  <c r="AT839" i="34"/>
  <c r="AR875" i="34"/>
  <c r="AS875" i="34"/>
  <c r="AT875" i="34"/>
  <c r="AL875" i="34"/>
  <c r="AO875" i="34"/>
  <c r="AV1006" i="34"/>
  <c r="AJ1006" i="34"/>
  <c r="AQ1006" i="34"/>
  <c r="AN1006" i="34"/>
  <c r="AQ504" i="34"/>
  <c r="AJ504" i="34"/>
  <c r="AN504" i="34"/>
  <c r="AV504" i="34"/>
  <c r="AN359" i="34"/>
  <c r="AQ359" i="34"/>
  <c r="AJ359" i="34"/>
  <c r="AV359" i="34"/>
  <c r="AL381" i="34"/>
  <c r="AO404" i="34"/>
  <c r="AS404" i="34"/>
  <c r="AR404" i="34"/>
  <c r="AT404" i="34"/>
  <c r="AL404" i="34"/>
  <c r="AJ909" i="34"/>
  <c r="AN909" i="34"/>
  <c r="AV909" i="34"/>
  <c r="AQ909" i="34"/>
  <c r="AV953" i="34"/>
  <c r="AN953" i="34"/>
  <c r="AJ953" i="34"/>
  <c r="AQ953" i="34"/>
  <c r="AL969" i="34"/>
  <c r="AO437" i="34"/>
  <c r="AR437" i="34"/>
  <c r="AT437" i="34"/>
  <c r="AS437" i="34"/>
  <c r="AL437" i="34"/>
  <c r="AO439" i="34"/>
  <c r="AT439" i="34"/>
  <c r="AR439" i="34"/>
  <c r="AS439" i="34"/>
  <c r="AL439" i="34"/>
  <c r="AV842" i="34"/>
  <c r="AQ842" i="34"/>
  <c r="AJ842" i="34"/>
  <c r="AN842" i="34"/>
  <c r="AL851" i="34"/>
  <c r="AT851" i="34"/>
  <c r="AR851" i="34"/>
  <c r="AO851" i="34"/>
  <c r="AS851" i="34"/>
  <c r="AS861" i="34"/>
  <c r="AL861" i="34"/>
  <c r="AR861" i="34"/>
  <c r="AO861" i="34"/>
  <c r="AT861" i="34"/>
  <c r="AL877" i="34"/>
  <c r="AL879" i="34"/>
  <c r="AO879" i="34"/>
  <c r="AS879" i="34"/>
  <c r="AR879" i="34"/>
  <c r="AT879" i="34"/>
  <c r="AV887" i="34"/>
  <c r="AQ887" i="34"/>
  <c r="AJ887" i="34"/>
  <c r="AN887" i="34"/>
  <c r="AQ514" i="34"/>
  <c r="AN514" i="34"/>
  <c r="AJ514" i="34"/>
  <c r="AV514" i="34"/>
  <c r="AS551" i="34"/>
  <c r="AR551" i="34"/>
  <c r="AL551" i="34"/>
  <c r="AT551" i="34"/>
  <c r="AO551" i="34"/>
  <c r="AO559" i="34"/>
  <c r="AL559" i="34"/>
  <c r="AS559" i="34"/>
  <c r="AT559" i="34"/>
  <c r="AR559" i="34"/>
  <c r="AT561" i="34"/>
  <c r="AO561" i="34"/>
  <c r="AS561" i="34"/>
  <c r="AL561" i="34"/>
  <c r="AR561" i="34"/>
  <c r="AT572" i="34"/>
  <c r="AL572" i="34"/>
  <c r="AO572" i="34"/>
  <c r="AS572" i="34"/>
  <c r="AR572" i="34"/>
  <c r="AQ579" i="34"/>
  <c r="AV579" i="34"/>
  <c r="AN579" i="34"/>
  <c r="AJ579" i="34"/>
  <c r="AV466" i="34"/>
  <c r="AN466" i="34"/>
  <c r="AQ466" i="34"/>
  <c r="AJ466" i="34"/>
  <c r="AS470" i="34"/>
  <c r="AR470" i="34"/>
  <c r="AT470" i="34"/>
  <c r="AL470" i="34"/>
  <c r="AO470" i="34"/>
  <c r="AQ490" i="34"/>
  <c r="AJ490" i="34"/>
  <c r="AV490" i="34"/>
  <c r="AN490" i="34"/>
  <c r="AQ499" i="34"/>
  <c r="AN499" i="34"/>
  <c r="AJ499" i="34"/>
  <c r="AV499" i="34"/>
  <c r="AJ516" i="34"/>
  <c r="AQ516" i="34"/>
  <c r="AN516" i="34"/>
  <c r="AV516" i="34"/>
  <c r="AQ932" i="34"/>
  <c r="AN932" i="34"/>
  <c r="AJ932" i="34"/>
  <c r="AV932" i="34"/>
  <c r="AQ942" i="34"/>
  <c r="AJ942" i="34"/>
  <c r="AN942" i="34"/>
  <c r="AV942" i="34"/>
  <c r="AN963" i="34"/>
  <c r="AQ963" i="34"/>
  <c r="AV963" i="34"/>
  <c r="AJ963" i="34"/>
  <c r="AK618" i="46"/>
  <c r="AG618" i="46"/>
  <c r="AN618" i="46"/>
  <c r="AS618" i="46"/>
  <c r="AN791" i="46"/>
  <c r="AG791" i="46"/>
  <c r="AS791" i="46"/>
  <c r="AK791" i="46"/>
  <c r="AR55" i="34"/>
  <c r="AO55" i="34"/>
  <c r="AT55" i="34"/>
  <c r="AS55" i="34"/>
  <c r="AL55" i="34"/>
  <c r="AO742" i="46"/>
  <c r="AQ742" i="46"/>
  <c r="AL742" i="46"/>
  <c r="AI742" i="46"/>
  <c r="AP742" i="46"/>
  <c r="AO737" i="46"/>
  <c r="AP737" i="46"/>
  <c r="AQ737" i="46"/>
  <c r="AI737" i="46"/>
  <c r="AL737" i="46"/>
  <c r="AL694" i="46"/>
  <c r="AQ694" i="46"/>
  <c r="AP694" i="46"/>
  <c r="AO694" i="46"/>
  <c r="AQ314" i="46"/>
  <c r="AL314" i="46"/>
  <c r="AO314" i="46"/>
  <c r="AI314" i="46"/>
  <c r="AP314" i="46"/>
  <c r="AI130" i="46"/>
  <c r="AP130" i="46"/>
  <c r="AL130" i="46"/>
  <c r="AQ130" i="46"/>
  <c r="AO130" i="46"/>
  <c r="AG679" i="46"/>
  <c r="AK679" i="46"/>
  <c r="AS679" i="46"/>
  <c r="AN679" i="46"/>
  <c r="AP655" i="46"/>
  <c r="AQ655" i="46"/>
  <c r="AL655" i="46"/>
  <c r="AO655" i="46"/>
  <c r="AI655" i="46"/>
  <c r="AG184" i="46"/>
  <c r="AS184" i="46"/>
  <c r="AN184" i="46"/>
  <c r="AK184" i="46"/>
  <c r="AG139" i="46"/>
  <c r="AK139" i="46"/>
  <c r="AS139" i="46"/>
  <c r="AN139" i="46"/>
  <c r="AG983" i="46"/>
  <c r="AS983" i="46"/>
  <c r="AN983" i="46"/>
  <c r="AK983" i="46"/>
  <c r="AG917" i="46"/>
  <c r="AK917" i="46"/>
  <c r="AS917" i="46"/>
  <c r="AN917" i="46"/>
  <c r="AG487" i="46"/>
  <c r="AS487" i="46"/>
  <c r="AK487" i="46"/>
  <c r="AN487" i="46"/>
  <c r="AN249" i="46"/>
  <c r="AK249" i="46"/>
  <c r="AG249" i="46"/>
  <c r="AS249" i="46"/>
  <c r="AN496" i="46"/>
  <c r="AK496" i="46"/>
  <c r="AG496" i="46"/>
  <c r="AS496" i="46"/>
  <c r="F19" i="52"/>
  <c r="AR343" i="34"/>
  <c r="AS343" i="34"/>
  <c r="AT343" i="34"/>
  <c r="AO343" i="34"/>
  <c r="AL343" i="34"/>
  <c r="AG187" i="46"/>
  <c r="AN187" i="46"/>
  <c r="AS187" i="46"/>
  <c r="AK187" i="46"/>
  <c r="AS203" i="46"/>
  <c r="AK203" i="46"/>
  <c r="AG203" i="46"/>
  <c r="AN203" i="46"/>
  <c r="AN245" i="46"/>
  <c r="AK245" i="46"/>
  <c r="AG245" i="46"/>
  <c r="AS245" i="46"/>
  <c r="AK374" i="46"/>
  <c r="AN374" i="46"/>
  <c r="AS374" i="46"/>
  <c r="AG374" i="46"/>
  <c r="AG115" i="46"/>
  <c r="AN115" i="46"/>
  <c r="AK115" i="46"/>
  <c r="AS115" i="46"/>
  <c r="AG820" i="46"/>
  <c r="AS820" i="46"/>
  <c r="AK820" i="46"/>
  <c r="AN820" i="46"/>
  <c r="AP902" i="46"/>
  <c r="AQ902" i="46"/>
  <c r="AL902" i="46"/>
  <c r="AO902" i="46"/>
  <c r="AI902" i="46"/>
  <c r="AK495" i="46"/>
  <c r="AN495" i="46"/>
  <c r="AG495" i="46"/>
  <c r="AS495" i="46"/>
  <c r="AK370" i="46"/>
  <c r="AG370" i="46"/>
  <c r="AN370" i="46"/>
  <c r="AS370" i="46"/>
  <c r="AK534" i="46"/>
  <c r="AS534" i="46"/>
  <c r="AG534" i="46"/>
  <c r="AN534" i="46"/>
  <c r="AL1015" i="46"/>
  <c r="AP1015" i="46"/>
  <c r="AO1015" i="46"/>
  <c r="AQ1015" i="46"/>
  <c r="AI1015" i="46"/>
  <c r="AG462" i="46"/>
  <c r="AS462" i="46"/>
  <c r="AN462" i="46"/>
  <c r="AK462" i="46"/>
  <c r="AQ407" i="46"/>
  <c r="AO407" i="46"/>
  <c r="AP407" i="46"/>
  <c r="AI407" i="46"/>
  <c r="AL407" i="46"/>
  <c r="AO389" i="46"/>
  <c r="AQ389" i="46"/>
  <c r="AP389" i="46"/>
  <c r="AL389" i="46"/>
  <c r="AI389" i="46"/>
  <c r="AO382" i="46"/>
  <c r="AP382" i="46"/>
  <c r="AL382" i="46"/>
  <c r="AQ382" i="46"/>
  <c r="AI382" i="46"/>
  <c r="AN254" i="46"/>
  <c r="AS254" i="46"/>
  <c r="AG254" i="46"/>
  <c r="AK254" i="46"/>
  <c r="AQ48" i="46"/>
  <c r="AP48" i="46"/>
  <c r="AL48" i="46"/>
  <c r="AO48" i="46"/>
  <c r="AI48" i="46"/>
  <c r="AI694" i="46"/>
  <c r="AS543" i="46"/>
  <c r="AN543" i="46"/>
  <c r="AK543" i="46"/>
  <c r="AG543" i="46"/>
  <c r="AS624" i="46"/>
  <c r="AG624" i="46"/>
  <c r="AN624" i="46"/>
  <c r="AK624" i="46"/>
  <c r="AG696" i="46"/>
  <c r="AN696" i="46"/>
  <c r="AS696" i="46"/>
  <c r="AK696" i="46"/>
  <c r="AG959" i="46"/>
  <c r="AN959" i="46"/>
  <c r="AK959" i="46"/>
  <c r="AS959" i="46"/>
  <c r="AG339" i="46"/>
  <c r="AS339" i="46"/>
  <c r="AK339" i="46"/>
  <c r="AN339" i="46"/>
  <c r="AK511" i="46"/>
  <c r="AN511" i="46"/>
  <c r="AG511" i="46"/>
  <c r="AS511" i="46"/>
  <c r="AG640" i="46"/>
  <c r="AS640" i="46"/>
  <c r="AN640" i="46"/>
  <c r="AK640" i="46"/>
  <c r="AN86" i="46"/>
  <c r="AG86" i="46"/>
  <c r="AS86" i="46"/>
  <c r="AK86" i="46"/>
  <c r="AG752" i="46"/>
  <c r="AK752" i="46"/>
  <c r="AS752" i="46"/>
  <c r="AN752" i="46"/>
  <c r="AN471" i="46"/>
  <c r="AS471" i="46"/>
  <c r="AK471" i="46"/>
  <c r="AG471" i="46"/>
  <c r="AK813" i="46"/>
  <c r="AG813" i="46"/>
  <c r="AS813" i="46"/>
  <c r="AN813" i="46"/>
  <c r="AN74" i="46"/>
  <c r="AG74" i="46"/>
  <c r="AK74" i="46"/>
  <c r="AS74" i="46"/>
  <c r="AR340" i="34"/>
  <c r="AO340" i="34"/>
  <c r="AL340" i="34"/>
  <c r="AS340" i="34"/>
  <c r="AT340" i="34"/>
  <c r="AR581" i="34"/>
  <c r="AT581" i="34"/>
  <c r="AL581" i="34"/>
  <c r="AS581" i="34"/>
  <c r="AO581" i="34"/>
  <c r="AO627" i="34"/>
  <c r="AT627" i="34"/>
  <c r="AR627" i="34"/>
  <c r="AL627" i="34"/>
  <c r="AS627" i="34"/>
  <c r="AL665" i="34"/>
  <c r="AO665" i="34"/>
  <c r="AR665" i="34"/>
  <c r="AS665" i="34"/>
  <c r="AT665" i="34"/>
  <c r="AR766" i="34"/>
  <c r="AS766" i="34"/>
  <c r="AT766" i="34"/>
  <c r="AL766" i="34"/>
  <c r="AO766" i="34"/>
  <c r="AT917" i="34"/>
  <c r="AL917" i="34"/>
  <c r="AO917" i="34"/>
  <c r="AR917" i="34"/>
  <c r="AS917" i="34"/>
  <c r="AL934" i="34"/>
  <c r="AO934" i="34"/>
  <c r="AS934" i="34"/>
  <c r="AR934" i="34"/>
  <c r="AT934" i="34"/>
  <c r="AL29" i="34"/>
  <c r="AT29" i="34"/>
  <c r="AR29" i="34"/>
  <c r="AO29" i="34"/>
  <c r="AS29" i="34"/>
  <c r="AS37" i="34"/>
  <c r="AR37" i="34"/>
  <c r="AT37" i="34"/>
  <c r="AL37" i="34"/>
  <c r="AO37" i="34"/>
  <c r="AO67" i="34"/>
  <c r="AT67" i="34"/>
  <c r="AL67" i="34"/>
  <c r="AR67" i="34"/>
  <c r="AS67" i="34"/>
  <c r="AR86" i="34"/>
  <c r="AT86" i="34"/>
  <c r="AS86" i="34"/>
  <c r="AO86" i="34"/>
  <c r="AL86" i="34"/>
  <c r="AO89" i="34"/>
  <c r="AR89" i="34"/>
  <c r="AL89" i="34"/>
  <c r="AT89" i="34"/>
  <c r="AS89" i="34"/>
  <c r="AT120" i="34"/>
  <c r="AL120" i="34"/>
  <c r="AO120" i="34"/>
  <c r="AS120" i="34"/>
  <c r="AR120" i="34"/>
  <c r="AO136" i="34"/>
  <c r="AL136" i="34"/>
  <c r="AS136" i="34"/>
  <c r="AT136" i="34"/>
  <c r="AR136" i="34"/>
  <c r="AS171" i="34"/>
  <c r="AO171" i="34"/>
  <c r="AR171" i="34"/>
  <c r="AL171" i="34"/>
  <c r="AT171" i="34"/>
  <c r="AS185" i="34"/>
  <c r="AR185" i="34"/>
  <c r="AO185" i="34"/>
  <c r="AL185" i="34"/>
  <c r="AT185" i="34"/>
  <c r="AT196" i="34"/>
  <c r="AO196" i="34"/>
  <c r="AS196" i="34"/>
  <c r="AL196" i="34"/>
  <c r="AR196" i="34"/>
  <c r="AS208" i="34"/>
  <c r="AO208" i="34"/>
  <c r="AT208" i="34"/>
  <c r="AL208" i="34"/>
  <c r="AR208" i="34"/>
  <c r="AL211" i="34"/>
  <c r="AS211" i="34"/>
  <c r="AT211" i="34"/>
  <c r="AR211" i="34"/>
  <c r="AO211" i="34"/>
  <c r="AL244" i="34"/>
  <c r="AR244" i="34"/>
  <c r="AT244" i="34"/>
  <c r="AO244" i="34"/>
  <c r="AS244" i="34"/>
  <c r="AR292" i="34"/>
  <c r="AT292" i="34"/>
  <c r="AS292" i="34"/>
  <c r="AL292" i="34"/>
  <c r="AO292" i="34"/>
  <c r="AL297" i="34"/>
  <c r="AT297" i="34"/>
  <c r="AS297" i="34"/>
  <c r="AR297" i="34"/>
  <c r="AO297" i="34"/>
  <c r="AL304" i="34"/>
  <c r="AO304" i="34"/>
  <c r="AR304" i="34"/>
  <c r="AT304" i="34"/>
  <c r="AS304" i="34"/>
  <c r="AT315" i="34"/>
  <c r="AS315" i="34"/>
  <c r="AR315" i="34"/>
  <c r="AO315" i="34"/>
  <c r="AL315" i="34"/>
  <c r="AO325" i="34"/>
  <c r="AR325" i="34"/>
  <c r="AL325" i="34"/>
  <c r="AT325" i="34"/>
  <c r="AS325" i="34"/>
  <c r="AR353" i="34"/>
  <c r="AT353" i="34"/>
  <c r="AL353" i="34"/>
  <c r="AO353" i="34"/>
  <c r="AS353" i="34"/>
  <c r="AS390" i="34"/>
  <c r="AR390" i="34"/>
  <c r="AL390" i="34"/>
  <c r="AO390" i="34"/>
  <c r="AT390" i="34"/>
  <c r="AR419" i="34"/>
  <c r="AO419" i="34"/>
  <c r="AT419" i="34"/>
  <c r="AL419" i="34"/>
  <c r="AS419" i="34"/>
  <c r="AR449" i="34"/>
  <c r="AS449" i="34"/>
  <c r="AO449" i="34"/>
  <c r="AL449" i="34"/>
  <c r="AT449" i="34"/>
  <c r="AR480" i="34"/>
  <c r="AO480" i="34"/>
  <c r="AS480" i="34"/>
  <c r="AL480" i="34"/>
  <c r="AT480" i="34"/>
  <c r="AL505" i="34"/>
  <c r="AS505" i="34"/>
  <c r="AT505" i="34"/>
  <c r="AR505" i="34"/>
  <c r="AO505" i="34"/>
  <c r="AO527" i="34"/>
  <c r="AR527" i="34"/>
  <c r="AS527" i="34"/>
  <c r="AL527" i="34"/>
  <c r="AT527" i="34"/>
  <c r="AO534" i="34"/>
  <c r="AL534" i="34"/>
  <c r="AS534" i="34"/>
  <c r="AR534" i="34"/>
  <c r="AT534" i="34"/>
  <c r="AS541" i="34"/>
  <c r="AL541" i="34"/>
  <c r="AT541" i="34"/>
  <c r="AR541" i="34"/>
  <c r="AO541" i="34"/>
  <c r="AL568" i="34"/>
  <c r="AR568" i="34"/>
  <c r="AT568" i="34"/>
  <c r="AO568" i="34"/>
  <c r="AS568" i="34"/>
  <c r="AL589" i="34"/>
  <c r="AS589" i="34"/>
  <c r="AT589" i="34"/>
  <c r="AO589" i="34"/>
  <c r="AR589" i="34"/>
  <c r="AL632" i="34"/>
  <c r="AS632" i="34"/>
  <c r="AR632" i="34"/>
  <c r="AO632" i="34"/>
  <c r="AT632" i="34"/>
  <c r="AL647" i="34"/>
  <c r="AO647" i="34"/>
  <c r="AR647" i="34"/>
  <c r="AT647" i="34"/>
  <c r="AS647" i="34"/>
  <c r="AO672" i="34"/>
  <c r="AR672" i="34"/>
  <c r="AS672" i="34"/>
  <c r="AL672" i="34"/>
  <c r="AT672" i="34"/>
  <c r="AO88" i="34"/>
  <c r="AR88" i="34"/>
  <c r="AS88" i="34"/>
  <c r="AT88" i="34"/>
  <c r="AL88" i="34"/>
  <c r="AL183" i="34"/>
  <c r="AR183" i="34"/>
  <c r="AO183" i="34"/>
  <c r="AS183" i="34"/>
  <c r="AT183" i="34"/>
  <c r="AT301" i="34"/>
  <c r="AL301" i="34"/>
  <c r="AO301" i="34"/>
  <c r="AS301" i="34"/>
  <c r="AR301" i="34"/>
  <c r="AL345" i="34"/>
  <c r="AS345" i="34"/>
  <c r="AT345" i="34"/>
  <c r="AO345" i="34"/>
  <c r="AR345" i="34"/>
  <c r="AO396" i="34"/>
  <c r="AT396" i="34"/>
  <c r="AS396" i="34"/>
  <c r="AR396" i="34"/>
  <c r="AL396" i="34"/>
  <c r="AS488" i="34"/>
  <c r="AT488" i="34"/>
  <c r="AO488" i="34"/>
  <c r="AL488" i="34"/>
  <c r="AR488" i="34"/>
  <c r="AS644" i="34"/>
  <c r="AT644" i="34"/>
  <c r="AL644" i="34"/>
  <c r="AO644" i="34"/>
  <c r="AR644" i="34"/>
  <c r="AO857" i="34"/>
  <c r="AS857" i="34"/>
  <c r="AT857" i="34"/>
  <c r="AL857" i="34"/>
  <c r="AR857" i="34"/>
  <c r="AO950" i="34"/>
  <c r="AT950" i="34"/>
  <c r="AL950" i="34"/>
  <c r="AS950" i="34"/>
  <c r="AR950" i="34"/>
  <c r="AO59" i="34"/>
  <c r="AS59" i="34"/>
  <c r="AL59" i="34"/>
  <c r="AT59" i="34"/>
  <c r="AR59" i="34"/>
  <c r="AO62" i="34"/>
  <c r="AT62" i="34"/>
  <c r="AR62" i="34"/>
  <c r="AL62" i="34"/>
  <c r="AS62" i="34"/>
  <c r="AO94" i="34"/>
  <c r="AR94" i="34"/>
  <c r="AS94" i="34"/>
  <c r="AL94" i="34"/>
  <c r="AT94" i="34"/>
  <c r="AS102" i="34"/>
  <c r="AT102" i="34"/>
  <c r="AL102" i="34"/>
  <c r="AR102" i="34"/>
  <c r="AO102" i="34"/>
  <c r="AT104" i="34"/>
  <c r="AS104" i="34"/>
  <c r="AO104" i="34"/>
  <c r="AL104" i="34"/>
  <c r="AR104" i="34"/>
  <c r="AO107" i="34"/>
  <c r="AS107" i="34"/>
  <c r="AR107" i="34"/>
  <c r="AL107" i="34"/>
  <c r="AT107" i="34"/>
  <c r="AR113" i="34"/>
  <c r="AL113" i="34"/>
  <c r="AT113" i="34"/>
  <c r="AS113" i="34"/>
  <c r="AO113" i="34"/>
  <c r="AS121" i="34"/>
  <c r="AO121" i="34"/>
  <c r="AL121" i="34"/>
  <c r="AT121" i="34"/>
  <c r="AR121" i="34"/>
  <c r="AS134" i="34"/>
  <c r="AR134" i="34"/>
  <c r="AO134" i="34"/>
  <c r="AL134" i="34"/>
  <c r="AT134" i="34"/>
  <c r="AS152" i="34"/>
  <c r="AO152" i="34"/>
  <c r="AT152" i="34"/>
  <c r="AR152" i="34"/>
  <c r="AL152" i="34"/>
  <c r="AL158" i="34"/>
  <c r="AT158" i="34"/>
  <c r="AR158" i="34"/>
  <c r="AO158" i="34"/>
  <c r="AS158" i="34"/>
  <c r="AR173" i="34"/>
  <c r="AL173" i="34"/>
  <c r="AT173" i="34"/>
  <c r="AO173" i="34"/>
  <c r="AS173" i="34"/>
  <c r="AS193" i="34"/>
  <c r="AL193" i="34"/>
  <c r="AR193" i="34"/>
  <c r="AO193" i="34"/>
  <c r="AT193" i="34"/>
  <c r="AS200" i="34"/>
  <c r="AL200" i="34"/>
  <c r="AT200" i="34"/>
  <c r="AR200" i="34"/>
  <c r="AO200" i="34"/>
  <c r="AL215" i="34"/>
  <c r="AS215" i="34"/>
  <c r="AT215" i="34"/>
  <c r="AO215" i="34"/>
  <c r="AR215" i="34"/>
  <c r="AT221" i="34"/>
  <c r="AR221" i="34"/>
  <c r="AL221" i="34"/>
  <c r="AS221" i="34"/>
  <c r="AO221" i="34"/>
  <c r="AS230" i="34"/>
  <c r="AR230" i="34"/>
  <c r="AL230" i="34"/>
  <c r="AO230" i="34"/>
  <c r="AT230" i="34"/>
  <c r="AS263" i="34"/>
  <c r="AL263" i="34"/>
  <c r="AR263" i="34"/>
  <c r="AO263" i="34"/>
  <c r="AT263" i="34"/>
  <c r="AL281" i="34"/>
  <c r="AS281" i="34"/>
  <c r="AT281" i="34"/>
  <c r="AO281" i="34"/>
  <c r="AR281" i="34"/>
  <c r="AL312" i="34"/>
  <c r="AS312" i="34"/>
  <c r="AT312" i="34"/>
  <c r="AO312" i="34"/>
  <c r="AR312" i="34"/>
  <c r="AR334" i="34"/>
  <c r="AT334" i="34"/>
  <c r="AS334" i="34"/>
  <c r="AO334" i="34"/>
  <c r="AL334" i="34"/>
  <c r="AT341" i="34"/>
  <c r="AS341" i="34"/>
  <c r="AL341" i="34"/>
  <c r="AO341" i="34"/>
  <c r="AR341" i="34"/>
  <c r="AO360" i="34"/>
  <c r="AL360" i="34"/>
  <c r="AR360" i="34"/>
  <c r="AS360" i="34"/>
  <c r="AT360" i="34"/>
  <c r="AS433" i="34"/>
  <c r="AT433" i="34"/>
  <c r="AL433" i="34"/>
  <c r="AO433" i="34"/>
  <c r="AR433" i="34"/>
  <c r="AO455" i="34"/>
  <c r="AS455" i="34"/>
  <c r="AL455" i="34"/>
  <c r="AT455" i="34"/>
  <c r="AR455" i="34"/>
  <c r="AS564" i="34"/>
  <c r="AO564" i="34"/>
  <c r="AL564" i="34"/>
  <c r="AT564" i="34"/>
  <c r="AR564" i="34"/>
  <c r="AO704" i="34"/>
  <c r="AL704" i="34"/>
  <c r="AR704" i="34"/>
  <c r="AT704" i="34"/>
  <c r="AS704" i="34"/>
  <c r="AL733" i="34"/>
  <c r="AR733" i="34"/>
  <c r="AT733" i="34"/>
  <c r="AS733" i="34"/>
  <c r="AO733" i="34"/>
  <c r="AT233" i="34"/>
  <c r="AS233" i="34"/>
  <c r="AL233" i="34"/>
  <c r="AR233" i="34"/>
  <c r="AO233" i="34"/>
  <c r="AO253" i="34"/>
  <c r="AS253" i="34"/>
  <c r="AT253" i="34"/>
  <c r="AL253" i="34"/>
  <c r="AR253" i="34"/>
  <c r="AO365" i="34"/>
  <c r="AS365" i="34"/>
  <c r="AL365" i="34"/>
  <c r="AR365" i="34"/>
  <c r="AT365" i="34"/>
  <c r="AR374" i="34"/>
  <c r="AO374" i="34"/>
  <c r="AL374" i="34"/>
  <c r="AS374" i="34"/>
  <c r="AT374" i="34"/>
  <c r="AO384" i="34"/>
  <c r="AS384" i="34"/>
  <c r="AT384" i="34"/>
  <c r="AR384" i="34"/>
  <c r="AS412" i="34"/>
  <c r="AL412" i="34"/>
  <c r="AO412" i="34"/>
  <c r="AR412" i="34"/>
  <c r="AT412" i="34"/>
  <c r="AR258" i="34"/>
  <c r="AS258" i="34"/>
  <c r="AT258" i="34"/>
  <c r="AO258" i="34"/>
  <c r="AL258" i="34"/>
  <c r="AS140" i="34"/>
  <c r="AT140" i="34"/>
  <c r="AL140" i="34"/>
  <c r="AO140" i="34"/>
  <c r="AR140" i="34"/>
  <c r="AS144" i="34"/>
  <c r="AO144" i="34"/>
  <c r="AT144" i="34"/>
  <c r="AL144" i="34"/>
  <c r="AR144" i="34"/>
  <c r="AL177" i="34"/>
  <c r="AS177" i="34"/>
  <c r="AR177" i="34"/>
  <c r="AT177" i="34"/>
  <c r="AO177" i="34"/>
  <c r="AO284" i="34"/>
  <c r="AS284" i="34"/>
  <c r="AL284" i="34"/>
  <c r="AT284" i="34"/>
  <c r="AR284" i="34"/>
  <c r="AO630" i="34"/>
  <c r="AL630" i="34"/>
  <c r="AR630" i="34"/>
  <c r="AT630" i="34"/>
  <c r="AS630" i="34"/>
  <c r="AL19" i="34"/>
  <c r="AS19" i="34"/>
  <c r="AR19" i="34"/>
  <c r="AO19" i="34"/>
  <c r="AT19" i="34"/>
  <c r="AS41" i="34"/>
  <c r="AO41" i="34"/>
  <c r="AL41" i="34"/>
  <c r="AR41" i="34"/>
  <c r="AT41" i="34"/>
  <c r="AR64" i="34"/>
  <c r="AS64" i="34"/>
  <c r="AO64" i="34"/>
  <c r="AL64" i="34"/>
  <c r="AT64" i="34"/>
  <c r="AS147" i="34"/>
  <c r="AL147" i="34"/>
  <c r="AR147" i="34"/>
  <c r="AO147" i="34"/>
  <c r="AT147" i="34"/>
  <c r="AO427" i="34"/>
  <c r="AS427" i="34"/>
  <c r="AT427" i="34"/>
  <c r="AL427" i="34"/>
  <c r="AR427" i="34"/>
  <c r="AO431" i="34"/>
  <c r="AL431" i="34"/>
  <c r="AR431" i="34"/>
  <c r="AS431" i="34"/>
  <c r="AT431" i="34"/>
  <c r="AR461" i="34"/>
  <c r="AO461" i="34"/>
  <c r="AT461" i="34"/>
  <c r="AS461" i="34"/>
  <c r="AL461" i="34"/>
  <c r="AO465" i="34"/>
  <c r="AR465" i="34"/>
  <c r="AL465" i="34"/>
  <c r="AS465" i="34"/>
  <c r="AT465" i="34"/>
  <c r="AL510" i="34"/>
  <c r="AO523" i="34"/>
  <c r="AS523" i="34"/>
  <c r="AR523" i="34"/>
  <c r="AT523" i="34"/>
  <c r="AT557" i="34"/>
  <c r="AR557" i="34"/>
  <c r="AO557" i="34"/>
  <c r="AS557" i="34"/>
  <c r="AO563" i="34"/>
  <c r="AR563" i="34"/>
  <c r="AS563" i="34"/>
  <c r="AT563" i="34"/>
  <c r="AO578" i="34"/>
  <c r="AL578" i="34"/>
  <c r="AT578" i="34"/>
  <c r="AS578" i="34"/>
  <c r="AR578" i="34"/>
  <c r="AS607" i="34"/>
  <c r="AR607" i="34"/>
  <c r="AO607" i="34"/>
  <c r="AT607" i="34"/>
  <c r="AL607" i="34"/>
  <c r="AO639" i="34"/>
  <c r="AL639" i="34"/>
  <c r="AS639" i="34"/>
  <c r="AR639" i="34"/>
  <c r="AT639" i="34"/>
  <c r="AT674" i="34"/>
  <c r="AS674" i="34"/>
  <c r="AO674" i="34"/>
  <c r="AL674" i="34"/>
  <c r="AR674" i="34"/>
  <c r="AT712" i="34"/>
  <c r="AS712" i="34"/>
  <c r="AO712" i="34"/>
  <c r="AR712" i="34"/>
  <c r="AL712" i="34"/>
  <c r="AO738" i="34"/>
  <c r="AR738" i="34"/>
  <c r="AL738" i="34"/>
  <c r="AT738" i="34"/>
  <c r="AS738" i="34"/>
  <c r="AS794" i="34"/>
  <c r="AT794" i="34"/>
  <c r="AO794" i="34"/>
  <c r="AR794" i="34"/>
  <c r="AL794" i="34"/>
  <c r="AT840" i="34"/>
  <c r="AR840" i="34"/>
  <c r="AL840" i="34"/>
  <c r="AS840" i="34"/>
  <c r="AO840" i="34"/>
  <c r="AV923" i="34"/>
  <c r="AQ923" i="34"/>
  <c r="AJ923" i="34"/>
  <c r="AN923" i="34"/>
  <c r="AV1015" i="34"/>
  <c r="AN1015" i="34"/>
  <c r="AQ1015" i="34"/>
  <c r="AJ1015" i="34"/>
  <c r="AT39" i="34"/>
  <c r="AO39" i="34"/>
  <c r="AL39" i="34"/>
  <c r="AR39" i="34"/>
  <c r="AS39" i="34"/>
  <c r="AL226" i="34"/>
  <c r="AR226" i="34"/>
  <c r="AO226" i="34"/>
  <c r="AT226" i="34"/>
  <c r="AS226" i="34"/>
  <c r="AS323" i="34"/>
  <c r="AL323" i="34"/>
  <c r="AO323" i="34"/>
  <c r="AT323" i="34"/>
  <c r="AR323" i="34"/>
  <c r="AO329" i="34"/>
  <c r="AT329" i="34"/>
  <c r="AS329" i="34"/>
  <c r="AR329" i="34"/>
  <c r="AL329" i="34"/>
  <c r="AL397" i="34"/>
  <c r="AT397" i="34"/>
  <c r="AR397" i="34"/>
  <c r="AS397" i="34"/>
  <c r="AO397" i="34"/>
  <c r="AR400" i="34"/>
  <c r="AS400" i="34"/>
  <c r="AO400" i="34"/>
  <c r="AT400" i="34"/>
  <c r="AO478" i="34"/>
  <c r="AS478" i="34"/>
  <c r="AT478" i="34"/>
  <c r="AR478" i="34"/>
  <c r="AL478" i="34"/>
  <c r="AO490" i="34"/>
  <c r="AR490" i="34"/>
  <c r="AT490" i="34"/>
  <c r="AS490" i="34"/>
  <c r="AR497" i="34"/>
  <c r="AS497" i="34"/>
  <c r="AO497" i="34"/>
  <c r="AT497" i="34"/>
  <c r="AT532" i="34"/>
  <c r="AR532" i="34"/>
  <c r="AS532" i="34"/>
  <c r="AO532" i="34"/>
  <c r="AR554" i="34"/>
  <c r="AS554" i="34"/>
  <c r="AT554" i="34"/>
  <c r="AO554" i="34"/>
  <c r="AL554" i="34"/>
  <c r="AS593" i="34"/>
  <c r="AO593" i="34"/>
  <c r="AT593" i="34"/>
  <c r="AR593" i="34"/>
  <c r="AR612" i="34"/>
  <c r="AS612" i="34"/>
  <c r="AO612" i="34"/>
  <c r="AT612" i="34"/>
  <c r="AL612" i="34"/>
  <c r="AR705" i="34"/>
  <c r="AT705" i="34"/>
  <c r="AS705" i="34"/>
  <c r="AO705" i="34"/>
  <c r="AL705" i="34"/>
  <c r="AR724" i="34"/>
  <c r="AS724" i="34"/>
  <c r="AO724" i="34"/>
  <c r="AT724" i="34"/>
  <c r="AL724" i="34"/>
  <c r="AL774" i="34"/>
  <c r="AS774" i="34"/>
  <c r="AT774" i="34"/>
  <c r="AO774" i="34"/>
  <c r="AR774" i="34"/>
  <c r="AN805" i="34"/>
  <c r="AJ805" i="34"/>
  <c r="AV805" i="34"/>
  <c r="AQ805" i="34"/>
  <c r="AO821" i="34"/>
  <c r="AT821" i="34"/>
  <c r="AL821" i="34"/>
  <c r="AR821" i="34"/>
  <c r="AS821" i="34"/>
  <c r="AR830" i="34"/>
  <c r="AT830" i="34"/>
  <c r="AO830" i="34"/>
  <c r="AS830" i="34"/>
  <c r="AL830" i="34"/>
  <c r="AO911" i="34"/>
  <c r="AL911" i="34"/>
  <c r="AS911" i="34"/>
  <c r="AR911" i="34"/>
  <c r="AT911" i="34"/>
  <c r="AT953" i="34"/>
  <c r="AS953" i="34"/>
  <c r="AO953" i="34"/>
  <c r="AR953" i="34"/>
  <c r="AT962" i="34"/>
  <c r="AS962" i="34"/>
  <c r="AR962" i="34"/>
  <c r="AO962" i="34"/>
  <c r="AO999" i="34"/>
  <c r="AS999" i="34"/>
  <c r="AR999" i="34"/>
  <c r="AL999" i="34"/>
  <c r="AT999" i="34"/>
  <c r="AL217" i="34"/>
  <c r="AS217" i="34"/>
  <c r="AO217" i="34"/>
  <c r="AT217" i="34"/>
  <c r="AR217" i="34"/>
  <c r="AO246" i="34"/>
  <c r="AS246" i="34"/>
  <c r="AR246" i="34"/>
  <c r="AT246" i="34"/>
  <c r="AR248" i="34"/>
  <c r="AS248" i="34"/>
  <c r="AL248" i="34"/>
  <c r="AT248" i="34"/>
  <c r="AO248" i="34"/>
  <c r="AL684" i="34"/>
  <c r="AS684" i="34"/>
  <c r="AO684" i="34"/>
  <c r="AR684" i="34"/>
  <c r="AT684" i="34"/>
  <c r="AO769" i="34"/>
  <c r="AR769" i="34"/>
  <c r="AT769" i="34"/>
  <c r="AS769" i="34"/>
  <c r="AL769" i="34"/>
  <c r="AO901" i="34"/>
  <c r="AR901" i="34"/>
  <c r="AS901" i="34"/>
  <c r="AT901" i="34"/>
  <c r="AO908" i="34"/>
  <c r="AL908" i="34"/>
  <c r="AT908" i="34"/>
  <c r="AR908" i="34"/>
  <c r="AS908" i="34"/>
  <c r="AR913" i="34"/>
  <c r="AT913" i="34"/>
  <c r="AO913" i="34"/>
  <c r="AS913" i="34"/>
  <c r="AT915" i="34"/>
  <c r="AR915" i="34"/>
  <c r="AO915" i="34"/>
  <c r="AS915" i="34"/>
  <c r="AS919" i="34"/>
  <c r="AR919" i="34"/>
  <c r="AO919" i="34"/>
  <c r="AT919" i="34"/>
  <c r="AR132" i="34"/>
  <c r="AT132" i="34"/>
  <c r="AO132" i="34"/>
  <c r="AL132" i="34"/>
  <c r="AS132" i="34"/>
  <c r="AJ212" i="34"/>
  <c r="AN212" i="34"/>
  <c r="AV212" i="34"/>
  <c r="AQ212" i="34"/>
  <c r="AS378" i="34"/>
  <c r="AO378" i="34"/>
  <c r="AR378" i="34"/>
  <c r="AT378" i="34"/>
  <c r="AL378" i="34"/>
  <c r="AR422" i="34"/>
  <c r="AS422" i="34"/>
  <c r="AL422" i="34"/>
  <c r="AO422" i="34"/>
  <c r="AT422" i="34"/>
  <c r="AV477" i="34"/>
  <c r="AN477" i="34"/>
  <c r="AJ477" i="34"/>
  <c r="AQ477" i="34"/>
  <c r="AL536" i="34"/>
  <c r="AT584" i="34"/>
  <c r="AO584" i="34"/>
  <c r="AR584" i="34"/>
  <c r="AS584" i="34"/>
  <c r="AL584" i="34"/>
  <c r="AL753" i="34"/>
  <c r="AS753" i="34"/>
  <c r="AO753" i="34"/>
  <c r="AT753" i="34"/>
  <c r="AR753" i="34"/>
  <c r="AS760" i="34"/>
  <c r="AT760" i="34"/>
  <c r="AO760" i="34"/>
  <c r="AL760" i="34"/>
  <c r="AR760" i="34"/>
  <c r="AL780" i="34"/>
  <c r="AO780" i="34"/>
  <c r="AS780" i="34"/>
  <c r="AT780" i="34"/>
  <c r="AR780" i="34"/>
  <c r="AR819" i="34"/>
  <c r="AO819" i="34"/>
  <c r="AS819" i="34"/>
  <c r="AT819" i="34"/>
  <c r="AL819" i="34"/>
  <c r="AT1001" i="34"/>
  <c r="AR1001" i="34"/>
  <c r="AS1001" i="34"/>
  <c r="AO1001" i="34"/>
  <c r="AS1012" i="34"/>
  <c r="AT1012" i="34"/>
  <c r="AR1012" i="34"/>
  <c r="AO1012" i="34"/>
  <c r="AV910" i="34"/>
  <c r="AJ910" i="34"/>
  <c r="AQ910" i="34"/>
  <c r="AN910" i="34"/>
  <c r="AT76" i="34"/>
  <c r="AR76" i="34"/>
  <c r="AL76" i="34"/>
  <c r="AO76" i="34"/>
  <c r="AS76" i="34"/>
  <c r="AS101" i="34"/>
  <c r="AR101" i="34"/>
  <c r="AT101" i="34"/>
  <c r="AL101" i="34"/>
  <c r="AO101" i="34"/>
  <c r="AO119" i="34"/>
  <c r="AL119" i="34"/>
  <c r="AR119" i="34"/>
  <c r="AT119" i="34"/>
  <c r="AS119" i="34"/>
  <c r="AT816" i="34"/>
  <c r="AS816" i="34"/>
  <c r="AO816" i="34"/>
  <c r="AL816" i="34"/>
  <c r="AR816" i="34"/>
  <c r="AN1009" i="34"/>
  <c r="AJ1009" i="34"/>
  <c r="AQ1009" i="34"/>
  <c r="AV1009" i="34"/>
  <c r="AO349" i="34"/>
  <c r="AR349" i="34"/>
  <c r="AT349" i="34"/>
  <c r="AS349" i="34"/>
  <c r="AL349" i="34"/>
  <c r="AL356" i="34"/>
  <c r="AV363" i="34"/>
  <c r="AN363" i="34"/>
  <c r="AJ363" i="34"/>
  <c r="AQ363" i="34"/>
  <c r="AL384" i="34"/>
  <c r="AT402" i="34"/>
  <c r="AO402" i="34"/>
  <c r="AR402" i="34"/>
  <c r="AL402" i="34"/>
  <c r="AS402" i="34"/>
  <c r="AS606" i="34"/>
  <c r="AO606" i="34"/>
  <c r="AT606" i="34"/>
  <c r="AR606" i="34"/>
  <c r="AL901" i="34"/>
  <c r="AL913" i="34"/>
  <c r="AT945" i="34"/>
  <c r="AS945" i="34"/>
  <c r="AL945" i="34"/>
  <c r="AR945" i="34"/>
  <c r="AO945" i="34"/>
  <c r="AS960" i="34"/>
  <c r="AR960" i="34"/>
  <c r="AT960" i="34"/>
  <c r="AL960" i="34"/>
  <c r="AO960" i="34"/>
  <c r="AL962" i="34"/>
  <c r="AS991" i="34"/>
  <c r="AO991" i="34"/>
  <c r="AT991" i="34"/>
  <c r="AR991" i="34"/>
  <c r="AL991" i="34"/>
  <c r="AL172" i="34"/>
  <c r="AO847" i="34"/>
  <c r="AR847" i="34"/>
  <c r="AL847" i="34"/>
  <c r="AS847" i="34"/>
  <c r="AT847" i="34"/>
  <c r="AS512" i="34"/>
  <c r="AO512" i="34"/>
  <c r="AT512" i="34"/>
  <c r="AL512" i="34"/>
  <c r="AR512" i="34"/>
  <c r="AL515" i="34"/>
  <c r="AL532" i="34"/>
  <c r="AO549" i="34"/>
  <c r="AR549" i="34"/>
  <c r="AS549" i="34"/>
  <c r="AT549" i="34"/>
  <c r="AL549" i="34"/>
  <c r="AL557" i="34"/>
  <c r="AL560" i="34"/>
  <c r="AR560" i="34"/>
  <c r="AT560" i="34"/>
  <c r="AO560" i="34"/>
  <c r="AS560" i="34"/>
  <c r="AL563" i="34"/>
  <c r="AL1012" i="34"/>
  <c r="AL443" i="34"/>
  <c r="AJ467" i="34"/>
  <c r="AN467" i="34"/>
  <c r="AQ467" i="34"/>
  <c r="AV467" i="34"/>
  <c r="AO485" i="34"/>
  <c r="AT485" i="34"/>
  <c r="AR485" i="34"/>
  <c r="AS485" i="34"/>
  <c r="AL485" i="34"/>
  <c r="AV896" i="34"/>
  <c r="AQ896" i="34"/>
  <c r="AJ896" i="34"/>
  <c r="AN896" i="34"/>
  <c r="AR898" i="34"/>
  <c r="AO898" i="34"/>
  <c r="AS898" i="34"/>
  <c r="AL898" i="34"/>
  <c r="AT898" i="34"/>
  <c r="AJ935" i="34"/>
  <c r="AQ935" i="34"/>
  <c r="AV935" i="34"/>
  <c r="AN935" i="34"/>
  <c r="AT939" i="34"/>
  <c r="AL939" i="34"/>
  <c r="AR939" i="34"/>
  <c r="AO939" i="34"/>
  <c r="AS939" i="34"/>
  <c r="AO972" i="34"/>
  <c r="AS972" i="34"/>
  <c r="AR972" i="34"/>
  <c r="AL972" i="34"/>
  <c r="AT972" i="34"/>
  <c r="AR975" i="34"/>
  <c r="AT975" i="34"/>
  <c r="AO975" i="34"/>
  <c r="AS975" i="34"/>
  <c r="AI868" i="46"/>
  <c r="AQ868" i="46"/>
  <c r="AP868" i="46"/>
  <c r="AO868" i="46"/>
  <c r="AL868" i="46"/>
  <c r="AQ805" i="46"/>
  <c r="AL805" i="46"/>
  <c r="AI805" i="46"/>
  <c r="AO805" i="46"/>
  <c r="AP805" i="46"/>
  <c r="AP190" i="46"/>
  <c r="AI190" i="46"/>
  <c r="AQ190" i="46"/>
  <c r="AO190" i="46"/>
  <c r="AL190" i="46"/>
  <c r="AJ407" i="34"/>
  <c r="AQ407" i="34"/>
  <c r="AN407" i="34"/>
  <c r="AV407" i="34"/>
  <c r="AQ688" i="46"/>
  <c r="AL688" i="46"/>
  <c r="AO688" i="46"/>
  <c r="AP688" i="46"/>
  <c r="AI688" i="46"/>
  <c r="AS645" i="46"/>
  <c r="AK645" i="46"/>
  <c r="AN645" i="46"/>
  <c r="AG645" i="46"/>
  <c r="AL183" i="46"/>
  <c r="AP183" i="46"/>
  <c r="AQ183" i="46"/>
  <c r="AO183" i="46"/>
  <c r="AI183" i="46"/>
  <c r="AN135" i="46"/>
  <c r="AG135" i="46"/>
  <c r="AS135" i="46"/>
  <c r="AK135" i="46"/>
  <c r="AG131" i="46"/>
  <c r="AK131" i="46"/>
  <c r="AS131" i="46"/>
  <c r="AN131" i="46"/>
  <c r="AK537" i="46"/>
  <c r="AN537" i="46"/>
  <c r="AS537" i="46"/>
  <c r="AG537" i="46"/>
  <c r="AG274" i="46"/>
  <c r="AN274" i="46"/>
  <c r="AK274" i="46"/>
  <c r="AS274" i="46"/>
  <c r="AI551" i="46"/>
  <c r="AL551" i="46"/>
  <c r="AP551" i="46"/>
  <c r="AO551" i="46"/>
  <c r="AQ551" i="46"/>
  <c r="AG859" i="46"/>
  <c r="AS859" i="46"/>
  <c r="AN859" i="46"/>
  <c r="AK859" i="46"/>
  <c r="AN165" i="46"/>
  <c r="AK165" i="46"/>
  <c r="AG165" i="46"/>
  <c r="AS165" i="46"/>
  <c r="AG35" i="46"/>
  <c r="AS35" i="46"/>
  <c r="AN35" i="46"/>
  <c r="AK35" i="46"/>
  <c r="AK368" i="46"/>
  <c r="AN368" i="46"/>
  <c r="AS368" i="46"/>
  <c r="AG368" i="46"/>
  <c r="AG242" i="46"/>
  <c r="AN242" i="46"/>
  <c r="AK242" i="46"/>
  <c r="AS242" i="46"/>
  <c r="AS298" i="46"/>
  <c r="AK298" i="46"/>
  <c r="AG298" i="46"/>
  <c r="AN298" i="46"/>
  <c r="AK433" i="46"/>
  <c r="AN433" i="46"/>
  <c r="AS433" i="46"/>
  <c r="AG433" i="46"/>
  <c r="AS903" i="46"/>
  <c r="AG903" i="46"/>
  <c r="AK903" i="46"/>
  <c r="AN903" i="46"/>
  <c r="AL815" i="46"/>
  <c r="AP815" i="46"/>
  <c r="AQ815" i="46"/>
  <c r="AI815" i="46"/>
  <c r="AO815" i="46"/>
  <c r="AO556" i="46"/>
  <c r="AI556" i="46"/>
  <c r="AL556" i="46"/>
  <c r="AQ556" i="46"/>
  <c r="AP556" i="46"/>
  <c r="AP550" i="46"/>
  <c r="AI550" i="46"/>
  <c r="AQ550" i="46"/>
  <c r="AL550" i="46"/>
  <c r="AO550" i="46"/>
  <c r="AS221" i="46"/>
  <c r="AK221" i="46"/>
  <c r="AG221" i="46"/>
  <c r="AN221" i="46"/>
  <c r="AN310" i="46"/>
  <c r="AS310" i="46"/>
  <c r="AG310" i="46"/>
  <c r="AK310" i="46"/>
  <c r="AN871" i="46"/>
  <c r="AG871" i="46"/>
  <c r="AS871" i="46"/>
  <c r="AK871" i="46"/>
  <c r="AQ597" i="46"/>
  <c r="AL597" i="46"/>
  <c r="AP597" i="46"/>
  <c r="AI597" i="46"/>
  <c r="AO597" i="46"/>
  <c r="AO255" i="46"/>
  <c r="AP255" i="46"/>
  <c r="AQ255" i="46"/>
  <c r="AL255" i="46"/>
  <c r="AI255" i="46"/>
  <c r="AN99" i="46"/>
  <c r="AS99" i="46"/>
  <c r="AG99" i="46"/>
  <c r="AK99" i="46"/>
  <c r="AN853" i="46"/>
  <c r="AG853" i="46"/>
  <c r="AK853" i="46"/>
  <c r="AS853" i="46"/>
  <c r="AS867" i="46"/>
  <c r="AN867" i="46"/>
  <c r="AG867" i="46"/>
  <c r="AK867" i="46"/>
  <c r="AS388" i="46"/>
  <c r="AG388" i="46"/>
  <c r="AK388" i="46"/>
  <c r="AN388" i="46"/>
  <c r="AN549" i="46"/>
  <c r="AS549" i="46"/>
  <c r="AG549" i="46"/>
  <c r="AK549" i="46"/>
  <c r="AK992" i="46"/>
  <c r="AN992" i="46"/>
  <c r="AG992" i="46"/>
  <c r="AS992" i="46"/>
  <c r="AK609" i="46"/>
  <c r="AG609" i="46"/>
  <c r="AN609" i="46"/>
  <c r="AS609" i="46"/>
  <c r="AK768" i="46"/>
  <c r="AN768" i="46"/>
  <c r="AG768" i="46"/>
  <c r="AS768" i="46"/>
  <c r="AL468" i="46"/>
  <c r="AI468" i="46"/>
  <c r="AQ468" i="46"/>
  <c r="AO468" i="46"/>
  <c r="AP468" i="46"/>
  <c r="AS403" i="46"/>
  <c r="AN403" i="46"/>
  <c r="AG403" i="46"/>
  <c r="AK403" i="46"/>
  <c r="AN240" i="46"/>
  <c r="AS240" i="46"/>
  <c r="AG240" i="46"/>
  <c r="AK240" i="46"/>
  <c r="AQ50" i="46"/>
  <c r="AL50" i="46"/>
  <c r="AI50" i="46"/>
  <c r="AP50" i="46"/>
  <c r="AO50" i="46"/>
  <c r="AK45" i="46"/>
  <c r="AN45" i="46"/>
  <c r="AS45" i="46"/>
  <c r="AG45" i="46"/>
  <c r="AN332" i="46"/>
  <c r="AG332" i="46"/>
  <c r="AS332" i="46"/>
  <c r="AK332" i="46"/>
  <c r="AS208" i="46"/>
  <c r="AN208" i="46"/>
  <c r="AK208" i="46"/>
  <c r="AG208" i="46"/>
  <c r="AG19" i="46"/>
  <c r="AS19" i="46"/>
  <c r="AN19" i="46"/>
  <c r="AK19" i="46"/>
  <c r="AG668" i="46"/>
  <c r="AN668" i="46"/>
  <c r="AS668" i="46"/>
  <c r="AK668" i="46"/>
  <c r="AS509" i="46"/>
  <c r="AK509" i="46"/>
  <c r="AN509" i="46"/>
  <c r="AG509" i="46"/>
  <c r="AG78" i="46"/>
  <c r="AS78" i="46"/>
  <c r="AN78" i="46"/>
  <c r="AK78" i="46"/>
  <c r="AG82" i="46"/>
  <c r="AK82" i="46"/>
  <c r="AS82" i="46"/>
  <c r="AN82" i="46"/>
  <c r="AK84" i="46"/>
  <c r="AG84" i="46"/>
  <c r="AN84" i="46"/>
  <c r="AS84" i="46"/>
  <c r="AN224" i="46"/>
  <c r="AK224" i="46"/>
  <c r="AS224" i="46"/>
  <c r="AG224" i="46"/>
  <c r="AK419" i="46"/>
  <c r="AN419" i="46"/>
  <c r="AS419" i="46"/>
  <c r="AG419" i="46"/>
  <c r="AN76" i="46"/>
  <c r="AK76" i="46"/>
  <c r="AS76" i="46"/>
  <c r="AG76" i="46"/>
  <c r="AG132" i="46"/>
  <c r="AN132" i="46"/>
  <c r="AS132" i="46"/>
  <c r="AK132" i="46"/>
  <c r="AS739" i="46"/>
  <c r="AN739" i="46"/>
  <c r="AG739" i="46"/>
  <c r="AK739" i="46"/>
  <c r="AL17" i="34"/>
  <c r="AO17" i="34"/>
  <c r="AR17" i="34"/>
  <c r="AT17" i="34"/>
  <c r="AS17" i="34"/>
  <c r="AT38" i="34"/>
  <c r="AS38" i="34"/>
  <c r="AR38" i="34"/>
  <c r="AL38" i="34"/>
  <c r="AO38" i="34"/>
  <c r="AR161" i="34"/>
  <c r="AT161" i="34"/>
  <c r="AS161" i="34"/>
  <c r="AO161" i="34"/>
  <c r="AL161" i="34"/>
  <c r="AR448" i="34"/>
  <c r="AS448" i="34"/>
  <c r="AO448" i="34"/>
  <c r="AT448" i="34"/>
  <c r="AL448" i="34"/>
  <c r="AR631" i="34"/>
  <c r="AT631" i="34"/>
  <c r="AS631" i="34"/>
  <c r="AO631" i="34"/>
  <c r="AL631" i="34"/>
  <c r="AS675" i="34"/>
  <c r="AT675" i="34"/>
  <c r="AR675" i="34"/>
  <c r="AL675" i="34"/>
  <c r="AO675" i="34"/>
  <c r="AL707" i="34"/>
  <c r="AT707" i="34"/>
  <c r="AR707" i="34"/>
  <c r="AS707" i="34"/>
  <c r="AO707" i="34"/>
  <c r="AT792" i="34"/>
  <c r="AR792" i="34"/>
  <c r="AO792" i="34"/>
  <c r="AS792" i="34"/>
  <c r="AL792" i="34"/>
  <c r="AL846" i="34"/>
  <c r="AT846" i="34"/>
  <c r="AR846" i="34"/>
  <c r="AO846" i="34"/>
  <c r="AS846" i="34"/>
  <c r="AR924" i="34"/>
  <c r="AS924" i="34"/>
  <c r="AT924" i="34"/>
  <c r="AO924" i="34"/>
  <c r="AL924" i="34"/>
  <c r="AO938" i="34"/>
  <c r="AT938" i="34"/>
  <c r="AS938" i="34"/>
  <c r="AR938" i="34"/>
  <c r="AL938" i="34"/>
  <c r="AO979" i="34"/>
  <c r="AT979" i="34"/>
  <c r="AS979" i="34"/>
  <c r="AR979" i="34"/>
  <c r="AL979" i="34"/>
  <c r="AL31" i="34"/>
  <c r="AS31" i="34"/>
  <c r="AR31" i="34"/>
  <c r="AO31" i="34"/>
  <c r="AT31" i="34"/>
  <c r="AO46" i="34"/>
  <c r="AT46" i="34"/>
  <c r="AL46" i="34"/>
  <c r="AR46" i="34"/>
  <c r="AS46" i="34"/>
  <c r="AT48" i="34"/>
  <c r="AR48" i="34"/>
  <c r="AL48" i="34"/>
  <c r="AO48" i="34"/>
  <c r="AS48" i="34"/>
  <c r="AL91" i="34"/>
  <c r="AR91" i="34"/>
  <c r="AO91" i="34"/>
  <c r="AS91" i="34"/>
  <c r="AT91" i="34"/>
  <c r="AL125" i="34"/>
  <c r="AT125" i="34"/>
  <c r="AR125" i="34"/>
  <c r="AO125" i="34"/>
  <c r="AS125" i="34"/>
  <c r="AT127" i="34"/>
  <c r="AO127" i="34"/>
  <c r="AR127" i="34"/>
  <c r="AS127" i="34"/>
  <c r="AL127" i="34"/>
  <c r="AR154" i="34"/>
  <c r="AL154" i="34"/>
  <c r="AT154" i="34"/>
  <c r="AO154" i="34"/>
  <c r="AS154" i="34"/>
  <c r="AO160" i="34"/>
  <c r="AR160" i="34"/>
  <c r="AS160" i="34"/>
  <c r="AT160" i="34"/>
  <c r="AL160" i="34"/>
  <c r="AL182" i="34"/>
  <c r="AO182" i="34"/>
  <c r="AT182" i="34"/>
  <c r="AS182" i="34"/>
  <c r="AR182" i="34"/>
  <c r="AS220" i="34"/>
  <c r="AT220" i="34"/>
  <c r="AO220" i="34"/>
  <c r="AR220" i="34"/>
  <c r="AL220" i="34"/>
  <c r="AR235" i="34"/>
  <c r="AO235" i="34"/>
  <c r="AS235" i="34"/>
  <c r="AT235" i="34"/>
  <c r="AL235" i="34"/>
  <c r="AO252" i="34"/>
  <c r="AL252" i="34"/>
  <c r="AR252" i="34"/>
  <c r="AS252" i="34"/>
  <c r="AT252" i="34"/>
  <c r="AL309" i="34"/>
  <c r="AR309" i="34"/>
  <c r="AS309" i="34"/>
  <c r="AO309" i="34"/>
  <c r="AT309" i="34"/>
  <c r="AO368" i="34"/>
  <c r="AL368" i="34"/>
  <c r="AR368" i="34"/>
  <c r="AS368" i="34"/>
  <c r="AT368" i="34"/>
  <c r="AT409" i="34"/>
  <c r="AS409" i="34"/>
  <c r="AL409" i="34"/>
  <c r="AO409" i="34"/>
  <c r="AR409" i="34"/>
  <c r="AR436" i="34"/>
  <c r="AO436" i="34"/>
  <c r="AS436" i="34"/>
  <c r="AL436" i="34"/>
  <c r="AT436" i="34"/>
  <c r="AR547" i="34"/>
  <c r="AS547" i="34"/>
  <c r="AT547" i="34"/>
  <c r="AL547" i="34"/>
  <c r="AO547" i="34"/>
  <c r="AL574" i="34"/>
  <c r="AR574" i="34"/>
  <c r="AT574" i="34"/>
  <c r="AS574" i="34"/>
  <c r="AO574" i="34"/>
  <c r="AO615" i="34"/>
  <c r="AT615" i="34"/>
  <c r="AS615" i="34"/>
  <c r="AR615" i="34"/>
  <c r="AL615" i="34"/>
  <c r="AR655" i="34"/>
  <c r="AO655" i="34"/>
  <c r="AT655" i="34"/>
  <c r="AL655" i="34"/>
  <c r="AS655" i="34"/>
  <c r="AL687" i="34"/>
  <c r="AT687" i="34"/>
  <c r="AO687" i="34"/>
  <c r="AR687" i="34"/>
  <c r="AS687" i="34"/>
  <c r="AL722" i="34"/>
  <c r="AR722" i="34"/>
  <c r="AS722" i="34"/>
  <c r="AO722" i="34"/>
  <c r="AT722" i="34"/>
  <c r="AL28" i="34"/>
  <c r="AR28" i="34"/>
  <c r="AO28" i="34"/>
  <c r="AS28" i="34"/>
  <c r="AT28" i="34"/>
  <c r="AO105" i="34"/>
  <c r="AR105" i="34"/>
  <c r="AS105" i="34"/>
  <c r="AT105" i="34"/>
  <c r="AL105" i="34"/>
  <c r="AL231" i="34"/>
  <c r="AR231" i="34"/>
  <c r="AT231" i="34"/>
  <c r="AS231" i="34"/>
  <c r="AO231" i="34"/>
  <c r="AS408" i="34"/>
  <c r="AT408" i="34"/>
  <c r="AO408" i="34"/>
  <c r="AR408" i="34"/>
  <c r="AL408" i="34"/>
  <c r="AS444" i="34"/>
  <c r="AR444" i="34"/>
  <c r="AO444" i="34"/>
  <c r="AL444" i="34"/>
  <c r="AT444" i="34"/>
  <c r="AS494" i="34"/>
  <c r="AR494" i="34"/>
  <c r="AT494" i="34"/>
  <c r="AL494" i="34"/>
  <c r="AO494" i="34"/>
  <c r="AS548" i="34"/>
  <c r="AR548" i="34"/>
  <c r="AL548" i="34"/>
  <c r="AO548" i="34"/>
  <c r="AT548" i="34"/>
  <c r="AR600" i="34"/>
  <c r="AO600" i="34"/>
  <c r="AL600" i="34"/>
  <c r="AT600" i="34"/>
  <c r="AS600" i="34"/>
  <c r="AT624" i="34"/>
  <c r="AL624" i="34"/>
  <c r="AR624" i="34"/>
  <c r="AS624" i="34"/>
  <c r="AO624" i="34"/>
  <c r="AL691" i="34"/>
  <c r="AT691" i="34"/>
  <c r="AR691" i="34"/>
  <c r="AS691" i="34"/>
  <c r="AO691" i="34"/>
  <c r="AS777" i="34"/>
  <c r="AO777" i="34"/>
  <c r="AR777" i="34"/>
  <c r="AT777" i="34"/>
  <c r="AL777" i="34"/>
  <c r="AL860" i="34"/>
  <c r="AR860" i="34"/>
  <c r="AT860" i="34"/>
  <c r="AS860" i="34"/>
  <c r="AO860" i="34"/>
  <c r="AO890" i="34"/>
  <c r="AR890" i="34"/>
  <c r="AS890" i="34"/>
  <c r="AL890" i="34"/>
  <c r="AT890" i="34"/>
  <c r="AL954" i="34"/>
  <c r="AR954" i="34"/>
  <c r="AT954" i="34"/>
  <c r="AO954" i="34"/>
  <c r="AS954" i="34"/>
  <c r="AO984" i="34"/>
  <c r="AL984" i="34"/>
  <c r="AR984" i="34"/>
  <c r="AS984" i="34"/>
  <c r="AT984" i="34"/>
  <c r="AS35" i="34"/>
  <c r="AO35" i="34"/>
  <c r="AR35" i="34"/>
  <c r="AL35" i="34"/>
  <c r="AT35" i="34"/>
  <c r="AO53" i="34"/>
  <c r="AR53" i="34"/>
  <c r="AT53" i="34"/>
  <c r="AL53" i="34"/>
  <c r="AS53" i="34"/>
  <c r="AR68" i="34"/>
  <c r="AS68" i="34"/>
  <c r="AT68" i="34"/>
  <c r="AO68" i="34"/>
  <c r="AL68" i="34"/>
  <c r="AL70" i="34"/>
  <c r="AO70" i="34"/>
  <c r="AS70" i="34"/>
  <c r="AT70" i="34"/>
  <c r="AR70" i="34"/>
  <c r="AS73" i="34"/>
  <c r="AR73" i="34"/>
  <c r="AT73" i="34"/>
  <c r="AL73" i="34"/>
  <c r="AO73" i="34"/>
  <c r="AR138" i="34"/>
  <c r="AL138" i="34"/>
  <c r="AS138" i="34"/>
  <c r="AT138" i="34"/>
  <c r="AO138" i="34"/>
  <c r="AL141" i="34"/>
  <c r="AR141" i="34"/>
  <c r="AO141" i="34"/>
  <c r="AS141" i="34"/>
  <c r="AT141" i="34"/>
  <c r="AT164" i="34"/>
  <c r="AO164" i="34"/>
  <c r="AS164" i="34"/>
  <c r="AL164" i="34"/>
  <c r="AR164" i="34"/>
  <c r="AL224" i="34"/>
  <c r="AO224" i="34"/>
  <c r="AT224" i="34"/>
  <c r="AS224" i="34"/>
  <c r="AR224" i="34"/>
  <c r="AR256" i="34"/>
  <c r="AS256" i="34"/>
  <c r="AT256" i="34"/>
  <c r="AO256" i="34"/>
  <c r="AL256" i="34"/>
  <c r="AT295" i="34"/>
  <c r="AO295" i="34"/>
  <c r="AS295" i="34"/>
  <c r="AL295" i="34"/>
  <c r="AR295" i="34"/>
  <c r="AL383" i="34"/>
  <c r="AR383" i="34"/>
  <c r="AT383" i="34"/>
  <c r="AS383" i="34"/>
  <c r="AO383" i="34"/>
  <c r="AR445" i="34"/>
  <c r="AT445" i="34"/>
  <c r="AO445" i="34"/>
  <c r="AL445" i="34"/>
  <c r="AS445" i="34"/>
  <c r="AT473" i="34"/>
  <c r="AR473" i="34"/>
  <c r="AS473" i="34"/>
  <c r="AL473" i="34"/>
  <c r="AO473" i="34"/>
  <c r="AL603" i="34"/>
  <c r="AR603" i="34"/>
  <c r="AT603" i="34"/>
  <c r="AS603" i="34"/>
  <c r="AO603" i="34"/>
  <c r="AS640" i="34"/>
  <c r="AO640" i="34"/>
  <c r="AR640" i="34"/>
  <c r="AL640" i="34"/>
  <c r="AT640" i="34"/>
  <c r="AO689" i="34"/>
  <c r="AR689" i="34"/>
  <c r="AL689" i="34"/>
  <c r="AS689" i="34"/>
  <c r="AT689" i="34"/>
  <c r="AR739" i="34"/>
  <c r="AT739" i="34"/>
  <c r="AL739" i="34"/>
  <c r="AS739" i="34"/>
  <c r="AO739" i="34"/>
  <c r="AS85" i="34"/>
  <c r="AL85" i="34"/>
  <c r="AO85" i="34"/>
  <c r="AR85" i="34"/>
  <c r="AT85" i="34"/>
  <c r="AR108" i="34"/>
  <c r="AS108" i="34"/>
  <c r="AT108" i="34"/>
  <c r="AO108" i="34"/>
  <c r="AL108" i="34"/>
  <c r="AT179" i="34"/>
  <c r="AO179" i="34"/>
  <c r="AR179" i="34"/>
  <c r="AS179" i="34"/>
  <c r="AL179" i="34"/>
  <c r="AO188" i="34"/>
  <c r="AR188" i="34"/>
  <c r="AT188" i="34"/>
  <c r="AL188" i="34"/>
  <c r="AS188" i="34"/>
  <c r="AO228" i="34"/>
  <c r="AL228" i="34"/>
  <c r="AS228" i="34"/>
  <c r="AR228" i="34"/>
  <c r="AT228" i="34"/>
  <c r="AT278" i="34"/>
  <c r="AO278" i="34"/>
  <c r="AR278" i="34"/>
  <c r="AS278" i="34"/>
  <c r="AL278" i="34"/>
  <c r="AL288" i="34"/>
  <c r="AO288" i="34"/>
  <c r="AS288" i="34"/>
  <c r="AR288" i="34"/>
  <c r="AT288" i="34"/>
  <c r="AR290" i="34"/>
  <c r="AL290" i="34"/>
  <c r="AT290" i="34"/>
  <c r="AO290" i="34"/>
  <c r="AS290" i="34"/>
  <c r="AL306" i="34"/>
  <c r="AO306" i="34"/>
  <c r="AT306" i="34"/>
  <c r="AS306" i="34"/>
  <c r="AR306" i="34"/>
  <c r="AS303" i="34"/>
  <c r="AL303" i="34"/>
  <c r="AT303" i="34"/>
  <c r="AO303" i="34"/>
  <c r="AR303" i="34"/>
  <c r="AO27" i="34"/>
  <c r="AT27" i="34"/>
  <c r="AS27" i="34"/>
  <c r="AL27" i="34"/>
  <c r="AR27" i="34"/>
  <c r="AT159" i="34"/>
  <c r="AL159" i="34"/>
  <c r="AS159" i="34"/>
  <c r="AO159" i="34"/>
  <c r="AR159" i="34"/>
  <c r="AS167" i="34"/>
  <c r="AR167" i="34"/>
  <c r="AO167" i="34"/>
  <c r="AL167" i="34"/>
  <c r="AT167" i="34"/>
  <c r="AS169" i="34"/>
  <c r="AO169" i="34"/>
  <c r="AT169" i="34"/>
  <c r="AR169" i="34"/>
  <c r="AL169" i="34"/>
  <c r="AT239" i="34"/>
  <c r="AR239" i="34"/>
  <c r="AO239" i="34"/>
  <c r="AL239" i="34"/>
  <c r="AS239" i="34"/>
  <c r="AO257" i="34"/>
  <c r="AL257" i="34"/>
  <c r="AS257" i="34"/>
  <c r="AT257" i="34"/>
  <c r="AR257" i="34"/>
  <c r="AR261" i="34"/>
  <c r="AT261" i="34"/>
  <c r="AL261" i="34"/>
  <c r="AO261" i="34"/>
  <c r="AS261" i="34"/>
  <c r="AS267" i="34"/>
  <c r="AO267" i="34"/>
  <c r="AR267" i="34"/>
  <c r="AL267" i="34"/>
  <c r="AT267" i="34"/>
  <c r="AT43" i="34"/>
  <c r="AO43" i="34"/>
  <c r="AR43" i="34"/>
  <c r="AS43" i="34"/>
  <c r="AL43" i="34"/>
  <c r="AS203" i="34"/>
  <c r="AO203" i="34"/>
  <c r="AL203" i="34"/>
  <c r="AR203" i="34"/>
  <c r="AT203" i="34"/>
  <c r="AL207" i="34"/>
  <c r="AR207" i="34"/>
  <c r="AS207" i="34"/>
  <c r="AO207" i="34"/>
  <c r="AT207" i="34"/>
  <c r="AR305" i="34"/>
  <c r="AT305" i="34"/>
  <c r="AS305" i="34"/>
  <c r="AL305" i="34"/>
  <c r="AO305" i="34"/>
  <c r="AO336" i="34"/>
  <c r="AR336" i="34"/>
  <c r="AS336" i="34"/>
  <c r="AT336" i="34"/>
  <c r="AL351" i="34"/>
  <c r="AT351" i="34"/>
  <c r="AO351" i="34"/>
  <c r="AR351" i="34"/>
  <c r="AS351" i="34"/>
  <c r="AO395" i="34"/>
  <c r="AR395" i="34"/>
  <c r="AT395" i="34"/>
  <c r="AL395" i="34"/>
  <c r="AS395" i="34"/>
  <c r="AO456" i="34"/>
  <c r="AR456" i="34"/>
  <c r="AT456" i="34"/>
  <c r="AS456" i="34"/>
  <c r="AL476" i="34"/>
  <c r="AT476" i="34"/>
  <c r="AO476" i="34"/>
  <c r="AR476" i="34"/>
  <c r="AS476" i="34"/>
  <c r="AT496" i="34"/>
  <c r="AO496" i="34"/>
  <c r="AR496" i="34"/>
  <c r="AS496" i="34"/>
  <c r="AR514" i="34"/>
  <c r="AT514" i="34"/>
  <c r="AS514" i="34"/>
  <c r="AO514" i="34"/>
  <c r="AS556" i="34"/>
  <c r="AO556" i="34"/>
  <c r="AT556" i="34"/>
  <c r="AR556" i="34"/>
  <c r="AL556" i="34"/>
  <c r="AR558" i="34"/>
  <c r="AO558" i="34"/>
  <c r="AS558" i="34"/>
  <c r="AT558" i="34"/>
  <c r="AO595" i="34"/>
  <c r="AS595" i="34"/>
  <c r="AL595" i="34"/>
  <c r="AT595" i="34"/>
  <c r="AR595" i="34"/>
  <c r="AT653" i="34"/>
  <c r="AR653" i="34"/>
  <c r="AO653" i="34"/>
  <c r="AL653" i="34"/>
  <c r="AS653" i="34"/>
  <c r="AR718" i="34"/>
  <c r="AT718" i="34"/>
  <c r="AS718" i="34"/>
  <c r="AO718" i="34"/>
  <c r="AL718" i="34"/>
  <c r="AL745" i="34"/>
  <c r="AS745" i="34"/>
  <c r="AO745" i="34"/>
  <c r="AT745" i="34"/>
  <c r="AR745" i="34"/>
  <c r="AO755" i="34"/>
  <c r="AS755" i="34"/>
  <c r="AT755" i="34"/>
  <c r="AL755" i="34"/>
  <c r="AR755" i="34"/>
  <c r="AR767" i="34"/>
  <c r="AS767" i="34"/>
  <c r="AO767" i="34"/>
  <c r="AT767" i="34"/>
  <c r="AO808" i="34"/>
  <c r="AR808" i="34"/>
  <c r="AS808" i="34"/>
  <c r="AT808" i="34"/>
  <c r="AO848" i="34"/>
  <c r="AS848" i="34"/>
  <c r="AT848" i="34"/>
  <c r="AL848" i="34"/>
  <c r="AR848" i="34"/>
  <c r="AT869" i="34"/>
  <c r="AR869" i="34"/>
  <c r="AS869" i="34"/>
  <c r="AO869" i="34"/>
  <c r="AO128" i="34"/>
  <c r="AR128" i="34"/>
  <c r="AL128" i="34"/>
  <c r="AS128" i="34"/>
  <c r="AT128" i="34"/>
  <c r="AS236" i="34"/>
  <c r="AO236" i="34"/>
  <c r="AR236" i="34"/>
  <c r="AL236" i="34"/>
  <c r="AT236" i="34"/>
  <c r="AR238" i="34"/>
  <c r="AL238" i="34"/>
  <c r="AO238" i="34"/>
  <c r="AT238" i="34"/>
  <c r="AS238" i="34"/>
  <c r="AT299" i="34"/>
  <c r="AO299" i="34"/>
  <c r="AR299" i="34"/>
  <c r="AL299" i="34"/>
  <c r="AS299" i="34"/>
  <c r="AR339" i="34"/>
  <c r="AS339" i="34"/>
  <c r="AL339" i="34"/>
  <c r="AT339" i="34"/>
  <c r="AO339" i="34"/>
  <c r="AS359" i="34"/>
  <c r="AT359" i="34"/>
  <c r="AR359" i="34"/>
  <c r="AO359" i="34"/>
  <c r="AR424" i="34"/>
  <c r="AT424" i="34"/>
  <c r="AS424" i="34"/>
  <c r="AO424" i="34"/>
  <c r="AO469" i="34"/>
  <c r="AS469" i="34"/>
  <c r="AT469" i="34"/>
  <c r="AL469" i="34"/>
  <c r="AR469" i="34"/>
  <c r="AS499" i="34"/>
  <c r="AT499" i="34"/>
  <c r="AO499" i="34"/>
  <c r="AR499" i="34"/>
  <c r="AJ852" i="34"/>
  <c r="AV852" i="34"/>
  <c r="AN852" i="34"/>
  <c r="AQ852" i="34"/>
  <c r="AJ907" i="34"/>
  <c r="AV907" i="34"/>
  <c r="AQ907" i="34"/>
  <c r="AN907" i="34"/>
  <c r="AT922" i="34"/>
  <c r="AL922" i="34"/>
  <c r="AO922" i="34"/>
  <c r="AS922" i="34"/>
  <c r="AR922" i="34"/>
  <c r="AV971" i="34"/>
  <c r="AN971" i="34"/>
  <c r="AJ971" i="34"/>
  <c r="AQ971" i="34"/>
  <c r="AS988" i="34"/>
  <c r="AR988" i="34"/>
  <c r="AO988" i="34"/>
  <c r="AT988" i="34"/>
  <c r="AL988" i="34"/>
  <c r="AS1010" i="34"/>
  <c r="AR1010" i="34"/>
  <c r="AO1010" i="34"/>
  <c r="AT1010" i="34"/>
  <c r="AO250" i="34"/>
  <c r="AS250" i="34"/>
  <c r="AR250" i="34"/>
  <c r="AT250" i="34"/>
  <c r="AL271" i="34"/>
  <c r="AR271" i="34"/>
  <c r="AO271" i="34"/>
  <c r="AT271" i="34"/>
  <c r="AS271" i="34"/>
  <c r="AO273" i="34"/>
  <c r="AR273" i="34"/>
  <c r="AT273" i="34"/>
  <c r="AL273" i="34"/>
  <c r="AS273" i="34"/>
  <c r="AL275" i="34"/>
  <c r="AS275" i="34"/>
  <c r="AO275" i="34"/>
  <c r="AR275" i="34"/>
  <c r="AT275" i="34"/>
  <c r="AO318" i="34"/>
  <c r="AR318" i="34"/>
  <c r="AL318" i="34"/>
  <c r="AT318" i="34"/>
  <c r="AS318" i="34"/>
  <c r="AO346" i="34"/>
  <c r="AR346" i="34"/>
  <c r="AS346" i="34"/>
  <c r="AL346" i="34"/>
  <c r="AT346" i="34"/>
  <c r="AO501" i="34"/>
  <c r="AR501" i="34"/>
  <c r="AS501" i="34"/>
  <c r="AL501" i="34"/>
  <c r="AT501" i="34"/>
  <c r="AQ590" i="34"/>
  <c r="AJ590" i="34"/>
  <c r="AN590" i="34"/>
  <c r="AV590" i="34"/>
  <c r="AJ601" i="34"/>
  <c r="AN601" i="34"/>
  <c r="AQ601" i="34"/>
  <c r="AV601" i="34"/>
  <c r="AL678" i="34"/>
  <c r="AR678" i="34"/>
  <c r="AS678" i="34"/>
  <c r="AT678" i="34"/>
  <c r="AO678" i="34"/>
  <c r="AL747" i="34"/>
  <c r="AR747" i="34"/>
  <c r="AS747" i="34"/>
  <c r="AT747" i="34"/>
  <c r="AO747" i="34"/>
  <c r="AT762" i="34"/>
  <c r="AL762" i="34"/>
  <c r="AO762" i="34"/>
  <c r="AS762" i="34"/>
  <c r="AR762" i="34"/>
  <c r="AT788" i="34"/>
  <c r="AO788" i="34"/>
  <c r="AS788" i="34"/>
  <c r="AR788" i="34"/>
  <c r="AL788" i="34"/>
  <c r="AL824" i="34"/>
  <c r="AR824" i="34"/>
  <c r="AS824" i="34"/>
  <c r="AO824" i="34"/>
  <c r="AT824" i="34"/>
  <c r="AO867" i="34"/>
  <c r="AS867" i="34"/>
  <c r="AR867" i="34"/>
  <c r="AT867" i="34"/>
  <c r="AL867" i="34"/>
  <c r="AL870" i="34"/>
  <c r="AT870" i="34"/>
  <c r="AR870" i="34"/>
  <c r="AO870" i="34"/>
  <c r="AS870" i="34"/>
  <c r="AS1000" i="34"/>
  <c r="AL1000" i="34"/>
  <c r="AR1000" i="34"/>
  <c r="AO1000" i="34"/>
  <c r="AT1000" i="34"/>
  <c r="AR186" i="34"/>
  <c r="AO186" i="34"/>
  <c r="AL186" i="34"/>
  <c r="AS186" i="34"/>
  <c r="AT186" i="34"/>
  <c r="AV463" i="34"/>
  <c r="AQ463" i="34"/>
  <c r="AJ463" i="34"/>
  <c r="AN463" i="34"/>
  <c r="AL496" i="34"/>
  <c r="AO586" i="34"/>
  <c r="AS586" i="34"/>
  <c r="AR586" i="34"/>
  <c r="AT586" i="34"/>
  <c r="AL586" i="34"/>
  <c r="AT637" i="34"/>
  <c r="AR637" i="34"/>
  <c r="AO637" i="34"/>
  <c r="AL637" i="34"/>
  <c r="AS637" i="34"/>
  <c r="AS646" i="34"/>
  <c r="AO646" i="34"/>
  <c r="AR646" i="34"/>
  <c r="AL646" i="34"/>
  <c r="AT646" i="34"/>
  <c r="AS660" i="34"/>
  <c r="AT660" i="34"/>
  <c r="AO660" i="34"/>
  <c r="AR660" i="34"/>
  <c r="AL660" i="34"/>
  <c r="AS667" i="34"/>
  <c r="AR667" i="34"/>
  <c r="AL667" i="34"/>
  <c r="AT667" i="34"/>
  <c r="AO667" i="34"/>
  <c r="AR669" i="34"/>
  <c r="AT669" i="34"/>
  <c r="AO669" i="34"/>
  <c r="AS669" i="34"/>
  <c r="AL669" i="34"/>
  <c r="AT822" i="34"/>
  <c r="AR822" i="34"/>
  <c r="AO822" i="34"/>
  <c r="AL822" i="34"/>
  <c r="AS822" i="34"/>
  <c r="AT828" i="34"/>
  <c r="AR828" i="34"/>
  <c r="AL828" i="34"/>
  <c r="AS828" i="34"/>
  <c r="AO828" i="34"/>
  <c r="AS855" i="34"/>
  <c r="AO855" i="34"/>
  <c r="AR855" i="34"/>
  <c r="AT855" i="34"/>
  <c r="AL855" i="34"/>
  <c r="AS937" i="34"/>
  <c r="AT937" i="34"/>
  <c r="AR937" i="34"/>
  <c r="AL937" i="34"/>
  <c r="AO937" i="34"/>
  <c r="AO985" i="34"/>
  <c r="AL985" i="34"/>
  <c r="AT985" i="34"/>
  <c r="AS985" i="34"/>
  <c r="AR985" i="34"/>
  <c r="AL74" i="34"/>
  <c r="AT74" i="34"/>
  <c r="AR74" i="34"/>
  <c r="AO74" i="34"/>
  <c r="AS74" i="34"/>
  <c r="AS109" i="34"/>
  <c r="AT109" i="34"/>
  <c r="AO109" i="34"/>
  <c r="AL109" i="34"/>
  <c r="AR109" i="34"/>
  <c r="AS116" i="34"/>
  <c r="AR116" i="34"/>
  <c r="AL116" i="34"/>
  <c r="AO116" i="34"/>
  <c r="AT116" i="34"/>
  <c r="AO800" i="34"/>
  <c r="AR800" i="34"/>
  <c r="AS800" i="34"/>
  <c r="AL800" i="34"/>
  <c r="AT800" i="34"/>
  <c r="AL808" i="34"/>
  <c r="AL833" i="34"/>
  <c r="AS838" i="34"/>
  <c r="AL838" i="34"/>
  <c r="AT838" i="34"/>
  <c r="AR838" i="34"/>
  <c r="AO838" i="34"/>
  <c r="AL873" i="34"/>
  <c r="AR873" i="34"/>
  <c r="AS873" i="34"/>
  <c r="AT873" i="34"/>
  <c r="AO873" i="34"/>
  <c r="AS884" i="34"/>
  <c r="AR884" i="34"/>
  <c r="AT884" i="34"/>
  <c r="AL884" i="34"/>
  <c r="AO884" i="34"/>
  <c r="AT385" i="34"/>
  <c r="AO385" i="34"/>
  <c r="AR385" i="34"/>
  <c r="AL385" i="34"/>
  <c r="AS385" i="34"/>
  <c r="AN393" i="34"/>
  <c r="AQ393" i="34"/>
  <c r="AJ393" i="34"/>
  <c r="AV393" i="34"/>
  <c r="AQ450" i="34"/>
  <c r="AJ450" i="34"/>
  <c r="AV450" i="34"/>
  <c r="AN450" i="34"/>
  <c r="AV802" i="34"/>
  <c r="AJ802" i="34"/>
  <c r="AN802" i="34"/>
  <c r="AQ802" i="34"/>
  <c r="AR902" i="34"/>
  <c r="AS902" i="34"/>
  <c r="AT902" i="34"/>
  <c r="AO902" i="34"/>
  <c r="AL902" i="34"/>
  <c r="AQ915" i="34"/>
  <c r="AV915" i="34"/>
  <c r="AJ915" i="34"/>
  <c r="AN915" i="34"/>
  <c r="AT971" i="34"/>
  <c r="AR971" i="34"/>
  <c r="AO971" i="34"/>
  <c r="AS971" i="34"/>
  <c r="AO435" i="34"/>
  <c r="AR435" i="34"/>
  <c r="AS435" i="34"/>
  <c r="AL435" i="34"/>
  <c r="AT435" i="34"/>
  <c r="AT841" i="34"/>
  <c r="AO841" i="34"/>
  <c r="AS841" i="34"/>
  <c r="AL841" i="34"/>
  <c r="AR841" i="34"/>
  <c r="AT852" i="34"/>
  <c r="AR852" i="34"/>
  <c r="AO852" i="34"/>
  <c r="AS852" i="34"/>
  <c r="AN874" i="34"/>
  <c r="AJ874" i="34"/>
  <c r="AQ874" i="34"/>
  <c r="AV874" i="34"/>
  <c r="AT878" i="34"/>
  <c r="AS878" i="34"/>
  <c r="AO878" i="34"/>
  <c r="AL878" i="34"/>
  <c r="AR878" i="34"/>
  <c r="AR880" i="34"/>
  <c r="AO880" i="34"/>
  <c r="AL880" i="34"/>
  <c r="AT880" i="34"/>
  <c r="AS880" i="34"/>
  <c r="AS906" i="34"/>
  <c r="AR906" i="34"/>
  <c r="AT906" i="34"/>
  <c r="AO906" i="34"/>
  <c r="AL906" i="34"/>
  <c r="AN523" i="34"/>
  <c r="AQ523" i="34"/>
  <c r="AV523" i="34"/>
  <c r="AJ523" i="34"/>
  <c r="AS550" i="34"/>
  <c r="AR550" i="34"/>
  <c r="AL550" i="34"/>
  <c r="AO550" i="34"/>
  <c r="AT550" i="34"/>
  <c r="AN555" i="34"/>
  <c r="AQ555" i="34"/>
  <c r="AV555" i="34"/>
  <c r="AJ555" i="34"/>
  <c r="AL558" i="34"/>
  <c r="AR577" i="34"/>
  <c r="AS577" i="34"/>
  <c r="AT577" i="34"/>
  <c r="AL577" i="34"/>
  <c r="AO577" i="34"/>
  <c r="AJ695" i="34"/>
  <c r="AQ695" i="34"/>
  <c r="AN695" i="34"/>
  <c r="AV695" i="34"/>
  <c r="AQ1013" i="34"/>
  <c r="AN1013" i="34"/>
  <c r="AJ1013" i="34"/>
  <c r="AV1013" i="34"/>
  <c r="AV71" i="34"/>
  <c r="AQ71" i="34"/>
  <c r="AN71" i="34"/>
  <c r="AJ71" i="34"/>
  <c r="AL456" i="34"/>
  <c r="AL468" i="34"/>
  <c r="AJ474" i="34"/>
  <c r="AN474" i="34"/>
  <c r="AV474" i="34"/>
  <c r="AQ474" i="34"/>
  <c r="AL491" i="34"/>
  <c r="AT491" i="34"/>
  <c r="AS491" i="34"/>
  <c r="AR491" i="34"/>
  <c r="AO491" i="34"/>
  <c r="AO493" i="34"/>
  <c r="AL493" i="34"/>
  <c r="AS493" i="34"/>
  <c r="AT493" i="34"/>
  <c r="AR493" i="34"/>
  <c r="AR899" i="34"/>
  <c r="AL899" i="34"/>
  <c r="AT899" i="34"/>
  <c r="AO899" i="34"/>
  <c r="AS899" i="34"/>
  <c r="AT941" i="34"/>
  <c r="AR941" i="34"/>
  <c r="AL941" i="34"/>
  <c r="AO941" i="34"/>
  <c r="AS941" i="34"/>
  <c r="AV966" i="34"/>
  <c r="AJ966" i="34"/>
  <c r="AN966" i="34"/>
  <c r="AQ966" i="34"/>
  <c r="AJ968" i="34"/>
  <c r="AV968" i="34"/>
  <c r="AN968" i="34"/>
  <c r="AQ968" i="34"/>
  <c r="AP188" i="46"/>
  <c r="AO188" i="46"/>
  <c r="AL188" i="46"/>
  <c r="AI188" i="46"/>
  <c r="AQ188" i="46"/>
  <c r="AS375" i="46"/>
  <c r="AK375" i="46"/>
  <c r="AN375" i="46"/>
  <c r="AG375" i="46"/>
  <c r="AK335" i="46"/>
  <c r="AS335" i="46"/>
  <c r="AN335" i="46"/>
  <c r="AG335" i="46"/>
  <c r="AS358" i="46"/>
  <c r="AG358" i="46"/>
  <c r="AN358" i="46"/>
  <c r="AK358" i="46"/>
  <c r="AJ264" i="34"/>
  <c r="AQ264" i="34"/>
  <c r="AV264" i="34"/>
  <c r="AN264" i="34"/>
  <c r="AO740" i="46"/>
  <c r="AQ740" i="46"/>
  <c r="AL740" i="46"/>
  <c r="AI740" i="46"/>
  <c r="AP740" i="46"/>
  <c r="AP692" i="46"/>
  <c r="AO692" i="46"/>
  <c r="AL692" i="46"/>
  <c r="AQ692" i="46"/>
  <c r="AP312" i="46"/>
  <c r="AI312" i="46"/>
  <c r="AQ312" i="46"/>
  <c r="AL312" i="46"/>
  <c r="AO312" i="46"/>
  <c r="AP653" i="46"/>
  <c r="AO653" i="46"/>
  <c r="AI653" i="46"/>
  <c r="AL653" i="46"/>
  <c r="AQ653" i="46"/>
  <c r="AG424" i="46"/>
  <c r="AN424" i="46"/>
  <c r="AK424" i="46"/>
  <c r="AS424" i="46"/>
  <c r="AK977" i="46"/>
  <c r="AG977" i="46"/>
  <c r="AN977" i="46"/>
  <c r="AS977" i="46"/>
  <c r="AG51" i="46"/>
  <c r="AS51" i="46"/>
  <c r="AN51" i="46"/>
  <c r="AK51" i="46"/>
  <c r="AK896" i="46"/>
  <c r="AG896" i="46"/>
  <c r="AS896" i="46"/>
  <c r="AN896" i="46"/>
  <c r="AQ408" i="46"/>
  <c r="AL408" i="46"/>
  <c r="AO408" i="46"/>
  <c r="AI408" i="46"/>
  <c r="AP408" i="46"/>
  <c r="AS702" i="46"/>
  <c r="AN702" i="46"/>
  <c r="AG702" i="46"/>
  <c r="AK702" i="46"/>
  <c r="H27" i="43"/>
  <c r="AK536" i="46"/>
  <c r="AN536" i="46"/>
  <c r="AG536" i="46"/>
  <c r="AS536" i="46"/>
  <c r="AS233" i="46"/>
  <c r="AK233" i="46"/>
  <c r="AG233" i="46"/>
  <c r="AN233" i="46"/>
  <c r="AS349" i="46"/>
  <c r="AK349" i="46"/>
  <c r="AN349" i="46"/>
  <c r="AG349" i="46"/>
  <c r="AS123" i="46"/>
  <c r="AN123" i="46"/>
  <c r="AG123" i="46"/>
  <c r="AK123" i="46"/>
  <c r="AQ963" i="46"/>
  <c r="AI963" i="46"/>
  <c r="AP963" i="46"/>
  <c r="AO963" i="46"/>
  <c r="AL963" i="46"/>
  <c r="AK940" i="46"/>
  <c r="AN940" i="46"/>
  <c r="AG940" i="46"/>
  <c r="AS940" i="46"/>
  <c r="AK877" i="46"/>
  <c r="AG877" i="46"/>
  <c r="AS877" i="46"/>
  <c r="AN877" i="46"/>
  <c r="AK814" i="46"/>
  <c r="AN814" i="46"/>
  <c r="AG814" i="46"/>
  <c r="AS814" i="46"/>
  <c r="AI554" i="46"/>
  <c r="AO554" i="46"/>
  <c r="AL554" i="46"/>
  <c r="AP554" i="46"/>
  <c r="AQ554" i="46"/>
  <c r="AQ328" i="46"/>
  <c r="AI328" i="46"/>
  <c r="AL328" i="46"/>
  <c r="AP328" i="46"/>
  <c r="AO328" i="46"/>
  <c r="AQ326" i="46"/>
  <c r="AI326" i="46"/>
  <c r="AO326" i="46"/>
  <c r="AP326" i="46"/>
  <c r="AL326" i="46"/>
  <c r="AN425" i="46"/>
  <c r="AK425" i="46"/>
  <c r="AS425" i="46"/>
  <c r="AG425" i="46"/>
  <c r="AN743" i="46"/>
  <c r="AG743" i="46"/>
  <c r="AK743" i="46"/>
  <c r="AS743" i="46"/>
  <c r="AK1011" i="46"/>
  <c r="AN1011" i="46"/>
  <c r="AG1011" i="46"/>
  <c r="AS1011" i="46"/>
  <c r="AO117" i="46"/>
  <c r="AQ117" i="46"/>
  <c r="AI117" i="46"/>
  <c r="AL117" i="46"/>
  <c r="AP117" i="46"/>
  <c r="AL383" i="46"/>
  <c r="AO383" i="46"/>
  <c r="AP383" i="46"/>
  <c r="AQ383" i="46"/>
  <c r="AI383" i="46"/>
  <c r="AN579" i="46"/>
  <c r="AS579" i="46"/>
  <c r="AG579" i="46"/>
  <c r="AK579" i="46"/>
  <c r="AS913" i="46"/>
  <c r="AN913" i="46"/>
  <c r="AG913" i="46"/>
  <c r="AK913" i="46"/>
  <c r="AS892" i="46"/>
  <c r="AK892" i="46"/>
  <c r="AN892" i="46"/>
  <c r="AG892" i="46"/>
  <c r="AN807" i="46"/>
  <c r="AS807" i="46"/>
  <c r="AG807" i="46"/>
  <c r="AK807" i="46"/>
  <c r="AN798" i="46"/>
  <c r="AS798" i="46"/>
  <c r="AK798" i="46"/>
  <c r="AG798" i="46"/>
  <c r="AG323" i="46"/>
  <c r="AS323" i="46"/>
  <c r="AK323" i="46"/>
  <c r="AN323" i="46"/>
  <c r="AN127" i="46"/>
  <c r="AK127" i="46"/>
  <c r="AS127" i="46"/>
  <c r="AG127" i="46"/>
  <c r="AN453" i="46"/>
  <c r="AK453" i="46"/>
  <c r="AS453" i="46"/>
  <c r="AG453" i="46"/>
  <c r="AG895" i="46"/>
  <c r="AN895" i="46"/>
  <c r="AS895" i="46"/>
  <c r="AK895" i="46"/>
  <c r="AN1013" i="46"/>
  <c r="AG1013" i="46"/>
  <c r="AS1013" i="46"/>
  <c r="AK1013" i="46"/>
  <c r="AO467" i="46"/>
  <c r="AI467" i="46"/>
  <c r="AP467" i="46"/>
  <c r="AL467" i="46"/>
  <c r="AQ467" i="46"/>
  <c r="AS409" i="46"/>
  <c r="AN409" i="46"/>
  <c r="AK409" i="46"/>
  <c r="AG409" i="46"/>
  <c r="AQ387" i="46"/>
  <c r="AP387" i="46"/>
  <c r="AO387" i="46"/>
  <c r="AL387" i="46"/>
  <c r="AI387" i="46"/>
  <c r="AL385" i="46"/>
  <c r="AI385" i="46"/>
  <c r="AP385" i="46"/>
  <c r="AQ385" i="46"/>
  <c r="AO385" i="46"/>
  <c r="AL256" i="46"/>
  <c r="AP256" i="46"/>
  <c r="AO256" i="46"/>
  <c r="AQ256" i="46"/>
  <c r="AI256" i="46"/>
  <c r="AI46" i="46"/>
  <c r="AL46" i="46"/>
  <c r="AO46" i="46"/>
  <c r="AP46" i="46"/>
  <c r="AQ46" i="46"/>
  <c r="AK384" i="46"/>
  <c r="AG384" i="46"/>
  <c r="AN384" i="46"/>
  <c r="AS384" i="46"/>
  <c r="AN373" i="46"/>
  <c r="AK373" i="46"/>
  <c r="AS373" i="46"/>
  <c r="AG373" i="46"/>
  <c r="AG195" i="46"/>
  <c r="AK195" i="46"/>
  <c r="AN195" i="46"/>
  <c r="AS195" i="46"/>
  <c r="AK986" i="46"/>
  <c r="AS986" i="46"/>
  <c r="AN986" i="46"/>
  <c r="AG986" i="46"/>
  <c r="AS29" i="46"/>
  <c r="AK29" i="46"/>
  <c r="AN29" i="46"/>
  <c r="AG29" i="46"/>
  <c r="AN31" i="46"/>
  <c r="AG31" i="46"/>
  <c r="AK31" i="46"/>
  <c r="AS31" i="46"/>
  <c r="AG174" i="46"/>
  <c r="AK174" i="46"/>
  <c r="AS174" i="46"/>
  <c r="AN174" i="46"/>
  <c r="AN651" i="46"/>
  <c r="AS651" i="46"/>
  <c r="AG651" i="46"/>
  <c r="AK651" i="46"/>
  <c r="AN786" i="46"/>
  <c r="AS786" i="46"/>
  <c r="AG786" i="46"/>
  <c r="AK786" i="46"/>
  <c r="AS360" i="46"/>
  <c r="AK360" i="46"/>
  <c r="AG360" i="46"/>
  <c r="AN360" i="46"/>
  <c r="AG486" i="46"/>
  <c r="AS486" i="46"/>
  <c r="AK486" i="46"/>
  <c r="AN486" i="46"/>
  <c r="AN545" i="46"/>
  <c r="AG545" i="46"/>
  <c r="AK545" i="46"/>
  <c r="AS545" i="46"/>
  <c r="AS770" i="46"/>
  <c r="AK770" i="46"/>
  <c r="AN770" i="46"/>
  <c r="AG770" i="46"/>
  <c r="AN772" i="46"/>
  <c r="AK772" i="46"/>
  <c r="AG772" i="46"/>
  <c r="AS772" i="46"/>
  <c r="AG72" i="46"/>
  <c r="AK72" i="46"/>
  <c r="AS72" i="46"/>
  <c r="AN72" i="46"/>
  <c r="AN279" i="46"/>
  <c r="AS279" i="46"/>
  <c r="AK279" i="46"/>
  <c r="AG279" i="46"/>
  <c r="AN439" i="46"/>
  <c r="AG439" i="46"/>
  <c r="AS439" i="46"/>
  <c r="AK439" i="46"/>
  <c r="AN907" i="46"/>
  <c r="AS907" i="46"/>
  <c r="AK907" i="46"/>
  <c r="AG907" i="46"/>
  <c r="AS51" i="34"/>
  <c r="AT51" i="34"/>
  <c r="AR51" i="34"/>
  <c r="AO51" i="34"/>
  <c r="AL51" i="34"/>
  <c r="AT367" i="34"/>
  <c r="AO367" i="34"/>
  <c r="AL367" i="34"/>
  <c r="AR367" i="34"/>
  <c r="AS367" i="34"/>
  <c r="AT405" i="34"/>
  <c r="AR405" i="34"/>
  <c r="AO405" i="34"/>
  <c r="AS405" i="34"/>
  <c r="AL405" i="34"/>
  <c r="AT454" i="34"/>
  <c r="AL454" i="34"/>
  <c r="AS454" i="34"/>
  <c r="AO454" i="34"/>
  <c r="AR454" i="34"/>
  <c r="AO509" i="34"/>
  <c r="AT509" i="34"/>
  <c r="AR509" i="34"/>
  <c r="AL509" i="34"/>
  <c r="AS509" i="34"/>
  <c r="AO569" i="34"/>
  <c r="AR569" i="34"/>
  <c r="AS569" i="34"/>
  <c r="AL569" i="34"/>
  <c r="AT569" i="34"/>
  <c r="AR598" i="34"/>
  <c r="AT598" i="34"/>
  <c r="AS598" i="34"/>
  <c r="AL598" i="34"/>
  <c r="AO598" i="34"/>
  <c r="AR651" i="34"/>
  <c r="AT651" i="34"/>
  <c r="AL651" i="34"/>
  <c r="AO651" i="34"/>
  <c r="AS651" i="34"/>
  <c r="AS721" i="34"/>
  <c r="AL721" i="34"/>
  <c r="AO721" i="34"/>
  <c r="AT721" i="34"/>
  <c r="AR721" i="34"/>
  <c r="AL795" i="34"/>
  <c r="AS795" i="34"/>
  <c r="AT795" i="34"/>
  <c r="AO795" i="34"/>
  <c r="AR795" i="34"/>
  <c r="AL952" i="34"/>
  <c r="AR952" i="34"/>
  <c r="AS952" i="34"/>
  <c r="AT952" i="34"/>
  <c r="AO952" i="34"/>
  <c r="AL982" i="34"/>
  <c r="AS982" i="34"/>
  <c r="AO982" i="34"/>
  <c r="AT982" i="34"/>
  <c r="AR982" i="34"/>
  <c r="AS24" i="34"/>
  <c r="AO24" i="34"/>
  <c r="AT24" i="34"/>
  <c r="AL24" i="34"/>
  <c r="AR24" i="34"/>
  <c r="AS30" i="34"/>
  <c r="AR30" i="34"/>
  <c r="AT30" i="34"/>
  <c r="AL30" i="34"/>
  <c r="AO30" i="34"/>
  <c r="AL32" i="34"/>
  <c r="AO32" i="34"/>
  <c r="AR32" i="34"/>
  <c r="AS32" i="34"/>
  <c r="AT32" i="34"/>
  <c r="AR49" i="34"/>
  <c r="AL49" i="34"/>
  <c r="AO49" i="34"/>
  <c r="AS49" i="34"/>
  <c r="AT49" i="34"/>
  <c r="AT79" i="34"/>
  <c r="AS79" i="34"/>
  <c r="AL79" i="34"/>
  <c r="AO79" i="34"/>
  <c r="AR79" i="34"/>
  <c r="AL90" i="34"/>
  <c r="AT90" i="34"/>
  <c r="AO90" i="34"/>
  <c r="AR90" i="34"/>
  <c r="AS90" i="34"/>
  <c r="AL100" i="34"/>
  <c r="AT100" i="34"/>
  <c r="AS100" i="34"/>
  <c r="AR100" i="34"/>
  <c r="AO100" i="34"/>
  <c r="AL123" i="34"/>
  <c r="AT123" i="34"/>
  <c r="AS123" i="34"/>
  <c r="AO123" i="34"/>
  <c r="AR123" i="34"/>
  <c r="AT126" i="34"/>
  <c r="AR126" i="34"/>
  <c r="AO126" i="34"/>
  <c r="AL126" i="34"/>
  <c r="AS126" i="34"/>
  <c r="AL130" i="34"/>
  <c r="AS130" i="34"/>
  <c r="AO130" i="34"/>
  <c r="AR130" i="34"/>
  <c r="AT130" i="34"/>
  <c r="AR170" i="34"/>
  <c r="AO170" i="34"/>
  <c r="AL170" i="34"/>
  <c r="AS170" i="34"/>
  <c r="AT170" i="34"/>
  <c r="AT190" i="34"/>
  <c r="AL190" i="34"/>
  <c r="AR190" i="34"/>
  <c r="AO190" i="34"/>
  <c r="AS190" i="34"/>
  <c r="AT204" i="34"/>
  <c r="AS204" i="34"/>
  <c r="AL204" i="34"/>
  <c r="AR204" i="34"/>
  <c r="AO204" i="34"/>
  <c r="AS213" i="34"/>
  <c r="AO213" i="34"/>
  <c r="AL213" i="34"/>
  <c r="AR213" i="34"/>
  <c r="AT213" i="34"/>
  <c r="AO232" i="34"/>
  <c r="AR232" i="34"/>
  <c r="AL232" i="34"/>
  <c r="AS232" i="34"/>
  <c r="AT232" i="34"/>
  <c r="AS242" i="34"/>
  <c r="AO242" i="34"/>
  <c r="AT242" i="34"/>
  <c r="AL242" i="34"/>
  <c r="AR242" i="34"/>
  <c r="AR293" i="34"/>
  <c r="AO293" i="34"/>
  <c r="AL293" i="34"/>
  <c r="AS293" i="34"/>
  <c r="AT293" i="34"/>
  <c r="AL308" i="34"/>
  <c r="AT308" i="34"/>
  <c r="AR308" i="34"/>
  <c r="AO308" i="34"/>
  <c r="AS308" i="34"/>
  <c r="AL310" i="34"/>
  <c r="AT310" i="34"/>
  <c r="AO310" i="34"/>
  <c r="AS310" i="34"/>
  <c r="AR310" i="34"/>
  <c r="AR321" i="34"/>
  <c r="AO321" i="34"/>
  <c r="AS321" i="34"/>
  <c r="AL321" i="34"/>
  <c r="AT321" i="34"/>
  <c r="AS347" i="34"/>
  <c r="AR347" i="34"/>
  <c r="AT347" i="34"/>
  <c r="AO347" i="34"/>
  <c r="AL347" i="34"/>
  <c r="AR370" i="34"/>
  <c r="AO370" i="34"/>
  <c r="AT370" i="34"/>
  <c r="AL370" i="34"/>
  <c r="AS370" i="34"/>
  <c r="AO406" i="34"/>
  <c r="AR406" i="34"/>
  <c r="AS406" i="34"/>
  <c r="AL406" i="34"/>
  <c r="AT406" i="34"/>
  <c r="AO447" i="34"/>
  <c r="AL447" i="34"/>
  <c r="AT447" i="34"/>
  <c r="AR447" i="34"/>
  <c r="AS447" i="34"/>
  <c r="AL459" i="34"/>
  <c r="AS459" i="34"/>
  <c r="AR459" i="34"/>
  <c r="AO459" i="34"/>
  <c r="AT459" i="34"/>
  <c r="AT500" i="34"/>
  <c r="AL500" i="34"/>
  <c r="AR500" i="34"/>
  <c r="AS500" i="34"/>
  <c r="AO500" i="34"/>
  <c r="AT544" i="34"/>
  <c r="AL544" i="34"/>
  <c r="AS544" i="34"/>
  <c r="AR544" i="34"/>
  <c r="AO544" i="34"/>
  <c r="AT573" i="34"/>
  <c r="AO573" i="34"/>
  <c r="AL573" i="34"/>
  <c r="AR573" i="34"/>
  <c r="AS573" i="34"/>
  <c r="AL610" i="34"/>
  <c r="AR610" i="34"/>
  <c r="AS610" i="34"/>
  <c r="AT610" i="34"/>
  <c r="AO610" i="34"/>
  <c r="AR636" i="34"/>
  <c r="AS636" i="34"/>
  <c r="AL636" i="34"/>
  <c r="AT636" i="34"/>
  <c r="AO636" i="34"/>
  <c r="AS676" i="34"/>
  <c r="AO676" i="34"/>
  <c r="AL676" i="34"/>
  <c r="AR676" i="34"/>
  <c r="AT676" i="34"/>
  <c r="AS324" i="34"/>
  <c r="AO324" i="34"/>
  <c r="AT324" i="34"/>
  <c r="AR324" i="34"/>
  <c r="AL324" i="34"/>
  <c r="AS415" i="34"/>
  <c r="AR415" i="34"/>
  <c r="AL415" i="34"/>
  <c r="AO415" i="34"/>
  <c r="AT415" i="34"/>
  <c r="AL451" i="34"/>
  <c r="AT451" i="34"/>
  <c r="AS451" i="34"/>
  <c r="AR451" i="34"/>
  <c r="AO451" i="34"/>
  <c r="AO566" i="34"/>
  <c r="AL566" i="34"/>
  <c r="AT566" i="34"/>
  <c r="AR566" i="34"/>
  <c r="AS566" i="34"/>
  <c r="AL605" i="34"/>
  <c r="AR605" i="34"/>
  <c r="AO605" i="34"/>
  <c r="AT605" i="34"/>
  <c r="AS605" i="34"/>
  <c r="AT629" i="34"/>
  <c r="AO629" i="34"/>
  <c r="AR629" i="34"/>
  <c r="AS629" i="34"/>
  <c r="AL629" i="34"/>
  <c r="AR709" i="34"/>
  <c r="AL709" i="34"/>
  <c r="AS709" i="34"/>
  <c r="AO709" i="34"/>
  <c r="AT709" i="34"/>
  <c r="AO754" i="34"/>
  <c r="AR754" i="34"/>
  <c r="AT754" i="34"/>
  <c r="AL754" i="34"/>
  <c r="AS754" i="34"/>
  <c r="AR814" i="34"/>
  <c r="AS814" i="34"/>
  <c r="AO814" i="34"/>
  <c r="AT814" i="34"/>
  <c r="AL814" i="34"/>
  <c r="AR864" i="34"/>
  <c r="AS864" i="34"/>
  <c r="AT864" i="34"/>
  <c r="AO864" i="34"/>
  <c r="AL864" i="34"/>
  <c r="AS943" i="34"/>
  <c r="AL943" i="34"/>
  <c r="AO943" i="34"/>
  <c r="AR943" i="34"/>
  <c r="AT943" i="34"/>
  <c r="AO958" i="34"/>
  <c r="AT958" i="34"/>
  <c r="AS958" i="34"/>
  <c r="AR958" i="34"/>
  <c r="AL958" i="34"/>
  <c r="AR34" i="34"/>
  <c r="AL34" i="34"/>
  <c r="AT34" i="34"/>
  <c r="AS34" i="34"/>
  <c r="AO34" i="34"/>
  <c r="AO52" i="34"/>
  <c r="AT52" i="34"/>
  <c r="AL52" i="34"/>
  <c r="AR52" i="34"/>
  <c r="AS52" i="34"/>
  <c r="AT54" i="34"/>
  <c r="AO54" i="34"/>
  <c r="AS54" i="34"/>
  <c r="AL54" i="34"/>
  <c r="AR54" i="34"/>
  <c r="AL61" i="34"/>
  <c r="AS61" i="34"/>
  <c r="AT61" i="34"/>
  <c r="AO61" i="34"/>
  <c r="AR61" i="34"/>
  <c r="AR65" i="34"/>
  <c r="AS65" i="34"/>
  <c r="AT65" i="34"/>
  <c r="AO65" i="34"/>
  <c r="AL65" i="34"/>
  <c r="AL69" i="34"/>
  <c r="AS69" i="34"/>
  <c r="AO69" i="34"/>
  <c r="AR69" i="34"/>
  <c r="AT69" i="34"/>
  <c r="AT72" i="34"/>
  <c r="AL72" i="34"/>
  <c r="AR72" i="34"/>
  <c r="AO72" i="34"/>
  <c r="AS72" i="34"/>
  <c r="AS84" i="34"/>
  <c r="AO84" i="34"/>
  <c r="AL84" i="34"/>
  <c r="AR84" i="34"/>
  <c r="AT84" i="34"/>
  <c r="AT106" i="34"/>
  <c r="AR106" i="34"/>
  <c r="AS106" i="34"/>
  <c r="AL106" i="34"/>
  <c r="AO106" i="34"/>
  <c r="AS122" i="34"/>
  <c r="AL122" i="34"/>
  <c r="AR122" i="34"/>
  <c r="AO122" i="34"/>
  <c r="AT122" i="34"/>
  <c r="AO135" i="34"/>
  <c r="AL135" i="34"/>
  <c r="AS135" i="34"/>
  <c r="AR135" i="34"/>
  <c r="AT135" i="34"/>
  <c r="AL162" i="34"/>
  <c r="AS162" i="34"/>
  <c r="AO162" i="34"/>
  <c r="AT162" i="34"/>
  <c r="AR162" i="34"/>
  <c r="AL165" i="34"/>
  <c r="AR165" i="34"/>
  <c r="AS165" i="34"/>
  <c r="AT165" i="34"/>
  <c r="AO165" i="34"/>
  <c r="AS181" i="34"/>
  <c r="AT181" i="34"/>
  <c r="AL181" i="34"/>
  <c r="AO181" i="34"/>
  <c r="AR181" i="34"/>
  <c r="AR218" i="34"/>
  <c r="AT218" i="34"/>
  <c r="AO218" i="34"/>
  <c r="AS218" i="34"/>
  <c r="AL218" i="34"/>
  <c r="AT223" i="34"/>
  <c r="AR223" i="34"/>
  <c r="AO223" i="34"/>
  <c r="AL223" i="34"/>
  <c r="AS223" i="34"/>
  <c r="AL227" i="34"/>
  <c r="AR227" i="34"/>
  <c r="AT227" i="34"/>
  <c r="AS227" i="34"/>
  <c r="AO227" i="34"/>
  <c r="AO262" i="34"/>
  <c r="AS262" i="34"/>
  <c r="AR262" i="34"/>
  <c r="AT262" i="34"/>
  <c r="AL262" i="34"/>
  <c r="AO283" i="34"/>
  <c r="AL283" i="34"/>
  <c r="AR283" i="34"/>
  <c r="AS283" i="34"/>
  <c r="AT283" i="34"/>
  <c r="AO322" i="34"/>
  <c r="AS322" i="34"/>
  <c r="AR322" i="34"/>
  <c r="AT322" i="34"/>
  <c r="AL322" i="34"/>
  <c r="AL366" i="34"/>
  <c r="AR366" i="34"/>
  <c r="AS366" i="34"/>
  <c r="AO366" i="34"/>
  <c r="AT366" i="34"/>
  <c r="AO392" i="34"/>
  <c r="AS392" i="34"/>
  <c r="AR392" i="34"/>
  <c r="AL392" i="34"/>
  <c r="AT392" i="34"/>
  <c r="AR440" i="34"/>
  <c r="AL440" i="34"/>
  <c r="AT440" i="34"/>
  <c r="AO440" i="34"/>
  <c r="AS440" i="34"/>
  <c r="AT489" i="34"/>
  <c r="AO489" i="34"/>
  <c r="AS489" i="34"/>
  <c r="AL489" i="34"/>
  <c r="AR489" i="34"/>
  <c r="AR539" i="34"/>
  <c r="AS539" i="34"/>
  <c r="AO539" i="34"/>
  <c r="AL539" i="34"/>
  <c r="AT539" i="34"/>
  <c r="AO565" i="34"/>
  <c r="AR565" i="34"/>
  <c r="AT565" i="34"/>
  <c r="AL565" i="34"/>
  <c r="AS565" i="34"/>
  <c r="AR708" i="34"/>
  <c r="AO708" i="34"/>
  <c r="AT708" i="34"/>
  <c r="AL708" i="34"/>
  <c r="AS708" i="34"/>
  <c r="AS715" i="34"/>
  <c r="AR715" i="34"/>
  <c r="AL715" i="34"/>
  <c r="AT715" i="34"/>
  <c r="AO715" i="34"/>
  <c r="AS251" i="34"/>
  <c r="AO251" i="34"/>
  <c r="AT251" i="34"/>
  <c r="AL251" i="34"/>
  <c r="AR251" i="34"/>
  <c r="AN773" i="34"/>
  <c r="AJ773" i="34"/>
  <c r="AQ773" i="34"/>
  <c r="AV773" i="34"/>
  <c r="AO57" i="34"/>
  <c r="AT57" i="34"/>
  <c r="AS57" i="34"/>
  <c r="AR57" i="34"/>
  <c r="AR195" i="34"/>
  <c r="AS195" i="34"/>
  <c r="AL195" i="34"/>
  <c r="AO195" i="34"/>
  <c r="AT195" i="34"/>
  <c r="AL246" i="34"/>
  <c r="AO289" i="34"/>
  <c r="AS289" i="34"/>
  <c r="AL289" i="34"/>
  <c r="AR289" i="34"/>
  <c r="AT289" i="34"/>
  <c r="AT316" i="34"/>
  <c r="AL316" i="34"/>
  <c r="AS316" i="34"/>
  <c r="AR316" i="34"/>
  <c r="AO316" i="34"/>
  <c r="AR331" i="34"/>
  <c r="AO331" i="34"/>
  <c r="AT331" i="34"/>
  <c r="AS331" i="34"/>
  <c r="AL331" i="34"/>
  <c r="AT362" i="34"/>
  <c r="AR362" i="34"/>
  <c r="AL362" i="34"/>
  <c r="AS362" i="34"/>
  <c r="AO362" i="34"/>
  <c r="AO372" i="34"/>
  <c r="AT372" i="34"/>
  <c r="AR372" i="34"/>
  <c r="AS372" i="34"/>
  <c r="AL372" i="34"/>
  <c r="AR411" i="34"/>
  <c r="AL411" i="34"/>
  <c r="AS411" i="34"/>
  <c r="AT411" i="34"/>
  <c r="AO411" i="34"/>
  <c r="AO97" i="34"/>
  <c r="AR97" i="34"/>
  <c r="AT97" i="34"/>
  <c r="AL97" i="34"/>
  <c r="AS97" i="34"/>
  <c r="AL99" i="34"/>
  <c r="AO99" i="34"/>
  <c r="AR99" i="34"/>
  <c r="AT99" i="34"/>
  <c r="AS99" i="34"/>
  <c r="AS176" i="34"/>
  <c r="AT176" i="34"/>
  <c r="AL176" i="34"/>
  <c r="AO176" i="34"/>
  <c r="AR176" i="34"/>
  <c r="AS212" i="34"/>
  <c r="AT212" i="34"/>
  <c r="AR212" i="34"/>
  <c r="AO212" i="34"/>
  <c r="AT240" i="34"/>
  <c r="AO240" i="34"/>
  <c r="AL240" i="34"/>
  <c r="AS240" i="34"/>
  <c r="AR240" i="34"/>
  <c r="AL268" i="34"/>
  <c r="AR268" i="34"/>
  <c r="AT268" i="34"/>
  <c r="AS268" i="34"/>
  <c r="AO268" i="34"/>
  <c r="AQ294" i="34"/>
  <c r="AJ294" i="34"/>
  <c r="AV294" i="34"/>
  <c r="AN294" i="34"/>
  <c r="AT394" i="34"/>
  <c r="AL394" i="34"/>
  <c r="AS394" i="34"/>
  <c r="AO394" i="34"/>
  <c r="AR394" i="34"/>
  <c r="AO837" i="34"/>
  <c r="AL837" i="34"/>
  <c r="AT837" i="34"/>
  <c r="AR837" i="34"/>
  <c r="AS837" i="34"/>
  <c r="AL18" i="34"/>
  <c r="AS18" i="34"/>
  <c r="AT18" i="34"/>
  <c r="AO18" i="34"/>
  <c r="AR18" i="34"/>
  <c r="AT20" i="34"/>
  <c r="AS20" i="34"/>
  <c r="AO20" i="34"/>
  <c r="AR20" i="34"/>
  <c r="AL20" i="34"/>
  <c r="AR36" i="34"/>
  <c r="AO36" i="34"/>
  <c r="AL36" i="34"/>
  <c r="AT36" i="34"/>
  <c r="AS36" i="34"/>
  <c r="AL57" i="34"/>
  <c r="AT80" i="34"/>
  <c r="AR80" i="34"/>
  <c r="AS80" i="34"/>
  <c r="AL80" i="34"/>
  <c r="AO80" i="34"/>
  <c r="AS82" i="34"/>
  <c r="AO82" i="34"/>
  <c r="AL82" i="34"/>
  <c r="AR82" i="34"/>
  <c r="AT82" i="34"/>
  <c r="AS148" i="34"/>
  <c r="AL148" i="34"/>
  <c r="AT148" i="34"/>
  <c r="AO148" i="34"/>
  <c r="AR148" i="34"/>
  <c r="AL414" i="34"/>
  <c r="AS414" i="34"/>
  <c r="AR414" i="34"/>
  <c r="AT414" i="34"/>
  <c r="AO414" i="34"/>
  <c r="AO429" i="34"/>
  <c r="AT429" i="34"/>
  <c r="AL429" i="34"/>
  <c r="AR429" i="34"/>
  <c r="AS429" i="34"/>
  <c r="AO457" i="34"/>
  <c r="AT457" i="34"/>
  <c r="AR457" i="34"/>
  <c r="AS457" i="34"/>
  <c r="AO463" i="34"/>
  <c r="AS463" i="34"/>
  <c r="AR463" i="34"/>
  <c r="AT463" i="34"/>
  <c r="AR477" i="34"/>
  <c r="AO477" i="34"/>
  <c r="AS477" i="34"/>
  <c r="AT477" i="34"/>
  <c r="AT522" i="34"/>
  <c r="AR522" i="34"/>
  <c r="AL522" i="34"/>
  <c r="AS522" i="34"/>
  <c r="AO522" i="34"/>
  <c r="AO530" i="34"/>
  <c r="AT530" i="34"/>
  <c r="AR530" i="34"/>
  <c r="AS530" i="34"/>
  <c r="AL530" i="34"/>
  <c r="AT570" i="34"/>
  <c r="AR570" i="34"/>
  <c r="AS570" i="34"/>
  <c r="AL570" i="34"/>
  <c r="AO570" i="34"/>
  <c r="AT601" i="34"/>
  <c r="AR601" i="34"/>
  <c r="AO601" i="34"/>
  <c r="AS601" i="34"/>
  <c r="AO622" i="34"/>
  <c r="AS622" i="34"/>
  <c r="AR622" i="34"/>
  <c r="AT622" i="34"/>
  <c r="AL622" i="34"/>
  <c r="AO642" i="34"/>
  <c r="AT642" i="34"/>
  <c r="AL642" i="34"/>
  <c r="AR642" i="34"/>
  <c r="AS642" i="34"/>
  <c r="AT654" i="34"/>
  <c r="AR654" i="34"/>
  <c r="AS654" i="34"/>
  <c r="AO654" i="34"/>
  <c r="AL654" i="34"/>
  <c r="AO695" i="34"/>
  <c r="AS695" i="34"/>
  <c r="AT695" i="34"/>
  <c r="AR695" i="34"/>
  <c r="AR717" i="34"/>
  <c r="AL717" i="34"/>
  <c r="AS717" i="34"/>
  <c r="AT717" i="34"/>
  <c r="AO717" i="34"/>
  <c r="AS737" i="34"/>
  <c r="AR737" i="34"/>
  <c r="AL737" i="34"/>
  <c r="AO737" i="34"/>
  <c r="AT737" i="34"/>
  <c r="AJ785" i="34"/>
  <c r="AQ785" i="34"/>
  <c r="AV785" i="34"/>
  <c r="AN785" i="34"/>
  <c r="AJ797" i="34"/>
  <c r="AV797" i="34"/>
  <c r="AN797" i="34"/>
  <c r="AQ797" i="34"/>
  <c r="AO842" i="34"/>
  <c r="AT842" i="34"/>
  <c r="AS842" i="34"/>
  <c r="AR842" i="34"/>
  <c r="AO467" i="34"/>
  <c r="AS467" i="34"/>
  <c r="AT467" i="34"/>
  <c r="AR467" i="34"/>
  <c r="AO151" i="34"/>
  <c r="AR151" i="34"/>
  <c r="AS151" i="34"/>
  <c r="AL151" i="34"/>
  <c r="AT151" i="34"/>
  <c r="AO199" i="34"/>
  <c r="AS199" i="34"/>
  <c r="AR199" i="34"/>
  <c r="AL199" i="34"/>
  <c r="AT199" i="34"/>
  <c r="AS328" i="34"/>
  <c r="AL328" i="34"/>
  <c r="AR328" i="34"/>
  <c r="AO328" i="34"/>
  <c r="AT328" i="34"/>
  <c r="AO330" i="34"/>
  <c r="AT330" i="34"/>
  <c r="AR330" i="34"/>
  <c r="AL330" i="34"/>
  <c r="AS330" i="34"/>
  <c r="AR399" i="34"/>
  <c r="AS399" i="34"/>
  <c r="AL399" i="34"/>
  <c r="AO399" i="34"/>
  <c r="AT399" i="34"/>
  <c r="AR453" i="34"/>
  <c r="AS453" i="34"/>
  <c r="AL453" i="34"/>
  <c r="AO453" i="34"/>
  <c r="AT453" i="34"/>
  <c r="AR466" i="34"/>
  <c r="AO466" i="34"/>
  <c r="AS466" i="34"/>
  <c r="AT466" i="34"/>
  <c r="AQ492" i="34"/>
  <c r="AJ492" i="34"/>
  <c r="AN492" i="34"/>
  <c r="AV492" i="34"/>
  <c r="AT516" i="34"/>
  <c r="AR516" i="34"/>
  <c r="AS516" i="34"/>
  <c r="AO516" i="34"/>
  <c r="AO525" i="34"/>
  <c r="AS525" i="34"/>
  <c r="AR525" i="34"/>
  <c r="AT525" i="34"/>
  <c r="AL525" i="34"/>
  <c r="AT602" i="34"/>
  <c r="AL602" i="34"/>
  <c r="AS602" i="34"/>
  <c r="AO602" i="34"/>
  <c r="AR602" i="34"/>
  <c r="AT677" i="34"/>
  <c r="AS677" i="34"/>
  <c r="AO677" i="34"/>
  <c r="AL677" i="34"/>
  <c r="AR677" i="34"/>
  <c r="AL700" i="34"/>
  <c r="AR700" i="34"/>
  <c r="AO700" i="34"/>
  <c r="AT700" i="34"/>
  <c r="AS700" i="34"/>
  <c r="AS729" i="34"/>
  <c r="AL729" i="34"/>
  <c r="AO729" i="34"/>
  <c r="AT729" i="34"/>
  <c r="AR729" i="34"/>
  <c r="AR731" i="34"/>
  <c r="AT731" i="34"/>
  <c r="AL731" i="34"/>
  <c r="AS731" i="34"/>
  <c r="AO731" i="34"/>
  <c r="AL761" i="34"/>
  <c r="AS761" i="34"/>
  <c r="AO761" i="34"/>
  <c r="AT761" i="34"/>
  <c r="AR761" i="34"/>
  <c r="AO803" i="34"/>
  <c r="AS803" i="34"/>
  <c r="AR803" i="34"/>
  <c r="AT803" i="34"/>
  <c r="AL803" i="34"/>
  <c r="AT818" i="34"/>
  <c r="AO818" i="34"/>
  <c r="AS818" i="34"/>
  <c r="AR818" i="34"/>
  <c r="AL818" i="34"/>
  <c r="AS829" i="34"/>
  <c r="AR829" i="34"/>
  <c r="AL829" i="34"/>
  <c r="AT829" i="34"/>
  <c r="AO829" i="34"/>
  <c r="AL977" i="34"/>
  <c r="AS977" i="34"/>
  <c r="AO977" i="34"/>
  <c r="AT977" i="34"/>
  <c r="AR977" i="34"/>
  <c r="AL1001" i="34"/>
  <c r="AS1004" i="34"/>
  <c r="AR1004" i="34"/>
  <c r="AT1004" i="34"/>
  <c r="AL1004" i="34"/>
  <c r="AO1004" i="34"/>
  <c r="AN191" i="34"/>
  <c r="AJ191" i="34"/>
  <c r="AQ191" i="34"/>
  <c r="AV191" i="34"/>
  <c r="AL685" i="34"/>
  <c r="AS685" i="34"/>
  <c r="AR685" i="34"/>
  <c r="AT685" i="34"/>
  <c r="AO685" i="34"/>
  <c r="AL194" i="34"/>
  <c r="AS194" i="34"/>
  <c r="AT194" i="34"/>
  <c r="AR194" i="34"/>
  <c r="AO194" i="34"/>
  <c r="AS247" i="34"/>
  <c r="AL247" i="34"/>
  <c r="AR247" i="34"/>
  <c r="AO247" i="34"/>
  <c r="AT247" i="34"/>
  <c r="AL249" i="34"/>
  <c r="AR249" i="34"/>
  <c r="AT249" i="34"/>
  <c r="AS249" i="34"/>
  <c r="AO249" i="34"/>
  <c r="AT272" i="34"/>
  <c r="AL272" i="34"/>
  <c r="AR272" i="34"/>
  <c r="AS272" i="34"/>
  <c r="AO272" i="34"/>
  <c r="AL274" i="34"/>
  <c r="AR274" i="34"/>
  <c r="AT274" i="34"/>
  <c r="AO274" i="34"/>
  <c r="AS274" i="34"/>
  <c r="AR326" i="34"/>
  <c r="AT326" i="34"/>
  <c r="AO326" i="34"/>
  <c r="AS326" i="34"/>
  <c r="AL326" i="34"/>
  <c r="AR363" i="34"/>
  <c r="AO363" i="34"/>
  <c r="AT363" i="34"/>
  <c r="AS363" i="34"/>
  <c r="AL593" i="34"/>
  <c r="AO686" i="34"/>
  <c r="AR686" i="34"/>
  <c r="AS686" i="34"/>
  <c r="AT686" i="34"/>
  <c r="AL686" i="34"/>
  <c r="AL767" i="34"/>
  <c r="AR900" i="34"/>
  <c r="AT900" i="34"/>
  <c r="AO900" i="34"/>
  <c r="AS900" i="34"/>
  <c r="AL900" i="34"/>
  <c r="AS909" i="34"/>
  <c r="AR909" i="34"/>
  <c r="AT909" i="34"/>
  <c r="AO909" i="34"/>
  <c r="AT914" i="34"/>
  <c r="AO914" i="34"/>
  <c r="AS914" i="34"/>
  <c r="AL914" i="34"/>
  <c r="AR914" i="34"/>
  <c r="AO936" i="34"/>
  <c r="AL936" i="34"/>
  <c r="AT936" i="34"/>
  <c r="AR936" i="34"/>
  <c r="AS936" i="34"/>
  <c r="AL131" i="34"/>
  <c r="AT131" i="34"/>
  <c r="AS131" i="34"/>
  <c r="AR131" i="34"/>
  <c r="AO131" i="34"/>
  <c r="AS214" i="34"/>
  <c r="AR214" i="34"/>
  <c r="AO214" i="34"/>
  <c r="AL214" i="34"/>
  <c r="AT214" i="34"/>
  <c r="AS243" i="34"/>
  <c r="AO243" i="34"/>
  <c r="AT243" i="34"/>
  <c r="AR243" i="34"/>
  <c r="AL243" i="34"/>
  <c r="AT286" i="34"/>
  <c r="AO286" i="34"/>
  <c r="AL286" i="34"/>
  <c r="AR286" i="34"/>
  <c r="AS286" i="34"/>
  <c r="AO314" i="34"/>
  <c r="AT314" i="34"/>
  <c r="AR314" i="34"/>
  <c r="AL314" i="34"/>
  <c r="AS314" i="34"/>
  <c r="AO377" i="34"/>
  <c r="AS377" i="34"/>
  <c r="AR377" i="34"/>
  <c r="AL377" i="34"/>
  <c r="AT377" i="34"/>
  <c r="AL424" i="34"/>
  <c r="AR460" i="34"/>
  <c r="AT460" i="34"/>
  <c r="AS460" i="34"/>
  <c r="AL460" i="34"/>
  <c r="AO460" i="34"/>
  <c r="AT528" i="34"/>
  <c r="AR528" i="34"/>
  <c r="AL528" i="34"/>
  <c r="AO528" i="34"/>
  <c r="AS528" i="34"/>
  <c r="AR571" i="34"/>
  <c r="AO571" i="34"/>
  <c r="AT571" i="34"/>
  <c r="AL571" i="34"/>
  <c r="AS571" i="34"/>
  <c r="AL585" i="34"/>
  <c r="AR585" i="34"/>
  <c r="AS585" i="34"/>
  <c r="AT585" i="34"/>
  <c r="AO585" i="34"/>
  <c r="AL587" i="34"/>
  <c r="AO587" i="34"/>
  <c r="AR587" i="34"/>
  <c r="AT587" i="34"/>
  <c r="AS587" i="34"/>
  <c r="AR751" i="34"/>
  <c r="AO751" i="34"/>
  <c r="AT751" i="34"/>
  <c r="AL751" i="34"/>
  <c r="AS751" i="34"/>
  <c r="AT759" i="34"/>
  <c r="AO759" i="34"/>
  <c r="AL759" i="34"/>
  <c r="AS759" i="34"/>
  <c r="AR759" i="34"/>
  <c r="AR779" i="34"/>
  <c r="AS779" i="34"/>
  <c r="AO779" i="34"/>
  <c r="AT779" i="34"/>
  <c r="AO820" i="34"/>
  <c r="AR820" i="34"/>
  <c r="AL820" i="34"/>
  <c r="AS820" i="34"/>
  <c r="AT820" i="34"/>
  <c r="AO825" i="34"/>
  <c r="AT825" i="34"/>
  <c r="AR825" i="34"/>
  <c r="AS825" i="34"/>
  <c r="AT1013" i="34"/>
  <c r="AS1013" i="34"/>
  <c r="AR1013" i="34"/>
  <c r="AO1013" i="34"/>
  <c r="AN889" i="34"/>
  <c r="AV889" i="34"/>
  <c r="AQ889" i="34"/>
  <c r="AJ889" i="34"/>
  <c r="AO78" i="34"/>
  <c r="AT78" i="34"/>
  <c r="AR78" i="34"/>
  <c r="AS78" i="34"/>
  <c r="AL78" i="34"/>
  <c r="AL110" i="34"/>
  <c r="AT114" i="34"/>
  <c r="AR114" i="34"/>
  <c r="AL114" i="34"/>
  <c r="AS114" i="34"/>
  <c r="AO114" i="34"/>
  <c r="AO626" i="34"/>
  <c r="AT626" i="34"/>
  <c r="AS626" i="34"/>
  <c r="AL626" i="34"/>
  <c r="AR626" i="34"/>
  <c r="AS815" i="34"/>
  <c r="AL815" i="34"/>
  <c r="AT815" i="34"/>
  <c r="AR815" i="34"/>
  <c r="AO815" i="34"/>
  <c r="AJ817" i="34"/>
  <c r="AV817" i="34"/>
  <c r="AQ817" i="34"/>
  <c r="AN817" i="34"/>
  <c r="AT949" i="34"/>
  <c r="AS949" i="34"/>
  <c r="AO949" i="34"/>
  <c r="AR949" i="34"/>
  <c r="AL949" i="34"/>
  <c r="AS358" i="34"/>
  <c r="AR358" i="34"/>
  <c r="AL358" i="34"/>
  <c r="AO358" i="34"/>
  <c r="AT358" i="34"/>
  <c r="AT373" i="34"/>
  <c r="AS373" i="34"/>
  <c r="AO373" i="34"/>
  <c r="AR373" i="34"/>
  <c r="AL373" i="34"/>
  <c r="AL400" i="34"/>
  <c r="AS403" i="34"/>
  <c r="AR403" i="34"/>
  <c r="AL403" i="34"/>
  <c r="AT403" i="34"/>
  <c r="AO403" i="34"/>
  <c r="AV793" i="34"/>
  <c r="AJ793" i="34"/>
  <c r="AQ793" i="34"/>
  <c r="AN793" i="34"/>
  <c r="AL919" i="34"/>
  <c r="AL961" i="34"/>
  <c r="AS961" i="34"/>
  <c r="AR961" i="34"/>
  <c r="AO961" i="34"/>
  <c r="AT961" i="34"/>
  <c r="AL990" i="34"/>
  <c r="AS990" i="34"/>
  <c r="AT990" i="34"/>
  <c r="AO990" i="34"/>
  <c r="AR990" i="34"/>
  <c r="AJ998" i="34"/>
  <c r="AN998" i="34"/>
  <c r="AV998" i="34"/>
  <c r="AQ998" i="34"/>
  <c r="AO163" i="34"/>
  <c r="AS163" i="34"/>
  <c r="AL163" i="34"/>
  <c r="AR163" i="34"/>
  <c r="AT163" i="34"/>
  <c r="AS438" i="34"/>
  <c r="AR438" i="34"/>
  <c r="AL438" i="34"/>
  <c r="AO438" i="34"/>
  <c r="AT438" i="34"/>
  <c r="AL849" i="34"/>
  <c r="AS518" i="34"/>
  <c r="AT518" i="34"/>
  <c r="AR518" i="34"/>
  <c r="AO518" i="34"/>
  <c r="AL518" i="34"/>
  <c r="AL520" i="34"/>
  <c r="AR520" i="34"/>
  <c r="AT520" i="34"/>
  <c r="AO520" i="34"/>
  <c r="AS520" i="34"/>
  <c r="AL1014" i="34"/>
  <c r="AN442" i="34"/>
  <c r="AJ442" i="34"/>
  <c r="AQ442" i="34"/>
  <c r="AV442" i="34"/>
  <c r="AL457" i="34"/>
  <c r="AT481" i="34"/>
  <c r="AS481" i="34"/>
  <c r="AR481" i="34"/>
  <c r="AL481" i="34"/>
  <c r="AO481" i="34"/>
  <c r="AT492" i="34"/>
  <c r="AS492" i="34"/>
  <c r="AO492" i="34"/>
  <c r="AR492" i="34"/>
  <c r="AL497" i="34"/>
  <c r="AO513" i="34"/>
  <c r="AR513" i="34"/>
  <c r="AS513" i="34"/>
  <c r="AL513" i="34"/>
  <c r="AT513" i="34"/>
  <c r="AL524" i="34"/>
  <c r="AT894" i="34"/>
  <c r="AO894" i="34"/>
  <c r="AS894" i="34"/>
  <c r="AL894" i="34"/>
  <c r="AR894" i="34"/>
  <c r="AT951" i="34"/>
  <c r="AR951" i="34"/>
  <c r="AS951" i="34"/>
  <c r="AO951" i="34"/>
  <c r="AL951" i="34"/>
  <c r="AL956" i="34"/>
  <c r="AV965" i="34"/>
  <c r="AN965" i="34"/>
  <c r="AJ965" i="34"/>
  <c r="AQ965" i="34"/>
  <c r="AS973" i="34"/>
  <c r="AR973" i="34"/>
  <c r="AT973" i="34"/>
  <c r="AO973" i="34"/>
  <c r="AL973" i="34"/>
  <c r="AL1010" i="34"/>
  <c r="AL870" i="46"/>
  <c r="AO870" i="46"/>
  <c r="AP870" i="46"/>
  <c r="AI870" i="46"/>
  <c r="AQ870" i="46"/>
  <c r="AL372" i="46"/>
  <c r="AQ372" i="46"/>
  <c r="AO372" i="46"/>
  <c r="AI372" i="46"/>
  <c r="AP372" i="46"/>
  <c r="AN359" i="46"/>
  <c r="AK359" i="46"/>
  <c r="AS359" i="46"/>
  <c r="AG359" i="46"/>
  <c r="AN568" i="46"/>
  <c r="AK568" i="46"/>
  <c r="AS568" i="46"/>
  <c r="AG568" i="46"/>
  <c r="AG60" i="46"/>
  <c r="AN60" i="46"/>
  <c r="AS60" i="46"/>
  <c r="AK60" i="46"/>
  <c r="AV40" i="34"/>
  <c r="AJ40" i="34"/>
  <c r="AQ40" i="34"/>
  <c r="AN40" i="34"/>
  <c r="AN181" i="46"/>
  <c r="AK181" i="46"/>
  <c r="AG181" i="46"/>
  <c r="AS181" i="46"/>
  <c r="AK587" i="46"/>
  <c r="AS587" i="46"/>
  <c r="AG587" i="46"/>
  <c r="AN587" i="46"/>
  <c r="AN676" i="46"/>
  <c r="AS676" i="46"/>
  <c r="AK676" i="46"/>
  <c r="AG676" i="46"/>
  <c r="AN347" i="46"/>
  <c r="AG347" i="46"/>
  <c r="AS347" i="46"/>
  <c r="AK347" i="46"/>
  <c r="AK353" i="46"/>
  <c r="AG353" i="46"/>
  <c r="AN353" i="46"/>
  <c r="AS353" i="46"/>
  <c r="AL336" i="34"/>
  <c r="AS897" i="46"/>
  <c r="AN897" i="46"/>
  <c r="AK897" i="46"/>
  <c r="AG897" i="46"/>
  <c r="AG872" i="46"/>
  <c r="AK872" i="46"/>
  <c r="AN872" i="46"/>
  <c r="AS872" i="46"/>
  <c r="AG690" i="46"/>
  <c r="AN690" i="46"/>
  <c r="AK690" i="46"/>
  <c r="AS690" i="46"/>
  <c r="AN555" i="46"/>
  <c r="AG555" i="46"/>
  <c r="AS555" i="46"/>
  <c r="AK555" i="46"/>
  <c r="AP553" i="46"/>
  <c r="AL553" i="46"/>
  <c r="AQ553" i="46"/>
  <c r="AI553" i="46"/>
  <c r="AO553" i="46"/>
  <c r="AP327" i="46"/>
  <c r="AO327" i="46"/>
  <c r="AL327" i="46"/>
  <c r="AI327" i="46"/>
  <c r="AQ327" i="46"/>
  <c r="AS196" i="46"/>
  <c r="AK196" i="46"/>
  <c r="AN196" i="46"/>
  <c r="AG196" i="46"/>
  <c r="AS213" i="46"/>
  <c r="AN213" i="46"/>
  <c r="AK213" i="46"/>
  <c r="AG213" i="46"/>
  <c r="AK847" i="46"/>
  <c r="AN847" i="46"/>
  <c r="AG847" i="46"/>
  <c r="AS847" i="46"/>
  <c r="AN595" i="46"/>
  <c r="AG595" i="46"/>
  <c r="AS595" i="46"/>
  <c r="AK595" i="46"/>
  <c r="AP390" i="46"/>
  <c r="AQ390" i="46"/>
  <c r="AL390" i="46"/>
  <c r="AI390" i="46"/>
  <c r="AO390" i="46"/>
  <c r="AN501" i="46"/>
  <c r="AK501" i="46"/>
  <c r="AG501" i="46"/>
  <c r="AS501" i="46"/>
  <c r="AN395" i="46"/>
  <c r="AG395" i="46"/>
  <c r="AS395" i="46"/>
  <c r="AK395" i="46"/>
  <c r="AN535" i="46"/>
  <c r="AG535" i="46"/>
  <c r="AK535" i="46"/>
  <c r="AS535" i="46"/>
  <c r="B45" i="52"/>
  <c r="AN77" i="34"/>
  <c r="AV77" i="34"/>
  <c r="AJ77" i="34"/>
  <c r="AQ77" i="34"/>
  <c r="B45" i="43"/>
  <c r="R23" i="44"/>
  <c r="E23" i="51"/>
  <c r="V23" i="51" s="1"/>
  <c r="AI769" i="46"/>
  <c r="AQ769" i="46"/>
  <c r="AO769" i="46"/>
  <c r="AL769" i="46"/>
  <c r="AP769" i="46"/>
  <c r="AG755" i="46"/>
  <c r="AK755" i="46"/>
  <c r="AS755" i="46"/>
  <c r="AN755" i="46"/>
  <c r="AO410" i="46"/>
  <c r="AL410" i="46"/>
  <c r="AP410" i="46"/>
  <c r="AI410" i="46"/>
  <c r="AQ410" i="46"/>
  <c r="AO49" i="46"/>
  <c r="AQ49" i="46"/>
  <c r="AP49" i="46"/>
  <c r="AL49" i="46"/>
  <c r="AI49" i="46"/>
  <c r="AQ43" i="46"/>
  <c r="AP43" i="46"/>
  <c r="AO43" i="46"/>
  <c r="AL43" i="46"/>
  <c r="AI43" i="46"/>
  <c r="AI692" i="46"/>
  <c r="AS363" i="46"/>
  <c r="AK363" i="46"/>
  <c r="AN363" i="46"/>
  <c r="AG363" i="46"/>
  <c r="AK417" i="46"/>
  <c r="AS417" i="46"/>
  <c r="AN417" i="46"/>
  <c r="AG417" i="46"/>
  <c r="AN95" i="46"/>
  <c r="AS95" i="46"/>
  <c r="AG95" i="46"/>
  <c r="AK95" i="46"/>
  <c r="AK642" i="46"/>
  <c r="AN642" i="46"/>
  <c r="AG642" i="46"/>
  <c r="AS642" i="46"/>
  <c r="AS649" i="46"/>
  <c r="AK649" i="46"/>
  <c r="AN649" i="46"/>
  <c r="AG649" i="46"/>
  <c r="AK778" i="46"/>
  <c r="AS778" i="46"/>
  <c r="AN778" i="46"/>
  <c r="AG778" i="46"/>
  <c r="AG450" i="46"/>
  <c r="AN450" i="46"/>
  <c r="AK450" i="46"/>
  <c r="AS450" i="46"/>
  <c r="AK465" i="46"/>
  <c r="AG465" i="46"/>
  <c r="AS465" i="46"/>
  <c r="AN465" i="46"/>
  <c r="AG748" i="46"/>
  <c r="AN748" i="46"/>
  <c r="AK748" i="46"/>
  <c r="AS748" i="46"/>
  <c r="AG547" i="46"/>
  <c r="AN547" i="46"/>
  <c r="AS547" i="46"/>
  <c r="AK547" i="46"/>
  <c r="AN114" i="46"/>
  <c r="AK114" i="46"/>
  <c r="AS114" i="46"/>
  <c r="AG114" i="46"/>
  <c r="AN145" i="46"/>
  <c r="AG145" i="46"/>
  <c r="AS145" i="46"/>
  <c r="AK145" i="46"/>
  <c r="AG290" i="46"/>
  <c r="AS290" i="46"/>
  <c r="AN290" i="46"/>
  <c r="AK290" i="46"/>
  <c r="AN423" i="46"/>
  <c r="AS423" i="46"/>
  <c r="AK423" i="46"/>
  <c r="AG423" i="46"/>
  <c r="AK733" i="46"/>
  <c r="AS733" i="46"/>
  <c r="AN733" i="46"/>
  <c r="AG733" i="46"/>
  <c r="I21" i="52" l="1"/>
  <c r="J21" i="52"/>
  <c r="R21" i="52"/>
  <c r="O21" i="52"/>
  <c r="X21" i="52"/>
  <c r="AF21" i="52"/>
  <c r="AN21" i="52"/>
  <c r="AV21" i="52"/>
  <c r="BD21" i="52"/>
  <c r="BL21" i="52"/>
  <c r="BT21" i="52"/>
  <c r="CB21" i="52"/>
  <c r="CJ21" i="52"/>
  <c r="CR21" i="52"/>
  <c r="P21" i="52"/>
  <c r="Y21" i="52"/>
  <c r="AG21" i="52"/>
  <c r="AO21" i="52"/>
  <c r="AW21" i="52"/>
  <c r="BE21" i="52"/>
  <c r="BM21" i="52"/>
  <c r="BU21" i="52"/>
  <c r="CC21" i="52"/>
  <c r="CK21" i="52"/>
  <c r="CS21" i="52"/>
  <c r="Q21" i="52"/>
  <c r="Z21" i="52"/>
  <c r="AH21" i="52"/>
  <c r="AP21" i="52"/>
  <c r="AX21" i="52"/>
  <c r="BF21" i="52"/>
  <c r="BN21" i="52"/>
  <c r="BV21" i="52"/>
  <c r="CD21" i="52"/>
  <c r="CL21" i="52"/>
  <c r="S21" i="52"/>
  <c r="AA21" i="52"/>
  <c r="AI21" i="52"/>
  <c r="AQ21" i="52"/>
  <c r="AY21" i="52"/>
  <c r="BG21" i="52"/>
  <c r="BO21" i="52"/>
  <c r="BW21" i="52"/>
  <c r="CE21" i="52"/>
  <c r="CM21" i="52"/>
  <c r="K21" i="52"/>
  <c r="T21" i="52"/>
  <c r="AB21" i="52"/>
  <c r="AJ21" i="52"/>
  <c r="AR21" i="52"/>
  <c r="AZ21" i="52"/>
  <c r="BH21" i="52"/>
  <c r="BP21" i="52"/>
  <c r="BX21" i="52"/>
  <c r="CF21" i="52"/>
  <c r="CN21" i="52"/>
  <c r="M21" i="52"/>
  <c r="V21" i="52"/>
  <c r="AD21" i="52"/>
  <c r="AL21" i="52"/>
  <c r="AT21" i="52"/>
  <c r="BB21" i="52"/>
  <c r="BJ21" i="52"/>
  <c r="BR21" i="52"/>
  <c r="BZ21" i="52"/>
  <c r="CH21" i="52"/>
  <c r="CP21" i="52"/>
  <c r="AC21" i="52"/>
  <c r="BI21" i="52"/>
  <c r="CO21" i="52"/>
  <c r="AE21" i="52"/>
  <c r="BK21" i="52"/>
  <c r="CQ21" i="52"/>
  <c r="BC21" i="52"/>
  <c r="AK21" i="52"/>
  <c r="BQ21" i="52"/>
  <c r="AM21" i="52"/>
  <c r="BS21" i="52"/>
  <c r="L21" i="52"/>
  <c r="AS21" i="52"/>
  <c r="BY21" i="52"/>
  <c r="N21" i="52"/>
  <c r="W21" i="52"/>
  <c r="CI21" i="52"/>
  <c r="AU21" i="52"/>
  <c r="CA21" i="52"/>
  <c r="U21" i="52"/>
  <c r="BA21" i="52"/>
  <c r="CG21" i="52"/>
  <c r="I24" i="52"/>
  <c r="K24" i="52"/>
  <c r="S24" i="52"/>
  <c r="AA24" i="52"/>
  <c r="AI24" i="52"/>
  <c r="AQ24" i="52"/>
  <c r="AY24" i="52"/>
  <c r="BG24" i="52"/>
  <c r="BO24" i="52"/>
  <c r="BW24" i="52"/>
  <c r="CE24" i="52"/>
  <c r="CM24" i="52"/>
  <c r="L24" i="52"/>
  <c r="T24" i="52"/>
  <c r="AB24" i="52"/>
  <c r="AJ24" i="52"/>
  <c r="AR24" i="52"/>
  <c r="AZ24" i="52"/>
  <c r="BH24" i="52"/>
  <c r="BP24" i="52"/>
  <c r="BX24" i="52"/>
  <c r="CF24" i="52"/>
  <c r="CN24" i="52"/>
  <c r="M24" i="52"/>
  <c r="U24" i="52"/>
  <c r="AC24" i="52"/>
  <c r="AK24" i="52"/>
  <c r="AS24" i="52"/>
  <c r="BA24" i="52"/>
  <c r="BI24" i="52"/>
  <c r="BQ24" i="52"/>
  <c r="BY24" i="52"/>
  <c r="CG24" i="52"/>
  <c r="CO24" i="52"/>
  <c r="N24" i="52"/>
  <c r="V24" i="52"/>
  <c r="AD24" i="52"/>
  <c r="AL24" i="52"/>
  <c r="AT24" i="52"/>
  <c r="BB24" i="52"/>
  <c r="BJ24" i="52"/>
  <c r="BR24" i="52"/>
  <c r="BZ24" i="52"/>
  <c r="CH24" i="52"/>
  <c r="CP24" i="52"/>
  <c r="O24" i="52"/>
  <c r="W24" i="52"/>
  <c r="AE24" i="52"/>
  <c r="AM24" i="52"/>
  <c r="AU24" i="52"/>
  <c r="BC24" i="52"/>
  <c r="BK24" i="52"/>
  <c r="BS24" i="52"/>
  <c r="CA24" i="52"/>
  <c r="CI24" i="52"/>
  <c r="CQ24" i="52"/>
  <c r="Y24" i="52"/>
  <c r="AV24" i="52"/>
  <c r="BN24" i="52"/>
  <c r="CK24" i="52"/>
  <c r="Z24" i="52"/>
  <c r="AW24" i="52"/>
  <c r="BT24" i="52"/>
  <c r="CL24" i="52"/>
  <c r="X24" i="52"/>
  <c r="AF24" i="52"/>
  <c r="AX24" i="52"/>
  <c r="BU24" i="52"/>
  <c r="CR24" i="52"/>
  <c r="J24" i="52"/>
  <c r="AG24" i="52"/>
  <c r="BD24" i="52"/>
  <c r="BV24" i="52"/>
  <c r="CS24" i="52"/>
  <c r="P24" i="52"/>
  <c r="AH24" i="52"/>
  <c r="BE24" i="52"/>
  <c r="CB24" i="52"/>
  <c r="Q24" i="52"/>
  <c r="AN24" i="52"/>
  <c r="CC24" i="52"/>
  <c r="AP24" i="52"/>
  <c r="BF24" i="52"/>
  <c r="R24" i="52"/>
  <c r="AO24" i="52"/>
  <c r="BL24" i="52"/>
  <c r="CD24" i="52"/>
  <c r="BM24" i="52"/>
  <c r="CJ24" i="52"/>
  <c r="I27" i="52"/>
  <c r="P27" i="52"/>
  <c r="X27" i="52"/>
  <c r="AF27" i="52"/>
  <c r="AN27" i="52"/>
  <c r="AV27" i="52"/>
  <c r="BD27" i="52"/>
  <c r="BL27" i="52"/>
  <c r="BT27" i="52"/>
  <c r="CB27" i="52"/>
  <c r="CJ27" i="52"/>
  <c r="CR27" i="52"/>
  <c r="J27" i="52"/>
  <c r="R27" i="52"/>
  <c r="Z27" i="52"/>
  <c r="AH27" i="52"/>
  <c r="O27" i="52"/>
  <c r="AA27" i="52"/>
  <c r="AK27" i="52"/>
  <c r="AT27" i="52"/>
  <c r="BC27" i="52"/>
  <c r="BM27" i="52"/>
  <c r="BV27" i="52"/>
  <c r="CE27" i="52"/>
  <c r="CN27" i="52"/>
  <c r="AZ27" i="52"/>
  <c r="Q27" i="52"/>
  <c r="AB27" i="52"/>
  <c r="AL27" i="52"/>
  <c r="AU27" i="52"/>
  <c r="BE27" i="52"/>
  <c r="BN27" i="52"/>
  <c r="BW27" i="52"/>
  <c r="CF27" i="52"/>
  <c r="CO27" i="52"/>
  <c r="S27" i="52"/>
  <c r="AC27" i="52"/>
  <c r="AM27" i="52"/>
  <c r="AW27" i="52"/>
  <c r="BF27" i="52"/>
  <c r="BO27" i="52"/>
  <c r="BX27" i="52"/>
  <c r="CG27" i="52"/>
  <c r="CP27" i="52"/>
  <c r="V27" i="52"/>
  <c r="CK27" i="52"/>
  <c r="T27" i="52"/>
  <c r="AD27" i="52"/>
  <c r="AO27" i="52"/>
  <c r="AX27" i="52"/>
  <c r="BG27" i="52"/>
  <c r="BP27" i="52"/>
  <c r="BY27" i="52"/>
  <c r="CH27" i="52"/>
  <c r="CQ27" i="52"/>
  <c r="AG27" i="52"/>
  <c r="K27" i="52"/>
  <c r="U27" i="52"/>
  <c r="AE27" i="52"/>
  <c r="AP27" i="52"/>
  <c r="AY27" i="52"/>
  <c r="BH27" i="52"/>
  <c r="BQ27" i="52"/>
  <c r="BZ27" i="52"/>
  <c r="CI27" i="52"/>
  <c r="CS27" i="52"/>
  <c r="L27" i="52"/>
  <c r="BI27" i="52"/>
  <c r="BR27" i="52"/>
  <c r="AQ27" i="52"/>
  <c r="CA27" i="52"/>
  <c r="M27" i="52"/>
  <c r="W27" i="52"/>
  <c r="AI27" i="52"/>
  <c r="AR27" i="52"/>
  <c r="BA27" i="52"/>
  <c r="BJ27" i="52"/>
  <c r="BS27" i="52"/>
  <c r="CC27" i="52"/>
  <c r="CL27" i="52"/>
  <c r="BK27" i="52"/>
  <c r="CD27" i="52"/>
  <c r="N27" i="52"/>
  <c r="BB27" i="52"/>
  <c r="BU27" i="52"/>
  <c r="CM27" i="52"/>
  <c r="AJ27" i="52"/>
  <c r="AS27" i="52"/>
  <c r="Y27" i="52"/>
  <c r="I25" i="52"/>
  <c r="L25" i="52"/>
  <c r="T25" i="52"/>
  <c r="AB25" i="52"/>
  <c r="AJ25" i="52"/>
  <c r="AR25" i="52"/>
  <c r="AZ25" i="52"/>
  <c r="BH25" i="52"/>
  <c r="BP25" i="52"/>
  <c r="BX25" i="52"/>
  <c r="CF25" i="52"/>
  <c r="CN25" i="52"/>
  <c r="M25" i="52"/>
  <c r="U25" i="52"/>
  <c r="AC25" i="52"/>
  <c r="AK25" i="52"/>
  <c r="AS25" i="52"/>
  <c r="BA25" i="52"/>
  <c r="BI25" i="52"/>
  <c r="BQ25" i="52"/>
  <c r="BY25" i="52"/>
  <c r="CG25" i="52"/>
  <c r="CO25" i="52"/>
  <c r="N25" i="52"/>
  <c r="V25" i="52"/>
  <c r="AD25" i="52"/>
  <c r="AL25" i="52"/>
  <c r="AT25" i="52"/>
  <c r="BB25" i="52"/>
  <c r="BJ25" i="52"/>
  <c r="BR25" i="52"/>
  <c r="BZ25" i="52"/>
  <c r="CH25" i="52"/>
  <c r="CP25" i="52"/>
  <c r="P25" i="52"/>
  <c r="X25" i="52"/>
  <c r="AF25" i="52"/>
  <c r="AN25" i="52"/>
  <c r="AV25" i="52"/>
  <c r="BD25" i="52"/>
  <c r="BL25" i="52"/>
  <c r="BT25" i="52"/>
  <c r="CB25" i="52"/>
  <c r="CJ25" i="52"/>
  <c r="CR25" i="52"/>
  <c r="K25" i="52"/>
  <c r="AA25" i="52"/>
  <c r="AQ25" i="52"/>
  <c r="BG25" i="52"/>
  <c r="BW25" i="52"/>
  <c r="CM25" i="52"/>
  <c r="O25" i="52"/>
  <c r="AE25" i="52"/>
  <c r="AU25" i="52"/>
  <c r="BK25" i="52"/>
  <c r="CA25" i="52"/>
  <c r="CQ25" i="52"/>
  <c r="Q25" i="52"/>
  <c r="AG25" i="52"/>
  <c r="AW25" i="52"/>
  <c r="BM25" i="52"/>
  <c r="CC25" i="52"/>
  <c r="CS25" i="52"/>
  <c r="R25" i="52"/>
  <c r="AH25" i="52"/>
  <c r="AX25" i="52"/>
  <c r="BN25" i="52"/>
  <c r="CD25" i="52"/>
  <c r="S25" i="52"/>
  <c r="AI25" i="52"/>
  <c r="AY25" i="52"/>
  <c r="BO25" i="52"/>
  <c r="CE25" i="52"/>
  <c r="AM25" i="52"/>
  <c r="BC25" i="52"/>
  <c r="CI25" i="52"/>
  <c r="W25" i="52"/>
  <c r="BS25" i="52"/>
  <c r="Y25" i="52"/>
  <c r="AO25" i="52"/>
  <c r="BE25" i="52"/>
  <c r="BU25" i="52"/>
  <c r="CK25" i="52"/>
  <c r="BV25" i="52"/>
  <c r="AP25" i="52"/>
  <c r="CL25" i="52"/>
  <c r="Z25" i="52"/>
  <c r="J25" i="52"/>
  <c r="BF25" i="52"/>
  <c r="I28" i="52"/>
  <c r="Q28" i="52"/>
  <c r="Y28" i="52"/>
  <c r="O28" i="52"/>
  <c r="X28" i="52"/>
  <c r="AG28" i="52"/>
  <c r="AO28" i="52"/>
  <c r="AW28" i="52"/>
  <c r="BE28" i="52"/>
  <c r="BM28" i="52"/>
  <c r="BU28" i="52"/>
  <c r="CC28" i="52"/>
  <c r="CK28" i="52"/>
  <c r="CS28" i="52"/>
  <c r="AQ28" i="52"/>
  <c r="BW28" i="52"/>
  <c r="CF28" i="52"/>
  <c r="U28" i="52"/>
  <c r="BZ28" i="52"/>
  <c r="BK28" i="52"/>
  <c r="CQ28" i="52"/>
  <c r="P28" i="52"/>
  <c r="Z28" i="52"/>
  <c r="AH28" i="52"/>
  <c r="AP28" i="52"/>
  <c r="AX28" i="52"/>
  <c r="BF28" i="52"/>
  <c r="BN28" i="52"/>
  <c r="BV28" i="52"/>
  <c r="CD28" i="52"/>
  <c r="CL28" i="52"/>
  <c r="AI28" i="52"/>
  <c r="BO28" i="52"/>
  <c r="CM28" i="52"/>
  <c r="CN28" i="52"/>
  <c r="AD28" i="52"/>
  <c r="CA28" i="52"/>
  <c r="R28" i="52"/>
  <c r="AA28" i="52"/>
  <c r="AY28" i="52"/>
  <c r="BG28" i="52"/>
  <c r="CE28" i="52"/>
  <c r="BB28" i="52"/>
  <c r="CH28" i="52"/>
  <c r="BS28" i="52"/>
  <c r="J28" i="52"/>
  <c r="S28" i="52"/>
  <c r="AB28" i="52"/>
  <c r="AJ28" i="52"/>
  <c r="AR28" i="52"/>
  <c r="AZ28" i="52"/>
  <c r="BH28" i="52"/>
  <c r="BP28" i="52"/>
  <c r="BX28" i="52"/>
  <c r="L28" i="52"/>
  <c r="BJ28" i="52"/>
  <c r="AM28" i="52"/>
  <c r="K28" i="52"/>
  <c r="T28" i="52"/>
  <c r="AC28" i="52"/>
  <c r="AK28" i="52"/>
  <c r="AS28" i="52"/>
  <c r="BA28" i="52"/>
  <c r="BI28" i="52"/>
  <c r="BQ28" i="52"/>
  <c r="BY28" i="52"/>
  <c r="CG28" i="52"/>
  <c r="CO28" i="52"/>
  <c r="AL28" i="52"/>
  <c r="BR28" i="52"/>
  <c r="CP28" i="52"/>
  <c r="AU28" i="52"/>
  <c r="CI28" i="52"/>
  <c r="AT28" i="52"/>
  <c r="M28" i="52"/>
  <c r="V28" i="52"/>
  <c r="AE28" i="52"/>
  <c r="BC28" i="52"/>
  <c r="AN28" i="52"/>
  <c r="CB28" i="52"/>
  <c r="AV28" i="52"/>
  <c r="BD28" i="52"/>
  <c r="BL28" i="52"/>
  <c r="W28" i="52"/>
  <c r="CR28" i="52"/>
  <c r="BT28" i="52"/>
  <c r="AF28" i="52"/>
  <c r="N28" i="52"/>
  <c r="CJ28" i="52"/>
  <c r="I26" i="52"/>
  <c r="N26" i="52"/>
  <c r="V26" i="52"/>
  <c r="AD26" i="52"/>
  <c r="O26" i="52"/>
  <c r="W26" i="52"/>
  <c r="AE26" i="52"/>
  <c r="AM26" i="52"/>
  <c r="AU26" i="52"/>
  <c r="BC26" i="52"/>
  <c r="BK26" i="52"/>
  <c r="BS26" i="52"/>
  <c r="CA26" i="52"/>
  <c r="CI26" i="52"/>
  <c r="CQ26" i="52"/>
  <c r="Q26" i="52"/>
  <c r="Y26" i="52"/>
  <c r="AG26" i="52"/>
  <c r="AO26" i="52"/>
  <c r="AW26" i="52"/>
  <c r="BE26" i="52"/>
  <c r="BM26" i="52"/>
  <c r="BU26" i="52"/>
  <c r="CC26" i="52"/>
  <c r="CK26" i="52"/>
  <c r="CS26" i="52"/>
  <c r="K26" i="52"/>
  <c r="X26" i="52"/>
  <c r="AJ26" i="52"/>
  <c r="AT26" i="52"/>
  <c r="BF26" i="52"/>
  <c r="BP26" i="52"/>
  <c r="BZ26" i="52"/>
  <c r="CL26" i="52"/>
  <c r="L26" i="52"/>
  <c r="Z26" i="52"/>
  <c r="AK26" i="52"/>
  <c r="AV26" i="52"/>
  <c r="BG26" i="52"/>
  <c r="BQ26" i="52"/>
  <c r="CB26" i="52"/>
  <c r="CM26" i="52"/>
  <c r="CR26" i="52"/>
  <c r="M26" i="52"/>
  <c r="AA26" i="52"/>
  <c r="AL26" i="52"/>
  <c r="AX26" i="52"/>
  <c r="BH26" i="52"/>
  <c r="BR26" i="52"/>
  <c r="CD26" i="52"/>
  <c r="CN26" i="52"/>
  <c r="P26" i="52"/>
  <c r="AB26" i="52"/>
  <c r="AN26" i="52"/>
  <c r="AY26" i="52"/>
  <c r="BI26" i="52"/>
  <c r="BT26" i="52"/>
  <c r="CE26" i="52"/>
  <c r="CO26" i="52"/>
  <c r="R26" i="52"/>
  <c r="AC26" i="52"/>
  <c r="AP26" i="52"/>
  <c r="AZ26" i="52"/>
  <c r="BJ26" i="52"/>
  <c r="BV26" i="52"/>
  <c r="CF26" i="52"/>
  <c r="CP26" i="52"/>
  <c r="S26" i="52"/>
  <c r="AF26" i="52"/>
  <c r="BA26" i="52"/>
  <c r="BL26" i="52"/>
  <c r="CG26" i="52"/>
  <c r="AQ26" i="52"/>
  <c r="BW26" i="52"/>
  <c r="T26" i="52"/>
  <c r="AH26" i="52"/>
  <c r="AR26" i="52"/>
  <c r="BB26" i="52"/>
  <c r="BN26" i="52"/>
  <c r="BX26" i="52"/>
  <c r="CH26" i="52"/>
  <c r="BY26" i="52"/>
  <c r="J26" i="52"/>
  <c r="CJ26" i="52"/>
  <c r="U26" i="52"/>
  <c r="BO26" i="52"/>
  <c r="AI26" i="52"/>
  <c r="AS26" i="52"/>
  <c r="BD26" i="52"/>
  <c r="I23" i="52"/>
  <c r="J23" i="52"/>
  <c r="R23" i="52"/>
  <c r="Z23" i="52"/>
  <c r="AH23" i="52"/>
  <c r="AP23" i="52"/>
  <c r="AX23" i="52"/>
  <c r="BF23" i="52"/>
  <c r="BN23" i="52"/>
  <c r="BV23" i="52"/>
  <c r="CD23" i="52"/>
  <c r="CL23" i="52"/>
  <c r="K23" i="52"/>
  <c r="S23" i="52"/>
  <c r="AA23" i="52"/>
  <c r="AI23" i="52"/>
  <c r="AQ23" i="52"/>
  <c r="AY23" i="52"/>
  <c r="BG23" i="52"/>
  <c r="BO23" i="52"/>
  <c r="BW23" i="52"/>
  <c r="CE23" i="52"/>
  <c r="CM23" i="52"/>
  <c r="L23" i="52"/>
  <c r="T23" i="52"/>
  <c r="AB23" i="52"/>
  <c r="AJ23" i="52"/>
  <c r="AR23" i="52"/>
  <c r="AZ23" i="52"/>
  <c r="BH23" i="52"/>
  <c r="BP23" i="52"/>
  <c r="BX23" i="52"/>
  <c r="CF23" i="52"/>
  <c r="CN23" i="52"/>
  <c r="M23" i="52"/>
  <c r="U23" i="52"/>
  <c r="AC23" i="52"/>
  <c r="AK23" i="52"/>
  <c r="AS23" i="52"/>
  <c r="BA23" i="52"/>
  <c r="BI23" i="52"/>
  <c r="BQ23" i="52"/>
  <c r="BY23" i="52"/>
  <c r="CG23" i="52"/>
  <c r="CO23" i="52"/>
  <c r="N23" i="52"/>
  <c r="V23" i="52"/>
  <c r="AD23" i="52"/>
  <c r="AL23" i="52"/>
  <c r="AT23" i="52"/>
  <c r="BB23" i="52"/>
  <c r="BJ23" i="52"/>
  <c r="BR23" i="52"/>
  <c r="BZ23" i="52"/>
  <c r="CH23" i="52"/>
  <c r="CP23" i="52"/>
  <c r="P23" i="52"/>
  <c r="X23" i="52"/>
  <c r="AF23" i="52"/>
  <c r="AN23" i="52"/>
  <c r="AE23" i="52"/>
  <c r="BD23" i="52"/>
  <c r="CA23" i="52"/>
  <c r="CS23" i="52"/>
  <c r="AG23" i="52"/>
  <c r="BE23" i="52"/>
  <c r="CB23" i="52"/>
  <c r="AM23" i="52"/>
  <c r="BK23" i="52"/>
  <c r="CC23" i="52"/>
  <c r="BC23" i="52"/>
  <c r="AO23" i="52"/>
  <c r="BL23" i="52"/>
  <c r="CI23" i="52"/>
  <c r="CR23" i="52"/>
  <c r="O23" i="52"/>
  <c r="AU23" i="52"/>
  <c r="BM23" i="52"/>
  <c r="CJ23" i="52"/>
  <c r="AV23" i="52"/>
  <c r="BS23" i="52"/>
  <c r="Y23" i="52"/>
  <c r="Q23" i="52"/>
  <c r="CK23" i="52"/>
  <c r="W23" i="52"/>
  <c r="AW23" i="52"/>
  <c r="BT23" i="52"/>
  <c r="CQ23" i="52"/>
  <c r="BU23" i="52"/>
  <c r="I11" i="52"/>
  <c r="M11" i="52"/>
  <c r="U11" i="52"/>
  <c r="AC11" i="52"/>
  <c r="AK11" i="52"/>
  <c r="AS11" i="52"/>
  <c r="BA11" i="52"/>
  <c r="BI11" i="52"/>
  <c r="BQ11" i="52"/>
  <c r="BY11" i="52"/>
  <c r="CG11" i="52"/>
  <c r="CO11" i="52"/>
  <c r="N11" i="52"/>
  <c r="V11" i="52"/>
  <c r="AD11" i="52"/>
  <c r="AL11" i="52"/>
  <c r="AT11" i="52"/>
  <c r="BB11" i="52"/>
  <c r="BJ11" i="52"/>
  <c r="BR11" i="52"/>
  <c r="BZ11" i="52"/>
  <c r="CH11" i="52"/>
  <c r="CP11" i="52"/>
  <c r="O11" i="52"/>
  <c r="W11" i="52"/>
  <c r="AE11" i="52"/>
  <c r="AM11" i="52"/>
  <c r="AU11" i="52"/>
  <c r="BC11" i="52"/>
  <c r="BK11" i="52"/>
  <c r="BS11" i="52"/>
  <c r="CA11" i="52"/>
  <c r="CI11" i="52"/>
  <c r="CQ11" i="52"/>
  <c r="P11" i="52"/>
  <c r="X11" i="52"/>
  <c r="AF11" i="52"/>
  <c r="AN11" i="52"/>
  <c r="AV11" i="52"/>
  <c r="BD11" i="52"/>
  <c r="BL11" i="52"/>
  <c r="BT11" i="52"/>
  <c r="CB11" i="52"/>
  <c r="CJ11" i="52"/>
  <c r="CR11" i="52"/>
  <c r="Q11" i="52"/>
  <c r="Y11" i="52"/>
  <c r="AG11" i="52"/>
  <c r="AO11" i="52"/>
  <c r="AW11" i="52"/>
  <c r="BE11" i="52"/>
  <c r="BM11" i="52"/>
  <c r="BU11" i="52"/>
  <c r="CC11" i="52"/>
  <c r="CK11" i="52"/>
  <c r="CS11" i="52"/>
  <c r="J11" i="52"/>
  <c r="R11" i="52"/>
  <c r="Z11" i="52"/>
  <c r="AH11" i="52"/>
  <c r="AP11" i="52"/>
  <c r="AX11" i="52"/>
  <c r="BF11" i="52"/>
  <c r="BN11" i="52"/>
  <c r="BV11" i="52"/>
  <c r="CD11" i="52"/>
  <c r="CL11" i="52"/>
  <c r="L11" i="52"/>
  <c r="T11" i="52"/>
  <c r="AB11" i="52"/>
  <c r="AJ11" i="52"/>
  <c r="AR11" i="52"/>
  <c r="AZ11" i="52"/>
  <c r="BH11" i="52"/>
  <c r="BP11" i="52"/>
  <c r="BX11" i="52"/>
  <c r="CF11" i="52"/>
  <c r="CN11" i="52"/>
  <c r="AY11" i="52"/>
  <c r="BG11" i="52"/>
  <c r="BO11" i="52"/>
  <c r="K11" i="52"/>
  <c r="BW11" i="52"/>
  <c r="S11" i="52"/>
  <c r="CE11" i="52"/>
  <c r="AA11" i="52"/>
  <c r="CM11" i="52"/>
  <c r="AQ11" i="52"/>
  <c r="AI11" i="52"/>
  <c r="I8" i="52"/>
  <c r="J8" i="52"/>
  <c r="R8" i="52"/>
  <c r="Z8" i="52"/>
  <c r="AH8" i="52"/>
  <c r="AP8" i="52"/>
  <c r="AX8" i="52"/>
  <c r="BF8" i="52"/>
  <c r="BN8" i="52"/>
  <c r="BV8" i="52"/>
  <c r="CD8" i="52"/>
  <c r="CL8" i="52"/>
  <c r="K8" i="52"/>
  <c r="S8" i="52"/>
  <c r="AA8" i="52"/>
  <c r="AI8" i="52"/>
  <c r="AQ8" i="52"/>
  <c r="AY8" i="52"/>
  <c r="BG8" i="52"/>
  <c r="BO8" i="52"/>
  <c r="BW8" i="52"/>
  <c r="CE8" i="52"/>
  <c r="CM8" i="52"/>
  <c r="L8" i="52"/>
  <c r="T8" i="52"/>
  <c r="AB8" i="52"/>
  <c r="AJ8" i="52"/>
  <c r="AR8" i="52"/>
  <c r="AZ8" i="52"/>
  <c r="BH8" i="52"/>
  <c r="BP8" i="52"/>
  <c r="BX8" i="52"/>
  <c r="CF8" i="52"/>
  <c r="CN8" i="52"/>
  <c r="M8" i="52"/>
  <c r="U8" i="52"/>
  <c r="AC8" i="52"/>
  <c r="AK8" i="52"/>
  <c r="AS8" i="52"/>
  <c r="BA8" i="52"/>
  <c r="BI8" i="52"/>
  <c r="BQ8" i="52"/>
  <c r="BY8" i="52"/>
  <c r="CG8" i="52"/>
  <c r="CO8" i="52"/>
  <c r="N8" i="52"/>
  <c r="V8" i="52"/>
  <c r="AD8" i="52"/>
  <c r="AL8" i="52"/>
  <c r="AT8" i="52"/>
  <c r="BB8" i="52"/>
  <c r="BJ8" i="52"/>
  <c r="BR8" i="52"/>
  <c r="BZ8" i="52"/>
  <c r="CH8" i="52"/>
  <c r="CP8" i="52"/>
  <c r="O8" i="52"/>
  <c r="W8" i="52"/>
  <c r="AE8" i="52"/>
  <c r="AM8" i="52"/>
  <c r="AU8" i="52"/>
  <c r="BC8" i="52"/>
  <c r="BK8" i="52"/>
  <c r="BS8" i="52"/>
  <c r="CA8" i="52"/>
  <c r="CI8" i="52"/>
  <c r="CQ8" i="52"/>
  <c r="Q8" i="52"/>
  <c r="Y8" i="52"/>
  <c r="AG8" i="52"/>
  <c r="AO8" i="52"/>
  <c r="AW8" i="52"/>
  <c r="BE8" i="52"/>
  <c r="BM8" i="52"/>
  <c r="BU8" i="52"/>
  <c r="CC8" i="52"/>
  <c r="CK8" i="52"/>
  <c r="CS8" i="52"/>
  <c r="P8" i="52"/>
  <c r="CB8" i="52"/>
  <c r="X8" i="52"/>
  <c r="CJ8" i="52"/>
  <c r="AF8" i="52"/>
  <c r="CR8" i="52"/>
  <c r="AN8" i="52"/>
  <c r="AV8" i="52"/>
  <c r="BD8" i="52"/>
  <c r="BT8" i="52"/>
  <c r="BL8" i="52"/>
  <c r="I12" i="52"/>
  <c r="N12" i="52"/>
  <c r="V12" i="52"/>
  <c r="AD12" i="52"/>
  <c r="AL12" i="52"/>
  <c r="AT12" i="52"/>
  <c r="BB12" i="52"/>
  <c r="BJ12" i="52"/>
  <c r="BR12" i="52"/>
  <c r="BZ12" i="52"/>
  <c r="CH12" i="52"/>
  <c r="CP12" i="52"/>
  <c r="O12" i="52"/>
  <c r="W12" i="52"/>
  <c r="AE12" i="52"/>
  <c r="AM12" i="52"/>
  <c r="AU12" i="52"/>
  <c r="BC12" i="52"/>
  <c r="BK12" i="52"/>
  <c r="BS12" i="52"/>
  <c r="CA12" i="52"/>
  <c r="CI12" i="52"/>
  <c r="CQ12" i="52"/>
  <c r="P12" i="52"/>
  <c r="X12" i="52"/>
  <c r="AF12" i="52"/>
  <c r="AN12" i="52"/>
  <c r="AV12" i="52"/>
  <c r="BD12" i="52"/>
  <c r="BL12" i="52"/>
  <c r="BT12" i="52"/>
  <c r="CB12" i="52"/>
  <c r="CJ12" i="52"/>
  <c r="CR12" i="52"/>
  <c r="Q12" i="52"/>
  <c r="Y12" i="52"/>
  <c r="AG12" i="52"/>
  <c r="AO12" i="52"/>
  <c r="AW12" i="52"/>
  <c r="BE12" i="52"/>
  <c r="BM12" i="52"/>
  <c r="BU12" i="52"/>
  <c r="CC12" i="52"/>
  <c r="CK12" i="52"/>
  <c r="CS12" i="52"/>
  <c r="J12" i="52"/>
  <c r="R12" i="52"/>
  <c r="Z12" i="52"/>
  <c r="AH12" i="52"/>
  <c r="AP12" i="52"/>
  <c r="AX12" i="52"/>
  <c r="BF12" i="52"/>
  <c r="BN12" i="52"/>
  <c r="BV12" i="52"/>
  <c r="CD12" i="52"/>
  <c r="CL12" i="52"/>
  <c r="K12" i="52"/>
  <c r="S12" i="52"/>
  <c r="AA12" i="52"/>
  <c r="AI12" i="52"/>
  <c r="AQ12" i="52"/>
  <c r="AY12" i="52"/>
  <c r="BG12" i="52"/>
  <c r="BO12" i="52"/>
  <c r="BW12" i="52"/>
  <c r="CE12" i="52"/>
  <c r="CM12" i="52"/>
  <c r="M12" i="52"/>
  <c r="U12" i="52"/>
  <c r="AC12" i="52"/>
  <c r="AK12" i="52"/>
  <c r="AS12" i="52"/>
  <c r="BA12" i="52"/>
  <c r="BI12" i="52"/>
  <c r="BQ12" i="52"/>
  <c r="BY12" i="52"/>
  <c r="CG12" i="52"/>
  <c r="CO12" i="52"/>
  <c r="T12" i="52"/>
  <c r="CF12" i="52"/>
  <c r="AB12" i="52"/>
  <c r="CN12" i="52"/>
  <c r="AJ12" i="52"/>
  <c r="AR12" i="52"/>
  <c r="AZ12" i="52"/>
  <c r="BH12" i="52"/>
  <c r="L12" i="52"/>
  <c r="BX12" i="52"/>
  <c r="BP12" i="52"/>
  <c r="I22" i="52"/>
  <c r="Q22" i="52"/>
  <c r="Y22" i="52"/>
  <c r="AG22" i="52"/>
  <c r="AO22" i="52"/>
  <c r="AW22" i="52"/>
  <c r="BE22" i="52"/>
  <c r="BM22" i="52"/>
  <c r="BU22" i="52"/>
  <c r="CC22" i="52"/>
  <c r="CK22" i="52"/>
  <c r="CS22" i="52"/>
  <c r="J22" i="52"/>
  <c r="R22" i="52"/>
  <c r="Z22" i="52"/>
  <c r="AH22" i="52"/>
  <c r="AP22" i="52"/>
  <c r="AX22" i="52"/>
  <c r="BF22" i="52"/>
  <c r="BN22" i="52"/>
  <c r="BV22" i="52"/>
  <c r="CD22" i="52"/>
  <c r="CL22" i="52"/>
  <c r="K22" i="52"/>
  <c r="S22" i="52"/>
  <c r="AA22" i="52"/>
  <c r="AI22" i="52"/>
  <c r="AQ22" i="52"/>
  <c r="AY22" i="52"/>
  <c r="BG22" i="52"/>
  <c r="BO22" i="52"/>
  <c r="BW22" i="52"/>
  <c r="CE22" i="52"/>
  <c r="CM22" i="52"/>
  <c r="L22" i="52"/>
  <c r="T22" i="52"/>
  <c r="AB22" i="52"/>
  <c r="AJ22" i="52"/>
  <c r="AR22" i="52"/>
  <c r="AZ22" i="52"/>
  <c r="BH22" i="52"/>
  <c r="BP22" i="52"/>
  <c r="BX22" i="52"/>
  <c r="CF22" i="52"/>
  <c r="CN22" i="52"/>
  <c r="M22" i="52"/>
  <c r="U22" i="52"/>
  <c r="AC22" i="52"/>
  <c r="AK22" i="52"/>
  <c r="AS22" i="52"/>
  <c r="BA22" i="52"/>
  <c r="BI22" i="52"/>
  <c r="BQ22" i="52"/>
  <c r="BY22" i="52"/>
  <c r="CG22" i="52"/>
  <c r="CO22" i="52"/>
  <c r="O22" i="52"/>
  <c r="W22" i="52"/>
  <c r="AE22" i="52"/>
  <c r="AM22" i="52"/>
  <c r="AU22" i="52"/>
  <c r="BC22" i="52"/>
  <c r="BK22" i="52"/>
  <c r="BS22" i="52"/>
  <c r="CA22" i="52"/>
  <c r="CI22" i="52"/>
  <c r="CQ22" i="52"/>
  <c r="AD22" i="52"/>
  <c r="BJ22" i="52"/>
  <c r="CP22" i="52"/>
  <c r="BD22" i="52"/>
  <c r="AF22" i="52"/>
  <c r="BL22" i="52"/>
  <c r="CR22" i="52"/>
  <c r="AL22" i="52"/>
  <c r="BR22" i="52"/>
  <c r="AN22" i="52"/>
  <c r="BT22" i="52"/>
  <c r="N22" i="52"/>
  <c r="AT22" i="52"/>
  <c r="BZ22" i="52"/>
  <c r="P22" i="52"/>
  <c r="CB22" i="52"/>
  <c r="X22" i="52"/>
  <c r="AV22" i="52"/>
  <c r="CJ22" i="52"/>
  <c r="V22" i="52"/>
  <c r="BB22" i="52"/>
  <c r="CH22" i="52"/>
  <c r="I14" i="52"/>
  <c r="P14" i="52"/>
  <c r="X14" i="52"/>
  <c r="AF14" i="52"/>
  <c r="AN14" i="52"/>
  <c r="AV14" i="52"/>
  <c r="BD14" i="52"/>
  <c r="BL14" i="52"/>
  <c r="BT14" i="52"/>
  <c r="CB14" i="52"/>
  <c r="CJ14" i="52"/>
  <c r="CR14" i="52"/>
  <c r="Q14" i="52"/>
  <c r="Y14" i="52"/>
  <c r="AG14" i="52"/>
  <c r="AO14" i="52"/>
  <c r="AW14" i="52"/>
  <c r="BE14" i="52"/>
  <c r="BM14" i="52"/>
  <c r="BU14" i="52"/>
  <c r="CC14" i="52"/>
  <c r="CK14" i="52"/>
  <c r="CS14" i="52"/>
  <c r="J14" i="52"/>
  <c r="R14" i="52"/>
  <c r="Z14" i="52"/>
  <c r="AH14" i="52"/>
  <c r="AP14" i="52"/>
  <c r="AX14" i="52"/>
  <c r="BF14" i="52"/>
  <c r="BN14" i="52"/>
  <c r="BV14" i="52"/>
  <c r="CD14" i="52"/>
  <c r="CL14" i="52"/>
  <c r="K14" i="52"/>
  <c r="S14" i="52"/>
  <c r="AA14" i="52"/>
  <c r="AI14" i="52"/>
  <c r="AQ14" i="52"/>
  <c r="AY14" i="52"/>
  <c r="BG14" i="52"/>
  <c r="BO14" i="52"/>
  <c r="BW14" i="52"/>
  <c r="CE14" i="52"/>
  <c r="CM14" i="52"/>
  <c r="L14" i="52"/>
  <c r="T14" i="52"/>
  <c r="AB14" i="52"/>
  <c r="AJ14" i="52"/>
  <c r="AR14" i="52"/>
  <c r="AZ14" i="52"/>
  <c r="BH14" i="52"/>
  <c r="BP14" i="52"/>
  <c r="BX14" i="52"/>
  <c r="CF14" i="52"/>
  <c r="CN14" i="52"/>
  <c r="M14" i="52"/>
  <c r="U14" i="52"/>
  <c r="AC14" i="52"/>
  <c r="AK14" i="52"/>
  <c r="AS14" i="52"/>
  <c r="BA14" i="52"/>
  <c r="BI14" i="52"/>
  <c r="BQ14" i="52"/>
  <c r="BY14" i="52"/>
  <c r="CG14" i="52"/>
  <c r="CO14" i="52"/>
  <c r="O14" i="52"/>
  <c r="W14" i="52"/>
  <c r="AE14" i="52"/>
  <c r="AM14" i="52"/>
  <c r="AU14" i="52"/>
  <c r="BC14" i="52"/>
  <c r="BK14" i="52"/>
  <c r="BS14" i="52"/>
  <c r="CA14" i="52"/>
  <c r="CI14" i="52"/>
  <c r="CQ14" i="52"/>
  <c r="V14" i="52"/>
  <c r="CH14" i="52"/>
  <c r="AD14" i="52"/>
  <c r="CP14" i="52"/>
  <c r="AL14" i="52"/>
  <c r="AT14" i="52"/>
  <c r="BB14" i="52"/>
  <c r="BJ14" i="52"/>
  <c r="N14" i="52"/>
  <c r="BZ14" i="52"/>
  <c r="BR14" i="52"/>
  <c r="I10" i="52"/>
  <c r="L10" i="52"/>
  <c r="T10" i="52"/>
  <c r="AB10" i="52"/>
  <c r="AJ10" i="52"/>
  <c r="AR10" i="52"/>
  <c r="AZ10" i="52"/>
  <c r="BH10" i="52"/>
  <c r="BP10" i="52"/>
  <c r="BX10" i="52"/>
  <c r="CF10" i="52"/>
  <c r="CN10" i="52"/>
  <c r="M10" i="52"/>
  <c r="U10" i="52"/>
  <c r="AC10" i="52"/>
  <c r="AK10" i="52"/>
  <c r="AS10" i="52"/>
  <c r="BA10" i="52"/>
  <c r="BI10" i="52"/>
  <c r="BQ10" i="52"/>
  <c r="BY10" i="52"/>
  <c r="CG10" i="52"/>
  <c r="CO10" i="52"/>
  <c r="N10" i="52"/>
  <c r="V10" i="52"/>
  <c r="AD10" i="52"/>
  <c r="AL10" i="52"/>
  <c r="AT10" i="52"/>
  <c r="BB10" i="52"/>
  <c r="BJ10" i="52"/>
  <c r="BR10" i="52"/>
  <c r="BZ10" i="52"/>
  <c r="CH10" i="52"/>
  <c r="CP10" i="52"/>
  <c r="O10" i="52"/>
  <c r="W10" i="52"/>
  <c r="AE10" i="52"/>
  <c r="AM10" i="52"/>
  <c r="AU10" i="52"/>
  <c r="BC10" i="52"/>
  <c r="BK10" i="52"/>
  <c r="BS10" i="52"/>
  <c r="CA10" i="52"/>
  <c r="CI10" i="52"/>
  <c r="CQ10" i="52"/>
  <c r="P10" i="52"/>
  <c r="X10" i="52"/>
  <c r="AF10" i="52"/>
  <c r="AN10" i="52"/>
  <c r="AV10" i="52"/>
  <c r="BD10" i="52"/>
  <c r="BL10" i="52"/>
  <c r="BT10" i="52"/>
  <c r="CB10" i="52"/>
  <c r="CJ10" i="52"/>
  <c r="CR10" i="52"/>
  <c r="Q10" i="52"/>
  <c r="Y10" i="52"/>
  <c r="AG10" i="52"/>
  <c r="AO10" i="52"/>
  <c r="AW10" i="52"/>
  <c r="BE10" i="52"/>
  <c r="BM10" i="52"/>
  <c r="BU10" i="52"/>
  <c r="CC10" i="52"/>
  <c r="CK10" i="52"/>
  <c r="CS10" i="52"/>
  <c r="K10" i="52"/>
  <c r="S10" i="52"/>
  <c r="AA10" i="52"/>
  <c r="AI10" i="52"/>
  <c r="AQ10" i="52"/>
  <c r="AY10" i="52"/>
  <c r="BG10" i="52"/>
  <c r="BO10" i="52"/>
  <c r="BW10" i="52"/>
  <c r="CE10" i="52"/>
  <c r="CM10" i="52"/>
  <c r="R10" i="52"/>
  <c r="CD10" i="52"/>
  <c r="Z10" i="52"/>
  <c r="CL10" i="52"/>
  <c r="AH10" i="52"/>
  <c r="AP10" i="52"/>
  <c r="AX10" i="52"/>
  <c r="BF10" i="52"/>
  <c r="J10" i="52"/>
  <c r="BV10" i="52"/>
  <c r="BN10" i="52"/>
  <c r="I9" i="52"/>
  <c r="K9" i="52"/>
  <c r="S9" i="52"/>
  <c r="AA9" i="52"/>
  <c r="AI9" i="52"/>
  <c r="AQ9" i="52"/>
  <c r="AY9" i="52"/>
  <c r="BG9" i="52"/>
  <c r="BO9" i="52"/>
  <c r="BW9" i="52"/>
  <c r="CE9" i="52"/>
  <c r="CM9" i="52"/>
  <c r="L9" i="52"/>
  <c r="T9" i="52"/>
  <c r="AB9" i="52"/>
  <c r="AJ9" i="52"/>
  <c r="AR9" i="52"/>
  <c r="AZ9" i="52"/>
  <c r="BH9" i="52"/>
  <c r="BP9" i="52"/>
  <c r="BX9" i="52"/>
  <c r="CF9" i="52"/>
  <c r="CN9" i="52"/>
  <c r="M9" i="52"/>
  <c r="U9" i="52"/>
  <c r="AC9" i="52"/>
  <c r="AK9" i="52"/>
  <c r="AS9" i="52"/>
  <c r="BA9" i="52"/>
  <c r="BI9" i="52"/>
  <c r="BQ9" i="52"/>
  <c r="BY9" i="52"/>
  <c r="CG9" i="52"/>
  <c r="CO9" i="52"/>
  <c r="N9" i="52"/>
  <c r="V9" i="52"/>
  <c r="AD9" i="52"/>
  <c r="AL9" i="52"/>
  <c r="AT9" i="52"/>
  <c r="BB9" i="52"/>
  <c r="BJ9" i="52"/>
  <c r="BR9" i="52"/>
  <c r="BZ9" i="52"/>
  <c r="CH9" i="52"/>
  <c r="CP9" i="52"/>
  <c r="O9" i="52"/>
  <c r="W9" i="52"/>
  <c r="AE9" i="52"/>
  <c r="AM9" i="52"/>
  <c r="AU9" i="52"/>
  <c r="BC9" i="52"/>
  <c r="BK9" i="52"/>
  <c r="BS9" i="52"/>
  <c r="CA9" i="52"/>
  <c r="CI9" i="52"/>
  <c r="CQ9" i="52"/>
  <c r="P9" i="52"/>
  <c r="X9" i="52"/>
  <c r="AF9" i="52"/>
  <c r="AN9" i="52"/>
  <c r="AV9" i="52"/>
  <c r="BD9" i="52"/>
  <c r="BL9" i="52"/>
  <c r="BT9" i="52"/>
  <c r="CB9" i="52"/>
  <c r="CJ9" i="52"/>
  <c r="CR9" i="52"/>
  <c r="J9" i="52"/>
  <c r="R9" i="52"/>
  <c r="Z9" i="52"/>
  <c r="AH9" i="52"/>
  <c r="AP9" i="52"/>
  <c r="AX9" i="52"/>
  <c r="BF9" i="52"/>
  <c r="BN9" i="52"/>
  <c r="BV9" i="52"/>
  <c r="CD9" i="52"/>
  <c r="CL9" i="52"/>
  <c r="AW9" i="52"/>
  <c r="BE9" i="52"/>
  <c r="BM9" i="52"/>
  <c r="BU9" i="52"/>
  <c r="Q9" i="52"/>
  <c r="CC9" i="52"/>
  <c r="Y9" i="52"/>
  <c r="CK9" i="52"/>
  <c r="AO9" i="52"/>
  <c r="AG9" i="52"/>
  <c r="CS9" i="52"/>
  <c r="I13" i="52"/>
  <c r="O13" i="52"/>
  <c r="W13" i="52"/>
  <c r="AE13" i="52"/>
  <c r="AM13" i="52"/>
  <c r="AU13" i="52"/>
  <c r="BC13" i="52"/>
  <c r="BK13" i="52"/>
  <c r="BS13" i="52"/>
  <c r="CA13" i="52"/>
  <c r="CI13" i="52"/>
  <c r="CQ13" i="52"/>
  <c r="P13" i="52"/>
  <c r="X13" i="52"/>
  <c r="AF13" i="52"/>
  <c r="AN13" i="52"/>
  <c r="AV13" i="52"/>
  <c r="BD13" i="52"/>
  <c r="BL13" i="52"/>
  <c r="BT13" i="52"/>
  <c r="CB13" i="52"/>
  <c r="CJ13" i="52"/>
  <c r="CR13" i="52"/>
  <c r="Q13" i="52"/>
  <c r="Y13" i="52"/>
  <c r="AG13" i="52"/>
  <c r="AO13" i="52"/>
  <c r="AW13" i="52"/>
  <c r="BE13" i="52"/>
  <c r="BM13" i="52"/>
  <c r="BU13" i="52"/>
  <c r="CC13" i="52"/>
  <c r="CK13" i="52"/>
  <c r="CS13" i="52"/>
  <c r="J13" i="52"/>
  <c r="R13" i="52"/>
  <c r="Z13" i="52"/>
  <c r="AH13" i="52"/>
  <c r="AP13" i="52"/>
  <c r="AX13" i="52"/>
  <c r="BF13" i="52"/>
  <c r="BN13" i="52"/>
  <c r="BV13" i="52"/>
  <c r="CD13" i="52"/>
  <c r="CL13" i="52"/>
  <c r="K13" i="52"/>
  <c r="S13" i="52"/>
  <c r="AA13" i="52"/>
  <c r="AI13" i="52"/>
  <c r="AQ13" i="52"/>
  <c r="AY13" i="52"/>
  <c r="BG13" i="52"/>
  <c r="BO13" i="52"/>
  <c r="BW13" i="52"/>
  <c r="CE13" i="52"/>
  <c r="CM13" i="52"/>
  <c r="L13" i="52"/>
  <c r="T13" i="52"/>
  <c r="AB13" i="52"/>
  <c r="AJ13" i="52"/>
  <c r="AR13" i="52"/>
  <c r="AZ13" i="52"/>
  <c r="BH13" i="52"/>
  <c r="BP13" i="52"/>
  <c r="BX13" i="52"/>
  <c r="CF13" i="52"/>
  <c r="CN13" i="52"/>
  <c r="N13" i="52"/>
  <c r="V13" i="52"/>
  <c r="AD13" i="52"/>
  <c r="AL13" i="52"/>
  <c r="AT13" i="52"/>
  <c r="BB13" i="52"/>
  <c r="BJ13" i="52"/>
  <c r="BR13" i="52"/>
  <c r="BZ13" i="52"/>
  <c r="CH13" i="52"/>
  <c r="CP13" i="52"/>
  <c r="BA13" i="52"/>
  <c r="BI13" i="52"/>
  <c r="BQ13" i="52"/>
  <c r="M13" i="52"/>
  <c r="BY13" i="52"/>
  <c r="U13" i="52"/>
  <c r="CG13" i="52"/>
  <c r="AC13" i="52"/>
  <c r="CO13" i="52"/>
  <c r="AS13" i="52"/>
  <c r="AK13" i="52"/>
  <c r="G9" i="52"/>
  <c r="E17" i="52"/>
  <c r="E24" i="52"/>
  <c r="K12" i="43"/>
  <c r="K27" i="43"/>
  <c r="K26" i="43"/>
  <c r="K8" i="43"/>
  <c r="K21" i="43"/>
  <c r="K15" i="43"/>
  <c r="K10" i="43"/>
  <c r="J13" i="43"/>
  <c r="K13" i="43"/>
  <c r="K24" i="43"/>
  <c r="K23" i="43"/>
  <c r="K28" i="43"/>
  <c r="K11" i="43"/>
  <c r="K22" i="43"/>
  <c r="K25" i="43"/>
  <c r="K14" i="43"/>
  <c r="K9" i="43"/>
  <c r="G10" i="43"/>
  <c r="J10" i="43"/>
  <c r="J26" i="43"/>
  <c r="J28" i="43"/>
  <c r="J11" i="43"/>
  <c r="J15" i="43"/>
  <c r="J14" i="43"/>
  <c r="J25" i="43"/>
  <c r="J24" i="43"/>
  <c r="E27" i="43"/>
  <c r="J27" i="43"/>
  <c r="J9" i="43"/>
  <c r="J20" i="43"/>
  <c r="J8" i="43"/>
  <c r="J21" i="43"/>
  <c r="H17" i="43"/>
  <c r="J17" i="43"/>
  <c r="J12" i="43"/>
  <c r="J19" i="43"/>
  <c r="J16" i="43"/>
  <c r="J23" i="43"/>
  <c r="J22" i="43"/>
  <c r="J18" i="43"/>
  <c r="AN17" i="46"/>
  <c r="AM17" i="46" s="1"/>
  <c r="Q17" i="46" s="1"/>
  <c r="U17" i="46" s="1"/>
  <c r="L6" i="46" s="1"/>
  <c r="AS17" i="46"/>
  <c r="R17" i="46" s="1"/>
  <c r="V17" i="46" s="1"/>
  <c r="H9" i="46" s="1"/>
  <c r="AG17" i="46"/>
  <c r="AK17" i="46"/>
  <c r="AJ17" i="46" s="1"/>
  <c r="P17" i="46" s="1"/>
  <c r="T17" i="46" s="1"/>
  <c r="L3" i="46" s="1"/>
  <c r="H10" i="43"/>
  <c r="AN832" i="34"/>
  <c r="AJ832" i="34"/>
  <c r="AQ832" i="34"/>
  <c r="AV832" i="34"/>
  <c r="AV976" i="34"/>
  <c r="AJ976" i="34"/>
  <c r="AN976" i="34"/>
  <c r="AQ976" i="34"/>
  <c r="AQ933" i="34"/>
  <c r="AN933" i="34"/>
  <c r="AJ933" i="34"/>
  <c r="AV933" i="34"/>
  <c r="AV661" i="34"/>
  <c r="AQ661" i="34"/>
  <c r="AJ661" i="34"/>
  <c r="AN661" i="34"/>
  <c r="AQ498" i="34"/>
  <c r="AV498" i="34"/>
  <c r="AJ498" i="34"/>
  <c r="AN498" i="34"/>
  <c r="AJ484" i="34"/>
  <c r="AQ484" i="34"/>
  <c r="AV484" i="34"/>
  <c r="AN484" i="34"/>
  <c r="AQ401" i="34"/>
  <c r="AV401" i="34"/>
  <c r="AN401" i="34"/>
  <c r="AJ401" i="34"/>
  <c r="AJ781" i="34"/>
  <c r="AQ781" i="34"/>
  <c r="AV781" i="34"/>
  <c r="AN781" i="34"/>
  <c r="AJ918" i="34"/>
  <c r="AV918" i="34"/>
  <c r="AQ918" i="34"/>
  <c r="AN918" i="34"/>
  <c r="AV827" i="34"/>
  <c r="AN827" i="34"/>
  <c r="AJ827" i="34"/>
  <c r="AQ827" i="34"/>
  <c r="AV241" i="34"/>
  <c r="AQ241" i="34"/>
  <c r="AJ241" i="34"/>
  <c r="AN241" i="34"/>
  <c r="AJ364" i="34"/>
  <c r="AQ364" i="34"/>
  <c r="AV364" i="34"/>
  <c r="AN364" i="34"/>
  <c r="AJ388" i="34"/>
  <c r="AN388" i="34"/>
  <c r="AQ388" i="34"/>
  <c r="AV388" i="34"/>
  <c r="AV959" i="34"/>
  <c r="AJ959" i="34"/>
  <c r="AN959" i="34"/>
  <c r="AQ959" i="34"/>
  <c r="AJ967" i="34"/>
  <c r="AQ967" i="34"/>
  <c r="AV967" i="34"/>
  <c r="AN967" i="34"/>
  <c r="AV417" i="34"/>
  <c r="AJ417" i="34"/>
  <c r="AQ417" i="34"/>
  <c r="AN417" i="34"/>
  <c r="AQ382" i="34"/>
  <c r="AJ382" i="34"/>
  <c r="AV382" i="34"/>
  <c r="AN382" i="34"/>
  <c r="AV983" i="34"/>
  <c r="AN983" i="34"/>
  <c r="AQ983" i="34"/>
  <c r="AJ983" i="34"/>
  <c r="AJ623" i="34"/>
  <c r="AN623" i="34"/>
  <c r="AQ623" i="34"/>
  <c r="AV623" i="34"/>
  <c r="AJ671" i="34"/>
  <c r="AN671" i="34"/>
  <c r="AV671" i="34"/>
  <c r="AQ671" i="34"/>
  <c r="AQ859" i="34"/>
  <c r="AN859" i="34"/>
  <c r="AJ859" i="34"/>
  <c r="AV859" i="34"/>
  <c r="AV638" i="34"/>
  <c r="AN638" i="34"/>
  <c r="AQ638" i="34"/>
  <c r="AJ638" i="34"/>
  <c r="G27" i="43"/>
  <c r="AN974" i="34"/>
  <c r="AQ974" i="34"/>
  <c r="AJ974" i="34"/>
  <c r="AV974" i="34"/>
  <c r="AQ791" i="34"/>
  <c r="AV791" i="34"/>
  <c r="AN791" i="34"/>
  <c r="AJ791" i="34"/>
  <c r="AN744" i="34"/>
  <c r="AV744" i="34"/>
  <c r="AQ744" i="34"/>
  <c r="AJ744" i="34"/>
  <c r="I27" i="43"/>
  <c r="AV63" i="34"/>
  <c r="AN63" i="34"/>
  <c r="AJ63" i="34"/>
  <c r="AQ63" i="34"/>
  <c r="AQ56" i="34"/>
  <c r="AV56" i="34"/>
  <c r="AN56" i="34"/>
  <c r="AJ56" i="34"/>
  <c r="AN765" i="34"/>
  <c r="AV765" i="34"/>
  <c r="AQ765" i="34"/>
  <c r="AJ765" i="34"/>
  <c r="AQ996" i="34"/>
  <c r="AV996" i="34"/>
  <c r="AJ996" i="34"/>
  <c r="AN996" i="34"/>
  <c r="AV198" i="34"/>
  <c r="AJ198" i="34"/>
  <c r="AN198" i="34"/>
  <c r="AQ198" i="34"/>
  <c r="AQ927" i="34"/>
  <c r="AN927" i="34"/>
  <c r="AV927" i="34"/>
  <c r="AJ927" i="34"/>
  <c r="AN863" i="34"/>
  <c r="AV863" i="34"/>
  <c r="AJ863" i="34"/>
  <c r="AQ863" i="34"/>
  <c r="AJ618" i="34"/>
  <c r="AN618" i="34"/>
  <c r="AV618" i="34"/>
  <c r="AQ618" i="34"/>
  <c r="F27" i="43"/>
  <c r="AJ608" i="34"/>
  <c r="AN608" i="34"/>
  <c r="AV608" i="34"/>
  <c r="AQ608" i="34"/>
  <c r="AQ117" i="34"/>
  <c r="AN117" i="34"/>
  <c r="AV117" i="34"/>
  <c r="AJ117" i="34"/>
  <c r="AJ635" i="34"/>
  <c r="AQ635" i="34"/>
  <c r="AN635" i="34"/>
  <c r="AV635" i="34"/>
  <c r="AV725" i="34"/>
  <c r="AQ725" i="34"/>
  <c r="AN725" i="34"/>
  <c r="AJ725" i="34"/>
  <c r="AJ980" i="34"/>
  <c r="AQ980" i="34"/>
  <c r="AN980" i="34"/>
  <c r="AV980" i="34"/>
  <c r="AQ338" i="34"/>
  <c r="AV338" i="34"/>
  <c r="AJ338" i="34"/>
  <c r="AN338" i="34"/>
  <c r="AV1002" i="34"/>
  <c r="AQ1002" i="34"/>
  <c r="AJ1002" i="34"/>
  <c r="AN1002" i="34"/>
  <c r="AV930" i="34"/>
  <c r="AN930" i="34"/>
  <c r="AJ930" i="34"/>
  <c r="AQ930" i="34"/>
  <c r="AQ698" i="34"/>
  <c r="AN698" i="34"/>
  <c r="AJ698" i="34"/>
  <c r="AV698" i="34"/>
  <c r="AN845" i="34"/>
  <c r="AV845" i="34"/>
  <c r="AJ845" i="34"/>
  <c r="AQ845" i="34"/>
  <c r="AN987" i="34"/>
  <c r="AV987" i="34"/>
  <c r="AJ987" i="34"/>
  <c r="AQ987" i="34"/>
  <c r="AQ992" i="34"/>
  <c r="AV992" i="34"/>
  <c r="AJ992" i="34"/>
  <c r="AN992" i="34"/>
  <c r="AQ905" i="34"/>
  <c r="AN905" i="34"/>
  <c r="AV905" i="34"/>
  <c r="AJ905" i="34"/>
  <c r="AQ33" i="34"/>
  <c r="AJ33" i="34"/>
  <c r="AN33" i="34"/>
  <c r="AV33" i="34"/>
  <c r="AN696" i="34"/>
  <c r="AQ696" i="34"/>
  <c r="AJ696" i="34"/>
  <c r="AV696" i="34"/>
  <c r="AV813" i="34"/>
  <c r="AN813" i="34"/>
  <c r="AQ813" i="34"/>
  <c r="AJ813" i="34"/>
  <c r="AV93" i="34"/>
  <c r="AQ93" i="34"/>
  <c r="AJ93" i="34"/>
  <c r="AN93" i="34"/>
  <c r="AJ519" i="34"/>
  <c r="AN519" i="34"/>
  <c r="AV519" i="34"/>
  <c r="AQ519" i="34"/>
  <c r="AQ981" i="34"/>
  <c r="AJ981" i="34"/>
  <c r="AN981" i="34"/>
  <c r="AV981" i="34"/>
  <c r="DI45" i="43"/>
  <c r="G19" i="52"/>
  <c r="H19" i="52"/>
  <c r="DI45" i="52"/>
  <c r="E10" i="43"/>
  <c r="I10" i="43"/>
  <c r="F10" i="43"/>
  <c r="F17" i="43"/>
  <c r="H6" i="46"/>
  <c r="G24" i="52"/>
  <c r="F20" i="52"/>
  <c r="E20" i="52"/>
  <c r="H20" i="52"/>
  <c r="G21" i="52"/>
  <c r="F9" i="52"/>
  <c r="E16" i="52"/>
  <c r="G17" i="52"/>
  <c r="E14" i="52"/>
  <c r="H9" i="52"/>
  <c r="H16" i="52"/>
  <c r="E9" i="52"/>
  <c r="F24" i="52"/>
  <c r="G16" i="52"/>
  <c r="H24" i="52"/>
  <c r="G20" i="52"/>
  <c r="E19" i="52"/>
  <c r="F16" i="52"/>
  <c r="G26" i="52"/>
  <c r="G17" i="43"/>
  <c r="I17" i="43"/>
  <c r="E17" i="43"/>
  <c r="F26" i="52"/>
  <c r="H26" i="52"/>
  <c r="E26" i="52"/>
  <c r="H17" i="52"/>
  <c r="G14" i="52"/>
  <c r="F17" i="52"/>
  <c r="H21" i="52"/>
  <c r="F14" i="52"/>
  <c r="E21" i="52"/>
  <c r="H14" i="52"/>
  <c r="F21" i="52"/>
  <c r="E23" i="52"/>
  <c r="G23" i="52"/>
  <c r="G11" i="52"/>
  <c r="F23" i="52"/>
  <c r="H11" i="52"/>
  <c r="H6" i="34"/>
  <c r="O6" i="34"/>
  <c r="E11" i="52"/>
  <c r="H3" i="34"/>
  <c r="O3" i="34"/>
  <c r="H11" i="34"/>
  <c r="L9" i="34"/>
  <c r="K9" i="34"/>
  <c r="H23" i="52"/>
  <c r="F11" i="52"/>
  <c r="AS553" i="46"/>
  <c r="AK553" i="46"/>
  <c r="AN553" i="46"/>
  <c r="AG553" i="46"/>
  <c r="AV336" i="34"/>
  <c r="AQ336" i="34"/>
  <c r="AJ336" i="34"/>
  <c r="AN336" i="34"/>
  <c r="AN973" i="34"/>
  <c r="AV973" i="34"/>
  <c r="AQ973" i="34"/>
  <c r="AJ973" i="34"/>
  <c r="AV894" i="34"/>
  <c r="AN894" i="34"/>
  <c r="AJ894" i="34"/>
  <c r="AQ894" i="34"/>
  <c r="AN524" i="34"/>
  <c r="AQ524" i="34"/>
  <c r="AJ524" i="34"/>
  <c r="AV524" i="34"/>
  <c r="AV481" i="34"/>
  <c r="AN481" i="34"/>
  <c r="AQ481" i="34"/>
  <c r="AJ481" i="34"/>
  <c r="AV457" i="34"/>
  <c r="AJ457" i="34"/>
  <c r="AQ457" i="34"/>
  <c r="AN457" i="34"/>
  <c r="AQ849" i="34"/>
  <c r="AV849" i="34"/>
  <c r="AN849" i="34"/>
  <c r="AJ849" i="34"/>
  <c r="AN163" i="34"/>
  <c r="AJ163" i="34"/>
  <c r="AQ163" i="34"/>
  <c r="AV163" i="34"/>
  <c r="AJ961" i="34"/>
  <c r="AN961" i="34"/>
  <c r="AQ961" i="34"/>
  <c r="AV961" i="34"/>
  <c r="AN403" i="34"/>
  <c r="AQ403" i="34"/>
  <c r="AJ403" i="34"/>
  <c r="AV403" i="34"/>
  <c r="AN373" i="34"/>
  <c r="AJ373" i="34"/>
  <c r="AQ373" i="34"/>
  <c r="AV373" i="34"/>
  <c r="AJ585" i="34"/>
  <c r="AV585" i="34"/>
  <c r="AN585" i="34"/>
  <c r="AQ585" i="34"/>
  <c r="AN528" i="34"/>
  <c r="AQ528" i="34"/>
  <c r="AJ528" i="34"/>
  <c r="AV528" i="34"/>
  <c r="AJ460" i="34"/>
  <c r="AN460" i="34"/>
  <c r="AV460" i="34"/>
  <c r="AQ460" i="34"/>
  <c r="AQ424" i="34"/>
  <c r="AJ424" i="34"/>
  <c r="AN424" i="34"/>
  <c r="AV424" i="34"/>
  <c r="AQ243" i="34"/>
  <c r="AJ243" i="34"/>
  <c r="AV243" i="34"/>
  <c r="AN243" i="34"/>
  <c r="AQ593" i="34"/>
  <c r="AJ593" i="34"/>
  <c r="AV593" i="34"/>
  <c r="AN593" i="34"/>
  <c r="AV249" i="34"/>
  <c r="AQ249" i="34"/>
  <c r="AJ249" i="34"/>
  <c r="AN249" i="34"/>
  <c r="AJ247" i="34"/>
  <c r="AV247" i="34"/>
  <c r="AQ247" i="34"/>
  <c r="AN247" i="34"/>
  <c r="AV818" i="34"/>
  <c r="AN818" i="34"/>
  <c r="AJ818" i="34"/>
  <c r="AQ818" i="34"/>
  <c r="AN525" i="34"/>
  <c r="AQ525" i="34"/>
  <c r="AV525" i="34"/>
  <c r="AJ525" i="34"/>
  <c r="AQ399" i="34"/>
  <c r="AN399" i="34"/>
  <c r="AV399" i="34"/>
  <c r="AJ399" i="34"/>
  <c r="AQ330" i="34"/>
  <c r="AJ330" i="34"/>
  <c r="AV330" i="34"/>
  <c r="AN330" i="34"/>
  <c r="AQ642" i="34"/>
  <c r="AJ642" i="34"/>
  <c r="AV642" i="34"/>
  <c r="AN642" i="34"/>
  <c r="AQ522" i="34"/>
  <c r="AJ522" i="34"/>
  <c r="AN522" i="34"/>
  <c r="AV522" i="34"/>
  <c r="AQ414" i="34"/>
  <c r="AN414" i="34"/>
  <c r="AJ414" i="34"/>
  <c r="AV414" i="34"/>
  <c r="AV148" i="34"/>
  <c r="AJ148" i="34"/>
  <c r="AQ148" i="34"/>
  <c r="AN148" i="34"/>
  <c r="AV82" i="34"/>
  <c r="AJ82" i="34"/>
  <c r="AN82" i="34"/>
  <c r="AQ82" i="34"/>
  <c r="AJ80" i="34"/>
  <c r="AQ80" i="34"/>
  <c r="AV80" i="34"/>
  <c r="AN80" i="34"/>
  <c r="AN57" i="34"/>
  <c r="AJ57" i="34"/>
  <c r="AV57" i="34"/>
  <c r="AQ57" i="34"/>
  <c r="AQ394" i="34"/>
  <c r="AV394" i="34"/>
  <c r="AJ394" i="34"/>
  <c r="AN394" i="34"/>
  <c r="AQ372" i="34"/>
  <c r="AJ372" i="34"/>
  <c r="AN372" i="34"/>
  <c r="AV372" i="34"/>
  <c r="AN195" i="34"/>
  <c r="AQ195" i="34"/>
  <c r="AJ195" i="34"/>
  <c r="AV195" i="34"/>
  <c r="AQ251" i="34"/>
  <c r="AJ251" i="34"/>
  <c r="AN251" i="34"/>
  <c r="AV251" i="34"/>
  <c r="AN539" i="34"/>
  <c r="AJ539" i="34"/>
  <c r="AQ539" i="34"/>
  <c r="AV539" i="34"/>
  <c r="AQ440" i="34"/>
  <c r="AN440" i="34"/>
  <c r="AV440" i="34"/>
  <c r="AJ440" i="34"/>
  <c r="AN322" i="34"/>
  <c r="AQ322" i="34"/>
  <c r="AJ322" i="34"/>
  <c r="AV322" i="34"/>
  <c r="AQ283" i="34"/>
  <c r="AJ283" i="34"/>
  <c r="AN283" i="34"/>
  <c r="AV283" i="34"/>
  <c r="AN181" i="34"/>
  <c r="AJ181" i="34"/>
  <c r="AQ181" i="34"/>
  <c r="AV181" i="34"/>
  <c r="AJ162" i="34"/>
  <c r="AQ162" i="34"/>
  <c r="AN162" i="34"/>
  <c r="AV162" i="34"/>
  <c r="AJ135" i="34"/>
  <c r="AQ135" i="34"/>
  <c r="AN135" i="34"/>
  <c r="AV135" i="34"/>
  <c r="AQ106" i="34"/>
  <c r="AJ106" i="34"/>
  <c r="AV106" i="34"/>
  <c r="AN106" i="34"/>
  <c r="AN72" i="34"/>
  <c r="AQ72" i="34"/>
  <c r="AV72" i="34"/>
  <c r="AJ72" i="34"/>
  <c r="AJ61" i="34"/>
  <c r="AV61" i="34"/>
  <c r="AQ61" i="34"/>
  <c r="AN61" i="34"/>
  <c r="AV52" i="34"/>
  <c r="AJ52" i="34"/>
  <c r="AQ52" i="34"/>
  <c r="AN52" i="34"/>
  <c r="AV958" i="34"/>
  <c r="AJ958" i="34"/>
  <c r="AQ958" i="34"/>
  <c r="AN958" i="34"/>
  <c r="AJ943" i="34"/>
  <c r="AV943" i="34"/>
  <c r="AQ943" i="34"/>
  <c r="AN943" i="34"/>
  <c r="AV709" i="34"/>
  <c r="AN709" i="34"/>
  <c r="AJ709" i="34"/>
  <c r="AQ709" i="34"/>
  <c r="AN415" i="34"/>
  <c r="AV415" i="34"/>
  <c r="AQ415" i="34"/>
  <c r="AJ415" i="34"/>
  <c r="AJ500" i="34"/>
  <c r="AV500" i="34"/>
  <c r="AQ500" i="34"/>
  <c r="AN500" i="34"/>
  <c r="AV321" i="34"/>
  <c r="AJ321" i="34"/>
  <c r="AN321" i="34"/>
  <c r="AQ321" i="34"/>
  <c r="AQ310" i="34"/>
  <c r="AJ310" i="34"/>
  <c r="AV310" i="34"/>
  <c r="AN310" i="34"/>
  <c r="AQ293" i="34"/>
  <c r="AN293" i="34"/>
  <c r="AV293" i="34"/>
  <c r="AJ293" i="34"/>
  <c r="AQ242" i="34"/>
  <c r="AJ242" i="34"/>
  <c r="AV242" i="34"/>
  <c r="AN242" i="34"/>
  <c r="AV204" i="34"/>
  <c r="AJ204" i="34"/>
  <c r="AN204" i="34"/>
  <c r="AQ204" i="34"/>
  <c r="AQ100" i="34"/>
  <c r="AV100" i="34"/>
  <c r="AJ100" i="34"/>
  <c r="AN100" i="34"/>
  <c r="AQ79" i="34"/>
  <c r="AV79" i="34"/>
  <c r="AJ79" i="34"/>
  <c r="AN79" i="34"/>
  <c r="AN32" i="34"/>
  <c r="AQ32" i="34"/>
  <c r="AJ32" i="34"/>
  <c r="AV32" i="34"/>
  <c r="AJ952" i="34"/>
  <c r="AQ952" i="34"/>
  <c r="AV952" i="34"/>
  <c r="AN952" i="34"/>
  <c r="AV405" i="34"/>
  <c r="AJ405" i="34"/>
  <c r="AQ405" i="34"/>
  <c r="AN405" i="34"/>
  <c r="AK46" i="46"/>
  <c r="AG46" i="46"/>
  <c r="AS46" i="46"/>
  <c r="AN46" i="46"/>
  <c r="F13" i="52"/>
  <c r="H13" i="52"/>
  <c r="G13" i="52"/>
  <c r="E13" i="52"/>
  <c r="AG328" i="46"/>
  <c r="AK328" i="46"/>
  <c r="AS328" i="46"/>
  <c r="AN328" i="46"/>
  <c r="AK408" i="46"/>
  <c r="AG408" i="46"/>
  <c r="AS408" i="46"/>
  <c r="AN408" i="46"/>
  <c r="AN312" i="46"/>
  <c r="AG312" i="46"/>
  <c r="AK312" i="46"/>
  <c r="AS312" i="46"/>
  <c r="AN188" i="46"/>
  <c r="AK188" i="46"/>
  <c r="AG188" i="46"/>
  <c r="AS188" i="46"/>
  <c r="AV899" i="34"/>
  <c r="AN899" i="34"/>
  <c r="AQ899" i="34"/>
  <c r="AJ899" i="34"/>
  <c r="AV468" i="34"/>
  <c r="AQ468" i="34"/>
  <c r="AJ468" i="34"/>
  <c r="AN468" i="34"/>
  <c r="AJ880" i="34"/>
  <c r="AV880" i="34"/>
  <c r="AQ880" i="34"/>
  <c r="AN880" i="34"/>
  <c r="AQ878" i="34"/>
  <c r="AV878" i="34"/>
  <c r="AN878" i="34"/>
  <c r="AJ878" i="34"/>
  <c r="AV385" i="34"/>
  <c r="AJ385" i="34"/>
  <c r="AQ385" i="34"/>
  <c r="AN385" i="34"/>
  <c r="AN808" i="34"/>
  <c r="AJ808" i="34"/>
  <c r="AV808" i="34"/>
  <c r="AQ808" i="34"/>
  <c r="AJ116" i="34"/>
  <c r="AQ116" i="34"/>
  <c r="AV116" i="34"/>
  <c r="AN116" i="34"/>
  <c r="AN109" i="34"/>
  <c r="AJ109" i="34"/>
  <c r="AQ109" i="34"/>
  <c r="AV109" i="34"/>
  <c r="AJ74" i="34"/>
  <c r="AN74" i="34"/>
  <c r="AV74" i="34"/>
  <c r="AQ74" i="34"/>
  <c r="AV985" i="34"/>
  <c r="AJ985" i="34"/>
  <c r="AN985" i="34"/>
  <c r="AQ985" i="34"/>
  <c r="AQ660" i="34"/>
  <c r="AN660" i="34"/>
  <c r="AJ660" i="34"/>
  <c r="AV660" i="34"/>
  <c r="AV496" i="34"/>
  <c r="AJ496" i="34"/>
  <c r="AQ496" i="34"/>
  <c r="AN496" i="34"/>
  <c r="AV867" i="34"/>
  <c r="AJ867" i="34"/>
  <c r="AN867" i="34"/>
  <c r="AQ867" i="34"/>
  <c r="AV747" i="34"/>
  <c r="AJ747" i="34"/>
  <c r="AN747" i="34"/>
  <c r="AQ747" i="34"/>
  <c r="AJ346" i="34"/>
  <c r="AV346" i="34"/>
  <c r="AQ346" i="34"/>
  <c r="AN346" i="34"/>
  <c r="AJ988" i="34"/>
  <c r="AN988" i="34"/>
  <c r="AV988" i="34"/>
  <c r="AQ988" i="34"/>
  <c r="AN922" i="34"/>
  <c r="AJ922" i="34"/>
  <c r="AV922" i="34"/>
  <c r="AQ922" i="34"/>
  <c r="AV238" i="34"/>
  <c r="AQ238" i="34"/>
  <c r="AN238" i="34"/>
  <c r="AJ238" i="34"/>
  <c r="AJ167" i="34"/>
  <c r="AV167" i="34"/>
  <c r="AN167" i="34"/>
  <c r="AQ167" i="34"/>
  <c r="AV295" i="34"/>
  <c r="AQ295" i="34"/>
  <c r="AJ295" i="34"/>
  <c r="AN295" i="34"/>
  <c r="AQ256" i="34"/>
  <c r="AV256" i="34"/>
  <c r="AN256" i="34"/>
  <c r="AJ256" i="34"/>
  <c r="AV548" i="34"/>
  <c r="AJ548" i="34"/>
  <c r="AN548" i="34"/>
  <c r="AQ548" i="34"/>
  <c r="AQ494" i="34"/>
  <c r="AN494" i="34"/>
  <c r="AV494" i="34"/>
  <c r="AJ494" i="34"/>
  <c r="AV28" i="34"/>
  <c r="AN28" i="34"/>
  <c r="AQ28" i="34"/>
  <c r="AJ28" i="34"/>
  <c r="AN655" i="34"/>
  <c r="AV655" i="34"/>
  <c r="AJ655" i="34"/>
  <c r="AQ655" i="34"/>
  <c r="AJ615" i="34"/>
  <c r="AQ615" i="34"/>
  <c r="AN615" i="34"/>
  <c r="AV615" i="34"/>
  <c r="AQ436" i="34"/>
  <c r="AN436" i="34"/>
  <c r="AJ436" i="34"/>
  <c r="AV436" i="34"/>
  <c r="AQ368" i="34"/>
  <c r="AN368" i="34"/>
  <c r="AV368" i="34"/>
  <c r="AJ368" i="34"/>
  <c r="AJ235" i="34"/>
  <c r="AV235" i="34"/>
  <c r="AN235" i="34"/>
  <c r="AQ235" i="34"/>
  <c r="AN938" i="34"/>
  <c r="AJ938" i="34"/>
  <c r="AQ938" i="34"/>
  <c r="AV938" i="34"/>
  <c r="AJ707" i="34"/>
  <c r="AV707" i="34"/>
  <c r="AQ707" i="34"/>
  <c r="AN707" i="34"/>
  <c r="AQ161" i="34"/>
  <c r="AV161" i="34"/>
  <c r="AN161" i="34"/>
  <c r="AJ161" i="34"/>
  <c r="AN468" i="46"/>
  <c r="AG468" i="46"/>
  <c r="AS468" i="46"/>
  <c r="AK468" i="46"/>
  <c r="H11" i="43"/>
  <c r="F11" i="43"/>
  <c r="I11" i="43"/>
  <c r="G11" i="43"/>
  <c r="E11" i="43"/>
  <c r="I20" i="43"/>
  <c r="F20" i="43"/>
  <c r="H20" i="43"/>
  <c r="E20" i="43"/>
  <c r="G20" i="43"/>
  <c r="AG183" i="46"/>
  <c r="AK183" i="46"/>
  <c r="AS183" i="46"/>
  <c r="AN183" i="46"/>
  <c r="AK868" i="46"/>
  <c r="AN868" i="46"/>
  <c r="AS868" i="46"/>
  <c r="AG868" i="46"/>
  <c r="AJ898" i="34"/>
  <c r="AQ898" i="34"/>
  <c r="AN898" i="34"/>
  <c r="AV898" i="34"/>
  <c r="AN485" i="34"/>
  <c r="AJ485" i="34"/>
  <c r="AQ485" i="34"/>
  <c r="AV485" i="34"/>
  <c r="AQ560" i="34"/>
  <c r="AN560" i="34"/>
  <c r="AV560" i="34"/>
  <c r="AJ560" i="34"/>
  <c r="AV515" i="34"/>
  <c r="AJ515" i="34"/>
  <c r="AQ515" i="34"/>
  <c r="AN515" i="34"/>
  <c r="AJ847" i="34"/>
  <c r="AN847" i="34"/>
  <c r="AV847" i="34"/>
  <c r="AQ847" i="34"/>
  <c r="AN991" i="34"/>
  <c r="AQ991" i="34"/>
  <c r="AV991" i="34"/>
  <c r="AJ991" i="34"/>
  <c r="AJ913" i="34"/>
  <c r="AV913" i="34"/>
  <c r="AQ913" i="34"/>
  <c r="AN913" i="34"/>
  <c r="AJ356" i="34"/>
  <c r="AN356" i="34"/>
  <c r="AQ356" i="34"/>
  <c r="AV356" i="34"/>
  <c r="AJ769" i="34"/>
  <c r="AQ769" i="34"/>
  <c r="AN769" i="34"/>
  <c r="AV769" i="34"/>
  <c r="AN248" i="34"/>
  <c r="AQ248" i="34"/>
  <c r="AJ248" i="34"/>
  <c r="AV248" i="34"/>
  <c r="AQ911" i="34"/>
  <c r="AJ911" i="34"/>
  <c r="AV911" i="34"/>
  <c r="AN911" i="34"/>
  <c r="AV774" i="34"/>
  <c r="AQ774" i="34"/>
  <c r="AJ774" i="34"/>
  <c r="AN774" i="34"/>
  <c r="AQ554" i="34"/>
  <c r="AJ554" i="34"/>
  <c r="AN554" i="34"/>
  <c r="AV554" i="34"/>
  <c r="AQ39" i="34"/>
  <c r="AV39" i="34"/>
  <c r="AJ39" i="34"/>
  <c r="AN39" i="34"/>
  <c r="AV794" i="34"/>
  <c r="AQ794" i="34"/>
  <c r="AJ794" i="34"/>
  <c r="AN794" i="34"/>
  <c r="AQ674" i="34"/>
  <c r="AV674" i="34"/>
  <c r="AN674" i="34"/>
  <c r="AJ674" i="34"/>
  <c r="AV427" i="34"/>
  <c r="AN427" i="34"/>
  <c r="AJ427" i="34"/>
  <c r="AQ427" i="34"/>
  <c r="AJ41" i="34"/>
  <c r="AN41" i="34"/>
  <c r="AQ41" i="34"/>
  <c r="AV41" i="34"/>
  <c r="AQ144" i="34"/>
  <c r="AN144" i="34"/>
  <c r="AJ144" i="34"/>
  <c r="AV144" i="34"/>
  <c r="AV233" i="34"/>
  <c r="AQ233" i="34"/>
  <c r="AN233" i="34"/>
  <c r="AJ233" i="34"/>
  <c r="AJ455" i="34"/>
  <c r="AN455" i="34"/>
  <c r="AQ455" i="34"/>
  <c r="AV455" i="34"/>
  <c r="AV281" i="34"/>
  <c r="AQ281" i="34"/>
  <c r="AN281" i="34"/>
  <c r="AJ281" i="34"/>
  <c r="AV263" i="34"/>
  <c r="AN263" i="34"/>
  <c r="AQ263" i="34"/>
  <c r="AJ263" i="34"/>
  <c r="AV230" i="34"/>
  <c r="AQ230" i="34"/>
  <c r="AN230" i="34"/>
  <c r="AJ230" i="34"/>
  <c r="AQ215" i="34"/>
  <c r="AV215" i="34"/>
  <c r="AN215" i="34"/>
  <c r="AJ215" i="34"/>
  <c r="AN200" i="34"/>
  <c r="AV200" i="34"/>
  <c r="AQ200" i="34"/>
  <c r="AJ200" i="34"/>
  <c r="AQ158" i="34"/>
  <c r="AV158" i="34"/>
  <c r="AN158" i="34"/>
  <c r="AJ158" i="34"/>
  <c r="AN59" i="34"/>
  <c r="AJ59" i="34"/>
  <c r="AQ59" i="34"/>
  <c r="AV59" i="34"/>
  <c r="AV345" i="34"/>
  <c r="AN345" i="34"/>
  <c r="AQ345" i="34"/>
  <c r="AJ345" i="34"/>
  <c r="AQ301" i="34"/>
  <c r="AJ301" i="34"/>
  <c r="AV301" i="34"/>
  <c r="AN301" i="34"/>
  <c r="AQ568" i="34"/>
  <c r="AJ568" i="34"/>
  <c r="AV568" i="34"/>
  <c r="AN568" i="34"/>
  <c r="AV541" i="34"/>
  <c r="AN541" i="34"/>
  <c r="AJ541" i="34"/>
  <c r="AQ541" i="34"/>
  <c r="AV527" i="34"/>
  <c r="AQ527" i="34"/>
  <c r="AJ527" i="34"/>
  <c r="AN527" i="34"/>
  <c r="AN505" i="34"/>
  <c r="AV505" i="34"/>
  <c r="AQ505" i="34"/>
  <c r="AJ505" i="34"/>
  <c r="AN419" i="34"/>
  <c r="AQ419" i="34"/>
  <c r="AJ419" i="34"/>
  <c r="AV419" i="34"/>
  <c r="AV325" i="34"/>
  <c r="AN325" i="34"/>
  <c r="AJ325" i="34"/>
  <c r="AQ325" i="34"/>
  <c r="AJ304" i="34"/>
  <c r="AQ304" i="34"/>
  <c r="AV304" i="34"/>
  <c r="AN304" i="34"/>
  <c r="AQ211" i="34"/>
  <c r="AV211" i="34"/>
  <c r="AJ211" i="34"/>
  <c r="AN211" i="34"/>
  <c r="AJ185" i="34"/>
  <c r="AQ185" i="34"/>
  <c r="AV185" i="34"/>
  <c r="AN185" i="34"/>
  <c r="AV136" i="34"/>
  <c r="AN136" i="34"/>
  <c r="AQ136" i="34"/>
  <c r="AJ136" i="34"/>
  <c r="AJ86" i="34"/>
  <c r="AQ86" i="34"/>
  <c r="AV86" i="34"/>
  <c r="AN86" i="34"/>
  <c r="AQ934" i="34"/>
  <c r="AV934" i="34"/>
  <c r="AN934" i="34"/>
  <c r="AJ934" i="34"/>
  <c r="AV917" i="34"/>
  <c r="AN917" i="34"/>
  <c r="AJ917" i="34"/>
  <c r="AQ917" i="34"/>
  <c r="AV340" i="34"/>
  <c r="AQ340" i="34"/>
  <c r="AN340" i="34"/>
  <c r="AJ340" i="34"/>
  <c r="AN389" i="46"/>
  <c r="AS389" i="46"/>
  <c r="AG389" i="46"/>
  <c r="AK389" i="46"/>
  <c r="I28" i="43"/>
  <c r="F28" i="43"/>
  <c r="H28" i="43"/>
  <c r="E28" i="43"/>
  <c r="G28" i="43"/>
  <c r="F18" i="52"/>
  <c r="H18" i="52"/>
  <c r="E18" i="52"/>
  <c r="G18" i="52"/>
  <c r="AV343" i="34"/>
  <c r="AJ343" i="34"/>
  <c r="AN343" i="34"/>
  <c r="AQ343" i="34"/>
  <c r="AG130" i="46"/>
  <c r="AK130" i="46"/>
  <c r="AS130" i="46"/>
  <c r="AN130" i="46"/>
  <c r="AN742" i="46"/>
  <c r="AG742" i="46"/>
  <c r="AS742" i="46"/>
  <c r="AK742" i="46"/>
  <c r="AV55" i="34"/>
  <c r="AN55" i="34"/>
  <c r="AQ55" i="34"/>
  <c r="AJ55" i="34"/>
  <c r="AN561" i="34"/>
  <c r="AQ561" i="34"/>
  <c r="AV561" i="34"/>
  <c r="AJ561" i="34"/>
  <c r="AJ969" i="34"/>
  <c r="AV969" i="34"/>
  <c r="AQ969" i="34"/>
  <c r="AN969" i="34"/>
  <c r="AV875" i="34"/>
  <c r="AJ875" i="34"/>
  <c r="AN875" i="34"/>
  <c r="AQ875" i="34"/>
  <c r="AV693" i="34"/>
  <c r="AJ693" i="34"/>
  <c r="AN693" i="34"/>
  <c r="AQ693" i="34"/>
  <c r="AV668" i="34"/>
  <c r="AN668" i="34"/>
  <c r="AJ668" i="34"/>
  <c r="AQ668" i="34"/>
  <c r="AN425" i="34"/>
  <c r="AJ425" i="34"/>
  <c r="AQ425" i="34"/>
  <c r="AV425" i="34"/>
  <c r="AQ376" i="34"/>
  <c r="AV376" i="34"/>
  <c r="AJ376" i="34"/>
  <c r="AN376" i="34"/>
  <c r="AV287" i="34"/>
  <c r="AN287" i="34"/>
  <c r="AJ287" i="34"/>
  <c r="AQ287" i="34"/>
  <c r="AQ260" i="34"/>
  <c r="AJ260" i="34"/>
  <c r="AN260" i="34"/>
  <c r="AV260" i="34"/>
  <c r="AQ219" i="34"/>
  <c r="AV219" i="34"/>
  <c r="AN219" i="34"/>
  <c r="AJ219" i="34"/>
  <c r="AV903" i="34"/>
  <c r="AJ903" i="34"/>
  <c r="AN903" i="34"/>
  <c r="AQ903" i="34"/>
  <c r="AN503" i="34"/>
  <c r="AQ503" i="34"/>
  <c r="AV503" i="34"/>
  <c r="AJ503" i="34"/>
  <c r="AQ853" i="34"/>
  <c r="AJ853" i="34"/>
  <c r="AN853" i="34"/>
  <c r="AV853" i="34"/>
  <c r="AQ645" i="34"/>
  <c r="AV645" i="34"/>
  <c r="AN645" i="34"/>
  <c r="AJ645" i="34"/>
  <c r="AV298" i="34"/>
  <c r="AN298" i="34"/>
  <c r="AJ298" i="34"/>
  <c r="AQ298" i="34"/>
  <c r="AQ237" i="34"/>
  <c r="AN237" i="34"/>
  <c r="AJ237" i="34"/>
  <c r="AV237" i="34"/>
  <c r="AQ206" i="34"/>
  <c r="AN206" i="34"/>
  <c r="AV206" i="34"/>
  <c r="AJ206" i="34"/>
  <c r="AV259" i="34"/>
  <c r="AJ259" i="34"/>
  <c r="AN259" i="34"/>
  <c r="AQ259" i="34"/>
  <c r="AN291" i="34"/>
  <c r="AJ291" i="34"/>
  <c r="AQ291" i="34"/>
  <c r="AV291" i="34"/>
  <c r="AV92" i="34"/>
  <c r="AQ92" i="34"/>
  <c r="AJ92" i="34"/>
  <c r="AN92" i="34"/>
  <c r="AQ614" i="34"/>
  <c r="AJ614" i="34"/>
  <c r="AN614" i="34"/>
  <c r="AV614" i="34"/>
  <c r="AV441" i="34"/>
  <c r="AQ441" i="34"/>
  <c r="AN441" i="34"/>
  <c r="AJ441" i="34"/>
  <c r="AV335" i="34"/>
  <c r="AN335" i="34"/>
  <c r="AQ335" i="34"/>
  <c r="AJ335" i="34"/>
  <c r="AJ210" i="34"/>
  <c r="AV210" i="34"/>
  <c r="AQ210" i="34"/>
  <c r="AN210" i="34"/>
  <c r="AV149" i="34"/>
  <c r="AJ149" i="34"/>
  <c r="AQ149" i="34"/>
  <c r="AN149" i="34"/>
  <c r="AJ139" i="34"/>
  <c r="AN139" i="34"/>
  <c r="AQ139" i="34"/>
  <c r="AV139" i="34"/>
  <c r="AN95" i="34"/>
  <c r="AV95" i="34"/>
  <c r="AQ95" i="34"/>
  <c r="AJ95" i="34"/>
  <c r="AV21" i="34"/>
  <c r="AN21" i="34"/>
  <c r="AQ21" i="34"/>
  <c r="AJ21" i="34"/>
  <c r="AV883" i="34"/>
  <c r="AQ883" i="34"/>
  <c r="AN883" i="34"/>
  <c r="AJ883" i="34"/>
  <c r="AQ662" i="34"/>
  <c r="AJ662" i="34"/>
  <c r="AN662" i="34"/>
  <c r="AV662" i="34"/>
  <c r="AQ652" i="34"/>
  <c r="AJ652" i="34"/>
  <c r="AV652" i="34"/>
  <c r="AN652" i="34"/>
  <c r="AV619" i="34"/>
  <c r="AQ619" i="34"/>
  <c r="AN619" i="34"/>
  <c r="AJ619" i="34"/>
  <c r="AV529" i="34"/>
  <c r="AJ529" i="34"/>
  <c r="AN529" i="34"/>
  <c r="AQ529" i="34"/>
  <c r="AV180" i="34"/>
  <c r="AQ180" i="34"/>
  <c r="AJ180" i="34"/>
  <c r="AN180" i="34"/>
  <c r="AN157" i="34"/>
  <c r="AV157" i="34"/>
  <c r="AQ157" i="34"/>
  <c r="AJ157" i="34"/>
  <c r="AV146" i="34"/>
  <c r="AN146" i="34"/>
  <c r="AJ146" i="34"/>
  <c r="AQ146" i="34"/>
  <c r="AQ87" i="34"/>
  <c r="AN87" i="34"/>
  <c r="AJ87" i="34"/>
  <c r="AV87" i="34"/>
  <c r="AJ44" i="34"/>
  <c r="AV44" i="34"/>
  <c r="AQ44" i="34"/>
  <c r="AN44" i="34"/>
  <c r="AQ862" i="34"/>
  <c r="AN862" i="34"/>
  <c r="AV862" i="34"/>
  <c r="AJ862" i="34"/>
  <c r="AV575" i="34"/>
  <c r="AJ575" i="34"/>
  <c r="AQ575" i="34"/>
  <c r="AN575" i="34"/>
  <c r="AJ521" i="34"/>
  <c r="AN521" i="34"/>
  <c r="AQ521" i="34"/>
  <c r="AV521" i="34"/>
  <c r="AJ472" i="34"/>
  <c r="AQ472" i="34"/>
  <c r="AN472" i="34"/>
  <c r="AV472" i="34"/>
  <c r="AV319" i="34"/>
  <c r="AJ319" i="34"/>
  <c r="AQ319" i="34"/>
  <c r="AN319" i="34"/>
  <c r="AJ22" i="34"/>
  <c r="AN22" i="34"/>
  <c r="AQ22" i="34"/>
  <c r="AV22" i="34"/>
  <c r="AN692" i="46"/>
  <c r="AG692" i="46"/>
  <c r="AK692" i="46"/>
  <c r="AS692" i="46"/>
  <c r="AK410" i="46"/>
  <c r="AN410" i="46"/>
  <c r="AG410" i="46"/>
  <c r="AS410" i="46"/>
  <c r="AS769" i="46"/>
  <c r="AN769" i="46"/>
  <c r="AG769" i="46"/>
  <c r="AK769" i="46"/>
  <c r="H8" i="43"/>
  <c r="F8" i="43"/>
  <c r="G8" i="43"/>
  <c r="E8" i="43"/>
  <c r="E22" i="52"/>
  <c r="G22" i="52"/>
  <c r="H22" i="52"/>
  <c r="F22" i="52"/>
  <c r="AV956" i="34"/>
  <c r="AJ956" i="34"/>
  <c r="AN956" i="34"/>
  <c r="AQ956" i="34"/>
  <c r="AQ1014" i="34"/>
  <c r="AN1014" i="34"/>
  <c r="AJ1014" i="34"/>
  <c r="AV1014" i="34"/>
  <c r="AV919" i="34"/>
  <c r="AJ919" i="34"/>
  <c r="AN919" i="34"/>
  <c r="AQ919" i="34"/>
  <c r="AQ626" i="34"/>
  <c r="AV626" i="34"/>
  <c r="AN626" i="34"/>
  <c r="AJ626" i="34"/>
  <c r="AV286" i="34"/>
  <c r="AQ286" i="34"/>
  <c r="AN286" i="34"/>
  <c r="AJ286" i="34"/>
  <c r="AV914" i="34"/>
  <c r="AJ914" i="34"/>
  <c r="AN914" i="34"/>
  <c r="AQ914" i="34"/>
  <c r="AV900" i="34"/>
  <c r="AJ900" i="34"/>
  <c r="AQ900" i="34"/>
  <c r="AN900" i="34"/>
  <c r="AQ326" i="34"/>
  <c r="AN326" i="34"/>
  <c r="AJ326" i="34"/>
  <c r="AV326" i="34"/>
  <c r="AQ1004" i="34"/>
  <c r="AN1004" i="34"/>
  <c r="AV1004" i="34"/>
  <c r="AJ1004" i="34"/>
  <c r="AN1001" i="34"/>
  <c r="AJ1001" i="34"/>
  <c r="AV1001" i="34"/>
  <c r="AQ1001" i="34"/>
  <c r="AV829" i="34"/>
  <c r="AN829" i="34"/>
  <c r="AJ829" i="34"/>
  <c r="AQ829" i="34"/>
  <c r="AQ803" i="34"/>
  <c r="AN803" i="34"/>
  <c r="AV803" i="34"/>
  <c r="AJ803" i="34"/>
  <c r="AJ731" i="34"/>
  <c r="AN731" i="34"/>
  <c r="AV731" i="34"/>
  <c r="AQ731" i="34"/>
  <c r="AV700" i="34"/>
  <c r="AQ700" i="34"/>
  <c r="AJ700" i="34"/>
  <c r="AN700" i="34"/>
  <c r="AJ737" i="34"/>
  <c r="AQ737" i="34"/>
  <c r="AV737" i="34"/>
  <c r="AN737" i="34"/>
  <c r="AQ654" i="34"/>
  <c r="AV654" i="34"/>
  <c r="AN654" i="34"/>
  <c r="AJ654" i="34"/>
  <c r="AV570" i="34"/>
  <c r="AQ570" i="34"/>
  <c r="AN570" i="34"/>
  <c r="AJ570" i="34"/>
  <c r="AJ530" i="34"/>
  <c r="AN530" i="34"/>
  <c r="AV530" i="34"/>
  <c r="AQ530" i="34"/>
  <c r="AQ429" i="34"/>
  <c r="AN429" i="34"/>
  <c r="AV429" i="34"/>
  <c r="AJ429" i="34"/>
  <c r="AJ240" i="34"/>
  <c r="AQ240" i="34"/>
  <c r="AV240" i="34"/>
  <c r="AN240" i="34"/>
  <c r="AV99" i="34"/>
  <c r="AQ99" i="34"/>
  <c r="AJ99" i="34"/>
  <c r="AN99" i="34"/>
  <c r="AN246" i="34"/>
  <c r="AJ246" i="34"/>
  <c r="AV246" i="34"/>
  <c r="AQ246" i="34"/>
  <c r="AJ489" i="34"/>
  <c r="AQ489" i="34"/>
  <c r="AV489" i="34"/>
  <c r="AN489" i="34"/>
  <c r="AV223" i="34"/>
  <c r="AQ223" i="34"/>
  <c r="AJ223" i="34"/>
  <c r="AN223" i="34"/>
  <c r="AQ218" i="34"/>
  <c r="AV218" i="34"/>
  <c r="AJ218" i="34"/>
  <c r="AN218" i="34"/>
  <c r="AJ122" i="34"/>
  <c r="AV122" i="34"/>
  <c r="AN122" i="34"/>
  <c r="AQ122" i="34"/>
  <c r="AV754" i="34"/>
  <c r="AQ754" i="34"/>
  <c r="AJ754" i="34"/>
  <c r="AN754" i="34"/>
  <c r="AN451" i="34"/>
  <c r="AV451" i="34"/>
  <c r="AJ451" i="34"/>
  <c r="AQ451" i="34"/>
  <c r="AQ573" i="34"/>
  <c r="AV573" i="34"/>
  <c r="AN573" i="34"/>
  <c r="AJ573" i="34"/>
  <c r="AQ406" i="34"/>
  <c r="AJ406" i="34"/>
  <c r="AN406" i="34"/>
  <c r="AV406" i="34"/>
  <c r="AN308" i="34"/>
  <c r="AQ308" i="34"/>
  <c r="AV308" i="34"/>
  <c r="AJ308" i="34"/>
  <c r="AJ130" i="34"/>
  <c r="AN130" i="34"/>
  <c r="AV130" i="34"/>
  <c r="AQ130" i="34"/>
  <c r="AJ90" i="34"/>
  <c r="AQ90" i="34"/>
  <c r="AV90" i="34"/>
  <c r="AN90" i="34"/>
  <c r="AV795" i="34"/>
  <c r="AJ795" i="34"/>
  <c r="AN795" i="34"/>
  <c r="AQ795" i="34"/>
  <c r="AJ721" i="34"/>
  <c r="AV721" i="34"/>
  <c r="AQ721" i="34"/>
  <c r="AN721" i="34"/>
  <c r="AJ651" i="34"/>
  <c r="AN651" i="34"/>
  <c r="AQ651" i="34"/>
  <c r="AV651" i="34"/>
  <c r="AJ598" i="34"/>
  <c r="AV598" i="34"/>
  <c r="AN598" i="34"/>
  <c r="AQ598" i="34"/>
  <c r="AG256" i="46"/>
  <c r="AK256" i="46"/>
  <c r="AS256" i="46"/>
  <c r="AN256" i="46"/>
  <c r="AN385" i="46"/>
  <c r="AG385" i="46"/>
  <c r="AK385" i="46"/>
  <c r="AS385" i="46"/>
  <c r="H12" i="43"/>
  <c r="G12" i="43"/>
  <c r="E12" i="43"/>
  <c r="F12" i="43"/>
  <c r="I12" i="43"/>
  <c r="H13" i="43"/>
  <c r="F13" i="43"/>
  <c r="G13" i="43"/>
  <c r="E13" i="43"/>
  <c r="I13" i="43"/>
  <c r="AG117" i="46"/>
  <c r="AS117" i="46"/>
  <c r="AN117" i="46"/>
  <c r="AK117" i="46"/>
  <c r="AV493" i="34"/>
  <c r="AJ493" i="34"/>
  <c r="AQ493" i="34"/>
  <c r="AN493" i="34"/>
  <c r="AV456" i="34"/>
  <c r="AQ456" i="34"/>
  <c r="AN456" i="34"/>
  <c r="AJ456" i="34"/>
  <c r="AN906" i="34"/>
  <c r="AV906" i="34"/>
  <c r="AQ906" i="34"/>
  <c r="AJ906" i="34"/>
  <c r="AN841" i="34"/>
  <c r="AJ841" i="34"/>
  <c r="AQ841" i="34"/>
  <c r="AV841" i="34"/>
  <c r="AN884" i="34"/>
  <c r="AV884" i="34"/>
  <c r="AJ884" i="34"/>
  <c r="AQ884" i="34"/>
  <c r="AJ873" i="34"/>
  <c r="AN873" i="34"/>
  <c r="AV873" i="34"/>
  <c r="AQ873" i="34"/>
  <c r="AQ838" i="34"/>
  <c r="AJ838" i="34"/>
  <c r="AN838" i="34"/>
  <c r="AV838" i="34"/>
  <c r="AJ667" i="34"/>
  <c r="AQ667" i="34"/>
  <c r="AV667" i="34"/>
  <c r="AN667" i="34"/>
  <c r="AN1000" i="34"/>
  <c r="AQ1000" i="34"/>
  <c r="AV1000" i="34"/>
  <c r="AJ1000" i="34"/>
  <c r="AV824" i="34"/>
  <c r="AQ824" i="34"/>
  <c r="AN824" i="34"/>
  <c r="AJ824" i="34"/>
  <c r="AQ678" i="34"/>
  <c r="AJ678" i="34"/>
  <c r="AV678" i="34"/>
  <c r="AN678" i="34"/>
  <c r="AJ275" i="34"/>
  <c r="AQ275" i="34"/>
  <c r="AV275" i="34"/>
  <c r="AN275" i="34"/>
  <c r="AQ339" i="34"/>
  <c r="AJ339" i="34"/>
  <c r="AN339" i="34"/>
  <c r="AV339" i="34"/>
  <c r="AV299" i="34"/>
  <c r="AN299" i="34"/>
  <c r="AJ299" i="34"/>
  <c r="AQ299" i="34"/>
  <c r="AN128" i="34"/>
  <c r="AJ128" i="34"/>
  <c r="AQ128" i="34"/>
  <c r="AV128" i="34"/>
  <c r="AN848" i="34"/>
  <c r="AJ848" i="34"/>
  <c r="AQ848" i="34"/>
  <c r="AV848" i="34"/>
  <c r="AQ653" i="34"/>
  <c r="AJ653" i="34"/>
  <c r="AV653" i="34"/>
  <c r="AN653" i="34"/>
  <c r="AN395" i="34"/>
  <c r="AJ395" i="34"/>
  <c r="AV395" i="34"/>
  <c r="AQ395" i="34"/>
  <c r="AV351" i="34"/>
  <c r="AJ351" i="34"/>
  <c r="AQ351" i="34"/>
  <c r="AN351" i="34"/>
  <c r="AJ43" i="34"/>
  <c r="AQ43" i="34"/>
  <c r="AV43" i="34"/>
  <c r="AN43" i="34"/>
  <c r="AN261" i="34"/>
  <c r="AQ261" i="34"/>
  <c r="AJ261" i="34"/>
  <c r="AV261" i="34"/>
  <c r="AN303" i="34"/>
  <c r="AQ303" i="34"/>
  <c r="AV303" i="34"/>
  <c r="AJ303" i="34"/>
  <c r="AJ288" i="34"/>
  <c r="AV288" i="34"/>
  <c r="AN288" i="34"/>
  <c r="AQ288" i="34"/>
  <c r="AQ188" i="34"/>
  <c r="AJ188" i="34"/>
  <c r="AN188" i="34"/>
  <c r="AV188" i="34"/>
  <c r="AV179" i="34"/>
  <c r="AN179" i="34"/>
  <c r="AQ179" i="34"/>
  <c r="AJ179" i="34"/>
  <c r="AJ473" i="34"/>
  <c r="AV473" i="34"/>
  <c r="AQ473" i="34"/>
  <c r="AN473" i="34"/>
  <c r="AJ224" i="34"/>
  <c r="AV224" i="34"/>
  <c r="AQ224" i="34"/>
  <c r="AN224" i="34"/>
  <c r="AN53" i="34"/>
  <c r="AQ53" i="34"/>
  <c r="AV53" i="34"/>
  <c r="AJ53" i="34"/>
  <c r="AV984" i="34"/>
  <c r="AQ984" i="34"/>
  <c r="AJ984" i="34"/>
  <c r="AN984" i="34"/>
  <c r="AN890" i="34"/>
  <c r="AQ890" i="34"/>
  <c r="AV890" i="34"/>
  <c r="AJ890" i="34"/>
  <c r="AN860" i="34"/>
  <c r="AV860" i="34"/>
  <c r="AQ860" i="34"/>
  <c r="AJ860" i="34"/>
  <c r="AV444" i="34"/>
  <c r="AQ444" i="34"/>
  <c r="AJ444" i="34"/>
  <c r="AN444" i="34"/>
  <c r="AN408" i="34"/>
  <c r="AQ408" i="34"/>
  <c r="AV408" i="34"/>
  <c r="AJ408" i="34"/>
  <c r="AQ722" i="34"/>
  <c r="AJ722" i="34"/>
  <c r="AV722" i="34"/>
  <c r="AN722" i="34"/>
  <c r="AN574" i="34"/>
  <c r="AQ574" i="34"/>
  <c r="AJ574" i="34"/>
  <c r="AV574" i="34"/>
  <c r="AN220" i="34"/>
  <c r="AQ220" i="34"/>
  <c r="AV220" i="34"/>
  <c r="AJ220" i="34"/>
  <c r="AQ127" i="34"/>
  <c r="AJ127" i="34"/>
  <c r="AN127" i="34"/>
  <c r="AV127" i="34"/>
  <c r="AV924" i="34"/>
  <c r="AJ924" i="34"/>
  <c r="AQ924" i="34"/>
  <c r="AN924" i="34"/>
  <c r="E18" i="43"/>
  <c r="H18" i="43"/>
  <c r="I18" i="43"/>
  <c r="F18" i="43"/>
  <c r="G18" i="43"/>
  <c r="AK255" i="46"/>
  <c r="AN255" i="46"/>
  <c r="AG255" i="46"/>
  <c r="AS255" i="46"/>
  <c r="AG688" i="46"/>
  <c r="AN688" i="46"/>
  <c r="AK688" i="46"/>
  <c r="AS688" i="46"/>
  <c r="AS190" i="46"/>
  <c r="AG190" i="46"/>
  <c r="AK190" i="46"/>
  <c r="AN190" i="46"/>
  <c r="AK805" i="46"/>
  <c r="AG805" i="46"/>
  <c r="AN805" i="46"/>
  <c r="AS805" i="46"/>
  <c r="AV939" i="34"/>
  <c r="AJ939" i="34"/>
  <c r="AQ939" i="34"/>
  <c r="AN939" i="34"/>
  <c r="AV443" i="34"/>
  <c r="AJ443" i="34"/>
  <c r="AQ443" i="34"/>
  <c r="AN443" i="34"/>
  <c r="AN557" i="34"/>
  <c r="AQ557" i="34"/>
  <c r="AJ557" i="34"/>
  <c r="AV557" i="34"/>
  <c r="AN962" i="34"/>
  <c r="AV962" i="34"/>
  <c r="AQ962" i="34"/>
  <c r="AJ962" i="34"/>
  <c r="AN945" i="34"/>
  <c r="AV945" i="34"/>
  <c r="AJ945" i="34"/>
  <c r="AQ945" i="34"/>
  <c r="AN901" i="34"/>
  <c r="AJ901" i="34"/>
  <c r="AQ901" i="34"/>
  <c r="AV901" i="34"/>
  <c r="AN349" i="34"/>
  <c r="AV349" i="34"/>
  <c r="AJ349" i="34"/>
  <c r="AQ349" i="34"/>
  <c r="AV101" i="34"/>
  <c r="AN101" i="34"/>
  <c r="AJ101" i="34"/>
  <c r="AQ101" i="34"/>
  <c r="AN760" i="34"/>
  <c r="AV760" i="34"/>
  <c r="AJ760" i="34"/>
  <c r="AQ760" i="34"/>
  <c r="AV753" i="34"/>
  <c r="AJ753" i="34"/>
  <c r="AN753" i="34"/>
  <c r="AQ753" i="34"/>
  <c r="AN378" i="34"/>
  <c r="AV378" i="34"/>
  <c r="AJ378" i="34"/>
  <c r="AQ378" i="34"/>
  <c r="AV684" i="34"/>
  <c r="AJ684" i="34"/>
  <c r="AN684" i="34"/>
  <c r="AQ684" i="34"/>
  <c r="AN999" i="34"/>
  <c r="AJ999" i="34"/>
  <c r="AV999" i="34"/>
  <c r="AQ999" i="34"/>
  <c r="AJ821" i="34"/>
  <c r="AQ821" i="34"/>
  <c r="AN821" i="34"/>
  <c r="AV821" i="34"/>
  <c r="AV724" i="34"/>
  <c r="AJ724" i="34"/>
  <c r="AN724" i="34"/>
  <c r="AQ724" i="34"/>
  <c r="AJ478" i="34"/>
  <c r="AN478" i="34"/>
  <c r="AQ478" i="34"/>
  <c r="AV478" i="34"/>
  <c r="AQ226" i="34"/>
  <c r="AJ226" i="34"/>
  <c r="AN226" i="34"/>
  <c r="AV226" i="34"/>
  <c r="AN840" i="34"/>
  <c r="AV840" i="34"/>
  <c r="AJ840" i="34"/>
  <c r="AQ840" i="34"/>
  <c r="AV607" i="34"/>
  <c r="AJ607" i="34"/>
  <c r="AN607" i="34"/>
  <c r="AQ607" i="34"/>
  <c r="AN578" i="34"/>
  <c r="AQ578" i="34"/>
  <c r="AV578" i="34"/>
  <c r="AJ578" i="34"/>
  <c r="AN461" i="34"/>
  <c r="AJ461" i="34"/>
  <c r="AV461" i="34"/>
  <c r="AQ461" i="34"/>
  <c r="AV431" i="34"/>
  <c r="AN431" i="34"/>
  <c r="AJ431" i="34"/>
  <c r="AQ431" i="34"/>
  <c r="AV258" i="34"/>
  <c r="AJ258" i="34"/>
  <c r="AN258" i="34"/>
  <c r="AQ258" i="34"/>
  <c r="AN412" i="34"/>
  <c r="AJ412" i="34"/>
  <c r="AQ412" i="34"/>
  <c r="AV412" i="34"/>
  <c r="AQ374" i="34"/>
  <c r="AV374" i="34"/>
  <c r="AJ374" i="34"/>
  <c r="AN374" i="34"/>
  <c r="AN433" i="34"/>
  <c r="AQ433" i="34"/>
  <c r="AV433" i="34"/>
  <c r="AJ433" i="34"/>
  <c r="AV221" i="34"/>
  <c r="AJ221" i="34"/>
  <c r="AQ221" i="34"/>
  <c r="AN221" i="34"/>
  <c r="AN193" i="34"/>
  <c r="AV193" i="34"/>
  <c r="AQ193" i="34"/>
  <c r="AJ193" i="34"/>
  <c r="AV152" i="34"/>
  <c r="AQ152" i="34"/>
  <c r="AN152" i="34"/>
  <c r="AJ152" i="34"/>
  <c r="AJ121" i="34"/>
  <c r="AV121" i="34"/>
  <c r="AQ121" i="34"/>
  <c r="AN121" i="34"/>
  <c r="AJ102" i="34"/>
  <c r="AQ102" i="34"/>
  <c r="AV102" i="34"/>
  <c r="AN102" i="34"/>
  <c r="AN94" i="34"/>
  <c r="AQ94" i="34"/>
  <c r="AJ94" i="34"/>
  <c r="AV94" i="34"/>
  <c r="AV950" i="34"/>
  <c r="AN950" i="34"/>
  <c r="AQ950" i="34"/>
  <c r="AJ950" i="34"/>
  <c r="AN857" i="34"/>
  <c r="AJ857" i="34"/>
  <c r="AQ857" i="34"/>
  <c r="AV857" i="34"/>
  <c r="AN672" i="34"/>
  <c r="AQ672" i="34"/>
  <c r="AV672" i="34"/>
  <c r="AJ672" i="34"/>
  <c r="AQ647" i="34"/>
  <c r="AJ647" i="34"/>
  <c r="AN647" i="34"/>
  <c r="AV647" i="34"/>
  <c r="AQ534" i="34"/>
  <c r="AJ534" i="34"/>
  <c r="AN534" i="34"/>
  <c r="AV534" i="34"/>
  <c r="AQ297" i="34"/>
  <c r="AN297" i="34"/>
  <c r="AJ297" i="34"/>
  <c r="AV297" i="34"/>
  <c r="AV171" i="34"/>
  <c r="AQ171" i="34"/>
  <c r="AN171" i="34"/>
  <c r="AJ171" i="34"/>
  <c r="AQ120" i="34"/>
  <c r="AJ120" i="34"/>
  <c r="AN120" i="34"/>
  <c r="AV120" i="34"/>
  <c r="AJ89" i="34"/>
  <c r="AN89" i="34"/>
  <c r="AQ89" i="34"/>
  <c r="AV89" i="34"/>
  <c r="AJ627" i="34"/>
  <c r="AN627" i="34"/>
  <c r="AV627" i="34"/>
  <c r="AQ627" i="34"/>
  <c r="AG694" i="46"/>
  <c r="AK694" i="46"/>
  <c r="AN694" i="46"/>
  <c r="AS694" i="46"/>
  <c r="F12" i="52"/>
  <c r="H12" i="52"/>
  <c r="G12" i="52"/>
  <c r="E12" i="52"/>
  <c r="G25" i="52"/>
  <c r="H25" i="52"/>
  <c r="E25" i="52"/>
  <c r="F25" i="52"/>
  <c r="AN572" i="34"/>
  <c r="AJ572" i="34"/>
  <c r="AV572" i="34"/>
  <c r="AQ572" i="34"/>
  <c r="AJ851" i="34"/>
  <c r="AV851" i="34"/>
  <c r="AQ851" i="34"/>
  <c r="AN851" i="34"/>
  <c r="AQ404" i="34"/>
  <c r="AN404" i="34"/>
  <c r="AJ404" i="34"/>
  <c r="AV404" i="34"/>
  <c r="AV835" i="34"/>
  <c r="AN835" i="34"/>
  <c r="AQ835" i="34"/>
  <c r="AJ835" i="34"/>
  <c r="AN115" i="34"/>
  <c r="AQ115" i="34"/>
  <c r="AV115" i="34"/>
  <c r="AJ115" i="34"/>
  <c r="AQ921" i="34"/>
  <c r="AV921" i="34"/>
  <c r="AN921" i="34"/>
  <c r="AJ921" i="34"/>
  <c r="AQ854" i="34"/>
  <c r="AV854" i="34"/>
  <c r="AN854" i="34"/>
  <c r="AJ854" i="34"/>
  <c r="AJ659" i="34"/>
  <c r="AQ659" i="34"/>
  <c r="AV659" i="34"/>
  <c r="AN659" i="34"/>
  <c r="AV464" i="34"/>
  <c r="AN464" i="34"/>
  <c r="AQ464" i="34"/>
  <c r="AJ464" i="34"/>
  <c r="AV868" i="34"/>
  <c r="AQ868" i="34"/>
  <c r="AN868" i="34"/>
  <c r="AJ868" i="34"/>
  <c r="AJ787" i="34"/>
  <c r="AV787" i="34"/>
  <c r="AQ787" i="34"/>
  <c r="AN787" i="34"/>
  <c r="AN757" i="34"/>
  <c r="AQ757" i="34"/>
  <c r="AJ757" i="34"/>
  <c r="AV757" i="34"/>
  <c r="AJ673" i="34"/>
  <c r="AN673" i="34"/>
  <c r="AV673" i="34"/>
  <c r="AQ673" i="34"/>
  <c r="AQ452" i="34"/>
  <c r="AV452" i="34"/>
  <c r="AN452" i="34"/>
  <c r="AJ452" i="34"/>
  <c r="AV732" i="34"/>
  <c r="AN732" i="34"/>
  <c r="AJ732" i="34"/>
  <c r="AQ732" i="34"/>
  <c r="AJ1007" i="34"/>
  <c r="AQ1007" i="34"/>
  <c r="AV1007" i="34"/>
  <c r="AN1007" i="34"/>
  <c r="AQ752" i="34"/>
  <c r="AV752" i="34"/>
  <c r="AJ752" i="34"/>
  <c r="AN752" i="34"/>
  <c r="AN192" i="34"/>
  <c r="AV192" i="34"/>
  <c r="AJ192" i="34"/>
  <c r="AQ192" i="34"/>
  <c r="AV711" i="34"/>
  <c r="AQ711" i="34"/>
  <c r="AJ711" i="34"/>
  <c r="AN711" i="34"/>
  <c r="AJ596" i="34"/>
  <c r="AN596" i="34"/>
  <c r="AV596" i="34"/>
  <c r="AQ596" i="34"/>
  <c r="AV81" i="34"/>
  <c r="AN81" i="34"/>
  <c r="AQ81" i="34"/>
  <c r="AJ81" i="34"/>
  <c r="AV168" i="34"/>
  <c r="AQ168" i="34"/>
  <c r="AN168" i="34"/>
  <c r="AJ168" i="34"/>
  <c r="AJ58" i="34"/>
  <c r="AV58" i="34"/>
  <c r="AN58" i="34"/>
  <c r="AQ58" i="34"/>
  <c r="AV26" i="34"/>
  <c r="AQ26" i="34"/>
  <c r="AJ26" i="34"/>
  <c r="AN26" i="34"/>
  <c r="AN344" i="34"/>
  <c r="AV344" i="34"/>
  <c r="AQ344" i="34"/>
  <c r="AJ344" i="34"/>
  <c r="AV307" i="34"/>
  <c r="AJ307" i="34"/>
  <c r="AN307" i="34"/>
  <c r="AQ307" i="34"/>
  <c r="AV229" i="34"/>
  <c r="AQ229" i="34"/>
  <c r="AJ229" i="34"/>
  <c r="AN229" i="34"/>
  <c r="AJ276" i="34"/>
  <c r="AQ276" i="34"/>
  <c r="AV276" i="34"/>
  <c r="AN276" i="34"/>
  <c r="AQ710" i="34"/>
  <c r="AV710" i="34"/>
  <c r="AN710" i="34"/>
  <c r="AJ710" i="34"/>
  <c r="AJ582" i="34"/>
  <c r="AV582" i="34"/>
  <c r="AN582" i="34"/>
  <c r="AQ582" i="34"/>
  <c r="AV265" i="34"/>
  <c r="AN265" i="34"/>
  <c r="AJ265" i="34"/>
  <c r="AQ265" i="34"/>
  <c r="AN118" i="34"/>
  <c r="AV118" i="34"/>
  <c r="AQ118" i="34"/>
  <c r="AJ118" i="34"/>
  <c r="AV112" i="34"/>
  <c r="AN112" i="34"/>
  <c r="AQ112" i="34"/>
  <c r="AJ112" i="34"/>
  <c r="AQ634" i="34"/>
  <c r="AJ634" i="34"/>
  <c r="AN634" i="34"/>
  <c r="AV634" i="34"/>
  <c r="AN609" i="34"/>
  <c r="AJ609" i="34"/>
  <c r="AV609" i="34"/>
  <c r="AQ609" i="34"/>
  <c r="AQ694" i="34"/>
  <c r="AN694" i="34"/>
  <c r="AV694" i="34"/>
  <c r="AJ694" i="34"/>
  <c r="AN576" i="34"/>
  <c r="AJ576" i="34"/>
  <c r="AQ576" i="34"/>
  <c r="AV576" i="34"/>
  <c r="AQ421" i="34"/>
  <c r="AJ421" i="34"/>
  <c r="AV421" i="34"/>
  <c r="AN421" i="34"/>
  <c r="AQ354" i="34"/>
  <c r="AV354" i="34"/>
  <c r="AJ354" i="34"/>
  <c r="AN354" i="34"/>
  <c r="AJ184" i="34"/>
  <c r="AV184" i="34"/>
  <c r="AQ184" i="34"/>
  <c r="AN184" i="34"/>
  <c r="AV47" i="34"/>
  <c r="AQ47" i="34"/>
  <c r="AJ47" i="34"/>
  <c r="AN47" i="34"/>
  <c r="AJ201" i="34"/>
  <c r="AN201" i="34"/>
  <c r="AV201" i="34"/>
  <c r="AQ201" i="34"/>
  <c r="AN43" i="46"/>
  <c r="AS43" i="46"/>
  <c r="AK43" i="46"/>
  <c r="AG43" i="46"/>
  <c r="G14" i="43"/>
  <c r="E14" i="43"/>
  <c r="F14" i="43"/>
  <c r="H14" i="43"/>
  <c r="I14" i="43"/>
  <c r="F26" i="43"/>
  <c r="E26" i="43"/>
  <c r="I26" i="43"/>
  <c r="G26" i="43"/>
  <c r="H26" i="43"/>
  <c r="AN390" i="46"/>
  <c r="AS390" i="46"/>
  <c r="AK390" i="46"/>
  <c r="AG390" i="46"/>
  <c r="H28" i="52"/>
  <c r="G28" i="52"/>
  <c r="E28" i="52"/>
  <c r="F28" i="52"/>
  <c r="AS372" i="46"/>
  <c r="AN372" i="46"/>
  <c r="AG372" i="46"/>
  <c r="AK372" i="46"/>
  <c r="AN951" i="34"/>
  <c r="AJ951" i="34"/>
  <c r="AQ951" i="34"/>
  <c r="AV951" i="34"/>
  <c r="AJ513" i="34"/>
  <c r="AN513" i="34"/>
  <c r="AV513" i="34"/>
  <c r="AQ513" i="34"/>
  <c r="AV497" i="34"/>
  <c r="AJ497" i="34"/>
  <c r="AN497" i="34"/>
  <c r="AQ497" i="34"/>
  <c r="AN520" i="34"/>
  <c r="AV520" i="34"/>
  <c r="AJ520" i="34"/>
  <c r="AQ520" i="34"/>
  <c r="AN949" i="34"/>
  <c r="AV949" i="34"/>
  <c r="AQ949" i="34"/>
  <c r="AJ949" i="34"/>
  <c r="AV815" i="34"/>
  <c r="AJ815" i="34"/>
  <c r="AN815" i="34"/>
  <c r="AQ815" i="34"/>
  <c r="AN110" i="34"/>
  <c r="AJ110" i="34"/>
  <c r="AQ110" i="34"/>
  <c r="AV110" i="34"/>
  <c r="AN820" i="34"/>
  <c r="AV820" i="34"/>
  <c r="AQ820" i="34"/>
  <c r="AJ820" i="34"/>
  <c r="AN571" i="34"/>
  <c r="AV571" i="34"/>
  <c r="AQ571" i="34"/>
  <c r="AJ571" i="34"/>
  <c r="AQ377" i="34"/>
  <c r="AJ377" i="34"/>
  <c r="AV377" i="34"/>
  <c r="AN377" i="34"/>
  <c r="AQ214" i="34"/>
  <c r="AN214" i="34"/>
  <c r="AJ214" i="34"/>
  <c r="AV214" i="34"/>
  <c r="AJ131" i="34"/>
  <c r="AV131" i="34"/>
  <c r="AN131" i="34"/>
  <c r="AQ131" i="34"/>
  <c r="AV936" i="34"/>
  <c r="AQ936" i="34"/>
  <c r="AN936" i="34"/>
  <c r="AJ936" i="34"/>
  <c r="AV767" i="34"/>
  <c r="AJ767" i="34"/>
  <c r="AN767" i="34"/>
  <c r="AQ767" i="34"/>
  <c r="AJ274" i="34"/>
  <c r="AV274" i="34"/>
  <c r="AN274" i="34"/>
  <c r="AQ274" i="34"/>
  <c r="AJ272" i="34"/>
  <c r="AQ272" i="34"/>
  <c r="AN272" i="34"/>
  <c r="AV272" i="34"/>
  <c r="AJ194" i="34"/>
  <c r="AQ194" i="34"/>
  <c r="AV194" i="34"/>
  <c r="AN194" i="34"/>
  <c r="AQ977" i="34"/>
  <c r="AV977" i="34"/>
  <c r="AJ977" i="34"/>
  <c r="AN977" i="34"/>
  <c r="AV761" i="34"/>
  <c r="AN761" i="34"/>
  <c r="AQ761" i="34"/>
  <c r="AJ761" i="34"/>
  <c r="AQ602" i="34"/>
  <c r="AN602" i="34"/>
  <c r="AJ602" i="34"/>
  <c r="AV602" i="34"/>
  <c r="AJ199" i="34"/>
  <c r="AN199" i="34"/>
  <c r="AV199" i="34"/>
  <c r="AQ199" i="34"/>
  <c r="AJ20" i="34"/>
  <c r="AV20" i="34"/>
  <c r="AN20" i="34"/>
  <c r="AQ20" i="34"/>
  <c r="AV268" i="34"/>
  <c r="AQ268" i="34"/>
  <c r="AN268" i="34"/>
  <c r="AJ268" i="34"/>
  <c r="AN176" i="34"/>
  <c r="AV176" i="34"/>
  <c r="AQ176" i="34"/>
  <c r="AJ176" i="34"/>
  <c r="AJ411" i="34"/>
  <c r="AQ411" i="34"/>
  <c r="AV411" i="34"/>
  <c r="AN411" i="34"/>
  <c r="AQ331" i="34"/>
  <c r="AJ331" i="34"/>
  <c r="AN331" i="34"/>
  <c r="AV331" i="34"/>
  <c r="AN316" i="34"/>
  <c r="AQ316" i="34"/>
  <c r="AJ316" i="34"/>
  <c r="AV316" i="34"/>
  <c r="AV289" i="34"/>
  <c r="AN289" i="34"/>
  <c r="AJ289" i="34"/>
  <c r="AQ289" i="34"/>
  <c r="AJ715" i="34"/>
  <c r="AQ715" i="34"/>
  <c r="AV715" i="34"/>
  <c r="AN715" i="34"/>
  <c r="AV708" i="34"/>
  <c r="AN708" i="34"/>
  <c r="AJ708" i="34"/>
  <c r="AQ708" i="34"/>
  <c r="AQ262" i="34"/>
  <c r="AV262" i="34"/>
  <c r="AN262" i="34"/>
  <c r="AJ262" i="34"/>
  <c r="AQ84" i="34"/>
  <c r="AN84" i="34"/>
  <c r="AJ84" i="34"/>
  <c r="AV84" i="34"/>
  <c r="AJ69" i="34"/>
  <c r="AV69" i="34"/>
  <c r="AN69" i="34"/>
  <c r="AQ69" i="34"/>
  <c r="AN54" i="34"/>
  <c r="AQ54" i="34"/>
  <c r="AJ54" i="34"/>
  <c r="AV54" i="34"/>
  <c r="AJ34" i="34"/>
  <c r="AN34" i="34"/>
  <c r="AV34" i="34"/>
  <c r="AQ34" i="34"/>
  <c r="AV864" i="34"/>
  <c r="AN864" i="34"/>
  <c r="AQ864" i="34"/>
  <c r="AJ864" i="34"/>
  <c r="AQ629" i="34"/>
  <c r="AJ629" i="34"/>
  <c r="AN629" i="34"/>
  <c r="AV629" i="34"/>
  <c r="AV676" i="34"/>
  <c r="AQ676" i="34"/>
  <c r="AJ676" i="34"/>
  <c r="AN676" i="34"/>
  <c r="AJ610" i="34"/>
  <c r="AV610" i="34"/>
  <c r="AQ610" i="34"/>
  <c r="AN610" i="34"/>
  <c r="AV459" i="34"/>
  <c r="AJ459" i="34"/>
  <c r="AQ459" i="34"/>
  <c r="AN459" i="34"/>
  <c r="AQ447" i="34"/>
  <c r="AN447" i="34"/>
  <c r="AV447" i="34"/>
  <c r="AJ447" i="34"/>
  <c r="AN370" i="34"/>
  <c r="AQ370" i="34"/>
  <c r="AJ370" i="34"/>
  <c r="AV370" i="34"/>
  <c r="AQ347" i="34"/>
  <c r="AN347" i="34"/>
  <c r="AV347" i="34"/>
  <c r="AJ347" i="34"/>
  <c r="AN232" i="34"/>
  <c r="AQ232" i="34"/>
  <c r="AV232" i="34"/>
  <c r="AJ232" i="34"/>
  <c r="AQ190" i="34"/>
  <c r="AN190" i="34"/>
  <c r="AV190" i="34"/>
  <c r="AJ190" i="34"/>
  <c r="AV170" i="34"/>
  <c r="AN170" i="34"/>
  <c r="AQ170" i="34"/>
  <c r="AJ170" i="34"/>
  <c r="AQ49" i="34"/>
  <c r="AV49" i="34"/>
  <c r="AJ49" i="34"/>
  <c r="AN49" i="34"/>
  <c r="AV30" i="34"/>
  <c r="AN30" i="34"/>
  <c r="AJ30" i="34"/>
  <c r="AQ30" i="34"/>
  <c r="AQ569" i="34"/>
  <c r="AJ569" i="34"/>
  <c r="AV569" i="34"/>
  <c r="AN569" i="34"/>
  <c r="AJ454" i="34"/>
  <c r="AQ454" i="34"/>
  <c r="AV454" i="34"/>
  <c r="AN454" i="34"/>
  <c r="AV51" i="34"/>
  <c r="AN51" i="34"/>
  <c r="AQ51" i="34"/>
  <c r="AJ51" i="34"/>
  <c r="G9" i="43"/>
  <c r="H9" i="43"/>
  <c r="I9" i="43"/>
  <c r="E9" i="43"/>
  <c r="F9" i="43"/>
  <c r="E15" i="43"/>
  <c r="I15" i="43"/>
  <c r="F15" i="43"/>
  <c r="H15" i="43"/>
  <c r="G15" i="43"/>
  <c r="AG383" i="46"/>
  <c r="AK383" i="46"/>
  <c r="AS383" i="46"/>
  <c r="AN383" i="46"/>
  <c r="AS554" i="46"/>
  <c r="AG554" i="46"/>
  <c r="AK554" i="46"/>
  <c r="AN554" i="46"/>
  <c r="AK963" i="46"/>
  <c r="AG963" i="46"/>
  <c r="AS963" i="46"/>
  <c r="AN963" i="46"/>
  <c r="AK653" i="46"/>
  <c r="AN653" i="46"/>
  <c r="AS653" i="46"/>
  <c r="AG653" i="46"/>
  <c r="AN941" i="34"/>
  <c r="AJ941" i="34"/>
  <c r="AQ941" i="34"/>
  <c r="AV941" i="34"/>
  <c r="AV550" i="34"/>
  <c r="AQ550" i="34"/>
  <c r="AN550" i="34"/>
  <c r="AJ550" i="34"/>
  <c r="AQ435" i="34"/>
  <c r="AN435" i="34"/>
  <c r="AJ435" i="34"/>
  <c r="AV435" i="34"/>
  <c r="AQ902" i="34"/>
  <c r="AJ902" i="34"/>
  <c r="AV902" i="34"/>
  <c r="AN902" i="34"/>
  <c r="AN800" i="34"/>
  <c r="AJ800" i="34"/>
  <c r="AV800" i="34"/>
  <c r="AQ800" i="34"/>
  <c r="AV828" i="34"/>
  <c r="AN828" i="34"/>
  <c r="AJ828" i="34"/>
  <c r="AQ828" i="34"/>
  <c r="AQ822" i="34"/>
  <c r="AV822" i="34"/>
  <c r="AN822" i="34"/>
  <c r="AJ822" i="34"/>
  <c r="AQ669" i="34"/>
  <c r="AJ669" i="34"/>
  <c r="AN669" i="34"/>
  <c r="AV669" i="34"/>
  <c r="AQ646" i="34"/>
  <c r="AN646" i="34"/>
  <c r="AV646" i="34"/>
  <c r="AJ646" i="34"/>
  <c r="AN788" i="34"/>
  <c r="AQ788" i="34"/>
  <c r="AJ788" i="34"/>
  <c r="AV788" i="34"/>
  <c r="AV762" i="34"/>
  <c r="AJ762" i="34"/>
  <c r="AN762" i="34"/>
  <c r="AQ762" i="34"/>
  <c r="AN318" i="34"/>
  <c r="AJ318" i="34"/>
  <c r="AQ318" i="34"/>
  <c r="AV318" i="34"/>
  <c r="AJ755" i="34"/>
  <c r="AQ755" i="34"/>
  <c r="AV755" i="34"/>
  <c r="AN755" i="34"/>
  <c r="AJ745" i="34"/>
  <c r="AQ745" i="34"/>
  <c r="AV745" i="34"/>
  <c r="AN745" i="34"/>
  <c r="AQ556" i="34"/>
  <c r="AJ556" i="34"/>
  <c r="AN556" i="34"/>
  <c r="AV556" i="34"/>
  <c r="AV203" i="34"/>
  <c r="AN203" i="34"/>
  <c r="AJ203" i="34"/>
  <c r="AQ203" i="34"/>
  <c r="AJ239" i="34"/>
  <c r="AV239" i="34"/>
  <c r="AQ239" i="34"/>
  <c r="AN239" i="34"/>
  <c r="AV169" i="34"/>
  <c r="AQ169" i="34"/>
  <c r="AN169" i="34"/>
  <c r="AJ169" i="34"/>
  <c r="AV27" i="34"/>
  <c r="AJ27" i="34"/>
  <c r="AQ27" i="34"/>
  <c r="AN27" i="34"/>
  <c r="AQ278" i="34"/>
  <c r="AN278" i="34"/>
  <c r="AV278" i="34"/>
  <c r="AJ278" i="34"/>
  <c r="AQ228" i="34"/>
  <c r="AJ228" i="34"/>
  <c r="AV228" i="34"/>
  <c r="AN228" i="34"/>
  <c r="AQ108" i="34"/>
  <c r="AV108" i="34"/>
  <c r="AN108" i="34"/>
  <c r="AJ108" i="34"/>
  <c r="AN85" i="34"/>
  <c r="AQ85" i="34"/>
  <c r="AJ85" i="34"/>
  <c r="AV85" i="34"/>
  <c r="AJ739" i="34"/>
  <c r="AV739" i="34"/>
  <c r="AQ739" i="34"/>
  <c r="AN739" i="34"/>
  <c r="AQ445" i="34"/>
  <c r="AV445" i="34"/>
  <c r="AN445" i="34"/>
  <c r="AJ445" i="34"/>
  <c r="AJ383" i="34"/>
  <c r="AN383" i="34"/>
  <c r="AQ383" i="34"/>
  <c r="AV383" i="34"/>
  <c r="AV73" i="34"/>
  <c r="AJ73" i="34"/>
  <c r="AQ73" i="34"/>
  <c r="AN73" i="34"/>
  <c r="AV70" i="34"/>
  <c r="AJ70" i="34"/>
  <c r="AQ70" i="34"/>
  <c r="AN70" i="34"/>
  <c r="AN35" i="34"/>
  <c r="AQ35" i="34"/>
  <c r="AJ35" i="34"/>
  <c r="AV35" i="34"/>
  <c r="AJ777" i="34"/>
  <c r="AQ777" i="34"/>
  <c r="AN777" i="34"/>
  <c r="AV777" i="34"/>
  <c r="AJ231" i="34"/>
  <c r="AV231" i="34"/>
  <c r="AQ231" i="34"/>
  <c r="AN231" i="34"/>
  <c r="AN687" i="34"/>
  <c r="AJ687" i="34"/>
  <c r="AV687" i="34"/>
  <c r="AQ687" i="34"/>
  <c r="AJ409" i="34"/>
  <c r="AV409" i="34"/>
  <c r="AQ409" i="34"/>
  <c r="AN409" i="34"/>
  <c r="AQ309" i="34"/>
  <c r="AN309" i="34"/>
  <c r="AV309" i="34"/>
  <c r="AJ309" i="34"/>
  <c r="AJ252" i="34"/>
  <c r="AV252" i="34"/>
  <c r="AQ252" i="34"/>
  <c r="AN252" i="34"/>
  <c r="AJ182" i="34"/>
  <c r="AQ182" i="34"/>
  <c r="AN182" i="34"/>
  <c r="AV182" i="34"/>
  <c r="AQ125" i="34"/>
  <c r="AJ125" i="34"/>
  <c r="AN125" i="34"/>
  <c r="AV125" i="34"/>
  <c r="AV48" i="34"/>
  <c r="AN48" i="34"/>
  <c r="AQ48" i="34"/>
  <c r="AJ48" i="34"/>
  <c r="AN31" i="34"/>
  <c r="AV31" i="34"/>
  <c r="AQ31" i="34"/>
  <c r="AJ31" i="34"/>
  <c r="AQ846" i="34"/>
  <c r="AJ846" i="34"/>
  <c r="AV846" i="34"/>
  <c r="AN846" i="34"/>
  <c r="AJ675" i="34"/>
  <c r="AN675" i="34"/>
  <c r="AV675" i="34"/>
  <c r="AQ675" i="34"/>
  <c r="AJ631" i="34"/>
  <c r="AQ631" i="34"/>
  <c r="AV631" i="34"/>
  <c r="AN631" i="34"/>
  <c r="AJ38" i="34"/>
  <c r="AN38" i="34"/>
  <c r="AV38" i="34"/>
  <c r="AQ38" i="34"/>
  <c r="AJ17" i="34"/>
  <c r="AN17" i="34"/>
  <c r="AQ17" i="34"/>
  <c r="AV17" i="34"/>
  <c r="AS50" i="46"/>
  <c r="AK50" i="46"/>
  <c r="AN50" i="46"/>
  <c r="AG50" i="46"/>
  <c r="I21" i="43"/>
  <c r="E21" i="43"/>
  <c r="G21" i="43"/>
  <c r="H21" i="43"/>
  <c r="F21" i="43"/>
  <c r="AK550" i="46"/>
  <c r="AG550" i="46"/>
  <c r="AN550" i="46"/>
  <c r="AS550" i="46"/>
  <c r="AK815" i="46"/>
  <c r="AN815" i="46"/>
  <c r="AG815" i="46"/>
  <c r="AS815" i="46"/>
  <c r="AQ972" i="34"/>
  <c r="AJ972" i="34"/>
  <c r="AN972" i="34"/>
  <c r="AV972" i="34"/>
  <c r="AJ1012" i="34"/>
  <c r="AV1012" i="34"/>
  <c r="AQ1012" i="34"/>
  <c r="AN1012" i="34"/>
  <c r="AN549" i="34"/>
  <c r="AJ549" i="34"/>
  <c r="AQ549" i="34"/>
  <c r="AV549" i="34"/>
  <c r="AQ512" i="34"/>
  <c r="AN512" i="34"/>
  <c r="AV512" i="34"/>
  <c r="AJ512" i="34"/>
  <c r="AN119" i="34"/>
  <c r="AV119" i="34"/>
  <c r="AJ119" i="34"/>
  <c r="AQ119" i="34"/>
  <c r="AV819" i="34"/>
  <c r="AN819" i="34"/>
  <c r="AQ819" i="34"/>
  <c r="AJ819" i="34"/>
  <c r="AN584" i="34"/>
  <c r="AV584" i="34"/>
  <c r="AQ584" i="34"/>
  <c r="AJ584" i="34"/>
  <c r="AQ422" i="34"/>
  <c r="AN422" i="34"/>
  <c r="AJ422" i="34"/>
  <c r="AV422" i="34"/>
  <c r="AJ908" i="34"/>
  <c r="AN908" i="34"/>
  <c r="AV908" i="34"/>
  <c r="AQ908" i="34"/>
  <c r="AQ830" i="34"/>
  <c r="AN830" i="34"/>
  <c r="AV830" i="34"/>
  <c r="AJ830" i="34"/>
  <c r="AJ705" i="34"/>
  <c r="AQ705" i="34"/>
  <c r="AV705" i="34"/>
  <c r="AN705" i="34"/>
  <c r="AQ397" i="34"/>
  <c r="AJ397" i="34"/>
  <c r="AN397" i="34"/>
  <c r="AV397" i="34"/>
  <c r="AN712" i="34"/>
  <c r="AQ712" i="34"/>
  <c r="AV712" i="34"/>
  <c r="AJ712" i="34"/>
  <c r="AN465" i="34"/>
  <c r="AV465" i="34"/>
  <c r="AJ465" i="34"/>
  <c r="AQ465" i="34"/>
  <c r="AJ64" i="34"/>
  <c r="AQ64" i="34"/>
  <c r="AV64" i="34"/>
  <c r="AN64" i="34"/>
  <c r="AN177" i="34"/>
  <c r="AV177" i="34"/>
  <c r="AQ177" i="34"/>
  <c r="AJ177" i="34"/>
  <c r="AN140" i="34"/>
  <c r="AQ140" i="34"/>
  <c r="AJ140" i="34"/>
  <c r="AV140" i="34"/>
  <c r="AN365" i="34"/>
  <c r="AQ365" i="34"/>
  <c r="AJ365" i="34"/>
  <c r="AV365" i="34"/>
  <c r="AQ253" i="34"/>
  <c r="AJ253" i="34"/>
  <c r="AN253" i="34"/>
  <c r="AV253" i="34"/>
  <c r="AN334" i="34"/>
  <c r="AV334" i="34"/>
  <c r="AJ334" i="34"/>
  <c r="AQ334" i="34"/>
  <c r="AQ173" i="34"/>
  <c r="AJ173" i="34"/>
  <c r="AV173" i="34"/>
  <c r="AN173" i="34"/>
  <c r="AV107" i="34"/>
  <c r="AJ107" i="34"/>
  <c r="AQ107" i="34"/>
  <c r="AN107" i="34"/>
  <c r="AV62" i="34"/>
  <c r="AJ62" i="34"/>
  <c r="AN62" i="34"/>
  <c r="AQ62" i="34"/>
  <c r="AQ183" i="34"/>
  <c r="AN183" i="34"/>
  <c r="AV183" i="34"/>
  <c r="AJ183" i="34"/>
  <c r="AN632" i="34"/>
  <c r="AV632" i="34"/>
  <c r="AQ632" i="34"/>
  <c r="AJ632" i="34"/>
  <c r="AN480" i="34"/>
  <c r="AQ480" i="34"/>
  <c r="AV480" i="34"/>
  <c r="AJ480" i="34"/>
  <c r="AN390" i="34"/>
  <c r="AQ390" i="34"/>
  <c r="AJ390" i="34"/>
  <c r="AV390" i="34"/>
  <c r="AV208" i="34"/>
  <c r="AJ208" i="34"/>
  <c r="AQ208" i="34"/>
  <c r="AN208" i="34"/>
  <c r="AN48" i="46"/>
  <c r="AK48" i="46"/>
  <c r="AG48" i="46"/>
  <c r="AS48" i="46"/>
  <c r="AK407" i="46"/>
  <c r="AN407" i="46"/>
  <c r="AG407" i="46"/>
  <c r="AS407" i="46"/>
  <c r="AG1015" i="46"/>
  <c r="AS1015" i="46"/>
  <c r="AK1015" i="46"/>
  <c r="AN1015" i="46"/>
  <c r="I19" i="43"/>
  <c r="E19" i="43"/>
  <c r="F19" i="43"/>
  <c r="G19" i="43"/>
  <c r="H19" i="43"/>
  <c r="G10" i="52"/>
  <c r="F10" i="52"/>
  <c r="E10" i="52"/>
  <c r="H10" i="52"/>
  <c r="AN314" i="46"/>
  <c r="AK314" i="46"/>
  <c r="AS314" i="46"/>
  <c r="AG314" i="46"/>
  <c r="AJ470" i="34"/>
  <c r="AV470" i="34"/>
  <c r="AQ470" i="34"/>
  <c r="AN470" i="34"/>
  <c r="AQ879" i="34"/>
  <c r="AV879" i="34"/>
  <c r="AN879" i="34"/>
  <c r="AJ879" i="34"/>
  <c r="AV439" i="34"/>
  <c r="AN439" i="34"/>
  <c r="AQ439" i="34"/>
  <c r="AJ439" i="34"/>
  <c r="AQ381" i="34"/>
  <c r="AN381" i="34"/>
  <c r="AJ381" i="34"/>
  <c r="AV381" i="34"/>
  <c r="AJ839" i="34"/>
  <c r="AN839" i="34"/>
  <c r="AV839" i="34"/>
  <c r="AQ839" i="34"/>
  <c r="AV625" i="34"/>
  <c r="AJ625" i="34"/>
  <c r="AQ625" i="34"/>
  <c r="AN625" i="34"/>
  <c r="AJ462" i="34"/>
  <c r="AN462" i="34"/>
  <c r="AV462" i="34"/>
  <c r="AQ462" i="34"/>
  <c r="AV133" i="34"/>
  <c r="AQ133" i="34"/>
  <c r="AJ133" i="34"/>
  <c r="AN133" i="34"/>
  <c r="AV871" i="34"/>
  <c r="AN871" i="34"/>
  <c r="AQ871" i="34"/>
  <c r="AJ871" i="34"/>
  <c r="AV683" i="34"/>
  <c r="AN683" i="34"/>
  <c r="AQ683" i="34"/>
  <c r="AJ683" i="34"/>
  <c r="AQ594" i="34"/>
  <c r="AJ594" i="34"/>
  <c r="AN594" i="34"/>
  <c r="AV594" i="34"/>
  <c r="AV317" i="34"/>
  <c r="AQ317" i="34"/>
  <c r="AN317" i="34"/>
  <c r="AJ317" i="34"/>
  <c r="AJ270" i="34"/>
  <c r="AN270" i="34"/>
  <c r="AV270" i="34"/>
  <c r="AQ270" i="34"/>
  <c r="AQ1003" i="34"/>
  <c r="AJ1003" i="34"/>
  <c r="AV1003" i="34"/>
  <c r="AN1003" i="34"/>
  <c r="AQ730" i="34"/>
  <c r="AN730" i="34"/>
  <c r="AJ730" i="34"/>
  <c r="AV730" i="34"/>
  <c r="AQ361" i="34"/>
  <c r="AV361" i="34"/>
  <c r="AN361" i="34"/>
  <c r="AJ361" i="34"/>
  <c r="AV768" i="34"/>
  <c r="AN768" i="34"/>
  <c r="AQ768" i="34"/>
  <c r="AJ768" i="34"/>
  <c r="AJ763" i="34"/>
  <c r="AN763" i="34"/>
  <c r="AV763" i="34"/>
  <c r="AQ763" i="34"/>
  <c r="AV748" i="34"/>
  <c r="AJ748" i="34"/>
  <c r="AN748" i="34"/>
  <c r="AQ748" i="34"/>
  <c r="AV740" i="34"/>
  <c r="AQ740" i="34"/>
  <c r="AJ740" i="34"/>
  <c r="AN740" i="34"/>
  <c r="AQ734" i="34"/>
  <c r="AJ734" i="34"/>
  <c r="AN734" i="34"/>
  <c r="AV734" i="34"/>
  <c r="AV475" i="34"/>
  <c r="AQ475" i="34"/>
  <c r="AN475" i="34"/>
  <c r="AJ475" i="34"/>
  <c r="AV202" i="34"/>
  <c r="AJ202" i="34"/>
  <c r="AQ202" i="34"/>
  <c r="AN202" i="34"/>
  <c r="AV178" i="34"/>
  <c r="AJ178" i="34"/>
  <c r="AN178" i="34"/>
  <c r="AQ178" i="34"/>
  <c r="AN156" i="34"/>
  <c r="AQ156" i="34"/>
  <c r="AJ156" i="34"/>
  <c r="AV156" i="34"/>
  <c r="AJ580" i="34"/>
  <c r="AQ580" i="34"/>
  <c r="AN580" i="34"/>
  <c r="AV580" i="34"/>
  <c r="AQ175" i="34"/>
  <c r="AV175" i="34"/>
  <c r="AJ175" i="34"/>
  <c r="AN175" i="34"/>
  <c r="AJ145" i="34"/>
  <c r="AV145" i="34"/>
  <c r="AN145" i="34"/>
  <c r="AQ145" i="34"/>
  <c r="AJ143" i="34"/>
  <c r="AN143" i="34"/>
  <c r="AV143" i="34"/>
  <c r="AQ143" i="34"/>
  <c r="AJ98" i="34"/>
  <c r="AN98" i="34"/>
  <c r="AV98" i="34"/>
  <c r="AQ98" i="34"/>
  <c r="AV96" i="34"/>
  <c r="AQ96" i="34"/>
  <c r="AN96" i="34"/>
  <c r="AJ96" i="34"/>
  <c r="AV657" i="34"/>
  <c r="AJ657" i="34"/>
  <c r="AN657" i="34"/>
  <c r="AQ657" i="34"/>
  <c r="AJ507" i="34"/>
  <c r="AN507" i="34"/>
  <c r="AV507" i="34"/>
  <c r="AQ507" i="34"/>
  <c r="AN342" i="34"/>
  <c r="AQ342" i="34"/>
  <c r="AJ342" i="34"/>
  <c r="AV342" i="34"/>
  <c r="AV254" i="34"/>
  <c r="AN254" i="34"/>
  <c r="AJ254" i="34"/>
  <c r="AQ254" i="34"/>
  <c r="AN197" i="34"/>
  <c r="AQ197" i="34"/>
  <c r="AV197" i="34"/>
  <c r="AJ197" i="34"/>
  <c r="AN103" i="34"/>
  <c r="AJ103" i="34"/>
  <c r="AQ103" i="34"/>
  <c r="AV103" i="34"/>
  <c r="AQ482" i="34"/>
  <c r="AN482" i="34"/>
  <c r="AV482" i="34"/>
  <c r="AJ482" i="34"/>
  <c r="AQ726" i="34"/>
  <c r="AN726" i="34"/>
  <c r="AV726" i="34"/>
  <c r="AJ726" i="34"/>
  <c r="AQ552" i="34"/>
  <c r="AN552" i="34"/>
  <c r="AJ552" i="34"/>
  <c r="AV552" i="34"/>
  <c r="AN416" i="34"/>
  <c r="AQ416" i="34"/>
  <c r="AV416" i="34"/>
  <c r="AJ416" i="34"/>
  <c r="AV302" i="34"/>
  <c r="AJ302" i="34"/>
  <c r="AN302" i="34"/>
  <c r="AQ302" i="34"/>
  <c r="AJ280" i="34"/>
  <c r="AN280" i="34"/>
  <c r="AV280" i="34"/>
  <c r="AQ280" i="34"/>
  <c r="AV209" i="34"/>
  <c r="AJ209" i="34"/>
  <c r="AQ209" i="34"/>
  <c r="AN209" i="34"/>
  <c r="AJ823" i="34"/>
  <c r="AN823" i="34"/>
  <c r="AV823" i="34"/>
  <c r="AQ823" i="34"/>
  <c r="AJ798" i="34"/>
  <c r="AQ798" i="34"/>
  <c r="AV798" i="34"/>
  <c r="AN798" i="34"/>
  <c r="AJ697" i="34"/>
  <c r="AQ697" i="34"/>
  <c r="AV697" i="34"/>
  <c r="AN697" i="34"/>
  <c r="AN49" i="46"/>
  <c r="AK49" i="46"/>
  <c r="AG49" i="46"/>
  <c r="AS49" i="46"/>
  <c r="E22" i="43"/>
  <c r="G22" i="43"/>
  <c r="I22" i="43"/>
  <c r="H22" i="43"/>
  <c r="F22" i="43"/>
  <c r="F8" i="52"/>
  <c r="G8" i="52"/>
  <c r="E8" i="52"/>
  <c r="H8" i="52"/>
  <c r="AS327" i="46"/>
  <c r="AK327" i="46"/>
  <c r="AN327" i="46"/>
  <c r="AG327" i="46"/>
  <c r="H15" i="52"/>
  <c r="E15" i="52"/>
  <c r="F15" i="52"/>
  <c r="G15" i="52"/>
  <c r="AK870" i="46"/>
  <c r="AG870" i="46"/>
  <c r="AN870" i="46"/>
  <c r="AS870" i="46"/>
  <c r="AJ1010" i="34"/>
  <c r="AQ1010" i="34"/>
  <c r="AN1010" i="34"/>
  <c r="AV1010" i="34"/>
  <c r="AV518" i="34"/>
  <c r="AQ518" i="34"/>
  <c r="AN518" i="34"/>
  <c r="AJ518" i="34"/>
  <c r="AN438" i="34"/>
  <c r="AV438" i="34"/>
  <c r="AJ438" i="34"/>
  <c r="AQ438" i="34"/>
  <c r="AQ990" i="34"/>
  <c r="AV990" i="34"/>
  <c r="AJ990" i="34"/>
  <c r="AN990" i="34"/>
  <c r="AV400" i="34"/>
  <c r="AJ400" i="34"/>
  <c r="AN400" i="34"/>
  <c r="AQ400" i="34"/>
  <c r="AQ358" i="34"/>
  <c r="AN358" i="34"/>
  <c r="AJ358" i="34"/>
  <c r="AV358" i="34"/>
  <c r="AV114" i="34"/>
  <c r="AJ114" i="34"/>
  <c r="AN114" i="34"/>
  <c r="AQ114" i="34"/>
  <c r="AQ78" i="34"/>
  <c r="AV78" i="34"/>
  <c r="AN78" i="34"/>
  <c r="AJ78" i="34"/>
  <c r="AN759" i="34"/>
  <c r="AV759" i="34"/>
  <c r="AJ759" i="34"/>
  <c r="AQ759" i="34"/>
  <c r="AQ751" i="34"/>
  <c r="AN751" i="34"/>
  <c r="AV751" i="34"/>
  <c r="AJ751" i="34"/>
  <c r="AN587" i="34"/>
  <c r="AJ587" i="34"/>
  <c r="AV587" i="34"/>
  <c r="AQ587" i="34"/>
  <c r="AJ314" i="34"/>
  <c r="AV314" i="34"/>
  <c r="AQ314" i="34"/>
  <c r="AN314" i="34"/>
  <c r="AQ686" i="34"/>
  <c r="AJ686" i="34"/>
  <c r="AV686" i="34"/>
  <c r="AN686" i="34"/>
  <c r="AV685" i="34"/>
  <c r="AQ685" i="34"/>
  <c r="AJ685" i="34"/>
  <c r="AN685" i="34"/>
  <c r="AJ729" i="34"/>
  <c r="AN729" i="34"/>
  <c r="AQ729" i="34"/>
  <c r="AV729" i="34"/>
  <c r="AV677" i="34"/>
  <c r="AJ677" i="34"/>
  <c r="AN677" i="34"/>
  <c r="AQ677" i="34"/>
  <c r="AN453" i="34"/>
  <c r="AQ453" i="34"/>
  <c r="AV453" i="34"/>
  <c r="AJ453" i="34"/>
  <c r="AN328" i="34"/>
  <c r="AJ328" i="34"/>
  <c r="AQ328" i="34"/>
  <c r="AV328" i="34"/>
  <c r="AJ151" i="34"/>
  <c r="AQ151" i="34"/>
  <c r="AN151" i="34"/>
  <c r="AV151" i="34"/>
  <c r="AV717" i="34"/>
  <c r="AQ717" i="34"/>
  <c r="AN717" i="34"/>
  <c r="AJ717" i="34"/>
  <c r="AQ622" i="34"/>
  <c r="AJ622" i="34"/>
  <c r="AV622" i="34"/>
  <c r="AN622" i="34"/>
  <c r="AJ36" i="34"/>
  <c r="AQ36" i="34"/>
  <c r="AN36" i="34"/>
  <c r="AV36" i="34"/>
  <c r="AN18" i="34"/>
  <c r="AJ18" i="34"/>
  <c r="AV18" i="34"/>
  <c r="AQ18" i="34"/>
  <c r="AJ837" i="34"/>
  <c r="AQ837" i="34"/>
  <c r="AV837" i="34"/>
  <c r="AN837" i="34"/>
  <c r="AN97" i="34"/>
  <c r="AV97" i="34"/>
  <c r="AQ97" i="34"/>
  <c r="AJ97" i="34"/>
  <c r="AN362" i="34"/>
  <c r="AJ362" i="34"/>
  <c r="AQ362" i="34"/>
  <c r="AV362" i="34"/>
  <c r="AN565" i="34"/>
  <c r="AV565" i="34"/>
  <c r="AQ565" i="34"/>
  <c r="AJ565" i="34"/>
  <c r="AQ392" i="34"/>
  <c r="AJ392" i="34"/>
  <c r="AV392" i="34"/>
  <c r="AN392" i="34"/>
  <c r="AN366" i="34"/>
  <c r="AQ366" i="34"/>
  <c r="AJ366" i="34"/>
  <c r="AV366" i="34"/>
  <c r="AN227" i="34"/>
  <c r="AJ227" i="34"/>
  <c r="AV227" i="34"/>
  <c r="AQ227" i="34"/>
  <c r="AN165" i="34"/>
  <c r="AQ165" i="34"/>
  <c r="AJ165" i="34"/>
  <c r="AV165" i="34"/>
  <c r="AQ65" i="34"/>
  <c r="AN65" i="34"/>
  <c r="AJ65" i="34"/>
  <c r="AV65" i="34"/>
  <c r="AN814" i="34"/>
  <c r="AQ814" i="34"/>
  <c r="AV814" i="34"/>
  <c r="AJ814" i="34"/>
  <c r="AV605" i="34"/>
  <c r="AJ605" i="34"/>
  <c r="AQ605" i="34"/>
  <c r="AN605" i="34"/>
  <c r="AN566" i="34"/>
  <c r="AQ566" i="34"/>
  <c r="AV566" i="34"/>
  <c r="AJ566" i="34"/>
  <c r="AJ324" i="34"/>
  <c r="AQ324" i="34"/>
  <c r="AV324" i="34"/>
  <c r="AN324" i="34"/>
  <c r="AV636" i="34"/>
  <c r="AQ636" i="34"/>
  <c r="AJ636" i="34"/>
  <c r="AN636" i="34"/>
  <c r="AN544" i="34"/>
  <c r="AQ544" i="34"/>
  <c r="AJ544" i="34"/>
  <c r="AV544" i="34"/>
  <c r="AN213" i="34"/>
  <c r="AJ213" i="34"/>
  <c r="AQ213" i="34"/>
  <c r="AV213" i="34"/>
  <c r="AV126" i="34"/>
  <c r="AN126" i="34"/>
  <c r="AJ126" i="34"/>
  <c r="AQ126" i="34"/>
  <c r="AV123" i="34"/>
  <c r="AJ123" i="34"/>
  <c r="AQ123" i="34"/>
  <c r="AN123" i="34"/>
  <c r="AJ24" i="34"/>
  <c r="AQ24" i="34"/>
  <c r="AV24" i="34"/>
  <c r="AN24" i="34"/>
  <c r="AQ982" i="34"/>
  <c r="AN982" i="34"/>
  <c r="AV982" i="34"/>
  <c r="AJ982" i="34"/>
  <c r="AN509" i="34"/>
  <c r="AJ509" i="34"/>
  <c r="AQ509" i="34"/>
  <c r="AV509" i="34"/>
  <c r="AJ367" i="34"/>
  <c r="AN367" i="34"/>
  <c r="AQ367" i="34"/>
  <c r="AV367" i="34"/>
  <c r="AS387" i="46"/>
  <c r="AG387" i="46"/>
  <c r="AN387" i="46"/>
  <c r="AK387" i="46"/>
  <c r="AN467" i="46"/>
  <c r="AK467" i="46"/>
  <c r="AG467" i="46"/>
  <c r="AS467" i="46"/>
  <c r="H16" i="43"/>
  <c r="E16" i="43"/>
  <c r="G16" i="43"/>
  <c r="I16" i="43"/>
  <c r="F16" i="43"/>
  <c r="AK326" i="46"/>
  <c r="AG326" i="46"/>
  <c r="AN326" i="46"/>
  <c r="AS326" i="46"/>
  <c r="AK740" i="46"/>
  <c r="AG740" i="46"/>
  <c r="AS740" i="46"/>
  <c r="AN740" i="46"/>
  <c r="AV491" i="34"/>
  <c r="AJ491" i="34"/>
  <c r="AN491" i="34"/>
  <c r="AQ491" i="34"/>
  <c r="AQ577" i="34"/>
  <c r="AJ577" i="34"/>
  <c r="AV577" i="34"/>
  <c r="AN577" i="34"/>
  <c r="AN558" i="34"/>
  <c r="AQ558" i="34"/>
  <c r="AJ558" i="34"/>
  <c r="AV558" i="34"/>
  <c r="AN833" i="34"/>
  <c r="AV833" i="34"/>
  <c r="AJ833" i="34"/>
  <c r="AQ833" i="34"/>
  <c r="AQ937" i="34"/>
  <c r="AV937" i="34"/>
  <c r="AJ937" i="34"/>
  <c r="AN937" i="34"/>
  <c r="AV855" i="34"/>
  <c r="AQ855" i="34"/>
  <c r="AJ855" i="34"/>
  <c r="AN855" i="34"/>
  <c r="AQ637" i="34"/>
  <c r="AN637" i="34"/>
  <c r="AV637" i="34"/>
  <c r="AJ637" i="34"/>
  <c r="AN586" i="34"/>
  <c r="AQ586" i="34"/>
  <c r="AV586" i="34"/>
  <c r="AJ586" i="34"/>
  <c r="AJ186" i="34"/>
  <c r="AN186" i="34"/>
  <c r="AV186" i="34"/>
  <c r="AQ186" i="34"/>
  <c r="AQ870" i="34"/>
  <c r="AJ870" i="34"/>
  <c r="AN870" i="34"/>
  <c r="AV870" i="34"/>
  <c r="AV501" i="34"/>
  <c r="AJ501" i="34"/>
  <c r="AQ501" i="34"/>
  <c r="AN501" i="34"/>
  <c r="AN273" i="34"/>
  <c r="AQ273" i="34"/>
  <c r="AJ273" i="34"/>
  <c r="AV273" i="34"/>
  <c r="AV271" i="34"/>
  <c r="AN271" i="34"/>
  <c r="AQ271" i="34"/>
  <c r="AJ271" i="34"/>
  <c r="AV469" i="34"/>
  <c r="AN469" i="34"/>
  <c r="AQ469" i="34"/>
  <c r="AJ469" i="34"/>
  <c r="AV236" i="34"/>
  <c r="AN236" i="34"/>
  <c r="AQ236" i="34"/>
  <c r="AJ236" i="34"/>
  <c r="AQ718" i="34"/>
  <c r="AJ718" i="34"/>
  <c r="AN718" i="34"/>
  <c r="AV718" i="34"/>
  <c r="AN595" i="34"/>
  <c r="AQ595" i="34"/>
  <c r="AV595" i="34"/>
  <c r="AJ595" i="34"/>
  <c r="AQ476" i="34"/>
  <c r="AN476" i="34"/>
  <c r="AJ476" i="34"/>
  <c r="AV476" i="34"/>
  <c r="AQ305" i="34"/>
  <c r="AJ305" i="34"/>
  <c r="AN305" i="34"/>
  <c r="AV305" i="34"/>
  <c r="AJ207" i="34"/>
  <c r="AQ207" i="34"/>
  <c r="AN207" i="34"/>
  <c r="AV207" i="34"/>
  <c r="AJ267" i="34"/>
  <c r="AN267" i="34"/>
  <c r="AQ267" i="34"/>
  <c r="AV267" i="34"/>
  <c r="AV257" i="34"/>
  <c r="AN257" i="34"/>
  <c r="AQ257" i="34"/>
  <c r="AJ257" i="34"/>
  <c r="AV159" i="34"/>
  <c r="AN159" i="34"/>
  <c r="AQ159" i="34"/>
  <c r="AJ159" i="34"/>
  <c r="AN306" i="34"/>
  <c r="AQ306" i="34"/>
  <c r="AJ306" i="34"/>
  <c r="AV306" i="34"/>
  <c r="AJ290" i="34"/>
  <c r="AV290" i="34"/>
  <c r="AN290" i="34"/>
  <c r="AQ290" i="34"/>
  <c r="AJ689" i="34"/>
  <c r="AN689" i="34"/>
  <c r="AQ689" i="34"/>
  <c r="AV689" i="34"/>
  <c r="AN640" i="34"/>
  <c r="AQ640" i="34"/>
  <c r="AJ640" i="34"/>
  <c r="AV640" i="34"/>
  <c r="AN603" i="34"/>
  <c r="AQ603" i="34"/>
  <c r="AV603" i="34"/>
  <c r="AJ603" i="34"/>
  <c r="AN164" i="34"/>
  <c r="AV164" i="34"/>
  <c r="AQ164" i="34"/>
  <c r="AJ164" i="34"/>
  <c r="AJ141" i="34"/>
  <c r="AV141" i="34"/>
  <c r="AQ141" i="34"/>
  <c r="AN141" i="34"/>
  <c r="AV138" i="34"/>
  <c r="AQ138" i="34"/>
  <c r="AN138" i="34"/>
  <c r="AJ138" i="34"/>
  <c r="AJ68" i="34"/>
  <c r="AQ68" i="34"/>
  <c r="AN68" i="34"/>
  <c r="AV68" i="34"/>
  <c r="AQ954" i="34"/>
  <c r="AN954" i="34"/>
  <c r="AV954" i="34"/>
  <c r="AJ954" i="34"/>
  <c r="AV691" i="34"/>
  <c r="AQ691" i="34"/>
  <c r="AN691" i="34"/>
  <c r="AJ691" i="34"/>
  <c r="AN624" i="34"/>
  <c r="AQ624" i="34"/>
  <c r="AJ624" i="34"/>
  <c r="AV624" i="34"/>
  <c r="AN600" i="34"/>
  <c r="AQ600" i="34"/>
  <c r="AJ600" i="34"/>
  <c r="AV600" i="34"/>
  <c r="AV105" i="34"/>
  <c r="AN105" i="34"/>
  <c r="AQ105" i="34"/>
  <c r="AJ105" i="34"/>
  <c r="AQ547" i="34"/>
  <c r="AJ547" i="34"/>
  <c r="AN547" i="34"/>
  <c r="AV547" i="34"/>
  <c r="AN160" i="34"/>
  <c r="AV160" i="34"/>
  <c r="AJ160" i="34"/>
  <c r="AQ160" i="34"/>
  <c r="AV154" i="34"/>
  <c r="AQ154" i="34"/>
  <c r="AJ154" i="34"/>
  <c r="AN154" i="34"/>
  <c r="AV91" i="34"/>
  <c r="AQ91" i="34"/>
  <c r="AJ91" i="34"/>
  <c r="AN91" i="34"/>
  <c r="AJ46" i="34"/>
  <c r="AQ46" i="34"/>
  <c r="AV46" i="34"/>
  <c r="AN46" i="34"/>
  <c r="AN979" i="34"/>
  <c r="AJ979" i="34"/>
  <c r="AV979" i="34"/>
  <c r="AQ979" i="34"/>
  <c r="AN792" i="34"/>
  <c r="AQ792" i="34"/>
  <c r="AV792" i="34"/>
  <c r="AJ792" i="34"/>
  <c r="AV448" i="34"/>
  <c r="AQ448" i="34"/>
  <c r="AJ448" i="34"/>
  <c r="AN448" i="34"/>
  <c r="I24" i="43"/>
  <c r="F24" i="43"/>
  <c r="H24" i="43"/>
  <c r="E24" i="43"/>
  <c r="G24" i="43"/>
  <c r="G27" i="52"/>
  <c r="E27" i="52"/>
  <c r="F27" i="52"/>
  <c r="H27" i="52"/>
  <c r="AK597" i="46"/>
  <c r="AS597" i="46"/>
  <c r="AN597" i="46"/>
  <c r="AG597" i="46"/>
  <c r="AN556" i="46"/>
  <c r="AG556" i="46"/>
  <c r="AS556" i="46"/>
  <c r="AK556" i="46"/>
  <c r="AG551" i="46"/>
  <c r="AK551" i="46"/>
  <c r="AN551" i="46"/>
  <c r="AS551" i="46"/>
  <c r="AQ563" i="34"/>
  <c r="AJ563" i="34"/>
  <c r="AV563" i="34"/>
  <c r="AN563" i="34"/>
  <c r="AN532" i="34"/>
  <c r="AQ532" i="34"/>
  <c r="AJ532" i="34"/>
  <c r="AV532" i="34"/>
  <c r="AN172" i="34"/>
  <c r="AJ172" i="34"/>
  <c r="AV172" i="34"/>
  <c r="AQ172" i="34"/>
  <c r="AV960" i="34"/>
  <c r="AJ960" i="34"/>
  <c r="AN960" i="34"/>
  <c r="AQ960" i="34"/>
  <c r="AQ402" i="34"/>
  <c r="AN402" i="34"/>
  <c r="AJ402" i="34"/>
  <c r="AV402" i="34"/>
  <c r="AQ384" i="34"/>
  <c r="AJ384" i="34"/>
  <c r="AN384" i="34"/>
  <c r="AV384" i="34"/>
  <c r="AN816" i="34"/>
  <c r="AQ816" i="34"/>
  <c r="AJ816" i="34"/>
  <c r="AV816" i="34"/>
  <c r="AQ76" i="34"/>
  <c r="AJ76" i="34"/>
  <c r="AV76" i="34"/>
  <c r="AN76" i="34"/>
  <c r="AN780" i="34"/>
  <c r="AV780" i="34"/>
  <c r="AQ780" i="34"/>
  <c r="AJ780" i="34"/>
  <c r="AV536" i="34"/>
  <c r="AQ536" i="34"/>
  <c r="AJ536" i="34"/>
  <c r="AN536" i="34"/>
  <c r="AJ132" i="34"/>
  <c r="AV132" i="34"/>
  <c r="AN132" i="34"/>
  <c r="AQ132" i="34"/>
  <c r="AN217" i="34"/>
  <c r="AQ217" i="34"/>
  <c r="AV217" i="34"/>
  <c r="AJ217" i="34"/>
  <c r="AJ612" i="34"/>
  <c r="AQ612" i="34"/>
  <c r="AN612" i="34"/>
  <c r="AV612" i="34"/>
  <c r="AV329" i="34"/>
  <c r="AJ329" i="34"/>
  <c r="AQ329" i="34"/>
  <c r="AN329" i="34"/>
  <c r="AQ323" i="34"/>
  <c r="AJ323" i="34"/>
  <c r="AV323" i="34"/>
  <c r="AN323" i="34"/>
  <c r="AJ738" i="34"/>
  <c r="AV738" i="34"/>
  <c r="AQ738" i="34"/>
  <c r="AN738" i="34"/>
  <c r="AQ639" i="34"/>
  <c r="AJ639" i="34"/>
  <c r="AN639" i="34"/>
  <c r="AV639" i="34"/>
  <c r="AN510" i="34"/>
  <c r="AQ510" i="34"/>
  <c r="AJ510" i="34"/>
  <c r="AV510" i="34"/>
  <c r="AN147" i="34"/>
  <c r="AJ147" i="34"/>
  <c r="AV147" i="34"/>
  <c r="AQ147" i="34"/>
  <c r="AV19" i="34"/>
  <c r="AQ19" i="34"/>
  <c r="AN19" i="34"/>
  <c r="AJ19" i="34"/>
  <c r="AQ630" i="34"/>
  <c r="AN630" i="34"/>
  <c r="AV630" i="34"/>
  <c r="AJ630" i="34"/>
  <c r="AN284" i="34"/>
  <c r="AJ284" i="34"/>
  <c r="AV284" i="34"/>
  <c r="AQ284" i="34"/>
  <c r="AN733" i="34"/>
  <c r="AQ733" i="34"/>
  <c r="AJ733" i="34"/>
  <c r="AV733" i="34"/>
  <c r="AN704" i="34"/>
  <c r="AJ704" i="34"/>
  <c r="AV704" i="34"/>
  <c r="AQ704" i="34"/>
  <c r="AJ564" i="34"/>
  <c r="AN564" i="34"/>
  <c r="AV564" i="34"/>
  <c r="AQ564" i="34"/>
  <c r="AQ360" i="34"/>
  <c r="AJ360" i="34"/>
  <c r="AN360" i="34"/>
  <c r="AV360" i="34"/>
  <c r="AJ341" i="34"/>
  <c r="AN341" i="34"/>
  <c r="AV341" i="34"/>
  <c r="AQ341" i="34"/>
  <c r="AJ312" i="34"/>
  <c r="AQ312" i="34"/>
  <c r="AV312" i="34"/>
  <c r="AN312" i="34"/>
  <c r="AN134" i="34"/>
  <c r="AQ134" i="34"/>
  <c r="AJ134" i="34"/>
  <c r="AV134" i="34"/>
  <c r="AN113" i="34"/>
  <c r="AQ113" i="34"/>
  <c r="AV113" i="34"/>
  <c r="AJ113" i="34"/>
  <c r="AV104" i="34"/>
  <c r="AJ104" i="34"/>
  <c r="AN104" i="34"/>
  <c r="AQ104" i="34"/>
  <c r="AV644" i="34"/>
  <c r="AN644" i="34"/>
  <c r="AJ644" i="34"/>
  <c r="AQ644" i="34"/>
  <c r="AV488" i="34"/>
  <c r="AQ488" i="34"/>
  <c r="AJ488" i="34"/>
  <c r="AN488" i="34"/>
  <c r="AN396" i="34"/>
  <c r="AQ396" i="34"/>
  <c r="AJ396" i="34"/>
  <c r="AV396" i="34"/>
  <c r="AV88" i="34"/>
  <c r="AJ88" i="34"/>
  <c r="AN88" i="34"/>
  <c r="AQ88" i="34"/>
  <c r="AN589" i="34"/>
  <c r="AQ589" i="34"/>
  <c r="AV589" i="34"/>
  <c r="AJ589" i="34"/>
  <c r="AN449" i="34"/>
  <c r="AQ449" i="34"/>
  <c r="AV449" i="34"/>
  <c r="AJ449" i="34"/>
  <c r="AV353" i="34"/>
  <c r="AJ353" i="34"/>
  <c r="AN353" i="34"/>
  <c r="AQ353" i="34"/>
  <c r="AQ315" i="34"/>
  <c r="AJ315" i="34"/>
  <c r="AN315" i="34"/>
  <c r="AV315" i="34"/>
  <c r="AQ292" i="34"/>
  <c r="AN292" i="34"/>
  <c r="AV292" i="34"/>
  <c r="AJ292" i="34"/>
  <c r="AJ244" i="34"/>
  <c r="AN244" i="34"/>
  <c r="AV244" i="34"/>
  <c r="AQ244" i="34"/>
  <c r="AN196" i="34"/>
  <c r="AV196" i="34"/>
  <c r="AJ196" i="34"/>
  <c r="AQ196" i="34"/>
  <c r="AV67" i="34"/>
  <c r="AQ67" i="34"/>
  <c r="AN67" i="34"/>
  <c r="AJ67" i="34"/>
  <c r="AV37" i="34"/>
  <c r="AQ37" i="34"/>
  <c r="AJ37" i="34"/>
  <c r="AN37" i="34"/>
  <c r="AJ29" i="34"/>
  <c r="AN29" i="34"/>
  <c r="AQ29" i="34"/>
  <c r="AV29" i="34"/>
  <c r="AN766" i="34"/>
  <c r="AV766" i="34"/>
  <c r="AQ766" i="34"/>
  <c r="AJ766" i="34"/>
  <c r="AV665" i="34"/>
  <c r="AN665" i="34"/>
  <c r="AQ665" i="34"/>
  <c r="AJ665" i="34"/>
  <c r="AV581" i="34"/>
  <c r="AQ581" i="34"/>
  <c r="AN581" i="34"/>
  <c r="AJ581" i="34"/>
  <c r="AS382" i="46"/>
  <c r="AN382" i="46"/>
  <c r="AG382" i="46"/>
  <c r="AK382" i="46"/>
  <c r="H25" i="43"/>
  <c r="E25" i="43"/>
  <c r="G25" i="43"/>
  <c r="F25" i="43"/>
  <c r="I25" i="43"/>
  <c r="E23" i="43"/>
  <c r="H23" i="43"/>
  <c r="F23" i="43"/>
  <c r="I23" i="43"/>
  <c r="G23" i="43"/>
  <c r="AS902" i="46"/>
  <c r="AG902" i="46"/>
  <c r="AK902" i="46"/>
  <c r="AN902" i="46"/>
  <c r="AK655" i="46"/>
  <c r="AN655" i="46"/>
  <c r="AG655" i="46"/>
  <c r="AS655" i="46"/>
  <c r="AK737" i="46"/>
  <c r="AG737" i="46"/>
  <c r="AS737" i="46"/>
  <c r="AN737" i="46"/>
  <c r="AN559" i="34"/>
  <c r="AQ559" i="34"/>
  <c r="AJ559" i="34"/>
  <c r="AV559" i="34"/>
  <c r="AV551" i="34"/>
  <c r="AQ551" i="34"/>
  <c r="AN551" i="34"/>
  <c r="AJ551" i="34"/>
  <c r="AN877" i="34"/>
  <c r="AV877" i="34"/>
  <c r="AQ877" i="34"/>
  <c r="AJ877" i="34"/>
  <c r="AN861" i="34"/>
  <c r="AJ861" i="34"/>
  <c r="AQ861" i="34"/>
  <c r="AV861" i="34"/>
  <c r="AQ437" i="34"/>
  <c r="AJ437" i="34"/>
  <c r="AN437" i="34"/>
  <c r="AV437" i="34"/>
  <c r="AJ799" i="34"/>
  <c r="AQ799" i="34"/>
  <c r="AN799" i="34"/>
  <c r="AV799" i="34"/>
  <c r="AV111" i="34"/>
  <c r="AN111" i="34"/>
  <c r="AQ111" i="34"/>
  <c r="AJ111" i="34"/>
  <c r="AN75" i="34"/>
  <c r="AJ75" i="34"/>
  <c r="AQ75" i="34"/>
  <c r="AV75" i="34"/>
  <c r="AQ666" i="34"/>
  <c r="AJ666" i="34"/>
  <c r="AN666" i="34"/>
  <c r="AV666" i="34"/>
  <c r="AV187" i="34"/>
  <c r="AN187" i="34"/>
  <c r="AQ187" i="34"/>
  <c r="AJ187" i="34"/>
  <c r="AQ916" i="34"/>
  <c r="AV916" i="34"/>
  <c r="AN916" i="34"/>
  <c r="AJ916" i="34"/>
  <c r="AN538" i="34"/>
  <c r="AQ538" i="34"/>
  <c r="AV538" i="34"/>
  <c r="AJ538" i="34"/>
  <c r="AN997" i="34"/>
  <c r="AQ997" i="34"/>
  <c r="AV997" i="34"/>
  <c r="AJ997" i="34"/>
  <c r="AV699" i="34"/>
  <c r="AJ699" i="34"/>
  <c r="AN699" i="34"/>
  <c r="AQ699" i="34"/>
  <c r="AQ670" i="34"/>
  <c r="AN670" i="34"/>
  <c r="AV670" i="34"/>
  <c r="AJ670" i="34"/>
  <c r="AJ502" i="34"/>
  <c r="AQ502" i="34"/>
  <c r="AV502" i="34"/>
  <c r="AN502" i="34"/>
  <c r="AV327" i="34"/>
  <c r="AQ327" i="34"/>
  <c r="AN327" i="34"/>
  <c r="AJ327" i="34"/>
  <c r="AQ83" i="34"/>
  <c r="AV83" i="34"/>
  <c r="AJ83" i="34"/>
  <c r="AN83" i="34"/>
  <c r="AQ42" i="34"/>
  <c r="AN42" i="34"/>
  <c r="AJ42" i="34"/>
  <c r="AV42" i="34"/>
  <c r="AJ266" i="34"/>
  <c r="AN266" i="34"/>
  <c r="AQ266" i="34"/>
  <c r="AV266" i="34"/>
  <c r="AN332" i="34"/>
  <c r="AV332" i="34"/>
  <c r="AQ332" i="34"/>
  <c r="AJ332" i="34"/>
  <c r="AV277" i="34"/>
  <c r="AJ277" i="34"/>
  <c r="AN277" i="34"/>
  <c r="AQ277" i="34"/>
  <c r="AV483" i="34"/>
  <c r="AQ483" i="34"/>
  <c r="AN483" i="34"/>
  <c r="AJ483" i="34"/>
  <c r="AN386" i="34"/>
  <c r="AV386" i="34"/>
  <c r="AQ386" i="34"/>
  <c r="AJ386" i="34"/>
  <c r="AJ300" i="34"/>
  <c r="AN300" i="34"/>
  <c r="AV300" i="34"/>
  <c r="AQ300" i="34"/>
  <c r="AV153" i="34"/>
  <c r="AJ153" i="34"/>
  <c r="AQ153" i="34"/>
  <c r="AN153" i="34"/>
  <c r="AJ831" i="34"/>
  <c r="AN831" i="34"/>
  <c r="AV831" i="34"/>
  <c r="AQ831" i="34"/>
  <c r="AQ714" i="34"/>
  <c r="AN714" i="34"/>
  <c r="AJ714" i="34"/>
  <c r="AV714" i="34"/>
  <c r="AQ426" i="34"/>
  <c r="AN426" i="34"/>
  <c r="AJ426" i="34"/>
  <c r="AV426" i="34"/>
  <c r="AV537" i="34"/>
  <c r="AJ537" i="34"/>
  <c r="AN537" i="34"/>
  <c r="AQ537" i="34"/>
  <c r="AQ245" i="34"/>
  <c r="AJ245" i="34"/>
  <c r="AV245" i="34"/>
  <c r="AN245" i="34"/>
  <c r="AN885" i="34"/>
  <c r="AQ885" i="34"/>
  <c r="AV885" i="34"/>
  <c r="AJ885" i="34"/>
  <c r="AJ380" i="34"/>
  <c r="AQ380" i="34"/>
  <c r="AN380" i="34"/>
  <c r="AV380" i="34"/>
  <c r="AV66" i="34"/>
  <c r="AN66" i="34"/>
  <c r="AQ66" i="34"/>
  <c r="AJ66" i="34"/>
  <c r="BF29" i="52" l="1"/>
  <c r="BN29" i="52"/>
  <c r="CL29" i="52"/>
  <c r="BR29" i="52"/>
  <c r="CP29" i="52"/>
  <c r="BP29" i="52"/>
  <c r="CN29" i="52"/>
  <c r="BL29" i="52"/>
  <c r="CJ29" i="52"/>
  <c r="BM29" i="52"/>
  <c r="CQ29" i="52"/>
  <c r="AE29" i="52"/>
  <c r="CO29" i="52"/>
  <c r="AC29" i="52"/>
  <c r="K29" i="52"/>
  <c r="BV29" i="52"/>
  <c r="Z29" i="52"/>
  <c r="BZ29" i="52"/>
  <c r="AD29" i="52"/>
  <c r="BX29" i="52"/>
  <c r="AB29" i="52"/>
  <c r="BT29" i="52"/>
  <c r="X29" i="52"/>
  <c r="BE29" i="52"/>
  <c r="CI29" i="52"/>
  <c r="W29" i="52"/>
  <c r="CG29" i="52"/>
  <c r="U29" i="52"/>
  <c r="AI29" i="52"/>
  <c r="BO29" i="52"/>
  <c r="J29" i="52"/>
  <c r="CD29" i="52"/>
  <c r="N29" i="52"/>
  <c r="CH29" i="52"/>
  <c r="L29" i="52"/>
  <c r="CF29" i="52"/>
  <c r="BD29" i="52"/>
  <c r="CB29" i="52"/>
  <c r="AW29" i="52"/>
  <c r="CA29" i="52"/>
  <c r="O29" i="52"/>
  <c r="BY29" i="52"/>
  <c r="M29" i="52"/>
  <c r="AQ29" i="52"/>
  <c r="BG29" i="52"/>
  <c r="R29" i="52"/>
  <c r="BJ29" i="52"/>
  <c r="V29" i="52"/>
  <c r="BH29" i="52"/>
  <c r="T29" i="52"/>
  <c r="AV29" i="52"/>
  <c r="P29" i="52"/>
  <c r="AO29" i="52"/>
  <c r="BS29" i="52"/>
  <c r="BQ29" i="52"/>
  <c r="CM29" i="52"/>
  <c r="AY29" i="52"/>
  <c r="AX29" i="52"/>
  <c r="BB29" i="52"/>
  <c r="AZ29" i="52"/>
  <c r="CS29" i="52"/>
  <c r="AG29" i="52"/>
  <c r="BK29" i="52"/>
  <c r="BI29" i="52"/>
  <c r="AA29" i="52"/>
  <c r="AP29" i="52"/>
  <c r="AT29" i="52"/>
  <c r="AR29" i="52"/>
  <c r="AN29" i="52"/>
  <c r="CK29" i="52"/>
  <c r="Y29" i="52"/>
  <c r="BC29" i="52"/>
  <c r="BA29" i="52"/>
  <c r="CE29" i="52"/>
  <c r="CR29" i="52"/>
  <c r="CC29" i="52"/>
  <c r="Q29" i="52"/>
  <c r="AU29" i="52"/>
  <c r="AS29" i="52"/>
  <c r="S29" i="52"/>
  <c r="AH29" i="52"/>
  <c r="AL29" i="52"/>
  <c r="AJ29" i="52"/>
  <c r="AF29" i="52"/>
  <c r="BU29" i="52"/>
  <c r="AM29" i="52"/>
  <c r="AK29" i="52"/>
  <c r="I29" i="52"/>
  <c r="BW29" i="52"/>
  <c r="K29" i="43"/>
  <c r="J29" i="43"/>
  <c r="H3" i="46"/>
  <c r="I3" i="46" s="1"/>
  <c r="K4" i="34" s="1"/>
  <c r="H11" i="46"/>
  <c r="K9" i="46"/>
  <c r="L10" i="34" s="1"/>
  <c r="L11" i="34" s="1"/>
  <c r="I9" i="46"/>
  <c r="K10" i="34" s="1"/>
  <c r="K11" i="34" s="1"/>
  <c r="D27" i="43"/>
  <c r="D17" i="43"/>
  <c r="D10" i="43"/>
  <c r="H8" i="46"/>
  <c r="K6" i="46"/>
  <c r="L7" i="34" s="1"/>
  <c r="I6" i="46"/>
  <c r="K7" i="34" s="1"/>
  <c r="T15" i="44"/>
  <c r="E15" i="44" s="1"/>
  <c r="T16" i="44"/>
  <c r="E16" i="44" s="1"/>
  <c r="T11" i="44"/>
  <c r="E11" i="44" s="1"/>
  <c r="E11" i="51" s="1"/>
  <c r="D23" i="52"/>
  <c r="D9" i="52"/>
  <c r="D19" i="52"/>
  <c r="D21" i="52"/>
  <c r="D14" i="52"/>
  <c r="D17" i="52"/>
  <c r="D26" i="52"/>
  <c r="D24" i="52"/>
  <c r="D20" i="52"/>
  <c r="D28" i="43"/>
  <c r="D16" i="52"/>
  <c r="D11" i="52"/>
  <c r="H5" i="34"/>
  <c r="L3" i="34"/>
  <c r="K3" i="34"/>
  <c r="K6" i="34"/>
  <c r="L6" i="34"/>
  <c r="H8" i="34"/>
  <c r="T10" i="44"/>
  <c r="E10" i="44" s="1"/>
  <c r="E10" i="51" s="1"/>
  <c r="D10" i="52"/>
  <c r="D12" i="52"/>
  <c r="D11" i="43"/>
  <c r="D13" i="52"/>
  <c r="T14" i="44"/>
  <c r="E14" i="44" s="1"/>
  <c r="T20" i="44"/>
  <c r="E20" i="44" s="1"/>
  <c r="T19" i="44"/>
  <c r="E19" i="44" s="1"/>
  <c r="D16" i="43"/>
  <c r="E29" i="52"/>
  <c r="D8" i="52"/>
  <c r="D22" i="43"/>
  <c r="D28" i="52"/>
  <c r="D25" i="52"/>
  <c r="D18" i="43"/>
  <c r="D8" i="43"/>
  <c r="E29" i="43"/>
  <c r="I29" i="43"/>
  <c r="D25" i="43"/>
  <c r="T7" i="44"/>
  <c r="E7" i="44" s="1"/>
  <c r="T9" i="44"/>
  <c r="E9" i="44" s="1"/>
  <c r="T6" i="44"/>
  <c r="E6" i="44" s="1"/>
  <c r="H29" i="52"/>
  <c r="G29" i="52"/>
  <c r="F29" i="52"/>
  <c r="D21" i="43"/>
  <c r="D26" i="43"/>
  <c r="D14" i="43"/>
  <c r="D12" i="43"/>
  <c r="G29" i="43"/>
  <c r="H29" i="43"/>
  <c r="D20" i="43"/>
  <c r="D24" i="43"/>
  <c r="T13" i="44"/>
  <c r="E13" i="44" s="1"/>
  <c r="T12" i="44"/>
  <c r="E12" i="44" s="1"/>
  <c r="T8" i="44"/>
  <c r="E8" i="44" s="1"/>
  <c r="D15" i="52"/>
  <c r="D19" i="43"/>
  <c r="D9" i="43"/>
  <c r="D23" i="43"/>
  <c r="D27" i="52"/>
  <c r="T17" i="44"/>
  <c r="E17" i="44" s="1"/>
  <c r="T18" i="44"/>
  <c r="E18" i="44" s="1"/>
  <c r="D15" i="43"/>
  <c r="D13" i="43"/>
  <c r="D22" i="52"/>
  <c r="F29" i="43"/>
  <c r="D18" i="52"/>
  <c r="K3" i="46" l="1"/>
  <c r="L4" i="34" s="1"/>
  <c r="L5" i="34" s="1"/>
  <c r="H5" i="46"/>
  <c r="K5" i="34"/>
  <c r="K8" i="34"/>
  <c r="L8" i="34"/>
  <c r="R11" i="44"/>
  <c r="E16" i="51"/>
  <c r="R16" i="44"/>
  <c r="H11" i="51"/>
  <c r="K11" i="51" s="1"/>
  <c r="N11" i="51" s="1"/>
  <c r="Q11" i="51" s="1"/>
  <c r="V11" i="51"/>
  <c r="R10" i="44"/>
  <c r="E18" i="51"/>
  <c r="R18" i="44"/>
  <c r="R8" i="44"/>
  <c r="E8" i="51"/>
  <c r="R9" i="44"/>
  <c r="E9" i="51"/>
  <c r="D29" i="43"/>
  <c r="I22" i="41" s="1"/>
  <c r="E20" i="51"/>
  <c r="R20" i="44"/>
  <c r="E17" i="51"/>
  <c r="R17" i="44"/>
  <c r="R12" i="44"/>
  <c r="E12" i="51"/>
  <c r="R7" i="44"/>
  <c r="E7" i="51"/>
  <c r="D29" i="52"/>
  <c r="I22" i="47" s="1"/>
  <c r="E14" i="51"/>
  <c r="R14" i="44"/>
  <c r="E13" i="51"/>
  <c r="R13" i="44"/>
  <c r="V10" i="51"/>
  <c r="H10" i="51"/>
  <c r="K10" i="51" s="1"/>
  <c r="N10" i="51" s="1"/>
  <c r="Q10" i="51" s="1"/>
  <c r="R15" i="44"/>
  <c r="E15" i="51"/>
  <c r="E6" i="51"/>
  <c r="E21" i="44"/>
  <c r="E21" i="51" s="1"/>
  <c r="E22" i="44"/>
  <c r="E22" i="51" s="1"/>
  <c r="H22" i="51" s="1"/>
  <c r="K22" i="51" s="1"/>
  <c r="N22" i="51" s="1"/>
  <c r="Q22" i="51" s="1"/>
  <c r="R6" i="44"/>
  <c r="R19" i="44"/>
  <c r="E19" i="51"/>
  <c r="H16" i="51" l="1"/>
  <c r="K16" i="51" s="1"/>
  <c r="N16" i="51" s="1"/>
  <c r="Q16" i="51" s="1"/>
  <c r="V16" i="51"/>
  <c r="R22" i="44"/>
  <c r="R21" i="44"/>
  <c r="H15" i="51"/>
  <c r="K15" i="51" s="1"/>
  <c r="N15" i="51" s="1"/>
  <c r="Q15" i="51" s="1"/>
  <c r="V15" i="51"/>
  <c r="H20" i="51"/>
  <c r="K20" i="51" s="1"/>
  <c r="N20" i="51" s="1"/>
  <c r="Q20" i="51" s="1"/>
  <c r="V20" i="51"/>
  <c r="V8" i="51"/>
  <c r="H8" i="51"/>
  <c r="K8" i="51" s="1"/>
  <c r="N8" i="51" s="1"/>
  <c r="Q8" i="51" s="1"/>
  <c r="H13" i="51"/>
  <c r="K13" i="51" s="1"/>
  <c r="N13" i="51" s="1"/>
  <c r="Q13" i="51" s="1"/>
  <c r="V13" i="51"/>
  <c r="V7" i="51"/>
  <c r="H7" i="51"/>
  <c r="K7" i="51" s="1"/>
  <c r="N7" i="51" s="1"/>
  <c r="Q7" i="51" s="1"/>
  <c r="H19" i="51"/>
  <c r="K19" i="51" s="1"/>
  <c r="N19" i="51" s="1"/>
  <c r="Q19" i="51" s="1"/>
  <c r="V19" i="51"/>
  <c r="Q23" i="51"/>
  <c r="H23" i="51"/>
  <c r="N23" i="51"/>
  <c r="K23" i="51"/>
  <c r="H17" i="51"/>
  <c r="K17" i="51" s="1"/>
  <c r="N17" i="51" s="1"/>
  <c r="Q17" i="51" s="1"/>
  <c r="V17" i="51"/>
  <c r="H9" i="51"/>
  <c r="K9" i="51" s="1"/>
  <c r="N9" i="51" s="1"/>
  <c r="Q9" i="51" s="1"/>
  <c r="V9" i="51"/>
  <c r="V6" i="51"/>
  <c r="H6" i="51"/>
  <c r="V14" i="51"/>
  <c r="H14" i="51"/>
  <c r="K14" i="51" s="1"/>
  <c r="N14" i="51" s="1"/>
  <c r="Q14" i="51" s="1"/>
  <c r="V12" i="51"/>
  <c r="H12" i="51"/>
  <c r="K12" i="51" s="1"/>
  <c r="N12" i="51" s="1"/>
  <c r="Q12" i="51" s="1"/>
  <c r="V18" i="51"/>
  <c r="H18" i="51"/>
  <c r="K18" i="51" s="1"/>
  <c r="N18" i="51" s="1"/>
  <c r="Q18" i="51" s="1"/>
  <c r="K6" i="51" l="1"/>
  <c r="H21" i="51"/>
  <c r="V21" i="51"/>
  <c r="V22" i="51"/>
  <c r="K21" i="51" l="1"/>
  <c r="N6" i="51"/>
  <c r="Q6" i="51" l="1"/>
  <c r="Q21" i="51" s="1"/>
  <c r="N21" i="51"/>
</calcChain>
</file>

<file path=xl/comments1.xml><?xml version="1.0" encoding="utf-8"?>
<comments xmlns="http://schemas.openxmlformats.org/spreadsheetml/2006/main">
  <authors>
    <author>作成者</author>
  </authors>
  <commentList>
    <comment ref="B24" authorId="0" shapeId="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List>
</comments>
</file>

<file path=xl/comments10.xml><?xml version="1.0" encoding="utf-8"?>
<comments xmlns="http://schemas.openxmlformats.org/spreadsheetml/2006/main">
  <authors>
    <author>作成者</author>
  </authors>
  <commentList>
    <comment ref="H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K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N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Q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V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11.xml><?xml version="1.0" encoding="utf-8"?>
<comments xmlns="http://schemas.openxmlformats.org/spreadsheetml/2006/main">
  <authors>
    <author>作成者</author>
  </authors>
  <commentList>
    <comment ref="G1" authorId="0" shapeId="0">
      <text>
        <r>
          <rPr>
            <sz val="9"/>
            <color indexed="81"/>
            <rFont val="ＭＳ Ｐゴシック"/>
            <family val="3"/>
            <charset val="128"/>
          </rPr>
          <t>日付を記載してください。</t>
        </r>
      </text>
    </comment>
    <comment ref="A30" authorId="0" shapeId="0">
      <text>
        <r>
          <rPr>
            <sz val="9"/>
            <color indexed="81"/>
            <rFont val="ＭＳ Ｐゴシック"/>
            <family val="3"/>
            <charset val="128"/>
          </rPr>
          <t>被牽引車をお持ちの場合は台数を入力してください。</t>
        </r>
      </text>
    </comment>
  </commentList>
</comments>
</file>

<file path=xl/comments2.xml><?xml version="1.0" encoding="utf-8"?>
<comments xmlns="http://schemas.openxmlformats.org/spreadsheetml/2006/main">
  <authors>
    <author>作成者</author>
  </authors>
  <commentList>
    <comment ref="S3" authorId="0" shapeId="0">
      <text>
        <r>
          <rPr>
            <sz val="9"/>
            <color indexed="81"/>
            <rFont val="ＭＳ Ｐゴシック"/>
            <family val="3"/>
            <charset val="128"/>
          </rPr>
          <t xml:space="preserve">提出日を記載してください
</t>
        </r>
      </text>
    </comment>
    <comment ref="A5" authorId="0" shapeId="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text>
        <r>
          <rPr>
            <sz val="9"/>
            <color indexed="81"/>
            <rFont val="ＭＳ Ｐゴシック"/>
            <family val="3"/>
            <charset val="128"/>
          </rPr>
          <t>名称のフリガナを記載してください。</t>
        </r>
      </text>
    </comment>
    <comment ref="M11" authorId="0" shapeId="0">
      <text>
        <r>
          <rPr>
            <sz val="9"/>
            <color indexed="81"/>
            <rFont val="ＭＳ Ｐゴシック"/>
            <family val="3"/>
            <charset val="128"/>
          </rPr>
          <t>会社等の名称を記載してください。</t>
        </r>
      </text>
    </comment>
    <comment ref="M12" authorId="0" shapeId="0">
      <text>
        <r>
          <rPr>
            <sz val="9"/>
            <color indexed="81"/>
            <rFont val="ＭＳ Ｐゴシック"/>
            <family val="3"/>
            <charset val="128"/>
          </rPr>
          <t>代表者氏名を記載してください。</t>
        </r>
      </text>
    </comment>
    <comment ref="I22" authorId="0" shapeId="0">
      <text>
        <r>
          <rPr>
            <sz val="10"/>
            <color indexed="81"/>
            <rFont val="ＭＳ Ｐゴシック"/>
            <family val="3"/>
            <charset val="128"/>
          </rPr>
          <t>事業場計画のシートの車両台数の合計値が反映されます。</t>
        </r>
      </text>
    </comment>
    <comment ref="I24" authorId="0" shapeId="0">
      <text>
        <r>
          <rPr>
            <sz val="10"/>
            <color indexed="81"/>
            <rFont val="ＭＳ Ｐゴシック"/>
            <family val="3"/>
            <charset val="128"/>
          </rPr>
          <t>業種番号を記載すると自動的に業種名が入力されます。</t>
        </r>
      </text>
    </comment>
    <comment ref="T24" authorId="0" shapeId="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text>
        <r>
          <rPr>
            <sz val="10"/>
            <color indexed="81"/>
            <rFont val="ＭＳ Ｐゴシック"/>
            <family val="3"/>
            <charset val="128"/>
          </rPr>
          <t>対象となる事業場の従業員数の合計を記載してください。</t>
        </r>
      </text>
    </comment>
    <comment ref="M26" authorId="0" shapeId="0">
      <text>
        <r>
          <rPr>
            <sz val="9"/>
            <color indexed="81"/>
            <rFont val="ＭＳ Ｐゴシック"/>
            <family val="3"/>
            <charset val="128"/>
          </rPr>
          <t>記載した担当者の所属、氏名を記載してください。</t>
        </r>
      </text>
    </comment>
    <comment ref="M27" authorId="0" shapeId="0">
      <text>
        <r>
          <rPr>
            <sz val="9"/>
            <color indexed="81"/>
            <rFont val="ＭＳ Ｐゴシック"/>
            <family val="3"/>
            <charset val="128"/>
          </rPr>
          <t>電話番号を記載してください。
内線がある場合は、内線番号を（　）で記載してください。</t>
        </r>
      </text>
    </comment>
    <comment ref="M28" authorId="0" shapeId="0">
      <text>
        <r>
          <rPr>
            <sz val="9"/>
            <color indexed="81"/>
            <rFont val="ＭＳ Ｐゴシック"/>
            <family val="3"/>
            <charset val="128"/>
          </rPr>
          <t>FAX番号を記載してください。</t>
        </r>
      </text>
    </comment>
    <comment ref="M29" authorId="0" shapeId="0">
      <text>
        <r>
          <rPr>
            <sz val="9"/>
            <color indexed="81"/>
            <rFont val="ＭＳ Ｐゴシック"/>
            <family val="3"/>
            <charset val="128"/>
          </rPr>
          <t>担当者のE-mailアドレスを記載
してください。</t>
        </r>
      </text>
    </comment>
  </commentList>
</comments>
</file>

<file path=xl/comments3.xml><?xml version="1.0" encoding="utf-8"?>
<comments xmlns="http://schemas.openxmlformats.org/spreadsheetml/2006/main">
  <authors>
    <author>作成者</author>
  </authors>
  <commentList>
    <comment ref="G4" authorId="0" shapeId="0">
      <text>
        <r>
          <rPr>
            <sz val="10"/>
            <color indexed="81"/>
            <rFont val="ＭＳ Ｐゴシック"/>
            <family val="3"/>
            <charset val="128"/>
          </rPr>
          <t>実績をもとに計画代替のシートを加味しながら目標値を設定してください。</t>
        </r>
      </text>
    </comment>
    <comment ref="G7" authorId="0" shapeId="0">
      <text>
        <r>
          <rPr>
            <sz val="10"/>
            <color indexed="81"/>
            <rFont val="ＭＳ Ｐゴシック"/>
            <family val="3"/>
            <charset val="128"/>
          </rPr>
          <t>実績をもとに計画代替のシートを加味しながら目標値を設定してください。</t>
        </r>
      </text>
    </comment>
    <comment ref="G10" authorId="0" shapeId="0">
      <text>
        <r>
          <rPr>
            <sz val="10"/>
            <color indexed="81"/>
            <rFont val="ＭＳ Ｐゴシック"/>
            <family val="3"/>
            <charset val="128"/>
          </rPr>
          <t>実績をもとに計画代替のシートを加味しながら目標値を設定してください。</t>
        </r>
      </text>
    </comment>
    <comment ref="B14" authorId="0" shapeId="0">
      <text>
        <r>
          <rPr>
            <sz val="9"/>
            <color indexed="81"/>
            <rFont val="ＭＳ Ｐゴシック"/>
            <family val="3"/>
            <charset val="128"/>
          </rPr>
          <t>計画事業場のシートにおいて事業場の名称に対応するコードとして1～10が入力可能であり、10の事業場を持つ事業者まで対応しております。</t>
        </r>
      </text>
    </comment>
    <comment ref="H14" authorId="0" shapeId="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text>
        <r>
          <rPr>
            <sz val="9"/>
            <color indexed="81"/>
            <rFont val="ＭＳ Ｐゴシック"/>
            <family val="3"/>
            <charset val="128"/>
          </rPr>
          <t>リストから参照して頂いても直接入力して頂いても構いません。</t>
        </r>
      </text>
    </comment>
    <comment ref="J14" authorId="0" shapeId="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O14" authorId="0" shapeId="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S14" authorId="0" shapeId="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4.xml><?xml version="1.0" encoding="utf-8"?>
<comments xmlns="http://schemas.openxmlformats.org/spreadsheetml/2006/main">
  <authors>
    <author>作成者</author>
  </authors>
  <commentList>
    <comment ref="D2"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5.xml><?xml version="1.0" encoding="utf-8"?>
<comments xmlns="http://schemas.openxmlformats.org/spreadsheetml/2006/main">
  <authors>
    <author>作成者</author>
  </authors>
  <commentList>
    <comment ref="R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6.xml><?xml version="1.0" encoding="utf-8"?>
<comments xmlns="http://schemas.openxmlformats.org/spreadsheetml/2006/main">
  <authors>
    <author>作成者</author>
  </authors>
  <commentList>
    <comment ref="G1" authorId="0" shapeId="0">
      <text>
        <r>
          <rPr>
            <sz val="9"/>
            <color indexed="81"/>
            <rFont val="ＭＳ Ｐゴシック"/>
            <family val="3"/>
            <charset val="128"/>
          </rPr>
          <t>日付を記載してください。</t>
        </r>
      </text>
    </comment>
    <comment ref="A30" authorId="0" shapeId="0">
      <text>
        <r>
          <rPr>
            <sz val="9"/>
            <color indexed="81"/>
            <rFont val="ＭＳ Ｐゴシック"/>
            <family val="3"/>
            <charset val="128"/>
          </rPr>
          <t>被牽引車をお持ちの場合は台数を入力してください。</t>
        </r>
      </text>
    </comment>
  </commentList>
</comments>
</file>

<file path=xl/comments7.xml><?xml version="1.0" encoding="utf-8"?>
<comments xmlns="http://schemas.openxmlformats.org/spreadsheetml/2006/main">
  <authors>
    <author>作成者</author>
  </authors>
  <commentList>
    <comment ref="S3" authorId="0" shapeId="0">
      <text>
        <r>
          <rPr>
            <sz val="9"/>
            <color indexed="81"/>
            <rFont val="ＭＳ Ｐゴシック"/>
            <family val="3"/>
            <charset val="128"/>
          </rPr>
          <t xml:space="preserve">提出日を記載してください
</t>
        </r>
      </text>
    </comment>
    <comment ref="A5" authorId="0" shapeId="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text>
        <r>
          <rPr>
            <sz val="9"/>
            <color indexed="81"/>
            <rFont val="ＭＳ Ｐゴシック"/>
            <family val="3"/>
            <charset val="128"/>
          </rPr>
          <t>名称のフリガナを記載してください。</t>
        </r>
      </text>
    </comment>
    <comment ref="M11" authorId="0" shapeId="0">
      <text>
        <r>
          <rPr>
            <sz val="9"/>
            <color indexed="81"/>
            <rFont val="ＭＳ Ｐゴシック"/>
            <family val="3"/>
            <charset val="128"/>
          </rPr>
          <t>会社等の名称を記載してください。</t>
        </r>
      </text>
    </comment>
    <comment ref="M12" authorId="0" shapeId="0">
      <text>
        <r>
          <rPr>
            <sz val="9"/>
            <color indexed="81"/>
            <rFont val="ＭＳ Ｐゴシック"/>
            <family val="3"/>
            <charset val="128"/>
          </rPr>
          <t>代表者氏名を記載してください。</t>
        </r>
      </text>
    </comment>
    <comment ref="I22" authorId="0" shapeId="0">
      <text>
        <r>
          <rPr>
            <sz val="10"/>
            <color indexed="81"/>
            <rFont val="ＭＳ Ｐゴシック"/>
            <family val="3"/>
            <charset val="128"/>
          </rPr>
          <t>事業場計画のシートの車両台数の合計値が反映されます。</t>
        </r>
      </text>
    </comment>
    <comment ref="I24" authorId="0" shapeId="0">
      <text>
        <r>
          <rPr>
            <sz val="10"/>
            <color indexed="81"/>
            <rFont val="ＭＳ Ｐゴシック"/>
            <family val="3"/>
            <charset val="128"/>
          </rPr>
          <t>業種番号を記載すると自動的に業種名が入力されます。</t>
        </r>
      </text>
    </comment>
    <comment ref="T24" authorId="0" shapeId="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text>
        <r>
          <rPr>
            <sz val="10"/>
            <color indexed="81"/>
            <rFont val="ＭＳ Ｐゴシック"/>
            <family val="3"/>
            <charset val="128"/>
          </rPr>
          <t>対象となる事業場の従業員数の合計を記載してください。</t>
        </r>
      </text>
    </comment>
    <comment ref="M26" authorId="0" shapeId="0">
      <text>
        <r>
          <rPr>
            <sz val="9"/>
            <color indexed="81"/>
            <rFont val="ＭＳ Ｐゴシック"/>
            <family val="3"/>
            <charset val="128"/>
          </rPr>
          <t>記載した担当者の所属、氏名を記載してください。</t>
        </r>
      </text>
    </comment>
    <comment ref="M27" authorId="0" shapeId="0">
      <text>
        <r>
          <rPr>
            <sz val="9"/>
            <color indexed="81"/>
            <rFont val="ＭＳ Ｐゴシック"/>
            <family val="3"/>
            <charset val="128"/>
          </rPr>
          <t>電話番号を記載してください。
内線がある場合は、内線番号を（　）で記載してください。</t>
        </r>
      </text>
    </comment>
    <comment ref="M28" authorId="0" shapeId="0">
      <text>
        <r>
          <rPr>
            <sz val="9"/>
            <color indexed="81"/>
            <rFont val="ＭＳ Ｐゴシック"/>
            <family val="3"/>
            <charset val="128"/>
          </rPr>
          <t>FAX番号を記載してください。</t>
        </r>
      </text>
    </comment>
    <comment ref="M29" authorId="0" shapeId="0">
      <text>
        <r>
          <rPr>
            <sz val="9"/>
            <color indexed="81"/>
            <rFont val="ＭＳ Ｐゴシック"/>
            <family val="3"/>
            <charset val="128"/>
          </rPr>
          <t>担当者のE-mailアドレスを記載
してください。</t>
        </r>
      </text>
    </comment>
  </commentList>
</comments>
</file>

<file path=xl/comments8.xml><?xml version="1.0" encoding="utf-8"?>
<comments xmlns="http://schemas.openxmlformats.org/spreadsheetml/2006/main">
  <authors>
    <author>作成者</author>
  </authors>
  <commentList>
    <comment ref="B14" authorId="0" shapeId="0">
      <text>
        <r>
          <rPr>
            <sz val="9"/>
            <color indexed="81"/>
            <rFont val="ＭＳ Ｐゴシック"/>
            <family val="3"/>
            <charset val="128"/>
          </rPr>
          <t>計画事業場のシートにおいて事業場の名称に対応するコードとして1～10が入力可能であり、10の事業場を持つ事業者まで対応しております。</t>
        </r>
      </text>
    </comment>
    <comment ref="H14" authorId="0" shapeId="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text>
        <r>
          <rPr>
            <sz val="9"/>
            <color indexed="81"/>
            <rFont val="ＭＳ Ｐゴシック"/>
            <family val="3"/>
            <charset val="128"/>
          </rPr>
          <t>リストから参照して頂いても直接入力して頂いても構いません。</t>
        </r>
      </text>
    </comment>
    <comment ref="J14" authorId="0" shapeId="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P14" authorId="0" shapeId="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T14" authorId="0" shapeId="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9.xml><?xml version="1.0" encoding="utf-8"?>
<comments xmlns="http://schemas.openxmlformats.org/spreadsheetml/2006/main">
  <authors>
    <author>作成者</author>
  </authors>
  <commentList>
    <comment ref="D2"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sharedStrings.xml><?xml version="1.0" encoding="utf-8"?>
<sst xmlns="http://schemas.openxmlformats.org/spreadsheetml/2006/main" count="10021" uniqueCount="1773">
  <si>
    <t>S54</t>
  </si>
  <si>
    <t>記号</t>
    <rPh sb="0" eb="2">
      <t>キゴウ</t>
    </rPh>
    <phoneticPr fontId="3"/>
  </si>
  <si>
    <t>年度</t>
  </si>
  <si>
    <t>型式</t>
  </si>
  <si>
    <t>ＮＯｘ排出係数</t>
  </si>
  <si>
    <t>ＰＭ排出係数</t>
  </si>
  <si>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</si>
  <si>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</si>
  <si>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</si>
  <si>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</si>
  <si>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</si>
  <si>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</si>
  <si>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</si>
  <si>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</si>
  <si>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</si>
  <si>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</si>
  <si>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</si>
  <si>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</si>
  <si>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</si>
  <si>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</si>
  <si>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</si>
  <si>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</si>
  <si>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</si>
  <si>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</si>
  <si>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</si>
  <si>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</si>
  <si>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</si>
  <si>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</si>
  <si>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</si>
  <si>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</si>
  <si>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</si>
  <si>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</si>
  <si>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</si>
  <si>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</si>
  <si>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</si>
  <si>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</si>
  <si>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</si>
  <si>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</si>
  <si>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S53,H10</t>
  </si>
  <si>
    <t>排出係数一覧</t>
    <rPh sb="0" eb="2">
      <t>ハイシュツ</t>
    </rPh>
    <rPh sb="2" eb="4">
      <t>ケイスウ</t>
    </rPh>
    <rPh sb="4" eb="6">
      <t>イチラン</t>
    </rPh>
    <phoneticPr fontId="3"/>
  </si>
  <si>
    <t>ＮＯｘ排出係数</t>
    <rPh sb="3" eb="5">
      <t>ハイシュツ</t>
    </rPh>
    <rPh sb="5" eb="7">
      <t>ケイスウ</t>
    </rPh>
    <phoneticPr fontId="3"/>
  </si>
  <si>
    <t>ＰＭ排出係数</t>
    <rPh sb="2" eb="4">
      <t>ハイシュツ</t>
    </rPh>
    <rPh sb="4" eb="6">
      <t>ケイスウ</t>
    </rPh>
    <phoneticPr fontId="3"/>
  </si>
  <si>
    <t>電</t>
    <rPh sb="0" eb="1">
      <t>デン</t>
    </rPh>
    <phoneticPr fontId="3"/>
  </si>
  <si>
    <t>普通貨物</t>
    <rPh sb="0" eb="2">
      <t>フツウ</t>
    </rPh>
    <rPh sb="2" eb="4">
      <t>カモツ</t>
    </rPh>
    <phoneticPr fontId="3"/>
  </si>
  <si>
    <t>特種</t>
    <rPh sb="0" eb="2">
      <t>トクシュ</t>
    </rPh>
    <phoneticPr fontId="3"/>
  </si>
  <si>
    <t>特殊</t>
    <rPh sb="0" eb="2">
      <t>トクシュ</t>
    </rPh>
    <phoneticPr fontId="3"/>
  </si>
  <si>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</si>
  <si>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</si>
  <si>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</si>
  <si>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</si>
  <si>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</si>
  <si>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</si>
  <si>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</si>
  <si>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</si>
  <si>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</si>
  <si>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</si>
  <si>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</si>
  <si>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</si>
  <si>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</si>
  <si>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</si>
  <si>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</si>
  <si>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</si>
  <si>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</si>
  <si>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</si>
  <si>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</si>
  <si>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3"/>
  </si>
  <si>
    <t>軽油（新長期規制）</t>
    <rPh sb="0" eb="2">
      <t>ケイユ</t>
    </rPh>
    <rPh sb="3" eb="4">
      <t>シン</t>
    </rPh>
    <rPh sb="4" eb="6">
      <t>チョウキ</t>
    </rPh>
    <rPh sb="6" eb="8">
      <t>キセイ</t>
    </rPh>
    <phoneticPr fontId="3"/>
  </si>
  <si>
    <t>低公害分類</t>
    <rPh sb="0" eb="1">
      <t>テイ</t>
    </rPh>
    <rPh sb="1" eb="3">
      <t>コウガイ</t>
    </rPh>
    <rPh sb="3" eb="5">
      <t>ブンルイ</t>
    </rPh>
    <phoneticPr fontId="3"/>
  </si>
  <si>
    <t>HQ</t>
  </si>
  <si>
    <t>HR</t>
  </si>
  <si>
    <t>LA</t>
  </si>
  <si>
    <t>LB</t>
  </si>
  <si>
    <t>LC</t>
  </si>
  <si>
    <t>LD</t>
  </si>
  <si>
    <t>ナンバー</t>
    <phoneticPr fontId="3"/>
  </si>
  <si>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</si>
  <si>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</si>
  <si>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</si>
  <si>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</si>
  <si>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</si>
  <si>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</si>
  <si>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</si>
  <si>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</si>
  <si>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</si>
  <si>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</si>
  <si>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</si>
  <si>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</si>
  <si>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</si>
  <si>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</si>
  <si>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</si>
  <si>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</si>
  <si>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</si>
  <si>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</si>
  <si>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</si>
  <si>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</si>
  <si>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</si>
  <si>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</si>
  <si>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</si>
  <si>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</si>
  <si>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</si>
  <si>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</si>
  <si>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</si>
  <si>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</si>
  <si>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</si>
  <si>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</si>
  <si>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</si>
  <si>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</si>
  <si>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</si>
  <si>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</si>
  <si>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</si>
  <si>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</si>
  <si>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</si>
  <si>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</si>
  <si>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</si>
  <si>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</si>
  <si>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</si>
  <si>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</si>
  <si>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</si>
  <si>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</si>
  <si>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</si>
  <si>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</si>
  <si>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</si>
  <si>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</si>
  <si>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</si>
  <si>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</si>
  <si>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</si>
  <si>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</si>
  <si>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</si>
  <si>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</si>
  <si>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</si>
  <si>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</si>
  <si>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</si>
  <si>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</si>
  <si>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</si>
  <si>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</si>
  <si>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</si>
  <si>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</si>
  <si>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</si>
  <si>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</si>
  <si>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</si>
  <si>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</si>
  <si>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</si>
  <si>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</si>
  <si>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</si>
  <si>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</si>
  <si>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</si>
  <si>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</si>
  <si>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</si>
  <si>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</si>
  <si>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</si>
  <si>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</si>
  <si>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</si>
  <si>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</si>
  <si>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</si>
  <si>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</si>
  <si>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</si>
  <si>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</si>
  <si>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</si>
  <si>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</si>
  <si>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</si>
  <si>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</si>
  <si>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</si>
  <si>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</si>
  <si>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</si>
  <si>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</si>
  <si>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</si>
  <si>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</si>
  <si>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</si>
  <si>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</si>
  <si>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</si>
  <si>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</si>
  <si>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</si>
  <si>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</si>
  <si>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</si>
  <si>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</si>
  <si>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</si>
  <si>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</si>
  <si>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</si>
  <si>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</si>
  <si>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</si>
  <si>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</si>
  <si>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</si>
  <si>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</si>
  <si>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</si>
  <si>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</si>
  <si>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</si>
  <si>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</si>
  <si>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</si>
  <si>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</si>
  <si>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</si>
  <si>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</si>
  <si>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</si>
  <si>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</si>
  <si>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</si>
  <si>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</si>
  <si>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</si>
  <si>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ZK</t>
  </si>
  <si>
    <t>ZL</t>
  </si>
  <si>
    <t>ZM</t>
  </si>
  <si>
    <t>CO2排出係数</t>
    <rPh sb="3" eb="5">
      <t>ハイシュツ</t>
    </rPh>
    <rPh sb="5" eb="7">
      <t>ケイスウ</t>
    </rPh>
    <phoneticPr fontId="3"/>
  </si>
  <si>
    <t>排出係数(CO2）</t>
    <rPh sb="0" eb="2">
      <t>ハイシュツ</t>
    </rPh>
    <rPh sb="2" eb="4">
      <t>ケイスウ</t>
    </rPh>
    <phoneticPr fontId="3"/>
  </si>
  <si>
    <t>電気</t>
    <rPh sb="0" eb="2">
      <t>デンキ</t>
    </rPh>
    <phoneticPr fontId="3"/>
  </si>
  <si>
    <t>事業場の名称</t>
    <rPh sb="0" eb="3">
      <t>ジギョウジョウ</t>
    </rPh>
    <rPh sb="4" eb="6">
      <t>メイショウ</t>
    </rPh>
    <phoneticPr fontId="3"/>
  </si>
  <si>
    <t>事業場の所在地</t>
    <rPh sb="0" eb="3">
      <t>ジギョウジョウ</t>
    </rPh>
    <rPh sb="4" eb="7">
      <t>ショザイチ</t>
    </rPh>
    <phoneticPr fontId="3"/>
  </si>
  <si>
    <t>事業場の連絡先</t>
    <rPh sb="0" eb="3">
      <t>ジギョウジョウ</t>
    </rPh>
    <rPh sb="4" eb="7">
      <t>レンラクサキ</t>
    </rPh>
    <phoneticPr fontId="3"/>
  </si>
  <si>
    <t>種類</t>
    <rPh sb="0" eb="2">
      <t>シュルイ</t>
    </rPh>
    <phoneticPr fontId="3"/>
  </si>
  <si>
    <t>車両総重量</t>
    <rPh sb="0" eb="2">
      <t>シャリョウ</t>
    </rPh>
    <rPh sb="2" eb="5">
      <t>ソウジュウリョウ</t>
    </rPh>
    <phoneticPr fontId="3"/>
  </si>
  <si>
    <t>台数</t>
    <rPh sb="0" eb="2">
      <t>ダイスウ</t>
    </rPh>
    <phoneticPr fontId="3"/>
  </si>
  <si>
    <t>普　通　貨　物　自　動　車</t>
    <rPh sb="0" eb="7">
      <t>フツウカモツ</t>
    </rPh>
    <rPh sb="8" eb="13">
      <t>ジドウシャ</t>
    </rPh>
    <phoneticPr fontId="3"/>
  </si>
  <si>
    <t>小　型　貨　物　自　動　車</t>
    <rPh sb="0" eb="3">
      <t>コガタ</t>
    </rPh>
    <rPh sb="4" eb="7">
      <t>カモツ</t>
    </rPh>
    <rPh sb="8" eb="13">
      <t>ジドウシャ</t>
    </rPh>
    <phoneticPr fontId="3"/>
  </si>
  <si>
    <t>大　型　バ　ス</t>
    <rPh sb="0" eb="3">
      <t>オオガタ</t>
    </rPh>
    <phoneticPr fontId="3"/>
  </si>
  <si>
    <t>特　種　自　動　車</t>
    <rPh sb="0" eb="3">
      <t>トクダネ</t>
    </rPh>
    <rPh sb="4" eb="9">
      <t>ジドウシャ</t>
    </rPh>
    <phoneticPr fontId="3"/>
  </si>
  <si>
    <t>乗用自動車</t>
    <rPh sb="0" eb="2">
      <t>ジョウヨウ</t>
    </rPh>
    <rPh sb="2" eb="5">
      <t>ジドウシャ</t>
    </rPh>
    <phoneticPr fontId="3"/>
  </si>
  <si>
    <t>合　　計</t>
    <rPh sb="0" eb="4">
      <t>ゴウケイ</t>
    </rPh>
    <phoneticPr fontId="3"/>
  </si>
  <si>
    <t>適正運転の実施</t>
  </si>
  <si>
    <t>内　　　　　　　　　　　　　　　　　　　　　容</t>
    <rPh sb="0" eb="23">
      <t>ナイヨウ</t>
    </rPh>
    <phoneticPr fontId="3"/>
  </si>
  <si>
    <t>合　　計</t>
  </si>
  <si>
    <t>新規使用台数</t>
  </si>
  <si>
    <t>減少台数</t>
  </si>
  <si>
    <t>天然ガス</t>
  </si>
  <si>
    <t>他</t>
  </si>
  <si>
    <t>合　　　計</t>
  </si>
  <si>
    <t>うち低公害車の合計</t>
  </si>
  <si>
    <t>他</t>
    <rPh sb="0" eb="1">
      <t>ホカ</t>
    </rPh>
    <phoneticPr fontId="3"/>
  </si>
  <si>
    <t>事業場コード</t>
    <rPh sb="0" eb="2">
      <t>ジギョウ</t>
    </rPh>
    <rPh sb="2" eb="3">
      <t>バ</t>
    </rPh>
    <phoneticPr fontId="3"/>
  </si>
  <si>
    <t>従業員数</t>
    <rPh sb="0" eb="2">
      <t>ジュウギョウ</t>
    </rPh>
    <rPh sb="2" eb="4">
      <t>インスウ</t>
    </rPh>
    <phoneticPr fontId="3"/>
  </si>
  <si>
    <t>大型バス</t>
    <rPh sb="0" eb="2">
      <t>オオガタ</t>
    </rPh>
    <phoneticPr fontId="3"/>
  </si>
  <si>
    <t>普通貨物車</t>
    <rPh sb="0" eb="2">
      <t>フツウ</t>
    </rPh>
    <phoneticPr fontId="3"/>
  </si>
  <si>
    <t>小型貨物車</t>
    <rPh sb="0" eb="2">
      <t>コガタ</t>
    </rPh>
    <phoneticPr fontId="3"/>
  </si>
  <si>
    <t>特種車(乗用系)</t>
    <rPh sb="4" eb="6">
      <t>ジョウヨウ</t>
    </rPh>
    <rPh sb="6" eb="7">
      <t>ケイ</t>
    </rPh>
    <phoneticPr fontId="3"/>
  </si>
  <si>
    <t>計画区分</t>
    <rPh sb="0" eb="2">
      <t>ケイカク</t>
    </rPh>
    <rPh sb="2" eb="4">
      <t>クブン</t>
    </rPh>
    <phoneticPr fontId="3"/>
  </si>
  <si>
    <t>e運行管理</t>
    <rPh sb="1" eb="3">
      <t>ウンコウ</t>
    </rPh>
    <rPh sb="3" eb="5">
      <t>カンリ</t>
    </rPh>
    <phoneticPr fontId="3"/>
  </si>
  <si>
    <t>計算用走行距離（km）</t>
    <rPh sb="0" eb="2">
      <t>ケイサン</t>
    </rPh>
    <rPh sb="2" eb="3">
      <t>ヨウ</t>
    </rPh>
    <phoneticPr fontId="3"/>
  </si>
  <si>
    <t>計算用燃料給油量(L)</t>
    <rPh sb="0" eb="2">
      <t>ケイサン</t>
    </rPh>
    <rPh sb="2" eb="3">
      <t>ヨウ</t>
    </rPh>
    <rPh sb="3" eb="5">
      <t>ネンリョウ</t>
    </rPh>
    <rPh sb="5" eb="8">
      <t>キュウユリョウ</t>
    </rPh>
    <phoneticPr fontId="3"/>
  </si>
  <si>
    <t>貨1ガ-</t>
  </si>
  <si>
    <t>ガL3</t>
  </si>
  <si>
    <t>貨1ガH</t>
  </si>
  <si>
    <t>貨1ガJ</t>
  </si>
  <si>
    <t>貨1ガL</t>
  </si>
  <si>
    <t>貨1ガR</t>
  </si>
  <si>
    <t>貨1ガGG</t>
  </si>
  <si>
    <t>ハ</t>
  </si>
  <si>
    <t>ハイブリット</t>
  </si>
  <si>
    <t>☆</t>
  </si>
  <si>
    <t>☆☆</t>
  </si>
  <si>
    <t>☆☆☆</t>
  </si>
  <si>
    <t>ABE</t>
  </si>
  <si>
    <t>AAE</t>
  </si>
  <si>
    <t>ガL1</t>
  </si>
  <si>
    <t>ガL2</t>
  </si>
  <si>
    <t>LBE</t>
  </si>
  <si>
    <t>LAE</t>
  </si>
  <si>
    <t>MBE</t>
  </si>
  <si>
    <t>MAE</t>
  </si>
  <si>
    <t>RBE</t>
  </si>
  <si>
    <t>RAE</t>
  </si>
  <si>
    <t>QBE</t>
  </si>
  <si>
    <t>QAE</t>
  </si>
  <si>
    <t>ABF</t>
  </si>
  <si>
    <t>AAF</t>
  </si>
  <si>
    <t>LBF</t>
  </si>
  <si>
    <t>LAF</t>
  </si>
  <si>
    <t>MBF</t>
  </si>
  <si>
    <t>MAF</t>
  </si>
  <si>
    <t>RBF</t>
  </si>
  <si>
    <t>RAF</t>
  </si>
  <si>
    <t>QBF</t>
  </si>
  <si>
    <t>QAF</t>
  </si>
  <si>
    <t>ABG</t>
  </si>
  <si>
    <t>AAG</t>
  </si>
  <si>
    <t>NAG</t>
  </si>
  <si>
    <t>NBG</t>
  </si>
  <si>
    <t>LBG</t>
  </si>
  <si>
    <t>LAG</t>
  </si>
  <si>
    <t>MBG</t>
  </si>
  <si>
    <t>MAG</t>
  </si>
  <si>
    <t>RBG</t>
  </si>
  <si>
    <t>RAG</t>
  </si>
  <si>
    <t>QBG</t>
  </si>
  <si>
    <t>QAG</t>
  </si>
  <si>
    <t>ADE</t>
  </si>
  <si>
    <t>ACE</t>
  </si>
  <si>
    <t>軽新長1</t>
    <rPh sb="0" eb="1">
      <t>ケイ</t>
    </rPh>
    <rPh sb="1" eb="2">
      <t>シン</t>
    </rPh>
    <rPh sb="2" eb="3">
      <t>チョウ</t>
    </rPh>
    <phoneticPr fontId="3"/>
  </si>
  <si>
    <t>☆☆☆☆</t>
  </si>
  <si>
    <t>LDE</t>
  </si>
  <si>
    <t>軽ポ</t>
    <rPh sb="0" eb="1">
      <t>ケイ</t>
    </rPh>
    <phoneticPr fontId="3"/>
  </si>
  <si>
    <t>LCE</t>
  </si>
  <si>
    <t>MDE</t>
  </si>
  <si>
    <t>MCE</t>
  </si>
  <si>
    <t>RDE</t>
  </si>
  <si>
    <t>RCE</t>
  </si>
  <si>
    <t>QDE</t>
  </si>
  <si>
    <t>QCE</t>
  </si>
  <si>
    <t>DD</t>
  </si>
  <si>
    <t>WD</t>
  </si>
  <si>
    <t>DE</t>
  </si>
  <si>
    <t>WE</t>
  </si>
  <si>
    <t>DF</t>
  </si>
  <si>
    <t>WF</t>
  </si>
  <si>
    <t>DN</t>
  </si>
  <si>
    <t>WN</t>
  </si>
  <si>
    <t>DP</t>
  </si>
  <si>
    <t>WP</t>
  </si>
  <si>
    <t>DQ</t>
  </si>
  <si>
    <t>WQ</t>
  </si>
  <si>
    <t>ADF</t>
  </si>
  <si>
    <t>ACF</t>
  </si>
  <si>
    <t>SDF</t>
  </si>
  <si>
    <t>SCF</t>
  </si>
  <si>
    <t>TDF</t>
  </si>
  <si>
    <t>TCF</t>
  </si>
  <si>
    <t>DG</t>
  </si>
  <si>
    <t>WG</t>
  </si>
  <si>
    <t>DH</t>
  </si>
  <si>
    <t>WH</t>
  </si>
  <si>
    <t>DJ</t>
  </si>
  <si>
    <t>WJ</t>
  </si>
  <si>
    <t>LDF</t>
  </si>
  <si>
    <t>LCF</t>
  </si>
  <si>
    <t>MDF</t>
  </si>
  <si>
    <t>MCF</t>
  </si>
  <si>
    <t>RDF</t>
  </si>
  <si>
    <t>RCF</t>
  </si>
  <si>
    <t>QDF</t>
  </si>
  <si>
    <t>QCF</t>
  </si>
  <si>
    <t>H10</t>
  </si>
  <si>
    <t>DR</t>
  </si>
  <si>
    <t>WR</t>
  </si>
  <si>
    <t>DS</t>
  </si>
  <si>
    <t>WS</t>
  </si>
  <si>
    <t>DT</t>
  </si>
  <si>
    <t>WT</t>
  </si>
  <si>
    <t>H11</t>
  </si>
  <si>
    <t>DU</t>
  </si>
  <si>
    <t>WU</t>
  </si>
  <si>
    <t>DV</t>
  </si>
  <si>
    <t>WV</t>
  </si>
  <si>
    <t>DW</t>
  </si>
  <si>
    <t>WW</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</si>
  <si>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</si>
  <si>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</si>
  <si>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</si>
  <si>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</si>
  <si>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</si>
  <si>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</si>
  <si>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</si>
  <si>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</si>
  <si>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</si>
  <si>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</si>
  <si>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</si>
  <si>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</si>
  <si>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</si>
  <si>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</si>
  <si>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</si>
  <si>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</si>
  <si>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ADG</t>
  </si>
  <si>
    <t>AKG</t>
  </si>
  <si>
    <t>ACG</t>
  </si>
  <si>
    <t>AJG</t>
  </si>
  <si>
    <t>BJG</t>
  </si>
  <si>
    <t>BKG</t>
  </si>
  <si>
    <t>NCG</t>
  </si>
  <si>
    <t>NJG</t>
  </si>
  <si>
    <t>NDG</t>
  </si>
  <si>
    <t>NKG</t>
  </si>
  <si>
    <t>PCG</t>
  </si>
  <si>
    <t>PJG</t>
  </si>
  <si>
    <t>PDG</t>
  </si>
  <si>
    <t>PKG</t>
  </si>
  <si>
    <t>LDG</t>
  </si>
  <si>
    <t>LKG</t>
  </si>
  <si>
    <t>LPG</t>
  </si>
  <si>
    <t>LRG</t>
  </si>
  <si>
    <t>LCG</t>
  </si>
  <si>
    <t>LJG</t>
  </si>
  <si>
    <t>LNG</t>
  </si>
  <si>
    <t>LQG</t>
  </si>
  <si>
    <t>MDG</t>
  </si>
  <si>
    <t>MKG</t>
  </si>
  <si>
    <t>MPG</t>
  </si>
  <si>
    <t>MRG</t>
  </si>
  <si>
    <t>MCG</t>
  </si>
  <si>
    <t>MJG</t>
  </si>
  <si>
    <t>MNG</t>
  </si>
  <si>
    <t>MQG</t>
  </si>
  <si>
    <t>RDG</t>
  </si>
  <si>
    <t>RKG</t>
  </si>
  <si>
    <t>RPG</t>
  </si>
  <si>
    <t>RRG</t>
  </si>
  <si>
    <t>RCG</t>
  </si>
  <si>
    <t>RJG</t>
  </si>
  <si>
    <t>RNG</t>
  </si>
  <si>
    <t>RQG</t>
  </si>
  <si>
    <t>SDG</t>
  </si>
  <si>
    <t>SKG</t>
  </si>
  <si>
    <t>SPG</t>
  </si>
  <si>
    <t>SRG</t>
  </si>
  <si>
    <t>SCG</t>
  </si>
  <si>
    <t>SJG</t>
  </si>
  <si>
    <t>SNG</t>
  </si>
  <si>
    <t>SQG</t>
  </si>
  <si>
    <t>TDG</t>
  </si>
  <si>
    <t>TKG</t>
  </si>
  <si>
    <t>TPG</t>
  </si>
  <si>
    <t>TRG</t>
  </si>
  <si>
    <t>TCG</t>
  </si>
  <si>
    <t>TJG</t>
  </si>
  <si>
    <t>TNG</t>
  </si>
  <si>
    <t>TQG</t>
  </si>
  <si>
    <t>☆,CNG</t>
  </si>
  <si>
    <t>☆☆,CNG</t>
  </si>
  <si>
    <t>☆☆☆,CNG</t>
  </si>
  <si>
    <t>AFE</t>
  </si>
  <si>
    <t>CNG</t>
  </si>
  <si>
    <t>AEE</t>
  </si>
  <si>
    <t>CNG,ハイブリット</t>
  </si>
  <si>
    <t>LFE</t>
  </si>
  <si>
    <t>LEE</t>
  </si>
  <si>
    <t>MFE</t>
  </si>
  <si>
    <t>MEE</t>
  </si>
  <si>
    <t>RFE</t>
  </si>
  <si>
    <t>REE</t>
  </si>
  <si>
    <t>QFE</t>
  </si>
  <si>
    <t>QEE</t>
  </si>
  <si>
    <t>AFF</t>
  </si>
  <si>
    <t>AEF</t>
  </si>
  <si>
    <t>LFF</t>
  </si>
  <si>
    <t>LEF</t>
  </si>
  <si>
    <t>MFF</t>
  </si>
  <si>
    <t>MEF</t>
  </si>
  <si>
    <t>RFF</t>
  </si>
  <si>
    <t>REF</t>
  </si>
  <si>
    <t>QFF</t>
  </si>
  <si>
    <t>QEF</t>
  </si>
  <si>
    <t>TR</t>
  </si>
  <si>
    <t>LR</t>
  </si>
  <si>
    <t>UR</t>
  </si>
  <si>
    <t>AFG</t>
  </si>
  <si>
    <t>AEG</t>
  </si>
  <si>
    <t>NEG</t>
  </si>
  <si>
    <t>NFG</t>
  </si>
  <si>
    <t>PEG</t>
  </si>
  <si>
    <t>PFG</t>
  </si>
  <si>
    <t>LFG</t>
  </si>
  <si>
    <t>LEG</t>
  </si>
  <si>
    <t>MFG</t>
  </si>
  <si>
    <t>MEG</t>
  </si>
  <si>
    <t>RFG</t>
  </si>
  <si>
    <t>REG</t>
  </si>
  <si>
    <t>SFG</t>
  </si>
  <si>
    <t>SEG</t>
  </si>
  <si>
    <t>TFG</t>
  </si>
  <si>
    <t>TEG</t>
  </si>
  <si>
    <t>メ</t>
  </si>
  <si>
    <t>☆,メタノール</t>
  </si>
  <si>
    <t>☆☆,メタノール</t>
  </si>
  <si>
    <t>☆☆☆,メタノール</t>
  </si>
  <si>
    <t>AHE</t>
  </si>
  <si>
    <t>メタノール</t>
  </si>
  <si>
    <t>AGE</t>
  </si>
  <si>
    <t>メタノール,ハイブリット</t>
  </si>
  <si>
    <t>LHE</t>
  </si>
  <si>
    <t>LGE</t>
  </si>
  <si>
    <t>MHE</t>
  </si>
  <si>
    <t>MGE</t>
  </si>
  <si>
    <t>RHE</t>
  </si>
  <si>
    <t>RGE</t>
  </si>
  <si>
    <t>QHE</t>
  </si>
  <si>
    <t>QGE</t>
  </si>
  <si>
    <t>AHF</t>
  </si>
  <si>
    <t>AGF</t>
  </si>
  <si>
    <t>LHF</t>
  </si>
  <si>
    <t>LGF</t>
  </si>
  <si>
    <t>MHF</t>
  </si>
  <si>
    <t>MGF</t>
  </si>
  <si>
    <t>RHF</t>
  </si>
  <si>
    <t>RGF</t>
  </si>
  <si>
    <t>QHF</t>
  </si>
  <si>
    <t>QGF</t>
  </si>
  <si>
    <t>AHG</t>
  </si>
  <si>
    <t>AGG</t>
  </si>
  <si>
    <t>BGG</t>
  </si>
  <si>
    <t>BHG</t>
  </si>
  <si>
    <t>LHG</t>
  </si>
  <si>
    <t>LGG</t>
  </si>
  <si>
    <t>MHG</t>
  </si>
  <si>
    <t>MGG</t>
  </si>
  <si>
    <t>RHG</t>
  </si>
  <si>
    <t>RGG</t>
  </si>
  <si>
    <t>QHG</t>
  </si>
  <si>
    <t>QGG</t>
  </si>
  <si>
    <t>SHG</t>
  </si>
  <si>
    <t>SGG</t>
  </si>
  <si>
    <t>THG</t>
  </si>
  <si>
    <t>TGG</t>
  </si>
  <si>
    <t>ABA</t>
  </si>
  <si>
    <t>AAA</t>
  </si>
  <si>
    <t>ALA</t>
  </si>
  <si>
    <t>Pハ</t>
  </si>
  <si>
    <t>プラグインハイブリット</t>
  </si>
  <si>
    <t>CLA</t>
  </si>
  <si>
    <t>DLA</t>
  </si>
  <si>
    <t>LBA</t>
  </si>
  <si>
    <t>LAA</t>
  </si>
  <si>
    <t>LLA</t>
  </si>
  <si>
    <t>MBA</t>
  </si>
  <si>
    <t>MAA</t>
  </si>
  <si>
    <t>MLA</t>
  </si>
  <si>
    <t>RBA</t>
  </si>
  <si>
    <t>RAA</t>
  </si>
  <si>
    <t>RLA</t>
  </si>
  <si>
    <t>QBA</t>
  </si>
  <si>
    <t>QAA</t>
  </si>
  <si>
    <t>新☆(優先）,ハイブリット</t>
    <rPh sb="0" eb="1">
      <t>シン</t>
    </rPh>
    <rPh sb="3" eb="5">
      <t>ユウセン</t>
    </rPh>
    <phoneticPr fontId="3"/>
  </si>
  <si>
    <t>QLA</t>
  </si>
  <si>
    <t>新☆(優先),プラグインハイブリット</t>
    <rPh sb="0" eb="1">
      <t>シン</t>
    </rPh>
    <rPh sb="3" eb="5">
      <t>ユウセン</t>
    </rPh>
    <phoneticPr fontId="3"/>
  </si>
  <si>
    <t>DA</t>
  </si>
  <si>
    <t>WA</t>
  </si>
  <si>
    <t>DB</t>
  </si>
  <si>
    <t>WB</t>
  </si>
  <si>
    <t>DC</t>
  </si>
  <si>
    <t>WC</t>
  </si>
  <si>
    <t>DK</t>
  </si>
  <si>
    <t>WK</t>
  </si>
  <si>
    <t>DL</t>
  </si>
  <si>
    <t>WL</t>
  </si>
  <si>
    <t>DM</t>
  </si>
  <si>
    <t>WM</t>
  </si>
  <si>
    <t>TF</t>
  </si>
  <si>
    <t>XF</t>
  </si>
  <si>
    <t>TG</t>
  </si>
  <si>
    <t>XG</t>
  </si>
  <si>
    <t>LF</t>
  </si>
  <si>
    <t>YF</t>
  </si>
  <si>
    <t>LG</t>
  </si>
  <si>
    <t>YG</t>
  </si>
  <si>
    <t>UF</t>
  </si>
  <si>
    <t>ZF</t>
  </si>
  <si>
    <t>UG</t>
  </si>
  <si>
    <t>ZG</t>
  </si>
  <si>
    <t>ADB</t>
  </si>
  <si>
    <t>ADC</t>
  </si>
  <si>
    <t>ACB</t>
  </si>
  <si>
    <t>ACC</t>
  </si>
  <si>
    <t>AMB</t>
  </si>
  <si>
    <t>AMC</t>
  </si>
  <si>
    <t>CMB</t>
  </si>
  <si>
    <t>CMC</t>
  </si>
  <si>
    <t>DMB</t>
  </si>
  <si>
    <t>DMC</t>
  </si>
  <si>
    <t>LDA</t>
  </si>
  <si>
    <t>LCA</t>
  </si>
  <si>
    <t>LMA</t>
  </si>
  <si>
    <t>FDA</t>
  </si>
  <si>
    <t>FCA</t>
  </si>
  <si>
    <t>FMA</t>
  </si>
  <si>
    <t>MDA</t>
  </si>
  <si>
    <t>MCA</t>
  </si>
  <si>
    <t>MMA</t>
  </si>
  <si>
    <t>RDA</t>
  </si>
  <si>
    <t>RCA</t>
  </si>
  <si>
    <t>RMA</t>
  </si>
  <si>
    <t>QDA</t>
  </si>
  <si>
    <t>QCA</t>
  </si>
  <si>
    <t>QMA</t>
  </si>
  <si>
    <t>AFA</t>
  </si>
  <si>
    <t>AFB</t>
  </si>
  <si>
    <t>AEA</t>
  </si>
  <si>
    <t>AEB</t>
  </si>
  <si>
    <t>CNG、ハイブリット</t>
  </si>
  <si>
    <t>LFA</t>
  </si>
  <si>
    <t>LEA</t>
  </si>
  <si>
    <t>MFA</t>
  </si>
  <si>
    <t>MEA</t>
  </si>
  <si>
    <t>RFA</t>
  </si>
  <si>
    <t>REA</t>
  </si>
  <si>
    <t>QFA</t>
  </si>
  <si>
    <t>QEA</t>
  </si>
  <si>
    <t>新☆（優先）,ハイブリット</t>
    <rPh sb="0" eb="1">
      <t>シン</t>
    </rPh>
    <rPh sb="3" eb="5">
      <t>ユウセン</t>
    </rPh>
    <phoneticPr fontId="3"/>
  </si>
  <si>
    <t>AHA</t>
  </si>
  <si>
    <t>AGA</t>
  </si>
  <si>
    <t>LHA</t>
  </si>
  <si>
    <t>LGA</t>
  </si>
  <si>
    <t>MHA</t>
  </si>
  <si>
    <t>MGA</t>
  </si>
  <si>
    <t>RHA</t>
  </si>
  <si>
    <t>RGA</t>
  </si>
  <si>
    <t>QHA</t>
  </si>
  <si>
    <t>QGA</t>
  </si>
  <si>
    <t>EA</t>
  </si>
  <si>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</si>
  <si>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EB</t>
  </si>
  <si>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</si>
  <si>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EC</t>
  </si>
  <si>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</si>
  <si>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</si>
  <si>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ED</t>
  </si>
  <si>
    <t>ZAA</t>
  </si>
  <si>
    <t>ZAB</t>
  </si>
  <si>
    <t>ZAC</t>
  </si>
  <si>
    <t>ZBA</t>
  </si>
  <si>
    <t>ZBB</t>
  </si>
  <si>
    <t>ZBC</t>
  </si>
  <si>
    <t>ガソリン</t>
    <phoneticPr fontId="3"/>
  </si>
  <si>
    <t>トラック・バス</t>
  </si>
  <si>
    <t>ガソリン</t>
  </si>
  <si>
    <t>乗用車</t>
  </si>
  <si>
    <t>全て</t>
  </si>
  <si>
    <t>電気</t>
  </si>
  <si>
    <t>トラック</t>
  </si>
  <si>
    <t>バス</t>
  </si>
  <si>
    <t>燃料電池</t>
  </si>
  <si>
    <t>排出係数（ＮＯｘ）</t>
    <rPh sb="0" eb="2">
      <t>ハイシュツ</t>
    </rPh>
    <rPh sb="2" eb="4">
      <t>ケイスウ</t>
    </rPh>
    <phoneticPr fontId="3"/>
  </si>
  <si>
    <t>排出係数記号</t>
    <rPh sb="0" eb="2">
      <t>ハイシュツ</t>
    </rPh>
    <rPh sb="2" eb="4">
      <t>ケイスウ</t>
    </rPh>
    <rPh sb="4" eb="6">
      <t>キゴウ</t>
    </rPh>
    <phoneticPr fontId="3"/>
  </si>
  <si>
    <t>車種別重量別記号</t>
    <rPh sb="0" eb="3">
      <t>シャシュベツ</t>
    </rPh>
    <rPh sb="3" eb="5">
      <t>ジュウリョウ</t>
    </rPh>
    <rPh sb="5" eb="6">
      <t>ベツ</t>
    </rPh>
    <rPh sb="6" eb="8">
      <t>キゴウ</t>
    </rPh>
    <phoneticPr fontId="3"/>
  </si>
  <si>
    <t>重量（車種別重量別用）</t>
    <rPh sb="0" eb="2">
      <t>ジュウリョウ</t>
    </rPh>
    <rPh sb="3" eb="6">
      <t>シャシュベツ</t>
    </rPh>
    <rPh sb="6" eb="8">
      <t>ジュウリョウ</t>
    </rPh>
    <rPh sb="8" eb="9">
      <t>ベツ</t>
    </rPh>
    <rPh sb="9" eb="10">
      <t>ヨウ</t>
    </rPh>
    <phoneticPr fontId="3"/>
  </si>
  <si>
    <t>排ガス記号</t>
    <rPh sb="0" eb="1">
      <t>ハイ</t>
    </rPh>
    <rPh sb="3" eb="5">
      <t>キゴウ</t>
    </rPh>
    <phoneticPr fontId="3"/>
  </si>
  <si>
    <t>使用管理計画作成又はe運行管理作成</t>
    <rPh sb="0" eb="2">
      <t>シヨウ</t>
    </rPh>
    <rPh sb="2" eb="4">
      <t>カンリ</t>
    </rPh>
    <rPh sb="4" eb="6">
      <t>ケイカク</t>
    </rPh>
    <rPh sb="6" eb="8">
      <t>サクセイ</t>
    </rPh>
    <rPh sb="8" eb="9">
      <t>マタ</t>
    </rPh>
    <rPh sb="11" eb="13">
      <t>ウンコウ</t>
    </rPh>
    <rPh sb="13" eb="15">
      <t>カンリ</t>
    </rPh>
    <rPh sb="15" eb="17">
      <t>サクセイ</t>
    </rPh>
    <phoneticPr fontId="3"/>
  </si>
  <si>
    <t>使用管理</t>
    <rPh sb="0" eb="2">
      <t>シヨウ</t>
    </rPh>
    <rPh sb="2" eb="4">
      <t>カンリ</t>
    </rPh>
    <phoneticPr fontId="3"/>
  </si>
  <si>
    <t>燃料種類</t>
    <rPh sb="0" eb="2">
      <t>ネンリョウ</t>
    </rPh>
    <rPh sb="2" eb="4">
      <t>シュルイ</t>
    </rPh>
    <phoneticPr fontId="3"/>
  </si>
  <si>
    <t>車種</t>
    <rPh sb="0" eb="2">
      <t>シャシュ</t>
    </rPh>
    <phoneticPr fontId="3"/>
  </si>
  <si>
    <t>メタノール</t>
    <phoneticPr fontId="3"/>
  </si>
  <si>
    <t>エラー</t>
    <phoneticPr fontId="3"/>
  </si>
  <si>
    <t>ＮＯｘ(kg)</t>
    <phoneticPr fontId="3"/>
  </si>
  <si>
    <t>ＰＭ(kg)</t>
    <phoneticPr fontId="3"/>
  </si>
  <si>
    <t>ナンバー</t>
    <phoneticPr fontId="3"/>
  </si>
  <si>
    <t>A2</t>
    <phoneticPr fontId="3"/>
  </si>
  <si>
    <t>バス</t>
    <phoneticPr fontId="3"/>
  </si>
  <si>
    <t>バス</t>
    <phoneticPr fontId="3"/>
  </si>
  <si>
    <t>ガソリン</t>
    <phoneticPr fontId="3"/>
  </si>
  <si>
    <t>A3</t>
    <phoneticPr fontId="3"/>
  </si>
  <si>
    <t>マイクロバス</t>
    <phoneticPr fontId="3"/>
  </si>
  <si>
    <t>ガ</t>
    <phoneticPr fontId="3"/>
  </si>
  <si>
    <t>A4</t>
    <phoneticPr fontId="3"/>
  </si>
  <si>
    <t>ハイブリッド（ガソリン）</t>
    <phoneticPr fontId="3"/>
  </si>
  <si>
    <t>A5</t>
    <phoneticPr fontId="3"/>
  </si>
  <si>
    <t>A6</t>
    <phoneticPr fontId="3"/>
  </si>
  <si>
    <t>A7</t>
    <phoneticPr fontId="3"/>
  </si>
  <si>
    <t>メタノール</t>
    <phoneticPr fontId="3"/>
  </si>
  <si>
    <t>メ</t>
    <phoneticPr fontId="3"/>
  </si>
  <si>
    <t>A8</t>
    <phoneticPr fontId="3"/>
  </si>
  <si>
    <t>A9</t>
    <phoneticPr fontId="3"/>
  </si>
  <si>
    <t>A0</t>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</si>
  <si>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</si>
  <si>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</si>
  <si>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.7t以下</t>
    </r>
    <rPh sb="5" eb="7">
      <t>イカ</t>
    </rPh>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</si>
  <si>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</si>
  <si>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</si>
  <si>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.7t超2.5t以下</t>
    </r>
    <rPh sb="5" eb="6">
      <t>チョウ</t>
    </rPh>
    <rPh sb="10" eb="12">
      <t>イカ</t>
    </rPh>
    <phoneticPr fontId="3"/>
  </si>
  <si>
    <r>
      <t>N</t>
    </r>
    <r>
      <rPr>
        <sz val="11"/>
        <rFont val="ＭＳ Ｐゴシック"/>
        <family val="3"/>
        <charset val="128"/>
      </rPr>
      <t>Ox：0.63g/km</t>
    </r>
    <phoneticPr fontId="3"/>
  </si>
  <si>
    <r>
      <t>P</t>
    </r>
    <r>
      <rPr>
        <sz val="11"/>
        <rFont val="ＭＳ Ｐゴシック"/>
        <family val="3"/>
        <charset val="128"/>
      </rPr>
      <t>M：0.06g/km</t>
    </r>
    <phoneticPr fontId="3"/>
  </si>
  <si>
    <r>
      <t>　</t>
    </r>
    <r>
      <rPr>
        <sz val="11"/>
        <rFont val="ＭＳ Ｐゴシック"/>
        <family val="3"/>
        <charset val="128"/>
      </rPr>
      <t>2.5</t>
    </r>
    <r>
      <rPr>
        <sz val="11"/>
        <rFont val="ＭＳ Ｐゴシック"/>
        <family val="3"/>
        <charset val="128"/>
      </rPr>
      <t>t超</t>
    </r>
    <r>
      <rPr>
        <sz val="11"/>
        <rFont val="ＭＳ Ｐゴシック"/>
        <family val="3"/>
        <charset val="128"/>
      </rPr>
      <t>3</t>
    </r>
    <r>
      <rPr>
        <sz val="11"/>
        <rFont val="ＭＳ Ｐゴシック"/>
        <family val="3"/>
        <charset val="128"/>
      </rPr>
      <t>.5t以下</t>
    </r>
    <rPh sb="5" eb="6">
      <t>チョウ</t>
    </rPh>
    <rPh sb="10" eb="12">
      <t>イカ</t>
    </rPh>
    <phoneticPr fontId="3"/>
  </si>
  <si>
    <t>NOx：0.63g/km</t>
    <phoneticPr fontId="3"/>
  </si>
  <si>
    <t>PM：0.06g/km</t>
    <phoneticPr fontId="3"/>
  </si>
  <si>
    <r>
      <t>　</t>
    </r>
    <r>
      <rPr>
        <sz val="11"/>
        <rFont val="ＭＳ Ｐゴシック"/>
        <family val="3"/>
        <charset val="128"/>
      </rPr>
      <t>3.5</t>
    </r>
    <r>
      <rPr>
        <sz val="11"/>
        <rFont val="ＭＳ Ｐゴシック"/>
        <family val="3"/>
        <charset val="128"/>
      </rPr>
      <t>t超</t>
    </r>
    <rPh sb="5" eb="6">
      <t>チョウ</t>
    </rPh>
    <phoneticPr fontId="3"/>
  </si>
  <si>
    <r>
      <t>N</t>
    </r>
    <r>
      <rPr>
        <sz val="11"/>
        <rFont val="ＭＳ Ｐゴシック"/>
        <family val="3"/>
        <charset val="128"/>
      </rPr>
      <t>Ox：0.35g/km/t</t>
    </r>
    <phoneticPr fontId="3"/>
  </si>
  <si>
    <r>
      <t>P</t>
    </r>
    <r>
      <rPr>
        <sz val="11"/>
        <rFont val="ＭＳ Ｐゴシック"/>
        <family val="3"/>
        <charset val="128"/>
      </rPr>
      <t>M：0.023g/km/t</t>
    </r>
    <phoneticPr fontId="3"/>
  </si>
  <si>
    <t>カテゴリー１,２</t>
    <phoneticPr fontId="3"/>
  </si>
  <si>
    <r>
      <t>カテゴリー３,４</t>
    </r>
    <r>
      <rPr>
        <sz val="11"/>
        <rFont val="ＭＳ Ｐゴシック"/>
        <family val="3"/>
        <charset val="128"/>
      </rPr>
      <t>,</t>
    </r>
    <r>
      <rPr>
        <sz val="11"/>
        <rFont val="ＭＳ Ｐゴシック"/>
        <family val="3"/>
        <charset val="128"/>
      </rPr>
      <t>５</t>
    </r>
    <phoneticPr fontId="3"/>
  </si>
  <si>
    <t>0.080g/km</t>
    <phoneticPr fontId="3"/>
  </si>
  <si>
    <r>
      <t>0</t>
    </r>
    <r>
      <rPr>
        <sz val="11"/>
        <rFont val="ＭＳ Ｐゴシック"/>
        <family val="3"/>
        <charset val="128"/>
      </rPr>
      <t>.052g/km</t>
    </r>
    <phoneticPr fontId="3"/>
  </si>
  <si>
    <t>0.090g/km</t>
    <phoneticPr fontId="3"/>
  </si>
  <si>
    <r>
      <t>0</t>
    </r>
    <r>
      <rPr>
        <sz val="11"/>
        <rFont val="ＭＳ Ｐゴシック"/>
        <family val="3"/>
        <charset val="128"/>
      </rPr>
      <t>.060g/km</t>
    </r>
    <phoneticPr fontId="3"/>
  </si>
  <si>
    <r>
      <t>0.0</t>
    </r>
    <r>
      <rPr>
        <sz val="11"/>
        <rFont val="ＭＳ Ｐゴシック"/>
        <family val="3"/>
        <charset val="128"/>
      </rPr>
      <t>90</t>
    </r>
    <r>
      <rPr>
        <sz val="11"/>
        <rFont val="ＭＳ Ｐゴシック"/>
        <family val="3"/>
        <charset val="128"/>
      </rPr>
      <t>g/km</t>
    </r>
    <phoneticPr fontId="3"/>
  </si>
  <si>
    <t>0.060g/km</t>
    <phoneticPr fontId="3"/>
  </si>
  <si>
    <t>0.023g/km/t</t>
    <phoneticPr fontId="3"/>
  </si>
  <si>
    <r>
      <t>0</t>
    </r>
    <r>
      <rPr>
        <sz val="11"/>
        <rFont val="ＭＳ Ｐゴシック"/>
        <family val="3"/>
        <charset val="128"/>
      </rPr>
      <t>.017g/km/t</t>
    </r>
    <phoneticPr fontId="3"/>
  </si>
  <si>
    <r>
      <t>C</t>
    </r>
    <r>
      <rPr>
        <sz val="11"/>
        <rFont val="ＭＳ Ｐゴシック"/>
        <family val="3"/>
        <charset val="128"/>
      </rPr>
      <t>O</t>
    </r>
    <r>
      <rPr>
        <vertAlign val="subscript"/>
        <sz val="11"/>
        <rFont val="ＭＳ Ｐゴシック"/>
        <family val="3"/>
        <charset val="128"/>
      </rPr>
      <t>2</t>
    </r>
    <phoneticPr fontId="3"/>
  </si>
  <si>
    <t>ガソリン</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</si>
  <si>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/l)</t>
    </r>
    <phoneticPr fontId="3"/>
  </si>
  <si>
    <r>
      <t>L</t>
    </r>
    <r>
      <rPr>
        <sz val="11"/>
        <rFont val="ＭＳ Ｐゴシック"/>
        <family val="3"/>
        <charset val="128"/>
      </rPr>
      <t>PG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</si>
  <si>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</si>
  <si>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r>
      <t>C</t>
    </r>
    <r>
      <rPr>
        <sz val="11"/>
        <rFont val="ＭＳ Ｐゴシック"/>
        <family val="3"/>
        <charset val="128"/>
      </rPr>
      <t>NG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</si>
  <si>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</si>
  <si>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/kwh)</t>
    </r>
    <phoneticPr fontId="3"/>
  </si>
  <si>
    <t>メタノール</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</si>
  <si>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</si>
  <si>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t>・・・水色は記載してください。(必須項目)</t>
    <rPh sb="3" eb="5">
      <t>ミズイロ</t>
    </rPh>
    <rPh sb="6" eb="8">
      <t>キサイ</t>
    </rPh>
    <rPh sb="16" eb="18">
      <t>ヒッス</t>
    </rPh>
    <rPh sb="18" eb="20">
      <t>コウモク</t>
    </rPh>
    <phoneticPr fontId="3"/>
  </si>
  <si>
    <t>・・・橙色は必要であれば記載してください。(任意項目)</t>
    <rPh sb="3" eb="4">
      <t>ダイダイ</t>
    </rPh>
    <rPh sb="4" eb="5">
      <t>イロ</t>
    </rPh>
    <rPh sb="6" eb="8">
      <t>ヒツヨウ</t>
    </rPh>
    <rPh sb="12" eb="14">
      <t>キサイ</t>
    </rPh>
    <rPh sb="22" eb="24">
      <t>ニンイ</t>
    </rPh>
    <rPh sb="24" eb="26">
      <t>コウモク</t>
    </rPh>
    <phoneticPr fontId="3"/>
  </si>
  <si>
    <t>L</t>
    <phoneticPr fontId="3"/>
  </si>
  <si>
    <t>・・・白色は記載しなくて結構です。(入力不可)</t>
    <rPh sb="3" eb="4">
      <t>シロ</t>
    </rPh>
    <rPh sb="4" eb="5">
      <t>イロ</t>
    </rPh>
    <rPh sb="6" eb="8">
      <t>キサイ</t>
    </rPh>
    <rPh sb="12" eb="14">
      <t>ケッコウ</t>
    </rPh>
    <rPh sb="18" eb="20">
      <t>ニュウリョク</t>
    </rPh>
    <rPh sb="20" eb="22">
      <t>フカ</t>
    </rPh>
    <phoneticPr fontId="3"/>
  </si>
  <si>
    <t>・・・黄色は記載しなくて結構です。(入力不可)</t>
    <rPh sb="3" eb="5">
      <t>キイロ</t>
    </rPh>
    <rPh sb="6" eb="8">
      <t>キサイ</t>
    </rPh>
    <rPh sb="12" eb="14">
      <t>ケッコウ</t>
    </rPh>
    <rPh sb="18" eb="20">
      <t>ニュウリョク</t>
    </rPh>
    <rPh sb="20" eb="22">
      <t>フカ</t>
    </rPh>
    <phoneticPr fontId="3"/>
  </si>
  <si>
    <t>使用の本拠(※1)・・・品川</t>
    <rPh sb="0" eb="2">
      <t>シヨウ</t>
    </rPh>
    <rPh sb="3" eb="5">
      <t>ホンキョ</t>
    </rPh>
    <rPh sb="12" eb="14">
      <t>シナガワ</t>
    </rPh>
    <phoneticPr fontId="3"/>
  </si>
  <si>
    <t>文字(※3)・・・さ</t>
    <rPh sb="0" eb="2">
      <t>モジ</t>
    </rPh>
    <phoneticPr fontId="3"/>
  </si>
  <si>
    <t>指定番号(※4)・・・2345</t>
    <rPh sb="0" eb="2">
      <t>シテイ</t>
    </rPh>
    <rPh sb="2" eb="4">
      <t>バンゴウ</t>
    </rPh>
    <phoneticPr fontId="3"/>
  </si>
  <si>
    <t>正式名称</t>
    <rPh sb="0" eb="2">
      <t>セイシキ</t>
    </rPh>
    <rPh sb="2" eb="4">
      <t>メイショウ</t>
    </rPh>
    <phoneticPr fontId="3"/>
  </si>
  <si>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3"/>
  </si>
  <si>
    <t>※2・・・自動車の種別及び用途による分類番号</t>
    <rPh sb="5" eb="8">
      <t>ジドウシャ</t>
    </rPh>
    <rPh sb="9" eb="11">
      <t>シュベツ</t>
    </rPh>
    <rPh sb="11" eb="12">
      <t>オヨ</t>
    </rPh>
    <rPh sb="13" eb="15">
      <t>ヨウト</t>
    </rPh>
    <rPh sb="18" eb="20">
      <t>ブンルイ</t>
    </rPh>
    <rPh sb="20" eb="22">
      <t>バンゴウ</t>
    </rPh>
    <phoneticPr fontId="3"/>
  </si>
  <si>
    <t>※3・・・事業用かどうかの別等を表示する文字</t>
    <rPh sb="5" eb="8">
      <t>ジギョウヨウ</t>
    </rPh>
    <rPh sb="13" eb="14">
      <t>ベツ</t>
    </rPh>
    <rPh sb="14" eb="15">
      <t>トウ</t>
    </rPh>
    <rPh sb="16" eb="18">
      <t>ヒョウジ</t>
    </rPh>
    <rPh sb="20" eb="22">
      <t>モジ</t>
    </rPh>
    <phoneticPr fontId="3"/>
  </si>
  <si>
    <t>略称</t>
    <rPh sb="0" eb="1">
      <t>リャク</t>
    </rPh>
    <rPh sb="1" eb="2">
      <t>ショウ</t>
    </rPh>
    <phoneticPr fontId="3"/>
  </si>
  <si>
    <t>※4・・・一連指定番号</t>
    <rPh sb="5" eb="7">
      <t>イチレン</t>
    </rPh>
    <rPh sb="7" eb="9">
      <t>シテイ</t>
    </rPh>
    <rPh sb="9" eb="11">
      <t>バンゴウ</t>
    </rPh>
    <phoneticPr fontId="3"/>
  </si>
  <si>
    <t>当県(都、府)における主たる事業場の所在地</t>
    <rPh sb="0" eb="2">
      <t>トウケン</t>
    </rPh>
    <rPh sb="3" eb="4">
      <t>ト</t>
    </rPh>
    <rPh sb="5" eb="6">
      <t>フ</t>
    </rPh>
    <rPh sb="11" eb="12">
      <t>シュ</t>
    </rPh>
    <rPh sb="14" eb="16">
      <t>ジギョウ</t>
    </rPh>
    <rPh sb="16" eb="17">
      <t>バ</t>
    </rPh>
    <rPh sb="18" eb="21">
      <t>ショザイチ</t>
    </rPh>
    <phoneticPr fontId="3"/>
  </si>
  <si>
    <t>事業所合計</t>
    <rPh sb="0" eb="3">
      <t>ジギョウショ</t>
    </rPh>
    <rPh sb="3" eb="5">
      <t>ゴウケイ</t>
    </rPh>
    <phoneticPr fontId="3"/>
  </si>
  <si>
    <t>例</t>
    <rPh sb="0" eb="1">
      <t>レイ</t>
    </rPh>
    <phoneticPr fontId="3"/>
  </si>
  <si>
    <t>例えば赤枠のセルをクリックすると右側にリストの矢印が現れ、それをクリックするとリストの中から値を選んで入力することができます。</t>
    <rPh sb="0" eb="1">
      <t>タト</t>
    </rPh>
    <rPh sb="3" eb="4">
      <t>アカ</t>
    </rPh>
    <rPh sb="4" eb="5">
      <t>ワク</t>
    </rPh>
    <rPh sb="16" eb="17">
      <t>ミギ</t>
    </rPh>
    <rPh sb="17" eb="18">
      <t>ガワ</t>
    </rPh>
    <rPh sb="23" eb="25">
      <t>ヤジルシ</t>
    </rPh>
    <rPh sb="26" eb="27">
      <t>アラワ</t>
    </rPh>
    <rPh sb="43" eb="44">
      <t>ナカ</t>
    </rPh>
    <rPh sb="46" eb="47">
      <t>アタイ</t>
    </rPh>
    <rPh sb="48" eb="49">
      <t>エラ</t>
    </rPh>
    <rPh sb="51" eb="53">
      <t>ニュウリョク</t>
    </rPh>
    <phoneticPr fontId="3"/>
  </si>
  <si>
    <t>削減率</t>
    <rPh sb="0" eb="2">
      <t>サクゲン</t>
    </rPh>
    <rPh sb="2" eb="3">
      <t>リツ</t>
    </rPh>
    <phoneticPr fontId="3"/>
  </si>
  <si>
    <t>削減率</t>
    <rPh sb="0" eb="3">
      <t>サクゲンリツ</t>
    </rPh>
    <phoneticPr fontId="3"/>
  </si>
  <si>
    <t>１台当たり平均</t>
    <rPh sb="1" eb="2">
      <t>ダイ</t>
    </rPh>
    <rPh sb="2" eb="3">
      <t>ア</t>
    </rPh>
    <rPh sb="5" eb="7">
      <t>ヘイキン</t>
    </rPh>
    <phoneticPr fontId="3"/>
  </si>
  <si>
    <t>-</t>
    <phoneticPr fontId="3"/>
  </si>
  <si>
    <t>前年度実績</t>
    <rPh sb="0" eb="3">
      <t>ゼンネンド</t>
    </rPh>
    <rPh sb="3" eb="5">
      <t>ジッセキ</t>
    </rPh>
    <phoneticPr fontId="3"/>
  </si>
  <si>
    <t>前年度比</t>
    <rPh sb="0" eb="3">
      <t>ゼンネンド</t>
    </rPh>
    <rPh sb="3" eb="4">
      <t>ヒ</t>
    </rPh>
    <phoneticPr fontId="3"/>
  </si>
  <si>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3"/>
  </si>
  <si>
    <t>カーシェアリングの導入</t>
    <rPh sb="9" eb="11">
      <t>ドウニュウ</t>
    </rPh>
    <phoneticPr fontId="3"/>
  </si>
  <si>
    <t>ＶＩＣＳ搭載カーナビゲーションシステム等による渋滞回避</t>
    <rPh sb="4" eb="6">
      <t>トウサイ</t>
    </rPh>
    <rPh sb="19" eb="20">
      <t>トウ</t>
    </rPh>
    <rPh sb="23" eb="25">
      <t>ジュウタイ</t>
    </rPh>
    <rPh sb="25" eb="27">
      <t>カイヒ</t>
    </rPh>
    <phoneticPr fontId="3"/>
  </si>
  <si>
    <t>アイドリングストップの徹底</t>
    <phoneticPr fontId="3"/>
  </si>
  <si>
    <t>ハ</t>
    <phoneticPr fontId="3"/>
  </si>
  <si>
    <t>ハ</t>
    <phoneticPr fontId="3"/>
  </si>
  <si>
    <t>注)走行距離当たりの単位はNOx,PMは(g),CO2は(kg)。</t>
    <rPh sb="0" eb="1">
      <t>チュウ</t>
    </rPh>
    <rPh sb="2" eb="4">
      <t>ソウコウ</t>
    </rPh>
    <rPh sb="4" eb="6">
      <t>キョリ</t>
    </rPh>
    <rPh sb="6" eb="7">
      <t>ア</t>
    </rPh>
    <rPh sb="10" eb="12">
      <t>タンイ</t>
    </rPh>
    <phoneticPr fontId="3"/>
  </si>
  <si>
    <t>注)走行距離当たりの単位はNOx,PMは(g/km),CO2は(kg/km)。</t>
    <rPh sb="0" eb="1">
      <t>チュウ</t>
    </rPh>
    <rPh sb="2" eb="4">
      <t>ソウコウ</t>
    </rPh>
    <rPh sb="4" eb="6">
      <t>キョリ</t>
    </rPh>
    <rPh sb="6" eb="7">
      <t>ア</t>
    </rPh>
    <rPh sb="10" eb="12">
      <t>タンイ</t>
    </rPh>
    <phoneticPr fontId="3"/>
  </si>
  <si>
    <t>計画作成時の台数</t>
    <rPh sb="0" eb="2">
      <t>ケイカク</t>
    </rPh>
    <rPh sb="2" eb="4">
      <t>サクセイ</t>
    </rPh>
    <rPh sb="4" eb="5">
      <t>ジ</t>
    </rPh>
    <phoneticPr fontId="3"/>
  </si>
  <si>
    <t>バス</t>
    <phoneticPr fontId="3"/>
  </si>
  <si>
    <t>集計対象外です</t>
    <rPh sb="0" eb="2">
      <t>シュウケイ</t>
    </rPh>
    <rPh sb="2" eb="4">
      <t>タイショウ</t>
    </rPh>
    <rPh sb="4" eb="5">
      <t>ガイ</t>
    </rPh>
    <phoneticPr fontId="3"/>
  </si>
  <si>
    <t>Jナンバー</t>
    <phoneticPr fontId="3"/>
  </si>
  <si>
    <t>あり</t>
    <phoneticPr fontId="3"/>
  </si>
  <si>
    <t>なし</t>
    <phoneticPr fontId="3"/>
  </si>
  <si>
    <t>エコドライブマニュアルの作成、配布</t>
    <rPh sb="12" eb="14">
      <t>サクセイ</t>
    </rPh>
    <rPh sb="15" eb="17">
      <t>ハイフ</t>
    </rPh>
    <phoneticPr fontId="3"/>
  </si>
  <si>
    <t>エコドライブに関する教育、訓練の実施</t>
    <rPh sb="7" eb="8">
      <t>カン</t>
    </rPh>
    <rPh sb="10" eb="12">
      <t>キョウイク</t>
    </rPh>
    <rPh sb="13" eb="15">
      <t>クンレン</t>
    </rPh>
    <rPh sb="16" eb="18">
      <t>ジッシ</t>
    </rPh>
    <phoneticPr fontId="3"/>
  </si>
  <si>
    <t>デジタル式運行記録計等の活用</t>
    <rPh sb="4" eb="5">
      <t>シキ</t>
    </rPh>
    <rPh sb="5" eb="7">
      <t>ウンコウ</t>
    </rPh>
    <rPh sb="7" eb="9">
      <t>キロク</t>
    </rPh>
    <rPh sb="9" eb="10">
      <t>ケイ</t>
    </rPh>
    <rPh sb="10" eb="11">
      <t>トウ</t>
    </rPh>
    <rPh sb="12" eb="14">
      <t>カツヨウ</t>
    </rPh>
    <phoneticPr fontId="3"/>
  </si>
  <si>
    <t>優良ドライバーの表彰</t>
    <rPh sb="0" eb="2">
      <t>ユウリョウ</t>
    </rPh>
    <rPh sb="8" eb="10">
      <t>ヒョウショウ</t>
    </rPh>
    <phoneticPr fontId="3"/>
  </si>
  <si>
    <t>その他（　　　　　　　　　　　　　　　　　　　　　　　　　　　　　　　　　　　　　）</t>
    <rPh sb="2" eb="3">
      <t>タ</t>
    </rPh>
    <phoneticPr fontId="3"/>
  </si>
  <si>
    <t>○</t>
    <phoneticPr fontId="3"/>
  </si>
  <si>
    <t>車両の維持管理</t>
    <rPh sb="0" eb="2">
      <t>シャリョウ</t>
    </rPh>
    <rPh sb="3" eb="5">
      <t>イジ</t>
    </rPh>
    <rPh sb="5" eb="7">
      <t>カンリ</t>
    </rPh>
    <phoneticPr fontId="3"/>
  </si>
  <si>
    <t>日常点検・整備マニュアルの作成、配布</t>
    <rPh sb="0" eb="2">
      <t>ニチジョウ</t>
    </rPh>
    <rPh sb="2" eb="4">
      <t>テンケン</t>
    </rPh>
    <rPh sb="5" eb="7">
      <t>セイビ</t>
    </rPh>
    <rPh sb="13" eb="15">
      <t>サクセイ</t>
    </rPh>
    <rPh sb="16" eb="18">
      <t>ハイフ</t>
    </rPh>
    <phoneticPr fontId="3"/>
  </si>
  <si>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3"/>
  </si>
  <si>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3"/>
  </si>
  <si>
    <t>エアークリーナーの定期的な点検</t>
    <rPh sb="9" eb="12">
      <t>テイキテキ</t>
    </rPh>
    <rPh sb="13" eb="15">
      <t>テンケン</t>
    </rPh>
    <phoneticPr fontId="3"/>
  </si>
  <si>
    <t>運転日報の作成</t>
    <rPh sb="0" eb="2">
      <t>ウンテン</t>
    </rPh>
    <rPh sb="2" eb="4">
      <t>ニッポウ</t>
    </rPh>
    <rPh sb="5" eb="7">
      <t>サクセイ</t>
    </rPh>
    <phoneticPr fontId="3"/>
  </si>
  <si>
    <t>共同輸配送の促進</t>
    <rPh sb="0" eb="2">
      <t>キョウドウ</t>
    </rPh>
    <rPh sb="2" eb="3">
      <t>ユ</t>
    </rPh>
    <rPh sb="3" eb="5">
      <t>ハイソウ</t>
    </rPh>
    <rPh sb="6" eb="8">
      <t>ソクシン</t>
    </rPh>
    <phoneticPr fontId="3"/>
  </si>
  <si>
    <t>帰り荷の確保</t>
    <rPh sb="0" eb="1">
      <t>カエ</t>
    </rPh>
    <rPh sb="2" eb="3">
      <t>ニ</t>
    </rPh>
    <rPh sb="4" eb="6">
      <t>カクホ</t>
    </rPh>
    <phoneticPr fontId="3"/>
  </si>
  <si>
    <t>ジャスト・イン・タイムサービスの改善</t>
    <rPh sb="16" eb="18">
      <t>カイゼン</t>
    </rPh>
    <phoneticPr fontId="3"/>
  </si>
  <si>
    <t>受注時間と配送時間のルール化</t>
    <rPh sb="0" eb="2">
      <t>ジュチュウ</t>
    </rPh>
    <rPh sb="2" eb="4">
      <t>ジカン</t>
    </rPh>
    <rPh sb="5" eb="7">
      <t>ハイソウ</t>
    </rPh>
    <rPh sb="7" eb="9">
      <t>ジカン</t>
    </rPh>
    <rPh sb="13" eb="14">
      <t>カ</t>
    </rPh>
    <phoneticPr fontId="3"/>
  </si>
  <si>
    <t>検品の簡略化</t>
    <rPh sb="0" eb="1">
      <t>ケン</t>
    </rPh>
    <rPh sb="1" eb="2">
      <t>ヒン</t>
    </rPh>
    <rPh sb="3" eb="5">
      <t>カンリャク</t>
    </rPh>
    <rPh sb="5" eb="6">
      <t>カ</t>
    </rPh>
    <phoneticPr fontId="3"/>
  </si>
  <si>
    <t>道路混雑時の輸配送の見直し等</t>
    <rPh sb="0" eb="2">
      <t>ドウロ</t>
    </rPh>
    <rPh sb="2" eb="4">
      <t>コンザツ</t>
    </rPh>
    <rPh sb="4" eb="5">
      <t>ジ</t>
    </rPh>
    <rPh sb="6" eb="7">
      <t>ユ</t>
    </rPh>
    <rPh sb="7" eb="9">
      <t>ハイソウ</t>
    </rPh>
    <rPh sb="10" eb="12">
      <t>ミナオ</t>
    </rPh>
    <rPh sb="13" eb="14">
      <t>ナド</t>
    </rPh>
    <phoneticPr fontId="3"/>
  </si>
  <si>
    <t>商品の標準化等</t>
    <rPh sb="0" eb="2">
      <t>ショウヒン</t>
    </rPh>
    <rPh sb="3" eb="6">
      <t>ヒョウジュンカ</t>
    </rPh>
    <rPh sb="6" eb="7">
      <t>ナド</t>
    </rPh>
    <phoneticPr fontId="3"/>
  </si>
  <si>
    <t>モーダルシフトの推進</t>
    <rPh sb="8" eb="10">
      <t>スイシン</t>
    </rPh>
    <phoneticPr fontId="3"/>
  </si>
  <si>
    <t>公共交通機関の利用の促進</t>
    <rPh sb="0" eb="2">
      <t>コウキョウ</t>
    </rPh>
    <rPh sb="2" eb="4">
      <t>コウツウ</t>
    </rPh>
    <rPh sb="4" eb="6">
      <t>キカン</t>
    </rPh>
    <rPh sb="7" eb="9">
      <t>リヨウ</t>
    </rPh>
    <rPh sb="10" eb="12">
      <t>ソクシン</t>
    </rPh>
    <phoneticPr fontId="3"/>
  </si>
  <si>
    <t>情報化の推進</t>
    <rPh sb="0" eb="3">
      <t>ジョウホウカ</t>
    </rPh>
    <rPh sb="4" eb="6">
      <t>スイシン</t>
    </rPh>
    <phoneticPr fontId="3"/>
  </si>
  <si>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3"/>
  </si>
  <si>
    <t>その他</t>
    <rPh sb="2" eb="3">
      <t>タ</t>
    </rPh>
    <phoneticPr fontId="3"/>
  </si>
  <si>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3"/>
  </si>
  <si>
    <t>車両の有効利用の促進</t>
    <rPh sb="0" eb="2">
      <t>シャリョウ</t>
    </rPh>
    <rPh sb="3" eb="5">
      <t>ユウコウ</t>
    </rPh>
    <rPh sb="5" eb="7">
      <t>リヨウ</t>
    </rPh>
    <rPh sb="8" eb="10">
      <t>ソクシン</t>
    </rPh>
    <phoneticPr fontId="3"/>
  </si>
  <si>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3"/>
  </si>
  <si>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3"/>
  </si>
  <si>
    <t>配送と集荷を１台で実施できるように工夫</t>
    <rPh sb="0" eb="2">
      <t>ハイソウ</t>
    </rPh>
    <rPh sb="3" eb="5">
      <t>シュウカ</t>
    </rPh>
    <rPh sb="7" eb="8">
      <t>ダイ</t>
    </rPh>
    <rPh sb="9" eb="11">
      <t>ジッシ</t>
    </rPh>
    <rPh sb="17" eb="19">
      <t>クフウ</t>
    </rPh>
    <phoneticPr fontId="3"/>
  </si>
  <si>
    <t>時間指定配送の回数の低減を要請</t>
    <rPh sb="0" eb="2">
      <t>ジカン</t>
    </rPh>
    <rPh sb="2" eb="4">
      <t>シテイ</t>
    </rPh>
    <rPh sb="4" eb="6">
      <t>ハイソウ</t>
    </rPh>
    <rPh sb="7" eb="9">
      <t>カイスウ</t>
    </rPh>
    <rPh sb="10" eb="12">
      <t>テイゲン</t>
    </rPh>
    <rPh sb="13" eb="15">
      <t>ヨウセイ</t>
    </rPh>
    <phoneticPr fontId="3"/>
  </si>
  <si>
    <t>受注時間と配送時間の設定（ルール化）</t>
    <rPh sb="0" eb="2">
      <t>ジュチュウ</t>
    </rPh>
    <rPh sb="2" eb="4">
      <t>ジカン</t>
    </rPh>
    <rPh sb="5" eb="7">
      <t>ハイソウ</t>
    </rPh>
    <rPh sb="7" eb="9">
      <t>ジカン</t>
    </rPh>
    <rPh sb="10" eb="12">
      <t>セッテイ</t>
    </rPh>
    <rPh sb="16" eb="17">
      <t>カ</t>
    </rPh>
    <phoneticPr fontId="3"/>
  </si>
  <si>
    <t>緊急配送をできるだけ避ける（随時配送の廃止）</t>
    <rPh sb="0" eb="2">
      <t>キンキュウ</t>
    </rPh>
    <rPh sb="2" eb="4">
      <t>ハイソウ</t>
    </rPh>
    <rPh sb="10" eb="11">
      <t>サ</t>
    </rPh>
    <rPh sb="14" eb="16">
      <t>ズイジ</t>
    </rPh>
    <rPh sb="16" eb="18">
      <t>ハイソウ</t>
    </rPh>
    <rPh sb="19" eb="21">
      <t>ハイシ</t>
    </rPh>
    <phoneticPr fontId="3"/>
  </si>
  <si>
    <t>検品のルーチン化による時間の短縮</t>
    <rPh sb="0" eb="1">
      <t>ケン</t>
    </rPh>
    <rPh sb="1" eb="2">
      <t>ヒン</t>
    </rPh>
    <rPh sb="7" eb="8">
      <t>カ</t>
    </rPh>
    <rPh sb="11" eb="13">
      <t>ジカン</t>
    </rPh>
    <rPh sb="14" eb="16">
      <t>タンシュク</t>
    </rPh>
    <phoneticPr fontId="3"/>
  </si>
  <si>
    <t>朝夕ラッシュ時の配送を昼間配送に振替</t>
    <rPh sb="0" eb="2">
      <t>アサユウ</t>
    </rPh>
    <rPh sb="6" eb="7">
      <t>ジ</t>
    </rPh>
    <rPh sb="8" eb="10">
      <t>ハイソウ</t>
    </rPh>
    <rPh sb="11" eb="13">
      <t>ヒルマ</t>
    </rPh>
    <rPh sb="13" eb="15">
      <t>ハイソウ</t>
    </rPh>
    <rPh sb="16" eb="18">
      <t>フリカエ</t>
    </rPh>
    <phoneticPr fontId="3"/>
  </si>
  <si>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3"/>
  </si>
  <si>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3"/>
  </si>
  <si>
    <t>鉄道輸送の活用</t>
    <rPh sb="0" eb="2">
      <t>テツドウ</t>
    </rPh>
    <rPh sb="2" eb="4">
      <t>ユソウ</t>
    </rPh>
    <rPh sb="5" eb="7">
      <t>カツヨウ</t>
    </rPh>
    <phoneticPr fontId="3"/>
  </si>
  <si>
    <t>海運の活用</t>
    <rPh sb="0" eb="2">
      <t>カイウン</t>
    </rPh>
    <rPh sb="3" eb="5">
      <t>カツヨウ</t>
    </rPh>
    <phoneticPr fontId="3"/>
  </si>
  <si>
    <t>鉄道、バス等の公共交通機関の利用</t>
    <rPh sb="0" eb="2">
      <t>テツドウ</t>
    </rPh>
    <rPh sb="5" eb="6">
      <t>トウ</t>
    </rPh>
    <rPh sb="7" eb="9">
      <t>コウキョウ</t>
    </rPh>
    <rPh sb="9" eb="11">
      <t>コウツウ</t>
    </rPh>
    <rPh sb="11" eb="13">
      <t>キカン</t>
    </rPh>
    <rPh sb="14" eb="16">
      <t>リヨウ</t>
    </rPh>
    <phoneticPr fontId="3"/>
  </si>
  <si>
    <t>自転車、徒歩による移動</t>
    <rPh sb="0" eb="3">
      <t>ジテンシャ</t>
    </rPh>
    <rPh sb="4" eb="6">
      <t>トホ</t>
    </rPh>
    <rPh sb="9" eb="11">
      <t>イドウ</t>
    </rPh>
    <phoneticPr fontId="3"/>
  </si>
  <si>
    <t>マイカー通勤の禁止</t>
    <rPh sb="4" eb="6">
      <t>ツウキン</t>
    </rPh>
    <rPh sb="7" eb="9">
      <t>キンシ</t>
    </rPh>
    <phoneticPr fontId="3"/>
  </si>
  <si>
    <t>車載端末、パソコンによる配車システムの導入・拡大</t>
    <rPh sb="0" eb="2">
      <t>シャサイ</t>
    </rPh>
    <rPh sb="2" eb="4">
      <t>タンマツ</t>
    </rPh>
    <rPh sb="12" eb="14">
      <t>ハイシャ</t>
    </rPh>
    <rPh sb="19" eb="21">
      <t>ドウニュウ</t>
    </rPh>
    <rPh sb="22" eb="24">
      <t>カクダイ</t>
    </rPh>
    <phoneticPr fontId="3"/>
  </si>
  <si>
    <t>燃費等の記録管理</t>
    <rPh sb="0" eb="2">
      <t>ネンピ</t>
    </rPh>
    <rPh sb="2" eb="3">
      <t>トウ</t>
    </rPh>
    <rPh sb="4" eb="6">
      <t>キロク</t>
    </rPh>
    <rPh sb="6" eb="8">
      <t>カンリ</t>
    </rPh>
    <phoneticPr fontId="3"/>
  </si>
  <si>
    <t>既存施設の機械化・自動化など</t>
    <rPh sb="0" eb="2">
      <t>キゾン</t>
    </rPh>
    <rPh sb="2" eb="4">
      <t>シセツ</t>
    </rPh>
    <rPh sb="5" eb="7">
      <t>キカイ</t>
    </rPh>
    <rPh sb="7" eb="8">
      <t>カ</t>
    </rPh>
    <rPh sb="9" eb="12">
      <t>ジドウカ</t>
    </rPh>
    <phoneticPr fontId="3"/>
  </si>
  <si>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3"/>
  </si>
  <si>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3"/>
  </si>
  <si>
    <t>路上駐停車の自粛</t>
    <rPh sb="0" eb="2">
      <t>ロジョウ</t>
    </rPh>
    <rPh sb="2" eb="5">
      <t>チュウテイシャ</t>
    </rPh>
    <rPh sb="6" eb="8">
      <t>ジシュク</t>
    </rPh>
    <phoneticPr fontId="3"/>
  </si>
  <si>
    <t>ISO14001の認証を取得</t>
    <rPh sb="9" eb="11">
      <t>ニンショウ</t>
    </rPh>
    <rPh sb="12" eb="14">
      <t>シュトク</t>
    </rPh>
    <phoneticPr fontId="3"/>
  </si>
  <si>
    <t>エコアクション21等の環境マネジメントシステムの認証を取得</t>
    <rPh sb="9" eb="10">
      <t>トウ</t>
    </rPh>
    <rPh sb="11" eb="13">
      <t>カンキョウ</t>
    </rPh>
    <rPh sb="24" eb="26">
      <t>ニンショウ</t>
    </rPh>
    <rPh sb="27" eb="29">
      <t>シュトク</t>
    </rPh>
    <phoneticPr fontId="3"/>
  </si>
  <si>
    <t>グリーン経営認証の取得</t>
    <rPh sb="4" eb="6">
      <t>ケイエイ</t>
    </rPh>
    <rPh sb="6" eb="8">
      <t>ニンショウ</t>
    </rPh>
    <rPh sb="9" eb="11">
      <t>シュトク</t>
    </rPh>
    <phoneticPr fontId="3"/>
  </si>
  <si>
    <t>環境報告書の作成</t>
    <rPh sb="0" eb="2">
      <t>カンキョウ</t>
    </rPh>
    <rPh sb="2" eb="5">
      <t>ホウコクショ</t>
    </rPh>
    <rPh sb="6" eb="8">
      <t>サクセイ</t>
    </rPh>
    <phoneticPr fontId="3"/>
  </si>
  <si>
    <t>適正運転の実施等及び車両走行量の削減の計画</t>
    <rPh sb="0" eb="2">
      <t>テキセイ</t>
    </rPh>
    <rPh sb="2" eb="4">
      <t>ウンテン</t>
    </rPh>
    <rPh sb="5" eb="7">
      <t>ジッシ</t>
    </rPh>
    <rPh sb="7" eb="8">
      <t>トウ</t>
    </rPh>
    <rPh sb="8" eb="9">
      <t>オヨ</t>
    </rPh>
    <rPh sb="10" eb="12">
      <t>シャリョウ</t>
    </rPh>
    <rPh sb="12" eb="15">
      <t>ソウコウリョウ</t>
    </rPh>
    <rPh sb="16" eb="18">
      <t>サクゲン</t>
    </rPh>
    <rPh sb="19" eb="21">
      <t>ケイカク</t>
    </rPh>
    <phoneticPr fontId="3"/>
  </si>
  <si>
    <t>計画事項</t>
    <rPh sb="0" eb="2">
      <t>ケイカク</t>
    </rPh>
    <rPh sb="2" eb="4">
      <t>ジコウ</t>
    </rPh>
    <phoneticPr fontId="3"/>
  </si>
  <si>
    <t>計画の有無</t>
    <rPh sb="0" eb="2">
      <t>ケイカク</t>
    </rPh>
    <rPh sb="3" eb="5">
      <t>ウム</t>
    </rPh>
    <phoneticPr fontId="3"/>
  </si>
  <si>
    <t>計画項目</t>
    <rPh sb="0" eb="2">
      <t>ケイカク</t>
    </rPh>
    <rPh sb="2" eb="4">
      <t>コウモク</t>
    </rPh>
    <phoneticPr fontId="3"/>
  </si>
  <si>
    <t>あり</t>
    <phoneticPr fontId="3"/>
  </si>
  <si>
    <t>○</t>
    <phoneticPr fontId="3"/>
  </si>
  <si>
    <t>なし</t>
    <phoneticPr fontId="3"/>
  </si>
  <si>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3"/>
  </si>
  <si>
    <t>アイドリングストップの徹底</t>
    <phoneticPr fontId="3"/>
  </si>
  <si>
    <t>ＥＴＣの導入　</t>
  </si>
  <si>
    <t>年間走行距離（km）</t>
    <rPh sb="0" eb="2">
      <t>ネンカン</t>
    </rPh>
    <phoneticPr fontId="3"/>
  </si>
  <si>
    <t>CGA</t>
  </si>
  <si>
    <t>CGE</t>
  </si>
  <si>
    <t>CGF</t>
  </si>
  <si>
    <t>CHA</t>
  </si>
  <si>
    <t>CHE</t>
  </si>
  <si>
    <t>CHF</t>
  </si>
  <si>
    <t>実施項目</t>
    <rPh sb="0" eb="2">
      <t>ジッシ</t>
    </rPh>
    <rPh sb="2" eb="4">
      <t>コウモク</t>
    </rPh>
    <phoneticPr fontId="3"/>
  </si>
  <si>
    <t>真排出係数（ＰＭ）</t>
    <rPh sb="0" eb="1">
      <t>シン</t>
    </rPh>
    <rPh sb="1" eb="3">
      <t>ハイシュツ</t>
    </rPh>
    <rPh sb="3" eb="5">
      <t>ケイスウ</t>
    </rPh>
    <phoneticPr fontId="3"/>
  </si>
  <si>
    <t>排出係数表（ＰＭ）</t>
    <rPh sb="0" eb="2">
      <t>ハイシュツ</t>
    </rPh>
    <rPh sb="2" eb="4">
      <t>ケイスウ</t>
    </rPh>
    <rPh sb="4" eb="5">
      <t>ヒョウ</t>
    </rPh>
    <phoneticPr fontId="3"/>
  </si>
  <si>
    <t>DGA</t>
  </si>
  <si>
    <t>DGE</t>
  </si>
  <si>
    <t>DGF</t>
  </si>
  <si>
    <t>DHA</t>
  </si>
  <si>
    <t>DHE</t>
  </si>
  <si>
    <t>DHF</t>
  </si>
  <si>
    <t>貨1L</t>
    <rPh sb="0" eb="1">
      <t>カ</t>
    </rPh>
    <phoneticPr fontId="3"/>
  </si>
  <si>
    <t>貨2L</t>
    <rPh sb="0" eb="1">
      <t>カ</t>
    </rPh>
    <phoneticPr fontId="3"/>
  </si>
  <si>
    <t>貨3L</t>
    <rPh sb="0" eb="1">
      <t>カ</t>
    </rPh>
    <phoneticPr fontId="3"/>
  </si>
  <si>
    <t>貨4L</t>
    <rPh sb="0" eb="1">
      <t>カ</t>
    </rPh>
    <phoneticPr fontId="3"/>
  </si>
  <si>
    <t>乗0L</t>
    <rPh sb="0" eb="1">
      <t>ジョウ</t>
    </rPh>
    <phoneticPr fontId="3"/>
  </si>
  <si>
    <t>☆(優先),CNG</t>
    <rPh sb="2" eb="4">
      <t>ユウセン</t>
    </rPh>
    <phoneticPr fontId="3"/>
  </si>
  <si>
    <t>☆(優先),CNG,ハイブリット</t>
    <rPh sb="2" eb="4">
      <t>ユウセン</t>
    </rPh>
    <phoneticPr fontId="3"/>
  </si>
  <si>
    <t>☆☆☆(優先),CNG</t>
    <rPh sb="4" eb="6">
      <t>ユウセン</t>
    </rPh>
    <phoneticPr fontId="3"/>
  </si>
  <si>
    <t>☆☆☆(優先),CNG,ハイブリット</t>
    <rPh sb="4" eb="6">
      <t>ユウセン</t>
    </rPh>
    <phoneticPr fontId="3"/>
  </si>
  <si>
    <t>注意事項(☆は車両の規制値に対して)</t>
    <rPh sb="0" eb="2">
      <t>チュウイ</t>
    </rPh>
    <rPh sb="2" eb="4">
      <t>ジコウ</t>
    </rPh>
    <rPh sb="7" eb="9">
      <t>シャリョウ</t>
    </rPh>
    <rPh sb="10" eb="12">
      <t>キセイ</t>
    </rPh>
    <rPh sb="12" eb="13">
      <t>チ</t>
    </rPh>
    <rPh sb="14" eb="15">
      <t>タイ</t>
    </rPh>
    <phoneticPr fontId="3"/>
  </si>
  <si>
    <t>☆(優先),メタノール</t>
    <rPh sb="2" eb="4">
      <t>ユウセン</t>
    </rPh>
    <phoneticPr fontId="3"/>
  </si>
  <si>
    <t>☆(優先),メタノール,ハイブリット</t>
    <rPh sb="2" eb="4">
      <t>ユウセン</t>
    </rPh>
    <phoneticPr fontId="3"/>
  </si>
  <si>
    <t>セルの色で記載すべき場所を表しています。</t>
    <rPh sb="3" eb="4">
      <t>イロ</t>
    </rPh>
    <rPh sb="5" eb="7">
      <t>キサイ</t>
    </rPh>
    <rPh sb="10" eb="12">
      <t>バショ</t>
    </rPh>
    <rPh sb="13" eb="14">
      <t>アラワ</t>
    </rPh>
    <phoneticPr fontId="3"/>
  </si>
  <si>
    <t>赤いセルの右上の</t>
    <rPh sb="0" eb="1">
      <t>アカ</t>
    </rPh>
    <rPh sb="5" eb="7">
      <t>ミギウエ</t>
    </rPh>
    <phoneticPr fontId="3"/>
  </si>
  <si>
    <t>にカーソルを近づけると注意書きを読むことができます。</t>
    <rPh sb="6" eb="7">
      <t>チカ</t>
    </rPh>
    <rPh sb="11" eb="14">
      <t>チュウイガ</t>
    </rPh>
    <rPh sb="16" eb="17">
      <t>ヨ</t>
    </rPh>
    <phoneticPr fontId="3"/>
  </si>
  <si>
    <t>例）</t>
    <rPh sb="0" eb="1">
      <t>レイ</t>
    </rPh>
    <phoneticPr fontId="3"/>
  </si>
  <si>
    <t>初度登録年月</t>
    <rPh sb="0" eb="1">
      <t>ショ</t>
    </rPh>
    <rPh sb="1" eb="2">
      <t>ド</t>
    </rPh>
    <rPh sb="2" eb="4">
      <t>トウロク</t>
    </rPh>
    <rPh sb="4" eb="6">
      <t>ネンゲツ</t>
    </rPh>
    <phoneticPr fontId="3"/>
  </si>
  <si>
    <t>特種車(それ以外)</t>
    <rPh sb="0" eb="2">
      <t>トクシュ</t>
    </rPh>
    <rPh sb="2" eb="3">
      <t>クルマ</t>
    </rPh>
    <rPh sb="6" eb="8">
      <t>イガイ</t>
    </rPh>
    <phoneticPr fontId="3"/>
  </si>
  <si>
    <t>後付け装置</t>
    <rPh sb="0" eb="2">
      <t>アトヅケ</t>
    </rPh>
    <rPh sb="3" eb="5">
      <t>ソウチ</t>
    </rPh>
    <phoneticPr fontId="3"/>
  </si>
  <si>
    <t>NOx・PM低減</t>
    <rPh sb="6" eb="8">
      <t>テイゲン</t>
    </rPh>
    <phoneticPr fontId="3"/>
  </si>
  <si>
    <t>PM低減</t>
    <rPh sb="2" eb="4">
      <t>テイゲン</t>
    </rPh>
    <phoneticPr fontId="3"/>
  </si>
  <si>
    <t>なし</t>
    <phoneticPr fontId="3"/>
  </si>
  <si>
    <t>実績</t>
    <rPh sb="0" eb="2">
      <t>ジッセキ</t>
    </rPh>
    <phoneticPr fontId="3"/>
  </si>
  <si>
    <t>目標</t>
    <rPh sb="0" eb="2">
      <t>モクヒョウ</t>
    </rPh>
    <phoneticPr fontId="3"/>
  </si>
  <si>
    <t>あり(H17なし)</t>
  </si>
  <si>
    <t>あり(H17あり)</t>
  </si>
  <si>
    <t>☆☆☆(優先),メタノール</t>
    <rPh sb="4" eb="6">
      <t>ユウセン</t>
    </rPh>
    <phoneticPr fontId="3"/>
  </si>
  <si>
    <t>☆☆☆(優先),メタノール,ハイブリット</t>
    <rPh sb="4" eb="6">
      <t>ユウセン</t>
    </rPh>
    <phoneticPr fontId="3"/>
  </si>
  <si>
    <t>乗用車</t>
    <rPh sb="0" eb="3">
      <t>ジョウヨウシャ</t>
    </rPh>
    <phoneticPr fontId="3"/>
  </si>
  <si>
    <t>燃電</t>
    <rPh sb="0" eb="1">
      <t>ネン</t>
    </rPh>
    <rPh sb="1" eb="2">
      <t>デン</t>
    </rPh>
    <phoneticPr fontId="3"/>
  </si>
  <si>
    <t>燃料電池(圧縮水素)</t>
    <rPh sb="0" eb="2">
      <t>ネンリョウ</t>
    </rPh>
    <rPh sb="2" eb="4">
      <t>デンチ</t>
    </rPh>
    <rPh sb="5" eb="7">
      <t>アッシュク</t>
    </rPh>
    <rPh sb="7" eb="9">
      <t>スイソ</t>
    </rPh>
    <phoneticPr fontId="3"/>
  </si>
  <si>
    <t>年間燃料給油量</t>
    <rPh sb="0" eb="2">
      <t>ネンカン</t>
    </rPh>
    <rPh sb="2" eb="4">
      <t>ネンリョウ</t>
    </rPh>
    <rPh sb="4" eb="7">
      <t>キュウユリョウ</t>
    </rPh>
    <phoneticPr fontId="3"/>
  </si>
  <si>
    <t>排出係数</t>
    <phoneticPr fontId="3"/>
  </si>
  <si>
    <t>ＮＯｘ</t>
    <phoneticPr fontId="3"/>
  </si>
  <si>
    <t>ＰＭ</t>
    <phoneticPr fontId="3"/>
  </si>
  <si>
    <t>種別2</t>
    <rPh sb="0" eb="2">
      <t>シュベツ</t>
    </rPh>
    <phoneticPr fontId="3"/>
  </si>
  <si>
    <t>軽油（超低PM☆☆☆)</t>
    <rPh sb="0" eb="2">
      <t>ケイユ</t>
    </rPh>
    <rPh sb="3" eb="4">
      <t>チョウ</t>
    </rPh>
    <rPh sb="4" eb="5">
      <t>テイ</t>
    </rPh>
    <phoneticPr fontId="3"/>
  </si>
  <si>
    <t>軽油（超低PM☆☆☆☆)</t>
    <rPh sb="0" eb="2">
      <t>ケイユ</t>
    </rPh>
    <rPh sb="3" eb="4">
      <t>チョウ</t>
    </rPh>
    <rPh sb="4" eb="5">
      <t>テイ</t>
    </rPh>
    <phoneticPr fontId="3"/>
  </si>
  <si>
    <t>軽油（その他）</t>
    <rPh sb="0" eb="2">
      <t>ケイユ</t>
    </rPh>
    <rPh sb="5" eb="6">
      <t>タ</t>
    </rPh>
    <phoneticPr fontId="3"/>
  </si>
  <si>
    <t>軽1</t>
    <rPh sb="0" eb="1">
      <t>ケイ</t>
    </rPh>
    <phoneticPr fontId="3"/>
  </si>
  <si>
    <t>軽2</t>
    <rPh sb="0" eb="1">
      <t>ケイ</t>
    </rPh>
    <phoneticPr fontId="3"/>
  </si>
  <si>
    <t>軽3</t>
    <rPh sb="0" eb="1">
      <t>ケイ</t>
    </rPh>
    <phoneticPr fontId="3"/>
  </si>
  <si>
    <t>燃料電池</t>
    <rPh sb="0" eb="2">
      <t>ネンリョウ</t>
    </rPh>
    <rPh sb="2" eb="4">
      <t>デンチ</t>
    </rPh>
    <phoneticPr fontId="3"/>
  </si>
  <si>
    <t>液化石油ガス(ＬＰＧ)</t>
    <rPh sb="0" eb="2">
      <t>エキカ</t>
    </rPh>
    <rPh sb="2" eb="4">
      <t>セキユ</t>
    </rPh>
    <phoneticPr fontId="3"/>
  </si>
  <si>
    <t>天然ガス(ＣＮＧ)</t>
    <rPh sb="0" eb="2">
      <t>テンネン</t>
    </rPh>
    <phoneticPr fontId="3"/>
  </si>
  <si>
    <t>燃料記号2</t>
    <rPh sb="0" eb="2">
      <t>ネンリョウ</t>
    </rPh>
    <rPh sb="2" eb="4">
      <t>キゴウ</t>
    </rPh>
    <phoneticPr fontId="3"/>
  </si>
  <si>
    <t>乗用車(軽乗用を除く)</t>
    <rPh sb="0" eb="3">
      <t>ジョウヨウシャ</t>
    </rPh>
    <rPh sb="4" eb="5">
      <t>ケイ</t>
    </rPh>
    <rPh sb="5" eb="7">
      <t>ジョウヨウ</t>
    </rPh>
    <rPh sb="8" eb="9">
      <t>ノゾ</t>
    </rPh>
    <phoneticPr fontId="3"/>
  </si>
  <si>
    <t>H17</t>
  </si>
  <si>
    <t>貨1ガ</t>
    <rPh sb="0" eb="1">
      <t>カ</t>
    </rPh>
    <phoneticPr fontId="3"/>
  </si>
  <si>
    <t>CAE</t>
  </si>
  <si>
    <t>CBE</t>
  </si>
  <si>
    <t>DAE</t>
  </si>
  <si>
    <t>DBE</t>
  </si>
  <si>
    <t>貨2ガ</t>
    <rPh sb="0" eb="1">
      <t>カ</t>
    </rPh>
    <phoneticPr fontId="3"/>
  </si>
  <si>
    <t>年度</t>
    <rPh sb="0" eb="2">
      <t>ネンド</t>
    </rPh>
    <phoneticPr fontId="3"/>
  </si>
  <si>
    <t>CAF</t>
  </si>
  <si>
    <t>CBF</t>
  </si>
  <si>
    <t>DAF</t>
  </si>
  <si>
    <t>DBF</t>
  </si>
  <si>
    <t>H6,H10</t>
  </si>
  <si>
    <t>貨3ガ</t>
    <rPh sb="0" eb="1">
      <t>カ</t>
    </rPh>
    <phoneticPr fontId="3"/>
  </si>
  <si>
    <t>区分</t>
    <rPh sb="0" eb="2">
      <t>クブン</t>
    </rPh>
    <phoneticPr fontId="3"/>
  </si>
  <si>
    <t>H4</t>
  </si>
  <si>
    <t>H7,H10</t>
  </si>
  <si>
    <t>貨4ガ</t>
    <rPh sb="0" eb="1">
      <t>カ</t>
    </rPh>
    <phoneticPr fontId="3"/>
  </si>
  <si>
    <t>BAG</t>
  </si>
  <si>
    <t>BBG</t>
  </si>
  <si>
    <t>名称</t>
    <rPh sb="0" eb="2">
      <t>メイショウ</t>
    </rPh>
    <phoneticPr fontId="3"/>
  </si>
  <si>
    <t>バス貨物～1.7t(ガソリン・LPG)</t>
    <rPh sb="2" eb="4">
      <t>カモツ</t>
    </rPh>
    <phoneticPr fontId="3"/>
  </si>
  <si>
    <t>バス貨物1.7～2.5t(ガソリン・LPG)</t>
    <rPh sb="2" eb="4">
      <t>カモツ</t>
    </rPh>
    <phoneticPr fontId="3"/>
  </si>
  <si>
    <t>フリガナ</t>
    <phoneticPr fontId="3"/>
  </si>
  <si>
    <t>（法人にあっては、名称及び代表者の氏名）</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</si>
  <si>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</si>
  <si>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</si>
  <si>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</si>
  <si>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</si>
  <si>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</si>
  <si>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</si>
  <si>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自動車使用管理計画報告書</t>
    <rPh sb="9" eb="12">
      <t>ホウコクショ</t>
    </rPh>
    <phoneticPr fontId="3"/>
  </si>
  <si>
    <t>使用の本拠</t>
    <rPh sb="0" eb="2">
      <t>シヨウ</t>
    </rPh>
    <rPh sb="3" eb="5">
      <t>ホンキョ</t>
    </rPh>
    <phoneticPr fontId="3"/>
  </si>
  <si>
    <t>分類番号</t>
    <rPh sb="0" eb="2">
      <t>ブンルイ</t>
    </rPh>
    <rPh sb="2" eb="4">
      <t>バンゴウ</t>
    </rPh>
    <phoneticPr fontId="3"/>
  </si>
  <si>
    <t>文字</t>
    <rPh sb="0" eb="2">
      <t>モジ</t>
    </rPh>
    <phoneticPr fontId="3"/>
  </si>
  <si>
    <t>指定番号</t>
    <rPh sb="0" eb="2">
      <t>シテイ</t>
    </rPh>
    <rPh sb="2" eb="4">
      <t>バンゴウ</t>
    </rPh>
    <phoneticPr fontId="3"/>
  </si>
  <si>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3"/>
  </si>
  <si>
    <t>ナンバープレート</t>
    <phoneticPr fontId="3"/>
  </si>
  <si>
    <t>達成率(%)</t>
    <rPh sb="0" eb="3">
      <t>タッセイリツ</t>
    </rPh>
    <phoneticPr fontId="3"/>
  </si>
  <si>
    <t>車種A</t>
    <rPh sb="0" eb="2">
      <t>シャシュ</t>
    </rPh>
    <phoneticPr fontId="3"/>
  </si>
  <si>
    <t>車種B</t>
    <rPh sb="0" eb="2">
      <t>シャシュ</t>
    </rPh>
    <phoneticPr fontId="3"/>
  </si>
  <si>
    <t>車種C</t>
    <rPh sb="0" eb="2">
      <t>シャシュ</t>
    </rPh>
    <phoneticPr fontId="3"/>
  </si>
  <si>
    <t>車種D</t>
    <rPh sb="0" eb="2">
      <t>シャシュ</t>
    </rPh>
    <phoneticPr fontId="3"/>
  </si>
  <si>
    <t>このように記載してださい。</t>
    <rPh sb="5" eb="7">
      <t>キサイ</t>
    </rPh>
    <phoneticPr fontId="3"/>
  </si>
  <si>
    <t>バス貨物2.5～3.5t(ガソリン・LPG)</t>
    <rPh sb="2" eb="4">
      <t>カモツ</t>
    </rPh>
    <phoneticPr fontId="3"/>
  </si>
  <si>
    <t>バス貨物3.5t～(ガソリン・LPG)</t>
    <rPh sb="2" eb="4">
      <t>カモツ</t>
    </rPh>
    <phoneticPr fontId="3"/>
  </si>
  <si>
    <t>H5</t>
  </si>
  <si>
    <t>H9</t>
  </si>
  <si>
    <t>事業場コード</t>
    <rPh sb="0" eb="3">
      <t>ジギョウジョウ</t>
    </rPh>
    <phoneticPr fontId="3"/>
  </si>
  <si>
    <t>事業場別の特定自動車の台数</t>
    <rPh sb="0" eb="2">
      <t>ジギョウショ</t>
    </rPh>
    <rPh sb="2" eb="3">
      <t>ジョウ</t>
    </rPh>
    <rPh sb="3" eb="4">
      <t>ベツ</t>
    </rPh>
    <rPh sb="5" eb="7">
      <t>トクテイ</t>
    </rPh>
    <rPh sb="9" eb="10">
      <t>シャ</t>
    </rPh>
    <rPh sb="11" eb="13">
      <t>ダイスウ</t>
    </rPh>
    <phoneticPr fontId="3"/>
  </si>
  <si>
    <t>被牽引車</t>
    <rPh sb="0" eb="1">
      <t>ヒ</t>
    </rPh>
    <rPh sb="1" eb="3">
      <t>ケンイン</t>
    </rPh>
    <rPh sb="3" eb="4">
      <t>シャ</t>
    </rPh>
    <phoneticPr fontId="3"/>
  </si>
  <si>
    <t>マ　　イ　　ク　　ロ　　バ　　ス</t>
    <phoneticPr fontId="3"/>
  </si>
  <si>
    <t>CCE</t>
  </si>
  <si>
    <t>CDE</t>
  </si>
  <si>
    <t>DCE</t>
  </si>
  <si>
    <t>DDE</t>
  </si>
  <si>
    <t>貨1軽</t>
    <rPh sb="0" eb="1">
      <t>カ</t>
    </rPh>
    <rPh sb="2" eb="3">
      <t>ケイ</t>
    </rPh>
    <phoneticPr fontId="3"/>
  </si>
  <si>
    <t>バス貨物3.5t～(軽油)</t>
    <rPh sb="2" eb="4">
      <t>カモツ</t>
    </rPh>
    <rPh sb="10" eb="12">
      <t>ケイユ</t>
    </rPh>
    <phoneticPr fontId="3"/>
  </si>
  <si>
    <t>バス貨物～1.7t(軽油)</t>
    <rPh sb="2" eb="4">
      <t>カモツ</t>
    </rPh>
    <rPh sb="10" eb="12">
      <t>ケイユ</t>
    </rPh>
    <phoneticPr fontId="3"/>
  </si>
  <si>
    <t>H9・H10</t>
  </si>
  <si>
    <t>CCF</t>
  </si>
  <si>
    <t>CDF</t>
  </si>
  <si>
    <t>DCF</t>
  </si>
  <si>
    <t>DDF</t>
  </si>
  <si>
    <t>貨2軽</t>
    <rPh sb="0" eb="1">
      <t>カ</t>
    </rPh>
    <rPh sb="2" eb="3">
      <t>ケイ</t>
    </rPh>
    <phoneticPr fontId="3"/>
  </si>
  <si>
    <t>バス貨物1.7～2.5t(軽油)</t>
    <rPh sb="2" eb="4">
      <t>カモツ</t>
    </rPh>
    <rPh sb="13" eb="15">
      <t>ケイユ</t>
    </rPh>
    <phoneticPr fontId="3"/>
  </si>
  <si>
    <t>乗0電</t>
    <rPh sb="0" eb="1">
      <t>ジョウ</t>
    </rPh>
    <rPh sb="2" eb="3">
      <t>デン</t>
    </rPh>
    <phoneticPr fontId="3"/>
  </si>
  <si>
    <t>貨1電</t>
    <rPh sb="2" eb="3">
      <t>デン</t>
    </rPh>
    <phoneticPr fontId="3"/>
  </si>
  <si>
    <t>貨2電</t>
    <rPh sb="2" eb="3">
      <t>デン</t>
    </rPh>
    <phoneticPr fontId="3"/>
  </si>
  <si>
    <t>貨3電</t>
    <rPh sb="2" eb="3">
      <t>デン</t>
    </rPh>
    <phoneticPr fontId="3"/>
  </si>
  <si>
    <t>貨4電</t>
    <rPh sb="2" eb="3">
      <t>デン</t>
    </rPh>
    <phoneticPr fontId="3"/>
  </si>
  <si>
    <t>乗0燃電</t>
    <rPh sb="0" eb="1">
      <t>ジョウ</t>
    </rPh>
    <rPh sb="2" eb="3">
      <t>ネン</t>
    </rPh>
    <rPh sb="3" eb="4">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</si>
  <si>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</si>
  <si>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</si>
  <si>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</si>
  <si>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</si>
  <si>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r>
      <t>乗用(電気</t>
    </r>
    <r>
      <rPr>
        <sz val="11"/>
        <rFont val="ＭＳ Ｐゴシック"/>
        <family val="3"/>
        <charset val="128"/>
      </rPr>
      <t>)</t>
    </r>
    <rPh sb="0" eb="2">
      <t>ジョウヨウ</t>
    </rPh>
    <rPh sb="3" eb="5">
      <t>デンキ</t>
    </rPh>
    <phoneticPr fontId="3"/>
  </si>
  <si>
    <t>貨3軽</t>
    <rPh sb="0" eb="1">
      <t>カ</t>
    </rPh>
    <rPh sb="2" eb="3">
      <t>ケイ</t>
    </rPh>
    <phoneticPr fontId="3"/>
  </si>
  <si>
    <t>バス貨物2.5～3.5t(軽油)</t>
    <rPh sb="2" eb="4">
      <t>カモツ</t>
    </rPh>
    <rPh sb="13" eb="15">
      <t>ケイユ</t>
    </rPh>
    <phoneticPr fontId="3"/>
  </si>
  <si>
    <t>貨4軽</t>
    <rPh sb="0" eb="1">
      <t>カ</t>
    </rPh>
    <rPh sb="2" eb="3">
      <t>ケイ</t>
    </rPh>
    <phoneticPr fontId="3"/>
  </si>
  <si>
    <t>BCG</t>
  </si>
  <si>
    <t>BDG</t>
  </si>
  <si>
    <t>CEE</t>
  </si>
  <si>
    <t>CFE</t>
  </si>
  <si>
    <t>DEE</t>
  </si>
  <si>
    <t>DFE</t>
  </si>
  <si>
    <t>貨1C</t>
    <rPh sb="0" eb="1">
      <t>カ</t>
    </rPh>
    <phoneticPr fontId="3"/>
  </si>
  <si>
    <t>バス貨物～1.7t(CNG)</t>
    <rPh sb="2" eb="4">
      <t>カモツ</t>
    </rPh>
    <phoneticPr fontId="3"/>
  </si>
  <si>
    <t>貨2C</t>
    <rPh sb="0" eb="1">
      <t>カ</t>
    </rPh>
    <phoneticPr fontId="3"/>
  </si>
  <si>
    <t>CEF</t>
  </si>
  <si>
    <t>CFF</t>
  </si>
  <si>
    <t>DEF</t>
  </si>
  <si>
    <t>DFF</t>
  </si>
  <si>
    <t>バス貨物1.7～2.5t(CNG)</t>
    <rPh sb="2" eb="4">
      <t>カモツ</t>
    </rPh>
    <phoneticPr fontId="3"/>
  </si>
  <si>
    <t>貨3C</t>
    <rPh sb="0" eb="1">
      <t>カ</t>
    </rPh>
    <phoneticPr fontId="3"/>
  </si>
  <si>
    <t>バス貨物2.5～3.5t(CNG)</t>
    <rPh sb="2" eb="4">
      <t>カモツ</t>
    </rPh>
    <phoneticPr fontId="3"/>
  </si>
  <si>
    <t>BEG</t>
  </si>
  <si>
    <t>BFG</t>
  </si>
  <si>
    <t>貨4C</t>
    <rPh sb="0" eb="1">
      <t>カ</t>
    </rPh>
    <phoneticPr fontId="3"/>
  </si>
  <si>
    <t>バス貨物3.5t～(CNG)</t>
    <rPh sb="2" eb="4">
      <t>カモツ</t>
    </rPh>
    <phoneticPr fontId="3"/>
  </si>
  <si>
    <t>貨1メ</t>
    <rPh sb="0" eb="1">
      <t>カ</t>
    </rPh>
    <phoneticPr fontId="3"/>
  </si>
  <si>
    <t>バス貨物～1.7t(メタノール)</t>
    <rPh sb="2" eb="4">
      <t>カモツ</t>
    </rPh>
    <phoneticPr fontId="3"/>
  </si>
  <si>
    <t>貨2メ</t>
    <rPh sb="0" eb="1">
      <t>カ</t>
    </rPh>
    <phoneticPr fontId="3"/>
  </si>
  <si>
    <t>バス貨物1.7～2.5t(メタノール)</t>
    <rPh sb="2" eb="4">
      <t>カモツ</t>
    </rPh>
    <phoneticPr fontId="3"/>
  </si>
  <si>
    <t>貨3メ</t>
    <rPh sb="0" eb="1">
      <t>カ</t>
    </rPh>
    <phoneticPr fontId="3"/>
  </si>
  <si>
    <t>バス貨物2.5～3.5t(メタノール)</t>
    <rPh sb="2" eb="4">
      <t>カモツ</t>
    </rPh>
    <phoneticPr fontId="3"/>
  </si>
  <si>
    <t>貨4メ</t>
    <rPh sb="0" eb="1">
      <t>カ</t>
    </rPh>
    <phoneticPr fontId="3"/>
  </si>
  <si>
    <t>バス貨物3.5t～(メタノール)</t>
    <rPh sb="2" eb="4">
      <t>カモツ</t>
    </rPh>
    <phoneticPr fontId="3"/>
  </si>
  <si>
    <t>CAA</t>
  </si>
  <si>
    <t>CBA</t>
  </si>
  <si>
    <t>DAA</t>
  </si>
  <si>
    <t>DBA</t>
  </si>
  <si>
    <t>乗0メ</t>
    <rPh sb="0" eb="1">
      <t>ジョウ</t>
    </rPh>
    <phoneticPr fontId="3"/>
  </si>
  <si>
    <t>乗0ガ</t>
    <rPh sb="0" eb="1">
      <t>ジョウ</t>
    </rPh>
    <phoneticPr fontId="3"/>
  </si>
  <si>
    <t>乗用(ガソリン・LPG)</t>
    <rPh sb="0" eb="2">
      <t>ジョウヨウ</t>
    </rPh>
    <phoneticPr fontId="3"/>
  </si>
  <si>
    <t>乗0軽</t>
    <rPh sb="0" eb="1">
      <t>ジョウ</t>
    </rPh>
    <rPh sb="2" eb="3">
      <t>ケイ</t>
    </rPh>
    <phoneticPr fontId="3"/>
  </si>
  <si>
    <t>CCB</t>
  </si>
  <si>
    <t>CCC</t>
  </si>
  <si>
    <t>CDB</t>
  </si>
  <si>
    <t>CDC</t>
  </si>
  <si>
    <t>DCB</t>
  </si>
  <si>
    <t>DCC</t>
  </si>
  <si>
    <t>DDB</t>
  </si>
  <si>
    <t>DDC</t>
  </si>
  <si>
    <t>乗用(軽油)</t>
    <rPh sb="0" eb="2">
      <t>ジョウヨウ</t>
    </rPh>
    <rPh sb="3" eb="5">
      <t>ケイユ</t>
    </rPh>
    <phoneticPr fontId="3"/>
  </si>
  <si>
    <t>CEA</t>
  </si>
  <si>
    <t>CFA</t>
  </si>
  <si>
    <t>DEA</t>
  </si>
  <si>
    <t>DFA</t>
  </si>
  <si>
    <t>乗0C</t>
    <rPh sb="0" eb="1">
      <t>ジョウ</t>
    </rPh>
    <phoneticPr fontId="3"/>
  </si>
  <si>
    <t>乗用(CNG)</t>
    <rPh sb="0" eb="2">
      <t>ジョウヨウ</t>
    </rPh>
    <phoneticPr fontId="3"/>
  </si>
  <si>
    <t>乗用(メタノール)</t>
    <rPh sb="0" eb="2">
      <t>ジョウヨウ</t>
    </rPh>
    <phoneticPr fontId="3"/>
  </si>
  <si>
    <t>電気自動車全て</t>
    <rPh sb="0" eb="2">
      <t>デンキ</t>
    </rPh>
    <rPh sb="2" eb="5">
      <t>ジドウシャ</t>
    </rPh>
    <rPh sb="5" eb="6">
      <t>スベ</t>
    </rPh>
    <phoneticPr fontId="3"/>
  </si>
  <si>
    <t>☆(優先),ハイブリット</t>
    <rPh sb="2" eb="4">
      <t>ユウセン</t>
    </rPh>
    <phoneticPr fontId="3"/>
  </si>
  <si>
    <t>☆☆(優先),ハイブリット</t>
    <rPh sb="3" eb="5">
      <t>ユウセン</t>
    </rPh>
    <phoneticPr fontId="3"/>
  </si>
  <si>
    <t>☆☆☆(優先),ハイブリット</t>
    <rPh sb="4" eb="6">
      <t>ユウセン</t>
    </rPh>
    <phoneticPr fontId="3"/>
  </si>
  <si>
    <t>排出量</t>
    <phoneticPr fontId="3"/>
  </si>
  <si>
    <t>ハイブリッド(軽油）</t>
    <rPh sb="7" eb="9">
      <t>ケイユ</t>
    </rPh>
    <phoneticPr fontId="3"/>
  </si>
  <si>
    <t>車種区分</t>
    <rPh sb="0" eb="2">
      <t>シャシュ</t>
    </rPh>
    <rPh sb="2" eb="4">
      <t>クブン</t>
    </rPh>
    <phoneticPr fontId="3"/>
  </si>
  <si>
    <t>重量区分</t>
    <rPh sb="0" eb="2">
      <t>ジュウリョウ</t>
    </rPh>
    <rPh sb="2" eb="4">
      <t>クブン</t>
    </rPh>
    <phoneticPr fontId="3"/>
  </si>
  <si>
    <t>燃料区分</t>
    <rPh sb="0" eb="2">
      <t>ネンリョウ</t>
    </rPh>
    <rPh sb="2" eb="4">
      <t>クブン</t>
    </rPh>
    <phoneticPr fontId="3"/>
  </si>
  <si>
    <t>NOX低減装置</t>
    <rPh sb="3" eb="5">
      <t>テイゲン</t>
    </rPh>
    <rPh sb="5" eb="7">
      <t>ソウチ</t>
    </rPh>
    <phoneticPr fontId="3"/>
  </si>
  <si>
    <t>PM低減装置</t>
    <rPh sb="2" eb="4">
      <t>テイゲン</t>
    </rPh>
    <rPh sb="4" eb="6">
      <t>ソウチ</t>
    </rPh>
    <phoneticPr fontId="3"/>
  </si>
  <si>
    <t>車両毎の排出量</t>
    <rPh sb="0" eb="2">
      <t>シャリョウ</t>
    </rPh>
    <rPh sb="2" eb="3">
      <t>ゴト</t>
    </rPh>
    <rPh sb="4" eb="7">
      <t>ハイシュツリョウ</t>
    </rPh>
    <phoneticPr fontId="3"/>
  </si>
  <si>
    <t>繊維・衣服等卸売業</t>
  </si>
  <si>
    <t>機械器具卸売業</t>
  </si>
  <si>
    <t>その他の卸売業</t>
  </si>
  <si>
    <t>各種商品小売業</t>
  </si>
  <si>
    <t>織物・衣服・身の回り品小売業</t>
  </si>
  <si>
    <t>飲食料品小売業</t>
  </si>
  <si>
    <t>その他の小売業</t>
  </si>
  <si>
    <t>銀行業</t>
  </si>
  <si>
    <t>協同組織金融業</t>
  </si>
  <si>
    <t>不動産取引業</t>
  </si>
  <si>
    <t>不動産賃貸業・管理業</t>
  </si>
  <si>
    <t>宿泊業</t>
  </si>
  <si>
    <t>医療業</t>
  </si>
  <si>
    <t>保健衛生</t>
  </si>
  <si>
    <t>社会保険・社会福祉・介護事業</t>
  </si>
  <si>
    <t>学校教育</t>
  </si>
  <si>
    <t>協同組合（他に分類されないもの）</t>
  </si>
  <si>
    <t>専門サービス業（他に分類されないもの）</t>
  </si>
  <si>
    <t>学術・開発研究機関</t>
  </si>
  <si>
    <t>洗濯・理容・美容・浴場業</t>
  </si>
  <si>
    <t>その他の生活関連サービス業</t>
  </si>
  <si>
    <t>娯楽業</t>
  </si>
  <si>
    <t>廃棄物処理業</t>
  </si>
  <si>
    <t>自動車整備業</t>
  </si>
  <si>
    <t>機械等修理業（別掲を除く）</t>
  </si>
  <si>
    <t>物品賃貸業</t>
  </si>
  <si>
    <t>広告業</t>
  </si>
  <si>
    <t>その他の事業サービス業</t>
  </si>
  <si>
    <t>政治・経済・文化団体</t>
  </si>
  <si>
    <t>宗教</t>
  </si>
  <si>
    <t>その他のサービス業</t>
  </si>
  <si>
    <t>外国公務</t>
  </si>
  <si>
    <t>国家公務</t>
  </si>
  <si>
    <t>地方公務</t>
  </si>
  <si>
    <t>分類不能の産業</t>
  </si>
  <si>
    <t>日本標準産業分類　中分類</t>
    <rPh sb="0" eb="2">
      <t>ニホン</t>
    </rPh>
    <rPh sb="2" eb="4">
      <t>ヒョウジュン</t>
    </rPh>
    <rPh sb="4" eb="6">
      <t>サンギョウ</t>
    </rPh>
    <rPh sb="6" eb="8">
      <t>ブンルイ</t>
    </rPh>
    <rPh sb="9" eb="10">
      <t>チュウ</t>
    </rPh>
    <rPh sb="10" eb="12">
      <t>ブンルイ</t>
    </rPh>
    <phoneticPr fontId="3"/>
  </si>
  <si>
    <t>ガソリン・LPG（新☆☆☆)</t>
    <rPh sb="9" eb="10">
      <t>シン</t>
    </rPh>
    <phoneticPr fontId="3"/>
  </si>
  <si>
    <t>ガソリン・LPG（新☆☆☆☆)</t>
    <rPh sb="9" eb="10">
      <t>シン</t>
    </rPh>
    <phoneticPr fontId="3"/>
  </si>
  <si>
    <t>ガソリン・LPG（その他）</t>
    <rPh sb="11" eb="12">
      <t>タ</t>
    </rPh>
    <phoneticPr fontId="3"/>
  </si>
  <si>
    <t>ガL1</t>
    <phoneticPr fontId="3"/>
  </si>
  <si>
    <t>ガL3</t>
    <phoneticPr fontId="3"/>
  </si>
  <si>
    <t>ガL2</t>
    <phoneticPr fontId="3"/>
  </si>
  <si>
    <t>ハイブリッド</t>
    <phoneticPr fontId="3"/>
  </si>
  <si>
    <t>〒</t>
    <phoneticPr fontId="3"/>
  </si>
  <si>
    <t>－</t>
    <phoneticPr fontId="3"/>
  </si>
  <si>
    <t>フリガナ</t>
    <phoneticPr fontId="3"/>
  </si>
  <si>
    <t>（法人にあっては、名称及び代表者の氏名）</t>
    <phoneticPr fontId="3"/>
  </si>
  <si>
    <t>〒</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</si>
  <si>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</si>
  <si>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</si>
  <si>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</si>
  <si>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</si>
  <si>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</si>
  <si>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</si>
  <si>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マ　　イ　　ク　　ロ　　バ　　ス</t>
    <phoneticPr fontId="3"/>
  </si>
  <si>
    <t>マイクロバス</t>
    <phoneticPr fontId="3"/>
  </si>
  <si>
    <t>燃料</t>
    <rPh sb="0" eb="2">
      <t>ネンリョウ</t>
    </rPh>
    <phoneticPr fontId="3"/>
  </si>
  <si>
    <t>単位</t>
    <rPh sb="0" eb="2">
      <t>タンイ</t>
    </rPh>
    <phoneticPr fontId="3"/>
  </si>
  <si>
    <t>電気・燃料電池</t>
    <rPh sb="0" eb="2">
      <t>デンキ</t>
    </rPh>
    <rPh sb="3" eb="5">
      <t>ネンリョウ</t>
    </rPh>
    <rPh sb="5" eb="7">
      <t>デンチ</t>
    </rPh>
    <phoneticPr fontId="3"/>
  </si>
  <si>
    <t>(g/km,g/km/t)</t>
    <phoneticPr fontId="3"/>
  </si>
  <si>
    <t>(kg・CO2/L),CNGは(kg・CO2/m3)</t>
    <phoneticPr fontId="3"/>
  </si>
  <si>
    <t>【はじめに】</t>
    <phoneticPr fontId="3"/>
  </si>
  <si>
    <t>　なお、作成ソフトは「10事業所1000台用」と「100事業所5000台用」がありますので、事業者の現状にあわせて選択してください。</t>
    <rPh sb="4" eb="6">
      <t>サクセイ</t>
    </rPh>
    <rPh sb="13" eb="16">
      <t>ジギョウショ</t>
    </rPh>
    <rPh sb="20" eb="21">
      <t>ダイ</t>
    </rPh>
    <rPh sb="21" eb="22">
      <t>ヨウ</t>
    </rPh>
    <rPh sb="28" eb="31">
      <t>ジギョウショ</t>
    </rPh>
    <rPh sb="35" eb="36">
      <t>ダイ</t>
    </rPh>
    <rPh sb="36" eb="37">
      <t>ヨウ</t>
    </rPh>
    <rPh sb="46" eb="49">
      <t>ジギョウシャ</t>
    </rPh>
    <rPh sb="50" eb="52">
      <t>ゲンジョウ</t>
    </rPh>
    <rPh sb="57" eb="59">
      <t>センタク</t>
    </rPh>
    <phoneticPr fontId="3"/>
  </si>
  <si>
    <t>　自動車使用管理計画作成ソフト（Excelファイル）の概要（別途、説明用ファイルもありますのでご覧ください）について簡単に説明しています。必ずお読みください。</t>
    <rPh sb="1" eb="4">
      <t>ジドウシャ</t>
    </rPh>
    <rPh sb="4" eb="6">
      <t>シヨウ</t>
    </rPh>
    <rPh sb="6" eb="8">
      <t>カンリ</t>
    </rPh>
    <rPh sb="8" eb="10">
      <t>ケイカク</t>
    </rPh>
    <rPh sb="10" eb="12">
      <t>サクセイ</t>
    </rPh>
    <rPh sb="27" eb="29">
      <t>ガイヨウ</t>
    </rPh>
    <rPh sb="30" eb="32">
      <t>ベット</t>
    </rPh>
    <rPh sb="33" eb="35">
      <t>セツメイ</t>
    </rPh>
    <rPh sb="35" eb="36">
      <t>ヨウ</t>
    </rPh>
    <rPh sb="48" eb="49">
      <t>ラン</t>
    </rPh>
    <rPh sb="58" eb="60">
      <t>カンタン</t>
    </rPh>
    <rPh sb="61" eb="63">
      <t>セツメイ</t>
    </rPh>
    <rPh sb="69" eb="70">
      <t>カナラ</t>
    </rPh>
    <rPh sb="72" eb="73">
      <t>ヨ</t>
    </rPh>
    <phoneticPr fontId="3"/>
  </si>
  <si>
    <t>[シートについて]</t>
    <phoneticPr fontId="3"/>
  </si>
  <si>
    <t>[セルの記載について]</t>
    <rPh sb="4" eb="6">
      <t>キサイ</t>
    </rPh>
    <phoneticPr fontId="3"/>
  </si>
  <si>
    <t>①記載においてわからない部分には注意書きがしてあります。</t>
    <rPh sb="1" eb="3">
      <t>キサイ</t>
    </rPh>
    <rPh sb="12" eb="14">
      <t>ブブン</t>
    </rPh>
    <rPh sb="16" eb="18">
      <t>チュウイ</t>
    </rPh>
    <rPh sb="18" eb="19">
      <t>カ</t>
    </rPh>
    <phoneticPr fontId="3"/>
  </si>
  <si>
    <t>②セルによってはリストの中から選択し、入力するセルもあります。</t>
    <rPh sb="12" eb="13">
      <t>ナカ</t>
    </rPh>
    <rPh sb="15" eb="17">
      <t>センタク</t>
    </rPh>
    <rPh sb="19" eb="21">
      <t>ニュウリョク</t>
    </rPh>
    <phoneticPr fontId="3"/>
  </si>
  <si>
    <t>③車両ナンバーの記載について</t>
    <rPh sb="1" eb="3">
      <t>シャリョウ</t>
    </rPh>
    <rPh sb="8" eb="10">
      <t>キサイ</t>
    </rPh>
    <phoneticPr fontId="3"/>
  </si>
  <si>
    <t>分類番号(※2)・・・500</t>
    <rPh sb="0" eb="2">
      <t>ブンルイ</t>
    </rPh>
    <rPh sb="2" eb="4">
      <t>バンゴウ</t>
    </rPh>
    <phoneticPr fontId="3"/>
  </si>
  <si>
    <t>Ａ-３．参考シート（排出係数、産業分類表）</t>
    <rPh sb="4" eb="6">
      <t>サンコウ</t>
    </rPh>
    <rPh sb="10" eb="12">
      <t>ハイシュツ</t>
    </rPh>
    <rPh sb="12" eb="14">
      <t>ケイスウ</t>
    </rPh>
    <rPh sb="15" eb="17">
      <t>サンギョウ</t>
    </rPh>
    <rPh sb="17" eb="19">
      <t>ブンルイ</t>
    </rPh>
    <rPh sb="19" eb="20">
      <t>ヒョウ</t>
    </rPh>
    <phoneticPr fontId="3"/>
  </si>
  <si>
    <t>[セル記載上の留意事項について]</t>
    <rPh sb="3" eb="5">
      <t>キサイ</t>
    </rPh>
    <rPh sb="5" eb="6">
      <t>ジョウ</t>
    </rPh>
    <rPh sb="7" eb="9">
      <t>リュウイ</t>
    </rPh>
    <rPh sb="9" eb="11">
      <t>ジコウ</t>
    </rPh>
    <phoneticPr fontId="3"/>
  </si>
  <si>
    <t>低排出
ガス
レベル</t>
    <rPh sb="0" eb="1">
      <t>テイ</t>
    </rPh>
    <rPh sb="1" eb="3">
      <t>ハイシュツ</t>
    </rPh>
    <phoneticPr fontId="3"/>
  </si>
  <si>
    <t>新☆☆☆</t>
    <rPh sb="0" eb="1">
      <t>シン</t>
    </rPh>
    <phoneticPr fontId="3"/>
  </si>
  <si>
    <t>新☆☆☆☆</t>
    <rPh sb="0" eb="1">
      <t>シン</t>
    </rPh>
    <phoneticPr fontId="3"/>
  </si>
  <si>
    <t>走行距離(1km)
当たり平均</t>
    <rPh sb="0" eb="2">
      <t>ソウコウ</t>
    </rPh>
    <rPh sb="2" eb="4">
      <t>キョリ</t>
    </rPh>
    <rPh sb="10" eb="11">
      <t>ア</t>
    </rPh>
    <rPh sb="13" eb="15">
      <t>ヘイキン</t>
    </rPh>
    <phoneticPr fontId="3"/>
  </si>
  <si>
    <t>１台当たり
平均</t>
    <rPh sb="1" eb="2">
      <t>ダイ</t>
    </rPh>
    <rPh sb="2" eb="3">
      <t>ア</t>
    </rPh>
    <rPh sb="6" eb="8">
      <t>ヘイキン</t>
    </rPh>
    <phoneticPr fontId="3"/>
  </si>
  <si>
    <t>当県(都、府)における
主たる事業場の所在地</t>
    <rPh sb="0" eb="2">
      <t>トウケン</t>
    </rPh>
    <rPh sb="3" eb="4">
      <t>ト</t>
    </rPh>
    <rPh sb="5" eb="6">
      <t>フ</t>
    </rPh>
    <rPh sb="12" eb="13">
      <t>シュ</t>
    </rPh>
    <rPh sb="15" eb="17">
      <t>ジギョウ</t>
    </rPh>
    <rPh sb="17" eb="18">
      <t>バ</t>
    </rPh>
    <rPh sb="19" eb="22">
      <t>ショザイチ</t>
    </rPh>
    <phoneticPr fontId="3"/>
  </si>
  <si>
    <r>
      <t>（１）N</t>
    </r>
    <r>
      <rPr>
        <sz val="11"/>
        <rFont val="ＭＳ Ｐゴシック"/>
        <family val="3"/>
        <charset val="128"/>
      </rPr>
      <t>Ox・PM低減装置の装着車両</t>
    </r>
    <rPh sb="9" eb="11">
      <t>テイゲン</t>
    </rPh>
    <rPh sb="11" eb="13">
      <t>ソウチ</t>
    </rPh>
    <rPh sb="14" eb="16">
      <t>ソウチャク</t>
    </rPh>
    <rPh sb="16" eb="18">
      <t>シャリョウ</t>
    </rPh>
    <phoneticPr fontId="3"/>
  </si>
  <si>
    <t>注）後付け装置の装着車両の扱い</t>
    <rPh sb="0" eb="1">
      <t>チュウ</t>
    </rPh>
    <rPh sb="2" eb="4">
      <t>アトヅケ</t>
    </rPh>
    <rPh sb="5" eb="7">
      <t>ソウチ</t>
    </rPh>
    <rPh sb="8" eb="10">
      <t>ソウチャク</t>
    </rPh>
    <rPh sb="10" eb="12">
      <t>シャリョウ</t>
    </rPh>
    <rPh sb="13" eb="14">
      <t>アツカ</t>
    </rPh>
    <phoneticPr fontId="3"/>
  </si>
  <si>
    <r>
      <t>　N</t>
    </r>
    <r>
      <rPr>
        <sz val="11"/>
        <rFont val="ＭＳ Ｐゴシック"/>
        <family val="3"/>
        <charset val="128"/>
      </rPr>
      <t>Ox・PM低減装置の装着車両については、自動車NOx・PM法の排出基準をもとに設定した。</t>
    </r>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3"/>
  </si>
  <si>
    <t>ディーゼル乗用車</t>
    <rPh sb="5" eb="8">
      <t>ジョウヨウシャ</t>
    </rPh>
    <phoneticPr fontId="3"/>
  </si>
  <si>
    <t>バス・トラック等</t>
    <rPh sb="7" eb="8">
      <t>トウ</t>
    </rPh>
    <phoneticPr fontId="3"/>
  </si>
  <si>
    <r>
      <t>（２）</t>
    </r>
    <r>
      <rPr>
        <sz val="11"/>
        <rFont val="ＭＳ Ｐゴシック"/>
        <family val="3"/>
        <charset val="128"/>
      </rPr>
      <t>PM低減装置の装着車両</t>
    </r>
    <rPh sb="5" eb="7">
      <t>テイゲン</t>
    </rPh>
    <rPh sb="7" eb="9">
      <t>ソウチ</t>
    </rPh>
    <rPh sb="10" eb="12">
      <t>ソウチャク</t>
    </rPh>
    <rPh sb="12" eb="14">
      <t>シャリョウ</t>
    </rPh>
    <phoneticPr fontId="3"/>
  </si>
  <si>
    <r>
      <t>　</t>
    </r>
    <r>
      <rPr>
        <sz val="11"/>
        <rFont val="ＭＳ Ｐゴシック"/>
        <family val="3"/>
        <charset val="128"/>
      </rPr>
      <t>PM低減装置の装着車両については、８都県市の粒子状物質減少装置指定制度をもとに設定した。</t>
    </r>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3"/>
  </si>
  <si>
    <t>バス・トラック等ディーゼル車</t>
    <rPh sb="7" eb="8">
      <t>トウ</t>
    </rPh>
    <rPh sb="13" eb="14">
      <t>シャ</t>
    </rPh>
    <phoneticPr fontId="3"/>
  </si>
  <si>
    <t>小型貨物</t>
    <rPh sb="0" eb="2">
      <t>コガタ</t>
    </rPh>
    <rPh sb="2" eb="4">
      <t>カモツ</t>
    </rPh>
    <phoneticPr fontId="3"/>
  </si>
  <si>
    <t>ナンバー識別</t>
    <rPh sb="4" eb="6">
      <t>シキベツ</t>
    </rPh>
    <phoneticPr fontId="3"/>
  </si>
  <si>
    <t>乗用</t>
    <rPh sb="0" eb="2">
      <t>ジョウヨウ</t>
    </rPh>
    <phoneticPr fontId="3"/>
  </si>
  <si>
    <t>車種識別</t>
    <rPh sb="0" eb="2">
      <t>シャシュ</t>
    </rPh>
    <rPh sb="2" eb="4">
      <t>シキベツ</t>
    </rPh>
    <phoneticPr fontId="3"/>
  </si>
  <si>
    <t>A1</t>
    <phoneticPr fontId="3"/>
  </si>
  <si>
    <t>判定</t>
    <rPh sb="0" eb="2">
      <t>ハンテイ</t>
    </rPh>
    <phoneticPr fontId="3"/>
  </si>
  <si>
    <t xml:space="preserve">  所属･氏名</t>
    <rPh sb="2" eb="4">
      <t>ショゾク</t>
    </rPh>
    <rPh sb="5" eb="7">
      <t>シメイ</t>
    </rPh>
    <phoneticPr fontId="3"/>
  </si>
  <si>
    <t xml:space="preserve">  電　話</t>
    <rPh sb="2" eb="5">
      <t>デンワ</t>
    </rPh>
    <phoneticPr fontId="3"/>
  </si>
  <si>
    <t>特定事業者の氏名又は名称</t>
  </si>
  <si>
    <t>使用する特定自動車の台数</t>
  </si>
  <si>
    <t>人</t>
  </si>
  <si>
    <t>住　所</t>
    <rPh sb="0" eb="3">
      <t>ジュウショ</t>
    </rPh>
    <phoneticPr fontId="3"/>
  </si>
  <si>
    <t>氏　名</t>
    <rPh sb="0" eb="3">
      <t>シメイ</t>
    </rPh>
    <phoneticPr fontId="3"/>
  </si>
  <si>
    <t>自動車使用管理計画実績報告書</t>
    <rPh sb="9" eb="11">
      <t>ジッセキ</t>
    </rPh>
    <phoneticPr fontId="3"/>
  </si>
  <si>
    <t>台</t>
    <rPh sb="0" eb="1">
      <t>ダイ</t>
    </rPh>
    <phoneticPr fontId="3"/>
  </si>
  <si>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3"/>
  </si>
  <si>
    <t>軽新長</t>
    <rPh sb="0" eb="1">
      <t>ケイ</t>
    </rPh>
    <rPh sb="1" eb="2">
      <t>シン</t>
    </rPh>
    <rPh sb="2" eb="3">
      <t>チョウ</t>
    </rPh>
    <phoneticPr fontId="3"/>
  </si>
  <si>
    <t>現状の台数</t>
    <phoneticPr fontId="3"/>
  </si>
  <si>
    <t>減少台数</t>
    <rPh sb="0" eb="2">
      <t>ゲンショウ</t>
    </rPh>
    <rPh sb="2" eb="4">
      <t>ダイスウ</t>
    </rPh>
    <phoneticPr fontId="3"/>
  </si>
  <si>
    <t>うち排出ガス低減装置装着車の合計</t>
    <rPh sb="2" eb="4">
      <t>ハイシュツ</t>
    </rPh>
    <rPh sb="6" eb="8">
      <t>テイゲン</t>
    </rPh>
    <rPh sb="8" eb="10">
      <t>ソウチ</t>
    </rPh>
    <rPh sb="10" eb="12">
      <t>ソウチャク</t>
    </rPh>
    <rPh sb="12" eb="13">
      <t>シャ</t>
    </rPh>
    <phoneticPr fontId="3"/>
  </si>
  <si>
    <t>現在</t>
    <rPh sb="0" eb="2">
      <t>ゲンザイ</t>
    </rPh>
    <phoneticPr fontId="3"/>
  </si>
  <si>
    <t>QDG</t>
  </si>
  <si>
    <t>QKG</t>
  </si>
  <si>
    <t>QPG</t>
  </si>
  <si>
    <t>QRG</t>
  </si>
  <si>
    <t>QCG</t>
  </si>
  <si>
    <t>QJG</t>
  </si>
  <si>
    <t>QNG</t>
  </si>
  <si>
    <t>QQG</t>
  </si>
  <si>
    <t>QFG</t>
  </si>
  <si>
    <t>QEG</t>
  </si>
  <si>
    <t>H21</t>
  </si>
  <si>
    <t>新☆☆☆(優先),ハイブリット</t>
    <rPh sb="0" eb="1">
      <t>シン</t>
    </rPh>
    <rPh sb="5" eb="7">
      <t>ユウセン</t>
    </rPh>
    <phoneticPr fontId="3"/>
  </si>
  <si>
    <t>新☆☆☆☆(優先),ハイブリット</t>
    <rPh sb="0" eb="1">
      <t>シン</t>
    </rPh>
    <rPh sb="6" eb="8">
      <t>ユウセン</t>
    </rPh>
    <phoneticPr fontId="3"/>
  </si>
  <si>
    <t>新☆☆☆（優先）,ハイブリット</t>
    <rPh sb="0" eb="1">
      <t>シン</t>
    </rPh>
    <rPh sb="5" eb="7">
      <t>ユウセン</t>
    </rPh>
    <phoneticPr fontId="3"/>
  </si>
  <si>
    <t>新☆☆☆☆（優先）,ハイブリット</t>
    <rPh sb="0" eb="1">
      <t>シン</t>
    </rPh>
    <rPh sb="6" eb="8">
      <t>ユウセン</t>
    </rPh>
    <phoneticPr fontId="3"/>
  </si>
  <si>
    <t>ポスト新長期</t>
    <rPh sb="3" eb="4">
      <t>シン</t>
    </rPh>
    <rPh sb="4" eb="6">
      <t>チョウキ</t>
    </rPh>
    <phoneticPr fontId="3"/>
  </si>
  <si>
    <t>軽油　（ハイブリッド除く）</t>
    <rPh sb="0" eb="2">
      <t>ケイユ</t>
    </rPh>
    <phoneticPr fontId="3"/>
  </si>
  <si>
    <t>プラグインハイブリッド</t>
    <phoneticPr fontId="3"/>
  </si>
  <si>
    <r>
      <t>注1） ・低公害車とは、天然ガス自動車、ハイブリッド自動車</t>
    </r>
    <r>
      <rPr>
        <u/>
        <sz val="12"/>
        <rFont val="ＭＳ Ｐゴシック"/>
        <family val="3"/>
        <charset val="128"/>
      </rPr>
      <t>（プラグインハイブリッド自動車）</t>
    </r>
    <r>
      <rPr>
        <sz val="12"/>
        <rFont val="ＭＳ Ｐゴシック"/>
        <family val="3"/>
        <charset val="128"/>
      </rPr>
      <t>、ガソリン自動車又はLPG自動車のうち新☆☆☆以上の低排出ガス車の認定を受けているもの、ディーゼル自動車のうち新長期規制適合車、</t>
    </r>
    <r>
      <rPr>
        <u/>
        <sz val="12"/>
        <rFont val="ＭＳ Ｐゴシック"/>
        <family val="3"/>
        <charset val="128"/>
      </rPr>
      <t>ポスト新長期規制適合車、</t>
    </r>
    <r>
      <rPr>
        <sz val="12"/>
        <rFont val="ＭＳ Ｐゴシック"/>
        <family val="3"/>
        <charset val="128"/>
      </rPr>
      <t>電気自動車、メタノール自動車、燃料電池自動車とする。</t>
    </r>
    <rPh sb="41" eb="44">
      <t>ジドウシャ</t>
    </rPh>
    <rPh sb="112" eb="113">
      <t>シン</t>
    </rPh>
    <rPh sb="113" eb="115">
      <t>チョウキ</t>
    </rPh>
    <rPh sb="115" eb="117">
      <t>キセイ</t>
    </rPh>
    <rPh sb="117" eb="120">
      <t>テキゴウシャ</t>
    </rPh>
    <phoneticPr fontId="3"/>
  </si>
  <si>
    <t>注1） ・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3"/>
  </si>
  <si>
    <t>軽油（ハイブリッド除く）</t>
    <rPh sb="0" eb="2">
      <t>ケイユ</t>
    </rPh>
    <phoneticPr fontId="3"/>
  </si>
  <si>
    <t>保有台数
（　　年度末）</t>
    <rPh sb="0" eb="2">
      <t>ホユウ</t>
    </rPh>
    <rPh sb="2" eb="4">
      <t>ダイスウ</t>
    </rPh>
    <rPh sb="8" eb="10">
      <t>ネンド</t>
    </rPh>
    <rPh sb="10" eb="11">
      <t>マツ</t>
    </rPh>
    <phoneticPr fontId="3"/>
  </si>
  <si>
    <t>新☆☆☆☆(優先）,ハイブリット</t>
    <rPh sb="0" eb="1">
      <t>シン</t>
    </rPh>
    <rPh sb="6" eb="8">
      <t>ユウセン</t>
    </rPh>
    <phoneticPr fontId="3"/>
  </si>
  <si>
    <t>H22</t>
  </si>
  <si>
    <t>新☆☆☆(優先）,ハイブリット</t>
    <rPh sb="0" eb="1">
      <t>シン</t>
    </rPh>
    <rPh sb="5" eb="7">
      <t>ユウセン</t>
    </rPh>
    <phoneticPr fontId="3"/>
  </si>
  <si>
    <t>新☆☆☆,ハイブリット</t>
    <rPh sb="0" eb="1">
      <t>シン</t>
    </rPh>
    <phoneticPr fontId="3"/>
  </si>
  <si>
    <t>新☆☆☆☆,ハイブリット</t>
    <rPh sb="0" eb="1">
      <t>シン</t>
    </rPh>
    <phoneticPr fontId="3"/>
  </si>
  <si>
    <t>3.5t～</t>
  </si>
  <si>
    <t>～1.7t</t>
  </si>
  <si>
    <t>新☆</t>
    <rPh sb="0" eb="1">
      <t>シン</t>
    </rPh>
    <phoneticPr fontId="3"/>
  </si>
  <si>
    <t>新☆
（新長期）</t>
    <rPh sb="0" eb="1">
      <t>シン</t>
    </rPh>
    <rPh sb="4" eb="5">
      <t>シン</t>
    </rPh>
    <rPh sb="5" eb="7">
      <t>チョウキ</t>
    </rPh>
    <phoneticPr fontId="3"/>
  </si>
  <si>
    <t>☆(優先）、ハイブリット</t>
    <rPh sb="2" eb="4">
      <t>ユウセン</t>
    </rPh>
    <phoneticPr fontId="3"/>
  </si>
  <si>
    <t>新PM☆</t>
    <rPh sb="0" eb="1">
      <t>シン</t>
    </rPh>
    <phoneticPr fontId="3"/>
  </si>
  <si>
    <t>新☆(優先）、ハイブリット</t>
    <rPh sb="0" eb="1">
      <t>シン</t>
    </rPh>
    <rPh sb="3" eb="5">
      <t>ユウセン</t>
    </rPh>
    <phoneticPr fontId="3"/>
  </si>
  <si>
    <t>新PM☆(優先）、ハイブリット</t>
    <rPh sb="0" eb="1">
      <t>シン</t>
    </rPh>
    <rPh sb="5" eb="7">
      <t>ユウセン</t>
    </rPh>
    <phoneticPr fontId="3"/>
  </si>
  <si>
    <t>新☆（優先）、ハイブリット</t>
    <rPh sb="0" eb="1">
      <t>シン</t>
    </rPh>
    <rPh sb="3" eb="5">
      <t>ユウセン</t>
    </rPh>
    <phoneticPr fontId="3"/>
  </si>
  <si>
    <t>☆☆☆☆(優先),ハイブリット</t>
    <rPh sb="5" eb="7">
      <t>ユウセン</t>
    </rPh>
    <phoneticPr fontId="3"/>
  </si>
  <si>
    <t>☆☆☆☆(優先),CNG,ハイブリット</t>
    <rPh sb="5" eb="7">
      <t>ユウセン</t>
    </rPh>
    <phoneticPr fontId="3"/>
  </si>
  <si>
    <t>☆☆☆☆(優先),CNG</t>
    <rPh sb="5" eb="7">
      <t>ユウセン</t>
    </rPh>
    <phoneticPr fontId="3"/>
  </si>
  <si>
    <t>☆☆☆☆(優先),メタノール,ハイブリット</t>
    <rPh sb="5" eb="7">
      <t>ユウセン</t>
    </rPh>
    <phoneticPr fontId="3"/>
  </si>
  <si>
    <t>☆☆☆☆(優先),メタノール</t>
    <rPh sb="5" eb="7">
      <t>ユウセン</t>
    </rPh>
    <phoneticPr fontId="3"/>
  </si>
  <si>
    <t>（ステッカーに「H17」表示なし）</t>
    <rPh sb="12" eb="14">
      <t>ヒョウジ</t>
    </rPh>
    <phoneticPr fontId="3"/>
  </si>
  <si>
    <t>（ステッカーに「H17」表示あり）</t>
    <rPh sb="12" eb="14">
      <t>ヒョウジ</t>
    </rPh>
    <phoneticPr fontId="3"/>
  </si>
  <si>
    <t>☆☆☆☆(優先),プラグインハイブリット</t>
    <rPh sb="5" eb="7">
      <t>ユウセン</t>
    </rPh>
    <phoneticPr fontId="3"/>
  </si>
  <si>
    <t>☆☆☆(優先),プラグインハイブリット</t>
    <rPh sb="4" eb="6">
      <t>ユウセン</t>
    </rPh>
    <phoneticPr fontId="3"/>
  </si>
  <si>
    <t>　自動車から排出される窒素酸化物及び粒子状物質の特定地域における総量の削減等に関する特別措置法第３３条に基づき、特定自動車の使用管理計画を次のとおり提出します。</t>
    <rPh sb="74" eb="76">
      <t>テイシュツ</t>
    </rPh>
    <phoneticPr fontId="3"/>
  </si>
  <si>
    <t>　自動車から排出される窒素酸化物及び粒子状物質の特定地域における総量の削減等に関する特別措置法第
３４条に基づき、特定自動車の使用管理計画の実績を次のとおり報告します。</t>
    <rPh sb="70" eb="72">
      <t>ジッセキ</t>
    </rPh>
    <phoneticPr fontId="3"/>
  </si>
  <si>
    <t>重量</t>
    <rPh sb="0" eb="2">
      <t>ジュウリョウ</t>
    </rPh>
    <phoneticPr fontId="3"/>
  </si>
  <si>
    <t>全て</t>
    <rPh sb="0" eb="1">
      <t>スベ</t>
    </rPh>
    <phoneticPr fontId="3"/>
  </si>
  <si>
    <r>
      <t>CO</t>
    </r>
    <r>
      <rPr>
        <vertAlign val="subscript"/>
        <sz val="11"/>
        <rFont val="ＭＳ Ｐゴシック"/>
        <family val="3"/>
        <charset val="128"/>
      </rPr>
      <t>2</t>
    </r>
    <r>
      <rPr>
        <sz val="11"/>
        <rFont val="ＭＳ Ｐゴシック"/>
        <family val="3"/>
        <charset val="128"/>
      </rPr>
      <t>排出係数</t>
    </r>
    <phoneticPr fontId="3"/>
  </si>
  <si>
    <r>
      <t>CO</t>
    </r>
    <r>
      <rPr>
        <b/>
        <vertAlign val="subscript"/>
        <sz val="12"/>
        <rFont val="ＭＳ Ｐゴシック"/>
        <family val="3"/>
        <charset val="128"/>
      </rPr>
      <t>2</t>
    </r>
    <r>
      <rPr>
        <b/>
        <sz val="12"/>
        <rFont val="ＭＳ Ｐゴシック"/>
        <family val="3"/>
        <charset val="128"/>
      </rPr>
      <t>の排出係数</t>
    </r>
    <rPh sb="4" eb="6">
      <t>ハイシュツ</t>
    </rPh>
    <rPh sb="6" eb="8">
      <t>ケイスウ</t>
    </rPh>
    <phoneticPr fontId="5"/>
  </si>
  <si>
    <t>排出係数一覧表(計算用)</t>
    <phoneticPr fontId="3"/>
  </si>
  <si>
    <t>NOX・PM低減装置</t>
    <rPh sb="6" eb="8">
      <t>テイゲン</t>
    </rPh>
    <rPh sb="8" eb="10">
      <t>ソウチ</t>
    </rPh>
    <phoneticPr fontId="3"/>
  </si>
  <si>
    <t>NOX</t>
    <phoneticPr fontId="3"/>
  </si>
  <si>
    <t>PM</t>
    <phoneticPr fontId="3"/>
  </si>
  <si>
    <t>真排出係数（NOX）</t>
    <rPh sb="0" eb="1">
      <t>シン</t>
    </rPh>
    <rPh sb="1" eb="3">
      <t>ハイシュツ</t>
    </rPh>
    <rPh sb="3" eb="5">
      <t>ケイスウ</t>
    </rPh>
    <phoneticPr fontId="3"/>
  </si>
  <si>
    <t>NOX・PM低減装置用排出係数(Nox)</t>
    <rPh sb="6" eb="8">
      <t>テイゲン</t>
    </rPh>
    <rPh sb="8" eb="10">
      <t>ソウチ</t>
    </rPh>
    <rPh sb="10" eb="11">
      <t>ヨウ</t>
    </rPh>
    <rPh sb="11" eb="13">
      <t>ハイシュツ</t>
    </rPh>
    <rPh sb="13" eb="15">
      <t>ケイスウ</t>
    </rPh>
    <phoneticPr fontId="3"/>
  </si>
  <si>
    <t>NOX・PM低減装置用排出係数(PM)</t>
    <rPh sb="6" eb="8">
      <t>テイゲン</t>
    </rPh>
    <rPh sb="8" eb="10">
      <t>ソウチ</t>
    </rPh>
    <rPh sb="10" eb="11">
      <t>ヨウ</t>
    </rPh>
    <rPh sb="11" eb="13">
      <t>ハイシュツ</t>
    </rPh>
    <rPh sb="13" eb="15">
      <t>ケイスウ</t>
    </rPh>
    <phoneticPr fontId="3"/>
  </si>
  <si>
    <t>ステッカー有無１</t>
    <rPh sb="5" eb="7">
      <t>ウム</t>
    </rPh>
    <phoneticPr fontId="3"/>
  </si>
  <si>
    <t>ステッカー有無２</t>
    <rPh sb="5" eb="7">
      <t>ウム</t>
    </rPh>
    <phoneticPr fontId="3"/>
  </si>
  <si>
    <t>PMステッカーあり(H15)</t>
    <phoneticPr fontId="3"/>
  </si>
  <si>
    <t>PMステッカーあり(H17)</t>
    <phoneticPr fontId="3"/>
  </si>
  <si>
    <t>低減装置判定</t>
    <rPh sb="0" eb="2">
      <t>テイゲン</t>
    </rPh>
    <rPh sb="2" eb="4">
      <t>ソウチ</t>
    </rPh>
    <rPh sb="4" eb="6">
      <t>ハンテイ</t>
    </rPh>
    <phoneticPr fontId="3"/>
  </si>
  <si>
    <t>番号</t>
    <rPh sb="0" eb="2">
      <t>バンゴウ</t>
    </rPh>
    <phoneticPr fontId="3"/>
  </si>
  <si>
    <t>普通貨物自動車</t>
    <rPh sb="0" eb="2">
      <t>フツウ</t>
    </rPh>
    <rPh sb="2" eb="3">
      <t>カ</t>
    </rPh>
    <rPh sb="3" eb="4">
      <t>モノ</t>
    </rPh>
    <rPh sb="4" eb="7">
      <t>ジドウシャ</t>
    </rPh>
    <phoneticPr fontId="3"/>
  </si>
  <si>
    <t>小型貨物自動車</t>
    <rPh sb="0" eb="1">
      <t>ショウ</t>
    </rPh>
    <rPh sb="1" eb="2">
      <t>カタ</t>
    </rPh>
    <rPh sb="2" eb="3">
      <t>カ</t>
    </rPh>
    <rPh sb="3" eb="4">
      <t>モノ</t>
    </rPh>
    <rPh sb="4" eb="7">
      <t>ジドウシャ</t>
    </rPh>
    <phoneticPr fontId="3"/>
  </si>
  <si>
    <t>特種自動車</t>
    <rPh sb="0" eb="1">
      <t>トク</t>
    </rPh>
    <rPh sb="1" eb="2">
      <t>タネ</t>
    </rPh>
    <rPh sb="2" eb="5">
      <t>ジドウシャ</t>
    </rPh>
    <phoneticPr fontId="3"/>
  </si>
  <si>
    <t>乗用車</t>
    <rPh sb="0" eb="2">
      <t>ジョウヨウ</t>
    </rPh>
    <rPh sb="2" eb="3">
      <t>グルマ</t>
    </rPh>
    <phoneticPr fontId="3"/>
  </si>
  <si>
    <t>1.7t以下</t>
    <rPh sb="4" eb="6">
      <t>イカ</t>
    </rPh>
    <phoneticPr fontId="3"/>
  </si>
  <si>
    <t>1.7t超～2.5t以下</t>
    <rPh sb="4" eb="5">
      <t>チョウ</t>
    </rPh>
    <rPh sb="10" eb="12">
      <t>イカ</t>
    </rPh>
    <phoneticPr fontId="3"/>
  </si>
  <si>
    <t>2.5t超～3.5t以下</t>
    <rPh sb="4" eb="5">
      <t>チョウ</t>
    </rPh>
    <rPh sb="10" eb="12">
      <t>イカ</t>
    </rPh>
    <phoneticPr fontId="3"/>
  </si>
  <si>
    <t>3.5t超</t>
    <rPh sb="4" eb="5">
      <t>チョウ</t>
    </rPh>
    <phoneticPr fontId="3"/>
  </si>
  <si>
    <t>自動車の種別</t>
    <rPh sb="5" eb="6">
      <t>ベツ</t>
    </rPh>
    <phoneticPr fontId="3"/>
  </si>
  <si>
    <t>型式</t>
    <rPh sb="0" eb="2">
      <t>カタシキ</t>
    </rPh>
    <phoneticPr fontId="3"/>
  </si>
  <si>
    <t>車両総重量(kg)</t>
    <rPh sb="0" eb="2">
      <t>シャリョウ</t>
    </rPh>
    <rPh sb="2" eb="5">
      <t>ソウジュウリョウ</t>
    </rPh>
    <phoneticPr fontId="3"/>
  </si>
  <si>
    <t>重量（排出量計算用）</t>
    <rPh sb="0" eb="2">
      <t>ジュウリョウ</t>
    </rPh>
    <rPh sb="3" eb="5">
      <t>ハイシュツ</t>
    </rPh>
    <rPh sb="5" eb="6">
      <t>リョウ</t>
    </rPh>
    <rPh sb="6" eb="9">
      <t>ケイサンヨウ</t>
    </rPh>
    <phoneticPr fontId="3"/>
  </si>
  <si>
    <t>重量(原単位用）</t>
    <rPh sb="0" eb="2">
      <t>ジュウリョウ</t>
    </rPh>
    <rPh sb="3" eb="6">
      <t>ゲンタンイ</t>
    </rPh>
    <rPh sb="6" eb="7">
      <t>ヨウ</t>
    </rPh>
    <phoneticPr fontId="3"/>
  </si>
  <si>
    <t>燃料記号</t>
    <rPh sb="0" eb="2">
      <t>ネンリョウ</t>
    </rPh>
    <rPh sb="2" eb="4">
      <t>キゴウ</t>
    </rPh>
    <phoneticPr fontId="3"/>
  </si>
  <si>
    <t>種別１</t>
    <rPh sb="0" eb="2">
      <t>シュベツ</t>
    </rPh>
    <phoneticPr fontId="3"/>
  </si>
  <si>
    <t>貨</t>
    <rPh sb="0" eb="1">
      <t>カ</t>
    </rPh>
    <phoneticPr fontId="3"/>
  </si>
  <si>
    <t>小</t>
    <rPh sb="0" eb="1">
      <t>ショウ</t>
    </rPh>
    <phoneticPr fontId="3"/>
  </si>
  <si>
    <t>バ</t>
    <phoneticPr fontId="3"/>
  </si>
  <si>
    <t>乗</t>
    <rPh sb="0" eb="1">
      <t>ジョウ</t>
    </rPh>
    <phoneticPr fontId="3"/>
  </si>
  <si>
    <t>C</t>
    <phoneticPr fontId="3"/>
  </si>
  <si>
    <t>軽</t>
    <rPh sb="0" eb="1">
      <t>ケイ</t>
    </rPh>
    <phoneticPr fontId="3"/>
  </si>
  <si>
    <t>燃費</t>
    <rPh sb="0" eb="2">
      <t>ネンピ</t>
    </rPh>
    <phoneticPr fontId="3"/>
  </si>
  <si>
    <t>合計</t>
    <rPh sb="0" eb="2">
      <t>ゴウケイ</t>
    </rPh>
    <phoneticPr fontId="3"/>
  </si>
  <si>
    <t>軽油</t>
    <rPh sb="0" eb="2">
      <t>ケイユ</t>
    </rPh>
    <phoneticPr fontId="3"/>
  </si>
  <si>
    <t>メタノール</t>
    <phoneticPr fontId="3"/>
  </si>
  <si>
    <t>メ</t>
    <phoneticPr fontId="3"/>
  </si>
  <si>
    <t>燃料区分(低公害車摘出用）</t>
    <rPh sb="0" eb="2">
      <t>ネンリョウ</t>
    </rPh>
    <rPh sb="2" eb="4">
      <t>クブン</t>
    </rPh>
    <rPh sb="5" eb="6">
      <t>テイ</t>
    </rPh>
    <rPh sb="6" eb="8">
      <t>コウガイ</t>
    </rPh>
    <rPh sb="8" eb="9">
      <t>シャ</t>
    </rPh>
    <rPh sb="9" eb="11">
      <t>テキシュツ</t>
    </rPh>
    <rPh sb="11" eb="12">
      <t>ヨウ</t>
    </rPh>
    <phoneticPr fontId="3"/>
  </si>
  <si>
    <t>S50前</t>
  </si>
  <si>
    <t>-</t>
  </si>
  <si>
    <t>S54前</t>
  </si>
  <si>
    <t>S50</t>
  </si>
  <si>
    <t>H</t>
  </si>
  <si>
    <t>ガ</t>
  </si>
  <si>
    <t>ﾌﾟﾗｸﾞｲﾝﾊｲﾌﾞﾘｯﾄﾞ（ｶﾞｿﾘﾝ）</t>
    <phoneticPr fontId="3"/>
  </si>
  <si>
    <t>ﾌﾟﾗｸﾞｲﾝﾊｲﾌﾞﾘｯﾄﾞ(軽油）</t>
    <rPh sb="16" eb="18">
      <t>ケイユ</t>
    </rPh>
    <phoneticPr fontId="3"/>
  </si>
  <si>
    <t>2CG</t>
  </si>
  <si>
    <t>2DG</t>
  </si>
  <si>
    <t>2JG</t>
  </si>
  <si>
    <t>2KG</t>
  </si>
  <si>
    <t>2MG</t>
  </si>
  <si>
    <t>2NG</t>
  </si>
  <si>
    <t>2PG</t>
  </si>
  <si>
    <t>2QG</t>
  </si>
  <si>
    <t>2RG</t>
  </si>
  <si>
    <t>2SG</t>
  </si>
  <si>
    <t>2TG</t>
  </si>
  <si>
    <t>3AA</t>
  </si>
  <si>
    <t>3AE</t>
  </si>
  <si>
    <t>3AF</t>
  </si>
  <si>
    <t>3BA</t>
  </si>
  <si>
    <t>3BE</t>
  </si>
  <si>
    <t>3BF</t>
  </si>
  <si>
    <t>3CA</t>
  </si>
  <si>
    <t>3CE</t>
  </si>
  <si>
    <t>3CF</t>
  </si>
  <si>
    <t>3DA</t>
  </si>
  <si>
    <t>3DE</t>
  </si>
  <si>
    <t>3DF</t>
  </si>
  <si>
    <t>3EA</t>
  </si>
  <si>
    <t>3EE</t>
  </si>
  <si>
    <t>3EF</t>
  </si>
  <si>
    <t>3FA</t>
  </si>
  <si>
    <t>3FE</t>
  </si>
  <si>
    <t>3FF</t>
  </si>
  <si>
    <t>3GA</t>
  </si>
  <si>
    <t>3GE</t>
  </si>
  <si>
    <t>3GF</t>
  </si>
  <si>
    <t>3HA</t>
  </si>
  <si>
    <t>3HE</t>
  </si>
  <si>
    <t>3HF</t>
  </si>
  <si>
    <t>3LA</t>
  </si>
  <si>
    <t>3LE</t>
  </si>
  <si>
    <t>3LF</t>
  </si>
  <si>
    <t>3MA</t>
  </si>
  <si>
    <t>3ME</t>
  </si>
  <si>
    <t>3MF</t>
  </si>
  <si>
    <t>ALE</t>
  </si>
  <si>
    <t>ALF</t>
  </si>
  <si>
    <t>ALG</t>
  </si>
  <si>
    <t>AME</t>
  </si>
  <si>
    <t>AMF</t>
  </si>
  <si>
    <t>AMG</t>
  </si>
  <si>
    <t>BLG</t>
  </si>
  <si>
    <t>BMG</t>
  </si>
  <si>
    <t>CLE</t>
  </si>
  <si>
    <t>CLF</t>
  </si>
  <si>
    <t>CME</t>
  </si>
  <si>
    <t>CMF</t>
  </si>
  <si>
    <t>DLE</t>
  </si>
  <si>
    <t>DLF</t>
  </si>
  <si>
    <t>DME</t>
  </si>
  <si>
    <t>DMF</t>
  </si>
  <si>
    <t>LLE</t>
  </si>
  <si>
    <t>LLF</t>
  </si>
  <si>
    <t>LLG</t>
  </si>
  <si>
    <t>LME</t>
  </si>
  <si>
    <t>LMF</t>
  </si>
  <si>
    <t>LMG</t>
  </si>
  <si>
    <t>LSG</t>
  </si>
  <si>
    <t>LTG</t>
  </si>
  <si>
    <t>MLE</t>
  </si>
  <si>
    <t>MLF</t>
  </si>
  <si>
    <t>NLG</t>
  </si>
  <si>
    <t>NMG</t>
  </si>
  <si>
    <t>PLG</t>
  </si>
  <si>
    <t>PMG</t>
  </si>
  <si>
    <t>QSG</t>
  </si>
  <si>
    <t>QTG</t>
  </si>
  <si>
    <t>RLE</t>
  </si>
  <si>
    <t>RLF</t>
  </si>
  <si>
    <t>SMF</t>
  </si>
  <si>
    <t>SMG</t>
  </si>
  <si>
    <t>SSG</t>
  </si>
  <si>
    <t>STG</t>
  </si>
  <si>
    <t>TSG</t>
  </si>
  <si>
    <t>TTG</t>
  </si>
  <si>
    <t>12t超</t>
    <rPh sb="3" eb="4">
      <t>チョウ</t>
    </rPh>
    <phoneticPr fontId="3"/>
  </si>
  <si>
    <t>3AE</t>
    <phoneticPr fontId="3"/>
  </si>
  <si>
    <t>3BE</t>
    <phoneticPr fontId="3"/>
  </si>
  <si>
    <t>4BE</t>
  </si>
  <si>
    <t>4BE</t>
    <phoneticPr fontId="3"/>
  </si>
  <si>
    <t>4AE</t>
  </si>
  <si>
    <t>4AE</t>
    <phoneticPr fontId="3"/>
  </si>
  <si>
    <t>5BE</t>
  </si>
  <si>
    <t>5BE</t>
    <phoneticPr fontId="3"/>
  </si>
  <si>
    <t>5AE</t>
  </si>
  <si>
    <t>5AE</t>
    <phoneticPr fontId="3"/>
  </si>
  <si>
    <t>6BE</t>
  </si>
  <si>
    <t>6BE</t>
    <phoneticPr fontId="3"/>
  </si>
  <si>
    <t>6AE</t>
  </si>
  <si>
    <t>6AE</t>
    <phoneticPr fontId="3"/>
  </si>
  <si>
    <r>
      <t>H</t>
    </r>
    <r>
      <rPr>
        <sz val="11"/>
        <rFont val="ＭＳ Ｐゴシック"/>
        <family val="3"/>
        <charset val="128"/>
      </rPr>
      <t>30</t>
    </r>
    <phoneticPr fontId="3"/>
  </si>
  <si>
    <t>H30</t>
  </si>
  <si>
    <t>H30</t>
    <phoneticPr fontId="3"/>
  </si>
  <si>
    <r>
      <t>H</t>
    </r>
    <r>
      <rPr>
        <sz val="11"/>
        <rFont val="ＭＳ Ｐゴシック"/>
        <family val="3"/>
        <charset val="128"/>
      </rPr>
      <t>30</t>
    </r>
    <r>
      <rPr>
        <sz val="11"/>
        <rFont val="ＭＳ Ｐゴシック"/>
        <family val="3"/>
        <charset val="128"/>
      </rPr>
      <t/>
    </r>
  </si>
  <si>
    <r>
      <t>H</t>
    </r>
    <r>
      <rPr>
        <sz val="11"/>
        <rFont val="ＭＳ Ｐゴシック"/>
        <family val="3"/>
        <charset val="128"/>
      </rPr>
      <t>30</t>
    </r>
    <phoneticPr fontId="3"/>
  </si>
  <si>
    <r>
      <t>H</t>
    </r>
    <r>
      <rPr>
        <sz val="11"/>
        <rFont val="ＭＳ Ｐゴシック"/>
        <family val="3"/>
        <charset val="128"/>
      </rPr>
      <t>30</t>
    </r>
    <phoneticPr fontId="3"/>
  </si>
  <si>
    <r>
      <t>H</t>
    </r>
    <r>
      <rPr>
        <sz val="11"/>
        <rFont val="ＭＳ Ｐゴシック"/>
        <family val="3"/>
        <charset val="128"/>
      </rPr>
      <t>30</t>
    </r>
    <r>
      <rPr>
        <sz val="11"/>
        <rFont val="ＭＳ Ｐゴシック"/>
        <family val="3"/>
        <charset val="128"/>
      </rPr>
      <t/>
    </r>
  </si>
  <si>
    <r>
      <t>3</t>
    </r>
    <r>
      <rPr>
        <sz val="11"/>
        <rFont val="ＭＳ Ｐゴシック"/>
        <family val="3"/>
        <charset val="128"/>
      </rPr>
      <t>BF</t>
    </r>
    <phoneticPr fontId="3"/>
  </si>
  <si>
    <r>
      <t>3</t>
    </r>
    <r>
      <rPr>
        <sz val="11"/>
        <rFont val="ＭＳ Ｐゴシック"/>
        <family val="3"/>
        <charset val="128"/>
      </rPr>
      <t>AF</t>
    </r>
    <phoneticPr fontId="3"/>
  </si>
  <si>
    <r>
      <t>4</t>
    </r>
    <r>
      <rPr>
        <sz val="11"/>
        <rFont val="ＭＳ Ｐゴシック"/>
        <family val="3"/>
        <charset val="128"/>
      </rPr>
      <t>BF</t>
    </r>
    <phoneticPr fontId="3"/>
  </si>
  <si>
    <r>
      <t>4</t>
    </r>
    <r>
      <rPr>
        <sz val="11"/>
        <rFont val="ＭＳ Ｐゴシック"/>
        <family val="3"/>
        <charset val="128"/>
      </rPr>
      <t>AF</t>
    </r>
    <phoneticPr fontId="3"/>
  </si>
  <si>
    <r>
      <t>5</t>
    </r>
    <r>
      <rPr>
        <sz val="11"/>
        <rFont val="ＭＳ Ｐゴシック"/>
        <family val="3"/>
        <charset val="128"/>
      </rPr>
      <t>BF</t>
    </r>
    <phoneticPr fontId="3"/>
  </si>
  <si>
    <r>
      <t>5</t>
    </r>
    <r>
      <rPr>
        <sz val="11"/>
        <rFont val="ＭＳ Ｐゴシック"/>
        <family val="3"/>
        <charset val="128"/>
      </rPr>
      <t>AF</t>
    </r>
    <phoneticPr fontId="3"/>
  </si>
  <si>
    <r>
      <t>6</t>
    </r>
    <r>
      <rPr>
        <sz val="11"/>
        <rFont val="ＭＳ Ｐゴシック"/>
        <family val="3"/>
        <charset val="128"/>
      </rPr>
      <t>BF</t>
    </r>
    <phoneticPr fontId="3"/>
  </si>
  <si>
    <r>
      <t>6</t>
    </r>
    <r>
      <rPr>
        <sz val="11"/>
        <rFont val="ＭＳ Ｐゴシック"/>
        <family val="3"/>
        <charset val="128"/>
      </rPr>
      <t>AF</t>
    </r>
    <phoneticPr fontId="3"/>
  </si>
  <si>
    <t>4BF</t>
  </si>
  <si>
    <t>4AF</t>
  </si>
  <si>
    <t>5BF</t>
  </si>
  <si>
    <t>5AF</t>
  </si>
  <si>
    <t>6BF</t>
  </si>
  <si>
    <t>6AF</t>
  </si>
  <si>
    <r>
      <t>3</t>
    </r>
    <r>
      <rPr>
        <sz val="11"/>
        <rFont val="ＭＳ Ｐゴシック"/>
        <family val="3"/>
        <charset val="128"/>
      </rPr>
      <t>DE</t>
    </r>
    <phoneticPr fontId="3"/>
  </si>
  <si>
    <r>
      <t>3</t>
    </r>
    <r>
      <rPr>
        <sz val="11"/>
        <rFont val="ＭＳ Ｐゴシック"/>
        <family val="3"/>
        <charset val="128"/>
      </rPr>
      <t>CE</t>
    </r>
    <phoneticPr fontId="3"/>
  </si>
  <si>
    <r>
      <t>4</t>
    </r>
    <r>
      <rPr>
        <sz val="11"/>
        <rFont val="ＭＳ Ｐゴシック"/>
        <family val="3"/>
        <charset val="128"/>
      </rPr>
      <t>DE</t>
    </r>
    <phoneticPr fontId="3"/>
  </si>
  <si>
    <r>
      <t>4</t>
    </r>
    <r>
      <rPr>
        <sz val="11"/>
        <rFont val="ＭＳ Ｐゴシック"/>
        <family val="3"/>
        <charset val="128"/>
      </rPr>
      <t>CE</t>
    </r>
    <phoneticPr fontId="3"/>
  </si>
  <si>
    <r>
      <t>5</t>
    </r>
    <r>
      <rPr>
        <sz val="11"/>
        <rFont val="ＭＳ Ｐゴシック"/>
        <family val="3"/>
        <charset val="128"/>
      </rPr>
      <t>DE</t>
    </r>
    <phoneticPr fontId="3"/>
  </si>
  <si>
    <r>
      <t>5</t>
    </r>
    <r>
      <rPr>
        <sz val="11"/>
        <rFont val="ＭＳ Ｐゴシック"/>
        <family val="3"/>
        <charset val="128"/>
      </rPr>
      <t>CE</t>
    </r>
    <phoneticPr fontId="3"/>
  </si>
  <si>
    <r>
      <t>6</t>
    </r>
    <r>
      <rPr>
        <sz val="11"/>
        <rFont val="ＭＳ Ｐゴシック"/>
        <family val="3"/>
        <charset val="128"/>
      </rPr>
      <t>DE</t>
    </r>
    <phoneticPr fontId="3"/>
  </si>
  <si>
    <r>
      <t>6</t>
    </r>
    <r>
      <rPr>
        <sz val="11"/>
        <rFont val="ＭＳ Ｐゴシック"/>
        <family val="3"/>
        <charset val="128"/>
      </rPr>
      <t>CE</t>
    </r>
    <phoneticPr fontId="3"/>
  </si>
  <si>
    <t>4DE</t>
  </si>
  <si>
    <t>4CE</t>
  </si>
  <si>
    <t>5DE</t>
  </si>
  <si>
    <t>5CE</t>
  </si>
  <si>
    <t>6DE</t>
  </si>
  <si>
    <t>6CE</t>
  </si>
  <si>
    <t>3DF</t>
    <phoneticPr fontId="3"/>
  </si>
  <si>
    <t>3CF</t>
    <phoneticPr fontId="3"/>
  </si>
  <si>
    <t>4DF</t>
  </si>
  <si>
    <t>4DF</t>
    <phoneticPr fontId="3"/>
  </si>
  <si>
    <t>4CF</t>
  </si>
  <si>
    <t>4CF</t>
    <phoneticPr fontId="3"/>
  </si>
  <si>
    <t>5DF</t>
  </si>
  <si>
    <t>5DF</t>
    <phoneticPr fontId="3"/>
  </si>
  <si>
    <t>5CF</t>
  </si>
  <si>
    <t>5CF</t>
    <phoneticPr fontId="3"/>
  </si>
  <si>
    <t>6DF</t>
  </si>
  <si>
    <t>6DF</t>
    <phoneticPr fontId="3"/>
  </si>
  <si>
    <t>6CF</t>
  </si>
  <si>
    <t>6CF</t>
    <phoneticPr fontId="3"/>
  </si>
  <si>
    <r>
      <t>H</t>
    </r>
    <r>
      <rPr>
        <sz val="11"/>
        <rFont val="ＭＳ Ｐゴシック"/>
        <family val="3"/>
        <charset val="128"/>
      </rPr>
      <t>30</t>
    </r>
    <phoneticPr fontId="3"/>
  </si>
  <si>
    <r>
      <t>H</t>
    </r>
    <r>
      <rPr>
        <sz val="11"/>
        <rFont val="ＭＳ Ｐゴシック"/>
        <family val="3"/>
        <charset val="128"/>
      </rPr>
      <t>30</t>
    </r>
    <phoneticPr fontId="3"/>
  </si>
  <si>
    <t>貨5軽</t>
    <rPh sb="0" eb="1">
      <t>カ</t>
    </rPh>
    <rPh sb="2" eb="3">
      <t>ケイ</t>
    </rPh>
    <phoneticPr fontId="3"/>
  </si>
  <si>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</si>
  <si>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r>
      <t>バス貨物12t～(軽油)</t>
    </r>
    <r>
      <rPr>
        <sz val="11"/>
        <rFont val="ＭＳ Ｐゴシック"/>
        <family val="3"/>
        <charset val="128"/>
      </rPr>
      <t/>
    </r>
    <rPh sb="2" eb="4">
      <t>カモツ</t>
    </rPh>
    <rPh sb="9" eb="11">
      <t>ケイユ</t>
    </rPh>
    <phoneticPr fontId="3"/>
  </si>
  <si>
    <t>QDG</t>
    <phoneticPr fontId="3"/>
  </si>
  <si>
    <t>QKG</t>
    <phoneticPr fontId="3"/>
  </si>
  <si>
    <t>QPG</t>
    <phoneticPr fontId="3"/>
  </si>
  <si>
    <t>QRG</t>
    <phoneticPr fontId="3"/>
  </si>
  <si>
    <t>QCG</t>
    <phoneticPr fontId="3"/>
  </si>
  <si>
    <t>QJG</t>
    <phoneticPr fontId="3"/>
  </si>
  <si>
    <t>QNG</t>
    <phoneticPr fontId="3"/>
  </si>
  <si>
    <t>QQG</t>
    <phoneticPr fontId="3"/>
  </si>
  <si>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</si>
  <si>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</si>
  <si>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r>
      <t>3</t>
    </r>
    <r>
      <rPr>
        <sz val="11"/>
        <rFont val="ＭＳ Ｐゴシック"/>
        <family val="3"/>
        <charset val="128"/>
      </rPr>
      <t>FE</t>
    </r>
    <phoneticPr fontId="3"/>
  </si>
  <si>
    <r>
      <t>3</t>
    </r>
    <r>
      <rPr>
        <sz val="11"/>
        <rFont val="ＭＳ Ｐゴシック"/>
        <family val="3"/>
        <charset val="128"/>
      </rPr>
      <t>EE</t>
    </r>
    <phoneticPr fontId="3"/>
  </si>
  <si>
    <r>
      <t>4</t>
    </r>
    <r>
      <rPr>
        <sz val="11"/>
        <rFont val="ＭＳ Ｐゴシック"/>
        <family val="3"/>
        <charset val="128"/>
      </rPr>
      <t>FE</t>
    </r>
    <phoneticPr fontId="3"/>
  </si>
  <si>
    <r>
      <t>4</t>
    </r>
    <r>
      <rPr>
        <sz val="11"/>
        <rFont val="ＭＳ Ｐゴシック"/>
        <family val="3"/>
        <charset val="128"/>
      </rPr>
      <t>EE</t>
    </r>
    <phoneticPr fontId="3"/>
  </si>
  <si>
    <r>
      <t>5</t>
    </r>
    <r>
      <rPr>
        <sz val="11"/>
        <rFont val="ＭＳ Ｐゴシック"/>
        <family val="3"/>
        <charset val="128"/>
      </rPr>
      <t>FE</t>
    </r>
    <phoneticPr fontId="3"/>
  </si>
  <si>
    <r>
      <t>5</t>
    </r>
    <r>
      <rPr>
        <sz val="11"/>
        <rFont val="ＭＳ Ｐゴシック"/>
        <family val="3"/>
        <charset val="128"/>
      </rPr>
      <t>EE</t>
    </r>
    <phoneticPr fontId="3"/>
  </si>
  <si>
    <r>
      <t>6</t>
    </r>
    <r>
      <rPr>
        <sz val="11"/>
        <rFont val="ＭＳ Ｐゴシック"/>
        <family val="3"/>
        <charset val="128"/>
      </rPr>
      <t>FE</t>
    </r>
    <phoneticPr fontId="3"/>
  </si>
  <si>
    <r>
      <t>6</t>
    </r>
    <r>
      <rPr>
        <sz val="11"/>
        <rFont val="ＭＳ Ｐゴシック"/>
        <family val="3"/>
        <charset val="128"/>
      </rPr>
      <t>EE</t>
    </r>
    <phoneticPr fontId="3"/>
  </si>
  <si>
    <r>
      <t>3</t>
    </r>
    <r>
      <rPr>
        <sz val="11"/>
        <rFont val="ＭＳ Ｐゴシック"/>
        <family val="3"/>
        <charset val="128"/>
      </rPr>
      <t>FF</t>
    </r>
    <phoneticPr fontId="3"/>
  </si>
  <si>
    <r>
      <t>3</t>
    </r>
    <r>
      <rPr>
        <sz val="11"/>
        <rFont val="ＭＳ Ｐゴシック"/>
        <family val="3"/>
        <charset val="128"/>
      </rPr>
      <t>EF</t>
    </r>
    <phoneticPr fontId="3"/>
  </si>
  <si>
    <r>
      <t>4</t>
    </r>
    <r>
      <rPr>
        <sz val="11"/>
        <rFont val="ＭＳ Ｐゴシック"/>
        <family val="3"/>
        <charset val="128"/>
      </rPr>
      <t>FF</t>
    </r>
    <phoneticPr fontId="3"/>
  </si>
  <si>
    <r>
      <t>4</t>
    </r>
    <r>
      <rPr>
        <sz val="11"/>
        <rFont val="ＭＳ Ｐゴシック"/>
        <family val="3"/>
        <charset val="128"/>
      </rPr>
      <t>EF</t>
    </r>
    <phoneticPr fontId="3"/>
  </si>
  <si>
    <r>
      <t>5</t>
    </r>
    <r>
      <rPr>
        <sz val="11"/>
        <rFont val="ＭＳ Ｐゴシック"/>
        <family val="3"/>
        <charset val="128"/>
      </rPr>
      <t>FF</t>
    </r>
    <phoneticPr fontId="3"/>
  </si>
  <si>
    <r>
      <t>5</t>
    </r>
    <r>
      <rPr>
        <sz val="11"/>
        <rFont val="ＭＳ Ｐゴシック"/>
        <family val="3"/>
        <charset val="128"/>
      </rPr>
      <t>EF</t>
    </r>
    <phoneticPr fontId="3"/>
  </si>
  <si>
    <r>
      <t>6</t>
    </r>
    <r>
      <rPr>
        <sz val="11"/>
        <rFont val="ＭＳ Ｐゴシック"/>
        <family val="3"/>
        <charset val="128"/>
      </rPr>
      <t>FF</t>
    </r>
    <phoneticPr fontId="3"/>
  </si>
  <si>
    <r>
      <t>6</t>
    </r>
    <r>
      <rPr>
        <sz val="11"/>
        <rFont val="ＭＳ Ｐゴシック"/>
        <family val="3"/>
        <charset val="128"/>
      </rPr>
      <t>EF</t>
    </r>
    <phoneticPr fontId="3"/>
  </si>
  <si>
    <t>4FF</t>
  </si>
  <si>
    <t>4EF</t>
  </si>
  <si>
    <t>5FF</t>
  </si>
  <si>
    <t>5EF</t>
  </si>
  <si>
    <t>6FF</t>
  </si>
  <si>
    <t>6EF</t>
  </si>
  <si>
    <t>貨5C</t>
    <rPh sb="0" eb="1">
      <t>カ</t>
    </rPh>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</si>
  <si>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</si>
  <si>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</si>
  <si>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</si>
  <si>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r>
      <rPr>
        <sz val="11"/>
        <rFont val="ＭＳ Ｐゴシック"/>
        <family val="3"/>
        <charset val="128"/>
      </rPr>
      <t/>
    </r>
  </si>
  <si>
    <r>
      <t>H</t>
    </r>
    <r>
      <rPr>
        <sz val="11"/>
        <rFont val="ＭＳ Ｐゴシック"/>
        <family val="3"/>
        <charset val="128"/>
      </rPr>
      <t>28</t>
    </r>
    <r>
      <rPr>
        <sz val="11"/>
        <rFont val="ＭＳ Ｐゴシック"/>
        <family val="3"/>
        <charset val="128"/>
      </rPr>
      <t/>
    </r>
  </si>
  <si>
    <r>
      <t>2</t>
    </r>
    <r>
      <rPr>
        <sz val="11"/>
        <rFont val="ＭＳ Ｐゴシック"/>
        <family val="3"/>
        <charset val="128"/>
      </rPr>
      <t>DG</t>
    </r>
    <phoneticPr fontId="3"/>
  </si>
  <si>
    <r>
      <t>2</t>
    </r>
    <r>
      <rPr>
        <sz val="11"/>
        <rFont val="ＭＳ Ｐゴシック"/>
        <family val="3"/>
        <charset val="128"/>
      </rPr>
      <t>CG</t>
    </r>
    <phoneticPr fontId="3"/>
  </si>
  <si>
    <t>2KG</t>
    <phoneticPr fontId="3"/>
  </si>
  <si>
    <r>
      <t>2</t>
    </r>
    <r>
      <rPr>
        <sz val="11"/>
        <rFont val="ＭＳ Ｐゴシック"/>
        <family val="3"/>
        <charset val="128"/>
      </rPr>
      <t>PG</t>
    </r>
    <phoneticPr fontId="3"/>
  </si>
  <si>
    <r>
      <t>2</t>
    </r>
    <r>
      <rPr>
        <sz val="11"/>
        <rFont val="ＭＳ Ｐゴシック"/>
        <family val="3"/>
        <charset val="128"/>
      </rPr>
      <t>RG</t>
    </r>
    <phoneticPr fontId="3"/>
  </si>
  <si>
    <r>
      <t>2</t>
    </r>
    <r>
      <rPr>
        <sz val="11"/>
        <rFont val="ＭＳ Ｐゴシック"/>
        <family val="3"/>
        <charset val="128"/>
      </rPr>
      <t>TG</t>
    </r>
    <phoneticPr fontId="3"/>
  </si>
  <si>
    <r>
      <t>2</t>
    </r>
    <r>
      <rPr>
        <sz val="11"/>
        <rFont val="ＭＳ Ｐゴシック"/>
        <family val="3"/>
        <charset val="128"/>
      </rPr>
      <t>JG</t>
    </r>
    <phoneticPr fontId="3"/>
  </si>
  <si>
    <r>
      <t>2</t>
    </r>
    <r>
      <rPr>
        <sz val="11"/>
        <rFont val="ＭＳ Ｐゴシック"/>
        <family val="3"/>
        <charset val="128"/>
      </rPr>
      <t>NG</t>
    </r>
    <phoneticPr fontId="3"/>
  </si>
  <si>
    <r>
      <t>2</t>
    </r>
    <r>
      <rPr>
        <sz val="11"/>
        <rFont val="ＭＳ Ｐゴシック"/>
        <family val="3"/>
        <charset val="128"/>
      </rPr>
      <t>QG</t>
    </r>
    <phoneticPr fontId="3"/>
  </si>
  <si>
    <t>2SG</t>
    <phoneticPr fontId="3"/>
  </si>
  <si>
    <r>
      <t>2</t>
    </r>
    <r>
      <rPr>
        <sz val="11"/>
        <rFont val="ＭＳ Ｐゴシック"/>
        <family val="3"/>
        <charset val="128"/>
      </rPr>
      <t>FG</t>
    </r>
    <phoneticPr fontId="3"/>
  </si>
  <si>
    <r>
      <t>2</t>
    </r>
    <r>
      <rPr>
        <sz val="11"/>
        <rFont val="ＭＳ Ｐゴシック"/>
        <family val="3"/>
        <charset val="128"/>
      </rPr>
      <t>EG</t>
    </r>
    <phoneticPr fontId="3"/>
  </si>
  <si>
    <r>
      <t>H2</t>
    </r>
    <r>
      <rPr>
        <sz val="11"/>
        <rFont val="ＭＳ Ｐゴシック"/>
        <family val="3"/>
        <charset val="128"/>
      </rPr>
      <t>8</t>
    </r>
    <phoneticPr fontId="3"/>
  </si>
  <si>
    <t>3HE</t>
    <phoneticPr fontId="3"/>
  </si>
  <si>
    <t>3GE</t>
    <phoneticPr fontId="3"/>
  </si>
  <si>
    <t>4HE</t>
  </si>
  <si>
    <t>4HE</t>
    <phoneticPr fontId="3"/>
  </si>
  <si>
    <t>4GE</t>
  </si>
  <si>
    <t>4GE</t>
    <phoneticPr fontId="3"/>
  </si>
  <si>
    <t>5HE</t>
  </si>
  <si>
    <t>5HE</t>
    <phoneticPr fontId="3"/>
  </si>
  <si>
    <t>5GE</t>
  </si>
  <si>
    <t>5GE</t>
    <phoneticPr fontId="3"/>
  </si>
  <si>
    <t>6HE</t>
  </si>
  <si>
    <t>6HE</t>
    <phoneticPr fontId="3"/>
  </si>
  <si>
    <t>6GE</t>
  </si>
  <si>
    <t>6GE</t>
    <phoneticPr fontId="3"/>
  </si>
  <si>
    <r>
      <t>3</t>
    </r>
    <r>
      <rPr>
        <sz val="11"/>
        <rFont val="ＭＳ Ｐゴシック"/>
        <family val="3"/>
        <charset val="128"/>
      </rPr>
      <t>HF</t>
    </r>
    <phoneticPr fontId="3"/>
  </si>
  <si>
    <r>
      <t>3</t>
    </r>
    <r>
      <rPr>
        <sz val="11"/>
        <rFont val="ＭＳ Ｐゴシック"/>
        <family val="3"/>
        <charset val="128"/>
      </rPr>
      <t>GF</t>
    </r>
    <phoneticPr fontId="3"/>
  </si>
  <si>
    <r>
      <t>4</t>
    </r>
    <r>
      <rPr>
        <sz val="11"/>
        <rFont val="ＭＳ Ｐゴシック"/>
        <family val="3"/>
        <charset val="128"/>
      </rPr>
      <t>HF</t>
    </r>
    <phoneticPr fontId="3"/>
  </si>
  <si>
    <r>
      <t>4</t>
    </r>
    <r>
      <rPr>
        <sz val="11"/>
        <rFont val="ＭＳ Ｐゴシック"/>
        <family val="3"/>
        <charset val="128"/>
      </rPr>
      <t>GF</t>
    </r>
    <phoneticPr fontId="3"/>
  </si>
  <si>
    <r>
      <t>5</t>
    </r>
    <r>
      <rPr>
        <sz val="11"/>
        <rFont val="ＭＳ Ｐゴシック"/>
        <family val="3"/>
        <charset val="128"/>
      </rPr>
      <t>HF</t>
    </r>
    <phoneticPr fontId="3"/>
  </si>
  <si>
    <r>
      <t>5</t>
    </r>
    <r>
      <rPr>
        <sz val="11"/>
        <rFont val="ＭＳ Ｐゴシック"/>
        <family val="3"/>
        <charset val="128"/>
      </rPr>
      <t>GF</t>
    </r>
    <phoneticPr fontId="3"/>
  </si>
  <si>
    <r>
      <t>6</t>
    </r>
    <r>
      <rPr>
        <sz val="11"/>
        <rFont val="ＭＳ Ｐゴシック"/>
        <family val="3"/>
        <charset val="128"/>
      </rPr>
      <t>HF</t>
    </r>
    <phoneticPr fontId="3"/>
  </si>
  <si>
    <r>
      <t>6</t>
    </r>
    <r>
      <rPr>
        <sz val="11"/>
        <rFont val="ＭＳ Ｐゴシック"/>
        <family val="3"/>
        <charset val="128"/>
      </rPr>
      <t>GF</t>
    </r>
    <phoneticPr fontId="3"/>
  </si>
  <si>
    <t>4HF</t>
  </si>
  <si>
    <t>4GF</t>
  </si>
  <si>
    <t>5HF</t>
  </si>
  <si>
    <t>5GF</t>
  </si>
  <si>
    <t>6HF</t>
  </si>
  <si>
    <t>6GF</t>
  </si>
  <si>
    <r>
      <t>バス貨物1</t>
    </r>
    <r>
      <rPr>
        <sz val="11"/>
        <rFont val="ＭＳ Ｐゴシック"/>
        <family val="3"/>
        <charset val="128"/>
      </rPr>
      <t>2</t>
    </r>
    <r>
      <rPr>
        <sz val="11"/>
        <rFont val="ＭＳ Ｐゴシック"/>
        <family val="3"/>
        <charset val="128"/>
      </rPr>
      <t>t～(CNG)</t>
    </r>
    <rPh sb="2" eb="4">
      <t>カモツ</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</si>
  <si>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</si>
  <si>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</si>
  <si>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</si>
  <si>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</si>
  <si>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</si>
  <si>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</si>
  <si>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</si>
  <si>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2</t>
    </r>
    <r>
      <rPr>
        <sz val="11"/>
        <rFont val="ＭＳ Ｐゴシック"/>
        <family val="3"/>
        <charset val="128"/>
      </rPr>
      <t>HG</t>
    </r>
    <phoneticPr fontId="3"/>
  </si>
  <si>
    <r>
      <t>2</t>
    </r>
    <r>
      <rPr>
        <sz val="11"/>
        <rFont val="ＭＳ Ｐゴシック"/>
        <family val="3"/>
        <charset val="128"/>
      </rPr>
      <t>GG</t>
    </r>
    <phoneticPr fontId="3"/>
  </si>
  <si>
    <t>3BA</t>
    <phoneticPr fontId="3"/>
  </si>
  <si>
    <t>3AA</t>
    <phoneticPr fontId="3"/>
  </si>
  <si>
    <t>4BA</t>
  </si>
  <si>
    <t>4BA</t>
    <phoneticPr fontId="3"/>
  </si>
  <si>
    <t>4AA</t>
  </si>
  <si>
    <t>4AA</t>
    <phoneticPr fontId="3"/>
  </si>
  <si>
    <t>5BA</t>
  </si>
  <si>
    <t>5BA</t>
    <phoneticPr fontId="3"/>
  </si>
  <si>
    <t>5AA</t>
  </si>
  <si>
    <t>5AA</t>
    <phoneticPr fontId="3"/>
  </si>
  <si>
    <t>6BA</t>
  </si>
  <si>
    <t>6BA</t>
    <phoneticPr fontId="3"/>
  </si>
  <si>
    <t>6AA</t>
  </si>
  <si>
    <t>6AA</t>
    <phoneticPr fontId="3"/>
  </si>
  <si>
    <r>
      <t>3</t>
    </r>
    <r>
      <rPr>
        <sz val="11"/>
        <rFont val="ＭＳ Ｐゴシック"/>
        <family val="3"/>
        <charset val="128"/>
      </rPr>
      <t>DA</t>
    </r>
    <phoneticPr fontId="3"/>
  </si>
  <si>
    <r>
      <t>3</t>
    </r>
    <r>
      <rPr>
        <sz val="11"/>
        <rFont val="ＭＳ Ｐゴシック"/>
        <family val="3"/>
        <charset val="128"/>
      </rPr>
      <t>CA</t>
    </r>
    <phoneticPr fontId="3"/>
  </si>
  <si>
    <r>
      <t>3</t>
    </r>
    <r>
      <rPr>
        <sz val="11"/>
        <rFont val="ＭＳ Ｐゴシック"/>
        <family val="3"/>
        <charset val="128"/>
      </rPr>
      <t>MA</t>
    </r>
    <phoneticPr fontId="3"/>
  </si>
  <si>
    <r>
      <t>4</t>
    </r>
    <r>
      <rPr>
        <sz val="11"/>
        <rFont val="ＭＳ Ｐゴシック"/>
        <family val="3"/>
        <charset val="128"/>
      </rPr>
      <t>DA</t>
    </r>
    <phoneticPr fontId="3"/>
  </si>
  <si>
    <r>
      <t>4</t>
    </r>
    <r>
      <rPr>
        <sz val="11"/>
        <rFont val="ＭＳ Ｐゴシック"/>
        <family val="3"/>
        <charset val="128"/>
      </rPr>
      <t>CA</t>
    </r>
    <phoneticPr fontId="3"/>
  </si>
  <si>
    <r>
      <t>4</t>
    </r>
    <r>
      <rPr>
        <sz val="11"/>
        <rFont val="ＭＳ Ｐゴシック"/>
        <family val="3"/>
        <charset val="128"/>
      </rPr>
      <t>MA</t>
    </r>
    <phoneticPr fontId="3"/>
  </si>
  <si>
    <t>5DA</t>
  </si>
  <si>
    <t>5DA</t>
    <phoneticPr fontId="3"/>
  </si>
  <si>
    <r>
      <t>5</t>
    </r>
    <r>
      <rPr>
        <sz val="11"/>
        <rFont val="ＭＳ Ｐゴシック"/>
        <family val="3"/>
        <charset val="128"/>
      </rPr>
      <t>CA</t>
    </r>
    <phoneticPr fontId="3"/>
  </si>
  <si>
    <r>
      <t>5</t>
    </r>
    <r>
      <rPr>
        <sz val="11"/>
        <rFont val="ＭＳ Ｐゴシック"/>
        <family val="3"/>
        <charset val="128"/>
      </rPr>
      <t>MA</t>
    </r>
    <phoneticPr fontId="3"/>
  </si>
  <si>
    <r>
      <t>6</t>
    </r>
    <r>
      <rPr>
        <sz val="11"/>
        <rFont val="ＭＳ Ｐゴシック"/>
        <family val="3"/>
        <charset val="128"/>
      </rPr>
      <t>DA</t>
    </r>
    <phoneticPr fontId="3"/>
  </si>
  <si>
    <r>
      <t>6</t>
    </r>
    <r>
      <rPr>
        <sz val="11"/>
        <rFont val="ＭＳ Ｐゴシック"/>
        <family val="3"/>
        <charset val="128"/>
      </rPr>
      <t>CA</t>
    </r>
    <phoneticPr fontId="3"/>
  </si>
  <si>
    <r>
      <t>6</t>
    </r>
    <r>
      <rPr>
        <sz val="11"/>
        <rFont val="ＭＳ Ｐゴシック"/>
        <family val="3"/>
        <charset val="128"/>
      </rPr>
      <t>MA</t>
    </r>
    <phoneticPr fontId="3"/>
  </si>
  <si>
    <r>
      <t>3</t>
    </r>
    <r>
      <rPr>
        <sz val="11"/>
        <rFont val="ＭＳ Ｐゴシック"/>
        <family val="3"/>
        <charset val="128"/>
      </rPr>
      <t>LA</t>
    </r>
    <phoneticPr fontId="3"/>
  </si>
  <si>
    <r>
      <t>4</t>
    </r>
    <r>
      <rPr>
        <sz val="11"/>
        <rFont val="ＭＳ Ｐゴシック"/>
        <family val="3"/>
        <charset val="128"/>
      </rPr>
      <t>LA</t>
    </r>
    <phoneticPr fontId="3"/>
  </si>
  <si>
    <r>
      <t>5</t>
    </r>
    <r>
      <rPr>
        <sz val="11"/>
        <rFont val="ＭＳ Ｐゴシック"/>
        <family val="3"/>
        <charset val="128"/>
      </rPr>
      <t>LA</t>
    </r>
    <phoneticPr fontId="3"/>
  </si>
  <si>
    <r>
      <t>6</t>
    </r>
    <r>
      <rPr>
        <sz val="11"/>
        <rFont val="ＭＳ Ｐゴシック"/>
        <family val="3"/>
        <charset val="128"/>
      </rPr>
      <t>LA</t>
    </r>
    <phoneticPr fontId="3"/>
  </si>
  <si>
    <r>
      <t>H</t>
    </r>
    <r>
      <rPr>
        <sz val="11"/>
        <rFont val="ＭＳ Ｐゴシック"/>
        <family val="3"/>
        <charset val="128"/>
      </rPr>
      <t>30</t>
    </r>
    <phoneticPr fontId="3"/>
  </si>
  <si>
    <r>
      <t>H</t>
    </r>
    <r>
      <rPr>
        <sz val="11"/>
        <rFont val="ＭＳ Ｐゴシック"/>
        <family val="3"/>
        <charset val="128"/>
      </rPr>
      <t>30</t>
    </r>
    <phoneticPr fontId="3"/>
  </si>
  <si>
    <r>
      <t>3</t>
    </r>
    <r>
      <rPr>
        <sz val="11"/>
        <rFont val="ＭＳ Ｐゴシック"/>
        <family val="3"/>
        <charset val="128"/>
      </rPr>
      <t>FA</t>
    </r>
    <phoneticPr fontId="3"/>
  </si>
  <si>
    <r>
      <t>3</t>
    </r>
    <r>
      <rPr>
        <sz val="11"/>
        <rFont val="ＭＳ Ｐゴシック"/>
        <family val="3"/>
        <charset val="128"/>
      </rPr>
      <t>EA</t>
    </r>
    <phoneticPr fontId="3"/>
  </si>
  <si>
    <r>
      <t>4</t>
    </r>
    <r>
      <rPr>
        <sz val="11"/>
        <rFont val="ＭＳ Ｐゴシック"/>
        <family val="3"/>
        <charset val="128"/>
      </rPr>
      <t>FA</t>
    </r>
    <phoneticPr fontId="3"/>
  </si>
  <si>
    <r>
      <t>4</t>
    </r>
    <r>
      <rPr>
        <sz val="11"/>
        <rFont val="ＭＳ Ｐゴシック"/>
        <family val="3"/>
        <charset val="128"/>
      </rPr>
      <t>EA</t>
    </r>
    <phoneticPr fontId="3"/>
  </si>
  <si>
    <r>
      <t>5</t>
    </r>
    <r>
      <rPr>
        <sz val="11"/>
        <rFont val="ＭＳ Ｐゴシック"/>
        <family val="3"/>
        <charset val="128"/>
      </rPr>
      <t>FA</t>
    </r>
    <phoneticPr fontId="3"/>
  </si>
  <si>
    <r>
      <t>5</t>
    </r>
    <r>
      <rPr>
        <sz val="11"/>
        <rFont val="ＭＳ Ｐゴシック"/>
        <family val="3"/>
        <charset val="128"/>
      </rPr>
      <t>EA</t>
    </r>
    <phoneticPr fontId="3"/>
  </si>
  <si>
    <r>
      <t>6</t>
    </r>
    <r>
      <rPr>
        <sz val="11"/>
        <rFont val="ＭＳ Ｐゴシック"/>
        <family val="3"/>
        <charset val="128"/>
      </rPr>
      <t>FA</t>
    </r>
    <phoneticPr fontId="3"/>
  </si>
  <si>
    <r>
      <t>6</t>
    </r>
    <r>
      <rPr>
        <sz val="11"/>
        <rFont val="ＭＳ Ｐゴシック"/>
        <family val="3"/>
        <charset val="128"/>
      </rPr>
      <t>EA</t>
    </r>
    <phoneticPr fontId="3"/>
  </si>
  <si>
    <r>
      <t>H</t>
    </r>
    <r>
      <rPr>
        <sz val="11"/>
        <rFont val="ＭＳ Ｐゴシック"/>
        <family val="3"/>
        <charset val="128"/>
      </rPr>
      <t>30</t>
    </r>
    <phoneticPr fontId="3"/>
  </si>
  <si>
    <r>
      <t>3</t>
    </r>
    <r>
      <rPr>
        <sz val="11"/>
        <rFont val="ＭＳ Ｐゴシック"/>
        <family val="3"/>
        <charset val="128"/>
      </rPr>
      <t>HA</t>
    </r>
    <phoneticPr fontId="3"/>
  </si>
  <si>
    <r>
      <t>3</t>
    </r>
    <r>
      <rPr>
        <sz val="11"/>
        <rFont val="ＭＳ Ｐゴシック"/>
        <family val="3"/>
        <charset val="128"/>
      </rPr>
      <t>GA</t>
    </r>
    <phoneticPr fontId="3"/>
  </si>
  <si>
    <r>
      <t>4</t>
    </r>
    <r>
      <rPr>
        <sz val="11"/>
        <rFont val="ＭＳ Ｐゴシック"/>
        <family val="3"/>
        <charset val="128"/>
      </rPr>
      <t>HA</t>
    </r>
    <phoneticPr fontId="3"/>
  </si>
  <si>
    <r>
      <t>4</t>
    </r>
    <r>
      <rPr>
        <sz val="11"/>
        <rFont val="ＭＳ Ｐゴシック"/>
        <family val="3"/>
        <charset val="128"/>
      </rPr>
      <t>GA</t>
    </r>
    <phoneticPr fontId="3"/>
  </si>
  <si>
    <r>
      <t>5</t>
    </r>
    <r>
      <rPr>
        <sz val="11"/>
        <rFont val="ＭＳ Ｐゴシック"/>
        <family val="3"/>
        <charset val="128"/>
      </rPr>
      <t>HA</t>
    </r>
    <phoneticPr fontId="3"/>
  </si>
  <si>
    <r>
      <t>5</t>
    </r>
    <r>
      <rPr>
        <sz val="11"/>
        <rFont val="ＭＳ Ｐゴシック"/>
        <family val="3"/>
        <charset val="128"/>
      </rPr>
      <t>GA</t>
    </r>
    <phoneticPr fontId="3"/>
  </si>
  <si>
    <r>
      <t>6</t>
    </r>
    <r>
      <rPr>
        <sz val="11"/>
        <rFont val="ＭＳ Ｐゴシック"/>
        <family val="3"/>
        <charset val="128"/>
      </rPr>
      <t>HA</t>
    </r>
    <phoneticPr fontId="3"/>
  </si>
  <si>
    <r>
      <t>6</t>
    </r>
    <r>
      <rPr>
        <sz val="11"/>
        <rFont val="ＭＳ Ｐゴシック"/>
        <family val="3"/>
        <charset val="128"/>
      </rPr>
      <t>GA</t>
    </r>
    <phoneticPr fontId="3"/>
  </si>
  <si>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</si>
  <si>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r>
      <t>バス貨物3.5t～(軽油)</t>
    </r>
    <r>
      <rPr>
        <sz val="11"/>
        <rFont val="ＭＳ Ｐゴシック"/>
        <family val="3"/>
        <charset val="128"/>
      </rPr>
      <t/>
    </r>
    <rPh sb="2" eb="4">
      <t>カモツ</t>
    </rPh>
    <rPh sb="10" eb="12">
      <t>ケイユ</t>
    </rPh>
    <phoneticPr fontId="3"/>
  </si>
  <si>
    <t>Pハ</t>
    <phoneticPr fontId="3"/>
  </si>
  <si>
    <t>2MG</t>
    <phoneticPr fontId="3"/>
  </si>
  <si>
    <t>3LE</t>
    <phoneticPr fontId="3"/>
  </si>
  <si>
    <t>4LE</t>
  </si>
  <si>
    <t>4LE</t>
    <phoneticPr fontId="3"/>
  </si>
  <si>
    <t>5LE</t>
  </si>
  <si>
    <t>5LE</t>
    <phoneticPr fontId="3"/>
  </si>
  <si>
    <t>6LE</t>
  </si>
  <si>
    <t>6LE</t>
    <phoneticPr fontId="3"/>
  </si>
  <si>
    <t>3ME</t>
    <phoneticPr fontId="3"/>
  </si>
  <si>
    <t>4ME</t>
  </si>
  <si>
    <t>4ME</t>
    <phoneticPr fontId="3"/>
  </si>
  <si>
    <t>5ME</t>
  </si>
  <si>
    <t>5ME</t>
    <phoneticPr fontId="3"/>
  </si>
  <si>
    <t>6ME</t>
  </si>
  <si>
    <t>6ME</t>
    <phoneticPr fontId="3"/>
  </si>
  <si>
    <t>3LF</t>
    <phoneticPr fontId="3"/>
  </si>
  <si>
    <t>4LF</t>
  </si>
  <si>
    <t>4LF</t>
    <phoneticPr fontId="3"/>
  </si>
  <si>
    <t>5LF</t>
  </si>
  <si>
    <t>5LF</t>
    <phoneticPr fontId="3"/>
  </si>
  <si>
    <t>6LF</t>
  </si>
  <si>
    <t>6LF</t>
    <phoneticPr fontId="3"/>
  </si>
  <si>
    <t>3MF</t>
    <phoneticPr fontId="3"/>
  </si>
  <si>
    <t>4MF</t>
  </si>
  <si>
    <t>4MF</t>
    <phoneticPr fontId="3"/>
  </si>
  <si>
    <t>5MF</t>
  </si>
  <si>
    <t>5MF</t>
    <phoneticPr fontId="3"/>
  </si>
  <si>
    <t>6MF</t>
  </si>
  <si>
    <t>6MF</t>
    <phoneticPr fontId="3"/>
  </si>
  <si>
    <r>
      <t>A</t>
    </r>
    <r>
      <rPr>
        <sz val="11"/>
        <rFont val="ＭＳ Ｐゴシック"/>
        <family val="3"/>
        <charset val="128"/>
      </rPr>
      <t>LE</t>
    </r>
    <phoneticPr fontId="3"/>
  </si>
  <si>
    <r>
      <t>A</t>
    </r>
    <r>
      <rPr>
        <sz val="11"/>
        <rFont val="ＭＳ Ｐゴシック"/>
        <family val="3"/>
        <charset val="128"/>
      </rPr>
      <t>LE</t>
    </r>
    <phoneticPr fontId="3"/>
  </si>
  <si>
    <r>
      <t>C</t>
    </r>
    <r>
      <rPr>
        <sz val="11"/>
        <rFont val="ＭＳ Ｐゴシック"/>
        <family val="3"/>
        <charset val="128"/>
      </rPr>
      <t>LE</t>
    </r>
    <phoneticPr fontId="3"/>
  </si>
  <si>
    <r>
      <t>D</t>
    </r>
    <r>
      <rPr>
        <sz val="11"/>
        <rFont val="ＭＳ Ｐゴシック"/>
        <family val="3"/>
        <charset val="128"/>
      </rPr>
      <t>LE</t>
    </r>
    <phoneticPr fontId="3"/>
  </si>
  <si>
    <r>
      <t>A</t>
    </r>
    <r>
      <rPr>
        <sz val="11"/>
        <rFont val="ＭＳ Ｐゴシック"/>
        <family val="3"/>
        <charset val="128"/>
      </rPr>
      <t>LF</t>
    </r>
    <phoneticPr fontId="3"/>
  </si>
  <si>
    <r>
      <t>D</t>
    </r>
    <r>
      <rPr>
        <sz val="11"/>
        <rFont val="ＭＳ Ｐゴシック"/>
        <family val="3"/>
        <charset val="128"/>
      </rPr>
      <t>LF</t>
    </r>
    <phoneticPr fontId="3"/>
  </si>
  <si>
    <t>BLF</t>
  </si>
  <si>
    <r>
      <t>A</t>
    </r>
    <r>
      <rPr>
        <sz val="11"/>
        <rFont val="ＭＳ Ｐゴシック"/>
        <family val="3"/>
        <charset val="128"/>
      </rPr>
      <t>LG</t>
    </r>
    <phoneticPr fontId="3"/>
  </si>
  <si>
    <r>
      <t>B</t>
    </r>
    <r>
      <rPr>
        <sz val="11"/>
        <rFont val="ＭＳ Ｐゴシック"/>
        <family val="3"/>
        <charset val="128"/>
      </rPr>
      <t>LG</t>
    </r>
    <phoneticPr fontId="3"/>
  </si>
  <si>
    <t>NLG</t>
    <phoneticPr fontId="3"/>
  </si>
  <si>
    <t>Pハ</t>
    <phoneticPr fontId="3"/>
  </si>
  <si>
    <t>CLE</t>
    <phoneticPr fontId="3"/>
  </si>
  <si>
    <t>DLE</t>
    <phoneticPr fontId="3"/>
  </si>
  <si>
    <t>ALF</t>
    <phoneticPr fontId="3"/>
  </si>
  <si>
    <t>CLF</t>
    <phoneticPr fontId="3"/>
  </si>
  <si>
    <t>ALG</t>
    <phoneticPr fontId="3"/>
  </si>
  <si>
    <r>
      <t>N</t>
    </r>
    <r>
      <rPr>
        <sz val="11"/>
        <rFont val="ＭＳ Ｐゴシック"/>
        <family val="3"/>
        <charset val="128"/>
      </rPr>
      <t>LG</t>
    </r>
    <phoneticPr fontId="3"/>
  </si>
  <si>
    <t>AME</t>
    <phoneticPr fontId="3"/>
  </si>
  <si>
    <t>CME</t>
    <phoneticPr fontId="3"/>
  </si>
  <si>
    <t>DME</t>
    <phoneticPr fontId="3"/>
  </si>
  <si>
    <r>
      <t>A</t>
    </r>
    <r>
      <rPr>
        <sz val="11"/>
        <rFont val="ＭＳ Ｐゴシック"/>
        <family val="3"/>
        <charset val="128"/>
      </rPr>
      <t>MF</t>
    </r>
    <phoneticPr fontId="3"/>
  </si>
  <si>
    <r>
      <t>C</t>
    </r>
    <r>
      <rPr>
        <sz val="11"/>
        <rFont val="ＭＳ Ｐゴシック"/>
        <family val="3"/>
        <charset val="128"/>
      </rPr>
      <t>MF</t>
    </r>
    <phoneticPr fontId="3"/>
  </si>
  <si>
    <r>
      <t>D</t>
    </r>
    <r>
      <rPr>
        <sz val="11"/>
        <rFont val="ＭＳ Ｐゴシック"/>
        <family val="3"/>
        <charset val="128"/>
      </rPr>
      <t>MF</t>
    </r>
    <phoneticPr fontId="3"/>
  </si>
  <si>
    <t>AMG</t>
    <phoneticPr fontId="3"/>
  </si>
  <si>
    <t>BMG</t>
    <phoneticPr fontId="3"/>
  </si>
  <si>
    <t>NMG</t>
    <phoneticPr fontId="3"/>
  </si>
  <si>
    <r>
      <t>L</t>
    </r>
    <r>
      <rPr>
        <sz val="11"/>
        <rFont val="ＭＳ Ｐゴシック"/>
        <family val="3"/>
        <charset val="128"/>
      </rPr>
      <t>LE</t>
    </r>
    <phoneticPr fontId="3"/>
  </si>
  <si>
    <t>MLE</t>
    <phoneticPr fontId="3"/>
  </si>
  <si>
    <t>RLE</t>
    <phoneticPr fontId="3"/>
  </si>
  <si>
    <t>QLE</t>
  </si>
  <si>
    <t>QLE</t>
    <phoneticPr fontId="3"/>
  </si>
  <si>
    <t>LLF</t>
    <phoneticPr fontId="3"/>
  </si>
  <si>
    <t>MLF</t>
    <phoneticPr fontId="3"/>
  </si>
  <si>
    <r>
      <t>R</t>
    </r>
    <r>
      <rPr>
        <sz val="11"/>
        <rFont val="ＭＳ Ｐゴシック"/>
        <family val="3"/>
        <charset val="128"/>
      </rPr>
      <t>LF</t>
    </r>
    <phoneticPr fontId="3"/>
  </si>
  <si>
    <r>
      <t>Q</t>
    </r>
    <r>
      <rPr>
        <sz val="11"/>
        <rFont val="ＭＳ Ｐゴシック"/>
        <family val="3"/>
        <charset val="128"/>
      </rPr>
      <t>LF</t>
    </r>
    <phoneticPr fontId="3"/>
  </si>
  <si>
    <t>QLF</t>
  </si>
  <si>
    <r>
      <t>L</t>
    </r>
    <r>
      <rPr>
        <sz val="11"/>
        <rFont val="ＭＳ Ｐゴシック"/>
        <family val="3"/>
        <charset val="128"/>
      </rPr>
      <t>LG</t>
    </r>
    <phoneticPr fontId="3"/>
  </si>
  <si>
    <r>
      <t>M</t>
    </r>
    <r>
      <rPr>
        <sz val="11"/>
        <rFont val="ＭＳ Ｐゴシック"/>
        <family val="3"/>
        <charset val="128"/>
      </rPr>
      <t>LG</t>
    </r>
    <phoneticPr fontId="3"/>
  </si>
  <si>
    <r>
      <t>R</t>
    </r>
    <r>
      <rPr>
        <sz val="11"/>
        <rFont val="ＭＳ Ｐゴシック"/>
        <family val="3"/>
        <charset val="128"/>
      </rPr>
      <t>LG</t>
    </r>
    <phoneticPr fontId="3"/>
  </si>
  <si>
    <r>
      <t>Q</t>
    </r>
    <r>
      <rPr>
        <sz val="11"/>
        <rFont val="ＭＳ Ｐゴシック"/>
        <family val="3"/>
        <charset val="128"/>
      </rPr>
      <t>LG</t>
    </r>
    <phoneticPr fontId="3"/>
  </si>
  <si>
    <t>MLG</t>
  </si>
  <si>
    <t>RLG</t>
  </si>
  <si>
    <t>QLG</t>
  </si>
  <si>
    <r>
      <t>L</t>
    </r>
    <r>
      <rPr>
        <sz val="11"/>
        <rFont val="ＭＳ Ｐゴシック"/>
        <family val="3"/>
        <charset val="128"/>
      </rPr>
      <t>ME</t>
    </r>
    <phoneticPr fontId="3"/>
  </si>
  <si>
    <r>
      <t>M</t>
    </r>
    <r>
      <rPr>
        <sz val="11"/>
        <rFont val="ＭＳ Ｐゴシック"/>
        <family val="3"/>
        <charset val="128"/>
      </rPr>
      <t>ME</t>
    </r>
    <phoneticPr fontId="3"/>
  </si>
  <si>
    <r>
      <t>R</t>
    </r>
    <r>
      <rPr>
        <sz val="11"/>
        <rFont val="ＭＳ Ｐゴシック"/>
        <family val="3"/>
        <charset val="128"/>
      </rPr>
      <t>ME</t>
    </r>
    <phoneticPr fontId="3"/>
  </si>
  <si>
    <r>
      <t>Q</t>
    </r>
    <r>
      <rPr>
        <sz val="11"/>
        <rFont val="ＭＳ Ｐゴシック"/>
        <family val="3"/>
        <charset val="128"/>
      </rPr>
      <t>ME</t>
    </r>
    <phoneticPr fontId="3"/>
  </si>
  <si>
    <t>TMF</t>
  </si>
  <si>
    <t>TMF</t>
    <phoneticPr fontId="3"/>
  </si>
  <si>
    <t>SMF</t>
    <phoneticPr fontId="3"/>
  </si>
  <si>
    <r>
      <t>L</t>
    </r>
    <r>
      <rPr>
        <sz val="11"/>
        <rFont val="ＭＳ Ｐゴシック"/>
        <family val="3"/>
        <charset val="128"/>
      </rPr>
      <t>MF</t>
    </r>
    <phoneticPr fontId="3"/>
  </si>
  <si>
    <r>
      <t>M</t>
    </r>
    <r>
      <rPr>
        <sz val="11"/>
        <rFont val="ＭＳ Ｐゴシック"/>
        <family val="3"/>
        <charset val="128"/>
      </rPr>
      <t>MF</t>
    </r>
    <phoneticPr fontId="3"/>
  </si>
  <si>
    <r>
      <t>R</t>
    </r>
    <r>
      <rPr>
        <sz val="11"/>
        <rFont val="ＭＳ Ｐゴシック"/>
        <family val="3"/>
        <charset val="128"/>
      </rPr>
      <t>MF</t>
    </r>
    <phoneticPr fontId="3"/>
  </si>
  <si>
    <r>
      <t>Q</t>
    </r>
    <r>
      <rPr>
        <sz val="11"/>
        <rFont val="ＭＳ Ｐゴシック"/>
        <family val="3"/>
        <charset val="128"/>
      </rPr>
      <t>MF</t>
    </r>
    <phoneticPr fontId="3"/>
  </si>
  <si>
    <r>
      <t>L</t>
    </r>
    <r>
      <rPr>
        <sz val="11"/>
        <rFont val="ＭＳ Ｐゴシック"/>
        <family val="3"/>
        <charset val="128"/>
      </rPr>
      <t>MG</t>
    </r>
    <phoneticPr fontId="3"/>
  </si>
  <si>
    <t>MMG</t>
  </si>
  <si>
    <t>MMG</t>
    <phoneticPr fontId="3"/>
  </si>
  <si>
    <t>RMG</t>
  </si>
  <si>
    <t>RMG</t>
    <phoneticPr fontId="3"/>
  </si>
  <si>
    <t>QMG</t>
  </si>
  <si>
    <t>QMG</t>
    <phoneticPr fontId="3"/>
  </si>
  <si>
    <r>
      <t>S</t>
    </r>
    <r>
      <rPr>
        <sz val="11"/>
        <rFont val="ＭＳ Ｐゴシック"/>
        <family val="3"/>
        <charset val="128"/>
      </rPr>
      <t>MG</t>
    </r>
    <phoneticPr fontId="3"/>
  </si>
  <si>
    <r>
      <t>T</t>
    </r>
    <r>
      <rPr>
        <sz val="11"/>
        <rFont val="ＭＳ Ｐゴシック"/>
        <family val="3"/>
        <charset val="128"/>
      </rPr>
      <t>MG</t>
    </r>
    <phoneticPr fontId="3"/>
  </si>
  <si>
    <r>
      <t>H</t>
    </r>
    <r>
      <rPr>
        <sz val="11"/>
        <rFont val="ＭＳ Ｐゴシック"/>
        <family val="3"/>
        <charset val="128"/>
      </rPr>
      <t>21</t>
    </r>
    <phoneticPr fontId="3"/>
  </si>
  <si>
    <t>LTG</t>
    <phoneticPr fontId="3"/>
  </si>
  <si>
    <r>
      <t>L</t>
    </r>
    <r>
      <rPr>
        <sz val="11"/>
        <rFont val="ＭＳ Ｐゴシック"/>
        <family val="3"/>
        <charset val="128"/>
      </rPr>
      <t>SG</t>
    </r>
    <phoneticPr fontId="3"/>
  </si>
  <si>
    <t>PLG</t>
    <phoneticPr fontId="3"/>
  </si>
  <si>
    <t>PMG</t>
    <phoneticPr fontId="3"/>
  </si>
  <si>
    <t>QTG</t>
    <phoneticPr fontId="3"/>
  </si>
  <si>
    <t>QSG</t>
    <phoneticPr fontId="3"/>
  </si>
  <si>
    <r>
      <t>S</t>
    </r>
    <r>
      <rPr>
        <sz val="11"/>
        <rFont val="ＭＳ Ｐゴシック"/>
        <family val="3"/>
        <charset val="128"/>
      </rPr>
      <t>TG</t>
    </r>
    <phoneticPr fontId="3"/>
  </si>
  <si>
    <r>
      <t>S</t>
    </r>
    <r>
      <rPr>
        <sz val="11"/>
        <rFont val="ＭＳ Ｐゴシック"/>
        <family val="3"/>
        <charset val="128"/>
      </rPr>
      <t>SG</t>
    </r>
    <phoneticPr fontId="3"/>
  </si>
  <si>
    <r>
      <t>T</t>
    </r>
    <r>
      <rPr>
        <sz val="11"/>
        <rFont val="ＭＳ Ｐゴシック"/>
        <family val="3"/>
        <charset val="128"/>
      </rPr>
      <t>TG</t>
    </r>
    <phoneticPr fontId="3"/>
  </si>
  <si>
    <r>
      <t>T</t>
    </r>
    <r>
      <rPr>
        <sz val="11"/>
        <rFont val="ＭＳ Ｐゴシック"/>
        <family val="3"/>
        <charset val="128"/>
      </rPr>
      <t>SG</t>
    </r>
    <phoneticPr fontId="3"/>
  </si>
  <si>
    <t>2EG</t>
  </si>
  <si>
    <t>2FG</t>
  </si>
  <si>
    <t>2GG</t>
  </si>
  <si>
    <t>2HG</t>
  </si>
  <si>
    <t>4CA</t>
  </si>
  <si>
    <t>4DA</t>
  </si>
  <si>
    <t>4EA</t>
  </si>
  <si>
    <t>4EE</t>
  </si>
  <si>
    <t>4FA</t>
  </si>
  <si>
    <t>4FE</t>
  </si>
  <si>
    <t>4GA</t>
  </si>
  <si>
    <t>4HA</t>
  </si>
  <si>
    <t>4LA</t>
  </si>
  <si>
    <t>4MA</t>
  </si>
  <si>
    <t>5CA</t>
  </si>
  <si>
    <t>5EA</t>
  </si>
  <si>
    <t>5EE</t>
  </si>
  <si>
    <t>5FA</t>
  </si>
  <si>
    <t>5FE</t>
  </si>
  <si>
    <t>5GA</t>
  </si>
  <si>
    <t>5HA</t>
  </si>
  <si>
    <t>5LA</t>
  </si>
  <si>
    <t>5MA</t>
  </si>
  <si>
    <t>6CA</t>
  </si>
  <si>
    <t>6DA</t>
  </si>
  <si>
    <t>6EA</t>
  </si>
  <si>
    <t>6EE</t>
  </si>
  <si>
    <t>6FA</t>
  </si>
  <si>
    <t>6FE</t>
  </si>
  <si>
    <t>6GA</t>
  </si>
  <si>
    <t>6HA</t>
  </si>
  <si>
    <t>6LA</t>
  </si>
  <si>
    <t>6MA</t>
  </si>
  <si>
    <t>MME</t>
  </si>
  <si>
    <t>MMF</t>
  </si>
  <si>
    <t>QME</t>
  </si>
  <si>
    <t>QMF</t>
  </si>
  <si>
    <t>RME</t>
  </si>
  <si>
    <t>RMF</t>
  </si>
  <si>
    <t>TMG</t>
  </si>
  <si>
    <t>ハイブリッド（ガソリン）</t>
  </si>
  <si>
    <t>ﾌﾟﾗｸﾞｲﾝﾊｲﾌﾞﾘｯﾄﾞ（ｶﾞｿﾘﾝ）</t>
  </si>
  <si>
    <t>1.7～3.5t</t>
  </si>
  <si>
    <t>LPG</t>
    <phoneticPr fontId="3"/>
  </si>
  <si>
    <t>CNG</t>
    <phoneticPr fontId="3"/>
  </si>
  <si>
    <t>～1.7 t</t>
    <phoneticPr fontId="3"/>
  </si>
  <si>
    <t>1.7～2.5 t</t>
    <phoneticPr fontId="3"/>
  </si>
  <si>
    <t>2.5～3.5 t</t>
    <phoneticPr fontId="3"/>
  </si>
  <si>
    <t>3.5 t～</t>
    <phoneticPr fontId="3"/>
  </si>
  <si>
    <r>
      <t>1</t>
    </r>
    <r>
      <rPr>
        <sz val="11"/>
        <rFont val="ＭＳ Ｐゴシック"/>
        <family val="3"/>
        <charset val="128"/>
      </rPr>
      <t>2 t～</t>
    </r>
    <phoneticPr fontId="3"/>
  </si>
  <si>
    <t>農業</t>
  </si>
  <si>
    <t>林業</t>
  </si>
  <si>
    <t>飲食料品卸売業</t>
  </si>
  <si>
    <t>漁業（水産養殖業を除く）</t>
  </si>
  <si>
    <t>建築材料，鉱物・金属材料等卸売業</t>
  </si>
  <si>
    <t>水産養殖業</t>
  </si>
  <si>
    <t>鉱業，採石業，砂利採取業</t>
  </si>
  <si>
    <t>総合工事業</t>
  </si>
  <si>
    <t>職別工事業(設備工事業を除く)</t>
  </si>
  <si>
    <t>設備工事業</t>
  </si>
  <si>
    <t>食料品製造業</t>
  </si>
  <si>
    <t>機械器具小売業</t>
  </si>
  <si>
    <t>飲料・たばこ・飼料製造業</t>
  </si>
  <si>
    <t>繊維工業</t>
  </si>
  <si>
    <t>無店舗小売業</t>
  </si>
  <si>
    <t>木材・木製品製造業（家具を除く）</t>
  </si>
  <si>
    <t>家具・装備品製造業</t>
  </si>
  <si>
    <t>パルプ・紙・紙加工品製造業</t>
  </si>
  <si>
    <t>貸金業，クレジットカード業等非預金信用機関</t>
  </si>
  <si>
    <t>印刷・同関連業</t>
  </si>
  <si>
    <t>金融商品取引業，商品先物取引業</t>
  </si>
  <si>
    <t>化学工業</t>
  </si>
  <si>
    <t>補助的金融業等</t>
  </si>
  <si>
    <t>石油製品・石炭製品製造業</t>
  </si>
  <si>
    <t>保険業（保険媒介代理業，保険サービス業を含む）</t>
  </si>
  <si>
    <t>プラスチック製品製造業（別掲を除く）</t>
  </si>
  <si>
    <t>ゴム製品製造業</t>
  </si>
  <si>
    <t>なめし革・同製品・毛皮製造業</t>
  </si>
  <si>
    <t>窯業・土石製品製造業</t>
  </si>
  <si>
    <t>鉄鋼業</t>
  </si>
  <si>
    <t>非鉄金属製造業</t>
  </si>
  <si>
    <t>金属製品製造業</t>
  </si>
  <si>
    <t>技術サービス業（他に分類されないもの）</t>
  </si>
  <si>
    <t>はん用機械器具製造業</t>
  </si>
  <si>
    <t>生産用機械器具製造業</t>
  </si>
  <si>
    <t>飲食店</t>
  </si>
  <si>
    <t>業務用機械器具製造業</t>
  </si>
  <si>
    <t>持ち帰り・配達飲食サービス業</t>
  </si>
  <si>
    <t>電子部品・デバイス・電子回路製造業</t>
  </si>
  <si>
    <t>電気機械器具製造業</t>
  </si>
  <si>
    <t>情報通信機械器具製造業</t>
  </si>
  <si>
    <t>輸送用機械器具製造業</t>
  </si>
  <si>
    <t>その他の製造業</t>
  </si>
  <si>
    <t>その他の教育，学習支援業</t>
  </si>
  <si>
    <t>電気業</t>
  </si>
  <si>
    <t>ガス業</t>
  </si>
  <si>
    <t>熱供給業</t>
  </si>
  <si>
    <t>水道業</t>
  </si>
  <si>
    <t>郵便局</t>
  </si>
  <si>
    <t>通信業</t>
  </si>
  <si>
    <t>放送業</t>
  </si>
  <si>
    <t>情報サービス業</t>
  </si>
  <si>
    <t>インターネット附随サービス業</t>
  </si>
  <si>
    <t>映像・音声・文字情報制作業</t>
  </si>
  <si>
    <t>職業紹介・労働者派遣業</t>
  </si>
  <si>
    <t>鉄道業</t>
  </si>
  <si>
    <t>道路旅客運送業</t>
  </si>
  <si>
    <t>道路貨物運送業</t>
  </si>
  <si>
    <t>水運業</t>
  </si>
  <si>
    <t>航空運輸業</t>
  </si>
  <si>
    <t>倉庫業</t>
  </si>
  <si>
    <t>運輸に附帯するサービス業</t>
  </si>
  <si>
    <t>郵便業（信書便事業を含む）</t>
  </si>
  <si>
    <t>各種商品卸売業</t>
  </si>
  <si>
    <t>3LA</t>
    <phoneticPr fontId="3"/>
  </si>
  <si>
    <t>4LA</t>
    <phoneticPr fontId="3"/>
  </si>
  <si>
    <t>5LA</t>
    <phoneticPr fontId="3"/>
  </si>
  <si>
    <t>6LA</t>
    <phoneticPr fontId="3"/>
  </si>
  <si>
    <t>新☆☆☆</t>
    <rPh sb="0" eb="1">
      <t>シン</t>
    </rPh>
    <phoneticPr fontId="2"/>
  </si>
  <si>
    <t>新☆☆☆☆</t>
    <rPh sb="0" eb="1">
      <t>シン</t>
    </rPh>
    <phoneticPr fontId="2"/>
  </si>
  <si>
    <t>新☆☆☆</t>
  </si>
  <si>
    <t>新☆</t>
  </si>
  <si>
    <t>新☆☆☆☆☆</t>
    <rPh sb="0" eb="1">
      <t>シン</t>
    </rPh>
    <phoneticPr fontId="3"/>
  </si>
  <si>
    <t>☆</t>
    <phoneticPr fontId="3"/>
  </si>
  <si>
    <t>☆☆</t>
    <phoneticPr fontId="3"/>
  </si>
  <si>
    <t>☆☆☆</t>
    <phoneticPr fontId="3"/>
  </si>
  <si>
    <t>CLF</t>
    <phoneticPr fontId="3"/>
  </si>
  <si>
    <t>新☆☆☆☆</t>
  </si>
  <si>
    <t>CLF</t>
    <phoneticPr fontId="3"/>
  </si>
  <si>
    <t>☆</t>
    <phoneticPr fontId="3"/>
  </si>
  <si>
    <t>☆☆</t>
    <phoneticPr fontId="3"/>
  </si>
  <si>
    <t>☆☆☆</t>
    <phoneticPr fontId="3"/>
  </si>
  <si>
    <t>PM☆☆☆</t>
    <phoneticPr fontId="3"/>
  </si>
  <si>
    <t>PM☆☆☆☆</t>
    <phoneticPr fontId="3"/>
  </si>
  <si>
    <t>☆及び
PM☆☆☆</t>
    <rPh sb="1" eb="2">
      <t>オヨ</t>
    </rPh>
    <phoneticPr fontId="3"/>
  </si>
  <si>
    <t>☆及び
PM☆☆☆☆</t>
    <rPh sb="1" eb="2">
      <t>オヨ</t>
    </rPh>
    <phoneticPr fontId="3"/>
  </si>
  <si>
    <t>☆☆及び
PM☆☆☆</t>
    <rPh sb="2" eb="3">
      <t>オヨ</t>
    </rPh>
    <phoneticPr fontId="3"/>
  </si>
  <si>
    <t>☆☆及び
PM☆☆☆☆</t>
    <rPh sb="2" eb="3">
      <t>オヨ</t>
    </rPh>
    <phoneticPr fontId="3"/>
  </si>
  <si>
    <t>☆☆☆及び
PM☆☆☆</t>
    <rPh sb="3" eb="4">
      <t>オヨ</t>
    </rPh>
    <phoneticPr fontId="3"/>
  </si>
  <si>
    <t>☆☆☆及び
PM☆☆☆☆</t>
    <rPh sb="3" eb="4">
      <t>オヨ</t>
    </rPh>
    <phoneticPr fontId="3"/>
  </si>
  <si>
    <t>PM☆☆☆</t>
    <phoneticPr fontId="3"/>
  </si>
  <si>
    <t>PM☆☆☆☆</t>
    <phoneticPr fontId="3"/>
  </si>
  <si>
    <t>☆</t>
    <phoneticPr fontId="3"/>
  </si>
  <si>
    <t>☆☆</t>
    <phoneticPr fontId="3"/>
  </si>
  <si>
    <t>☆☆☆</t>
    <phoneticPr fontId="3"/>
  </si>
  <si>
    <t>☆</t>
    <phoneticPr fontId="3"/>
  </si>
  <si>
    <t>☆☆</t>
    <phoneticPr fontId="3"/>
  </si>
  <si>
    <t>☆☆☆</t>
    <phoneticPr fontId="3"/>
  </si>
  <si>
    <t>ガソリン・LPG　　　　　 （ハイブリッド除く）</t>
    <rPh sb="21" eb="22">
      <t>ノゾ</t>
    </rPh>
    <phoneticPr fontId="3"/>
  </si>
  <si>
    <r>
      <t xml:space="preserve">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</si>
  <si>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10"/>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</si>
  <si>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</si>
  <si>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0"/>
        <rFont val="ＭＳ Ｐゴシック"/>
        <family val="3"/>
        <charset val="128"/>
      </rPr>
      <t>（新長期）</t>
    </r>
    <rPh sb="0" eb="1">
      <t>シン</t>
    </rPh>
    <rPh sb="4" eb="5">
      <t>シン</t>
    </rPh>
    <rPh sb="5" eb="7">
      <t>チョウキ</t>
    </rPh>
    <phoneticPr fontId="3"/>
  </si>
  <si>
    <t>ガソリン・LPG　　　　 （ハイブリッド除く）</t>
    <rPh sb="20" eb="21">
      <t>ノゾ</t>
    </rPh>
    <phoneticPr fontId="3"/>
  </si>
  <si>
    <r>
      <t xml:space="preserve">新☆☆☆☆
</t>
    </r>
    <r>
      <rPr>
        <sz val="10"/>
        <color indexed="8"/>
        <rFont val="ＭＳ Ｐゴシック"/>
        <family val="3"/>
        <charset val="128"/>
      </rPr>
      <t>（ポスト新長期、新長期、H30規制）</t>
    </r>
    <rPh sb="0" eb="1">
      <t>シン</t>
    </rPh>
    <phoneticPr fontId="3"/>
  </si>
  <si>
    <r>
      <t>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</si>
  <si>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t>H28・30規制</t>
    <rPh sb="6" eb="8">
      <t>キセイ</t>
    </rPh>
    <phoneticPr fontId="3"/>
  </si>
  <si>
    <t>ガL1</t>
    <phoneticPr fontId="3"/>
  </si>
  <si>
    <t>ガL2</t>
    <phoneticPr fontId="3"/>
  </si>
  <si>
    <t>ガL4</t>
  </si>
  <si>
    <t>ガL4</t>
    <phoneticPr fontId="3"/>
  </si>
  <si>
    <t>軽ポポ</t>
    <rPh sb="0" eb="1">
      <t>ケイ</t>
    </rPh>
    <phoneticPr fontId="3"/>
  </si>
  <si>
    <t>ガL1</t>
    <phoneticPr fontId="3"/>
  </si>
  <si>
    <t>ガL2</t>
    <phoneticPr fontId="3"/>
  </si>
  <si>
    <t>ガL4</t>
    <phoneticPr fontId="3"/>
  </si>
  <si>
    <t>A</t>
    <phoneticPr fontId="3"/>
  </si>
  <si>
    <t>－</t>
    <phoneticPr fontId="3"/>
  </si>
  <si>
    <t>-</t>
    <phoneticPr fontId="3"/>
  </si>
  <si>
    <t>NOx排出量(kg)</t>
    <phoneticPr fontId="3"/>
  </si>
  <si>
    <t>PM排出量(kg)</t>
    <rPh sb="2" eb="5">
      <t>ハイシュツリョウ</t>
    </rPh>
    <phoneticPr fontId="3"/>
  </si>
  <si>
    <r>
      <t>CO</t>
    </r>
    <r>
      <rPr>
        <strike/>
        <vertAlign val="subscript"/>
        <sz val="11"/>
        <color rgb="FFFF0000"/>
        <rFont val="ＭＳ Ｐゴシック"/>
        <family val="3"/>
        <charset val="128"/>
      </rPr>
      <t>2</t>
    </r>
    <r>
      <rPr>
        <strike/>
        <sz val="11"/>
        <color rgb="FFFF0000"/>
        <rFont val="ＭＳ Ｐゴシック"/>
        <family val="3"/>
        <charset val="128"/>
      </rPr>
      <t>排出量(t)</t>
    </r>
    <rPh sb="3" eb="6">
      <t>ハイシュツリョウ</t>
    </rPh>
    <phoneticPr fontId="3"/>
  </si>
  <si>
    <r>
      <t>CO</t>
    </r>
    <r>
      <rPr>
        <strike/>
        <vertAlign val="subscript"/>
        <sz val="10"/>
        <color rgb="FFFF0000"/>
        <rFont val="ＭＳ Ｐゴシック"/>
        <family val="3"/>
        <charset val="128"/>
      </rPr>
      <t>2</t>
    </r>
    <phoneticPr fontId="3"/>
  </si>
  <si>
    <r>
      <t>CO</t>
    </r>
    <r>
      <rPr>
        <strike/>
        <vertAlign val="subscript"/>
        <sz val="10"/>
        <color rgb="FFFF0000"/>
        <rFont val="ＭＳ Ｐゴシック"/>
        <family val="3"/>
        <charset val="128"/>
      </rPr>
      <t>2</t>
    </r>
    <r>
      <rPr>
        <strike/>
        <sz val="10"/>
        <color rgb="FFFF0000"/>
        <rFont val="ＭＳ Ｐゴシック"/>
        <family val="3"/>
        <charset val="128"/>
      </rPr>
      <t>(t)</t>
    </r>
    <phoneticPr fontId="3"/>
  </si>
  <si>
    <t>令和　　年度</t>
    <phoneticPr fontId="3"/>
  </si>
  <si>
    <r>
      <t>A-２．次に実績を記載できる条件が揃ったら、実績表紙、実績自動車、実績措置、実績代替、実績事業場のシートに必要事項を記載してください。
　　　（自動車使用管理計画実績報告書となります。また、２年目以降はシートをコピーして活用ください。）
　　　※</t>
    </r>
    <r>
      <rPr>
        <sz val="9"/>
        <rFont val="ＭＳ Ｐゴシック"/>
        <family val="3"/>
        <charset val="128"/>
      </rPr>
      <t>実績は年度末時点での情報を記入ください。年度途中に事業所が廃止になった場合、廃止時点での車両の情報を記載ください。</t>
    </r>
    <r>
      <rPr>
        <sz val="10"/>
        <rFont val="ＭＳ Ｐゴシック"/>
        <family val="3"/>
        <charset val="128"/>
      </rPr>
      <t xml:space="preserve">
　　　　（車両を他事業所に異動させた場合、その異動分は除く）。</t>
    </r>
    <rPh sb="4" eb="5">
      <t>ツギ</t>
    </rPh>
    <rPh sb="6" eb="8">
      <t>ジッセキ</t>
    </rPh>
    <rPh sb="9" eb="11">
      <t>キサイ</t>
    </rPh>
    <rPh sb="14" eb="16">
      <t>ジョウケン</t>
    </rPh>
    <rPh sb="17" eb="18">
      <t>ソロ</t>
    </rPh>
    <rPh sb="22" eb="24">
      <t>ジッセキ</t>
    </rPh>
    <rPh sb="24" eb="26">
      <t>ヒョウシ</t>
    </rPh>
    <rPh sb="29" eb="31">
      <t>ジドウ</t>
    </rPh>
    <rPh sb="31" eb="32">
      <t>クルマ</t>
    </rPh>
    <rPh sb="35" eb="37">
      <t>ソチ</t>
    </rPh>
    <rPh sb="40" eb="42">
      <t>ダイタイ</t>
    </rPh>
    <rPh sb="45" eb="47">
      <t>ジギョウ</t>
    </rPh>
    <rPh sb="47" eb="48">
      <t>バ</t>
    </rPh>
    <rPh sb="53" eb="55">
      <t>ヒツヨウ</t>
    </rPh>
    <rPh sb="55" eb="57">
      <t>ジコウ</t>
    </rPh>
    <rPh sb="58" eb="60">
      <t>キサイ</t>
    </rPh>
    <rPh sb="72" eb="75">
      <t>ジドウシャ</t>
    </rPh>
    <rPh sb="158" eb="160">
      <t>バアイ</t>
    </rPh>
    <rPh sb="161" eb="163">
      <t>ハイシ</t>
    </rPh>
    <rPh sb="167" eb="169">
      <t>シャリョウ</t>
    </rPh>
    <rPh sb="186" eb="188">
      <t>シャリョウ</t>
    </rPh>
    <rPh sb="189" eb="190">
      <t>ホカ</t>
    </rPh>
    <rPh sb="190" eb="193">
      <t>ジギョウショ</t>
    </rPh>
    <rPh sb="194" eb="196">
      <t>イドウ</t>
    </rPh>
    <rPh sb="199" eb="201">
      <t>バアイ</t>
    </rPh>
    <rPh sb="204" eb="206">
      <t>イドウ</t>
    </rPh>
    <rPh sb="206" eb="207">
      <t>ブン</t>
    </rPh>
    <rPh sb="208" eb="209">
      <t>ノゾ</t>
    </rPh>
    <phoneticPr fontId="3"/>
  </si>
  <si>
    <t>令和   年   月   日</t>
    <rPh sb="0" eb="2">
      <t>レイワ</t>
    </rPh>
    <rPh sb="5" eb="6">
      <t>ネン</t>
    </rPh>
    <rPh sb="9" eb="10">
      <t>ツキ</t>
    </rPh>
    <rPh sb="13" eb="14">
      <t>ニチ</t>
    </rPh>
    <phoneticPr fontId="3"/>
  </si>
  <si>
    <t>自動車一覧</t>
    <phoneticPr fontId="3"/>
  </si>
  <si>
    <t>特定自動車代替計画</t>
    <rPh sb="0" eb="2">
      <t>トクテイ</t>
    </rPh>
    <rPh sb="7" eb="9">
      <t>ケイカク</t>
    </rPh>
    <phoneticPr fontId="3"/>
  </si>
  <si>
    <r>
      <rPr>
        <sz val="11"/>
        <rFont val="ＭＳ Ｐゴシック"/>
        <family val="3"/>
        <charset val="128"/>
      </rPr>
      <t>令和　　年度</t>
    </r>
    <rPh sb="0" eb="2">
      <t>レイワ</t>
    </rPh>
    <phoneticPr fontId="3"/>
  </si>
  <si>
    <r>
      <rPr>
        <sz val="11"/>
        <rFont val="ＭＳ Ｐゴシック"/>
        <family val="3"/>
        <charset val="128"/>
      </rPr>
      <t>令和　　年度</t>
    </r>
    <phoneticPr fontId="3"/>
  </si>
  <si>
    <r>
      <rPr>
        <sz val="11"/>
        <rFont val="ＭＳ Ｐゴシック"/>
        <family val="3"/>
        <charset val="128"/>
      </rPr>
      <t>令和　　年　３月３１日　現在　　　　　</t>
    </r>
    <rPh sb="4" eb="5">
      <t>ネン</t>
    </rPh>
    <rPh sb="7" eb="8">
      <t>ガツ</t>
    </rPh>
    <rPh sb="10" eb="11">
      <t>ニチ</t>
    </rPh>
    <rPh sb="12" eb="14">
      <t>ゲンザイ</t>
    </rPh>
    <phoneticPr fontId="3"/>
  </si>
  <si>
    <r>
      <rPr>
        <sz val="11"/>
        <rFont val="ＭＳ Ｐゴシック"/>
        <family val="3"/>
        <charset val="128"/>
      </rPr>
      <t>令和   年   月   日</t>
    </r>
    <rPh sb="0" eb="2">
      <t>レイワ</t>
    </rPh>
    <rPh sb="5" eb="6">
      <t>ネン</t>
    </rPh>
    <rPh sb="9" eb="10">
      <t>ツキ</t>
    </rPh>
    <rPh sb="13" eb="14">
      <t>ニチ</t>
    </rPh>
    <phoneticPr fontId="3"/>
  </si>
  <si>
    <t>自動車一覧表</t>
    <rPh sb="0" eb="2">
      <t>ジドウ</t>
    </rPh>
    <rPh sb="2" eb="3">
      <t>クルマ</t>
    </rPh>
    <rPh sb="3" eb="6">
      <t>イチランヒョウ</t>
    </rPh>
    <phoneticPr fontId="3"/>
  </si>
  <si>
    <t>特定自動車代替状況</t>
    <rPh sb="0" eb="2">
      <t>トクテイ</t>
    </rPh>
    <rPh sb="7" eb="9">
      <t>ジョウキョウ</t>
    </rPh>
    <phoneticPr fontId="3"/>
  </si>
  <si>
    <r>
      <t>　</t>
    </r>
    <r>
      <rPr>
        <sz val="11"/>
        <rFont val="ＭＳ Ｐゴシック"/>
        <family val="3"/>
        <charset val="128"/>
      </rPr>
      <t>令和　年度</t>
    </r>
    <phoneticPr fontId="3"/>
  </si>
  <si>
    <r>
      <rPr>
        <sz val="11"/>
        <rFont val="ＭＳ Ｐゴシック"/>
        <family val="3"/>
        <charset val="128"/>
      </rPr>
      <t>令和　年度</t>
    </r>
    <phoneticPr fontId="3"/>
  </si>
  <si>
    <r>
      <rPr>
        <sz val="11"/>
        <rFont val="ＭＳ Ｐゴシック"/>
        <family val="3"/>
        <charset val="128"/>
      </rPr>
      <t>令和　　年
  ３月３１日　　現在　　　　　</t>
    </r>
    <rPh sb="9" eb="10">
      <t>ガツ</t>
    </rPh>
    <rPh sb="12" eb="13">
      <t>ニチ</t>
    </rPh>
    <rPh sb="15" eb="17">
      <t>ゲンザイ</t>
    </rPh>
    <phoneticPr fontId="3"/>
  </si>
  <si>
    <t>A-１．計画表紙、計画自動車、計画措置、計画代替、計画事業場のシートに必要事項を記載してください。
　　　（自動車使用管理計画報告書となります。）</t>
    <rPh sb="4" eb="6">
      <t>ケイカク</t>
    </rPh>
    <rPh sb="6" eb="8">
      <t>ヒョウシ</t>
    </rPh>
    <rPh sb="11" eb="13">
      <t>ジドウ</t>
    </rPh>
    <rPh sb="13" eb="14">
      <t>クルマ</t>
    </rPh>
    <rPh sb="17" eb="19">
      <t>ソチ</t>
    </rPh>
    <rPh sb="22" eb="24">
      <t>ダイタイ</t>
    </rPh>
    <rPh sb="27" eb="29">
      <t>ジギョウ</t>
    </rPh>
    <rPh sb="29" eb="30">
      <t>バ</t>
    </rPh>
    <rPh sb="35" eb="37">
      <t>ヒツヨウ</t>
    </rPh>
    <rPh sb="37" eb="39">
      <t>ジコウ</t>
    </rPh>
    <rPh sb="40" eb="42">
      <t>キサイ</t>
    </rPh>
    <rPh sb="54" eb="57">
      <t>ジドウシャ</t>
    </rPh>
    <rPh sb="57" eb="59">
      <t>シヨウ</t>
    </rPh>
    <rPh sb="59" eb="61">
      <t>カンリ</t>
    </rPh>
    <rPh sb="61" eb="63">
      <t>ケイカク</t>
    </rPh>
    <rPh sb="63" eb="66">
      <t>ホウコクショ</t>
    </rPh>
    <phoneticPr fontId="3"/>
  </si>
  <si>
    <t>様</t>
    <rPh sb="0" eb="1">
      <t>サマ</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</si>
</sst>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s>
  <fonts count="43"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b/>
      <sz val="12"/>
      <color indexed="10"/>
      <name val="ＭＳ Ｐゴシック"/>
      <family val="3"/>
      <charset val="128"/>
    </font>
    <font>
      <sz val="9"/>
      <name val="ＭＳ Ｐゴシック"/>
      <family val="3"/>
      <charset val="128"/>
    </font>
    <font>
      <sz val="10"/>
      <color indexed="81"/>
      <name val="ＭＳ Ｐゴシック"/>
      <family val="3"/>
      <charset val="128"/>
    </font>
    <font>
      <b/>
      <sz val="14"/>
      <color indexed="10"/>
      <name val="ＭＳ Ｐゴシック"/>
      <family val="3"/>
      <charset val="128"/>
    </font>
    <font>
      <vertAlign val="subscript"/>
      <sz val="11"/>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2"/>
      <name val="ＭＳ Ｐゴシック"/>
      <family val="3"/>
      <charset val="128"/>
    </font>
    <font>
      <sz val="11"/>
      <name val="ＭＳ Ｐゴシック"/>
      <family val="3"/>
      <charset val="128"/>
    </font>
    <font>
      <sz val="11"/>
      <name val="ＭＳ Ｐゴシック"/>
      <family val="3"/>
      <charset val="128"/>
    </font>
    <font>
      <b/>
      <sz val="16"/>
      <name val="ＭＳ Ｐゴシック"/>
      <family val="3"/>
      <charset val="128"/>
    </font>
    <font>
      <vertAlign val="superscript"/>
      <sz val="9"/>
      <color indexed="81"/>
      <name val="ＭＳ Ｐゴシック"/>
      <family val="3"/>
      <charset val="128"/>
    </font>
    <font>
      <vertAlign val="superscript"/>
      <sz val="11"/>
      <name val="ＭＳ Ｐゴシック"/>
      <family val="3"/>
      <charset val="128"/>
    </font>
    <font>
      <b/>
      <u/>
      <sz val="16"/>
      <name val="ＭＳ Ｐゴシック"/>
      <family val="3"/>
      <charset val="128"/>
    </font>
    <font>
      <b/>
      <sz val="11"/>
      <name val="ＭＳ Ｐゴシック"/>
      <family val="3"/>
      <charset val="128"/>
    </font>
    <font>
      <b/>
      <vertAlign val="subscript"/>
      <sz val="12"/>
      <name val="ＭＳ Ｐゴシック"/>
      <family val="3"/>
      <charset val="128"/>
    </font>
    <font>
      <u/>
      <sz val="12"/>
      <name val="ＭＳ Ｐゴシック"/>
      <family val="3"/>
      <charset val="128"/>
    </font>
    <font>
      <sz val="10"/>
      <color theme="1"/>
      <name val="ＭＳ Ｐゴシック"/>
      <family val="3"/>
      <charset val="128"/>
    </font>
    <font>
      <sz val="11"/>
      <color theme="0"/>
      <name val="ＭＳ Ｐゴシック"/>
      <family val="3"/>
      <charset val="128"/>
    </font>
    <font>
      <sz val="10"/>
      <color indexed="8"/>
      <name val="ＭＳ Ｐゴシック"/>
      <family val="3"/>
      <charset val="128"/>
    </font>
    <font>
      <b/>
      <strike/>
      <sz val="16"/>
      <color rgb="FFFF0000"/>
      <name val="ＭＳ Ｐゴシック"/>
      <family val="3"/>
      <charset val="128"/>
    </font>
    <font>
      <strike/>
      <sz val="11"/>
      <color rgb="FFFF0000"/>
      <name val="ＭＳ Ｐゴシック"/>
      <family val="3"/>
      <charset val="128"/>
    </font>
    <font>
      <b/>
      <strike/>
      <sz val="14"/>
      <color rgb="FFFF0000"/>
      <name val="ＭＳ Ｐゴシック"/>
      <family val="3"/>
      <charset val="128"/>
    </font>
    <font>
      <strike/>
      <vertAlign val="subscript"/>
      <sz val="11"/>
      <color rgb="FFFF0000"/>
      <name val="ＭＳ Ｐゴシック"/>
      <family val="3"/>
      <charset val="128"/>
    </font>
    <font>
      <strike/>
      <sz val="9"/>
      <color rgb="FFFF0000"/>
      <name val="ＭＳ Ｐゴシック"/>
      <family val="3"/>
      <charset val="128"/>
    </font>
    <font>
      <b/>
      <strike/>
      <sz val="11"/>
      <color rgb="FFFF0000"/>
      <name val="ＭＳ Ｐゴシック"/>
      <family val="3"/>
      <charset val="128"/>
    </font>
    <font>
      <strike/>
      <sz val="10"/>
      <color rgb="FFFF0000"/>
      <name val="ＭＳ Ｐゴシック"/>
      <family val="3"/>
      <charset val="128"/>
    </font>
    <font>
      <strike/>
      <vertAlign val="subscript"/>
      <sz val="10"/>
      <color rgb="FFFF0000"/>
      <name val="ＭＳ Ｐゴシック"/>
      <family val="3"/>
      <charset val="128"/>
    </font>
  </fonts>
  <fills count="12">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13"/>
        <bgColor indexed="64"/>
      </patternFill>
    </fill>
    <fill>
      <patternFill patternType="solid">
        <fgColor indexed="17"/>
        <bgColor indexed="64"/>
      </patternFill>
    </fill>
    <fill>
      <patternFill patternType="solid">
        <fgColor indexed="44"/>
        <bgColor indexed="64"/>
      </patternFill>
    </fill>
    <fill>
      <patternFill patternType="solid">
        <fgColor indexed="65"/>
        <bgColor indexed="64"/>
      </patternFill>
    </fill>
    <fill>
      <patternFill patternType="solid">
        <fgColor rgb="FFD0FDFE"/>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right/>
      <top style="hair">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double">
        <color indexed="64"/>
      </right>
      <top style="thin">
        <color indexed="64"/>
      </top>
      <bottom style="medium">
        <color indexed="64"/>
      </bottom>
      <diagonal/>
    </border>
    <border>
      <left style="medium">
        <color indexed="64"/>
      </left>
      <right/>
      <top/>
      <bottom style="thin">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right/>
      <top style="medium">
        <color indexed="64"/>
      </top>
      <bottom style="medium">
        <color indexed="64"/>
      </bottom>
      <diagonal/>
    </border>
    <border>
      <left/>
      <right/>
      <top style="hair">
        <color indexed="64"/>
      </top>
      <bottom style="thin">
        <color indexed="64"/>
      </bottom>
      <diagonal/>
    </border>
    <border>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2" fillId="0" borderId="0">
      <alignment vertical="center"/>
    </xf>
  </cellStyleXfs>
  <cellXfs count="846">
    <xf numFmtId="0" fontId="0" fillId="0" borderId="0" xfId="0"/>
    <xf numFmtId="0" fontId="6" fillId="0" borderId="0" xfId="0" applyFont="1"/>
    <xf numFmtId="0" fontId="7" fillId="0" borderId="0" xfId="0" applyFont="1" applyAlignment="1">
      <alignment vertical="center"/>
    </xf>
    <xf numFmtId="0" fontId="0" fillId="0" borderId="0" xfId="0" applyProtection="1"/>
    <xf numFmtId="0" fontId="0" fillId="0" borderId="0" xfId="0" applyAlignment="1" applyProtection="1">
      <alignment horizontal="center"/>
    </xf>
    <xf numFmtId="0" fontId="0" fillId="0" borderId="0" xfId="0" applyFill="1" applyProtection="1"/>
    <xf numFmtId="0" fontId="6" fillId="0" borderId="1" xfId="0" applyFont="1" applyBorder="1" applyProtection="1"/>
    <xf numFmtId="0" fontId="6" fillId="2" borderId="1" xfId="0" applyFont="1" applyFill="1" applyBorder="1" applyAlignment="1" applyProtection="1">
      <alignment shrinkToFit="1"/>
      <protection locked="0"/>
    </xf>
    <xf numFmtId="0" fontId="6" fillId="2" borderId="2"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Fill="1" applyBorder="1" applyProtection="1"/>
    <xf numFmtId="0" fontId="6" fillId="0" borderId="1" xfId="0" applyFont="1" applyBorder="1" applyAlignment="1" applyProtection="1">
      <alignment horizontal="center"/>
    </xf>
    <xf numFmtId="0" fontId="6" fillId="0" borderId="0" xfId="0" applyFont="1" applyProtection="1"/>
    <xf numFmtId="0" fontId="9" fillId="0" borderId="0" xfId="3" applyFont="1" applyBorder="1" applyAlignment="1" applyProtection="1"/>
    <xf numFmtId="0" fontId="9" fillId="0" borderId="0" xfId="3" applyFont="1" applyBorder="1" applyAlignment="1" applyProtection="1">
      <alignment vertical="top"/>
    </xf>
    <xf numFmtId="176" fontId="0" fillId="0" borderId="0" xfId="0" applyNumberFormat="1" applyProtection="1"/>
    <xf numFmtId="0" fontId="10" fillId="0" borderId="0" xfId="3" applyFont="1" applyBorder="1" applyAlignment="1" applyProtection="1"/>
    <xf numFmtId="0" fontId="10" fillId="0" borderId="0" xfId="3" applyFont="1" applyBorder="1" applyAlignment="1" applyProtection="1">
      <alignment vertical="top"/>
    </xf>
    <xf numFmtId="0" fontId="6" fillId="0" borderId="0" xfId="0" applyFont="1" applyBorder="1"/>
    <xf numFmtId="0" fontId="0" fillId="0" borderId="0" xfId="0" applyAlignment="1">
      <alignment horizontal="right" vertical="center"/>
    </xf>
    <xf numFmtId="0" fontId="12" fillId="0" borderId="0" xfId="0" applyFont="1"/>
    <xf numFmtId="0" fontId="6" fillId="0" borderId="3" xfId="0" applyFont="1" applyBorder="1"/>
    <xf numFmtId="0" fontId="6" fillId="0" borderId="4" xfId="0" applyFont="1" applyBorder="1"/>
    <xf numFmtId="0" fontId="6" fillId="0" borderId="5" xfId="0" applyFont="1" applyBorder="1"/>
    <xf numFmtId="0" fontId="6" fillId="0" borderId="6" xfId="0" applyFont="1" applyBorder="1"/>
    <xf numFmtId="0" fontId="6" fillId="0" borderId="6" xfId="0" applyFont="1" applyBorder="1" applyAlignment="1">
      <alignment shrinkToFit="1"/>
    </xf>
    <xf numFmtId="0" fontId="6" fillId="0" borderId="7" xfId="0" applyFont="1" applyBorder="1"/>
    <xf numFmtId="0" fontId="6" fillId="0" borderId="8" xfId="0" applyFont="1" applyBorder="1"/>
    <xf numFmtId="0" fontId="13" fillId="0" borderId="0" xfId="0" applyFont="1"/>
    <xf numFmtId="0" fontId="6" fillId="0" borderId="9" xfId="0" applyFont="1" applyFill="1" applyBorder="1" applyAlignment="1" applyProtection="1">
      <alignment shrinkToFit="1"/>
      <protection locked="0"/>
    </xf>
    <xf numFmtId="0" fontId="6" fillId="2" borderId="10" xfId="0" applyFont="1" applyFill="1" applyBorder="1" applyAlignment="1" applyProtection="1">
      <alignment shrinkToFit="1"/>
      <protection locked="0"/>
    </xf>
    <xf numFmtId="0" fontId="6" fillId="2" borderId="11" xfId="0" applyFont="1" applyFill="1" applyBorder="1" applyAlignment="1" applyProtection="1">
      <alignment shrinkToFit="1"/>
      <protection locked="0"/>
    </xf>
    <xf numFmtId="179" fontId="6" fillId="2" borderId="10" xfId="0" applyNumberFormat="1" applyFont="1" applyFill="1" applyBorder="1" applyAlignment="1" applyProtection="1">
      <alignment shrinkToFit="1"/>
      <protection locked="0"/>
    </xf>
    <xf numFmtId="0" fontId="6" fillId="2" borderId="12" xfId="0" applyFont="1" applyFill="1" applyBorder="1" applyAlignment="1" applyProtection="1">
      <alignment shrinkToFit="1"/>
      <protection locked="0"/>
    </xf>
    <xf numFmtId="0" fontId="6" fillId="2" borderId="13" xfId="0" applyFont="1" applyFill="1" applyBorder="1" applyAlignment="1" applyProtection="1">
      <alignment shrinkToFit="1"/>
      <protection locked="0"/>
    </xf>
    <xf numFmtId="179" fontId="6" fillId="2" borderId="12" xfId="0" applyNumberFormat="1" applyFont="1" applyFill="1" applyBorder="1" applyAlignment="1" applyProtection="1">
      <alignment shrinkToFit="1"/>
      <protection locked="0"/>
    </xf>
    <xf numFmtId="0" fontId="15" fillId="0" borderId="0" xfId="0" applyFont="1"/>
    <xf numFmtId="38" fontId="6" fillId="0" borderId="1" xfId="0" applyNumberFormat="1" applyFont="1" applyFill="1" applyBorder="1" applyAlignment="1" applyProtection="1">
      <alignment shrinkToFit="1"/>
      <protection locked="0"/>
    </xf>
    <xf numFmtId="177" fontId="6" fillId="0" borderId="17" xfId="0" applyNumberFormat="1" applyFont="1" applyBorder="1" applyAlignment="1" applyProtection="1">
      <alignment shrinkToFit="1"/>
    </xf>
    <xf numFmtId="0" fontId="6" fillId="0" borderId="17" xfId="0" applyFont="1" applyFill="1" applyBorder="1" applyAlignment="1">
      <alignment horizontal="center" vertical="center" wrapText="1"/>
    </xf>
    <xf numFmtId="0" fontId="6" fillId="0" borderId="17" xfId="0" applyFont="1" applyFill="1" applyBorder="1" applyAlignment="1" applyProtection="1">
      <alignment horizontal="center" vertical="center" shrinkToFit="1"/>
    </xf>
    <xf numFmtId="0" fontId="17" fillId="0" borderId="0" xfId="0" applyFont="1" applyProtection="1">
      <protection hidden="1"/>
    </xf>
    <xf numFmtId="0" fontId="2" fillId="0" borderId="0" xfId="0" applyFont="1"/>
    <xf numFmtId="0" fontId="15" fillId="0" borderId="0" xfId="0" applyFont="1" applyAlignment="1">
      <alignment wrapText="1"/>
    </xf>
    <xf numFmtId="0" fontId="19" fillId="4" borderId="0" xfId="0" applyFont="1" applyFill="1" applyAlignment="1" applyProtection="1">
      <alignment vertical="center"/>
    </xf>
    <xf numFmtId="0" fontId="19" fillId="0" borderId="0" xfId="0" applyFont="1" applyAlignment="1" applyProtection="1">
      <alignment vertical="center"/>
    </xf>
    <xf numFmtId="0" fontId="20" fillId="4" borderId="0" xfId="0" applyFont="1" applyFill="1" applyAlignment="1" applyProtection="1">
      <alignment vertical="center"/>
    </xf>
    <xf numFmtId="0" fontId="15" fillId="4" borderId="0" xfId="0" applyFont="1" applyFill="1" applyAlignment="1" applyProtection="1">
      <alignment vertical="center"/>
    </xf>
    <xf numFmtId="0" fontId="19" fillId="4" borderId="0" xfId="0" applyFont="1" applyFill="1" applyAlignment="1" applyProtection="1">
      <alignment horizontal="left" vertical="center" shrinkToFit="1"/>
    </xf>
    <xf numFmtId="0" fontId="8" fillId="4" borderId="0" xfId="0" applyFont="1" applyFill="1" applyAlignment="1" applyProtection="1">
      <alignment vertical="center" shrinkToFit="1"/>
    </xf>
    <xf numFmtId="0" fontId="15" fillId="4" borderId="18" xfId="0" applyFont="1" applyFill="1" applyBorder="1" applyAlignment="1" applyProtection="1">
      <alignment vertical="center"/>
    </xf>
    <xf numFmtId="0" fontId="20" fillId="0" borderId="0" xfId="0" applyFont="1" applyAlignment="1" applyProtection="1">
      <alignment vertical="center"/>
    </xf>
    <xf numFmtId="0" fontId="19" fillId="4" borderId="19" xfId="0" applyFont="1" applyFill="1" applyBorder="1" applyAlignment="1" applyProtection="1">
      <alignment horizontal="right" vertical="center"/>
    </xf>
    <xf numFmtId="0" fontId="20" fillId="4" borderId="20" xfId="0" applyFont="1" applyFill="1" applyBorder="1" applyAlignment="1" applyProtection="1"/>
    <xf numFmtId="0" fontId="20" fillId="4" borderId="21" xfId="0" applyFont="1" applyFill="1" applyBorder="1" applyAlignment="1" applyProtection="1"/>
    <xf numFmtId="0" fontId="19" fillId="4" borderId="20" xfId="0" applyFont="1" applyFill="1" applyBorder="1" applyAlignment="1" applyProtection="1">
      <alignment horizontal="lef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2" xfId="0" applyFont="1" applyFill="1" applyBorder="1" applyAlignment="1" applyProtection="1">
      <alignment vertical="center"/>
    </xf>
    <xf numFmtId="0" fontId="19" fillId="4" borderId="23"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5" fillId="4" borderId="0" xfId="0" applyFont="1" applyFill="1" applyBorder="1" applyAlignment="1" applyProtection="1">
      <alignment vertical="center"/>
    </xf>
    <xf numFmtId="0" fontId="19" fillId="4" borderId="24" xfId="0" applyFont="1" applyFill="1" applyBorder="1" applyAlignment="1" applyProtection="1">
      <alignment vertical="center"/>
    </xf>
    <xf numFmtId="0" fontId="19" fillId="4" borderId="9" xfId="0" applyFont="1" applyFill="1" applyBorder="1" applyAlignment="1" applyProtection="1">
      <alignment horizontal="left" vertical="center"/>
    </xf>
    <xf numFmtId="0" fontId="15" fillId="4" borderId="18"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9" fillId="0" borderId="0" xfId="0" applyFont="1" applyFill="1" applyAlignment="1" applyProtection="1">
      <alignment vertical="center"/>
    </xf>
    <xf numFmtId="0" fontId="6" fillId="0" borderId="0" xfId="0" applyFont="1" applyFill="1" applyAlignment="1" applyProtection="1">
      <alignment vertical="center"/>
    </xf>
    <xf numFmtId="0" fontId="6" fillId="0" borderId="0" xfId="0" applyFont="1" applyAlignment="1" applyProtection="1">
      <alignment vertical="center"/>
    </xf>
    <xf numFmtId="0" fontId="6" fillId="0" borderId="0" xfId="0" applyFont="1" applyFill="1" applyAlignment="1" applyProtection="1">
      <alignment horizontal="right" vertical="center"/>
    </xf>
    <xf numFmtId="0" fontId="21" fillId="0" borderId="0" xfId="0" applyFont="1"/>
    <xf numFmtId="0" fontId="20" fillId="0" borderId="0" xfId="0" applyFont="1"/>
    <xf numFmtId="0" fontId="20" fillId="0" borderId="25" xfId="0" applyFont="1" applyBorder="1" applyAlignment="1">
      <alignment horizontal="center" vertical="center"/>
    </xf>
    <xf numFmtId="0" fontId="20" fillId="0" borderId="26" xfId="0" applyFont="1" applyBorder="1" applyAlignment="1">
      <alignment horizontal="center" vertical="center" wrapText="1"/>
    </xf>
    <xf numFmtId="0" fontId="20" fillId="0" borderId="3" xfId="0" applyFont="1" applyBorder="1" applyAlignment="1">
      <alignment horizontal="center" vertical="center"/>
    </xf>
    <xf numFmtId="0" fontId="20" fillId="0" borderId="10" xfId="0" applyFont="1" applyBorder="1" applyAlignment="1">
      <alignment horizontal="center" vertical="center"/>
    </xf>
    <xf numFmtId="0" fontId="20" fillId="0" borderId="27" xfId="0" applyFont="1" applyBorder="1" applyAlignment="1">
      <alignment horizontal="center" vertical="center" wrapText="1"/>
    </xf>
    <xf numFmtId="0" fontId="20" fillId="0" borderId="21" xfId="0" applyFont="1" applyBorder="1" applyAlignment="1">
      <alignment horizontal="center" vertical="center"/>
    </xf>
    <xf numFmtId="0" fontId="20" fillId="0" borderId="14" xfId="0" applyFont="1" applyBorder="1" applyAlignment="1">
      <alignment horizontal="center" vertical="center"/>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3" fillId="0" borderId="0" xfId="0" applyFont="1"/>
    <xf numFmtId="0" fontId="20" fillId="0" borderId="32" xfId="0" applyFont="1" applyBorder="1" applyAlignment="1">
      <alignment horizontal="center" vertical="center"/>
    </xf>
    <xf numFmtId="0" fontId="24" fillId="0" borderId="0" xfId="0" applyFont="1"/>
    <xf numFmtId="0" fontId="7" fillId="4" borderId="0" xfId="0" applyFont="1" applyFill="1" applyAlignment="1" applyProtection="1">
      <alignment horizontal="center" vertical="center" wrapText="1"/>
    </xf>
    <xf numFmtId="0" fontId="25" fillId="0" borderId="0" xfId="0" applyFont="1"/>
    <xf numFmtId="0" fontId="25" fillId="0" borderId="33" xfId="0" applyFont="1" applyBorder="1" applyAlignment="1"/>
    <xf numFmtId="0" fontId="20" fillId="3" borderId="34" xfId="0" applyFont="1" applyFill="1" applyBorder="1" applyAlignment="1">
      <alignment vertical="top" wrapText="1"/>
    </xf>
    <xf numFmtId="0" fontId="20" fillId="3" borderId="28" xfId="0" applyFont="1" applyFill="1" applyBorder="1" applyAlignment="1">
      <alignment horizontal="center" vertical="center"/>
    </xf>
    <xf numFmtId="0" fontId="20" fillId="3" borderId="29" xfId="0" applyFont="1" applyFill="1" applyBorder="1" applyAlignment="1">
      <alignment horizontal="center" vertical="center"/>
    </xf>
    <xf numFmtId="0" fontId="20" fillId="3" borderId="34" xfId="0" applyFont="1" applyFill="1" applyBorder="1" applyAlignment="1">
      <alignment horizontal="center" vertical="center"/>
    </xf>
    <xf numFmtId="0" fontId="19" fillId="5" borderId="0" xfId="0" applyFont="1" applyFill="1" applyBorder="1" applyAlignment="1" applyProtection="1">
      <alignment horizontal="right" vertical="center"/>
    </xf>
    <xf numFmtId="0" fontId="19" fillId="0" borderId="0" xfId="0" applyFont="1" applyFill="1" applyBorder="1" applyAlignment="1" applyProtection="1">
      <alignment horizontal="right" vertical="center"/>
    </xf>
    <xf numFmtId="0" fontId="0" fillId="2" borderId="1" xfId="0" applyFill="1" applyBorder="1"/>
    <xf numFmtId="0" fontId="0" fillId="0" borderId="1" xfId="0" applyBorder="1"/>
    <xf numFmtId="0" fontId="0" fillId="3" borderId="1" xfId="0" applyFill="1" applyBorder="1"/>
    <xf numFmtId="0" fontId="0" fillId="6" borderId="1" xfId="0" applyFill="1" applyBorder="1"/>
    <xf numFmtId="0" fontId="6" fillId="3" borderId="12" xfId="0" applyFont="1" applyFill="1" applyBorder="1" applyAlignment="1" applyProtection="1">
      <alignment horizontal="center" vertical="center" wrapText="1"/>
    </xf>
    <xf numFmtId="0" fontId="6" fillId="2" borderId="35" xfId="0" applyFont="1" applyFill="1" applyBorder="1" applyAlignment="1" applyProtection="1">
      <alignment shrinkToFit="1"/>
      <protection locked="0"/>
    </xf>
    <xf numFmtId="0" fontId="0" fillId="0" borderId="0" xfId="0" applyBorder="1" applyProtection="1"/>
    <xf numFmtId="0" fontId="6" fillId="0" borderId="0" xfId="0" applyFont="1" applyFill="1" applyBorder="1" applyAlignment="1" applyProtection="1">
      <alignment shrinkToFit="1"/>
      <protection locked="0"/>
    </xf>
    <xf numFmtId="0" fontId="2" fillId="3" borderId="17" xfId="0" applyFont="1" applyFill="1" applyBorder="1" applyAlignment="1"/>
    <xf numFmtId="0" fontId="2" fillId="3" borderId="0" xfId="0" applyFont="1" applyFill="1" applyBorder="1" applyAlignment="1"/>
    <xf numFmtId="0" fontId="2" fillId="3" borderId="36" xfId="0" applyFont="1" applyFill="1" applyBorder="1" applyAlignment="1"/>
    <xf numFmtId="0" fontId="2" fillId="3" borderId="37" xfId="0" applyFont="1" applyFill="1" applyBorder="1" applyAlignment="1"/>
    <xf numFmtId="0" fontId="2" fillId="3" borderId="38" xfId="0" applyFont="1" applyFill="1" applyBorder="1" applyAlignment="1"/>
    <xf numFmtId="0" fontId="2" fillId="3" borderId="39" xfId="0" applyFont="1" applyFill="1" applyBorder="1" applyAlignment="1"/>
    <xf numFmtId="182" fontId="2" fillId="0" borderId="40" xfId="0" applyNumberFormat="1" applyFont="1" applyBorder="1" applyAlignment="1">
      <alignment horizontal="center" vertical="center"/>
    </xf>
    <xf numFmtId="182" fontId="2" fillId="0" borderId="41" xfId="0" applyNumberFormat="1" applyFont="1" applyBorder="1" applyAlignment="1">
      <alignment horizontal="center" vertical="center"/>
    </xf>
    <xf numFmtId="182" fontId="2" fillId="0" borderId="42" xfId="0" applyNumberFormat="1" applyFont="1" applyBorder="1" applyAlignment="1">
      <alignment horizontal="center" vertical="center"/>
    </xf>
    <xf numFmtId="182" fontId="2" fillId="0" borderId="43" xfId="0" applyNumberFormat="1" applyFont="1" applyBorder="1" applyAlignment="1">
      <alignment horizontal="center" vertical="center"/>
    </xf>
    <xf numFmtId="0" fontId="2" fillId="3" borderId="44" xfId="0" applyFont="1" applyFill="1" applyBorder="1" applyAlignment="1"/>
    <xf numFmtId="0" fontId="2" fillId="3" borderId="45" xfId="0" applyFont="1" applyFill="1" applyBorder="1" applyAlignment="1"/>
    <xf numFmtId="0" fontId="2" fillId="3" borderId="46" xfId="0" applyFont="1" applyFill="1" applyBorder="1" applyAlignment="1"/>
    <xf numFmtId="0" fontId="2" fillId="0" borderId="33" xfId="0" applyFont="1" applyBorder="1" applyAlignment="1"/>
    <xf numFmtId="0" fontId="2" fillId="0" borderId="0" xfId="0" applyFont="1" applyBorder="1" applyAlignment="1"/>
    <xf numFmtId="0" fontId="6" fillId="2" borderId="35" xfId="0" applyNumberFormat="1" applyFont="1" applyFill="1" applyBorder="1" applyAlignment="1" applyProtection="1">
      <alignment shrinkToFit="1"/>
      <protection locked="0"/>
    </xf>
    <xf numFmtId="0" fontId="6" fillId="2" borderId="1" xfId="0" applyNumberFormat="1" applyFont="1" applyFill="1" applyBorder="1" applyAlignment="1" applyProtection="1">
      <alignment shrinkToFit="1"/>
      <protection locked="0"/>
    </xf>
    <xf numFmtId="0" fontId="6" fillId="2" borderId="12" xfId="0" applyNumberFormat="1" applyFont="1" applyFill="1" applyBorder="1" applyAlignment="1" applyProtection="1">
      <alignment shrinkToFit="1"/>
      <protection locked="0"/>
    </xf>
    <xf numFmtId="0" fontId="2" fillId="4" borderId="0" xfId="0" applyFont="1" applyFill="1" applyAlignment="1" applyProtection="1">
      <alignment vertical="center"/>
    </xf>
    <xf numFmtId="0" fontId="2" fillId="0" borderId="0" xfId="0" applyFont="1" applyAlignment="1" applyProtection="1">
      <alignment vertical="center"/>
    </xf>
    <xf numFmtId="0" fontId="2" fillId="4" borderId="20" xfId="0" applyFont="1" applyFill="1" applyBorder="1" applyAlignment="1" applyProtection="1"/>
    <xf numFmtId="0" fontId="2" fillId="4" borderId="21" xfId="0" applyFont="1" applyFill="1" applyBorder="1" applyAlignment="1" applyProtection="1"/>
    <xf numFmtId="0" fontId="2" fillId="0" borderId="3" xfId="0" applyFont="1" applyBorder="1" applyAlignment="1">
      <alignment horizontal="center" vertical="center"/>
    </xf>
    <xf numFmtId="0" fontId="2" fillId="0" borderId="10" xfId="0" applyFont="1" applyBorder="1" applyAlignment="1">
      <alignment horizontal="center" vertical="center"/>
    </xf>
    <xf numFmtId="0" fontId="2" fillId="0" borderId="14" xfId="0" applyFont="1" applyBorder="1" applyAlignment="1">
      <alignment horizontal="center" vertical="center"/>
    </xf>
    <xf numFmtId="0" fontId="2" fillId="0" borderId="31" xfId="0" applyFont="1" applyBorder="1" applyAlignment="1">
      <alignment horizontal="center" vertical="center"/>
    </xf>
    <xf numFmtId="0" fontId="20" fillId="0" borderId="47" xfId="0" applyFont="1" applyBorder="1" applyAlignment="1">
      <alignment horizontal="center" vertical="center"/>
    </xf>
    <xf numFmtId="0" fontId="2" fillId="0" borderId="5" xfId="0" applyFont="1" applyBorder="1" applyAlignment="1">
      <alignment horizontal="center" vertical="center"/>
    </xf>
    <xf numFmtId="0" fontId="20" fillId="0" borderId="48" xfId="0" applyFont="1" applyBorder="1" applyAlignment="1">
      <alignment horizontal="center" vertical="center"/>
    </xf>
    <xf numFmtId="0" fontId="20" fillId="0" borderId="5" xfId="0" applyFont="1" applyBorder="1" applyAlignment="1">
      <alignment horizontal="center" vertical="center"/>
    </xf>
    <xf numFmtId="0" fontId="2" fillId="3" borderId="25" xfId="0" applyFont="1" applyFill="1" applyBorder="1" applyAlignment="1">
      <alignment horizontal="center" vertical="center"/>
    </xf>
    <xf numFmtId="0" fontId="2" fillId="3" borderId="34" xfId="0" applyFont="1" applyFill="1" applyBorder="1" applyAlignment="1">
      <alignment vertical="top" wrapText="1"/>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26" xfId="0" applyFont="1" applyBorder="1" applyAlignment="1">
      <alignment horizontal="center" vertical="center" wrapText="1"/>
    </xf>
    <xf numFmtId="0" fontId="2" fillId="0" borderId="48" xfId="0" applyFont="1" applyBorder="1" applyAlignment="1">
      <alignment horizontal="center" vertical="center"/>
    </xf>
    <xf numFmtId="0" fontId="2" fillId="0" borderId="27" xfId="0" applyFont="1" applyBorder="1" applyAlignment="1">
      <alignment horizontal="center" vertical="center" wrapText="1"/>
    </xf>
    <xf numFmtId="0" fontId="2" fillId="0" borderId="21" xfId="0" applyFont="1" applyBorder="1" applyAlignment="1">
      <alignment horizontal="center" vertical="center"/>
    </xf>
    <xf numFmtId="0" fontId="2" fillId="0" borderId="32" xfId="0" applyFont="1" applyBorder="1" applyAlignment="1">
      <alignment horizontal="center" vertical="center"/>
    </xf>
    <xf numFmtId="0" fontId="2" fillId="0" borderId="25" xfId="0" applyFont="1" applyBorder="1" applyAlignment="1">
      <alignment horizontal="center" vertical="center"/>
    </xf>
    <xf numFmtId="0" fontId="2" fillId="0" borderId="29" xfId="0" applyFont="1" applyBorder="1" applyAlignment="1">
      <alignment horizontal="center" vertical="center"/>
    </xf>
    <xf numFmtId="0" fontId="2" fillId="0" borderId="47" xfId="0" applyFont="1" applyBorder="1" applyAlignment="1">
      <alignment horizontal="center" vertical="center"/>
    </xf>
    <xf numFmtId="0" fontId="2" fillId="0" borderId="30" xfId="0" applyFont="1" applyBorder="1" applyAlignment="1">
      <alignment horizontal="center" vertical="center"/>
    </xf>
    <xf numFmtId="0" fontId="20" fillId="0" borderId="1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1" fillId="3" borderId="49" xfId="0" applyFont="1" applyFill="1" applyBorder="1" applyAlignment="1">
      <alignment horizontal="center" vertical="center"/>
    </xf>
    <xf numFmtId="0" fontId="21" fillId="3" borderId="35"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0" borderId="49" xfId="0" applyFont="1" applyFill="1" applyBorder="1" applyAlignment="1">
      <alignment horizontal="left" vertical="center" wrapText="1"/>
    </xf>
    <xf numFmtId="0" fontId="21" fillId="0" borderId="50" xfId="0" applyFont="1" applyFill="1" applyBorder="1" applyAlignment="1">
      <alignment horizontal="left" vertical="center" wrapText="1"/>
    </xf>
    <xf numFmtId="0" fontId="21" fillId="0" borderId="51" xfId="0" applyFont="1" applyFill="1" applyBorder="1" applyAlignment="1">
      <alignment horizontal="left" vertical="center" wrapText="1"/>
    </xf>
    <xf numFmtId="0" fontId="0" fillId="0" borderId="45" xfId="0" applyBorder="1" applyAlignment="1">
      <alignment horizontal="center" vertical="center"/>
    </xf>
    <xf numFmtId="182" fontId="2" fillId="0" borderId="22" xfId="0" applyNumberFormat="1" applyFont="1" applyBorder="1" applyAlignment="1">
      <alignment horizontal="center" vertical="center"/>
    </xf>
    <xf numFmtId="0" fontId="6" fillId="2" borderId="48" xfId="0" applyFont="1" applyFill="1" applyBorder="1" applyAlignment="1" applyProtection="1">
      <alignment shrinkToFit="1"/>
      <protection locked="0"/>
    </xf>
    <xf numFmtId="0" fontId="6" fillId="2" borderId="9" xfId="0" applyFont="1" applyFill="1" applyBorder="1" applyAlignment="1" applyProtection="1">
      <alignment shrinkToFit="1"/>
      <protection locked="0"/>
    </xf>
    <xf numFmtId="0" fontId="6" fillId="2" borderId="52" xfId="0" applyFont="1" applyFill="1" applyBorder="1" applyAlignment="1" applyProtection="1">
      <alignment shrinkToFit="1"/>
      <protection locked="0"/>
    </xf>
    <xf numFmtId="0" fontId="6" fillId="0" borderId="3" xfId="0" applyFont="1" applyBorder="1" applyProtection="1"/>
    <xf numFmtId="0" fontId="6" fillId="0" borderId="5" xfId="0" applyFont="1" applyBorder="1" applyProtection="1"/>
    <xf numFmtId="0" fontId="6" fillId="2" borderId="21" xfId="0" applyFont="1" applyFill="1" applyBorder="1" applyAlignment="1" applyProtection="1">
      <alignment shrinkToFit="1"/>
      <protection locked="0"/>
    </xf>
    <xf numFmtId="0" fontId="6" fillId="2" borderId="14" xfId="0" applyFont="1" applyFill="1" applyBorder="1" applyAlignment="1" applyProtection="1">
      <alignment shrinkToFit="1"/>
      <protection locked="0"/>
    </xf>
    <xf numFmtId="0" fontId="6" fillId="2" borderId="14" xfId="0" applyNumberFormat="1" applyFont="1" applyFill="1" applyBorder="1" applyAlignment="1" applyProtection="1">
      <alignment shrinkToFit="1"/>
      <protection locked="0"/>
    </xf>
    <xf numFmtId="0" fontId="6" fillId="2" borderId="53" xfId="0" applyFont="1" applyFill="1" applyBorder="1" applyAlignment="1" applyProtection="1">
      <alignment shrinkToFit="1"/>
      <protection locked="0"/>
    </xf>
    <xf numFmtId="179" fontId="6" fillId="2" borderId="14" xfId="0" applyNumberFormat="1" applyFont="1" applyFill="1" applyBorder="1" applyAlignment="1" applyProtection="1">
      <alignment shrinkToFit="1"/>
      <protection locked="0"/>
    </xf>
    <xf numFmtId="0" fontId="2" fillId="0" borderId="41" xfId="0" applyNumberFormat="1" applyFont="1" applyBorder="1" applyAlignment="1">
      <alignment horizontal="center" vertical="center"/>
    </xf>
    <xf numFmtId="178" fontId="6" fillId="0" borderId="5" xfId="0" applyNumberFormat="1" applyFont="1" applyFill="1" applyBorder="1" applyAlignment="1">
      <alignment horizontal="center" vertical="center"/>
    </xf>
    <xf numFmtId="0" fontId="8" fillId="3" borderId="14"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14" xfId="0" applyFont="1" applyFill="1" applyBorder="1" applyAlignment="1" applyProtection="1">
      <alignment vertical="center"/>
    </xf>
    <xf numFmtId="0" fontId="8" fillId="0" borderId="22" xfId="0" applyFont="1" applyFill="1" applyBorder="1" applyAlignment="1" applyProtection="1">
      <alignment horizontal="center" vertical="center"/>
    </xf>
    <xf numFmtId="0" fontId="8" fillId="0" borderId="22" xfId="0" applyFont="1" applyFill="1" applyBorder="1" applyAlignment="1" applyProtection="1">
      <alignment vertical="center"/>
    </xf>
    <xf numFmtId="0" fontId="6" fillId="3" borderId="1" xfId="0" applyFont="1" applyFill="1" applyBorder="1" applyProtection="1"/>
    <xf numFmtId="0" fontId="6" fillId="3" borderId="16" xfId="0" applyFont="1" applyFill="1" applyBorder="1" applyProtection="1"/>
    <xf numFmtId="178" fontId="6" fillId="0" borderId="1" xfId="0" applyNumberFormat="1" applyFont="1" applyFill="1" applyBorder="1" applyAlignment="1">
      <alignment horizontal="center" vertical="center"/>
    </xf>
    <xf numFmtId="178" fontId="6" fillId="0" borderId="6" xfId="0" applyNumberFormat="1" applyFont="1" applyFill="1" applyBorder="1" applyAlignment="1">
      <alignment horizontal="center" vertical="center"/>
    </xf>
    <xf numFmtId="178" fontId="6" fillId="0" borderId="7" xfId="0" applyNumberFormat="1" applyFont="1" applyFill="1" applyBorder="1" applyAlignment="1">
      <alignment horizontal="center" vertical="center"/>
    </xf>
    <xf numFmtId="178" fontId="6" fillId="0" borderId="12"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0" fontId="21" fillId="2" borderId="50" xfId="0" applyFont="1" applyFill="1" applyBorder="1" applyAlignment="1" applyProtection="1">
      <alignment horizontal="left" vertical="center" wrapText="1"/>
      <protection locked="0"/>
    </xf>
    <xf numFmtId="0" fontId="21" fillId="2" borderId="57" xfId="0" applyFont="1" applyFill="1" applyBorder="1" applyAlignment="1" applyProtection="1">
      <alignment horizontal="left" vertical="center" wrapText="1"/>
      <protection locked="0"/>
    </xf>
    <xf numFmtId="0" fontId="21" fillId="2" borderId="58" xfId="0" applyFont="1" applyFill="1" applyBorder="1" applyAlignment="1" applyProtection="1">
      <alignment horizontal="left" vertical="center" wrapText="1"/>
      <protection locked="0"/>
    </xf>
    <xf numFmtId="0" fontId="2" fillId="2" borderId="59"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60" xfId="0" applyFont="1" applyFill="1" applyBorder="1" applyAlignment="1" applyProtection="1">
      <alignment horizontal="center" vertical="center"/>
      <protection locked="0"/>
    </xf>
    <xf numFmtId="0" fontId="2" fillId="2" borderId="61" xfId="0" applyFont="1" applyFill="1" applyBorder="1" applyAlignment="1" applyProtection="1">
      <alignment horizontal="center" vertical="center"/>
      <protection locked="0"/>
    </xf>
    <xf numFmtId="0" fontId="2" fillId="2" borderId="6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63"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64"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xf numFmtId="0" fontId="2" fillId="2" borderId="55" xfId="0" applyFont="1" applyFill="1" applyBorder="1" applyAlignment="1" applyProtection="1">
      <alignment horizontal="center" vertical="center"/>
      <protection locked="0"/>
    </xf>
    <xf numFmtId="0" fontId="20" fillId="2" borderId="10" xfId="0" applyFont="1" applyFill="1" applyBorder="1" applyAlignment="1" applyProtection="1">
      <alignment vertical="center" wrapText="1"/>
      <protection locked="0"/>
    </xf>
    <xf numFmtId="0" fontId="20" fillId="2" borderId="1" xfId="0" applyFont="1" applyFill="1" applyBorder="1" applyAlignment="1" applyProtection="1">
      <alignment vertical="center" wrapText="1"/>
      <protection locked="0"/>
    </xf>
    <xf numFmtId="0" fontId="20" fillId="2" borderId="12" xfId="0" applyFont="1" applyFill="1" applyBorder="1" applyAlignment="1" applyProtection="1">
      <alignment vertical="center"/>
      <protection locked="0"/>
    </xf>
    <xf numFmtId="0" fontId="20" fillId="2" borderId="47" xfId="0" applyFont="1" applyFill="1" applyBorder="1" applyAlignment="1" applyProtection="1">
      <alignment horizontal="center" vertical="center"/>
      <protection locked="0"/>
    </xf>
    <xf numFmtId="0" fontId="20" fillId="2" borderId="30" xfId="0" applyFont="1" applyFill="1" applyBorder="1" applyAlignment="1" applyProtection="1">
      <alignment horizontal="center" vertical="center"/>
      <protection locked="0"/>
    </xf>
    <xf numFmtId="0" fontId="20" fillId="2" borderId="31" xfId="0" applyFont="1" applyFill="1" applyBorder="1" applyAlignment="1" applyProtection="1">
      <alignment horizontal="center" vertical="center"/>
      <protection locked="0"/>
    </xf>
    <xf numFmtId="0" fontId="2" fillId="2" borderId="66" xfId="0" applyFont="1" applyFill="1" applyBorder="1" applyAlignment="1" applyProtection="1">
      <alignment horizontal="center" vertical="center"/>
      <protection locked="0"/>
    </xf>
    <xf numFmtId="0" fontId="2" fillId="2" borderId="10" xfId="0" applyFont="1" applyFill="1" applyBorder="1" applyAlignment="1" applyProtection="1">
      <alignment vertical="center" wrapText="1"/>
      <protection locked="0"/>
    </xf>
    <xf numFmtId="0" fontId="2" fillId="2" borderId="48" xfId="0" applyFont="1" applyFill="1" applyBorder="1" applyAlignment="1" applyProtection="1">
      <alignment vertical="center" wrapText="1"/>
      <protection locked="0"/>
    </xf>
    <xf numFmtId="0" fontId="2" fillId="2" borderId="1" xfId="0" applyFont="1" applyFill="1" applyBorder="1" applyAlignment="1" applyProtection="1">
      <alignment vertical="center" wrapText="1"/>
      <protection locked="0"/>
    </xf>
    <xf numFmtId="0" fontId="2" fillId="2" borderId="9" xfId="0" applyFont="1" applyFill="1" applyBorder="1" applyAlignment="1" applyProtection="1">
      <alignment vertical="center" wrapText="1"/>
      <protection locked="0"/>
    </xf>
    <xf numFmtId="0" fontId="2" fillId="2" borderId="47" xfId="0" applyFont="1" applyFill="1" applyBorder="1" applyAlignment="1" applyProtection="1">
      <alignment horizontal="center" vertical="center"/>
      <protection locked="0"/>
    </xf>
    <xf numFmtId="0" fontId="2" fillId="2" borderId="30" xfId="0" applyFont="1" applyFill="1" applyBorder="1" applyAlignment="1" applyProtection="1">
      <alignment horizontal="center" vertical="center"/>
      <protection locked="0"/>
    </xf>
    <xf numFmtId="0" fontId="2" fillId="2" borderId="31" xfId="0" applyFont="1" applyFill="1" applyBorder="1" applyAlignment="1" applyProtection="1">
      <alignment horizontal="center" vertical="center"/>
      <protection locked="0"/>
    </xf>
    <xf numFmtId="0" fontId="19" fillId="4" borderId="20" xfId="0" applyFont="1" applyFill="1" applyBorder="1" applyAlignment="1" applyProtection="1">
      <alignment horizontal="center" vertical="center"/>
    </xf>
    <xf numFmtId="186" fontId="19" fillId="4" borderId="24" xfId="0" applyNumberFormat="1" applyFon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0" fontId="19" fillId="4" borderId="0" xfId="0" applyFont="1" applyFill="1" applyBorder="1" applyAlignment="1" applyProtection="1">
      <alignment horizontal="left" vertical="center"/>
      <protection locked="0"/>
    </xf>
    <xf numFmtId="0" fontId="19" fillId="4" borderId="0" xfId="0" applyFont="1" applyFill="1" applyBorder="1" applyAlignment="1" applyProtection="1">
      <alignment horizontal="left" vertical="center"/>
    </xf>
    <xf numFmtId="49" fontId="6" fillId="6" borderId="35" xfId="0" applyNumberFormat="1" applyFont="1" applyFill="1" applyBorder="1" applyAlignment="1" applyProtection="1">
      <alignment shrinkToFit="1"/>
      <protection locked="0"/>
    </xf>
    <xf numFmtId="49" fontId="6" fillId="6" borderId="1" xfId="0" applyNumberFormat="1" applyFont="1" applyFill="1" applyBorder="1" applyAlignment="1" applyProtection="1">
      <alignment shrinkToFit="1"/>
      <protection locked="0"/>
    </xf>
    <xf numFmtId="49" fontId="6" fillId="6" borderId="14" xfId="0" applyNumberFormat="1" applyFont="1" applyFill="1" applyBorder="1" applyAlignment="1" applyProtection="1">
      <alignment shrinkToFit="1"/>
      <protection locked="0"/>
    </xf>
    <xf numFmtId="49" fontId="6" fillId="6" borderId="12" xfId="0" applyNumberFormat="1" applyFont="1" applyFill="1" applyBorder="1" applyAlignment="1" applyProtection="1">
      <alignment shrinkToFit="1"/>
      <protection locked="0"/>
    </xf>
    <xf numFmtId="0" fontId="0" fillId="0" borderId="67" xfId="0" applyBorder="1"/>
    <xf numFmtId="0" fontId="21" fillId="0" borderId="77" xfId="0" applyFont="1" applyFill="1" applyBorder="1" applyAlignment="1">
      <alignment horizontal="left" vertical="center" wrapText="1"/>
    </xf>
    <xf numFmtId="0" fontId="21" fillId="2" borderId="78" xfId="0" applyFont="1" applyFill="1" applyBorder="1" applyAlignment="1" applyProtection="1">
      <alignment horizontal="left" vertical="center" wrapText="1"/>
      <protection locked="0"/>
    </xf>
    <xf numFmtId="0" fontId="6" fillId="0" borderId="7" xfId="0" applyFont="1" applyBorder="1" applyProtection="1"/>
    <xf numFmtId="0" fontId="20" fillId="0" borderId="0" xfId="0" applyFont="1" applyFill="1" applyProtection="1"/>
    <xf numFmtId="0" fontId="6" fillId="0" borderId="0" xfId="0" applyFont="1" applyFill="1" applyProtection="1"/>
    <xf numFmtId="49" fontId="20" fillId="2" borderId="14" xfId="0" applyNumberFormat="1" applyFont="1" applyFill="1" applyBorder="1" applyAlignment="1" applyProtection="1">
      <alignment vertical="center" wrapText="1"/>
      <protection locked="0"/>
    </xf>
    <xf numFmtId="0" fontId="2" fillId="0" borderId="5" xfId="0" applyNumberFormat="1" applyFont="1" applyBorder="1" applyAlignment="1">
      <alignment horizontal="center" vertical="center"/>
    </xf>
    <xf numFmtId="0" fontId="22" fillId="0" borderId="0" xfId="0" applyFont="1" applyBorder="1" applyAlignment="1">
      <alignment horizontal="center" vertical="center"/>
    </xf>
    <xf numFmtId="0" fontId="20" fillId="0" borderId="0" xfId="0" applyFont="1" applyAlignment="1"/>
    <xf numFmtId="0" fontId="20" fillId="0" borderId="0" xfId="0" applyFont="1" applyBorder="1"/>
    <xf numFmtId="0" fontId="20" fillId="0" borderId="0" xfId="0" applyFont="1" applyBorder="1" applyAlignment="1">
      <alignment horizontal="left"/>
    </xf>
    <xf numFmtId="0" fontId="20" fillId="0"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20" fillId="2" borderId="5" xfId="0" applyFont="1" applyFill="1" applyBorder="1" applyAlignment="1" applyProtection="1">
      <alignment vertical="center" wrapText="1"/>
      <protection locked="0"/>
    </xf>
    <xf numFmtId="49" fontId="20" fillId="2" borderId="79" xfId="0" applyNumberFormat="1" applyFont="1" applyFill="1" applyBorder="1" applyAlignment="1" applyProtection="1">
      <alignment vertical="center" wrapText="1"/>
      <protection locked="0"/>
    </xf>
    <xf numFmtId="0" fontId="20" fillId="2" borderId="7" xfId="0" applyFont="1" applyFill="1" applyBorder="1" applyAlignment="1" applyProtection="1">
      <alignment vertical="center"/>
      <protection locked="0"/>
    </xf>
    <xf numFmtId="0" fontId="20" fillId="3" borderId="32" xfId="0" applyFont="1" applyFill="1" applyBorder="1" applyAlignment="1">
      <alignment horizontal="center" vertical="center"/>
    </xf>
    <xf numFmtId="0" fontId="20" fillId="0" borderId="80" xfId="0" applyFont="1" applyBorder="1" applyAlignment="1">
      <alignment horizontal="left" vertical="center"/>
    </xf>
    <xf numFmtId="0" fontId="20" fillId="0" borderId="81" xfId="0" applyFont="1" applyBorder="1" applyAlignment="1">
      <alignment vertical="center" wrapText="1"/>
    </xf>
    <xf numFmtId="0" fontId="20" fillId="0" borderId="82" xfId="0" applyFont="1" applyBorder="1" applyAlignment="1">
      <alignment vertical="center"/>
    </xf>
    <xf numFmtId="0" fontId="2" fillId="0" borderId="80" xfId="0" applyFont="1" applyBorder="1" applyAlignment="1">
      <alignment horizontal="left" vertical="center"/>
    </xf>
    <xf numFmtId="0" fontId="2" fillId="0" borderId="81" xfId="0" applyFont="1" applyBorder="1" applyAlignment="1">
      <alignment vertical="center" wrapText="1"/>
    </xf>
    <xf numFmtId="0" fontId="13" fillId="0" borderId="0" xfId="0" applyFont="1" applyFill="1"/>
    <xf numFmtId="0" fontId="20" fillId="2" borderId="29" xfId="0" applyFont="1" applyFill="1" applyBorder="1" applyAlignment="1" applyProtection="1">
      <alignment horizontal="center" vertical="center"/>
      <protection locked="0"/>
    </xf>
    <xf numFmtId="0" fontId="1" fillId="2" borderId="35"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84" xfId="0" applyFont="1" applyFill="1" applyBorder="1" applyAlignment="1" applyProtection="1">
      <alignment horizontal="center" vertical="center" wrapText="1"/>
      <protection locked="0"/>
    </xf>
    <xf numFmtId="0" fontId="1" fillId="2" borderId="83"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85" xfId="0" applyFont="1" applyFill="1" applyBorder="1" applyAlignment="1" applyProtection="1">
      <alignment horizontal="center" vertical="center" wrapText="1"/>
      <protection locked="0"/>
    </xf>
    <xf numFmtId="0" fontId="1" fillId="2" borderId="31" xfId="0" applyFont="1" applyFill="1" applyBorder="1" applyAlignment="1" applyProtection="1">
      <alignment horizontal="center" vertical="center" wrapText="1"/>
      <protection locked="0"/>
    </xf>
    <xf numFmtId="0" fontId="2" fillId="0" borderId="59" xfId="0" applyNumberFormat="1" applyFont="1" applyBorder="1" applyAlignment="1">
      <alignment horizontal="center" vertical="center"/>
    </xf>
    <xf numFmtId="0" fontId="2" fillId="0" borderId="22" xfId="0" applyNumberFormat="1" applyFont="1" applyBorder="1" applyAlignment="1">
      <alignment horizontal="center" vertical="center"/>
    </xf>
    <xf numFmtId="0" fontId="2" fillId="0" borderId="62" xfId="0" applyNumberFormat="1" applyFont="1" applyBorder="1" applyAlignment="1">
      <alignment horizontal="center" vertical="center"/>
    </xf>
    <xf numFmtId="0" fontId="2" fillId="0" borderId="0" xfId="0" applyNumberFormat="1" applyFont="1" applyBorder="1" applyAlignment="1">
      <alignment horizontal="center" vertical="center"/>
    </xf>
    <xf numFmtId="0" fontId="2" fillId="0" borderId="64" xfId="0" applyNumberFormat="1" applyFont="1" applyBorder="1" applyAlignment="1">
      <alignment horizontal="center" vertical="center"/>
    </xf>
    <xf numFmtId="0" fontId="2" fillId="0" borderId="86" xfId="0" applyNumberFormat="1" applyFont="1" applyBorder="1" applyAlignment="1">
      <alignment horizontal="center" vertical="center"/>
    </xf>
    <xf numFmtId="0" fontId="2" fillId="0" borderId="1" xfId="0" applyNumberFormat="1" applyFont="1" applyBorder="1" applyAlignment="1">
      <alignment horizontal="center" vertical="center"/>
    </xf>
    <xf numFmtId="187" fontId="2" fillId="0" borderId="87" xfId="0" applyNumberFormat="1" applyFont="1" applyBorder="1" applyAlignment="1">
      <alignment horizontal="center" vertical="center"/>
    </xf>
    <xf numFmtId="187" fontId="2" fillId="0" borderId="88" xfId="0" applyNumberFormat="1" applyFont="1" applyBorder="1" applyAlignment="1">
      <alignment horizontal="center" vertical="center"/>
    </xf>
    <xf numFmtId="187" fontId="2" fillId="0" borderId="41" xfId="0" applyNumberFormat="1" applyFont="1" applyBorder="1" applyAlignment="1">
      <alignment horizontal="center" vertical="center"/>
    </xf>
    <xf numFmtId="0" fontId="20" fillId="0" borderId="0" xfId="0" applyFont="1" applyBorder="1" applyAlignment="1">
      <alignment horizontal="center"/>
    </xf>
    <xf numFmtId="0" fontId="0" fillId="0" borderId="19" xfId="0" applyBorder="1" applyAlignment="1">
      <alignment horizontal="center"/>
    </xf>
    <xf numFmtId="0" fontId="0" fillId="0" borderId="90" xfId="0" applyBorder="1" applyAlignment="1">
      <alignment horizontal="center"/>
    </xf>
    <xf numFmtId="0" fontId="0" fillId="0" borderId="66" xfId="0" applyBorder="1" applyAlignment="1">
      <alignment horizontal="center"/>
    </xf>
    <xf numFmtId="0" fontId="1" fillId="0" borderId="0" xfId="0" applyFont="1"/>
    <xf numFmtId="0" fontId="20" fillId="0" borderId="0" xfId="0" applyFont="1" applyBorder="1" applyAlignment="1"/>
    <xf numFmtId="0" fontId="1" fillId="0" borderId="0" xfId="0" applyFont="1" applyBorder="1" applyAlignment="1">
      <alignment horizontal="left"/>
    </xf>
    <xf numFmtId="0" fontId="1" fillId="0" borderId="0" xfId="0" applyFont="1" applyAlignment="1"/>
    <xf numFmtId="0" fontId="20" fillId="7" borderId="0" xfId="0" applyFont="1" applyFill="1"/>
    <xf numFmtId="0" fontId="0" fillId="7" borderId="0" xfId="0" applyFill="1"/>
    <xf numFmtId="0" fontId="6" fillId="7" borderId="0" xfId="0" applyFont="1" applyFill="1" applyProtection="1"/>
    <xf numFmtId="0" fontId="20" fillId="8" borderId="0" xfId="0" applyFont="1" applyFill="1"/>
    <xf numFmtId="0" fontId="0" fillId="8" borderId="0" xfId="0" applyFill="1"/>
    <xf numFmtId="0" fontId="6" fillId="8" borderId="0" xfId="0" applyFont="1" applyFill="1" applyProtection="1"/>
    <xf numFmtId="0" fontId="20" fillId="4" borderId="0" xfId="0" applyFont="1" applyFill="1"/>
    <xf numFmtId="0" fontId="20" fillId="0" borderId="0" xfId="0" applyFont="1" applyFill="1"/>
    <xf numFmtId="0" fontId="0" fillId="0" borderId="91" xfId="0" applyFill="1" applyBorder="1" applyAlignment="1">
      <alignment horizontal="center" vertical="center"/>
    </xf>
    <xf numFmtId="0" fontId="0" fillId="0" borderId="90" xfId="0" applyFill="1" applyBorder="1" applyAlignment="1">
      <alignment horizontal="center"/>
    </xf>
    <xf numFmtId="0" fontId="2" fillId="9" borderId="0" xfId="0" applyFont="1" applyFill="1"/>
    <xf numFmtId="0" fontId="6" fillId="9" borderId="0" xfId="0" applyFont="1" applyFill="1" applyProtection="1"/>
    <xf numFmtId="0" fontId="20" fillId="9" borderId="0" xfId="0" applyFont="1" applyFill="1"/>
    <xf numFmtId="0" fontId="0" fillId="9" borderId="0" xfId="0" applyFill="1"/>
    <xf numFmtId="0" fontId="0" fillId="9" borderId="0" xfId="0" applyFont="1" applyFill="1"/>
    <xf numFmtId="0" fontId="6" fillId="0" borderId="1" xfId="0" applyFont="1" applyFill="1" applyBorder="1" applyAlignment="1">
      <alignment horizontal="center"/>
    </xf>
    <xf numFmtId="0" fontId="0" fillId="0" borderId="0" xfId="0" applyFont="1" applyFill="1"/>
    <xf numFmtId="0" fontId="0" fillId="0" borderId="0" xfId="0" applyFill="1"/>
    <xf numFmtId="0" fontId="6" fillId="0" borderId="27" xfId="0" applyFont="1" applyFill="1" applyBorder="1" applyAlignment="1">
      <alignment horizontal="center"/>
    </xf>
    <xf numFmtId="0" fontId="0" fillId="0" borderId="0" xfId="0" applyFont="1"/>
    <xf numFmtId="0" fontId="20" fillId="0" borderId="32"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92" xfId="0" applyFont="1" applyFill="1" applyBorder="1" applyAlignment="1">
      <alignment horizontal="center" vertical="center"/>
    </xf>
    <xf numFmtId="0" fontId="20" fillId="0" borderId="35" xfId="0" applyFont="1" applyFill="1" applyBorder="1" applyAlignment="1">
      <alignment horizontal="center" vertical="center"/>
    </xf>
    <xf numFmtId="0" fontId="20" fillId="0" borderId="35" xfId="0" applyFont="1" applyFill="1" applyBorder="1" applyAlignment="1">
      <alignment horizontal="center" vertical="center" wrapText="1"/>
    </xf>
    <xf numFmtId="0" fontId="20" fillId="0" borderId="35" xfId="0" applyFont="1" applyFill="1" applyBorder="1" applyAlignment="1">
      <alignment horizontal="center" wrapText="1"/>
    </xf>
    <xf numFmtId="0" fontId="20" fillId="0" borderId="56" xfId="0" applyFont="1" applyFill="1" applyBorder="1" applyAlignment="1">
      <alignment horizontal="center" wrapText="1"/>
    </xf>
    <xf numFmtId="0" fontId="6" fillId="0" borderId="10" xfId="0" applyFont="1" applyFill="1" applyBorder="1" applyAlignment="1">
      <alignment horizontal="center"/>
    </xf>
    <xf numFmtId="0" fontId="2" fillId="0" borderId="1" xfId="0" applyFont="1" applyFill="1" applyBorder="1"/>
    <xf numFmtId="0" fontId="2" fillId="0" borderId="1" xfId="0" applyFont="1" applyFill="1" applyBorder="1" applyAlignment="1">
      <alignment horizontal="center"/>
    </xf>
    <xf numFmtId="187" fontId="2" fillId="0" borderId="93" xfId="0" applyNumberFormat="1" applyFont="1" applyBorder="1" applyAlignment="1">
      <alignment horizontal="center" vertical="center"/>
    </xf>
    <xf numFmtId="177" fontId="2" fillId="0" borderId="94" xfId="0" applyNumberFormat="1" applyFont="1" applyBorder="1" applyAlignment="1">
      <alignment horizontal="center" vertical="center"/>
    </xf>
    <xf numFmtId="177" fontId="2" fillId="0" borderId="45" xfId="0" applyNumberFormat="1" applyFont="1" applyBorder="1" applyAlignment="1">
      <alignment horizontal="center" vertical="center"/>
    </xf>
    <xf numFmtId="177" fontId="2" fillId="0" borderId="95" xfId="0" applyNumberFormat="1" applyFont="1" applyBorder="1" applyAlignment="1">
      <alignment horizontal="center" vertical="center"/>
    </xf>
    <xf numFmtId="177" fontId="2" fillId="0" borderId="96" xfId="0" applyNumberFormat="1" applyFont="1" applyBorder="1" applyAlignment="1">
      <alignment horizontal="center" vertical="center"/>
    </xf>
    <xf numFmtId="177" fontId="2" fillId="0" borderId="92" xfId="0" applyNumberFormat="1" applyFont="1" applyBorder="1" applyAlignment="1">
      <alignment horizontal="center" vertical="center"/>
    </xf>
    <xf numFmtId="187" fontId="2" fillId="0" borderId="49" xfId="0" applyNumberFormat="1" applyFont="1" applyBorder="1" applyAlignment="1">
      <alignment horizontal="center" vertical="center"/>
    </xf>
    <xf numFmtId="177" fontId="2" fillId="0" borderId="97" xfId="0" applyNumberFormat="1" applyFont="1" applyBorder="1" applyAlignment="1">
      <alignment horizontal="center" vertical="center"/>
    </xf>
    <xf numFmtId="177" fontId="2" fillId="0" borderId="24" xfId="0" applyNumberFormat="1" applyFont="1" applyBorder="1" applyAlignment="1">
      <alignment horizontal="center" vertical="center"/>
    </xf>
    <xf numFmtId="177" fontId="2" fillId="0" borderId="5" xfId="0" applyNumberFormat="1" applyFont="1" applyBorder="1" applyAlignment="1">
      <alignment horizontal="center" vertical="center"/>
    </xf>
    <xf numFmtId="177" fontId="2" fillId="0" borderId="27" xfId="0" applyNumberFormat="1" applyFont="1" applyBorder="1" applyAlignment="1">
      <alignment horizontal="center" vertical="center"/>
    </xf>
    <xf numFmtId="177" fontId="2" fillId="0" borderId="9" xfId="0" applyNumberFormat="1" applyFont="1" applyBorder="1" applyAlignment="1">
      <alignment horizontal="center" vertical="center"/>
    </xf>
    <xf numFmtId="187" fontId="2" fillId="0" borderId="98" xfId="0" applyNumberFormat="1" applyFont="1" applyBorder="1" applyAlignment="1">
      <alignment horizontal="center" vertical="center"/>
    </xf>
    <xf numFmtId="0" fontId="2" fillId="0" borderId="3" xfId="0" applyFont="1" applyFill="1" applyBorder="1"/>
    <xf numFmtId="0" fontId="2" fillId="0" borderId="10" xfId="0" applyFont="1" applyFill="1" applyBorder="1"/>
    <xf numFmtId="0" fontId="2" fillId="0" borderId="10" xfId="0" applyFont="1" applyFill="1" applyBorder="1" applyAlignment="1">
      <alignment horizontal="center"/>
    </xf>
    <xf numFmtId="0" fontId="2" fillId="0" borderId="5" xfId="0" applyFont="1" applyFill="1" applyBorder="1"/>
    <xf numFmtId="0" fontId="2" fillId="0" borderId="0" xfId="0" applyFont="1" applyAlignment="1"/>
    <xf numFmtId="0" fontId="0" fillId="0" borderId="0" xfId="0" applyBorder="1" applyAlignment="1">
      <alignment horizontal="center" vertical="center"/>
    </xf>
    <xf numFmtId="0" fontId="2" fillId="2" borderId="23" xfId="0" applyFont="1" applyFill="1" applyBorder="1" applyAlignment="1" applyProtection="1">
      <alignment horizontal="center" vertical="center"/>
      <protection locked="0"/>
    </xf>
    <xf numFmtId="0" fontId="2" fillId="2" borderId="52" xfId="0" applyFont="1" applyFill="1" applyBorder="1" applyAlignment="1" applyProtection="1">
      <alignment horizontal="center" vertical="center"/>
      <protection locked="0"/>
    </xf>
    <xf numFmtId="0" fontId="2" fillId="0" borderId="65" xfId="0" applyNumberFormat="1" applyFont="1" applyBorder="1" applyAlignment="1">
      <alignment horizontal="center" vertical="center"/>
    </xf>
    <xf numFmtId="187" fontId="2" fillId="0" borderId="4" xfId="0" applyNumberFormat="1" applyFont="1" applyBorder="1" applyAlignment="1">
      <alignment horizontal="center" vertical="center"/>
    </xf>
    <xf numFmtId="0" fontId="2" fillId="0" borderId="23" xfId="0" applyNumberFormat="1" applyFont="1" applyBorder="1" applyAlignment="1">
      <alignment horizontal="center" vertical="center"/>
    </xf>
    <xf numFmtId="0" fontId="2" fillId="0" borderId="66" xfId="0" applyNumberFormat="1" applyFont="1" applyBorder="1" applyAlignment="1">
      <alignment horizontal="center" vertical="center"/>
    </xf>
    <xf numFmtId="187" fontId="2" fillId="0" borderId="66" xfId="0" applyNumberFormat="1" applyFont="1" applyBorder="1" applyAlignment="1">
      <alignment horizontal="center" vertical="center"/>
    </xf>
    <xf numFmtId="0" fontId="20" fillId="0" borderId="18" xfId="0" applyFont="1" applyBorder="1" applyAlignment="1"/>
    <xf numFmtId="0" fontId="20" fillId="0" borderId="18" xfId="0" applyFont="1" applyFill="1" applyBorder="1" applyAlignment="1"/>
    <xf numFmtId="0" fontId="1" fillId="0" borderId="0" xfId="0" applyFont="1" applyBorder="1" applyAlignment="1"/>
    <xf numFmtId="0" fontId="20" fillId="0" borderId="17" xfId="0" applyFont="1" applyBorder="1" applyAlignment="1"/>
    <xf numFmtId="0" fontId="2" fillId="0" borderId="99" xfId="0" applyFont="1" applyBorder="1" applyAlignment="1">
      <alignment horizontal="center"/>
    </xf>
    <xf numFmtId="0" fontId="2" fillId="0" borderId="16" xfId="0" applyFont="1" applyBorder="1" applyAlignment="1">
      <alignment horizontal="center"/>
    </xf>
    <xf numFmtId="0" fontId="2" fillId="0" borderId="27" xfId="0" applyFont="1" applyBorder="1" applyAlignment="1">
      <alignment horizontal="center" vertical="center"/>
    </xf>
    <xf numFmtId="0" fontId="2" fillId="0" borderId="22" xfId="0" applyFont="1" applyBorder="1" applyAlignment="1">
      <alignment horizontal="left"/>
    </xf>
    <xf numFmtId="0" fontId="2" fillId="0" borderId="19" xfId="0" applyFont="1" applyFill="1" applyBorder="1" applyAlignment="1">
      <alignment horizontal="center"/>
    </xf>
    <xf numFmtId="0" fontId="2" fillId="0" borderId="21" xfId="0" applyFont="1" applyFill="1" applyBorder="1" applyAlignment="1">
      <alignment horizontal="center"/>
    </xf>
    <xf numFmtId="0" fontId="2" fillId="0" borderId="27" xfId="0" applyFont="1" applyFill="1" applyBorder="1" applyAlignment="1">
      <alignment horizontal="center"/>
    </xf>
    <xf numFmtId="0" fontId="2" fillId="0" borderId="66" xfId="0" applyFont="1" applyFill="1" applyBorder="1" applyAlignment="1">
      <alignment horizontal="center"/>
    </xf>
    <xf numFmtId="0" fontId="2" fillId="0" borderId="23" xfId="0" applyFont="1" applyFill="1" applyBorder="1" applyAlignment="1">
      <alignment horizontal="center"/>
    </xf>
    <xf numFmtId="0" fontId="2" fillId="0" borderId="19" xfId="0" applyFont="1" applyBorder="1" applyAlignment="1">
      <alignment horizontal="center"/>
    </xf>
    <xf numFmtId="0" fontId="2" fillId="0" borderId="90" xfId="0" applyFont="1" applyBorder="1" applyAlignment="1">
      <alignment horizontal="center"/>
    </xf>
    <xf numFmtId="0" fontId="2" fillId="0" borderId="66" xfId="0" applyFont="1" applyBorder="1" applyAlignment="1">
      <alignment horizontal="center"/>
    </xf>
    <xf numFmtId="0" fontId="2" fillId="0" borderId="90" xfId="0" applyFont="1" applyFill="1" applyBorder="1" applyAlignment="1">
      <alignment horizontal="center" vertical="center"/>
    </xf>
    <xf numFmtId="0" fontId="2" fillId="0" borderId="90" xfId="0" applyFont="1" applyFill="1" applyBorder="1" applyAlignment="1">
      <alignment horizontal="center"/>
    </xf>
    <xf numFmtId="0" fontId="2" fillId="0" borderId="34" xfId="0" applyFont="1" applyFill="1" applyBorder="1" applyAlignment="1">
      <alignment horizontal="center" vertical="center"/>
    </xf>
    <xf numFmtId="0" fontId="2" fillId="0" borderId="56" xfId="0" applyFont="1" applyFill="1" applyBorder="1" applyAlignment="1">
      <alignment horizontal="center" vertical="center"/>
    </xf>
    <xf numFmtId="0" fontId="2" fillId="0" borderId="26" xfId="0" applyFont="1" applyBorder="1" applyAlignment="1">
      <alignment horizontal="center" vertical="center"/>
    </xf>
    <xf numFmtId="0" fontId="2" fillId="0" borderId="4" xfId="0" applyFont="1" applyBorder="1" applyAlignment="1"/>
    <xf numFmtId="0" fontId="2" fillId="0" borderId="6" xfId="0" applyFont="1" applyBorder="1" applyAlignment="1"/>
    <xf numFmtId="0" fontId="2" fillId="0" borderId="1" xfId="0" applyFont="1" applyBorder="1" applyAlignment="1">
      <alignment horizontal="center" vertical="center"/>
    </xf>
    <xf numFmtId="0" fontId="2" fillId="0" borderId="12" xfId="0" applyFont="1" applyBorder="1" applyAlignment="1">
      <alignment horizontal="center" vertical="center"/>
    </xf>
    <xf numFmtId="0" fontId="2" fillId="0" borderId="8" xfId="0" applyFont="1" applyBorder="1" applyAlignment="1"/>
    <xf numFmtId="0" fontId="1" fillId="0" borderId="45" xfId="0" applyFont="1" applyBorder="1" applyAlignment="1">
      <alignment horizontal="center" vertical="center"/>
    </xf>
    <xf numFmtId="0" fontId="1" fillId="0" borderId="45" xfId="0" applyFont="1" applyBorder="1" applyAlignment="1"/>
    <xf numFmtId="0" fontId="1" fillId="0" borderId="0" xfId="0" applyFont="1" applyBorder="1" applyAlignment="1">
      <alignment horizontal="center" vertical="center"/>
    </xf>
    <xf numFmtId="0" fontId="0" fillId="7" borderId="0" xfId="0" applyFont="1" applyFill="1"/>
    <xf numFmtId="0" fontId="20" fillId="0" borderId="1" xfId="0" applyFont="1" applyBorder="1"/>
    <xf numFmtId="0" fontId="20" fillId="4" borderId="1" xfId="0" applyFont="1" applyFill="1" applyBorder="1"/>
    <xf numFmtId="0" fontId="2" fillId="0" borderId="4" xfId="0" applyFont="1" applyFill="1" applyBorder="1"/>
    <xf numFmtId="0" fontId="2" fillId="0" borderId="6" xfId="0" applyFont="1" applyFill="1" applyBorder="1"/>
    <xf numFmtId="0" fontId="6" fillId="0" borderId="1" xfId="0" applyFont="1" applyBorder="1" applyAlignment="1">
      <alignment horizontal="center"/>
    </xf>
    <xf numFmtId="0" fontId="20" fillId="0" borderId="1" xfId="0" applyFont="1" applyBorder="1" applyAlignment="1"/>
    <xf numFmtId="0" fontId="20" fillId="0" borderId="1" xfId="0" applyFont="1" applyBorder="1" applyAlignment="1">
      <alignment horizontal="left"/>
    </xf>
    <xf numFmtId="0" fontId="20" fillId="0" borderId="1" xfId="0" applyFont="1" applyBorder="1" applyAlignment="1">
      <alignment horizontal="center"/>
    </xf>
    <xf numFmtId="0" fontId="20" fillId="0" borderId="5" xfId="0" applyFont="1" applyBorder="1"/>
    <xf numFmtId="0" fontId="20" fillId="0" borderId="6" xfId="0" applyFont="1" applyBorder="1"/>
    <xf numFmtId="0" fontId="20" fillId="0" borderId="7" xfId="0" applyFont="1" applyBorder="1"/>
    <xf numFmtId="0" fontId="20" fillId="0" borderId="12" xfId="0" applyFont="1" applyBorder="1"/>
    <xf numFmtId="0" fontId="20" fillId="4" borderId="12" xfId="0" applyFont="1" applyFill="1" applyBorder="1"/>
    <xf numFmtId="0" fontId="20" fillId="0" borderId="8" xfId="0" applyFont="1" applyBorder="1"/>
    <xf numFmtId="0" fontId="6" fillId="0" borderId="79" xfId="0" applyFont="1" applyBorder="1"/>
    <xf numFmtId="0" fontId="6" fillId="0" borderId="15" xfId="0" applyFont="1" applyBorder="1"/>
    <xf numFmtId="0" fontId="32" fillId="0" borderId="7" xfId="0" applyFont="1" applyBorder="1"/>
    <xf numFmtId="0" fontId="32" fillId="0" borderId="8" xfId="0" applyFont="1" applyBorder="1"/>
    <xf numFmtId="0" fontId="6" fillId="0" borderId="45" xfId="0" applyFont="1" applyFill="1" applyBorder="1"/>
    <xf numFmtId="0" fontId="0" fillId="0" borderId="45" xfId="0" applyBorder="1"/>
    <xf numFmtId="0" fontId="33" fillId="0" borderId="0" xfId="0" applyFont="1"/>
    <xf numFmtId="0" fontId="6" fillId="0" borderId="1" xfId="0" applyFont="1" applyFill="1" applyBorder="1" applyAlignment="1">
      <alignment horizontal="center"/>
    </xf>
    <xf numFmtId="0" fontId="6" fillId="0" borderId="1" xfId="0" applyFont="1" applyFill="1" applyBorder="1" applyAlignment="1">
      <alignment horizontal="center"/>
    </xf>
    <xf numFmtId="0" fontId="6" fillId="0" borderId="1" xfId="0" applyFont="1" applyFill="1" applyBorder="1" applyAlignment="1">
      <alignment wrapText="1"/>
    </xf>
    <xf numFmtId="0" fontId="6" fillId="0" borderId="1" xfId="0" applyFont="1" applyFill="1" applyBorder="1" applyAlignment="1"/>
    <xf numFmtId="0" fontId="35" fillId="0" borderId="0" xfId="0" applyFont="1"/>
    <xf numFmtId="0" fontId="36" fillId="0" borderId="0" xfId="0" applyFont="1" applyProtection="1"/>
    <xf numFmtId="0" fontId="36" fillId="0" borderId="0" xfId="0" applyFont="1"/>
    <xf numFmtId="0" fontId="36" fillId="0" borderId="0" xfId="0" applyFont="1" applyAlignment="1" applyProtection="1">
      <alignment vertical="top"/>
    </xf>
    <xf numFmtId="0" fontId="36" fillId="0" borderId="0" xfId="0" applyFont="1" applyFill="1" applyProtection="1"/>
    <xf numFmtId="0" fontId="35" fillId="0" borderId="0" xfId="0" applyFont="1" applyProtection="1"/>
    <xf numFmtId="0" fontId="36" fillId="3" borderId="68" xfId="0" applyFont="1" applyFill="1" applyBorder="1" applyAlignment="1" applyProtection="1">
      <alignment horizontal="center" vertical="center"/>
    </xf>
    <xf numFmtId="0" fontId="36" fillId="0" borderId="72" xfId="0" applyFont="1" applyBorder="1" applyAlignment="1" applyProtection="1">
      <alignment horizontal="center" vertical="center"/>
    </xf>
    <xf numFmtId="183" fontId="36" fillId="0" borderId="45" xfId="0" applyNumberFormat="1" applyFont="1" applyBorder="1" applyAlignment="1" applyProtection="1">
      <alignment horizontal="center" vertical="center"/>
    </xf>
    <xf numFmtId="0" fontId="37" fillId="0" borderId="17" xfId="0" applyFont="1" applyBorder="1" applyAlignment="1" applyProtection="1">
      <protection hidden="1"/>
    </xf>
    <xf numFmtId="0" fontId="36" fillId="0" borderId="0" xfId="0" applyFont="1" applyBorder="1" applyProtection="1"/>
    <xf numFmtId="0" fontId="36" fillId="0" borderId="73" xfId="0" applyFont="1" applyBorder="1" applyAlignment="1" applyProtection="1">
      <alignment horizontal="center" vertical="center"/>
    </xf>
    <xf numFmtId="176" fontId="36" fillId="2" borderId="54" xfId="0" applyNumberFormat="1" applyFont="1" applyFill="1" applyBorder="1" applyAlignment="1" applyProtection="1">
      <alignment horizontal="center" vertical="center"/>
      <protection locked="0"/>
    </xf>
    <xf numFmtId="0" fontId="36" fillId="0" borderId="17" xfId="0" applyFont="1" applyBorder="1" applyAlignment="1" applyProtection="1">
      <alignment horizontal="center" vertical="center"/>
    </xf>
    <xf numFmtId="0" fontId="36" fillId="0" borderId="74" xfId="0" applyFont="1" applyBorder="1" applyAlignment="1" applyProtection="1">
      <alignment horizontal="center" vertical="center"/>
    </xf>
    <xf numFmtId="9" fontId="36" fillId="0" borderId="74" xfId="2" applyNumberFormat="1" applyFont="1" applyFill="1" applyBorder="1" applyAlignment="1" applyProtection="1">
      <alignment horizontal="center" vertical="center"/>
    </xf>
    <xf numFmtId="0" fontId="36" fillId="2" borderId="54" xfId="0" applyFont="1" applyFill="1" applyBorder="1" applyAlignment="1" applyProtection="1">
      <alignment horizontal="center" vertical="center"/>
      <protection locked="0"/>
    </xf>
    <xf numFmtId="9" fontId="36" fillId="0" borderId="65" xfId="0" applyNumberFormat="1" applyFont="1" applyFill="1" applyBorder="1" applyAlignment="1" applyProtection="1">
      <alignment horizontal="center" vertical="center"/>
    </xf>
    <xf numFmtId="0" fontId="37" fillId="0" borderId="0" xfId="0" applyFont="1" applyBorder="1" applyAlignment="1" applyProtection="1">
      <protection hidden="1"/>
    </xf>
    <xf numFmtId="176" fontId="36" fillId="6" borderId="54" xfId="0" applyNumberFormat="1" applyFont="1" applyFill="1" applyBorder="1" applyAlignment="1" applyProtection="1">
      <alignment horizontal="center" vertical="center"/>
      <protection locked="0"/>
    </xf>
    <xf numFmtId="0" fontId="36" fillId="0" borderId="45" xfId="0" applyFont="1" applyFill="1" applyBorder="1" applyProtection="1"/>
    <xf numFmtId="0" fontId="37" fillId="0" borderId="45" xfId="0" applyFont="1" applyFill="1" applyBorder="1" applyProtection="1">
      <protection hidden="1"/>
    </xf>
    <xf numFmtId="0" fontId="36" fillId="0" borderId="45" xfId="0" applyFont="1" applyFill="1" applyBorder="1" applyAlignment="1" applyProtection="1">
      <alignment horizontal="center"/>
    </xf>
    <xf numFmtId="0" fontId="39" fillId="0" borderId="0" xfId="0" applyFont="1" applyProtection="1"/>
    <xf numFmtId="0" fontId="36" fillId="0" borderId="0" xfId="0" applyFont="1" applyFill="1" applyBorder="1" applyProtection="1"/>
    <xf numFmtId="0" fontId="40" fillId="0" borderId="0" xfId="0" applyFont="1" applyAlignment="1" applyProtection="1">
      <alignment horizontal="center"/>
      <protection hidden="1"/>
    </xf>
    <xf numFmtId="0" fontId="41" fillId="3" borderId="12"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xf>
    <xf numFmtId="0" fontId="41" fillId="3" borderId="8" xfId="0" applyFont="1" applyFill="1" applyBorder="1" applyAlignment="1" applyProtection="1">
      <alignment horizontal="center" vertical="center" shrinkToFit="1"/>
    </xf>
    <xf numFmtId="0" fontId="41" fillId="6" borderId="10" xfId="0" applyFont="1" applyFill="1" applyBorder="1" applyAlignment="1" applyProtection="1">
      <alignment shrinkToFit="1"/>
      <protection locked="0"/>
    </xf>
    <xf numFmtId="38" fontId="41" fillId="2" borderId="1" xfId="0" applyNumberFormat="1" applyFont="1" applyFill="1" applyBorder="1" applyAlignment="1" applyProtection="1">
      <alignment shrinkToFit="1"/>
      <protection locked="0"/>
    </xf>
    <xf numFmtId="38" fontId="41" fillId="6" borderId="1" xfId="0" applyNumberFormat="1" applyFont="1" applyFill="1" applyBorder="1" applyAlignment="1" applyProtection="1">
      <alignment shrinkToFit="1"/>
      <protection locked="0"/>
    </xf>
    <xf numFmtId="181" fontId="41" fillId="0" borderId="16" xfId="0" applyNumberFormat="1" applyFont="1" applyBorder="1" applyAlignment="1" applyProtection="1">
      <alignment shrinkToFit="1"/>
    </xf>
    <xf numFmtId="180" fontId="41" fillId="0" borderId="16" xfId="0" applyNumberFormat="1" applyFont="1" applyBorder="1" applyAlignment="1" applyProtection="1">
      <alignment shrinkToFit="1"/>
    </xf>
    <xf numFmtId="184" fontId="41" fillId="0" borderId="16" xfId="2" applyNumberFormat="1" applyFont="1" applyFill="1" applyBorder="1" applyAlignment="1" applyProtection="1">
      <alignment vertical="center"/>
    </xf>
    <xf numFmtId="176" fontId="41" fillId="0" borderId="16" xfId="0" applyNumberFormat="1" applyFont="1" applyBorder="1" applyAlignment="1" applyProtection="1">
      <alignment shrinkToFit="1"/>
    </xf>
    <xf numFmtId="176" fontId="41" fillId="0" borderId="87" xfId="0" applyNumberFormat="1" applyFont="1" applyBorder="1" applyAlignment="1" applyProtection="1">
      <alignment shrinkToFit="1"/>
    </xf>
    <xf numFmtId="0" fontId="41" fillId="2" borderId="1" xfId="0" applyFont="1" applyFill="1" applyBorder="1" applyAlignment="1" applyProtection="1">
      <alignment shrinkToFit="1"/>
      <protection locked="0"/>
    </xf>
    <xf numFmtId="0" fontId="41" fillId="6" borderId="1" xfId="0" applyFont="1" applyFill="1" applyBorder="1" applyAlignment="1" applyProtection="1">
      <alignment shrinkToFit="1"/>
      <protection locked="0"/>
    </xf>
    <xf numFmtId="181" fontId="41" fillId="0" borderId="1" xfId="0" applyNumberFormat="1" applyFont="1" applyBorder="1" applyAlignment="1" applyProtection="1">
      <alignment shrinkToFit="1"/>
    </xf>
    <xf numFmtId="180" fontId="41" fillId="0" borderId="1" xfId="0" applyNumberFormat="1" applyFont="1" applyBorder="1" applyAlignment="1" applyProtection="1">
      <alignment shrinkToFit="1"/>
    </xf>
    <xf numFmtId="184" fontId="41" fillId="0" borderId="1" xfId="2" applyNumberFormat="1" applyFont="1" applyFill="1" applyBorder="1" applyAlignment="1" applyProtection="1">
      <alignment vertical="center"/>
    </xf>
    <xf numFmtId="176" fontId="41" fillId="0" borderId="1" xfId="0" applyNumberFormat="1" applyFont="1" applyBorder="1" applyAlignment="1" applyProtection="1">
      <alignment shrinkToFit="1"/>
    </xf>
    <xf numFmtId="176" fontId="41" fillId="0" borderId="6" xfId="0" applyNumberFormat="1" applyFont="1" applyBorder="1" applyAlignment="1" applyProtection="1">
      <alignment shrinkToFit="1"/>
    </xf>
    <xf numFmtId="0" fontId="41" fillId="2" borderId="14" xfId="0" applyFont="1" applyFill="1" applyBorder="1" applyAlignment="1" applyProtection="1">
      <alignment shrinkToFit="1"/>
      <protection locked="0"/>
    </xf>
    <xf numFmtId="0" fontId="41" fillId="6" borderId="14" xfId="0" applyFont="1" applyFill="1" applyBorder="1" applyAlignment="1" applyProtection="1">
      <alignment shrinkToFit="1"/>
      <protection locked="0"/>
    </xf>
    <xf numFmtId="38" fontId="41" fillId="2" borderId="14" xfId="0" applyNumberFormat="1" applyFont="1" applyFill="1" applyBorder="1" applyAlignment="1" applyProtection="1">
      <alignment shrinkToFit="1"/>
      <protection locked="0"/>
    </xf>
    <xf numFmtId="38" fontId="41" fillId="6" borderId="14" xfId="0" applyNumberFormat="1" applyFont="1" applyFill="1" applyBorder="1" applyAlignment="1" applyProtection="1">
      <alignment shrinkToFit="1"/>
      <protection locked="0"/>
    </xf>
    <xf numFmtId="0" fontId="41" fillId="2" borderId="12" xfId="0" applyFont="1" applyFill="1" applyBorder="1" applyAlignment="1" applyProtection="1">
      <alignment shrinkToFit="1"/>
      <protection locked="0"/>
    </xf>
    <xf numFmtId="0" fontId="41" fillId="6" borderId="12" xfId="0" applyFont="1" applyFill="1" applyBorder="1" applyAlignment="1" applyProtection="1">
      <alignment shrinkToFit="1"/>
      <protection locked="0"/>
    </xf>
    <xf numFmtId="38" fontId="41" fillId="2" borderId="12" xfId="0" applyNumberFormat="1" applyFont="1" applyFill="1" applyBorder="1" applyAlignment="1" applyProtection="1">
      <alignment shrinkToFit="1"/>
      <protection locked="0"/>
    </xf>
    <xf numFmtId="38" fontId="41" fillId="6" borderId="12" xfId="0" applyNumberFormat="1" applyFont="1" applyFill="1" applyBorder="1" applyAlignment="1" applyProtection="1">
      <alignment shrinkToFit="1"/>
      <protection locked="0"/>
    </xf>
    <xf numFmtId="181" fontId="41" fillId="0" borderId="12" xfId="0" applyNumberFormat="1" applyFont="1" applyBorder="1" applyAlignment="1" applyProtection="1">
      <alignment shrinkToFit="1"/>
    </xf>
    <xf numFmtId="180" fontId="41" fillId="0" borderId="12" xfId="0" applyNumberFormat="1" applyFont="1" applyBorder="1" applyAlignment="1" applyProtection="1">
      <alignment shrinkToFit="1"/>
    </xf>
    <xf numFmtId="184" fontId="41" fillId="0" borderId="12" xfId="2" applyNumberFormat="1" applyFont="1" applyFill="1" applyBorder="1" applyAlignment="1" applyProtection="1">
      <alignment vertical="center"/>
    </xf>
    <xf numFmtId="176" fontId="41" fillId="0" borderId="12" xfId="0" applyNumberFormat="1" applyFont="1" applyBorder="1" applyAlignment="1" applyProtection="1">
      <alignment shrinkToFit="1"/>
    </xf>
    <xf numFmtId="176" fontId="41" fillId="0" borderId="8" xfId="0" applyNumberFormat="1" applyFont="1" applyBorder="1" applyAlignment="1" applyProtection="1">
      <alignment shrinkToFit="1"/>
    </xf>
    <xf numFmtId="176" fontId="36" fillId="0" borderId="0" xfId="0" applyNumberFormat="1" applyFont="1" applyProtection="1"/>
    <xf numFmtId="0" fontId="41" fillId="0" borderId="0" xfId="0" applyFont="1" applyProtection="1"/>
    <xf numFmtId="187" fontId="36" fillId="0" borderId="89" xfId="0" applyNumberFormat="1" applyFont="1" applyBorder="1" applyAlignment="1">
      <alignment horizontal="center" vertical="center"/>
    </xf>
    <xf numFmtId="0" fontId="36" fillId="2" borderId="64" xfId="0" applyFont="1" applyFill="1" applyBorder="1" applyAlignment="1" applyProtection="1">
      <alignment horizontal="center" vertical="center"/>
      <protection locked="0"/>
    </xf>
    <xf numFmtId="0" fontId="36" fillId="2" borderId="65" xfId="0" applyFont="1" applyFill="1" applyBorder="1" applyAlignment="1" applyProtection="1">
      <alignment horizontal="center" vertical="center"/>
      <protection locked="0"/>
    </xf>
    <xf numFmtId="0" fontId="36" fillId="2" borderId="7" xfId="0" applyFont="1" applyFill="1" applyBorder="1" applyAlignment="1" applyProtection="1">
      <alignment horizontal="center" vertical="center"/>
      <protection locked="0"/>
    </xf>
    <xf numFmtId="0" fontId="36" fillId="2" borderId="55" xfId="0" applyFont="1" applyFill="1" applyBorder="1" applyAlignment="1" applyProtection="1">
      <alignment horizontal="center" vertical="center"/>
      <protection locked="0"/>
    </xf>
    <xf numFmtId="0" fontId="36" fillId="0" borderId="64" xfId="0" applyNumberFormat="1" applyFont="1" applyBorder="1" applyAlignment="1">
      <alignment horizontal="center" vertical="center"/>
    </xf>
    <xf numFmtId="0" fontId="36" fillId="0" borderId="52" xfId="0" applyNumberFormat="1" applyFont="1" applyBorder="1" applyAlignment="1">
      <alignment horizontal="center" vertical="center"/>
    </xf>
    <xf numFmtId="187" fontId="36" fillId="0" borderId="8" xfId="0" applyNumberFormat="1" applyFont="1" applyBorder="1" applyAlignment="1">
      <alignment horizontal="center" vertical="center"/>
    </xf>
    <xf numFmtId="58" fontId="0" fillId="2" borderId="0" xfId="0" applyNumberFormat="1" applyFont="1" applyFill="1" applyProtection="1">
      <protection locked="0"/>
    </xf>
    <xf numFmtId="0" fontId="36" fillId="3" borderId="68" xfId="0" applyFont="1" applyFill="1" applyBorder="1" applyAlignment="1">
      <alignment horizontal="center" vertical="center"/>
    </xf>
    <xf numFmtId="0" fontId="36" fillId="0" borderId="69" xfId="0" applyFont="1" applyFill="1" applyBorder="1" applyAlignment="1" applyProtection="1">
      <alignment horizontal="center"/>
    </xf>
    <xf numFmtId="0" fontId="36" fillId="0" borderId="58" xfId="0" applyFont="1" applyFill="1" applyBorder="1" applyAlignment="1">
      <alignment horizontal="center" vertical="center" wrapText="1"/>
    </xf>
    <xf numFmtId="0" fontId="36" fillId="0" borderId="45" xfId="0" applyFont="1" applyBorder="1" applyAlignment="1">
      <alignment horizontal="center" vertical="center"/>
    </xf>
    <xf numFmtId="183" fontId="36" fillId="0" borderId="35" xfId="0" applyNumberFormat="1" applyFont="1" applyBorder="1" applyAlignment="1">
      <alignment horizontal="center" vertical="center"/>
    </xf>
    <xf numFmtId="0" fontId="36" fillId="0" borderId="54" xfId="0" applyFont="1" applyBorder="1" applyAlignment="1">
      <alignment horizontal="center" vertical="center"/>
    </xf>
    <xf numFmtId="176" fontId="36" fillId="0" borderId="70" xfId="0" applyNumberFormat="1" applyFont="1" applyFill="1" applyBorder="1" applyAlignment="1">
      <alignment horizontal="center" vertical="center"/>
    </xf>
    <xf numFmtId="0" fontId="36" fillId="0" borderId="17" xfId="0" applyFont="1" applyBorder="1" applyProtection="1"/>
    <xf numFmtId="0" fontId="36" fillId="0" borderId="55" xfId="0" applyFont="1" applyBorder="1" applyAlignment="1">
      <alignment horizontal="center" vertical="center"/>
    </xf>
    <xf numFmtId="9" fontId="36" fillId="0" borderId="12" xfId="0" applyNumberFormat="1" applyFont="1" applyFill="1" applyBorder="1" applyAlignment="1">
      <alignment horizontal="center" vertical="center"/>
    </xf>
    <xf numFmtId="0" fontId="36" fillId="0" borderId="70" xfId="0" applyFont="1" applyFill="1" applyBorder="1" applyAlignment="1">
      <alignment horizontal="center" vertical="center"/>
    </xf>
    <xf numFmtId="0" fontId="36" fillId="0" borderId="0" xfId="0" applyFont="1" applyFill="1" applyBorder="1" applyAlignment="1">
      <alignment horizontal="center" vertical="center"/>
    </xf>
    <xf numFmtId="0" fontId="37" fillId="0" borderId="0" xfId="0" applyFont="1" applyProtection="1">
      <protection hidden="1"/>
    </xf>
    <xf numFmtId="0" fontId="36" fillId="0" borderId="0" xfId="0" applyFont="1" applyAlignment="1" applyProtection="1">
      <alignment horizontal="center"/>
    </xf>
    <xf numFmtId="0" fontId="41" fillId="3" borderId="14" xfId="0" applyFont="1" applyFill="1" applyBorder="1" applyAlignment="1" applyProtection="1">
      <alignment horizontal="center" vertical="center"/>
    </xf>
    <xf numFmtId="0" fontId="41" fillId="3" borderId="1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shrinkToFit="1"/>
    </xf>
    <xf numFmtId="0" fontId="41" fillId="2" borderId="16" xfId="0" applyFont="1" applyFill="1" applyBorder="1" applyAlignment="1" applyProtection="1">
      <alignment shrinkToFit="1"/>
      <protection locked="0"/>
    </xf>
    <xf numFmtId="181" fontId="41" fillId="0" borderId="10" xfId="0" applyNumberFormat="1" applyFont="1" applyBorder="1" applyAlignment="1" applyProtection="1">
      <alignment shrinkToFit="1"/>
    </xf>
    <xf numFmtId="180" fontId="41" fillId="0" borderId="10" xfId="0" applyNumberFormat="1" applyFont="1" applyBorder="1" applyAlignment="1" applyProtection="1">
      <alignment shrinkToFit="1"/>
    </xf>
    <xf numFmtId="184" fontId="41" fillId="0" borderId="10" xfId="2" applyNumberFormat="1" applyFont="1" applyFill="1" applyBorder="1" applyAlignment="1" applyProtection="1">
      <alignment vertical="center"/>
    </xf>
    <xf numFmtId="176" fontId="41" fillId="0" borderId="10" xfId="0" applyNumberFormat="1" applyFont="1" applyBorder="1" applyAlignment="1" applyProtection="1">
      <alignment shrinkToFit="1"/>
    </xf>
    <xf numFmtId="184" fontId="41" fillId="0" borderId="83" xfId="2" applyNumberFormat="1" applyFont="1" applyFill="1" applyBorder="1" applyAlignment="1" applyProtection="1">
      <alignment vertical="center"/>
    </xf>
    <xf numFmtId="0" fontId="36" fillId="2" borderId="52" xfId="0" applyFont="1" applyFill="1" applyBorder="1" applyAlignment="1" applyProtection="1">
      <alignment horizontal="center" vertical="center"/>
      <protection locked="0"/>
    </xf>
    <xf numFmtId="0" fontId="41" fillId="0" borderId="0" xfId="0" applyFont="1"/>
    <xf numFmtId="0" fontId="0" fillId="3" borderId="71" xfId="0" applyFont="1" applyFill="1" applyBorder="1" applyAlignment="1" applyProtection="1">
      <alignment horizontal="center" vertical="center" wrapText="1"/>
    </xf>
    <xf numFmtId="183" fontId="0" fillId="0" borderId="45" xfId="0" applyNumberFormat="1" applyFont="1" applyBorder="1" applyAlignment="1" applyProtection="1">
      <alignment horizontal="center" vertical="center" wrapText="1"/>
    </xf>
    <xf numFmtId="0" fontId="0" fillId="0" borderId="54" xfId="0" applyFont="1" applyFill="1" applyBorder="1" applyAlignment="1" applyProtection="1">
      <alignment horizontal="center" vertical="center" wrapText="1"/>
    </xf>
    <xf numFmtId="0" fontId="0" fillId="0" borderId="75" xfId="0" applyFont="1" applyFill="1" applyBorder="1" applyAlignment="1" applyProtection="1">
      <alignment horizontal="center" vertical="center" wrapText="1"/>
    </xf>
    <xf numFmtId="0" fontId="15" fillId="0" borderId="0" xfId="0" applyFont="1" applyProtection="1"/>
    <xf numFmtId="0" fontId="29" fillId="0" borderId="0" xfId="0" applyFont="1" applyProtection="1">
      <protection hidden="1"/>
    </xf>
    <xf numFmtId="0" fontId="0" fillId="0" borderId="0" xfId="0" applyFont="1" applyProtection="1"/>
    <xf numFmtId="0" fontId="0" fillId="3" borderId="68" xfId="0" applyFont="1" applyFill="1" applyBorder="1" applyAlignment="1" applyProtection="1">
      <alignment horizontal="center" vertical="center" wrapText="1"/>
    </xf>
    <xf numFmtId="183" fontId="0" fillId="0" borderId="56" xfId="0" applyNumberFormat="1" applyFont="1" applyBorder="1" applyAlignment="1">
      <alignment horizontal="center" vertical="center"/>
    </xf>
    <xf numFmtId="176" fontId="0" fillId="0" borderId="76" xfId="0" applyNumberFormat="1" applyFont="1" applyFill="1" applyBorder="1" applyAlignment="1">
      <alignment horizontal="center" vertical="center"/>
    </xf>
    <xf numFmtId="9" fontId="0" fillId="0" borderId="12" xfId="0" applyNumberFormat="1" applyFont="1" applyFill="1" applyBorder="1" applyAlignment="1">
      <alignment horizontal="center" vertical="center"/>
    </xf>
    <xf numFmtId="9" fontId="0" fillId="0" borderId="7" xfId="0" applyNumberFormat="1" applyFont="1" applyFill="1" applyBorder="1" applyAlignment="1">
      <alignment horizontal="center" vertical="center"/>
    </xf>
    <xf numFmtId="0" fontId="36" fillId="0" borderId="82" xfId="0" applyFont="1" applyBorder="1" applyAlignment="1">
      <alignment vertical="center"/>
    </xf>
    <xf numFmtId="49" fontId="36" fillId="2" borderId="21" xfId="0" applyNumberFormat="1" applyFont="1" applyFill="1" applyBorder="1" applyAlignment="1" applyProtection="1">
      <alignment vertical="center" wrapText="1"/>
      <protection locked="0"/>
    </xf>
    <xf numFmtId="49" fontId="36" fillId="2" borderId="14" xfId="0" applyNumberFormat="1" applyFont="1" applyFill="1" applyBorder="1" applyAlignment="1" applyProtection="1">
      <alignment vertical="center" wrapText="1"/>
      <protection locked="0"/>
    </xf>
    <xf numFmtId="0" fontId="36" fillId="0" borderId="28" xfId="0" applyFont="1" applyBorder="1" applyAlignment="1">
      <alignment horizontal="center" vertical="center"/>
    </xf>
    <xf numFmtId="0" fontId="36" fillId="2" borderId="52" xfId="0" applyFont="1" applyFill="1" applyBorder="1" applyAlignment="1" applyProtection="1">
      <alignment vertical="center"/>
      <protection locked="0"/>
    </xf>
    <xf numFmtId="0" fontId="36" fillId="2" borderId="12" xfId="0" applyFont="1" applyFill="1" applyBorder="1" applyAlignment="1" applyProtection="1">
      <alignment vertical="center"/>
      <protection locked="0"/>
    </xf>
    <xf numFmtId="0" fontId="15" fillId="3" borderId="1" xfId="0" applyFont="1" applyFill="1" applyBorder="1" applyAlignment="1">
      <alignment horizontal="center" vertical="center" wrapText="1"/>
    </xf>
    <xf numFmtId="0" fontId="29" fillId="0" borderId="0" xfId="0" applyFont="1" applyAlignment="1">
      <alignment horizontal="left"/>
    </xf>
    <xf numFmtId="0" fontId="0" fillId="0" borderId="0" xfId="0" applyAlignment="1"/>
    <xf numFmtId="0" fontId="0" fillId="0" borderId="0" xfId="0" applyAlignment="1">
      <alignment wrapText="1"/>
    </xf>
    <xf numFmtId="0" fontId="28" fillId="0" borderId="0" xfId="0" applyFont="1" applyAlignment="1">
      <alignment horizontal="left"/>
    </xf>
    <xf numFmtId="0" fontId="6" fillId="0" borderId="0" xfId="0" applyFont="1" applyAlignment="1">
      <alignment wrapText="1"/>
    </xf>
    <xf numFmtId="0" fontId="6" fillId="0" borderId="0" xfId="0" applyFont="1" applyAlignment="1"/>
    <xf numFmtId="0" fontId="6" fillId="0" borderId="0" xfId="0" applyFont="1" applyAlignment="1">
      <alignment horizontal="left" wrapText="1"/>
    </xf>
    <xf numFmtId="0" fontId="6" fillId="0" borderId="0" xfId="0" applyFont="1" applyAlignment="1">
      <alignment horizontal="left" vertical="center" wrapText="1"/>
    </xf>
    <xf numFmtId="58" fontId="19" fillId="2" borderId="0" xfId="0" applyNumberFormat="1" applyFont="1" applyFill="1" applyBorder="1" applyAlignment="1" applyProtection="1">
      <alignment horizontal="center" vertical="center"/>
      <protection locked="0"/>
    </xf>
    <xf numFmtId="185" fontId="19" fillId="4" borderId="20" xfId="0" applyNumberFormat="1" applyFont="1" applyFill="1" applyBorder="1" applyAlignment="1" applyProtection="1">
      <alignment horizontal="center" vertical="center"/>
    </xf>
    <xf numFmtId="185" fontId="0" fillId="4" borderId="20" xfId="0" applyNumberForma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186" fontId="0" fillId="4" borderId="20" xfId="0" applyNumberFormat="1" applyFill="1" applyBorder="1" applyAlignment="1" applyProtection="1">
      <alignment horizontal="center" vertical="center"/>
    </xf>
    <xf numFmtId="0" fontId="19" fillId="2" borderId="19" xfId="0" applyFont="1" applyFill="1" applyBorder="1" applyAlignment="1" applyProtection="1">
      <alignment horizontal="center" vertical="center" wrapText="1" shrinkToFit="1"/>
      <protection locked="0"/>
    </xf>
    <xf numFmtId="0" fontId="19" fillId="2" borderId="20" xfId="0" applyFont="1" applyFill="1" applyBorder="1" applyAlignment="1" applyProtection="1">
      <alignment horizontal="center" vertical="center" wrapText="1" shrinkToFit="1"/>
      <protection locked="0"/>
    </xf>
    <xf numFmtId="0" fontId="19" fillId="2" borderId="21" xfId="0" applyFont="1" applyFill="1" applyBorder="1" applyAlignment="1" applyProtection="1">
      <alignment horizontal="center" vertical="center" wrapText="1" shrinkToFit="1"/>
      <protection locked="0"/>
    </xf>
    <xf numFmtId="0" fontId="19" fillId="2" borderId="66" xfId="0" applyFont="1" applyFill="1" applyBorder="1" applyAlignment="1" applyProtection="1">
      <alignment horizontal="center" vertical="center" wrapText="1" shrinkToFit="1"/>
      <protection locked="0"/>
    </xf>
    <xf numFmtId="0" fontId="19" fillId="2" borderId="22" xfId="0" applyFont="1" applyFill="1" applyBorder="1" applyAlignment="1" applyProtection="1">
      <alignment horizontal="center" vertical="center" wrapText="1" shrinkToFit="1"/>
      <protection locked="0"/>
    </xf>
    <xf numFmtId="0" fontId="19" fillId="2" borderId="23" xfId="0" applyFont="1" applyFill="1" applyBorder="1" applyAlignment="1" applyProtection="1">
      <alignment horizontal="center" vertical="center" wrapText="1" shrinkToFit="1"/>
      <protection locked="0"/>
    </xf>
    <xf numFmtId="0" fontId="19" fillId="4" borderId="66" xfId="0"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8" fillId="4" borderId="0" xfId="0" applyFont="1" applyFill="1" applyAlignment="1" applyProtection="1">
      <alignment vertical="center"/>
    </xf>
    <xf numFmtId="0" fontId="19" fillId="4" borderId="20" xfId="0" applyFont="1" applyFill="1" applyBorder="1" applyAlignment="1" applyProtection="1">
      <alignment horizontal="right" vertical="center"/>
    </xf>
    <xf numFmtId="0" fontId="21" fillId="4" borderId="0" xfId="0" applyFont="1" applyFill="1" applyAlignment="1">
      <alignment horizontal="center" vertical="center"/>
    </xf>
    <xf numFmtId="0" fontId="19" fillId="4" borderId="19" xfId="0" applyFont="1" applyFill="1" applyBorder="1" applyAlignment="1" applyProtection="1">
      <alignment horizontal="center" vertical="center"/>
    </xf>
    <xf numFmtId="0" fontId="19" fillId="4" borderId="20" xfId="0" applyFont="1" applyFill="1" applyBorder="1" applyAlignment="1" applyProtection="1">
      <alignment horizontal="center" vertical="center"/>
    </xf>
    <xf numFmtId="0" fontId="19" fillId="4" borderId="21" xfId="0" applyFont="1" applyFill="1" applyBorder="1" applyAlignment="1" applyProtection="1">
      <alignment horizontal="center" vertical="center"/>
    </xf>
    <xf numFmtId="0" fontId="19" fillId="4" borderId="66" xfId="0" applyFont="1" applyFill="1" applyBorder="1" applyAlignment="1" applyProtection="1">
      <alignment horizontal="center" vertical="center"/>
    </xf>
    <xf numFmtId="0" fontId="19" fillId="4" borderId="22" xfId="0" applyFont="1" applyFill="1" applyBorder="1" applyAlignment="1" applyProtection="1">
      <alignment horizontal="center" vertical="center"/>
    </xf>
    <xf numFmtId="0" fontId="19" fillId="4" borderId="23" xfId="0" applyFont="1" applyFill="1" applyBorder="1" applyAlignment="1" applyProtection="1">
      <alignment horizontal="center" vertical="center"/>
    </xf>
    <xf numFmtId="0" fontId="19" fillId="0" borderId="66" xfId="0" applyFont="1" applyFill="1" applyBorder="1" applyAlignment="1" applyProtection="1">
      <alignment horizontal="center" vertical="center" shrinkToFit="1"/>
    </xf>
    <xf numFmtId="0" fontId="19" fillId="0" borderId="22" xfId="0" applyFont="1" applyFill="1" applyBorder="1" applyAlignment="1" applyProtection="1">
      <alignment horizontal="center" vertical="center" shrinkToFit="1"/>
    </xf>
    <xf numFmtId="0" fontId="19" fillId="0" borderId="23" xfId="0" applyFont="1" applyFill="1" applyBorder="1" applyAlignment="1" applyProtection="1">
      <alignment horizontal="center" vertical="center" shrinkToFit="1"/>
    </xf>
    <xf numFmtId="0" fontId="19" fillId="4" borderId="27" xfId="0" applyFont="1" applyFill="1" applyBorder="1" applyAlignment="1" applyProtection="1">
      <alignment horizontal="center" vertical="center"/>
    </xf>
    <xf numFmtId="0" fontId="19" fillId="4" borderId="24"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11" borderId="27" xfId="0" applyFont="1" applyFill="1" applyBorder="1" applyAlignment="1" applyProtection="1">
      <alignment horizontal="center" vertical="center"/>
    </xf>
    <xf numFmtId="0" fontId="19" fillId="11" borderId="24" xfId="0" applyFont="1" applyFill="1" applyBorder="1" applyAlignment="1" applyProtection="1">
      <alignment horizontal="center" vertical="center"/>
    </xf>
    <xf numFmtId="0" fontId="19" fillId="2" borderId="24"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xf>
    <xf numFmtId="0" fontId="19" fillId="4" borderId="18"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9" fillId="4" borderId="100" xfId="0" applyFont="1" applyFill="1" applyBorder="1" applyAlignment="1" applyProtection="1">
      <alignment horizontal="center" vertical="center"/>
    </xf>
    <xf numFmtId="49" fontId="19" fillId="2" borderId="27" xfId="0" applyNumberFormat="1" applyFont="1" applyFill="1" applyBorder="1" applyAlignment="1" applyProtection="1">
      <alignment horizontal="center" vertical="center" wrapText="1"/>
      <protection locked="0"/>
    </xf>
    <xf numFmtId="49" fontId="19" fillId="2" borderId="24" xfId="0" applyNumberFormat="1" applyFont="1" applyFill="1" applyBorder="1" applyAlignment="1" applyProtection="1">
      <alignment horizontal="center" vertical="center" wrapText="1"/>
      <protection locked="0"/>
    </xf>
    <xf numFmtId="49" fontId="19" fillId="2" borderId="9" xfId="0" applyNumberFormat="1" applyFont="1" applyFill="1" applyBorder="1" applyAlignment="1" applyProtection="1">
      <alignment horizontal="center" vertical="center" wrapText="1"/>
      <protection locked="0"/>
    </xf>
    <xf numFmtId="0" fontId="4" fillId="2" borderId="27" xfId="1" applyFont="1" applyFill="1" applyBorder="1" applyAlignment="1" applyProtection="1">
      <alignment horizontal="center" vertical="center" wrapText="1"/>
      <protection locked="0"/>
    </xf>
    <xf numFmtId="0" fontId="19" fillId="2" borderId="24" xfId="0" applyFont="1" applyFill="1" applyBorder="1" applyAlignment="1" applyProtection="1">
      <alignment horizontal="center" vertical="center" wrapText="1"/>
      <protection locked="0"/>
    </xf>
    <xf numFmtId="0" fontId="19" fillId="2" borderId="9" xfId="0" applyFont="1" applyFill="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20" fillId="2" borderId="24"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19" fillId="4" borderId="66"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3" xfId="0" applyFont="1" applyFill="1" applyBorder="1" applyAlignment="1" applyProtection="1">
      <alignment horizontal="left" vertical="center"/>
    </xf>
    <xf numFmtId="0" fontId="19" fillId="4" borderId="19" xfId="0" applyFont="1" applyFill="1" applyBorder="1" applyAlignment="1" applyProtection="1">
      <alignmen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vertical="center"/>
    </xf>
    <xf numFmtId="0" fontId="19" fillId="4" borderId="27"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9" fillId="4" borderId="9" xfId="0" applyFont="1" applyFill="1" applyBorder="1" applyAlignment="1" applyProtection="1">
      <alignment horizontal="left" vertical="center"/>
    </xf>
    <xf numFmtId="0" fontId="19" fillId="5" borderId="0" xfId="0" applyFont="1" applyFill="1" applyBorder="1" applyAlignment="1" applyProtection="1">
      <alignment horizontal="right" vertical="center"/>
      <protection locked="0"/>
    </xf>
    <xf numFmtId="0" fontId="19" fillId="4" borderId="0" xfId="0" applyFont="1" applyFill="1" applyAlignment="1">
      <alignment horizontal="left"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185" fontId="19" fillId="2" borderId="27" xfId="0" applyNumberFormat="1" applyFont="1" applyFill="1" applyBorder="1" applyAlignment="1" applyProtection="1">
      <alignment horizontal="center" vertical="center"/>
      <protection locked="0"/>
    </xf>
    <xf numFmtId="185" fontId="0" fillId="0" borderId="24" xfId="0" applyNumberFormat="1" applyBorder="1" applyAlignment="1" applyProtection="1">
      <alignment horizontal="center" vertical="center"/>
      <protection locked="0"/>
    </xf>
    <xf numFmtId="186" fontId="19" fillId="2" borderId="24" xfId="0" applyNumberFormat="1" applyFont="1" applyFill="1" applyBorder="1" applyAlignment="1" applyProtection="1">
      <alignment horizontal="center" vertical="center"/>
      <protection locked="0"/>
    </xf>
    <xf numFmtId="186" fontId="0" fillId="0" borderId="9" xfId="0" applyNumberFormat="1" applyBorder="1" applyAlignment="1" applyProtection="1">
      <alignment horizontal="center" vertical="center"/>
      <protection locked="0"/>
    </xf>
    <xf numFmtId="0" fontId="6" fillId="2" borderId="27" xfId="0" applyFont="1" applyFill="1" applyBorder="1" applyAlignment="1" applyProtection="1">
      <alignment horizontal="center" vertical="center" wrapText="1" shrinkToFit="1"/>
      <protection locked="0"/>
    </xf>
    <xf numFmtId="0" fontId="6" fillId="2" borderId="24" xfId="0" applyFont="1" applyFill="1" applyBorder="1" applyAlignment="1" applyProtection="1">
      <alignment horizontal="center" vertical="center" wrapText="1" shrinkToFit="1"/>
      <protection locked="0"/>
    </xf>
    <xf numFmtId="0" fontId="6" fillId="2" borderId="9" xfId="0" applyFont="1" applyFill="1" applyBorder="1" applyAlignment="1" applyProtection="1">
      <alignment horizontal="center" vertical="center" wrapText="1" shrinkToFit="1"/>
      <protection locked="0"/>
    </xf>
    <xf numFmtId="0" fontId="36" fillId="3" borderId="68" xfId="0" applyFont="1" applyFill="1" applyBorder="1" applyAlignment="1" applyProtection="1">
      <alignment horizontal="center" vertical="center" wrapText="1"/>
    </xf>
    <xf numFmtId="0" fontId="36" fillId="3" borderId="71" xfId="0" applyFont="1" applyFill="1" applyBorder="1" applyAlignment="1" applyProtection="1">
      <alignment horizontal="center" vertical="center" wrapText="1"/>
    </xf>
    <xf numFmtId="0" fontId="36" fillId="0" borderId="103" xfId="0" applyFont="1" applyFill="1" applyBorder="1" applyAlignment="1" applyProtection="1">
      <alignment horizontal="center" vertical="center"/>
    </xf>
    <xf numFmtId="0" fontId="36" fillId="0" borderId="75" xfId="0" applyFont="1" applyFill="1" applyBorder="1" applyAlignment="1" applyProtection="1">
      <alignment horizontal="center" vertical="center"/>
    </xf>
    <xf numFmtId="183" fontId="36" fillId="0" borderId="106" xfId="0" applyNumberFormat="1" applyFont="1" applyBorder="1" applyAlignment="1" applyProtection="1">
      <alignment horizontal="center" vertical="center"/>
    </xf>
    <xf numFmtId="0" fontId="36" fillId="0" borderId="107" xfId="0" applyFont="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45" xfId="0" applyFont="1" applyFill="1" applyBorder="1" applyAlignment="1" applyProtection="1">
      <alignment horizontal="center" vertical="center"/>
    </xf>
    <xf numFmtId="0" fontId="36" fillId="0" borderId="45" xfId="0" applyFont="1" applyBorder="1" applyAlignment="1" applyProtection="1">
      <alignment horizontal="center" vertical="center"/>
    </xf>
    <xf numFmtId="0" fontId="36" fillId="0" borderId="49" xfId="0" applyFont="1" applyBorder="1" applyAlignment="1" applyProtection="1">
      <alignment horizontal="center" vertical="center"/>
    </xf>
    <xf numFmtId="0" fontId="36" fillId="3" borderId="17"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0" fontId="36" fillId="0" borderId="0" xfId="0" applyFont="1" applyBorder="1" applyAlignment="1" applyProtection="1">
      <alignment horizontal="center" vertical="center"/>
    </xf>
    <xf numFmtId="0" fontId="36" fillId="0" borderId="50" xfId="0" applyFont="1" applyBorder="1" applyAlignment="1" applyProtection="1">
      <alignment horizontal="center" vertical="center"/>
    </xf>
    <xf numFmtId="0" fontId="36" fillId="0" borderId="69" xfId="0" applyFont="1" applyBorder="1" applyAlignment="1" applyProtection="1">
      <alignment horizontal="center" vertical="center"/>
    </xf>
    <xf numFmtId="0" fontId="36" fillId="0" borderId="33" xfId="0" applyFont="1" applyBorder="1" applyAlignment="1" applyProtection="1">
      <alignment horizontal="center" vertical="center"/>
    </xf>
    <xf numFmtId="0" fontId="36" fillId="0" borderId="58" xfId="0" applyFont="1" applyBorder="1" applyAlignment="1" applyProtection="1">
      <alignment horizontal="center" vertical="center"/>
    </xf>
    <xf numFmtId="0" fontId="36" fillId="0" borderId="104" xfId="0" applyFont="1" applyFill="1" applyBorder="1" applyAlignment="1" applyProtection="1">
      <alignment horizontal="center" vertical="center"/>
    </xf>
    <xf numFmtId="0" fontId="36" fillId="0" borderId="105"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2" xfId="0" applyFont="1" applyFill="1" applyBorder="1" applyAlignment="1" applyProtection="1"/>
    <xf numFmtId="0" fontId="8" fillId="10" borderId="0" xfId="0" applyFont="1" applyFill="1" applyBorder="1" applyAlignment="1" applyProtection="1">
      <alignment vertical="center" wrapText="1"/>
    </xf>
    <xf numFmtId="0" fontId="8" fillId="10" borderId="18" xfId="0" applyFont="1" applyFill="1" applyBorder="1" applyAlignment="1" applyProtection="1">
      <alignment vertical="center" wrapText="1"/>
    </xf>
    <xf numFmtId="0" fontId="36" fillId="0" borderId="92" xfId="0" applyFont="1" applyBorder="1" applyAlignment="1">
      <alignment horizontal="center" vertical="center" wrapText="1"/>
    </xf>
    <xf numFmtId="0" fontId="41" fillId="3" borderId="35" xfId="0" applyFont="1" applyFill="1" applyBorder="1" applyAlignment="1" applyProtection="1">
      <alignment horizontal="center" vertical="center" wrapText="1"/>
    </xf>
    <xf numFmtId="0" fontId="41" fillId="3" borderId="31" xfId="0" applyFont="1" applyFill="1" applyBorder="1" applyAlignment="1" applyProtection="1">
      <alignment horizontal="center" vertical="center"/>
    </xf>
    <xf numFmtId="0" fontId="41" fillId="3" borderId="10" xfId="0" applyFont="1" applyFill="1" applyBorder="1" applyAlignment="1" applyProtection="1">
      <alignment horizontal="center" vertical="center" wrapText="1"/>
    </xf>
    <xf numFmtId="0" fontId="41" fillId="3" borderId="12" xfId="0" applyFont="1" applyFill="1" applyBorder="1" applyAlignment="1" applyProtection="1"/>
    <xf numFmtId="0" fontId="41" fillId="3" borderId="26" xfId="0" applyFont="1" applyFill="1" applyBorder="1" applyAlignment="1" applyProtection="1">
      <alignment horizontal="center" vertical="center" wrapText="1"/>
    </xf>
    <xf numFmtId="0" fontId="41" fillId="3" borderId="101" xfId="0" applyFont="1" applyFill="1" applyBorder="1" applyAlignment="1" applyProtection="1">
      <alignment horizontal="center" vertical="center" wrapText="1"/>
    </xf>
    <xf numFmtId="0" fontId="41" fillId="3" borderId="48"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6" fillId="3" borderId="95" xfId="0" applyFont="1" applyFill="1" applyBorder="1" applyAlignment="1" applyProtection="1">
      <alignment horizontal="center" vertical="center" wrapText="1"/>
    </xf>
    <xf numFmtId="0" fontId="0" fillId="0" borderId="47" xfId="0" applyBorder="1"/>
    <xf numFmtId="0" fontId="6" fillId="3" borderId="92" xfId="0" applyFont="1" applyFill="1" applyBorder="1" applyAlignment="1" applyProtection="1">
      <alignment horizontal="center" vertical="center" wrapText="1"/>
    </xf>
    <xf numFmtId="0" fontId="0" fillId="0" borderId="30" xfId="0" applyBorder="1"/>
    <xf numFmtId="0" fontId="6" fillId="3" borderId="35" xfId="0" applyFont="1" applyFill="1" applyBorder="1" applyAlignment="1" applyProtection="1">
      <alignment horizontal="center" vertical="center" wrapText="1"/>
    </xf>
    <xf numFmtId="0" fontId="0" fillId="0" borderId="31" xfId="0" applyBorder="1"/>
    <xf numFmtId="0" fontId="6" fillId="3" borderId="96" xfId="0" applyFont="1" applyFill="1" applyBorder="1" applyAlignment="1" applyProtection="1">
      <alignment horizontal="center" vertical="center" wrapText="1"/>
    </xf>
    <xf numFmtId="0" fontId="0" fillId="0" borderId="45" xfId="0" applyBorder="1" applyAlignment="1">
      <alignment horizontal="center" vertical="center" wrapText="1"/>
    </xf>
    <xf numFmtId="0" fontId="0" fillId="0" borderId="92" xfId="0" applyBorder="1" applyAlignment="1">
      <alignment horizontal="center" vertical="center" wrapText="1"/>
    </xf>
    <xf numFmtId="0" fontId="6" fillId="3" borderId="35" xfId="0" applyFont="1" applyFill="1" applyBorder="1" applyAlignment="1" applyProtection="1">
      <alignment horizontal="center" vertical="center"/>
    </xf>
    <xf numFmtId="0" fontId="6" fillId="3" borderId="31" xfId="0" applyFont="1" applyFill="1" applyBorder="1" applyAlignment="1">
      <alignment horizontal="center" vertical="center"/>
    </xf>
    <xf numFmtId="0" fontId="21" fillId="3" borderId="68" xfId="0" applyFont="1" applyFill="1" applyBorder="1" applyAlignment="1">
      <alignment horizontal="center" vertical="center"/>
    </xf>
    <xf numFmtId="0" fontId="0" fillId="0" borderId="25" xfId="0" applyBorder="1" applyAlignment="1">
      <alignment horizontal="center" vertical="center"/>
    </xf>
    <xf numFmtId="0" fontId="21" fillId="0" borderId="109" xfId="0" applyFont="1" applyBorder="1" applyAlignment="1">
      <alignment horizontal="center" vertical="center" wrapText="1"/>
    </xf>
    <xf numFmtId="0" fontId="0" fillId="0" borderId="17" xfId="0" applyBorder="1" applyAlignment="1">
      <alignment horizontal="center" vertical="center"/>
    </xf>
    <xf numFmtId="0" fontId="0" fillId="0" borderId="100" xfId="0" applyBorder="1" applyAlignment="1">
      <alignment horizontal="center" vertical="center"/>
    </xf>
    <xf numFmtId="0" fontId="21" fillId="0" borderId="14" xfId="0" applyFont="1" applyBorder="1" applyAlignment="1">
      <alignment horizontal="center" vertical="center" wrapText="1"/>
    </xf>
    <xf numFmtId="0" fontId="0" fillId="0" borderId="16" xfId="0" applyBorder="1" applyAlignment="1">
      <alignment horizontal="center" vertical="center" wrapText="1"/>
    </xf>
    <xf numFmtId="0" fontId="21" fillId="0" borderId="35" xfId="0" applyFont="1" applyBorder="1" applyAlignment="1">
      <alignment horizontal="center" vertical="center" wrapText="1"/>
    </xf>
    <xf numFmtId="0" fontId="0" fillId="0" borderId="83" xfId="0" applyBorder="1" applyAlignment="1">
      <alignment horizontal="center" vertical="center" wrapText="1"/>
    </xf>
    <xf numFmtId="0" fontId="21" fillId="2" borderId="96" xfId="0" applyFont="1" applyFill="1"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21" fillId="0" borderId="44" xfId="0" applyFont="1" applyBorder="1" applyAlignment="1">
      <alignment horizontal="center" vertical="center" wrapText="1"/>
    </xf>
    <xf numFmtId="0" fontId="21" fillId="0" borderId="17" xfId="0" applyFont="1" applyBorder="1" applyAlignment="1">
      <alignment horizontal="center" vertical="center" wrapText="1"/>
    </xf>
    <xf numFmtId="0" fontId="0" fillId="0" borderId="69" xfId="0" applyBorder="1" applyAlignment="1">
      <alignment horizontal="center" vertical="center"/>
    </xf>
    <xf numFmtId="0" fontId="0" fillId="0" borderId="30" xfId="0" applyBorder="1" applyAlignment="1">
      <alignment horizontal="center" vertical="center"/>
    </xf>
    <xf numFmtId="0" fontId="0" fillId="0" borderId="92" xfId="0" applyBorder="1" applyAlignment="1">
      <alignment horizontal="center" vertical="center"/>
    </xf>
    <xf numFmtId="0" fontId="21" fillId="2" borderId="14" xfId="0" applyFont="1" applyFill="1" applyBorder="1" applyAlignment="1" applyProtection="1">
      <alignment horizontal="center" vertical="center" wrapText="1"/>
      <protection locked="0"/>
    </xf>
    <xf numFmtId="0" fontId="0" fillId="0" borderId="83" xfId="0"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21" fillId="0" borderId="83" xfId="0" applyFont="1" applyBorder="1" applyAlignment="1">
      <alignment horizontal="center" vertical="center" wrapText="1"/>
    </xf>
    <xf numFmtId="0" fontId="21" fillId="2" borderId="83" xfId="0" applyFon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21" fillId="2" borderId="35" xfId="0" applyFont="1" applyFill="1" applyBorder="1" applyAlignment="1" applyProtection="1">
      <alignment horizontal="center" vertical="center" wrapText="1"/>
      <protection locked="0"/>
    </xf>
    <xf numFmtId="0" fontId="0" fillId="3" borderId="20" xfId="0" applyFont="1" applyFill="1" applyBorder="1" applyAlignment="1">
      <alignment vertical="center" wrapText="1"/>
    </xf>
    <xf numFmtId="0" fontId="0" fillId="3" borderId="38" xfId="0" applyFont="1" applyFill="1" applyBorder="1" applyAlignment="1">
      <alignment vertical="center" wrapText="1"/>
    </xf>
    <xf numFmtId="0" fontId="36" fillId="0" borderId="103"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110" xfId="0" applyFont="1" applyBorder="1" applyAlignment="1">
      <alignment horizontal="center" vertical="center" wrapText="1"/>
    </xf>
    <xf numFmtId="0" fontId="0" fillId="3" borderId="15" xfId="0" applyFont="1" applyFill="1" applyBorder="1" applyAlignment="1">
      <alignment vertical="center" wrapText="1"/>
    </xf>
    <xf numFmtId="0" fontId="0" fillId="3" borderId="122" xfId="0" applyFont="1" applyFill="1" applyBorder="1" applyAlignment="1">
      <alignment vertical="center"/>
    </xf>
    <xf numFmtId="0" fontId="2" fillId="3" borderId="114" xfId="0" applyFont="1" applyFill="1" applyBorder="1" applyAlignment="1">
      <alignment horizontal="center" vertical="center"/>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115"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57" xfId="0" applyFont="1" applyFill="1" applyBorder="1" applyAlignment="1">
      <alignment horizontal="center" vertical="center"/>
    </xf>
    <xf numFmtId="0" fontId="2" fillId="3" borderId="125" xfId="0" applyFont="1" applyFill="1" applyBorder="1" applyAlignment="1">
      <alignment horizontal="center" vertical="center" wrapText="1"/>
    </xf>
    <xf numFmtId="0" fontId="2" fillId="3" borderId="126" xfId="0" applyFont="1" applyFill="1" applyBorder="1" applyAlignment="1">
      <alignment horizontal="center" vertical="center"/>
    </xf>
    <xf numFmtId="0" fontId="0" fillId="3" borderId="15" xfId="0" applyFill="1" applyBorder="1" applyAlignment="1">
      <alignment horizontal="center" vertical="center" wrapText="1"/>
    </xf>
    <xf numFmtId="0" fontId="2" fillId="3" borderId="122"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27" xfId="0" applyFont="1" applyFill="1" applyBorder="1" applyAlignment="1">
      <alignment horizontal="center" vertical="center"/>
    </xf>
    <xf numFmtId="0" fontId="0" fillId="3" borderId="19" xfId="0" applyFont="1" applyFill="1" applyBorder="1" applyAlignment="1">
      <alignment horizontal="center" vertical="center" wrapText="1"/>
    </xf>
    <xf numFmtId="0" fontId="0" fillId="3" borderId="127" xfId="0" applyFont="1" applyFill="1" applyBorder="1" applyAlignment="1">
      <alignment horizontal="center" vertical="center"/>
    </xf>
    <xf numFmtId="0" fontId="0" fillId="3" borderId="44"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111" xfId="0" applyFont="1" applyFill="1" applyBorder="1" applyAlignment="1">
      <alignment horizontal="center" vertical="center"/>
    </xf>
    <xf numFmtId="0" fontId="0" fillId="3" borderId="116" xfId="0" applyFont="1" applyFill="1" applyBorder="1" applyAlignment="1">
      <alignment horizontal="center" vertical="center"/>
    </xf>
    <xf numFmtId="0" fontId="0" fillId="3" borderId="123" xfId="0" applyFont="1" applyFill="1" applyBorder="1" applyAlignment="1">
      <alignment vertical="center" wrapText="1"/>
    </xf>
    <xf numFmtId="0" fontId="0" fillId="3" borderId="124" xfId="0" applyFont="1" applyFill="1" applyBorder="1" applyAlignment="1">
      <alignment vertical="center" wrapText="1"/>
    </xf>
    <xf numFmtId="0" fontId="0" fillId="0" borderId="27" xfId="0" applyFont="1" applyFill="1" applyBorder="1" applyAlignment="1">
      <alignment horizontal="center" vertical="center" wrapText="1"/>
    </xf>
    <xf numFmtId="0" fontId="0" fillId="0" borderId="112" xfId="0" applyFont="1" applyFill="1" applyBorder="1" applyAlignment="1">
      <alignment horizontal="center" vertical="center"/>
    </xf>
    <xf numFmtId="0" fontId="0" fillId="3" borderId="49" xfId="0" applyFont="1" applyFill="1" applyBorder="1" applyAlignment="1">
      <alignment horizontal="center" vertical="center"/>
    </xf>
    <xf numFmtId="0" fontId="0" fillId="3" borderId="57" xfId="0" applyFont="1" applyFill="1" applyBorder="1" applyAlignment="1">
      <alignment horizontal="center" vertical="center"/>
    </xf>
    <xf numFmtId="0" fontId="0" fillId="3" borderId="93" xfId="0" applyFont="1" applyFill="1" applyBorder="1" applyAlignment="1">
      <alignment horizontal="center" vertical="center" wrapText="1"/>
    </xf>
    <xf numFmtId="0" fontId="0" fillId="3" borderId="128" xfId="0" applyFont="1" applyFill="1" applyBorder="1" applyAlignment="1">
      <alignment horizontal="center" wrapText="1"/>
    </xf>
    <xf numFmtId="0" fontId="0" fillId="3" borderId="45" xfId="0" applyFont="1" applyFill="1" applyBorder="1" applyAlignment="1">
      <alignment horizontal="center" vertical="center"/>
    </xf>
    <xf numFmtId="0" fontId="0" fillId="3" borderId="22" xfId="0" applyFont="1" applyFill="1" applyBorder="1" applyAlignment="1">
      <alignment horizontal="center" vertical="center"/>
    </xf>
    <xf numFmtId="0" fontId="0" fillId="0" borderId="109" xfId="0" applyFont="1" applyBorder="1" applyAlignment="1">
      <alignment horizontal="center" vertical="center" textRotation="255" wrapText="1"/>
    </xf>
    <xf numFmtId="0" fontId="0" fillId="0" borderId="21" xfId="0" applyFont="1" applyBorder="1" applyAlignment="1">
      <alignment vertical="center" textRotation="255" wrapText="1"/>
    </xf>
    <xf numFmtId="0" fontId="0" fillId="0" borderId="17" xfId="0" applyFont="1" applyBorder="1" applyAlignment="1">
      <alignment horizontal="center" vertical="center" textRotation="255" wrapText="1"/>
    </xf>
    <xf numFmtId="0" fontId="0" fillId="0" borderId="100" xfId="0" applyFont="1" applyBorder="1" applyAlignment="1">
      <alignment vertical="center" textRotation="255" wrapText="1"/>
    </xf>
    <xf numFmtId="0" fontId="0" fillId="0" borderId="111" xfId="0" applyFont="1" applyBorder="1" applyAlignment="1">
      <alignment vertical="center" textRotation="255" wrapText="1"/>
    </xf>
    <xf numFmtId="0" fontId="0" fillId="0" borderId="23" xfId="0" applyFont="1" applyBorder="1" applyAlignment="1">
      <alignment vertical="center" textRotation="255" wrapText="1"/>
    </xf>
    <xf numFmtId="0" fontId="0" fillId="0" borderId="27" xfId="0" applyFont="1" applyBorder="1" applyAlignment="1">
      <alignment horizontal="center" vertical="center"/>
    </xf>
    <xf numFmtId="0" fontId="0" fillId="0" borderId="112" xfId="0" applyFont="1" applyBorder="1" applyAlignment="1">
      <alignment horizontal="center" vertical="center"/>
    </xf>
    <xf numFmtId="0" fontId="7" fillId="0" borderId="0" xfId="0" applyFont="1" applyBorder="1" applyAlignment="1">
      <alignment vertical="top" wrapText="1"/>
    </xf>
    <xf numFmtId="0" fontId="0" fillId="0" borderId="0" xfId="0" applyFont="1" applyAlignment="1">
      <alignment vertical="top"/>
    </xf>
    <xf numFmtId="0" fontId="0" fillId="0" borderId="0" xfId="0" applyFont="1" applyAlignment="1"/>
    <xf numFmtId="0" fontId="2" fillId="0" borderId="0" xfId="0" applyFont="1" applyAlignment="1">
      <alignment vertical="top"/>
    </xf>
    <xf numFmtId="0" fontId="2" fillId="0" borderId="0" xfId="0" applyFont="1" applyAlignment="1"/>
    <xf numFmtId="0" fontId="2" fillId="0" borderId="113" xfId="0" applyFont="1" applyBorder="1" applyAlignment="1">
      <alignment horizontal="center" vertical="center"/>
    </xf>
    <xf numFmtId="0" fontId="2" fillId="0" borderId="24" xfId="0" applyFont="1" applyBorder="1" applyAlignment="1">
      <alignment horizontal="center" vertical="center"/>
    </xf>
    <xf numFmtId="0" fontId="0" fillId="0" borderId="112" xfId="0" applyBorder="1" applyAlignment="1">
      <alignment horizontal="center" vertical="center"/>
    </xf>
    <xf numFmtId="0" fontId="0" fillId="0" borderId="27" xfId="0" applyFont="1" applyFill="1" applyBorder="1" applyAlignment="1">
      <alignment horizontal="center" vertical="center"/>
    </xf>
    <xf numFmtId="0" fontId="0" fillId="0" borderId="113" xfId="0" applyFont="1" applyBorder="1" applyAlignment="1">
      <alignment horizontal="center" vertical="center"/>
    </xf>
    <xf numFmtId="0" fontId="0" fillId="0" borderId="24" xfId="0" applyFont="1" applyBorder="1" applyAlignment="1">
      <alignment horizontal="center" vertical="center"/>
    </xf>
    <xf numFmtId="0" fontId="0" fillId="3" borderId="43" xfId="0" applyFont="1" applyFill="1" applyBorder="1" applyAlignment="1">
      <alignment horizontal="justify" vertical="center" wrapText="1"/>
    </xf>
    <xf numFmtId="0" fontId="0" fillId="3" borderId="129" xfId="0" applyFont="1" applyFill="1" applyBorder="1"/>
    <xf numFmtId="0" fontId="0" fillId="3" borderId="15" xfId="0" applyFont="1" applyFill="1" applyBorder="1" applyAlignment="1">
      <alignment horizontal="center" vertical="center" wrapText="1"/>
    </xf>
    <xf numFmtId="0" fontId="0" fillId="3" borderId="122" xfId="0" applyFont="1" applyFill="1" applyBorder="1" applyAlignment="1">
      <alignment horizontal="center" vertical="center"/>
    </xf>
    <xf numFmtId="0" fontId="2" fillId="0" borderId="117" xfId="0" applyFont="1" applyBorder="1" applyAlignment="1">
      <alignment horizontal="center" vertical="center"/>
    </xf>
    <xf numFmtId="0" fontId="2" fillId="0" borderId="118" xfId="0" applyFont="1" applyBorder="1" applyAlignment="1">
      <alignment horizontal="center" vertical="center"/>
    </xf>
    <xf numFmtId="0" fontId="0" fillId="0" borderId="119" xfId="0" applyBorder="1" applyAlignment="1">
      <alignment horizontal="center" vertical="center"/>
    </xf>
    <xf numFmtId="0" fontId="2" fillId="0" borderId="120" xfId="0" applyFont="1" applyBorder="1" applyAlignment="1">
      <alignment horizontal="center" vertical="center"/>
    </xf>
    <xf numFmtId="0" fontId="2" fillId="0" borderId="101" xfId="0" applyFont="1" applyBorder="1" applyAlignment="1">
      <alignment horizontal="center" vertical="center"/>
    </xf>
    <xf numFmtId="0" fontId="0" fillId="0" borderId="121" xfId="0" applyBorder="1" applyAlignment="1">
      <alignment horizontal="center" vertical="center"/>
    </xf>
    <xf numFmtId="0" fontId="2" fillId="0" borderId="103" xfId="0" applyFont="1" applyBorder="1" applyAlignment="1">
      <alignment horizontal="center" vertical="center"/>
    </xf>
    <xf numFmtId="0" fontId="2" fillId="0" borderId="65" xfId="0" applyFont="1" applyBorder="1" applyAlignment="1">
      <alignment horizontal="center" vertical="center"/>
    </xf>
    <xf numFmtId="0" fontId="0" fillId="0" borderId="110" xfId="0" applyBorder="1" applyAlignment="1">
      <alignment horizontal="center" vertical="center"/>
    </xf>
    <xf numFmtId="0" fontId="0" fillId="0" borderId="24" xfId="0" applyFont="1" applyFill="1" applyBorder="1" applyAlignment="1">
      <alignment horizontal="center" vertical="center"/>
    </xf>
    <xf numFmtId="0" fontId="0" fillId="0" borderId="21" xfId="0" applyFont="1" applyBorder="1" applyAlignment="1">
      <alignment horizontal="center" vertical="center" textRotation="255" wrapText="1"/>
    </xf>
    <xf numFmtId="0" fontId="0" fillId="0" borderId="100" xfId="0" applyFont="1" applyBorder="1" applyAlignment="1">
      <alignment horizontal="center" vertical="center" textRotation="255" wrapText="1"/>
    </xf>
    <xf numFmtId="0" fontId="0" fillId="0" borderId="111" xfId="0" applyFont="1" applyBorder="1" applyAlignment="1">
      <alignment horizontal="center" vertical="center" textRotation="255" wrapText="1"/>
    </xf>
    <xf numFmtId="0" fontId="0" fillId="0" borderId="23" xfId="0" applyFont="1" applyBorder="1" applyAlignment="1">
      <alignment horizontal="center" vertical="center" textRotation="255" wrapText="1"/>
    </xf>
    <xf numFmtId="0" fontId="0" fillId="3" borderId="114" xfId="0" applyFont="1" applyFill="1" applyBorder="1" applyAlignment="1">
      <alignment horizontal="center" vertical="center"/>
    </xf>
    <xf numFmtId="0" fontId="0" fillId="3" borderId="115" xfId="0" applyFont="1" applyFill="1" applyBorder="1" applyAlignment="1">
      <alignment horizontal="center" vertical="center"/>
    </xf>
    <xf numFmtId="0" fontId="0" fillId="0" borderId="27" xfId="0" applyFont="1" applyBorder="1" applyAlignment="1">
      <alignment horizontal="center" vertical="center" wrapText="1"/>
    </xf>
    <xf numFmtId="0" fontId="0" fillId="0" borderId="112"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17" xfId="0" applyFont="1" applyBorder="1" applyAlignment="1">
      <alignment horizontal="center" vertical="center" wrapText="1"/>
    </xf>
    <xf numFmtId="0" fontId="0" fillId="0" borderId="100" xfId="0" applyBorder="1" applyAlignment="1">
      <alignment horizontal="center" vertical="center" wrapText="1"/>
    </xf>
    <xf numFmtId="0" fontId="20" fillId="0" borderId="69" xfId="0" applyFont="1" applyBorder="1" applyAlignment="1">
      <alignment horizontal="center" vertical="center" wrapText="1"/>
    </xf>
    <xf numFmtId="0" fontId="0" fillId="0" borderId="30" xfId="0" applyBorder="1" applyAlignment="1">
      <alignment horizontal="center" vertical="center" wrapText="1"/>
    </xf>
    <xf numFmtId="0" fontId="20" fillId="0" borderId="68"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71" xfId="0" applyFont="1" applyBorder="1" applyAlignment="1">
      <alignment horizontal="center" vertical="center" wrapText="1"/>
    </xf>
    <xf numFmtId="0" fontId="20" fillId="3" borderId="68" xfId="0" applyFont="1" applyFill="1" applyBorder="1" applyAlignment="1">
      <alignment horizontal="center" vertical="center"/>
    </xf>
    <xf numFmtId="0" fontId="20" fillId="3" borderId="25" xfId="0" applyFont="1" applyFill="1" applyBorder="1" applyAlignment="1">
      <alignment horizontal="center" vertical="center"/>
    </xf>
    <xf numFmtId="0" fontId="12" fillId="0" borderId="33" xfId="0" applyFont="1" applyBorder="1" applyAlignment="1">
      <alignment horizontal="left"/>
    </xf>
    <xf numFmtId="0" fontId="20" fillId="0" borderId="120" xfId="0" applyFont="1" applyBorder="1" applyAlignment="1">
      <alignment horizontal="center" vertical="center" wrapText="1"/>
    </xf>
    <xf numFmtId="0" fontId="20" fillId="0" borderId="101" xfId="0" applyFont="1" applyBorder="1" applyAlignment="1">
      <alignment horizontal="center" vertical="center" wrapText="1"/>
    </xf>
    <xf numFmtId="0" fontId="20" fillId="0" borderId="102" xfId="0" applyFont="1" applyBorder="1" applyAlignment="1">
      <alignment horizontal="center" vertical="center" wrapText="1"/>
    </xf>
    <xf numFmtId="0" fontId="20" fillId="0" borderId="113"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98" xfId="0" applyFont="1" applyBorder="1" applyAlignment="1">
      <alignment horizontal="center" vertical="center" wrapText="1"/>
    </xf>
    <xf numFmtId="0" fontId="36" fillId="0" borderId="11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109" xfId="0" applyFont="1" applyBorder="1" applyAlignment="1">
      <alignment horizontal="distributed" vertical="center"/>
    </xf>
    <xf numFmtId="0" fontId="36" fillId="0" borderId="20" xfId="0" applyFont="1" applyBorder="1" applyAlignment="1">
      <alignment horizontal="distributed" vertical="center"/>
    </xf>
    <xf numFmtId="0" fontId="36" fillId="0" borderId="51" xfId="0" applyFont="1" applyBorder="1" applyAlignment="1">
      <alignment horizontal="distributed" vertical="center"/>
    </xf>
    <xf numFmtId="0" fontId="15" fillId="3" borderId="1" xfId="0" applyFont="1" applyFill="1" applyBorder="1" applyAlignment="1">
      <alignment horizontal="center" vertical="center" wrapText="1"/>
    </xf>
    <xf numFmtId="0" fontId="20" fillId="0" borderId="68" xfId="0" applyFont="1" applyBorder="1" applyAlignment="1">
      <alignment horizontal="center" vertical="center"/>
    </xf>
    <xf numFmtId="0" fontId="20" fillId="0" borderId="130" xfId="0" applyFont="1" applyBorder="1" applyAlignment="1">
      <alignment horizontal="center" vertical="center"/>
    </xf>
    <xf numFmtId="49" fontId="15" fillId="3" borderId="10" xfId="0"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9" fillId="4" borderId="19"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19" fillId="4" borderId="22" xfId="0" applyFont="1" applyFill="1" applyBorder="1" applyAlignment="1">
      <alignment horizontal="left" vertical="center" wrapText="1"/>
    </xf>
    <xf numFmtId="0" fontId="41" fillId="3" borderId="14" xfId="0" applyFont="1" applyFill="1" applyBorder="1" applyAlignment="1" applyProtection="1"/>
    <xf numFmtId="0" fontId="36" fillId="3" borderId="44" xfId="0" applyFont="1" applyFill="1" applyBorder="1" applyAlignment="1">
      <alignment horizontal="center" vertical="center"/>
    </xf>
    <xf numFmtId="0" fontId="36" fillId="3" borderId="45" xfId="0" applyFont="1" applyFill="1" applyBorder="1" applyAlignment="1">
      <alignment horizontal="center" vertical="center"/>
    </xf>
    <xf numFmtId="0" fontId="36" fillId="0" borderId="45" xfId="0" applyFont="1" applyBorder="1" applyAlignment="1">
      <alignment horizontal="center" vertical="center"/>
    </xf>
    <xf numFmtId="0" fontId="36" fillId="0" borderId="49" xfId="0" applyFont="1" applyBorder="1" applyAlignment="1">
      <alignment horizontal="center" vertical="center"/>
    </xf>
    <xf numFmtId="0" fontId="36" fillId="3" borderId="17" xfId="0" applyFont="1" applyFill="1" applyBorder="1" applyAlignment="1">
      <alignment horizontal="center" vertical="center"/>
    </xf>
    <xf numFmtId="0" fontId="36" fillId="3" borderId="0" xfId="0" applyFont="1" applyFill="1" applyBorder="1" applyAlignment="1">
      <alignment horizontal="center" vertical="center"/>
    </xf>
    <xf numFmtId="0" fontId="36" fillId="0" borderId="0" xfId="0" applyFont="1" applyBorder="1" applyAlignment="1">
      <alignment horizontal="center" vertical="center"/>
    </xf>
    <xf numFmtId="0" fontId="36" fillId="0" borderId="50" xfId="0" applyFont="1" applyBorder="1" applyAlignment="1">
      <alignment horizontal="center" vertical="center"/>
    </xf>
    <xf numFmtId="0" fontId="36" fillId="0" borderId="69" xfId="0" applyFont="1" applyBorder="1" applyAlignment="1">
      <alignment horizontal="center" vertical="center"/>
    </xf>
    <xf numFmtId="0" fontId="36" fillId="0" borderId="33" xfId="0" applyFont="1" applyBorder="1" applyAlignment="1">
      <alignment horizontal="center" vertical="center"/>
    </xf>
    <xf numFmtId="0" fontId="36" fillId="0" borderId="58" xfId="0" applyFont="1" applyBorder="1" applyAlignment="1">
      <alignment horizontal="center" vertical="center"/>
    </xf>
    <xf numFmtId="0" fontId="36" fillId="0" borderId="17" xfId="0" applyFont="1" applyBorder="1" applyAlignment="1">
      <alignment horizontal="center" vertical="center"/>
    </xf>
    <xf numFmtId="0" fontId="36" fillId="0" borderId="0" xfId="0" applyFont="1" applyAlignment="1">
      <alignment horizontal="center" vertical="center"/>
    </xf>
    <xf numFmtId="0" fontId="36" fillId="0" borderId="132" xfId="0" applyFont="1" applyBorder="1" applyAlignment="1">
      <alignment horizontal="center" vertical="center"/>
    </xf>
    <xf numFmtId="0" fontId="36" fillId="0" borderId="107" xfId="0" applyFont="1" applyBorder="1" applyAlignment="1">
      <alignment horizontal="center" vertical="center"/>
    </xf>
    <xf numFmtId="0" fontId="36" fillId="0" borderId="131" xfId="0" applyFont="1" applyBorder="1" applyAlignment="1">
      <alignment horizontal="center" vertical="center"/>
    </xf>
    <xf numFmtId="0" fontId="36" fillId="0" borderId="78" xfId="0" applyFont="1" applyBorder="1" applyAlignment="1">
      <alignment horizontal="center" vertical="center"/>
    </xf>
    <xf numFmtId="0" fontId="36" fillId="0" borderId="65" xfId="0" applyFont="1" applyBorder="1" applyAlignment="1">
      <alignment horizontal="center" vertical="center"/>
    </xf>
    <xf numFmtId="0" fontId="36" fillId="0" borderId="75" xfId="0" applyFont="1" applyBorder="1" applyAlignment="1">
      <alignment horizontal="center" vertical="center"/>
    </xf>
    <xf numFmtId="9" fontId="36" fillId="0" borderId="103" xfId="0" applyNumberFormat="1" applyFont="1" applyBorder="1" applyAlignment="1" applyProtection="1">
      <alignment horizontal="center" vertical="center"/>
    </xf>
    <xf numFmtId="9" fontId="36" fillId="0" borderId="75" xfId="0" applyNumberFormat="1" applyFont="1" applyBorder="1" applyAlignment="1" applyProtection="1">
      <alignment horizontal="center" vertical="center"/>
    </xf>
    <xf numFmtId="0" fontId="36" fillId="3" borderId="68" xfId="0" applyFont="1" applyFill="1" applyBorder="1" applyAlignment="1">
      <alignment horizontal="center" vertical="center" wrapText="1"/>
    </xf>
    <xf numFmtId="0" fontId="36" fillId="0" borderId="71" xfId="0" applyFont="1" applyBorder="1" applyAlignment="1"/>
    <xf numFmtId="176" fontId="36" fillId="0" borderId="44" xfId="0" applyNumberFormat="1" applyFont="1" applyBorder="1" applyAlignment="1" applyProtection="1">
      <alignment horizontal="center" vertical="center"/>
    </xf>
    <xf numFmtId="176" fontId="36" fillId="0" borderId="49" xfId="0" applyNumberFormat="1" applyFont="1" applyBorder="1" applyAlignment="1" applyProtection="1">
      <alignment horizontal="center" vertical="center"/>
    </xf>
    <xf numFmtId="176" fontId="36" fillId="0" borderId="133" xfId="0" applyNumberFormat="1" applyFont="1" applyBorder="1" applyAlignment="1" applyProtection="1">
      <alignment horizontal="center" vertical="center"/>
    </xf>
    <xf numFmtId="176" fontId="36" fillId="0" borderId="78" xfId="0" applyNumberFormat="1" applyFont="1" applyBorder="1" applyAlignment="1" applyProtection="1">
      <alignment horizontal="center" vertical="center"/>
    </xf>
    <xf numFmtId="176" fontId="36" fillId="0" borderId="106" xfId="0" applyNumberFormat="1" applyFont="1" applyBorder="1" applyAlignment="1" applyProtection="1">
      <alignment horizontal="center" vertical="center"/>
    </xf>
    <xf numFmtId="176" fontId="36" fillId="0" borderId="107" xfId="0" applyNumberFormat="1" applyFont="1" applyBorder="1" applyAlignment="1" applyProtection="1">
      <alignment horizontal="center" vertical="center"/>
    </xf>
    <xf numFmtId="9" fontId="36" fillId="0" borderId="17" xfId="0" applyNumberFormat="1" applyFont="1" applyBorder="1" applyAlignment="1" applyProtection="1">
      <alignment horizontal="center" vertical="center"/>
    </xf>
    <xf numFmtId="9" fontId="36" fillId="0" borderId="50" xfId="0" applyNumberFormat="1" applyFont="1" applyBorder="1" applyAlignment="1" applyProtection="1">
      <alignment horizontal="center" vertical="center"/>
    </xf>
    <xf numFmtId="0" fontId="0" fillId="0" borderId="122" xfId="0" applyFont="1" applyBorder="1" applyAlignment="1">
      <alignment horizontal="center" vertical="center"/>
    </xf>
    <xf numFmtId="0" fontId="0" fillId="0" borderId="117" xfId="0" applyFont="1" applyBorder="1" applyAlignment="1">
      <alignment horizontal="center" vertical="center"/>
    </xf>
    <xf numFmtId="0" fontId="0" fillId="0" borderId="118" xfId="0" applyFont="1" applyBorder="1" applyAlignment="1">
      <alignment horizontal="center" vertical="center"/>
    </xf>
    <xf numFmtId="0" fontId="0" fillId="0" borderId="119" xfId="0" applyFont="1" applyBorder="1" applyAlignment="1">
      <alignment horizontal="center" vertical="center"/>
    </xf>
    <xf numFmtId="0" fontId="0" fillId="3" borderId="109" xfId="0" applyFont="1" applyFill="1" applyBorder="1" applyAlignment="1">
      <alignment vertical="center" wrapText="1"/>
    </xf>
    <xf numFmtId="0" fontId="0" fillId="3" borderId="37" xfId="0" applyFont="1" applyFill="1" applyBorder="1" applyAlignment="1">
      <alignment vertical="center" wrapText="1"/>
    </xf>
    <xf numFmtId="0" fontId="0" fillId="3" borderId="19" xfId="0" applyFont="1" applyFill="1" applyBorder="1" applyAlignment="1">
      <alignment vertical="center" wrapText="1"/>
    </xf>
    <xf numFmtId="0" fontId="0" fillId="3" borderId="127" xfId="0" applyFont="1" applyFill="1" applyBorder="1" applyAlignment="1">
      <alignment vertical="center"/>
    </xf>
    <xf numFmtId="0" fontId="0" fillId="3" borderId="125" xfId="0" applyFont="1" applyFill="1" applyBorder="1" applyAlignment="1">
      <alignment horizontal="center" vertical="center" wrapText="1"/>
    </xf>
    <xf numFmtId="0" fontId="0" fillId="3" borderId="126" xfId="0" applyFont="1" applyFill="1" applyBorder="1" applyAlignment="1">
      <alignment horizontal="center" vertical="center"/>
    </xf>
    <xf numFmtId="0" fontId="0" fillId="3" borderId="122" xfId="0" applyFont="1" applyFill="1" applyBorder="1" applyAlignment="1">
      <alignment horizontal="center" vertical="center" wrapText="1"/>
    </xf>
    <xf numFmtId="0" fontId="2" fillId="0" borderId="4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68" xfId="0" applyFont="1" applyBorder="1" applyAlignment="1">
      <alignment horizontal="center" vertical="center"/>
    </xf>
    <xf numFmtId="0" fontId="2" fillId="0" borderId="130" xfId="0" applyFont="1" applyBorder="1" applyAlignment="1">
      <alignment horizontal="center" vertical="center"/>
    </xf>
    <xf numFmtId="0" fontId="2" fillId="0" borderId="71" xfId="0" applyFont="1" applyBorder="1" applyAlignment="1">
      <alignment horizontal="center" vertical="center" wrapText="1"/>
    </xf>
    <xf numFmtId="0" fontId="2" fillId="3" borderId="68" xfId="0" applyFont="1" applyFill="1" applyBorder="1" applyAlignment="1">
      <alignment horizontal="center" vertical="center"/>
    </xf>
    <xf numFmtId="0" fontId="2" fillId="3" borderId="25" xfId="0" applyFont="1" applyFill="1" applyBorder="1" applyAlignment="1">
      <alignment horizontal="center" vertical="center"/>
    </xf>
    <xf numFmtId="0" fontId="2" fillId="0" borderId="120"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98" xfId="0" applyFont="1" applyBorder="1" applyAlignment="1">
      <alignment horizontal="center" vertical="center" wrapText="1"/>
    </xf>
    <xf numFmtId="0" fontId="22" fillId="0" borderId="33" xfId="0" applyFont="1" applyFill="1" applyBorder="1" applyAlignment="1">
      <alignment horizontal="center" vertical="center"/>
    </xf>
    <xf numFmtId="0" fontId="2" fillId="0" borderId="68" xfId="0" applyFont="1" applyFill="1" applyBorder="1" applyAlignment="1">
      <alignment horizontal="center" vertical="center"/>
    </xf>
    <xf numFmtId="0" fontId="0" fillId="0" borderId="48" xfId="0" applyBorder="1" applyAlignment="1">
      <alignment horizontal="center" vertical="center"/>
    </xf>
    <xf numFmtId="0" fontId="2" fillId="0" borderId="90" xfId="0" applyFont="1" applyBorder="1" applyAlignment="1">
      <alignment horizontal="center" vertical="center"/>
    </xf>
    <xf numFmtId="0" fontId="0" fillId="0" borderId="91" xfId="0" applyBorder="1" applyAlignment="1">
      <alignment horizontal="center" vertical="center"/>
    </xf>
    <xf numFmtId="0" fontId="2" fillId="0" borderId="19" xfId="0" applyFont="1" applyBorder="1" applyAlignment="1">
      <alignment horizontal="center" vertical="center"/>
    </xf>
    <xf numFmtId="0" fontId="0" fillId="0" borderId="66" xfId="0" applyBorder="1" applyAlignment="1">
      <alignment horizontal="center" vertical="center"/>
    </xf>
    <xf numFmtId="0" fontId="0" fillId="0" borderId="23" xfId="0" applyBorder="1" applyAlignment="1">
      <alignment horizontal="center" vertical="center"/>
    </xf>
    <xf numFmtId="0" fontId="2" fillId="0" borderId="27" xfId="0" applyFont="1" applyBorder="1" applyAlignment="1">
      <alignment horizontal="center" vertical="center"/>
    </xf>
    <xf numFmtId="0" fontId="0" fillId="0" borderId="24" xfId="0" applyBorder="1" applyAlignment="1">
      <alignment horizontal="center" vertical="center"/>
    </xf>
    <xf numFmtId="0" fontId="0" fillId="0" borderId="9" xfId="0" applyBorder="1" applyAlignment="1">
      <alignment horizontal="center" vertical="center"/>
    </xf>
    <xf numFmtId="0" fontId="22" fillId="0" borderId="134" xfId="0" applyFont="1" applyBorder="1" applyAlignment="1">
      <alignment horizontal="center" vertical="center"/>
    </xf>
    <xf numFmtId="0" fontId="22" fillId="0" borderId="135" xfId="0" applyFont="1" applyBorder="1" applyAlignment="1">
      <alignment horizontal="center" vertical="center"/>
    </xf>
    <xf numFmtId="0" fontId="2" fillId="0" borderId="66" xfId="0" applyFont="1" applyBorder="1" applyAlignment="1">
      <alignment horizontal="center" vertical="center"/>
    </xf>
    <xf numFmtId="0" fontId="6" fillId="0" borderId="14" xfId="0" applyFont="1" applyFill="1" applyBorder="1" applyAlignment="1">
      <alignment horizontal="center" wrapText="1"/>
    </xf>
    <xf numFmtId="0" fontId="6" fillId="0" borderId="16" xfId="0" applyFont="1" applyFill="1" applyBorder="1" applyAlignment="1">
      <alignment horizontal="center"/>
    </xf>
    <xf numFmtId="0" fontId="0" fillId="0" borderId="52" xfId="0" applyBorder="1" applyAlignment="1">
      <alignment horizontal="center" vertical="center"/>
    </xf>
    <xf numFmtId="0" fontId="12" fillId="0" borderId="0" xfId="0" applyFont="1" applyAlignment="1">
      <alignment horizontal="center"/>
    </xf>
    <xf numFmtId="0" fontId="15" fillId="3" borderId="27"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1" fillId="3" borderId="45" xfId="0" applyFont="1" applyFill="1" applyBorder="1" applyAlignment="1" applyProtection="1">
      <alignment horizontal="center" vertical="center" wrapText="1"/>
    </xf>
    <xf numFmtId="0" fontId="41" fillId="3" borderId="52" xfId="0" applyFont="1" applyFill="1" applyBorder="1" applyAlignment="1" applyProtection="1">
      <alignment horizontal="center" vertical="center" wrapText="1"/>
    </xf>
    <xf numFmtId="177" fontId="41" fillId="6" borderId="48" xfId="0" applyNumberFormat="1" applyFont="1" applyFill="1" applyBorder="1" applyAlignment="1" applyProtection="1">
      <alignment shrinkToFit="1"/>
      <protection locked="0"/>
    </xf>
    <xf numFmtId="177" fontId="41" fillId="6" borderId="9" xfId="0" applyNumberFormat="1" applyFont="1" applyFill="1" applyBorder="1" applyAlignment="1" applyProtection="1">
      <alignment shrinkToFit="1"/>
      <protection locked="0"/>
    </xf>
    <xf numFmtId="177" fontId="41" fillId="6" borderId="21" xfId="0" applyNumberFormat="1" applyFont="1" applyFill="1" applyBorder="1" applyAlignment="1" applyProtection="1">
      <alignment shrinkToFit="1"/>
      <protection locked="0"/>
    </xf>
    <xf numFmtId="177" fontId="41" fillId="6" borderId="52" xfId="0" applyNumberFormat="1" applyFont="1" applyFill="1" applyBorder="1" applyAlignment="1" applyProtection="1">
      <alignment shrinkToFit="1"/>
      <protection locked="0"/>
    </xf>
    <xf numFmtId="0" fontId="6" fillId="3" borderId="4" xfId="0" applyFont="1" applyFill="1" applyBorder="1" applyAlignment="1" applyProtection="1">
      <alignment horizontal="center" vertical="center" wrapText="1"/>
    </xf>
    <xf numFmtId="0" fontId="6" fillId="3" borderId="8" xfId="0" applyFont="1" applyFill="1" applyBorder="1" applyAlignment="1" applyProtection="1"/>
    <xf numFmtId="0" fontId="6" fillId="2" borderId="4" xfId="0" applyFont="1" applyFill="1" applyBorder="1" applyAlignment="1" applyProtection="1">
      <alignment shrinkToFit="1"/>
      <protection locked="0"/>
    </xf>
    <xf numFmtId="0" fontId="6" fillId="2" borderId="6" xfId="0" applyFont="1" applyFill="1" applyBorder="1" applyAlignment="1" applyProtection="1">
      <alignment shrinkToFit="1"/>
      <protection locked="0"/>
    </xf>
    <xf numFmtId="0" fontId="6" fillId="2" borderId="8" xfId="0" applyFont="1" applyFill="1" applyBorder="1" applyAlignment="1" applyProtection="1">
      <alignment shrinkToFit="1"/>
      <protection locked="0"/>
    </xf>
    <xf numFmtId="0" fontId="6" fillId="2" borderId="15" xfId="0" applyFont="1" applyFill="1" applyBorder="1" applyAlignment="1" applyProtection="1">
      <alignment shrinkToFit="1"/>
      <protection locked="0"/>
    </xf>
  </cellXfs>
  <cellStyles count="4">
    <cellStyle name="ハイパーリンク" xfId="1" builtinId="8"/>
    <cellStyle name="桁区切り" xfId="2" builtinId="6"/>
    <cellStyle name="標準" xfId="0" builtinId="0"/>
    <cellStyle name="標準_yoshiki4" xfId="3"/>
  </cellStyles>
  <dxfs count="0"/>
  <tableStyles count="0" defaultTableStyle="TableStyleMedium9" defaultPivotStyle="PivotStyleLight16"/>
  <colors>
    <mruColors>
      <color rgb="FFD0FD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510540</xdr:colOff>
      <xdr:row>20</xdr:row>
      <xdr:rowOff>160020</xdr:rowOff>
    </xdr:from>
    <xdr:to>
      <xdr:col>3</xdr:col>
      <xdr:colOff>15240</xdr:colOff>
      <xdr:row>21</xdr:row>
      <xdr:rowOff>91440</xdr:rowOff>
    </xdr:to>
    <xdr:sp macro="" textlink="">
      <xdr:nvSpPr>
        <xdr:cNvPr id="32498" name="Freeform 2">
          <a:extLst>
            <a:ext uri="{FF2B5EF4-FFF2-40B4-BE49-F238E27FC236}">
              <a16:creationId xmlns:a16="http://schemas.microsoft.com/office/drawing/2014/main" id="{00000000-0008-0000-0000-0000F27E0000}"/>
            </a:ext>
          </a:extLst>
        </xdr:cNvPr>
        <xdr:cNvSpPr>
          <a:spLocks/>
        </xdr:cNvSpPr>
      </xdr:nvSpPr>
      <xdr:spPr bwMode="auto">
        <a:xfrm>
          <a:off x="1371600" y="3589020"/>
          <a:ext cx="114300" cy="99060"/>
        </a:xfrm>
        <a:custGeom>
          <a:avLst/>
          <a:gdLst>
            <a:gd name="T0" fmla="*/ 2147483646 w 14"/>
            <a:gd name="T1" fmla="*/ 2147483646 h 11"/>
            <a:gd name="T2" fmla="*/ 2147483646 w 14"/>
            <a:gd name="T3" fmla="*/ 2147483646 h 11"/>
            <a:gd name="T4" fmla="*/ 0 w 14"/>
            <a:gd name="T5" fmla="*/ 2147483646 h 11"/>
            <a:gd name="T6" fmla="*/ 2147483646 w 14"/>
            <a:gd name="T7" fmla="*/ 2147483646 h 11"/>
            <a:gd name="T8" fmla="*/ 0 60000 65536"/>
            <a:gd name="T9" fmla="*/ 0 60000 65536"/>
            <a:gd name="T10" fmla="*/ 0 60000 65536"/>
            <a:gd name="T11" fmla="*/ 0 60000 65536"/>
            <a:gd name="T12" fmla="*/ 0 w 14"/>
            <a:gd name="T13" fmla="*/ 0 h 11"/>
            <a:gd name="T14" fmla="*/ 14 w 14"/>
            <a:gd name="T15" fmla="*/ 11 h 11"/>
          </a:gdLst>
          <a:ahLst/>
          <a:cxnLst>
            <a:cxn ang="T8">
              <a:pos x="T0" y="T1"/>
            </a:cxn>
            <a:cxn ang="T9">
              <a:pos x="T2" y="T3"/>
            </a:cxn>
            <a:cxn ang="T10">
              <a:pos x="T4" y="T5"/>
            </a:cxn>
            <a:cxn ang="T11">
              <a:pos x="T6" y="T7"/>
            </a:cxn>
          </a:cxnLst>
          <a:rect l="T12" t="T13" r="T14" b="T15"/>
          <a:pathLst>
            <a:path w="14" h="11">
              <a:moveTo>
                <a:pt x="12" y="1"/>
              </a:moveTo>
              <a:cubicBezTo>
                <a:pt x="14" y="2"/>
                <a:pt x="14" y="11"/>
                <a:pt x="12" y="11"/>
              </a:cubicBezTo>
              <a:cubicBezTo>
                <a:pt x="10" y="11"/>
                <a:pt x="0" y="3"/>
                <a:pt x="0" y="2"/>
              </a:cubicBezTo>
              <a:cubicBezTo>
                <a:pt x="0" y="1"/>
                <a:pt x="10" y="0"/>
                <a:pt x="12" y="1"/>
              </a:cubicBezTo>
              <a:close/>
            </a:path>
          </a:pathLst>
        </a:custGeom>
        <a:solidFill>
          <a:srgbClr val="FF0000"/>
        </a:solidFill>
        <a:ln w="9525">
          <a:solidFill>
            <a:srgbClr val="FF0000"/>
          </a:solidFill>
          <a:round/>
          <a:headEnd/>
          <a:tailEnd/>
        </a:ln>
      </xdr:spPr>
    </xdr:sp>
    <xdr:clientData/>
  </xdr:twoCellAnchor>
  <xdr:twoCellAnchor editAs="oneCell">
    <xdr:from>
      <xdr:col>2</xdr:col>
      <xdr:colOff>236220</xdr:colOff>
      <xdr:row>31</xdr:row>
      <xdr:rowOff>9525</xdr:rowOff>
    </xdr:from>
    <xdr:to>
      <xdr:col>4</xdr:col>
      <xdr:colOff>560033</xdr:colOff>
      <xdr:row>33</xdr:row>
      <xdr:rowOff>95251</xdr:rowOff>
    </xdr:to>
    <xdr:sp macro="" textlink="">
      <xdr:nvSpPr>
        <xdr:cNvPr id="31747" name="Text Box 3">
          <a:extLst>
            <a:ext uri="{FF2B5EF4-FFF2-40B4-BE49-F238E27FC236}">
              <a16:creationId xmlns:a16="http://schemas.microsoft.com/office/drawing/2014/main" id="{00000000-0008-0000-0000-0000037C0000}"/>
            </a:ext>
          </a:extLst>
        </xdr:cNvPr>
        <xdr:cNvSpPr txBox="1">
          <a:spLocks noChangeArrowheads="1"/>
        </xdr:cNvSpPr>
      </xdr:nvSpPr>
      <xdr:spPr bwMode="auto">
        <a:xfrm>
          <a:off x="1228725" y="5295900"/>
          <a:ext cx="1733550" cy="428625"/>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品川　５００</a:t>
          </a:r>
        </a:p>
        <a:p>
          <a:pPr algn="l" rtl="0">
            <a:lnSpc>
              <a:spcPts val="1600"/>
            </a:lnSpc>
            <a:defRPr sz="1000"/>
          </a:pPr>
          <a:r>
            <a:rPr lang="ja-JP" altLang="en-US" sz="1100" b="0" i="0" u="none" strike="noStrike" baseline="0">
              <a:solidFill>
                <a:srgbClr val="000000"/>
              </a:solidFill>
              <a:latin typeface="ＭＳ Ｐゴシック"/>
              <a:ea typeface="ＭＳ Ｐゴシック"/>
            </a:rPr>
            <a:t>　　　　さ　</a:t>
          </a:r>
          <a:r>
            <a:rPr lang="ja-JP" altLang="en-US" sz="1400" b="0" i="0" u="none" strike="noStrike" baseline="0">
              <a:solidFill>
                <a:srgbClr val="000000"/>
              </a:solidFill>
              <a:latin typeface="ＭＳ Ｐゴシック"/>
              <a:ea typeface="ＭＳ Ｐゴシック"/>
            </a:rPr>
            <a:t>２３－４５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54"/>
  <sheetViews>
    <sheetView view="pageBreakPreview" zoomScale="79" zoomScaleNormal="85" zoomScaleSheetLayoutView="70" workbookViewId="0">
      <selection activeCell="B8" sqref="B8:N12"/>
    </sheetView>
  </sheetViews>
  <sheetFormatPr defaultRowHeight="13" x14ac:dyDescent="0.2"/>
  <cols>
    <col min="1" max="1" width="3.6328125" customWidth="1"/>
    <col min="12" max="12" width="5.6328125" customWidth="1"/>
    <col min="13" max="13" width="6" customWidth="1"/>
  </cols>
  <sheetData>
    <row r="1" spans="1:14" ht="19" x14ac:dyDescent="0.3">
      <c r="A1" s="498" t="s">
        <v>1044</v>
      </c>
      <c r="B1" s="498"/>
      <c r="C1" s="498"/>
    </row>
    <row r="2" spans="1:14" x14ac:dyDescent="0.2">
      <c r="B2" s="499" t="s">
        <v>1046</v>
      </c>
      <c r="C2" s="499"/>
      <c r="D2" s="499"/>
      <c r="E2" s="499"/>
      <c r="F2" s="499"/>
      <c r="G2" s="499"/>
      <c r="H2" s="499"/>
      <c r="I2" s="499"/>
      <c r="J2" s="499"/>
      <c r="K2" s="499"/>
      <c r="L2" s="499"/>
      <c r="M2" s="499"/>
      <c r="N2" s="499"/>
    </row>
    <row r="3" spans="1:14" x14ac:dyDescent="0.2">
      <c r="B3" s="499"/>
      <c r="C3" s="499"/>
      <c r="D3" s="499"/>
      <c r="E3" s="499"/>
      <c r="F3" s="499"/>
      <c r="G3" s="499"/>
      <c r="H3" s="499"/>
      <c r="I3" s="499"/>
      <c r="J3" s="499"/>
      <c r="K3" s="499"/>
      <c r="L3" s="499"/>
      <c r="M3" s="499"/>
      <c r="N3" s="499"/>
    </row>
    <row r="4" spans="1:14" x14ac:dyDescent="0.2">
      <c r="B4" s="500" t="s">
        <v>1045</v>
      </c>
      <c r="C4" s="500"/>
      <c r="D4" s="500"/>
      <c r="E4" s="500"/>
      <c r="F4" s="500"/>
      <c r="G4" s="500"/>
      <c r="H4" s="500"/>
      <c r="I4" s="500"/>
      <c r="J4" s="500"/>
      <c r="K4" s="500"/>
      <c r="L4" s="500"/>
      <c r="M4" s="500"/>
      <c r="N4" s="500"/>
    </row>
    <row r="5" spans="1:14" x14ac:dyDescent="0.2">
      <c r="A5" s="495" t="s">
        <v>1047</v>
      </c>
      <c r="B5" s="495"/>
      <c r="C5" s="495"/>
    </row>
    <row r="6" spans="1:14" x14ac:dyDescent="0.2">
      <c r="B6" s="501" t="s">
        <v>1771</v>
      </c>
      <c r="C6" s="501"/>
      <c r="D6" s="501"/>
      <c r="E6" s="501"/>
      <c r="F6" s="501"/>
      <c r="G6" s="501"/>
      <c r="H6" s="501"/>
      <c r="I6" s="501"/>
      <c r="J6" s="501"/>
      <c r="K6" s="501"/>
      <c r="L6" s="501"/>
      <c r="M6" s="501"/>
      <c r="N6" s="501"/>
    </row>
    <row r="7" spans="1:14" x14ac:dyDescent="0.2">
      <c r="B7" s="501"/>
      <c r="C7" s="501"/>
      <c r="D7" s="501"/>
      <c r="E7" s="501"/>
      <c r="F7" s="501"/>
      <c r="G7" s="501"/>
      <c r="H7" s="501"/>
      <c r="I7" s="501"/>
      <c r="J7" s="501"/>
      <c r="K7" s="501"/>
      <c r="L7" s="501"/>
      <c r="M7" s="501"/>
      <c r="N7" s="501"/>
    </row>
    <row r="8" spans="1:14" ht="13.5" customHeight="1" x14ac:dyDescent="0.2">
      <c r="B8" s="502" t="s">
        <v>1758</v>
      </c>
      <c r="C8" s="502"/>
      <c r="D8" s="502"/>
      <c r="E8" s="502"/>
      <c r="F8" s="502"/>
      <c r="G8" s="502"/>
      <c r="H8" s="502"/>
      <c r="I8" s="502"/>
      <c r="J8" s="502"/>
      <c r="K8" s="502"/>
      <c r="L8" s="502"/>
      <c r="M8" s="502"/>
      <c r="N8" s="502"/>
    </row>
    <row r="9" spans="1:14" ht="13.5" customHeight="1" x14ac:dyDescent="0.2">
      <c r="B9" s="502"/>
      <c r="C9" s="502"/>
      <c r="D9" s="502"/>
      <c r="E9" s="502"/>
      <c r="F9" s="502"/>
      <c r="G9" s="502"/>
      <c r="H9" s="502"/>
      <c r="I9" s="502"/>
      <c r="J9" s="502"/>
      <c r="K9" s="502"/>
      <c r="L9" s="502"/>
      <c r="M9" s="502"/>
      <c r="N9" s="502"/>
    </row>
    <row r="10" spans="1:14" ht="13.5" customHeight="1" x14ac:dyDescent="0.2">
      <c r="B10" s="502"/>
      <c r="C10" s="502"/>
      <c r="D10" s="502"/>
      <c r="E10" s="502"/>
      <c r="F10" s="502"/>
      <c r="G10" s="502"/>
      <c r="H10" s="502"/>
      <c r="I10" s="502"/>
      <c r="J10" s="502"/>
      <c r="K10" s="502"/>
      <c r="L10" s="502"/>
      <c r="M10" s="502"/>
      <c r="N10" s="502"/>
    </row>
    <row r="11" spans="1:14" ht="13.5" customHeight="1" x14ac:dyDescent="0.2">
      <c r="B11" s="502"/>
      <c r="C11" s="502"/>
      <c r="D11" s="502"/>
      <c r="E11" s="502"/>
      <c r="F11" s="502"/>
      <c r="G11" s="502"/>
      <c r="H11" s="502"/>
      <c r="I11" s="502"/>
      <c r="J11" s="502"/>
      <c r="K11" s="502"/>
      <c r="L11" s="502"/>
      <c r="M11" s="502"/>
      <c r="N11" s="502"/>
    </row>
    <row r="12" spans="1:14" ht="13.5" customHeight="1" x14ac:dyDescent="0.2">
      <c r="B12" s="502"/>
      <c r="C12" s="502"/>
      <c r="D12" s="502"/>
      <c r="E12" s="502"/>
      <c r="F12" s="502"/>
      <c r="G12" s="502"/>
      <c r="H12" s="502"/>
      <c r="I12" s="502"/>
      <c r="J12" s="502"/>
      <c r="K12" s="502"/>
      <c r="L12" s="502"/>
      <c r="M12" s="502"/>
      <c r="N12" s="502"/>
    </row>
    <row r="13" spans="1:14" ht="13.5" customHeight="1" x14ac:dyDescent="0.2">
      <c r="B13" s="501" t="s">
        <v>1053</v>
      </c>
      <c r="C13" s="501"/>
      <c r="D13" s="501"/>
      <c r="E13" s="501"/>
      <c r="F13" s="501"/>
      <c r="G13" s="501"/>
      <c r="H13" s="501"/>
      <c r="I13" s="501"/>
      <c r="J13" s="501"/>
      <c r="K13" s="501"/>
      <c r="L13" s="501"/>
      <c r="M13" s="501"/>
      <c r="N13" s="501"/>
    </row>
    <row r="14" spans="1:14" x14ac:dyDescent="0.2">
      <c r="A14" s="495" t="s">
        <v>1048</v>
      </c>
      <c r="B14" s="495"/>
      <c r="C14" s="495"/>
    </row>
    <row r="15" spans="1:14" x14ac:dyDescent="0.2">
      <c r="B15" t="s">
        <v>804</v>
      </c>
    </row>
    <row r="16" spans="1:14" x14ac:dyDescent="0.2">
      <c r="B16" s="96"/>
      <c r="C16" t="s">
        <v>677</v>
      </c>
    </row>
    <row r="17" spans="1:14" x14ac:dyDescent="0.2">
      <c r="B17" s="99"/>
      <c r="C17" t="s">
        <v>678</v>
      </c>
    </row>
    <row r="18" spans="1:14" x14ac:dyDescent="0.2">
      <c r="B18" s="97"/>
      <c r="C18" t="s">
        <v>680</v>
      </c>
    </row>
    <row r="19" spans="1:14" x14ac:dyDescent="0.2">
      <c r="B19" s="98"/>
      <c r="C19" t="s">
        <v>681</v>
      </c>
    </row>
    <row r="20" spans="1:14" x14ac:dyDescent="0.2">
      <c r="A20" s="495" t="s">
        <v>1054</v>
      </c>
      <c r="B20" s="495"/>
      <c r="C20" s="495"/>
      <c r="D20" s="496"/>
    </row>
    <row r="21" spans="1:14" x14ac:dyDescent="0.2">
      <c r="B21" t="s">
        <v>1049</v>
      </c>
    </row>
    <row r="22" spans="1:14" x14ac:dyDescent="0.2">
      <c r="B22" t="s">
        <v>805</v>
      </c>
      <c r="D22" t="s">
        <v>806</v>
      </c>
    </row>
    <row r="23" spans="1:14" x14ac:dyDescent="0.2">
      <c r="B23" t="s">
        <v>807</v>
      </c>
    </row>
    <row r="24" spans="1:14" x14ac:dyDescent="0.2">
      <c r="B24" s="94"/>
      <c r="C24" s="44"/>
      <c r="D24" s="95"/>
      <c r="E24" s="95"/>
      <c r="F24" s="95"/>
      <c r="G24" s="95"/>
    </row>
    <row r="25" spans="1:14" x14ac:dyDescent="0.2">
      <c r="B25" t="s">
        <v>1050</v>
      </c>
    </row>
    <row r="26" spans="1:14" ht="31.5" customHeight="1" x14ac:dyDescent="0.2">
      <c r="B26" s="497" t="s">
        <v>694</v>
      </c>
      <c r="C26" s="496"/>
      <c r="D26" s="496"/>
      <c r="E26" s="496"/>
      <c r="F26" s="496"/>
      <c r="G26" s="496"/>
      <c r="H26" s="496"/>
      <c r="I26" s="496"/>
      <c r="J26" s="496"/>
      <c r="K26" s="496"/>
      <c r="L26" s="496"/>
    </row>
    <row r="27" spans="1:14" ht="13.5" thickBot="1" x14ac:dyDescent="0.25">
      <c r="B27" t="s">
        <v>693</v>
      </c>
    </row>
    <row r="28" spans="1:14" ht="13.5" thickBot="1" x14ac:dyDescent="0.25">
      <c r="B28" s="222"/>
      <c r="N28" s="245">
        <v>1</v>
      </c>
    </row>
    <row r="29" spans="1:14" x14ac:dyDescent="0.2">
      <c r="B29" t="s">
        <v>1051</v>
      </c>
    </row>
    <row r="30" spans="1:14" x14ac:dyDescent="0.2">
      <c r="B30" t="s">
        <v>875</v>
      </c>
    </row>
    <row r="31" spans="1:14" x14ac:dyDescent="0.2">
      <c r="B31" t="s">
        <v>807</v>
      </c>
    </row>
    <row r="35" spans="2:9" x14ac:dyDescent="0.2">
      <c r="B35" t="s">
        <v>689</v>
      </c>
      <c r="F35" s="1" t="s">
        <v>685</v>
      </c>
    </row>
    <row r="36" spans="2:9" x14ac:dyDescent="0.2">
      <c r="B36" t="s">
        <v>682</v>
      </c>
      <c r="F36" s="1" t="s">
        <v>686</v>
      </c>
    </row>
    <row r="37" spans="2:9" x14ac:dyDescent="0.2">
      <c r="B37" t="s">
        <v>1052</v>
      </c>
      <c r="F37" s="1" t="s">
        <v>687</v>
      </c>
    </row>
    <row r="38" spans="2:9" x14ac:dyDescent="0.2">
      <c r="B38" t="s">
        <v>683</v>
      </c>
      <c r="F38" s="1" t="s">
        <v>688</v>
      </c>
    </row>
    <row r="39" spans="2:9" x14ac:dyDescent="0.2">
      <c r="B39" t="s">
        <v>684</v>
      </c>
      <c r="F39" s="1" t="s">
        <v>690</v>
      </c>
    </row>
    <row r="40" spans="2:9" x14ac:dyDescent="0.2">
      <c r="B40" t="s">
        <v>882</v>
      </c>
    </row>
    <row r="41" spans="2:9" x14ac:dyDescent="0.2">
      <c r="B41" s="385"/>
      <c r="C41" s="385"/>
      <c r="D41" s="385"/>
      <c r="E41" s="385"/>
      <c r="F41" s="385"/>
      <c r="G41" s="385"/>
      <c r="H41" s="385"/>
      <c r="I41" s="385"/>
    </row>
    <row r="42" spans="2:9" x14ac:dyDescent="0.2">
      <c r="B42" s="385"/>
      <c r="C42" s="385"/>
      <c r="D42" s="385"/>
      <c r="E42" s="385"/>
      <c r="F42" s="385"/>
      <c r="G42" s="385"/>
      <c r="H42" s="385"/>
      <c r="I42" s="385"/>
    </row>
    <row r="43" spans="2:9" x14ac:dyDescent="0.2">
      <c r="B43" s="385"/>
      <c r="C43" s="385"/>
      <c r="D43" s="385"/>
      <c r="E43" s="385"/>
      <c r="F43" s="385"/>
      <c r="G43" s="385"/>
      <c r="H43" s="385"/>
      <c r="I43" s="385"/>
    </row>
    <row r="44" spans="2:9" x14ac:dyDescent="0.2">
      <c r="B44" s="385"/>
      <c r="C44" s="385"/>
      <c r="D44" s="385"/>
      <c r="E44" s="385"/>
      <c r="F44" s="385"/>
      <c r="G44" s="385"/>
      <c r="H44" s="385"/>
      <c r="I44" s="385"/>
    </row>
    <row r="45" spans="2:9" x14ac:dyDescent="0.2">
      <c r="B45" s="385"/>
      <c r="C45" s="385"/>
      <c r="D45" s="385"/>
      <c r="E45" s="385"/>
      <c r="F45" s="385"/>
      <c r="G45" s="385"/>
      <c r="H45" s="385"/>
      <c r="I45" s="385"/>
    </row>
    <row r="46" spans="2:9" x14ac:dyDescent="0.2">
      <c r="B46" s="385"/>
      <c r="C46" s="385"/>
      <c r="D46" s="385"/>
      <c r="E46" s="385"/>
      <c r="F46" s="385"/>
      <c r="G46" s="385"/>
      <c r="H46" s="385"/>
      <c r="I46" s="385"/>
    </row>
    <row r="47" spans="2:9" x14ac:dyDescent="0.2">
      <c r="B47" s="385"/>
      <c r="C47" s="385"/>
      <c r="D47" s="385"/>
      <c r="E47" s="385"/>
      <c r="F47" s="385"/>
      <c r="G47" s="385"/>
      <c r="H47" s="385"/>
      <c r="I47" s="385"/>
    </row>
    <row r="48" spans="2:9" x14ac:dyDescent="0.2">
      <c r="B48" s="385"/>
      <c r="C48" s="385"/>
      <c r="D48" s="385"/>
      <c r="E48" s="385"/>
      <c r="F48" s="385"/>
      <c r="G48" s="385"/>
      <c r="H48" s="385"/>
      <c r="I48" s="385"/>
    </row>
    <row r="49" spans="2:9" x14ac:dyDescent="0.2">
      <c r="B49" s="385"/>
      <c r="C49" s="385"/>
      <c r="D49" s="385"/>
      <c r="E49" s="385"/>
      <c r="F49" s="385"/>
      <c r="G49" s="385"/>
      <c r="H49" s="385"/>
      <c r="I49" s="385"/>
    </row>
    <row r="50" spans="2:9" x14ac:dyDescent="0.2">
      <c r="B50" s="385"/>
      <c r="C50" s="385"/>
      <c r="D50" s="385"/>
      <c r="E50" s="385"/>
      <c r="F50" s="385"/>
      <c r="G50" s="385"/>
      <c r="H50" s="385"/>
      <c r="I50" s="385"/>
    </row>
    <row r="51" spans="2:9" x14ac:dyDescent="0.2">
      <c r="B51" s="385"/>
      <c r="C51" s="385"/>
      <c r="D51" s="385"/>
      <c r="E51" s="385"/>
      <c r="F51" s="385"/>
      <c r="G51" s="385"/>
      <c r="H51" s="385"/>
      <c r="I51" s="385"/>
    </row>
    <row r="52" spans="2:9" x14ac:dyDescent="0.2">
      <c r="B52" s="385"/>
      <c r="C52" s="385"/>
      <c r="D52" s="385"/>
      <c r="E52" s="385"/>
      <c r="F52" s="385"/>
      <c r="G52" s="385"/>
      <c r="H52" s="385"/>
      <c r="I52" s="385"/>
    </row>
    <row r="53" spans="2:9" x14ac:dyDescent="0.2">
      <c r="B53" s="385"/>
      <c r="C53" s="385"/>
      <c r="D53" s="385"/>
      <c r="E53" s="385"/>
      <c r="F53" s="385"/>
      <c r="G53" s="385"/>
      <c r="H53" s="385"/>
      <c r="I53" s="385"/>
    </row>
    <row r="54" spans="2:9" x14ac:dyDescent="0.2">
      <c r="B54" s="385"/>
      <c r="C54" s="385"/>
      <c r="D54" s="385"/>
      <c r="E54" s="385"/>
      <c r="F54" s="385"/>
      <c r="G54" s="385"/>
      <c r="H54" s="385"/>
      <c r="I54" s="385"/>
    </row>
  </sheetData>
  <mergeCells count="10">
    <mergeCell ref="A20:D20"/>
    <mergeCell ref="B26:L26"/>
    <mergeCell ref="A1:C1"/>
    <mergeCell ref="B2:N3"/>
    <mergeCell ref="B4:N4"/>
    <mergeCell ref="A5:C5"/>
    <mergeCell ref="A14:C14"/>
    <mergeCell ref="B6:N7"/>
    <mergeCell ref="B13:N13"/>
    <mergeCell ref="B8:N12"/>
  </mergeCells>
  <phoneticPr fontId="3"/>
  <dataValidations count="1">
    <dataValidation type="list" allowBlank="1" showInputMessage="1" showErrorMessage="1" sqref="B28">
      <formula1>$N$28:$N$30</formula1>
    </dataValidation>
  </dataValidations>
  <printOptions horizontalCentered="1"/>
  <pageMargins left="0.78740157480314965" right="0.78740157480314965" top="0.59055118110236227" bottom="0.39370078740157483" header="0.51181102362204722" footer="0.51181102362204722"/>
  <pageSetup paperSize="9" scale="99" orientation="landscape" horizontalDpi="200" verticalDpi="200" r:id="rId1"/>
  <headerFooter alignWithMargins="0"/>
  <rowBreaks count="1" manualBreakCount="1">
    <brk id="40"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sheetPr>
  <dimension ref="A1:AJ45"/>
  <sheetViews>
    <sheetView view="pageBreakPreview" zoomScale="55" zoomScaleNormal="85" zoomScaleSheetLayoutView="55" workbookViewId="0">
      <pane xSplit="4" ySplit="5" topLeftCell="E6" activePane="bottomRight" state="frozen"/>
      <selection activeCell="AC38" activeCellId="1" sqref="U35 AC38"/>
      <selection pane="topRight" activeCell="AC38" activeCellId="1" sqref="U35 AC38"/>
      <selection pane="bottomLeft" activeCell="AC38" activeCellId="1" sqref="U35 AC38"/>
      <selection pane="bottomRight" activeCell="AS21" sqref="AS21"/>
    </sheetView>
  </sheetViews>
  <sheetFormatPr defaultColWidth="9" defaultRowHeight="12" x14ac:dyDescent="0.2"/>
  <cols>
    <col min="1" max="2" width="3.08984375" style="1" customWidth="1"/>
    <col min="3" max="3" width="3.90625" style="1" customWidth="1"/>
    <col min="4" max="4" width="9.36328125" style="1" customWidth="1"/>
    <col min="5" max="5" width="10.08984375" style="1" customWidth="1"/>
    <col min="6" max="6" width="5.08984375" style="1" customWidth="1"/>
    <col min="7" max="8" width="6.36328125" style="1" customWidth="1"/>
    <col min="9" max="9" width="5.08984375" style="1" customWidth="1"/>
    <col min="10" max="11" width="6.36328125" style="1" customWidth="1"/>
    <col min="12" max="12" width="5.08984375" style="1" customWidth="1"/>
    <col min="13" max="14" width="6.36328125" style="1" customWidth="1"/>
    <col min="15" max="15" width="5.08984375" style="1" customWidth="1"/>
    <col min="16" max="17" width="6.36328125" style="1" customWidth="1"/>
    <col min="18" max="18" width="5.08984375" style="1" customWidth="1"/>
    <col min="19" max="19" width="6.36328125" style="1" customWidth="1"/>
    <col min="20" max="20" width="5.08984375" style="1" customWidth="1"/>
    <col min="21" max="21" width="6.36328125" style="1" customWidth="1"/>
    <col min="22" max="22" width="11.08984375" style="1" bestFit="1" customWidth="1"/>
    <col min="23" max="34" width="4.08984375" style="1" customWidth="1"/>
    <col min="35" max="35" width="0.90625" style="1" customWidth="1"/>
    <col min="36" max="16384" width="9" style="1"/>
  </cols>
  <sheetData>
    <row r="1" spans="1:23" ht="21" customHeight="1" thickBot="1" x14ac:dyDescent="0.35">
      <c r="A1" s="89" t="s">
        <v>1767</v>
      </c>
      <c r="B1" s="117"/>
      <c r="C1" s="117"/>
      <c r="D1" s="117"/>
      <c r="E1" s="117"/>
      <c r="F1" s="117"/>
      <c r="G1" s="118"/>
      <c r="H1" s="118"/>
      <c r="I1" s="18"/>
      <c r="J1" s="18"/>
      <c r="K1" s="18"/>
      <c r="L1" s="18"/>
      <c r="M1" s="18"/>
      <c r="N1" s="18"/>
      <c r="O1" s="18"/>
      <c r="P1" s="18"/>
      <c r="Q1" s="18"/>
      <c r="R1" s="18"/>
      <c r="S1" s="18"/>
      <c r="T1" s="18"/>
      <c r="U1" s="18"/>
      <c r="V1" s="18"/>
      <c r="W1" s="18"/>
    </row>
    <row r="2" spans="1:23" ht="10.5" customHeight="1" x14ac:dyDescent="0.2">
      <c r="A2" s="114"/>
      <c r="B2" s="115"/>
      <c r="C2" s="115"/>
      <c r="D2" s="116"/>
      <c r="E2" s="673" t="s">
        <v>709</v>
      </c>
      <c r="F2" s="714" t="s">
        <v>1762</v>
      </c>
      <c r="G2" s="675"/>
      <c r="H2" s="671"/>
      <c r="I2" s="663" t="s">
        <v>1768</v>
      </c>
      <c r="J2" s="675"/>
      <c r="K2" s="671"/>
      <c r="L2" s="663" t="s">
        <v>1763</v>
      </c>
      <c r="M2" s="675"/>
      <c r="N2" s="671"/>
      <c r="O2" s="663" t="s">
        <v>1757</v>
      </c>
      <c r="P2" s="675"/>
      <c r="Q2" s="671"/>
      <c r="R2" s="675" t="s">
        <v>1769</v>
      </c>
      <c r="S2" s="664"/>
      <c r="T2" s="714" t="s">
        <v>216</v>
      </c>
      <c r="U2" s="675"/>
      <c r="V2" s="671"/>
    </row>
    <row r="3" spans="1:23" ht="18.75" customHeight="1" x14ac:dyDescent="0.2">
      <c r="A3" s="104"/>
      <c r="B3" s="105"/>
      <c r="C3" s="105"/>
      <c r="D3" s="106"/>
      <c r="E3" s="674"/>
      <c r="F3" s="715"/>
      <c r="G3" s="676"/>
      <c r="H3" s="672"/>
      <c r="I3" s="665"/>
      <c r="J3" s="676"/>
      <c r="K3" s="672"/>
      <c r="L3" s="665"/>
      <c r="M3" s="676"/>
      <c r="N3" s="672"/>
      <c r="O3" s="665"/>
      <c r="P3" s="676"/>
      <c r="Q3" s="672"/>
      <c r="R3" s="676"/>
      <c r="S3" s="666"/>
      <c r="T3" s="715"/>
      <c r="U3" s="676"/>
      <c r="V3" s="672"/>
    </row>
    <row r="4" spans="1:23" ht="13.5" customHeight="1" x14ac:dyDescent="0.2">
      <c r="A4" s="104"/>
      <c r="B4" s="105"/>
      <c r="C4" s="105"/>
      <c r="D4" s="106"/>
      <c r="E4" s="696" t="s">
        <v>1770</v>
      </c>
      <c r="F4" s="667" t="s">
        <v>1087</v>
      </c>
      <c r="G4" s="792" t="s">
        <v>217</v>
      </c>
      <c r="H4" s="698" t="s">
        <v>1176</v>
      </c>
      <c r="I4" s="790" t="s">
        <v>1087</v>
      </c>
      <c r="J4" s="661" t="s">
        <v>217</v>
      </c>
      <c r="K4" s="698" t="s">
        <v>1176</v>
      </c>
      <c r="L4" s="790" t="s">
        <v>1087</v>
      </c>
      <c r="M4" s="661" t="s">
        <v>217</v>
      </c>
      <c r="N4" s="698" t="s">
        <v>1176</v>
      </c>
      <c r="O4" s="790" t="s">
        <v>1087</v>
      </c>
      <c r="P4" s="661" t="s">
        <v>217</v>
      </c>
      <c r="Q4" s="698" t="s">
        <v>1176</v>
      </c>
      <c r="R4" s="642" t="s">
        <v>1087</v>
      </c>
      <c r="S4" s="661" t="s">
        <v>217</v>
      </c>
      <c r="T4" s="794" t="s">
        <v>218</v>
      </c>
      <c r="U4" s="661" t="s">
        <v>217</v>
      </c>
      <c r="V4" s="698" t="s">
        <v>1111</v>
      </c>
    </row>
    <row r="5" spans="1:23" ht="13.5" thickBot="1" x14ac:dyDescent="0.25">
      <c r="A5" s="107"/>
      <c r="B5" s="108"/>
      <c r="C5" s="108"/>
      <c r="D5" s="109"/>
      <c r="E5" s="697"/>
      <c r="F5" s="668"/>
      <c r="G5" s="793"/>
      <c r="H5" s="786"/>
      <c r="I5" s="791"/>
      <c r="J5" s="662"/>
      <c r="K5" s="786"/>
      <c r="L5" s="791"/>
      <c r="M5" s="662"/>
      <c r="N5" s="786"/>
      <c r="O5" s="791"/>
      <c r="P5" s="662"/>
      <c r="Q5" s="786"/>
      <c r="R5" s="643"/>
      <c r="S5" s="662"/>
      <c r="T5" s="795"/>
      <c r="U5" s="662"/>
      <c r="V5" s="796"/>
    </row>
    <row r="6" spans="1:23" ht="48" customHeight="1" thickTop="1" x14ac:dyDescent="0.2">
      <c r="A6" s="787" t="s">
        <v>219</v>
      </c>
      <c r="B6" s="788"/>
      <c r="C6" s="788"/>
      <c r="D6" s="789"/>
      <c r="E6" s="112">
        <f>計画代替!E6</f>
        <v>0</v>
      </c>
      <c r="F6" s="188"/>
      <c r="G6" s="205"/>
      <c r="H6" s="261">
        <f>E6-F6+G6</f>
        <v>0</v>
      </c>
      <c r="I6" s="321"/>
      <c r="J6" s="205"/>
      <c r="K6" s="261">
        <f>H6-I6+J6</f>
        <v>0</v>
      </c>
      <c r="L6" s="321"/>
      <c r="M6" s="205"/>
      <c r="N6" s="261">
        <f>K6-L6+M6</f>
        <v>0</v>
      </c>
      <c r="O6" s="321"/>
      <c r="P6" s="205"/>
      <c r="Q6" s="261">
        <f>N6-O6+P6</f>
        <v>0</v>
      </c>
      <c r="R6" s="321"/>
      <c r="S6" s="191"/>
      <c r="T6" s="254">
        <f>F6+I6+L6+O6+R6</f>
        <v>0</v>
      </c>
      <c r="U6" s="255">
        <f>G6+J6+M6+P6+S6</f>
        <v>0</v>
      </c>
      <c r="V6" s="261">
        <f>E6-T6+U6</f>
        <v>0</v>
      </c>
    </row>
    <row r="7" spans="1:23" ht="48" customHeight="1" x14ac:dyDescent="0.2">
      <c r="A7" s="694" t="s">
        <v>1025</v>
      </c>
      <c r="B7" s="695"/>
      <c r="C7" s="695"/>
      <c r="D7" s="684"/>
      <c r="E7" s="111">
        <f>計画代替!E7</f>
        <v>0</v>
      </c>
      <c r="F7" s="188"/>
      <c r="G7" s="205"/>
      <c r="H7" s="261">
        <f>E7-F7+G7</f>
        <v>0</v>
      </c>
      <c r="I7" s="321"/>
      <c r="J7" s="205"/>
      <c r="K7" s="261">
        <f>H7-I7+J7</f>
        <v>0</v>
      </c>
      <c r="L7" s="321"/>
      <c r="M7" s="205"/>
      <c r="N7" s="261">
        <f>K7-L7+M7</f>
        <v>0</v>
      </c>
      <c r="O7" s="321"/>
      <c r="P7" s="205"/>
      <c r="Q7" s="261">
        <f>N7-O7+P7</f>
        <v>0</v>
      </c>
      <c r="R7" s="321"/>
      <c r="S7" s="189"/>
      <c r="T7" s="254">
        <f>F7+I7+L7+O7+R7</f>
        <v>0</v>
      </c>
      <c r="U7" s="255">
        <f>G7+J7+M7+P7+S7</f>
        <v>0</v>
      </c>
      <c r="V7" s="261">
        <f>E7-T7+U7</f>
        <v>0</v>
      </c>
    </row>
    <row r="8" spans="1:23" ht="48" customHeight="1" x14ac:dyDescent="0.2">
      <c r="A8" s="694" t="s">
        <v>1107</v>
      </c>
      <c r="B8" s="695"/>
      <c r="C8" s="695"/>
      <c r="D8" s="684"/>
      <c r="E8" s="111">
        <f>計画代替!E8</f>
        <v>0</v>
      </c>
      <c r="F8" s="188"/>
      <c r="G8" s="205"/>
      <c r="H8" s="261">
        <f t="shared" ref="H8:H20" si="0">E8-F8+G8</f>
        <v>0</v>
      </c>
      <c r="I8" s="321"/>
      <c r="J8" s="205"/>
      <c r="K8" s="261">
        <f t="shared" ref="K8:K20" si="1">H8-I8+J8</f>
        <v>0</v>
      </c>
      <c r="L8" s="321"/>
      <c r="M8" s="205"/>
      <c r="N8" s="261">
        <f t="shared" ref="N8:N20" si="2">K8-L8+M8</f>
        <v>0</v>
      </c>
      <c r="O8" s="321"/>
      <c r="P8" s="205"/>
      <c r="Q8" s="261">
        <f t="shared" ref="Q8:Q20" si="3">N8-O8+P8</f>
        <v>0</v>
      </c>
      <c r="R8" s="321"/>
      <c r="S8" s="189"/>
      <c r="T8" s="254">
        <f t="shared" ref="T8:T20" si="4">F8+I8+L8+O8+R8</f>
        <v>0</v>
      </c>
      <c r="U8" s="255">
        <f t="shared" ref="U8:U20" si="5">G8+J8+M8+P8+S8</f>
        <v>0</v>
      </c>
      <c r="V8" s="261">
        <f t="shared" ref="V8:V20" si="6">E8-T8+U8</f>
        <v>0</v>
      </c>
    </row>
    <row r="9" spans="1:23" ht="48" customHeight="1" x14ac:dyDescent="0.2">
      <c r="A9" s="677" t="s">
        <v>1737</v>
      </c>
      <c r="B9" s="710"/>
      <c r="C9" s="669" t="s">
        <v>1739</v>
      </c>
      <c r="D9" s="670"/>
      <c r="E9" s="111">
        <f>計画代替!E9</f>
        <v>0</v>
      </c>
      <c r="F9" s="188"/>
      <c r="G9" s="205"/>
      <c r="H9" s="261">
        <f t="shared" si="0"/>
        <v>0</v>
      </c>
      <c r="I9" s="321"/>
      <c r="J9" s="205"/>
      <c r="K9" s="261">
        <f t="shared" si="1"/>
        <v>0</v>
      </c>
      <c r="L9" s="321"/>
      <c r="M9" s="205"/>
      <c r="N9" s="261">
        <f t="shared" si="2"/>
        <v>0</v>
      </c>
      <c r="O9" s="321"/>
      <c r="P9" s="205"/>
      <c r="Q9" s="261">
        <f t="shared" si="3"/>
        <v>0</v>
      </c>
      <c r="R9" s="321"/>
      <c r="S9" s="189"/>
      <c r="T9" s="254">
        <f t="shared" si="4"/>
        <v>0</v>
      </c>
      <c r="U9" s="255">
        <f t="shared" si="5"/>
        <v>0</v>
      </c>
      <c r="V9" s="261">
        <f t="shared" si="6"/>
        <v>0</v>
      </c>
    </row>
    <row r="10" spans="1:23" ht="48" customHeight="1" x14ac:dyDescent="0.2">
      <c r="A10" s="679"/>
      <c r="B10" s="711"/>
      <c r="C10" s="669" t="s">
        <v>1734</v>
      </c>
      <c r="D10" s="670"/>
      <c r="E10" s="111">
        <f>計画代替!E10</f>
        <v>0</v>
      </c>
      <c r="F10" s="188"/>
      <c r="G10" s="205"/>
      <c r="H10" s="261">
        <f t="shared" si="0"/>
        <v>0</v>
      </c>
      <c r="I10" s="321"/>
      <c r="J10" s="205"/>
      <c r="K10" s="261">
        <f t="shared" si="1"/>
        <v>0</v>
      </c>
      <c r="L10" s="321"/>
      <c r="M10" s="205"/>
      <c r="N10" s="261">
        <f t="shared" si="2"/>
        <v>0</v>
      </c>
      <c r="O10" s="321"/>
      <c r="P10" s="205"/>
      <c r="Q10" s="261">
        <f t="shared" si="3"/>
        <v>0</v>
      </c>
      <c r="R10" s="321"/>
      <c r="S10" s="189"/>
      <c r="T10" s="254">
        <f t="shared" si="4"/>
        <v>0</v>
      </c>
      <c r="U10" s="255">
        <f t="shared" si="5"/>
        <v>0</v>
      </c>
      <c r="V10" s="261">
        <f t="shared" si="6"/>
        <v>0</v>
      </c>
    </row>
    <row r="11" spans="1:23" ht="48" customHeight="1" x14ac:dyDescent="0.2">
      <c r="A11" s="679"/>
      <c r="B11" s="711"/>
      <c r="C11" s="669" t="s">
        <v>1735</v>
      </c>
      <c r="D11" s="670"/>
      <c r="E11" s="111">
        <f>計画代替!E11</f>
        <v>0</v>
      </c>
      <c r="F11" s="188"/>
      <c r="G11" s="205"/>
      <c r="H11" s="261">
        <f t="shared" ref="H11" si="7">E11-F11+G11</f>
        <v>0</v>
      </c>
      <c r="I11" s="321"/>
      <c r="J11" s="205"/>
      <c r="K11" s="261">
        <f t="shared" ref="K11" si="8">H11-I11+J11</f>
        <v>0</v>
      </c>
      <c r="L11" s="321"/>
      <c r="M11" s="205"/>
      <c r="N11" s="261">
        <f t="shared" ref="N11" si="9">K11-L11+M11</f>
        <v>0</v>
      </c>
      <c r="O11" s="321"/>
      <c r="P11" s="205"/>
      <c r="Q11" s="261">
        <f t="shared" ref="Q11" si="10">N11-O11+P11</f>
        <v>0</v>
      </c>
      <c r="R11" s="321"/>
      <c r="S11" s="189"/>
      <c r="T11" s="254">
        <f t="shared" ref="T11" si="11">F11+I11+L11+O11+R11</f>
        <v>0</v>
      </c>
      <c r="U11" s="255">
        <f t="shared" ref="U11" si="12">G11+J11+M11+P11+S11</f>
        <v>0</v>
      </c>
      <c r="V11" s="261">
        <f t="shared" ref="V11" si="13">E11-T11+U11</f>
        <v>0</v>
      </c>
    </row>
    <row r="12" spans="1:23" ht="48" customHeight="1" x14ac:dyDescent="0.2">
      <c r="A12" s="712"/>
      <c r="B12" s="713"/>
      <c r="C12" s="693" t="s">
        <v>220</v>
      </c>
      <c r="D12" s="670"/>
      <c r="E12" s="111">
        <f>計画代替!E12</f>
        <v>0</v>
      </c>
      <c r="F12" s="188"/>
      <c r="G12" s="205"/>
      <c r="H12" s="261">
        <f t="shared" si="0"/>
        <v>0</v>
      </c>
      <c r="I12" s="321"/>
      <c r="J12" s="205"/>
      <c r="K12" s="261">
        <f t="shared" si="1"/>
        <v>0</v>
      </c>
      <c r="L12" s="321"/>
      <c r="M12" s="205"/>
      <c r="N12" s="261">
        <f t="shared" si="2"/>
        <v>0</v>
      </c>
      <c r="O12" s="321"/>
      <c r="P12" s="205"/>
      <c r="Q12" s="261">
        <f t="shared" si="3"/>
        <v>0</v>
      </c>
      <c r="R12" s="321"/>
      <c r="S12" s="189"/>
      <c r="T12" s="254">
        <f t="shared" si="4"/>
        <v>0</v>
      </c>
      <c r="U12" s="255">
        <f t="shared" si="5"/>
        <v>0</v>
      </c>
      <c r="V12" s="261">
        <f t="shared" si="6"/>
        <v>0</v>
      </c>
    </row>
    <row r="13" spans="1:23" ht="48" customHeight="1" x14ac:dyDescent="0.2">
      <c r="A13" s="677" t="s">
        <v>1106</v>
      </c>
      <c r="B13" s="678"/>
      <c r="C13" s="693" t="s">
        <v>65</v>
      </c>
      <c r="D13" s="670"/>
      <c r="E13" s="111">
        <f>計画代替!E13</f>
        <v>0</v>
      </c>
      <c r="F13" s="188"/>
      <c r="G13" s="205"/>
      <c r="H13" s="261">
        <f t="shared" si="0"/>
        <v>0</v>
      </c>
      <c r="I13" s="321"/>
      <c r="J13" s="205"/>
      <c r="K13" s="261">
        <f t="shared" si="1"/>
        <v>0</v>
      </c>
      <c r="L13" s="321"/>
      <c r="M13" s="205"/>
      <c r="N13" s="261">
        <f t="shared" si="2"/>
        <v>0</v>
      </c>
      <c r="O13" s="321"/>
      <c r="P13" s="205"/>
      <c r="Q13" s="261">
        <f t="shared" si="3"/>
        <v>0</v>
      </c>
      <c r="R13" s="321"/>
      <c r="S13" s="189"/>
      <c r="T13" s="254">
        <f t="shared" si="4"/>
        <v>0</v>
      </c>
      <c r="U13" s="255">
        <f t="shared" si="5"/>
        <v>0</v>
      </c>
      <c r="V13" s="261">
        <f t="shared" si="6"/>
        <v>0</v>
      </c>
    </row>
    <row r="14" spans="1:23" ht="48" customHeight="1" x14ac:dyDescent="0.2">
      <c r="A14" s="679"/>
      <c r="B14" s="680"/>
      <c r="C14" s="669" t="s">
        <v>1736</v>
      </c>
      <c r="D14" s="670"/>
      <c r="E14" s="111">
        <f>計画代替!E14</f>
        <v>0</v>
      </c>
      <c r="F14" s="188"/>
      <c r="G14" s="205"/>
      <c r="H14" s="261">
        <f t="shared" si="0"/>
        <v>0</v>
      </c>
      <c r="I14" s="321"/>
      <c r="J14" s="205"/>
      <c r="K14" s="261">
        <f t="shared" si="1"/>
        <v>0</v>
      </c>
      <c r="L14" s="321"/>
      <c r="M14" s="205"/>
      <c r="N14" s="261">
        <f t="shared" si="2"/>
        <v>0</v>
      </c>
      <c r="O14" s="321"/>
      <c r="P14" s="205"/>
      <c r="Q14" s="261">
        <f t="shared" si="3"/>
        <v>0</v>
      </c>
      <c r="R14" s="321"/>
      <c r="S14" s="189"/>
      <c r="T14" s="254">
        <f t="shared" ref="T14:U16" si="14">F14+I14+L14+O14+R14</f>
        <v>0</v>
      </c>
      <c r="U14" s="255">
        <f t="shared" si="14"/>
        <v>0</v>
      </c>
      <c r="V14" s="261">
        <f>E14-T14+U14</f>
        <v>0</v>
      </c>
    </row>
    <row r="15" spans="1:23" ht="48" customHeight="1" x14ac:dyDescent="0.2">
      <c r="A15" s="679"/>
      <c r="B15" s="680"/>
      <c r="C15" s="683" t="s">
        <v>1105</v>
      </c>
      <c r="D15" s="684"/>
      <c r="E15" s="111">
        <f>計画代替!E15</f>
        <v>0</v>
      </c>
      <c r="F15" s="188"/>
      <c r="G15" s="205"/>
      <c r="H15" s="261">
        <f t="shared" si="0"/>
        <v>0</v>
      </c>
      <c r="I15" s="321"/>
      <c r="J15" s="205"/>
      <c r="K15" s="261">
        <f t="shared" si="1"/>
        <v>0</v>
      </c>
      <c r="L15" s="321"/>
      <c r="M15" s="205"/>
      <c r="N15" s="261">
        <f t="shared" si="2"/>
        <v>0</v>
      </c>
      <c r="O15" s="321"/>
      <c r="P15" s="205"/>
      <c r="Q15" s="261">
        <f t="shared" si="3"/>
        <v>0</v>
      </c>
      <c r="R15" s="321"/>
      <c r="S15" s="189"/>
      <c r="T15" s="254">
        <f t="shared" si="14"/>
        <v>0</v>
      </c>
      <c r="U15" s="255">
        <f t="shared" si="14"/>
        <v>0</v>
      </c>
      <c r="V15" s="261">
        <f>E15-T15+U15</f>
        <v>0</v>
      </c>
    </row>
    <row r="16" spans="1:23" ht="48" customHeight="1" x14ac:dyDescent="0.2">
      <c r="A16" s="679"/>
      <c r="B16" s="680"/>
      <c r="C16" s="683" t="s">
        <v>1740</v>
      </c>
      <c r="D16" s="684"/>
      <c r="E16" s="111">
        <f>計画代替!E16</f>
        <v>0</v>
      </c>
      <c r="F16" s="188"/>
      <c r="G16" s="205"/>
      <c r="H16" s="261">
        <f t="shared" ref="H16" si="15">E16-F16+G16</f>
        <v>0</v>
      </c>
      <c r="I16" s="321"/>
      <c r="J16" s="205"/>
      <c r="K16" s="261">
        <f t="shared" ref="K16" si="16">H16-I16+J16</f>
        <v>0</v>
      </c>
      <c r="L16" s="321"/>
      <c r="M16" s="205"/>
      <c r="N16" s="261">
        <f t="shared" ref="N16" si="17">K16-L16+M16</f>
        <v>0</v>
      </c>
      <c r="O16" s="321"/>
      <c r="P16" s="205"/>
      <c r="Q16" s="261">
        <f t="shared" ref="Q16" si="18">N16-O16+P16</f>
        <v>0</v>
      </c>
      <c r="R16" s="321"/>
      <c r="S16" s="189"/>
      <c r="T16" s="254">
        <f t="shared" si="14"/>
        <v>0</v>
      </c>
      <c r="U16" s="255">
        <f t="shared" si="14"/>
        <v>0</v>
      </c>
      <c r="V16" s="261">
        <f>E16-T16+U16</f>
        <v>0</v>
      </c>
    </row>
    <row r="17" spans="1:36" ht="48" customHeight="1" x14ac:dyDescent="0.2">
      <c r="A17" s="681"/>
      <c r="B17" s="682"/>
      <c r="C17" s="683" t="s">
        <v>223</v>
      </c>
      <c r="D17" s="684"/>
      <c r="E17" s="111">
        <f>計画代替!E17</f>
        <v>0</v>
      </c>
      <c r="F17" s="188"/>
      <c r="G17" s="205"/>
      <c r="H17" s="261">
        <f t="shared" si="0"/>
        <v>0</v>
      </c>
      <c r="I17" s="321"/>
      <c r="J17" s="205"/>
      <c r="K17" s="261">
        <f t="shared" si="1"/>
        <v>0</v>
      </c>
      <c r="L17" s="321"/>
      <c r="M17" s="205"/>
      <c r="N17" s="261">
        <f t="shared" si="2"/>
        <v>0</v>
      </c>
      <c r="O17" s="321"/>
      <c r="P17" s="205"/>
      <c r="Q17" s="261">
        <f t="shared" si="3"/>
        <v>0</v>
      </c>
      <c r="R17" s="321"/>
      <c r="S17" s="189"/>
      <c r="T17" s="254">
        <f t="shared" si="4"/>
        <v>0</v>
      </c>
      <c r="U17" s="255">
        <f t="shared" si="5"/>
        <v>0</v>
      </c>
      <c r="V17" s="261">
        <f t="shared" si="6"/>
        <v>0</v>
      </c>
    </row>
    <row r="18" spans="1:36" ht="48" customHeight="1" x14ac:dyDescent="0.2">
      <c r="A18" s="690" t="s">
        <v>201</v>
      </c>
      <c r="B18" s="691"/>
      <c r="C18" s="691"/>
      <c r="D18" s="692"/>
      <c r="E18" s="111">
        <f>計画代替!E18</f>
        <v>0</v>
      </c>
      <c r="F18" s="188"/>
      <c r="G18" s="205"/>
      <c r="H18" s="261">
        <f t="shared" si="0"/>
        <v>0</v>
      </c>
      <c r="I18" s="321"/>
      <c r="J18" s="205"/>
      <c r="K18" s="261">
        <f t="shared" si="1"/>
        <v>0</v>
      </c>
      <c r="L18" s="321"/>
      <c r="M18" s="205"/>
      <c r="N18" s="261">
        <f t="shared" si="2"/>
        <v>0</v>
      </c>
      <c r="O18" s="321"/>
      <c r="P18" s="205"/>
      <c r="Q18" s="261">
        <f t="shared" si="3"/>
        <v>0</v>
      </c>
      <c r="R18" s="321"/>
      <c r="S18" s="189"/>
      <c r="T18" s="254">
        <f t="shared" si="4"/>
        <v>0</v>
      </c>
      <c r="U18" s="255">
        <f t="shared" si="5"/>
        <v>0</v>
      </c>
      <c r="V18" s="261">
        <f t="shared" si="6"/>
        <v>0</v>
      </c>
    </row>
    <row r="19" spans="1:36" ht="48" customHeight="1" x14ac:dyDescent="0.2">
      <c r="A19" s="690" t="s">
        <v>621</v>
      </c>
      <c r="B19" s="691"/>
      <c r="C19" s="691"/>
      <c r="D19" s="692"/>
      <c r="E19" s="111">
        <f>計画代替!E19</f>
        <v>0</v>
      </c>
      <c r="F19" s="188"/>
      <c r="G19" s="205"/>
      <c r="H19" s="261">
        <f t="shared" si="0"/>
        <v>0</v>
      </c>
      <c r="I19" s="321"/>
      <c r="J19" s="205"/>
      <c r="K19" s="261">
        <f t="shared" si="1"/>
        <v>0</v>
      </c>
      <c r="L19" s="321"/>
      <c r="M19" s="205"/>
      <c r="N19" s="261">
        <f t="shared" si="2"/>
        <v>0</v>
      </c>
      <c r="O19" s="321"/>
      <c r="P19" s="205"/>
      <c r="Q19" s="261">
        <f t="shared" si="3"/>
        <v>0</v>
      </c>
      <c r="R19" s="321"/>
      <c r="S19" s="189"/>
      <c r="T19" s="254">
        <f t="shared" si="4"/>
        <v>0</v>
      </c>
      <c r="U19" s="255">
        <f t="shared" si="5"/>
        <v>0</v>
      </c>
      <c r="V19" s="261">
        <f t="shared" si="6"/>
        <v>0</v>
      </c>
    </row>
    <row r="20" spans="1:36" ht="48" customHeight="1" thickBot="1" x14ac:dyDescent="0.25">
      <c r="A20" s="706" t="s">
        <v>834</v>
      </c>
      <c r="B20" s="707"/>
      <c r="C20" s="707"/>
      <c r="D20" s="708"/>
      <c r="E20" s="113">
        <f>計画代替!E20</f>
        <v>0</v>
      </c>
      <c r="F20" s="196"/>
      <c r="G20" s="197"/>
      <c r="H20" s="261">
        <f t="shared" si="0"/>
        <v>0</v>
      </c>
      <c r="I20" s="322"/>
      <c r="J20" s="197"/>
      <c r="K20" s="261">
        <f t="shared" si="1"/>
        <v>0</v>
      </c>
      <c r="L20" s="322"/>
      <c r="M20" s="198"/>
      <c r="N20" s="261">
        <f t="shared" si="2"/>
        <v>0</v>
      </c>
      <c r="O20" s="322"/>
      <c r="P20" s="198"/>
      <c r="Q20" s="261">
        <f t="shared" si="3"/>
        <v>0</v>
      </c>
      <c r="R20" s="322"/>
      <c r="S20" s="198"/>
      <c r="T20" s="258">
        <f t="shared" si="4"/>
        <v>0</v>
      </c>
      <c r="U20" s="323">
        <f t="shared" si="5"/>
        <v>0</v>
      </c>
      <c r="V20" s="261">
        <f t="shared" si="6"/>
        <v>0</v>
      </c>
    </row>
    <row r="21" spans="1:36" ht="48" customHeight="1" x14ac:dyDescent="0.2">
      <c r="A21" s="703" t="s">
        <v>221</v>
      </c>
      <c r="B21" s="704"/>
      <c r="C21" s="704"/>
      <c r="D21" s="705"/>
      <c r="E21" s="262">
        <f>計画代替!E21</f>
        <v>0</v>
      </c>
      <c r="F21" s="254">
        <f t="shared" ref="F21:V21" si="19">SUM(F6:F20)</f>
        <v>0</v>
      </c>
      <c r="G21" s="255">
        <f t="shared" si="19"/>
        <v>0</v>
      </c>
      <c r="H21" s="324">
        <f t="shared" si="19"/>
        <v>0</v>
      </c>
      <c r="I21" s="325">
        <f t="shared" ref="I21:Q21" si="20">SUM(I6:I20)</f>
        <v>0</v>
      </c>
      <c r="J21" s="255">
        <f t="shared" si="20"/>
        <v>0</v>
      </c>
      <c r="K21" s="324">
        <f t="shared" si="20"/>
        <v>0</v>
      </c>
      <c r="L21" s="325">
        <f t="shared" si="20"/>
        <v>0</v>
      </c>
      <c r="M21" s="255">
        <f t="shared" si="20"/>
        <v>0</v>
      </c>
      <c r="N21" s="324">
        <f t="shared" si="20"/>
        <v>0</v>
      </c>
      <c r="O21" s="325">
        <f t="shared" si="20"/>
        <v>0</v>
      </c>
      <c r="P21" s="255">
        <f t="shared" si="20"/>
        <v>0</v>
      </c>
      <c r="Q21" s="324">
        <f t="shared" si="20"/>
        <v>0</v>
      </c>
      <c r="R21" s="325">
        <f t="shared" si="19"/>
        <v>0</v>
      </c>
      <c r="S21" s="326">
        <f t="shared" si="19"/>
        <v>0</v>
      </c>
      <c r="T21" s="254">
        <f t="shared" si="19"/>
        <v>0</v>
      </c>
      <c r="U21" s="325">
        <f t="shared" si="19"/>
        <v>0</v>
      </c>
      <c r="V21" s="324">
        <f t="shared" si="19"/>
        <v>0</v>
      </c>
    </row>
    <row r="22" spans="1:36" ht="48" customHeight="1" x14ac:dyDescent="0.2">
      <c r="A22" s="690" t="s">
        <v>222</v>
      </c>
      <c r="B22" s="691"/>
      <c r="C22" s="691"/>
      <c r="D22" s="692"/>
      <c r="E22" s="263">
        <f>計画代替!E22</f>
        <v>0</v>
      </c>
      <c r="F22" s="259">
        <f>F6+F7+F8+F9+F10+F13+F14+F15+F18+F19+F20</f>
        <v>0</v>
      </c>
      <c r="G22" s="260">
        <f>G6+G7+G8+G9+G10+G13+G14+G15+G18+G19+G20</f>
        <v>0</v>
      </c>
      <c r="H22" s="327">
        <f>E22-F22+G22</f>
        <v>0</v>
      </c>
      <c r="I22" s="229">
        <f>I6+I7+I8+I9+I10+I13+I14+I15+I18+I19+I20</f>
        <v>0</v>
      </c>
      <c r="J22" s="260">
        <f>J6+J7+J8+J9+J10+J13+J14+J15+J18+J19+J20</f>
        <v>0</v>
      </c>
      <c r="K22" s="327">
        <f>H22-I22+J22</f>
        <v>0</v>
      </c>
      <c r="L22" s="229">
        <f>L6+L7+L8+L9+L10+L13+L14+L15+L18+L19+L20</f>
        <v>0</v>
      </c>
      <c r="M22" s="260">
        <f>M6+M7+M8+M9+M10+M13+M14+M15+M18+M19+M20</f>
        <v>0</v>
      </c>
      <c r="N22" s="327">
        <f>K22-L22+M22</f>
        <v>0</v>
      </c>
      <c r="O22" s="229">
        <f>O6+O7+O8+O9+O10+O13+O14+O15+O18+O19+O20</f>
        <v>0</v>
      </c>
      <c r="P22" s="260">
        <f>P6+P7+P8+P9+P10+P13+P14+P15+P18+P19+P20</f>
        <v>0</v>
      </c>
      <c r="Q22" s="327">
        <f>N22-O22+P22</f>
        <v>0</v>
      </c>
      <c r="R22" s="229">
        <f>R6+R7+R8+R9+R10+R13+R14+R15+R18+R19+R20</f>
        <v>0</v>
      </c>
      <c r="S22" s="260">
        <f>S6+S7+S8+S9+S10+S13+S14+S15+S18+S19+S20</f>
        <v>0</v>
      </c>
      <c r="T22" s="259">
        <f>T6+T7+T8+T9+T10+T13+T14+T15+T18+T19+T20</f>
        <v>0</v>
      </c>
      <c r="U22" s="260">
        <f>U6+U7+U8+U9+U10+U13+U14+U15+U18+U19+U20</f>
        <v>0</v>
      </c>
      <c r="V22" s="260">
        <f>V6+V7+V8+V9+V10+V13+V14+V15+V18+V19+V20</f>
        <v>0</v>
      </c>
    </row>
    <row r="23" spans="1:36" s="475" customFormat="1" ht="48" hidden="1" customHeight="1" thickBot="1" x14ac:dyDescent="0.25">
      <c r="A23" s="644" t="s">
        <v>1088</v>
      </c>
      <c r="B23" s="645"/>
      <c r="C23" s="645"/>
      <c r="D23" s="646"/>
      <c r="E23" s="442">
        <f>計画代替!E23</f>
        <v>0</v>
      </c>
      <c r="F23" s="443"/>
      <c r="G23" s="444"/>
      <c r="H23" s="449">
        <f>IF($E21=0,G23-F23,$E23-F23+G23)</f>
        <v>0</v>
      </c>
      <c r="I23" s="474"/>
      <c r="J23" s="444"/>
      <c r="K23" s="449">
        <f>IF($E21=0,J23-I23,$E23-I23+J23)</f>
        <v>0</v>
      </c>
      <c r="L23" s="474"/>
      <c r="M23" s="446"/>
      <c r="N23" s="449">
        <f>IF($E21=0,M23-L23,$E23-L23+M23)</f>
        <v>0</v>
      </c>
      <c r="O23" s="474"/>
      <c r="P23" s="446"/>
      <c r="Q23" s="449">
        <f>IF($E21=0,P23-O23,$E23-O23+P23)</f>
        <v>0</v>
      </c>
      <c r="R23" s="474"/>
      <c r="S23" s="446"/>
      <c r="T23" s="447">
        <f>F23+I23+L23+O23+R23</f>
        <v>0</v>
      </c>
      <c r="U23" s="448">
        <f>G23+J23+M23+P23+S23</f>
        <v>0</v>
      </c>
      <c r="V23" s="449">
        <f>E23-T23+U23</f>
        <v>0</v>
      </c>
    </row>
    <row r="24" spans="1:36"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ht="48.75" customHeight="1" x14ac:dyDescent="0.2">
      <c r="A25" s="685" t="s">
        <v>1108</v>
      </c>
      <c r="B25" s="688"/>
      <c r="C25" s="688"/>
      <c r="D25" s="688"/>
      <c r="E25" s="688"/>
      <c r="F25" s="688"/>
      <c r="G25" s="688"/>
      <c r="H25" s="688"/>
      <c r="I25" s="688"/>
      <c r="J25" s="688"/>
      <c r="K25" s="688"/>
      <c r="L25" s="688"/>
      <c r="M25" s="688"/>
      <c r="N25" s="688"/>
      <c r="O25" s="688"/>
      <c r="P25" s="688"/>
      <c r="Q25" s="688"/>
      <c r="R25" s="688"/>
      <c r="S25" s="688"/>
      <c r="T25" s="688"/>
      <c r="U25" s="688"/>
      <c r="V25" s="689"/>
    </row>
    <row r="26" spans="1:36" ht="10.4" customHeight="1" x14ac:dyDescent="0.2">
      <c r="A26" s="18"/>
      <c r="B26" s="18"/>
      <c r="C26" s="18"/>
      <c r="D26" s="18"/>
      <c r="E26" s="18"/>
      <c r="F26" s="18"/>
      <c r="G26" s="18"/>
      <c r="H26" s="18"/>
      <c r="I26" s="18"/>
      <c r="J26" s="18"/>
      <c r="K26" s="18"/>
      <c r="L26" s="18"/>
      <c r="M26" s="18"/>
      <c r="N26" s="18"/>
      <c r="O26" s="18"/>
      <c r="P26" s="18"/>
      <c r="Q26" s="18"/>
      <c r="R26" s="18"/>
      <c r="S26" s="18"/>
      <c r="T26" s="18"/>
      <c r="U26" s="18"/>
    </row>
    <row r="27" spans="1:36" ht="14" x14ac:dyDescent="0.2">
      <c r="A27" s="685"/>
      <c r="B27" s="686"/>
      <c r="C27" s="686"/>
      <c r="D27" s="686"/>
      <c r="E27" s="686"/>
      <c r="F27" s="686"/>
      <c r="G27" s="686"/>
      <c r="H27" s="686"/>
      <c r="I27" s="686"/>
      <c r="J27" s="686"/>
      <c r="K27" s="686"/>
      <c r="L27" s="686"/>
      <c r="M27" s="686"/>
      <c r="N27" s="686"/>
      <c r="O27" s="686"/>
      <c r="P27" s="686"/>
      <c r="Q27" s="686"/>
      <c r="R27" s="686"/>
      <c r="S27" s="686"/>
      <c r="T27" s="686"/>
      <c r="U27" s="686"/>
      <c r="V27" s="687"/>
    </row>
    <row r="28" spans="1:36" x14ac:dyDescent="0.2">
      <c r="A28" s="18"/>
      <c r="B28" s="18"/>
      <c r="C28" s="18"/>
      <c r="D28" s="18"/>
      <c r="E28" s="18"/>
      <c r="F28" s="18"/>
      <c r="G28" s="18"/>
      <c r="H28" s="18"/>
      <c r="I28" s="18"/>
      <c r="J28" s="18"/>
      <c r="K28" s="18"/>
      <c r="L28" s="18"/>
      <c r="M28" s="18"/>
      <c r="N28" s="18"/>
      <c r="O28" s="18"/>
      <c r="P28" s="18"/>
      <c r="Q28" s="18"/>
      <c r="R28" s="18"/>
      <c r="S28" s="18"/>
      <c r="T28" s="18"/>
      <c r="U28" s="18"/>
    </row>
    <row r="29" spans="1:36" x14ac:dyDescent="0.2">
      <c r="A29" s="18"/>
      <c r="B29" s="18"/>
      <c r="C29" s="18"/>
      <c r="D29" s="18"/>
      <c r="E29" s="18"/>
      <c r="F29" s="18"/>
      <c r="G29" s="18"/>
      <c r="H29" s="18"/>
      <c r="I29" s="18"/>
      <c r="J29" s="18"/>
      <c r="K29" s="18"/>
      <c r="L29" s="18"/>
      <c r="M29" s="18"/>
      <c r="N29" s="18"/>
      <c r="O29" s="18"/>
      <c r="P29" s="18"/>
      <c r="Q29" s="18"/>
      <c r="R29" s="18"/>
      <c r="S29" s="18"/>
      <c r="T29" s="18"/>
      <c r="U29" s="18"/>
      <c r="V29" s="18"/>
    </row>
    <row r="30" spans="1:36" x14ac:dyDescent="0.2">
      <c r="A30" s="18"/>
      <c r="B30" s="18"/>
      <c r="C30" s="18"/>
      <c r="D30" s="18"/>
      <c r="E30" s="18"/>
      <c r="F30" s="18"/>
      <c r="G30" s="18"/>
      <c r="H30" s="18"/>
      <c r="I30" s="18"/>
      <c r="J30" s="18"/>
      <c r="K30" s="18"/>
      <c r="L30" s="18"/>
      <c r="M30" s="18"/>
      <c r="N30" s="18"/>
      <c r="O30" s="18"/>
      <c r="P30" s="18"/>
      <c r="Q30" s="18"/>
      <c r="R30" s="18"/>
      <c r="S30" s="18"/>
      <c r="T30" s="18"/>
      <c r="U30" s="18"/>
      <c r="V30" s="18"/>
    </row>
    <row r="31" spans="1:36" x14ac:dyDescent="0.2">
      <c r="A31" s="18"/>
      <c r="B31" s="18"/>
      <c r="C31" s="18"/>
      <c r="D31" s="18"/>
      <c r="E31" s="18"/>
      <c r="F31" s="18"/>
      <c r="G31" s="18"/>
      <c r="H31" s="18"/>
      <c r="I31" s="18"/>
      <c r="J31" s="18"/>
      <c r="K31" s="18"/>
      <c r="L31" s="18"/>
      <c r="M31" s="18"/>
      <c r="N31" s="18"/>
      <c r="O31" s="18"/>
      <c r="P31" s="18"/>
      <c r="Q31" s="18"/>
      <c r="R31" s="18"/>
      <c r="S31" s="18"/>
      <c r="T31" s="18"/>
      <c r="U31" s="18"/>
      <c r="V31" s="18"/>
    </row>
    <row r="32" spans="1:36" x14ac:dyDescent="0.2">
      <c r="A32" s="18"/>
      <c r="B32" s="18"/>
      <c r="C32" s="18"/>
      <c r="D32" s="18"/>
      <c r="E32" s="18"/>
      <c r="F32" s="18"/>
      <c r="G32" s="18"/>
      <c r="H32" s="18"/>
      <c r="I32" s="18"/>
      <c r="J32" s="18"/>
      <c r="K32" s="18"/>
      <c r="L32" s="18"/>
      <c r="M32" s="18"/>
      <c r="N32" s="18"/>
      <c r="O32" s="18"/>
      <c r="P32" s="18"/>
      <c r="Q32" s="18"/>
      <c r="R32" s="18"/>
      <c r="S32" s="18"/>
      <c r="T32" s="18"/>
      <c r="U32" s="18"/>
      <c r="V32" s="18"/>
    </row>
    <row r="33" spans="1:21" x14ac:dyDescent="0.2">
      <c r="A33" s="18"/>
      <c r="B33" s="18"/>
      <c r="C33" s="18"/>
      <c r="D33" s="18"/>
      <c r="E33" s="18"/>
      <c r="F33" s="18"/>
      <c r="G33" s="18"/>
      <c r="H33" s="18"/>
      <c r="I33" s="18"/>
      <c r="J33" s="18"/>
      <c r="K33" s="18"/>
      <c r="L33" s="18"/>
      <c r="M33" s="18"/>
      <c r="N33" s="18"/>
      <c r="O33" s="18"/>
      <c r="P33" s="18"/>
      <c r="Q33" s="18"/>
      <c r="R33" s="18"/>
      <c r="S33" s="18"/>
      <c r="T33" s="18"/>
      <c r="U33" s="18"/>
    </row>
    <row r="34" spans="1:21" x14ac:dyDescent="0.2">
      <c r="A34" s="18"/>
      <c r="B34" s="18"/>
      <c r="C34" s="18"/>
      <c r="D34" s="18"/>
      <c r="E34" s="18"/>
      <c r="F34" s="18"/>
      <c r="G34" s="18"/>
      <c r="H34" s="18"/>
      <c r="I34" s="18"/>
      <c r="J34" s="18"/>
      <c r="K34" s="18"/>
      <c r="L34" s="18"/>
      <c r="M34" s="18"/>
      <c r="N34" s="18"/>
      <c r="O34" s="18"/>
      <c r="P34" s="18"/>
      <c r="Q34" s="18"/>
      <c r="R34" s="18"/>
      <c r="S34" s="18"/>
      <c r="T34" s="18"/>
      <c r="U34" s="18"/>
    </row>
    <row r="35" spans="1:21" x14ac:dyDescent="0.2">
      <c r="A35" s="18"/>
      <c r="B35" s="18"/>
      <c r="C35" s="18"/>
      <c r="D35" s="18"/>
      <c r="E35" s="18"/>
      <c r="F35" s="18"/>
      <c r="G35" s="18"/>
      <c r="H35" s="18"/>
      <c r="I35" s="18"/>
      <c r="J35" s="18"/>
      <c r="K35" s="18"/>
      <c r="L35" s="18"/>
      <c r="M35" s="18"/>
      <c r="N35" s="18"/>
      <c r="O35" s="18"/>
      <c r="P35" s="18"/>
      <c r="Q35" s="18"/>
      <c r="R35" s="18"/>
      <c r="S35" s="18"/>
      <c r="T35" s="18"/>
      <c r="U35" s="18"/>
    </row>
    <row r="36" spans="1:21" x14ac:dyDescent="0.2">
      <c r="A36" s="18"/>
      <c r="B36" s="18"/>
      <c r="C36" s="18"/>
      <c r="D36" s="18"/>
      <c r="E36" s="18"/>
      <c r="F36" s="18"/>
      <c r="G36" s="18"/>
      <c r="H36" s="18"/>
      <c r="I36" s="18"/>
      <c r="J36" s="18"/>
      <c r="K36" s="18"/>
      <c r="L36" s="18"/>
      <c r="M36" s="18"/>
      <c r="N36" s="18"/>
      <c r="O36" s="18"/>
      <c r="P36" s="18"/>
      <c r="Q36" s="18"/>
      <c r="R36" s="18"/>
      <c r="S36" s="18"/>
      <c r="T36" s="18"/>
      <c r="U36" s="18"/>
    </row>
    <row r="37" spans="1:21" x14ac:dyDescent="0.2">
      <c r="A37" s="18"/>
      <c r="B37" s="18"/>
      <c r="C37" s="18"/>
      <c r="D37" s="18"/>
      <c r="E37" s="18"/>
      <c r="F37" s="18"/>
      <c r="G37" s="18"/>
      <c r="H37" s="18"/>
      <c r="I37" s="18"/>
      <c r="J37" s="18"/>
      <c r="K37" s="18"/>
      <c r="L37" s="18"/>
      <c r="M37" s="18"/>
      <c r="N37" s="18"/>
      <c r="O37" s="18"/>
      <c r="P37" s="18"/>
      <c r="Q37" s="18"/>
      <c r="R37" s="18"/>
      <c r="S37" s="18"/>
      <c r="T37" s="18"/>
      <c r="U37" s="18"/>
    </row>
    <row r="38" spans="1:21" x14ac:dyDescent="0.2">
      <c r="A38" s="18"/>
      <c r="B38" s="18"/>
      <c r="C38" s="18"/>
      <c r="D38" s="18"/>
      <c r="E38" s="18"/>
      <c r="F38" s="18"/>
      <c r="G38" s="18"/>
      <c r="H38" s="18"/>
      <c r="I38" s="18"/>
      <c r="J38" s="18"/>
      <c r="K38" s="18"/>
      <c r="L38" s="18"/>
      <c r="M38" s="18"/>
      <c r="N38" s="18"/>
      <c r="O38" s="18"/>
      <c r="P38" s="18"/>
      <c r="Q38" s="18"/>
      <c r="R38" s="18"/>
      <c r="S38" s="18"/>
      <c r="T38" s="18"/>
      <c r="U38" s="18"/>
    </row>
    <row r="39" spans="1:21" x14ac:dyDescent="0.2">
      <c r="A39" s="18"/>
      <c r="B39" s="18"/>
      <c r="C39" s="18"/>
      <c r="D39" s="18"/>
      <c r="E39" s="18"/>
      <c r="F39" s="18"/>
      <c r="G39" s="18"/>
      <c r="H39" s="18"/>
      <c r="I39" s="18"/>
      <c r="J39" s="18"/>
      <c r="K39" s="18"/>
      <c r="L39" s="18"/>
      <c r="M39" s="18"/>
      <c r="N39" s="18"/>
      <c r="O39" s="18"/>
      <c r="P39" s="18"/>
      <c r="Q39" s="18"/>
      <c r="R39" s="18"/>
      <c r="S39" s="18"/>
      <c r="T39" s="18"/>
      <c r="U39" s="18"/>
    </row>
    <row r="40" spans="1:21" x14ac:dyDescent="0.2">
      <c r="A40" s="18"/>
      <c r="B40" s="18"/>
      <c r="C40" s="18"/>
      <c r="D40" s="18"/>
      <c r="E40" s="18"/>
      <c r="F40" s="18"/>
      <c r="G40" s="18"/>
      <c r="H40" s="18"/>
      <c r="I40" s="18"/>
      <c r="J40" s="18"/>
      <c r="K40" s="18"/>
      <c r="L40" s="18"/>
      <c r="M40" s="18"/>
      <c r="N40" s="18"/>
      <c r="O40" s="18"/>
      <c r="P40" s="18"/>
      <c r="Q40" s="18"/>
      <c r="R40" s="18"/>
      <c r="S40" s="18"/>
      <c r="T40" s="18"/>
      <c r="U40" s="18"/>
    </row>
    <row r="41" spans="1:21" x14ac:dyDescent="0.2">
      <c r="A41" s="18"/>
      <c r="B41" s="18"/>
      <c r="C41" s="18"/>
      <c r="D41" s="18"/>
      <c r="E41" s="18"/>
      <c r="F41" s="18"/>
      <c r="G41" s="18"/>
      <c r="H41" s="18"/>
      <c r="I41" s="18"/>
      <c r="J41" s="18"/>
      <c r="K41" s="18"/>
      <c r="L41" s="18"/>
      <c r="M41" s="18"/>
      <c r="N41" s="18"/>
      <c r="O41" s="18"/>
      <c r="P41" s="18"/>
      <c r="Q41" s="18"/>
      <c r="R41" s="18"/>
      <c r="S41" s="18"/>
      <c r="T41" s="18"/>
      <c r="U41" s="18"/>
    </row>
    <row r="42" spans="1:21" x14ac:dyDescent="0.2">
      <c r="A42" s="18"/>
      <c r="B42" s="18"/>
      <c r="C42" s="18"/>
      <c r="D42" s="18"/>
      <c r="E42" s="18"/>
      <c r="F42" s="18"/>
      <c r="G42" s="18"/>
      <c r="H42" s="18"/>
      <c r="I42" s="18"/>
      <c r="J42" s="18"/>
      <c r="K42" s="18"/>
      <c r="L42" s="18"/>
      <c r="M42" s="18"/>
      <c r="N42" s="18"/>
      <c r="O42" s="18"/>
      <c r="P42" s="18"/>
      <c r="Q42" s="18"/>
      <c r="R42" s="18"/>
      <c r="S42" s="18"/>
      <c r="T42" s="18"/>
      <c r="U42" s="18"/>
    </row>
    <row r="43" spans="1:21" x14ac:dyDescent="0.2">
      <c r="A43" s="18"/>
      <c r="B43" s="18"/>
      <c r="C43" s="18"/>
      <c r="D43" s="18"/>
      <c r="E43" s="18"/>
      <c r="F43" s="18"/>
      <c r="G43" s="18"/>
      <c r="H43" s="18"/>
      <c r="I43" s="18"/>
      <c r="J43" s="18"/>
      <c r="K43" s="18"/>
      <c r="L43" s="18"/>
      <c r="M43" s="18"/>
      <c r="N43" s="18"/>
      <c r="O43" s="18"/>
      <c r="P43" s="18"/>
      <c r="Q43" s="18"/>
      <c r="R43" s="18"/>
      <c r="S43" s="18"/>
      <c r="T43" s="18"/>
      <c r="U43" s="18"/>
    </row>
    <row r="44" spans="1:21" x14ac:dyDescent="0.2">
      <c r="A44" s="18"/>
      <c r="B44" s="18"/>
      <c r="C44" s="18"/>
      <c r="D44" s="18"/>
      <c r="E44" s="18"/>
      <c r="F44" s="18"/>
      <c r="G44" s="18"/>
      <c r="H44" s="18"/>
      <c r="I44" s="18"/>
      <c r="J44" s="18"/>
      <c r="K44" s="18"/>
      <c r="L44" s="18"/>
      <c r="M44" s="18"/>
      <c r="N44" s="18"/>
      <c r="O44" s="18"/>
      <c r="P44" s="18"/>
      <c r="Q44" s="18"/>
      <c r="R44" s="18"/>
      <c r="S44" s="18"/>
      <c r="T44" s="18"/>
      <c r="U44" s="18"/>
    </row>
    <row r="45" spans="1:21" x14ac:dyDescent="0.2">
      <c r="A45" s="18"/>
      <c r="B45" s="18"/>
      <c r="C45" s="18"/>
      <c r="D45" s="18"/>
      <c r="E45" s="18"/>
      <c r="F45" s="18"/>
      <c r="G45" s="18"/>
      <c r="H45" s="18"/>
      <c r="I45" s="18"/>
      <c r="J45" s="18"/>
      <c r="K45" s="18"/>
      <c r="L45" s="18"/>
      <c r="M45" s="18"/>
      <c r="N45" s="18"/>
      <c r="O45" s="18"/>
      <c r="P45" s="18"/>
      <c r="Q45" s="18"/>
      <c r="R45" s="18"/>
      <c r="S45" s="18"/>
      <c r="T45" s="18"/>
      <c r="U45" s="18"/>
    </row>
  </sheetData>
  <mergeCells count="47">
    <mergeCell ref="T2:V3"/>
    <mergeCell ref="T4:T5"/>
    <mergeCell ref="V4:V5"/>
    <mergeCell ref="U4:U5"/>
    <mergeCell ref="M4:M5"/>
    <mergeCell ref="P4:P5"/>
    <mergeCell ref="R4:R5"/>
    <mergeCell ref="R2:S3"/>
    <mergeCell ref="S4:S5"/>
    <mergeCell ref="Q4:Q5"/>
    <mergeCell ref="L2:N3"/>
    <mergeCell ref="L4:L5"/>
    <mergeCell ref="O4:O5"/>
    <mergeCell ref="K4:K5"/>
    <mergeCell ref="I4:I5"/>
    <mergeCell ref="O2:Q3"/>
    <mergeCell ref="N4:N5"/>
    <mergeCell ref="F2:H3"/>
    <mergeCell ref="F4:F5"/>
    <mergeCell ref="G4:G5"/>
    <mergeCell ref="J4:J5"/>
    <mergeCell ref="I2:K3"/>
    <mergeCell ref="E2:E3"/>
    <mergeCell ref="H4:H5"/>
    <mergeCell ref="A7:D7"/>
    <mergeCell ref="C12:D12"/>
    <mergeCell ref="A9:B12"/>
    <mergeCell ref="C11:D11"/>
    <mergeCell ref="A6:D6"/>
    <mergeCell ref="A8:D8"/>
    <mergeCell ref="C9:D9"/>
    <mergeCell ref="C10:D10"/>
    <mergeCell ref="E4:E5"/>
    <mergeCell ref="A27:V27"/>
    <mergeCell ref="A25:V25"/>
    <mergeCell ref="A22:D22"/>
    <mergeCell ref="A23:D23"/>
    <mergeCell ref="A20:D20"/>
    <mergeCell ref="A21:D21"/>
    <mergeCell ref="C13:D13"/>
    <mergeCell ref="A18:D18"/>
    <mergeCell ref="A19:D19"/>
    <mergeCell ref="C17:D17"/>
    <mergeCell ref="C14:D14"/>
    <mergeCell ref="A13:B17"/>
    <mergeCell ref="C15:D15"/>
    <mergeCell ref="C16:D16"/>
  </mergeCells>
  <phoneticPr fontId="3"/>
  <dataValidations count="1">
    <dataValidation type="whole" imeMode="off" operator="greaterThanOrEqual" allowBlank="1" showInputMessage="1" showErrorMessage="1" sqref="R23:S23 F23:G23 I23:J23 L23:M23 O23:P23 F6:G20 I6:J20 L6:M20 O6:P20 R6:S2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9"/>
  </sheetPr>
  <dimension ref="A1:DI1035"/>
  <sheetViews>
    <sheetView view="pageBreakPreview" zoomScale="70" zoomScaleNormal="70" zoomScaleSheetLayoutView="70" workbookViewId="0">
      <pane xSplit="3" ySplit="2" topLeftCell="D3" activePane="bottomRight" state="frozen"/>
      <selection activeCell="AS21" sqref="AS21"/>
      <selection pane="topRight" activeCell="AS21" sqref="AS21"/>
      <selection pane="bottomLeft" activeCell="AS21" sqref="AS21"/>
      <selection pane="bottomRight" activeCell="DC26" sqref="DC26"/>
    </sheetView>
  </sheetViews>
  <sheetFormatPr defaultColWidth="9" defaultRowHeight="12" x14ac:dyDescent="0.2"/>
  <cols>
    <col min="1" max="2" width="2.6328125" style="1" customWidth="1"/>
    <col min="3" max="4" width="6.453125" style="1" bestFit="1" customWidth="1"/>
    <col min="5" max="104" width="15.6328125" style="1" customWidth="1"/>
    <col min="105" max="113" width="5.6328125" style="1" customWidth="1"/>
    <col min="114" max="16384" width="9" style="1"/>
  </cols>
  <sheetData>
    <row r="1" spans="1:104" ht="21" customHeight="1" thickBot="1" x14ac:dyDescent="0.3">
      <c r="A1" s="728" t="s">
        <v>888</v>
      </c>
      <c r="B1" s="728"/>
      <c r="C1" s="728"/>
      <c r="D1" s="728"/>
      <c r="E1" s="728"/>
      <c r="F1" s="728"/>
      <c r="G1" s="450" t="s">
        <v>1765</v>
      </c>
      <c r="H1" s="226" t="s">
        <v>1089</v>
      </c>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7"/>
      <c r="CV1" s="227"/>
      <c r="CW1" s="227"/>
      <c r="CX1" s="227"/>
    </row>
    <row r="2" spans="1:104" ht="21" customHeight="1" thickBot="1" x14ac:dyDescent="0.25">
      <c r="A2" s="800" t="s">
        <v>887</v>
      </c>
      <c r="B2" s="801"/>
      <c r="C2" s="804"/>
      <c r="D2" s="243"/>
      <c r="E2" s="150">
        <v>1</v>
      </c>
      <c r="F2" s="149">
        <v>2</v>
      </c>
      <c r="G2" s="149">
        <v>3</v>
      </c>
      <c r="H2" s="149">
        <v>4</v>
      </c>
      <c r="I2" s="149">
        <v>5</v>
      </c>
      <c r="J2" s="149">
        <v>6</v>
      </c>
      <c r="K2" s="149">
        <v>7</v>
      </c>
      <c r="L2" s="149">
        <v>8</v>
      </c>
      <c r="M2" s="149">
        <v>9</v>
      </c>
      <c r="N2" s="149">
        <v>10</v>
      </c>
      <c r="O2" s="149">
        <v>11</v>
      </c>
      <c r="P2" s="149">
        <v>12</v>
      </c>
      <c r="Q2" s="149">
        <v>13</v>
      </c>
      <c r="R2" s="149">
        <v>14</v>
      </c>
      <c r="S2" s="149">
        <v>15</v>
      </c>
      <c r="T2" s="149">
        <v>16</v>
      </c>
      <c r="U2" s="149">
        <v>17</v>
      </c>
      <c r="V2" s="149">
        <v>18</v>
      </c>
      <c r="W2" s="149">
        <v>19</v>
      </c>
      <c r="X2" s="149">
        <v>20</v>
      </c>
      <c r="Y2" s="149">
        <v>21</v>
      </c>
      <c r="Z2" s="149">
        <v>22</v>
      </c>
      <c r="AA2" s="149">
        <v>23</v>
      </c>
      <c r="AB2" s="149">
        <v>24</v>
      </c>
      <c r="AC2" s="149">
        <v>25</v>
      </c>
      <c r="AD2" s="149">
        <v>26</v>
      </c>
      <c r="AE2" s="149">
        <v>27</v>
      </c>
      <c r="AF2" s="149">
        <v>28</v>
      </c>
      <c r="AG2" s="149">
        <v>29</v>
      </c>
      <c r="AH2" s="149">
        <v>30</v>
      </c>
      <c r="AI2" s="149">
        <v>31</v>
      </c>
      <c r="AJ2" s="149">
        <v>32</v>
      </c>
      <c r="AK2" s="149">
        <v>33</v>
      </c>
      <c r="AL2" s="149">
        <v>34</v>
      </c>
      <c r="AM2" s="149">
        <v>35</v>
      </c>
      <c r="AN2" s="149">
        <v>36</v>
      </c>
      <c r="AO2" s="149">
        <v>37</v>
      </c>
      <c r="AP2" s="149">
        <v>38</v>
      </c>
      <c r="AQ2" s="149">
        <v>39</v>
      </c>
      <c r="AR2" s="149">
        <v>40</v>
      </c>
      <c r="AS2" s="149">
        <v>41</v>
      </c>
      <c r="AT2" s="149">
        <v>42</v>
      </c>
      <c r="AU2" s="149">
        <v>43</v>
      </c>
      <c r="AV2" s="149">
        <v>44</v>
      </c>
      <c r="AW2" s="149">
        <v>45</v>
      </c>
      <c r="AX2" s="149">
        <v>46</v>
      </c>
      <c r="AY2" s="149">
        <v>47</v>
      </c>
      <c r="AZ2" s="149">
        <v>48</v>
      </c>
      <c r="BA2" s="149">
        <v>49</v>
      </c>
      <c r="BB2" s="149">
        <v>50</v>
      </c>
      <c r="BC2" s="149">
        <v>51</v>
      </c>
      <c r="BD2" s="149">
        <v>52</v>
      </c>
      <c r="BE2" s="149">
        <v>53</v>
      </c>
      <c r="BF2" s="149">
        <v>54</v>
      </c>
      <c r="BG2" s="149">
        <v>55</v>
      </c>
      <c r="BH2" s="149">
        <v>56</v>
      </c>
      <c r="BI2" s="149">
        <v>57</v>
      </c>
      <c r="BJ2" s="149">
        <v>58</v>
      </c>
      <c r="BK2" s="149">
        <v>59</v>
      </c>
      <c r="BL2" s="149">
        <v>60</v>
      </c>
      <c r="BM2" s="149">
        <v>61</v>
      </c>
      <c r="BN2" s="149">
        <v>62</v>
      </c>
      <c r="BO2" s="149">
        <v>63</v>
      </c>
      <c r="BP2" s="149">
        <v>64</v>
      </c>
      <c r="BQ2" s="149">
        <v>65</v>
      </c>
      <c r="BR2" s="149">
        <v>66</v>
      </c>
      <c r="BS2" s="149">
        <v>67</v>
      </c>
      <c r="BT2" s="149">
        <v>68</v>
      </c>
      <c r="BU2" s="149">
        <v>69</v>
      </c>
      <c r="BV2" s="149">
        <v>70</v>
      </c>
      <c r="BW2" s="149">
        <v>71</v>
      </c>
      <c r="BX2" s="149">
        <v>72</v>
      </c>
      <c r="BY2" s="149">
        <v>73</v>
      </c>
      <c r="BZ2" s="149">
        <v>74</v>
      </c>
      <c r="CA2" s="149">
        <v>75</v>
      </c>
      <c r="CB2" s="149">
        <v>76</v>
      </c>
      <c r="CC2" s="149">
        <v>77</v>
      </c>
      <c r="CD2" s="149">
        <v>78</v>
      </c>
      <c r="CE2" s="149">
        <v>79</v>
      </c>
      <c r="CF2" s="149">
        <v>80</v>
      </c>
      <c r="CG2" s="149">
        <v>81</v>
      </c>
      <c r="CH2" s="149">
        <v>82</v>
      </c>
      <c r="CI2" s="149">
        <v>83</v>
      </c>
      <c r="CJ2" s="149">
        <v>84</v>
      </c>
      <c r="CK2" s="149">
        <v>85</v>
      </c>
      <c r="CL2" s="149">
        <v>86</v>
      </c>
      <c r="CM2" s="149">
        <v>87</v>
      </c>
      <c r="CN2" s="149">
        <v>88</v>
      </c>
      <c r="CO2" s="149">
        <v>89</v>
      </c>
      <c r="CP2" s="149">
        <v>90</v>
      </c>
      <c r="CQ2" s="149">
        <v>91</v>
      </c>
      <c r="CR2" s="149">
        <v>92</v>
      </c>
      <c r="CS2" s="149">
        <v>93</v>
      </c>
      <c r="CT2" s="149">
        <v>94</v>
      </c>
      <c r="CU2" s="149">
        <v>95</v>
      </c>
      <c r="CV2" s="149">
        <v>96</v>
      </c>
      <c r="CW2" s="149">
        <v>97</v>
      </c>
      <c r="CX2" s="149">
        <v>98</v>
      </c>
      <c r="CY2" s="149">
        <v>99</v>
      </c>
      <c r="CZ2" s="149">
        <v>100</v>
      </c>
    </row>
    <row r="3" spans="1:104" ht="30" customHeight="1" x14ac:dyDescent="0.2">
      <c r="A3" s="807" t="s">
        <v>202</v>
      </c>
      <c r="B3" s="808"/>
      <c r="C3" s="809"/>
      <c r="D3" s="243"/>
      <c r="E3" s="207"/>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row>
    <row r="4" spans="1:104" ht="60" customHeight="1" thickBot="1" x14ac:dyDescent="0.25">
      <c r="A4" s="810" t="s">
        <v>203</v>
      </c>
      <c r="B4" s="811"/>
      <c r="C4" s="812"/>
      <c r="D4" s="244"/>
      <c r="E4" s="209"/>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row>
    <row r="5" spans="1:104" s="475" customFormat="1" ht="30" hidden="1" customHeight="1" thickBot="1" x14ac:dyDescent="0.25">
      <c r="A5" s="735" t="s">
        <v>204</v>
      </c>
      <c r="B5" s="736"/>
      <c r="C5" s="737"/>
      <c r="D5" s="488"/>
      <c r="E5" s="489"/>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0"/>
      <c r="CC5" s="490"/>
      <c r="CD5" s="490"/>
      <c r="CE5" s="490"/>
      <c r="CF5" s="490"/>
      <c r="CG5" s="490"/>
      <c r="CH5" s="490"/>
      <c r="CI5" s="490"/>
      <c r="CJ5" s="490"/>
      <c r="CK5" s="490"/>
      <c r="CL5" s="490"/>
      <c r="CM5" s="490"/>
      <c r="CN5" s="490"/>
      <c r="CO5" s="490"/>
      <c r="CP5" s="490"/>
      <c r="CQ5" s="490"/>
      <c r="CR5" s="490"/>
      <c r="CS5" s="490"/>
      <c r="CT5" s="490"/>
      <c r="CU5" s="490"/>
      <c r="CV5" s="490"/>
      <c r="CW5" s="490"/>
      <c r="CX5" s="490"/>
      <c r="CY5" s="490"/>
      <c r="CZ5" s="490"/>
    </row>
    <row r="6" spans="1:104" s="475" customFormat="1" ht="13.5" hidden="1" thickBot="1" x14ac:dyDescent="0.25">
      <c r="A6" s="738" t="s">
        <v>225</v>
      </c>
      <c r="B6" s="739"/>
      <c r="C6" s="740"/>
      <c r="D6" s="491" t="str">
        <f>IF(AND(E6="",F6="",G6="",H6="",CU6="",CV6="",CW6="",CX6="",CY6="",CZ6=""),"",SUM(E6:CZ6))</f>
        <v/>
      </c>
      <c r="E6" s="492"/>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row>
    <row r="7" spans="1:104" ht="39.5" thickBot="1" x14ac:dyDescent="0.25">
      <c r="A7" s="805" t="s">
        <v>205</v>
      </c>
      <c r="B7" s="806"/>
      <c r="C7" s="135" t="s">
        <v>206</v>
      </c>
      <c r="D7" s="136" t="s">
        <v>1176</v>
      </c>
      <c r="E7" s="134" t="s">
        <v>207</v>
      </c>
      <c r="F7" s="137" t="s">
        <v>207</v>
      </c>
      <c r="G7" s="137" t="s">
        <v>207</v>
      </c>
      <c r="H7" s="138" t="s">
        <v>207</v>
      </c>
      <c r="I7" s="138" t="s">
        <v>207</v>
      </c>
      <c r="J7" s="138" t="s">
        <v>207</v>
      </c>
      <c r="K7" s="138" t="s">
        <v>207</v>
      </c>
      <c r="L7" s="138" t="s">
        <v>207</v>
      </c>
      <c r="M7" s="138" t="s">
        <v>207</v>
      </c>
      <c r="N7" s="138" t="s">
        <v>207</v>
      </c>
      <c r="O7" s="138" t="s">
        <v>207</v>
      </c>
      <c r="P7" s="138" t="s">
        <v>207</v>
      </c>
      <c r="Q7" s="138" t="s">
        <v>207</v>
      </c>
      <c r="R7" s="138" t="s">
        <v>207</v>
      </c>
      <c r="S7" s="138" t="s">
        <v>207</v>
      </c>
      <c r="T7" s="138" t="s">
        <v>207</v>
      </c>
      <c r="U7" s="138" t="s">
        <v>207</v>
      </c>
      <c r="V7" s="138" t="s">
        <v>207</v>
      </c>
      <c r="W7" s="138" t="s">
        <v>207</v>
      </c>
      <c r="X7" s="138" t="s">
        <v>207</v>
      </c>
      <c r="Y7" s="138" t="s">
        <v>207</v>
      </c>
      <c r="Z7" s="138" t="s">
        <v>207</v>
      </c>
      <c r="AA7" s="138" t="s">
        <v>207</v>
      </c>
      <c r="AB7" s="138" t="s">
        <v>207</v>
      </c>
      <c r="AC7" s="138" t="s">
        <v>207</v>
      </c>
      <c r="AD7" s="138" t="s">
        <v>207</v>
      </c>
      <c r="AE7" s="138" t="s">
        <v>207</v>
      </c>
      <c r="AF7" s="138" t="s">
        <v>207</v>
      </c>
      <c r="AG7" s="138" t="s">
        <v>207</v>
      </c>
      <c r="AH7" s="138" t="s">
        <v>207</v>
      </c>
      <c r="AI7" s="138" t="s">
        <v>207</v>
      </c>
      <c r="AJ7" s="138" t="s">
        <v>207</v>
      </c>
      <c r="AK7" s="138" t="s">
        <v>207</v>
      </c>
      <c r="AL7" s="138" t="s">
        <v>207</v>
      </c>
      <c r="AM7" s="138" t="s">
        <v>207</v>
      </c>
      <c r="AN7" s="138" t="s">
        <v>207</v>
      </c>
      <c r="AO7" s="138" t="s">
        <v>207</v>
      </c>
      <c r="AP7" s="138" t="s">
        <v>207</v>
      </c>
      <c r="AQ7" s="138" t="s">
        <v>207</v>
      </c>
      <c r="AR7" s="138" t="s">
        <v>207</v>
      </c>
      <c r="AS7" s="138" t="s">
        <v>207</v>
      </c>
      <c r="AT7" s="138" t="s">
        <v>207</v>
      </c>
      <c r="AU7" s="138" t="s">
        <v>207</v>
      </c>
      <c r="AV7" s="138" t="s">
        <v>207</v>
      </c>
      <c r="AW7" s="138" t="s">
        <v>207</v>
      </c>
      <c r="AX7" s="138" t="s">
        <v>207</v>
      </c>
      <c r="AY7" s="138" t="s">
        <v>207</v>
      </c>
      <c r="AZ7" s="138" t="s">
        <v>207</v>
      </c>
      <c r="BA7" s="138" t="s">
        <v>207</v>
      </c>
      <c r="BB7" s="138" t="s">
        <v>207</v>
      </c>
      <c r="BC7" s="138" t="s">
        <v>207</v>
      </c>
      <c r="BD7" s="138" t="s">
        <v>207</v>
      </c>
      <c r="BE7" s="138" t="s">
        <v>207</v>
      </c>
      <c r="BF7" s="138" t="s">
        <v>207</v>
      </c>
      <c r="BG7" s="138" t="s">
        <v>207</v>
      </c>
      <c r="BH7" s="138" t="s">
        <v>207</v>
      </c>
      <c r="BI7" s="138" t="s">
        <v>207</v>
      </c>
      <c r="BJ7" s="138" t="s">
        <v>207</v>
      </c>
      <c r="BK7" s="138" t="s">
        <v>207</v>
      </c>
      <c r="BL7" s="138" t="s">
        <v>207</v>
      </c>
      <c r="BM7" s="138" t="s">
        <v>207</v>
      </c>
      <c r="BN7" s="138" t="s">
        <v>207</v>
      </c>
      <c r="BO7" s="138" t="s">
        <v>207</v>
      </c>
      <c r="BP7" s="138" t="s">
        <v>207</v>
      </c>
      <c r="BQ7" s="138" t="s">
        <v>207</v>
      </c>
      <c r="BR7" s="138" t="s">
        <v>207</v>
      </c>
      <c r="BS7" s="138" t="s">
        <v>207</v>
      </c>
      <c r="BT7" s="138" t="s">
        <v>207</v>
      </c>
      <c r="BU7" s="138" t="s">
        <v>207</v>
      </c>
      <c r="BV7" s="138" t="s">
        <v>207</v>
      </c>
      <c r="BW7" s="138" t="s">
        <v>207</v>
      </c>
      <c r="BX7" s="138" t="s">
        <v>207</v>
      </c>
      <c r="BY7" s="138" t="s">
        <v>207</v>
      </c>
      <c r="BZ7" s="138" t="s">
        <v>207</v>
      </c>
      <c r="CA7" s="138" t="s">
        <v>207</v>
      </c>
      <c r="CB7" s="138" t="s">
        <v>207</v>
      </c>
      <c r="CC7" s="138" t="s">
        <v>207</v>
      </c>
      <c r="CD7" s="138" t="s">
        <v>207</v>
      </c>
      <c r="CE7" s="138" t="s">
        <v>207</v>
      </c>
      <c r="CF7" s="138" t="s">
        <v>207</v>
      </c>
      <c r="CG7" s="138" t="s">
        <v>207</v>
      </c>
      <c r="CH7" s="138" t="s">
        <v>207</v>
      </c>
      <c r="CI7" s="138" t="s">
        <v>207</v>
      </c>
      <c r="CJ7" s="138" t="s">
        <v>207</v>
      </c>
      <c r="CK7" s="138" t="s">
        <v>207</v>
      </c>
      <c r="CL7" s="138" t="s">
        <v>207</v>
      </c>
      <c r="CM7" s="138" t="s">
        <v>207</v>
      </c>
      <c r="CN7" s="138" t="s">
        <v>207</v>
      </c>
      <c r="CO7" s="138" t="s">
        <v>207</v>
      </c>
      <c r="CP7" s="138" t="s">
        <v>207</v>
      </c>
      <c r="CQ7" s="138" t="s">
        <v>207</v>
      </c>
      <c r="CR7" s="138" t="s">
        <v>207</v>
      </c>
      <c r="CS7" s="138" t="s">
        <v>207</v>
      </c>
      <c r="CT7" s="138" t="s">
        <v>207</v>
      </c>
      <c r="CU7" s="138" t="s">
        <v>207</v>
      </c>
      <c r="CV7" s="138" t="s">
        <v>207</v>
      </c>
      <c r="CW7" s="138" t="s">
        <v>207</v>
      </c>
      <c r="CX7" s="138" t="s">
        <v>207</v>
      </c>
      <c r="CY7" s="138" t="s">
        <v>207</v>
      </c>
      <c r="CZ7" s="138" t="s">
        <v>207</v>
      </c>
    </row>
    <row r="8" spans="1:104" ht="26" x14ac:dyDescent="0.2">
      <c r="A8" s="797" t="s">
        <v>208</v>
      </c>
      <c r="B8" s="609"/>
      <c r="C8" s="139" t="s">
        <v>1158</v>
      </c>
      <c r="D8" s="126" t="str">
        <f>IF(SUM(E8:CZ8)=0,"",SUM(E8:CZ8))</f>
        <v/>
      </c>
      <c r="E8" s="126" t="str">
        <f t="shared" ref="E8:CZ8" si="0">IF($B$45=0,"",IF(SUMIF($A$35:$A$44,E$2,$B$35:$B$44)=0,"",SUMIF($A$35:$A$44,E$2,$B$35:$B$44)))</f>
        <v/>
      </c>
      <c r="F8" s="140" t="str">
        <f t="shared" si="0"/>
        <v/>
      </c>
      <c r="G8" s="127" t="str">
        <f t="shared" si="0"/>
        <v/>
      </c>
      <c r="H8" s="127" t="str">
        <f t="shared" si="0"/>
        <v/>
      </c>
      <c r="I8" s="127" t="str">
        <f t="shared" si="0"/>
        <v/>
      </c>
      <c r="J8" s="127" t="str">
        <f t="shared" si="0"/>
        <v/>
      </c>
      <c r="K8" s="127" t="str">
        <f t="shared" si="0"/>
        <v/>
      </c>
      <c r="L8" s="127" t="str">
        <f t="shared" si="0"/>
        <v/>
      </c>
      <c r="M8" s="127" t="str">
        <f t="shared" si="0"/>
        <v/>
      </c>
      <c r="N8" s="127" t="str">
        <f t="shared" si="0"/>
        <v/>
      </c>
      <c r="O8" s="127" t="str">
        <f t="shared" si="0"/>
        <v/>
      </c>
      <c r="P8" s="127" t="str">
        <f t="shared" si="0"/>
        <v/>
      </c>
      <c r="Q8" s="127" t="str">
        <f t="shared" si="0"/>
        <v/>
      </c>
      <c r="R8" s="127" t="str">
        <f t="shared" si="0"/>
        <v/>
      </c>
      <c r="S8" s="127" t="str">
        <f t="shared" si="0"/>
        <v/>
      </c>
      <c r="T8" s="127" t="str">
        <f t="shared" si="0"/>
        <v/>
      </c>
      <c r="U8" s="127" t="str">
        <f t="shared" si="0"/>
        <v/>
      </c>
      <c r="V8" s="127" t="str">
        <f t="shared" si="0"/>
        <v/>
      </c>
      <c r="W8" s="127" t="str">
        <f t="shared" si="0"/>
        <v/>
      </c>
      <c r="X8" s="127" t="str">
        <f t="shared" si="0"/>
        <v/>
      </c>
      <c r="Y8" s="127" t="str">
        <f t="shared" si="0"/>
        <v/>
      </c>
      <c r="Z8" s="127" t="str">
        <f t="shared" si="0"/>
        <v/>
      </c>
      <c r="AA8" s="127" t="str">
        <f t="shared" si="0"/>
        <v/>
      </c>
      <c r="AB8" s="127" t="str">
        <f t="shared" si="0"/>
        <v/>
      </c>
      <c r="AC8" s="127" t="str">
        <f t="shared" si="0"/>
        <v/>
      </c>
      <c r="AD8" s="127" t="str">
        <f t="shared" si="0"/>
        <v/>
      </c>
      <c r="AE8" s="127" t="str">
        <f t="shared" si="0"/>
        <v/>
      </c>
      <c r="AF8" s="127" t="str">
        <f t="shared" si="0"/>
        <v/>
      </c>
      <c r="AG8" s="127" t="str">
        <f t="shared" si="0"/>
        <v/>
      </c>
      <c r="AH8" s="127" t="str">
        <f t="shared" si="0"/>
        <v/>
      </c>
      <c r="AI8" s="127" t="str">
        <f t="shared" si="0"/>
        <v/>
      </c>
      <c r="AJ8" s="127" t="str">
        <f t="shared" si="0"/>
        <v/>
      </c>
      <c r="AK8" s="127" t="str">
        <f t="shared" si="0"/>
        <v/>
      </c>
      <c r="AL8" s="127" t="str">
        <f t="shared" si="0"/>
        <v/>
      </c>
      <c r="AM8" s="127" t="str">
        <f t="shared" si="0"/>
        <v/>
      </c>
      <c r="AN8" s="127" t="str">
        <f t="shared" si="0"/>
        <v/>
      </c>
      <c r="AO8" s="127" t="str">
        <f t="shared" si="0"/>
        <v/>
      </c>
      <c r="AP8" s="127" t="str">
        <f t="shared" si="0"/>
        <v/>
      </c>
      <c r="AQ8" s="127" t="str">
        <f t="shared" si="0"/>
        <v/>
      </c>
      <c r="AR8" s="127" t="str">
        <f t="shared" si="0"/>
        <v/>
      </c>
      <c r="AS8" s="127" t="str">
        <f t="shared" si="0"/>
        <v/>
      </c>
      <c r="AT8" s="127" t="str">
        <f t="shared" si="0"/>
        <v/>
      </c>
      <c r="AU8" s="127" t="str">
        <f t="shared" si="0"/>
        <v/>
      </c>
      <c r="AV8" s="127" t="str">
        <f t="shared" si="0"/>
        <v/>
      </c>
      <c r="AW8" s="127" t="str">
        <f t="shared" si="0"/>
        <v/>
      </c>
      <c r="AX8" s="127" t="str">
        <f t="shared" si="0"/>
        <v/>
      </c>
      <c r="AY8" s="127" t="str">
        <f t="shared" si="0"/>
        <v/>
      </c>
      <c r="AZ8" s="127" t="str">
        <f t="shared" si="0"/>
        <v/>
      </c>
      <c r="BA8" s="127" t="str">
        <f t="shared" si="0"/>
        <v/>
      </c>
      <c r="BB8" s="127" t="str">
        <f t="shared" si="0"/>
        <v/>
      </c>
      <c r="BC8" s="127" t="str">
        <f t="shared" si="0"/>
        <v/>
      </c>
      <c r="BD8" s="127" t="str">
        <f t="shared" si="0"/>
        <v/>
      </c>
      <c r="BE8" s="127" t="str">
        <f t="shared" si="0"/>
        <v/>
      </c>
      <c r="BF8" s="127" t="str">
        <f t="shared" si="0"/>
        <v/>
      </c>
      <c r="BG8" s="127" t="str">
        <f t="shared" si="0"/>
        <v/>
      </c>
      <c r="BH8" s="127" t="str">
        <f t="shared" si="0"/>
        <v/>
      </c>
      <c r="BI8" s="127" t="str">
        <f t="shared" si="0"/>
        <v/>
      </c>
      <c r="BJ8" s="127" t="str">
        <f t="shared" si="0"/>
        <v/>
      </c>
      <c r="BK8" s="127" t="str">
        <f t="shared" si="0"/>
        <v/>
      </c>
      <c r="BL8" s="127" t="str">
        <f t="shared" si="0"/>
        <v/>
      </c>
      <c r="BM8" s="127" t="str">
        <f t="shared" si="0"/>
        <v/>
      </c>
      <c r="BN8" s="127" t="str">
        <f t="shared" si="0"/>
        <v/>
      </c>
      <c r="BO8" s="127" t="str">
        <f t="shared" si="0"/>
        <v/>
      </c>
      <c r="BP8" s="127" t="str">
        <f t="shared" si="0"/>
        <v/>
      </c>
      <c r="BQ8" s="127" t="str">
        <f t="shared" si="0"/>
        <v/>
      </c>
      <c r="BR8" s="127" t="str">
        <f t="shared" si="0"/>
        <v/>
      </c>
      <c r="BS8" s="127" t="str">
        <f t="shared" si="0"/>
        <v/>
      </c>
      <c r="BT8" s="127" t="str">
        <f t="shared" si="0"/>
        <v/>
      </c>
      <c r="BU8" s="127" t="str">
        <f t="shared" si="0"/>
        <v/>
      </c>
      <c r="BV8" s="127" t="str">
        <f t="shared" si="0"/>
        <v/>
      </c>
      <c r="BW8" s="127" t="str">
        <f t="shared" si="0"/>
        <v/>
      </c>
      <c r="BX8" s="127" t="str">
        <f t="shared" si="0"/>
        <v/>
      </c>
      <c r="BY8" s="127" t="str">
        <f t="shared" si="0"/>
        <v/>
      </c>
      <c r="BZ8" s="127" t="str">
        <f t="shared" si="0"/>
        <v/>
      </c>
      <c r="CA8" s="127" t="str">
        <f t="shared" si="0"/>
        <v/>
      </c>
      <c r="CB8" s="127" t="str">
        <f t="shared" si="0"/>
        <v/>
      </c>
      <c r="CC8" s="127" t="str">
        <f t="shared" si="0"/>
        <v/>
      </c>
      <c r="CD8" s="127" t="str">
        <f t="shared" si="0"/>
        <v/>
      </c>
      <c r="CE8" s="127" t="str">
        <f t="shared" si="0"/>
        <v/>
      </c>
      <c r="CF8" s="127" t="str">
        <f t="shared" si="0"/>
        <v/>
      </c>
      <c r="CG8" s="127" t="str">
        <f t="shared" si="0"/>
        <v/>
      </c>
      <c r="CH8" s="127" t="str">
        <f t="shared" si="0"/>
        <v/>
      </c>
      <c r="CI8" s="127" t="str">
        <f t="shared" si="0"/>
        <v/>
      </c>
      <c r="CJ8" s="127" t="str">
        <f t="shared" si="0"/>
        <v/>
      </c>
      <c r="CK8" s="127" t="str">
        <f t="shared" si="0"/>
        <v/>
      </c>
      <c r="CL8" s="127" t="str">
        <f t="shared" si="0"/>
        <v/>
      </c>
      <c r="CM8" s="127" t="str">
        <f t="shared" si="0"/>
        <v/>
      </c>
      <c r="CN8" s="127" t="str">
        <f t="shared" si="0"/>
        <v/>
      </c>
      <c r="CO8" s="127" t="str">
        <f t="shared" si="0"/>
        <v/>
      </c>
      <c r="CP8" s="127" t="str">
        <f t="shared" si="0"/>
        <v/>
      </c>
      <c r="CQ8" s="127" t="str">
        <f t="shared" si="0"/>
        <v/>
      </c>
      <c r="CR8" s="127" t="str">
        <f t="shared" si="0"/>
        <v/>
      </c>
      <c r="CS8" s="127" t="str">
        <f t="shared" si="0"/>
        <v/>
      </c>
      <c r="CT8" s="127" t="str">
        <f t="shared" si="0"/>
        <v/>
      </c>
      <c r="CU8" s="127" t="str">
        <f t="shared" si="0"/>
        <v/>
      </c>
      <c r="CV8" s="127" t="str">
        <f t="shared" si="0"/>
        <v/>
      </c>
      <c r="CW8" s="127" t="str">
        <f t="shared" si="0"/>
        <v/>
      </c>
      <c r="CX8" s="127" t="str">
        <f t="shared" si="0"/>
        <v/>
      </c>
      <c r="CY8" s="127" t="str">
        <f t="shared" si="0"/>
        <v/>
      </c>
      <c r="CZ8" s="127" t="str">
        <f t="shared" si="0"/>
        <v/>
      </c>
    </row>
    <row r="9" spans="1:104" ht="39" x14ac:dyDescent="0.2">
      <c r="A9" s="798"/>
      <c r="B9" s="720"/>
      <c r="C9" s="141" t="s">
        <v>1159</v>
      </c>
      <c r="D9" s="131" t="str">
        <f>IF(SUM(E9:CZ9)=0,"",SUM(E9:CZ9))</f>
        <v/>
      </c>
      <c r="E9" s="131" t="str">
        <f t="shared" ref="E9:CZ9" si="1">IF($C$45=0,"",IF(SUMIF($A$35:$A$44,E$2,$C$35:$C$44)=0,"",SUMIF($A$35:$A$44,E$2,$C$35:$C$44)))</f>
        <v/>
      </c>
      <c r="F9" s="142" t="str">
        <f t="shared" si="1"/>
        <v/>
      </c>
      <c r="G9" s="128" t="str">
        <f t="shared" si="1"/>
        <v/>
      </c>
      <c r="H9" s="128" t="str">
        <f t="shared" si="1"/>
        <v/>
      </c>
      <c r="I9" s="128" t="str">
        <f t="shared" si="1"/>
        <v/>
      </c>
      <c r="J9" s="128" t="str">
        <f t="shared" si="1"/>
        <v/>
      </c>
      <c r="K9" s="128" t="str">
        <f t="shared" si="1"/>
        <v/>
      </c>
      <c r="L9" s="128" t="str">
        <f t="shared" si="1"/>
        <v/>
      </c>
      <c r="M9" s="128" t="str">
        <f t="shared" si="1"/>
        <v/>
      </c>
      <c r="N9" s="128" t="str">
        <f t="shared" si="1"/>
        <v/>
      </c>
      <c r="O9" s="128" t="str">
        <f t="shared" si="1"/>
        <v/>
      </c>
      <c r="P9" s="128" t="str">
        <f t="shared" si="1"/>
        <v/>
      </c>
      <c r="Q9" s="128" t="str">
        <f t="shared" si="1"/>
        <v/>
      </c>
      <c r="R9" s="128" t="str">
        <f t="shared" si="1"/>
        <v/>
      </c>
      <c r="S9" s="128" t="str">
        <f t="shared" si="1"/>
        <v/>
      </c>
      <c r="T9" s="128" t="str">
        <f t="shared" si="1"/>
        <v/>
      </c>
      <c r="U9" s="128" t="str">
        <f t="shared" si="1"/>
        <v/>
      </c>
      <c r="V9" s="128" t="str">
        <f t="shared" si="1"/>
        <v/>
      </c>
      <c r="W9" s="128" t="str">
        <f t="shared" si="1"/>
        <v/>
      </c>
      <c r="X9" s="128" t="str">
        <f t="shared" si="1"/>
        <v/>
      </c>
      <c r="Y9" s="128" t="str">
        <f t="shared" si="1"/>
        <v/>
      </c>
      <c r="Z9" s="128" t="str">
        <f t="shared" si="1"/>
        <v/>
      </c>
      <c r="AA9" s="128" t="str">
        <f t="shared" si="1"/>
        <v/>
      </c>
      <c r="AB9" s="128" t="str">
        <f t="shared" si="1"/>
        <v/>
      </c>
      <c r="AC9" s="128" t="str">
        <f t="shared" si="1"/>
        <v/>
      </c>
      <c r="AD9" s="128" t="str">
        <f t="shared" si="1"/>
        <v/>
      </c>
      <c r="AE9" s="128" t="str">
        <f t="shared" si="1"/>
        <v/>
      </c>
      <c r="AF9" s="128" t="str">
        <f t="shared" si="1"/>
        <v/>
      </c>
      <c r="AG9" s="128" t="str">
        <f t="shared" si="1"/>
        <v/>
      </c>
      <c r="AH9" s="128" t="str">
        <f t="shared" si="1"/>
        <v/>
      </c>
      <c r="AI9" s="128" t="str">
        <f t="shared" si="1"/>
        <v/>
      </c>
      <c r="AJ9" s="128" t="str">
        <f t="shared" si="1"/>
        <v/>
      </c>
      <c r="AK9" s="128" t="str">
        <f t="shared" si="1"/>
        <v/>
      </c>
      <c r="AL9" s="128" t="str">
        <f t="shared" si="1"/>
        <v/>
      </c>
      <c r="AM9" s="128" t="str">
        <f t="shared" si="1"/>
        <v/>
      </c>
      <c r="AN9" s="128" t="str">
        <f t="shared" si="1"/>
        <v/>
      </c>
      <c r="AO9" s="128" t="str">
        <f t="shared" si="1"/>
        <v/>
      </c>
      <c r="AP9" s="128" t="str">
        <f t="shared" si="1"/>
        <v/>
      </c>
      <c r="AQ9" s="128" t="str">
        <f t="shared" si="1"/>
        <v/>
      </c>
      <c r="AR9" s="128" t="str">
        <f t="shared" si="1"/>
        <v/>
      </c>
      <c r="AS9" s="128" t="str">
        <f t="shared" si="1"/>
        <v/>
      </c>
      <c r="AT9" s="128" t="str">
        <f t="shared" si="1"/>
        <v/>
      </c>
      <c r="AU9" s="128" t="str">
        <f t="shared" si="1"/>
        <v/>
      </c>
      <c r="AV9" s="128" t="str">
        <f t="shared" si="1"/>
        <v/>
      </c>
      <c r="AW9" s="128" t="str">
        <f t="shared" si="1"/>
        <v/>
      </c>
      <c r="AX9" s="128" t="str">
        <f t="shared" si="1"/>
        <v/>
      </c>
      <c r="AY9" s="128" t="str">
        <f t="shared" si="1"/>
        <v/>
      </c>
      <c r="AZ9" s="128" t="str">
        <f t="shared" si="1"/>
        <v/>
      </c>
      <c r="BA9" s="128" t="str">
        <f t="shared" si="1"/>
        <v/>
      </c>
      <c r="BB9" s="128" t="str">
        <f t="shared" si="1"/>
        <v/>
      </c>
      <c r="BC9" s="128" t="str">
        <f t="shared" si="1"/>
        <v/>
      </c>
      <c r="BD9" s="128" t="str">
        <f t="shared" si="1"/>
        <v/>
      </c>
      <c r="BE9" s="128" t="str">
        <f t="shared" si="1"/>
        <v/>
      </c>
      <c r="BF9" s="128" t="str">
        <f t="shared" si="1"/>
        <v/>
      </c>
      <c r="BG9" s="128" t="str">
        <f t="shared" si="1"/>
        <v/>
      </c>
      <c r="BH9" s="128" t="str">
        <f t="shared" si="1"/>
        <v/>
      </c>
      <c r="BI9" s="128" t="str">
        <f t="shared" si="1"/>
        <v/>
      </c>
      <c r="BJ9" s="128" t="str">
        <f t="shared" si="1"/>
        <v/>
      </c>
      <c r="BK9" s="128" t="str">
        <f t="shared" si="1"/>
        <v/>
      </c>
      <c r="BL9" s="128" t="str">
        <f t="shared" si="1"/>
        <v/>
      </c>
      <c r="BM9" s="128" t="str">
        <f t="shared" si="1"/>
        <v/>
      </c>
      <c r="BN9" s="128" t="str">
        <f t="shared" si="1"/>
        <v/>
      </c>
      <c r="BO9" s="128" t="str">
        <f t="shared" si="1"/>
        <v/>
      </c>
      <c r="BP9" s="128" t="str">
        <f t="shared" si="1"/>
        <v/>
      </c>
      <c r="BQ9" s="128" t="str">
        <f t="shared" si="1"/>
        <v/>
      </c>
      <c r="BR9" s="128" t="str">
        <f t="shared" si="1"/>
        <v/>
      </c>
      <c r="BS9" s="128" t="str">
        <f t="shared" si="1"/>
        <v/>
      </c>
      <c r="BT9" s="128" t="str">
        <f t="shared" si="1"/>
        <v/>
      </c>
      <c r="BU9" s="128" t="str">
        <f t="shared" si="1"/>
        <v/>
      </c>
      <c r="BV9" s="128" t="str">
        <f t="shared" si="1"/>
        <v/>
      </c>
      <c r="BW9" s="128" t="str">
        <f t="shared" si="1"/>
        <v/>
      </c>
      <c r="BX9" s="128" t="str">
        <f t="shared" si="1"/>
        <v/>
      </c>
      <c r="BY9" s="128" t="str">
        <f t="shared" si="1"/>
        <v/>
      </c>
      <c r="BZ9" s="128" t="str">
        <f t="shared" si="1"/>
        <v/>
      </c>
      <c r="CA9" s="128" t="str">
        <f t="shared" si="1"/>
        <v/>
      </c>
      <c r="CB9" s="128" t="str">
        <f t="shared" si="1"/>
        <v/>
      </c>
      <c r="CC9" s="128" t="str">
        <f t="shared" si="1"/>
        <v/>
      </c>
      <c r="CD9" s="128" t="str">
        <f t="shared" si="1"/>
        <v/>
      </c>
      <c r="CE9" s="128" t="str">
        <f t="shared" si="1"/>
        <v/>
      </c>
      <c r="CF9" s="128" t="str">
        <f t="shared" si="1"/>
        <v/>
      </c>
      <c r="CG9" s="128" t="str">
        <f t="shared" si="1"/>
        <v/>
      </c>
      <c r="CH9" s="128" t="str">
        <f t="shared" si="1"/>
        <v/>
      </c>
      <c r="CI9" s="128" t="str">
        <f t="shared" si="1"/>
        <v/>
      </c>
      <c r="CJ9" s="128" t="str">
        <f t="shared" si="1"/>
        <v/>
      </c>
      <c r="CK9" s="128" t="str">
        <f t="shared" si="1"/>
        <v/>
      </c>
      <c r="CL9" s="128" t="str">
        <f t="shared" si="1"/>
        <v/>
      </c>
      <c r="CM9" s="128" t="str">
        <f t="shared" si="1"/>
        <v/>
      </c>
      <c r="CN9" s="128" t="str">
        <f t="shared" si="1"/>
        <v/>
      </c>
      <c r="CO9" s="128" t="str">
        <f t="shared" si="1"/>
        <v/>
      </c>
      <c r="CP9" s="128" t="str">
        <f t="shared" si="1"/>
        <v/>
      </c>
      <c r="CQ9" s="128" t="str">
        <f t="shared" si="1"/>
        <v/>
      </c>
      <c r="CR9" s="128" t="str">
        <f t="shared" si="1"/>
        <v/>
      </c>
      <c r="CS9" s="128" t="str">
        <f t="shared" si="1"/>
        <v/>
      </c>
      <c r="CT9" s="128" t="str">
        <f t="shared" si="1"/>
        <v/>
      </c>
      <c r="CU9" s="128" t="str">
        <f t="shared" si="1"/>
        <v/>
      </c>
      <c r="CV9" s="128" t="str">
        <f t="shared" si="1"/>
        <v/>
      </c>
      <c r="CW9" s="128" t="str">
        <f t="shared" si="1"/>
        <v/>
      </c>
      <c r="CX9" s="128" t="str">
        <f t="shared" si="1"/>
        <v/>
      </c>
      <c r="CY9" s="128" t="str">
        <f t="shared" si="1"/>
        <v/>
      </c>
      <c r="CZ9" s="128" t="str">
        <f t="shared" si="1"/>
        <v/>
      </c>
    </row>
    <row r="10" spans="1:104" ht="39" x14ac:dyDescent="0.2">
      <c r="A10" s="798"/>
      <c r="B10" s="720"/>
      <c r="C10" s="141" t="s">
        <v>1160</v>
      </c>
      <c r="D10" s="131" t="str">
        <f>IF(SUM(E10:CZ10)=0,"",SUM(E10:CZ10))</f>
        <v/>
      </c>
      <c r="E10" s="131" t="str">
        <f t="shared" ref="E10:CZ10" si="2">IF($D$45=0,"",IF(SUMIF($A$35:$A$44,E$2,$D$35:$D$44)=0,"",SUMIF($A$35:$A$44,E$2,$D$35:$D$44)))</f>
        <v/>
      </c>
      <c r="F10" s="142" t="str">
        <f t="shared" si="2"/>
        <v/>
      </c>
      <c r="G10" s="128" t="str">
        <f t="shared" si="2"/>
        <v/>
      </c>
      <c r="H10" s="128" t="str">
        <f t="shared" si="2"/>
        <v/>
      </c>
      <c r="I10" s="128" t="str">
        <f t="shared" si="2"/>
        <v/>
      </c>
      <c r="J10" s="128" t="str">
        <f t="shared" si="2"/>
        <v/>
      </c>
      <c r="K10" s="128" t="str">
        <f t="shared" si="2"/>
        <v/>
      </c>
      <c r="L10" s="128" t="str">
        <f t="shared" si="2"/>
        <v/>
      </c>
      <c r="M10" s="128" t="str">
        <f t="shared" si="2"/>
        <v/>
      </c>
      <c r="N10" s="128" t="str">
        <f t="shared" si="2"/>
        <v/>
      </c>
      <c r="O10" s="128" t="str">
        <f t="shared" si="2"/>
        <v/>
      </c>
      <c r="P10" s="128" t="str">
        <f t="shared" si="2"/>
        <v/>
      </c>
      <c r="Q10" s="128" t="str">
        <f t="shared" si="2"/>
        <v/>
      </c>
      <c r="R10" s="128" t="str">
        <f t="shared" si="2"/>
        <v/>
      </c>
      <c r="S10" s="128" t="str">
        <f t="shared" si="2"/>
        <v/>
      </c>
      <c r="T10" s="128" t="str">
        <f t="shared" si="2"/>
        <v/>
      </c>
      <c r="U10" s="128" t="str">
        <f t="shared" si="2"/>
        <v/>
      </c>
      <c r="V10" s="128" t="str">
        <f t="shared" si="2"/>
        <v/>
      </c>
      <c r="W10" s="128" t="str">
        <f t="shared" si="2"/>
        <v/>
      </c>
      <c r="X10" s="128" t="str">
        <f t="shared" si="2"/>
        <v/>
      </c>
      <c r="Y10" s="128" t="str">
        <f t="shared" si="2"/>
        <v/>
      </c>
      <c r="Z10" s="128" t="str">
        <f t="shared" si="2"/>
        <v/>
      </c>
      <c r="AA10" s="128" t="str">
        <f t="shared" si="2"/>
        <v/>
      </c>
      <c r="AB10" s="128" t="str">
        <f t="shared" si="2"/>
        <v/>
      </c>
      <c r="AC10" s="128" t="str">
        <f t="shared" si="2"/>
        <v/>
      </c>
      <c r="AD10" s="128" t="str">
        <f t="shared" si="2"/>
        <v/>
      </c>
      <c r="AE10" s="128" t="str">
        <f t="shared" si="2"/>
        <v/>
      </c>
      <c r="AF10" s="128" t="str">
        <f t="shared" si="2"/>
        <v/>
      </c>
      <c r="AG10" s="128" t="str">
        <f t="shared" si="2"/>
        <v/>
      </c>
      <c r="AH10" s="128" t="str">
        <f t="shared" si="2"/>
        <v/>
      </c>
      <c r="AI10" s="128" t="str">
        <f t="shared" si="2"/>
        <v/>
      </c>
      <c r="AJ10" s="128" t="str">
        <f t="shared" si="2"/>
        <v/>
      </c>
      <c r="AK10" s="128" t="str">
        <f t="shared" si="2"/>
        <v/>
      </c>
      <c r="AL10" s="128" t="str">
        <f t="shared" si="2"/>
        <v/>
      </c>
      <c r="AM10" s="128" t="str">
        <f t="shared" si="2"/>
        <v/>
      </c>
      <c r="AN10" s="128" t="str">
        <f t="shared" si="2"/>
        <v/>
      </c>
      <c r="AO10" s="128" t="str">
        <f t="shared" si="2"/>
        <v/>
      </c>
      <c r="AP10" s="128" t="str">
        <f t="shared" si="2"/>
        <v/>
      </c>
      <c r="AQ10" s="128" t="str">
        <f t="shared" si="2"/>
        <v/>
      </c>
      <c r="AR10" s="128" t="str">
        <f t="shared" si="2"/>
        <v/>
      </c>
      <c r="AS10" s="128" t="str">
        <f t="shared" si="2"/>
        <v/>
      </c>
      <c r="AT10" s="128" t="str">
        <f t="shared" si="2"/>
        <v/>
      </c>
      <c r="AU10" s="128" t="str">
        <f t="shared" si="2"/>
        <v/>
      </c>
      <c r="AV10" s="128" t="str">
        <f t="shared" si="2"/>
        <v/>
      </c>
      <c r="AW10" s="128" t="str">
        <f t="shared" si="2"/>
        <v/>
      </c>
      <c r="AX10" s="128" t="str">
        <f t="shared" si="2"/>
        <v/>
      </c>
      <c r="AY10" s="128" t="str">
        <f t="shared" si="2"/>
        <v/>
      </c>
      <c r="AZ10" s="128" t="str">
        <f t="shared" si="2"/>
        <v/>
      </c>
      <c r="BA10" s="128" t="str">
        <f t="shared" si="2"/>
        <v/>
      </c>
      <c r="BB10" s="128" t="str">
        <f t="shared" si="2"/>
        <v/>
      </c>
      <c r="BC10" s="128" t="str">
        <f t="shared" si="2"/>
        <v/>
      </c>
      <c r="BD10" s="128" t="str">
        <f t="shared" si="2"/>
        <v/>
      </c>
      <c r="BE10" s="128" t="str">
        <f t="shared" si="2"/>
        <v/>
      </c>
      <c r="BF10" s="128" t="str">
        <f t="shared" si="2"/>
        <v/>
      </c>
      <c r="BG10" s="128" t="str">
        <f t="shared" si="2"/>
        <v/>
      </c>
      <c r="BH10" s="128" t="str">
        <f t="shared" si="2"/>
        <v/>
      </c>
      <c r="BI10" s="128" t="str">
        <f t="shared" si="2"/>
        <v/>
      </c>
      <c r="BJ10" s="128" t="str">
        <f t="shared" si="2"/>
        <v/>
      </c>
      <c r="BK10" s="128" t="str">
        <f t="shared" si="2"/>
        <v/>
      </c>
      <c r="BL10" s="128" t="str">
        <f t="shared" si="2"/>
        <v/>
      </c>
      <c r="BM10" s="128" t="str">
        <f t="shared" si="2"/>
        <v/>
      </c>
      <c r="BN10" s="128" t="str">
        <f t="shared" si="2"/>
        <v/>
      </c>
      <c r="BO10" s="128" t="str">
        <f t="shared" si="2"/>
        <v/>
      </c>
      <c r="BP10" s="128" t="str">
        <f t="shared" si="2"/>
        <v/>
      </c>
      <c r="BQ10" s="128" t="str">
        <f t="shared" si="2"/>
        <v/>
      </c>
      <c r="BR10" s="128" t="str">
        <f t="shared" si="2"/>
        <v/>
      </c>
      <c r="BS10" s="128" t="str">
        <f t="shared" si="2"/>
        <v/>
      </c>
      <c r="BT10" s="128" t="str">
        <f t="shared" si="2"/>
        <v/>
      </c>
      <c r="BU10" s="128" t="str">
        <f t="shared" si="2"/>
        <v/>
      </c>
      <c r="BV10" s="128" t="str">
        <f t="shared" si="2"/>
        <v/>
      </c>
      <c r="BW10" s="128" t="str">
        <f t="shared" si="2"/>
        <v/>
      </c>
      <c r="BX10" s="128" t="str">
        <f t="shared" si="2"/>
        <v/>
      </c>
      <c r="BY10" s="128" t="str">
        <f t="shared" si="2"/>
        <v/>
      </c>
      <c r="BZ10" s="128" t="str">
        <f t="shared" si="2"/>
        <v/>
      </c>
      <c r="CA10" s="128" t="str">
        <f t="shared" si="2"/>
        <v/>
      </c>
      <c r="CB10" s="128" t="str">
        <f t="shared" si="2"/>
        <v/>
      </c>
      <c r="CC10" s="128" t="str">
        <f t="shared" si="2"/>
        <v/>
      </c>
      <c r="CD10" s="128" t="str">
        <f t="shared" si="2"/>
        <v/>
      </c>
      <c r="CE10" s="128" t="str">
        <f t="shared" si="2"/>
        <v/>
      </c>
      <c r="CF10" s="128" t="str">
        <f t="shared" si="2"/>
        <v/>
      </c>
      <c r="CG10" s="128" t="str">
        <f t="shared" si="2"/>
        <v/>
      </c>
      <c r="CH10" s="128" t="str">
        <f t="shared" si="2"/>
        <v/>
      </c>
      <c r="CI10" s="128" t="str">
        <f t="shared" si="2"/>
        <v/>
      </c>
      <c r="CJ10" s="128" t="str">
        <f t="shared" si="2"/>
        <v/>
      </c>
      <c r="CK10" s="128" t="str">
        <f t="shared" si="2"/>
        <v/>
      </c>
      <c r="CL10" s="128" t="str">
        <f t="shared" si="2"/>
        <v/>
      </c>
      <c r="CM10" s="128" t="str">
        <f t="shared" si="2"/>
        <v/>
      </c>
      <c r="CN10" s="128" t="str">
        <f t="shared" si="2"/>
        <v/>
      </c>
      <c r="CO10" s="128" t="str">
        <f t="shared" si="2"/>
        <v/>
      </c>
      <c r="CP10" s="128" t="str">
        <f t="shared" si="2"/>
        <v/>
      </c>
      <c r="CQ10" s="128" t="str">
        <f t="shared" si="2"/>
        <v/>
      </c>
      <c r="CR10" s="128" t="str">
        <f t="shared" si="2"/>
        <v/>
      </c>
      <c r="CS10" s="128" t="str">
        <f t="shared" si="2"/>
        <v/>
      </c>
      <c r="CT10" s="128" t="str">
        <f t="shared" si="2"/>
        <v/>
      </c>
      <c r="CU10" s="128" t="str">
        <f t="shared" si="2"/>
        <v/>
      </c>
      <c r="CV10" s="128" t="str">
        <f t="shared" si="2"/>
        <v/>
      </c>
      <c r="CW10" s="128" t="str">
        <f t="shared" si="2"/>
        <v/>
      </c>
      <c r="CX10" s="128" t="str">
        <f t="shared" si="2"/>
        <v/>
      </c>
      <c r="CY10" s="128" t="str">
        <f t="shared" si="2"/>
        <v/>
      </c>
      <c r="CZ10" s="128" t="str">
        <f t="shared" si="2"/>
        <v/>
      </c>
    </row>
    <row r="11" spans="1:104" ht="13.5" thickBot="1" x14ac:dyDescent="0.25">
      <c r="A11" s="799"/>
      <c r="B11" s="722"/>
      <c r="C11" s="141" t="s">
        <v>1161</v>
      </c>
      <c r="D11" s="131" t="str">
        <f>IF(SUM(E11:CZ11)=0,"",SUM(E11:CZ11))</f>
        <v/>
      </c>
      <c r="E11" s="131" t="str">
        <f t="shared" ref="E11:CZ11" si="3">IF($E$45=0,"",IF(SUMIF($A$35:$A$44,E$2,$E$35:$E$44)=0,"",SUMIF($A$35:$A$44,E$2,$E$35:$E$44)))</f>
        <v/>
      </c>
      <c r="F11" s="142" t="str">
        <f t="shared" si="3"/>
        <v/>
      </c>
      <c r="G11" s="128" t="str">
        <f t="shared" si="3"/>
        <v/>
      </c>
      <c r="H11" s="128" t="str">
        <f t="shared" si="3"/>
        <v/>
      </c>
      <c r="I11" s="128" t="str">
        <f t="shared" si="3"/>
        <v/>
      </c>
      <c r="J11" s="128" t="str">
        <f t="shared" si="3"/>
        <v/>
      </c>
      <c r="K11" s="128" t="str">
        <f t="shared" si="3"/>
        <v/>
      </c>
      <c r="L11" s="128" t="str">
        <f t="shared" si="3"/>
        <v/>
      </c>
      <c r="M11" s="128" t="str">
        <f t="shared" si="3"/>
        <v/>
      </c>
      <c r="N11" s="128" t="str">
        <f t="shared" si="3"/>
        <v/>
      </c>
      <c r="O11" s="128" t="str">
        <f t="shared" si="3"/>
        <v/>
      </c>
      <c r="P11" s="128" t="str">
        <f t="shared" si="3"/>
        <v/>
      </c>
      <c r="Q11" s="128" t="str">
        <f t="shared" si="3"/>
        <v/>
      </c>
      <c r="R11" s="128" t="str">
        <f t="shared" si="3"/>
        <v/>
      </c>
      <c r="S11" s="128" t="str">
        <f t="shared" si="3"/>
        <v/>
      </c>
      <c r="T11" s="128" t="str">
        <f t="shared" si="3"/>
        <v/>
      </c>
      <c r="U11" s="128" t="str">
        <f t="shared" si="3"/>
        <v/>
      </c>
      <c r="V11" s="128" t="str">
        <f t="shared" si="3"/>
        <v/>
      </c>
      <c r="W11" s="128" t="str">
        <f t="shared" si="3"/>
        <v/>
      </c>
      <c r="X11" s="128" t="str">
        <f t="shared" si="3"/>
        <v/>
      </c>
      <c r="Y11" s="128" t="str">
        <f t="shared" si="3"/>
        <v/>
      </c>
      <c r="Z11" s="128" t="str">
        <f t="shared" si="3"/>
        <v/>
      </c>
      <c r="AA11" s="128" t="str">
        <f t="shared" si="3"/>
        <v/>
      </c>
      <c r="AB11" s="128" t="str">
        <f t="shared" si="3"/>
        <v/>
      </c>
      <c r="AC11" s="128" t="str">
        <f t="shared" si="3"/>
        <v/>
      </c>
      <c r="AD11" s="128" t="str">
        <f t="shared" si="3"/>
        <v/>
      </c>
      <c r="AE11" s="128" t="str">
        <f t="shared" si="3"/>
        <v/>
      </c>
      <c r="AF11" s="128" t="str">
        <f t="shared" si="3"/>
        <v/>
      </c>
      <c r="AG11" s="128" t="str">
        <f t="shared" si="3"/>
        <v/>
      </c>
      <c r="AH11" s="128" t="str">
        <f t="shared" si="3"/>
        <v/>
      </c>
      <c r="AI11" s="128" t="str">
        <f t="shared" si="3"/>
        <v/>
      </c>
      <c r="AJ11" s="128" t="str">
        <f t="shared" si="3"/>
        <v/>
      </c>
      <c r="AK11" s="128" t="str">
        <f t="shared" si="3"/>
        <v/>
      </c>
      <c r="AL11" s="128" t="str">
        <f t="shared" si="3"/>
        <v/>
      </c>
      <c r="AM11" s="128" t="str">
        <f t="shared" si="3"/>
        <v/>
      </c>
      <c r="AN11" s="128" t="str">
        <f t="shared" si="3"/>
        <v/>
      </c>
      <c r="AO11" s="128" t="str">
        <f t="shared" si="3"/>
        <v/>
      </c>
      <c r="AP11" s="128" t="str">
        <f t="shared" si="3"/>
        <v/>
      </c>
      <c r="AQ11" s="128" t="str">
        <f t="shared" si="3"/>
        <v/>
      </c>
      <c r="AR11" s="128" t="str">
        <f t="shared" si="3"/>
        <v/>
      </c>
      <c r="AS11" s="128" t="str">
        <f t="shared" si="3"/>
        <v/>
      </c>
      <c r="AT11" s="128" t="str">
        <f t="shared" si="3"/>
        <v/>
      </c>
      <c r="AU11" s="128" t="str">
        <f t="shared" si="3"/>
        <v/>
      </c>
      <c r="AV11" s="128" t="str">
        <f t="shared" si="3"/>
        <v/>
      </c>
      <c r="AW11" s="128" t="str">
        <f t="shared" si="3"/>
        <v/>
      </c>
      <c r="AX11" s="128" t="str">
        <f t="shared" si="3"/>
        <v/>
      </c>
      <c r="AY11" s="128" t="str">
        <f t="shared" si="3"/>
        <v/>
      </c>
      <c r="AZ11" s="128" t="str">
        <f t="shared" si="3"/>
        <v/>
      </c>
      <c r="BA11" s="128" t="str">
        <f t="shared" si="3"/>
        <v/>
      </c>
      <c r="BB11" s="128" t="str">
        <f t="shared" si="3"/>
        <v/>
      </c>
      <c r="BC11" s="128" t="str">
        <f t="shared" si="3"/>
        <v/>
      </c>
      <c r="BD11" s="128" t="str">
        <f t="shared" si="3"/>
        <v/>
      </c>
      <c r="BE11" s="128" t="str">
        <f t="shared" si="3"/>
        <v/>
      </c>
      <c r="BF11" s="128" t="str">
        <f t="shared" si="3"/>
        <v/>
      </c>
      <c r="BG11" s="128" t="str">
        <f t="shared" si="3"/>
        <v/>
      </c>
      <c r="BH11" s="128" t="str">
        <f t="shared" si="3"/>
        <v/>
      </c>
      <c r="BI11" s="128" t="str">
        <f t="shared" si="3"/>
        <v/>
      </c>
      <c r="BJ11" s="128" t="str">
        <f t="shared" si="3"/>
        <v/>
      </c>
      <c r="BK11" s="128" t="str">
        <f t="shared" si="3"/>
        <v/>
      </c>
      <c r="BL11" s="128" t="str">
        <f t="shared" si="3"/>
        <v/>
      </c>
      <c r="BM11" s="128" t="str">
        <f t="shared" si="3"/>
        <v/>
      </c>
      <c r="BN11" s="128" t="str">
        <f t="shared" si="3"/>
        <v/>
      </c>
      <c r="BO11" s="128" t="str">
        <f t="shared" si="3"/>
        <v/>
      </c>
      <c r="BP11" s="128" t="str">
        <f t="shared" si="3"/>
        <v/>
      </c>
      <c r="BQ11" s="128" t="str">
        <f t="shared" si="3"/>
        <v/>
      </c>
      <c r="BR11" s="128" t="str">
        <f t="shared" si="3"/>
        <v/>
      </c>
      <c r="BS11" s="128" t="str">
        <f t="shared" si="3"/>
        <v/>
      </c>
      <c r="BT11" s="128" t="str">
        <f t="shared" si="3"/>
        <v/>
      </c>
      <c r="BU11" s="128" t="str">
        <f t="shared" si="3"/>
        <v/>
      </c>
      <c r="BV11" s="128" t="str">
        <f t="shared" si="3"/>
        <v/>
      </c>
      <c r="BW11" s="128" t="str">
        <f t="shared" si="3"/>
        <v/>
      </c>
      <c r="BX11" s="128" t="str">
        <f t="shared" si="3"/>
        <v/>
      </c>
      <c r="BY11" s="128" t="str">
        <f t="shared" si="3"/>
        <v/>
      </c>
      <c r="BZ11" s="128" t="str">
        <f t="shared" si="3"/>
        <v/>
      </c>
      <c r="CA11" s="128" t="str">
        <f t="shared" si="3"/>
        <v/>
      </c>
      <c r="CB11" s="128" t="str">
        <f t="shared" si="3"/>
        <v/>
      </c>
      <c r="CC11" s="128" t="str">
        <f t="shared" si="3"/>
        <v/>
      </c>
      <c r="CD11" s="128" t="str">
        <f t="shared" si="3"/>
        <v/>
      </c>
      <c r="CE11" s="128" t="str">
        <f t="shared" si="3"/>
        <v/>
      </c>
      <c r="CF11" s="128" t="str">
        <f t="shared" si="3"/>
        <v/>
      </c>
      <c r="CG11" s="128" t="str">
        <f t="shared" si="3"/>
        <v/>
      </c>
      <c r="CH11" s="128" t="str">
        <f t="shared" si="3"/>
        <v/>
      </c>
      <c r="CI11" s="128" t="str">
        <f t="shared" si="3"/>
        <v/>
      </c>
      <c r="CJ11" s="128" t="str">
        <f t="shared" si="3"/>
        <v/>
      </c>
      <c r="CK11" s="128" t="str">
        <f t="shared" si="3"/>
        <v/>
      </c>
      <c r="CL11" s="128" t="str">
        <f t="shared" si="3"/>
        <v/>
      </c>
      <c r="CM11" s="128" t="str">
        <f t="shared" si="3"/>
        <v/>
      </c>
      <c r="CN11" s="128" t="str">
        <f t="shared" si="3"/>
        <v/>
      </c>
      <c r="CO11" s="128" t="str">
        <f t="shared" si="3"/>
        <v/>
      </c>
      <c r="CP11" s="128" t="str">
        <f t="shared" si="3"/>
        <v/>
      </c>
      <c r="CQ11" s="128" t="str">
        <f t="shared" si="3"/>
        <v/>
      </c>
      <c r="CR11" s="128" t="str">
        <f t="shared" si="3"/>
        <v/>
      </c>
      <c r="CS11" s="128" t="str">
        <f t="shared" si="3"/>
        <v/>
      </c>
      <c r="CT11" s="128" t="str">
        <f t="shared" si="3"/>
        <v/>
      </c>
      <c r="CU11" s="128" t="str">
        <f t="shared" si="3"/>
        <v/>
      </c>
      <c r="CV11" s="128" t="str">
        <f t="shared" si="3"/>
        <v/>
      </c>
      <c r="CW11" s="128" t="str">
        <f t="shared" si="3"/>
        <v/>
      </c>
      <c r="CX11" s="128" t="str">
        <f t="shared" si="3"/>
        <v/>
      </c>
      <c r="CY11" s="128" t="str">
        <f t="shared" si="3"/>
        <v/>
      </c>
      <c r="CZ11" s="128" t="str">
        <f t="shared" si="3"/>
        <v/>
      </c>
    </row>
    <row r="12" spans="1:104" ht="26" x14ac:dyDescent="0.2">
      <c r="A12" s="797" t="s">
        <v>209</v>
      </c>
      <c r="B12" s="609"/>
      <c r="C12" s="139" t="s">
        <v>1158</v>
      </c>
      <c r="D12" s="126" t="str">
        <f>IF(SUM(E12:CZ12)=0,"",SUM(E12:CZ12))</f>
        <v/>
      </c>
      <c r="E12" s="126" t="str">
        <f t="shared" ref="E12:CZ12" si="4">IF($F$45=0,"",IF(SUMIF($A$35:$A$44,E$2,$F$35:$F$44)=0,"",SUMIF($A$35:$A$44,E$2,$F$35:$F$44)))</f>
        <v/>
      </c>
      <c r="F12" s="140" t="str">
        <f t="shared" si="4"/>
        <v/>
      </c>
      <c r="G12" s="127" t="str">
        <f t="shared" si="4"/>
        <v/>
      </c>
      <c r="H12" s="127" t="str">
        <f t="shared" si="4"/>
        <v/>
      </c>
      <c r="I12" s="127" t="str">
        <f t="shared" si="4"/>
        <v/>
      </c>
      <c r="J12" s="127" t="str">
        <f t="shared" si="4"/>
        <v/>
      </c>
      <c r="K12" s="127" t="str">
        <f t="shared" si="4"/>
        <v/>
      </c>
      <c r="L12" s="127" t="str">
        <f t="shared" si="4"/>
        <v/>
      </c>
      <c r="M12" s="127" t="str">
        <f t="shared" si="4"/>
        <v/>
      </c>
      <c r="N12" s="127" t="str">
        <f t="shared" si="4"/>
        <v/>
      </c>
      <c r="O12" s="127" t="str">
        <f t="shared" si="4"/>
        <v/>
      </c>
      <c r="P12" s="127" t="str">
        <f t="shared" si="4"/>
        <v/>
      </c>
      <c r="Q12" s="127" t="str">
        <f t="shared" si="4"/>
        <v/>
      </c>
      <c r="R12" s="127" t="str">
        <f t="shared" si="4"/>
        <v/>
      </c>
      <c r="S12" s="127" t="str">
        <f t="shared" si="4"/>
        <v/>
      </c>
      <c r="T12" s="127" t="str">
        <f t="shared" si="4"/>
        <v/>
      </c>
      <c r="U12" s="127" t="str">
        <f t="shared" si="4"/>
        <v/>
      </c>
      <c r="V12" s="127" t="str">
        <f t="shared" si="4"/>
        <v/>
      </c>
      <c r="W12" s="127" t="str">
        <f t="shared" si="4"/>
        <v/>
      </c>
      <c r="X12" s="127" t="str">
        <f t="shared" si="4"/>
        <v/>
      </c>
      <c r="Y12" s="127" t="str">
        <f t="shared" si="4"/>
        <v/>
      </c>
      <c r="Z12" s="127" t="str">
        <f t="shared" si="4"/>
        <v/>
      </c>
      <c r="AA12" s="127" t="str">
        <f t="shared" si="4"/>
        <v/>
      </c>
      <c r="AB12" s="127" t="str">
        <f t="shared" si="4"/>
        <v/>
      </c>
      <c r="AC12" s="127" t="str">
        <f t="shared" si="4"/>
        <v/>
      </c>
      <c r="AD12" s="127" t="str">
        <f t="shared" si="4"/>
        <v/>
      </c>
      <c r="AE12" s="127" t="str">
        <f t="shared" si="4"/>
        <v/>
      </c>
      <c r="AF12" s="127" t="str">
        <f t="shared" si="4"/>
        <v/>
      </c>
      <c r="AG12" s="127" t="str">
        <f t="shared" si="4"/>
        <v/>
      </c>
      <c r="AH12" s="127" t="str">
        <f t="shared" si="4"/>
        <v/>
      </c>
      <c r="AI12" s="127" t="str">
        <f t="shared" si="4"/>
        <v/>
      </c>
      <c r="AJ12" s="127" t="str">
        <f t="shared" si="4"/>
        <v/>
      </c>
      <c r="AK12" s="127" t="str">
        <f t="shared" si="4"/>
        <v/>
      </c>
      <c r="AL12" s="127" t="str">
        <f t="shared" si="4"/>
        <v/>
      </c>
      <c r="AM12" s="127" t="str">
        <f t="shared" si="4"/>
        <v/>
      </c>
      <c r="AN12" s="127" t="str">
        <f t="shared" si="4"/>
        <v/>
      </c>
      <c r="AO12" s="127" t="str">
        <f t="shared" si="4"/>
        <v/>
      </c>
      <c r="AP12" s="127" t="str">
        <f t="shared" si="4"/>
        <v/>
      </c>
      <c r="AQ12" s="127" t="str">
        <f t="shared" si="4"/>
        <v/>
      </c>
      <c r="AR12" s="127" t="str">
        <f t="shared" si="4"/>
        <v/>
      </c>
      <c r="AS12" s="127" t="str">
        <f t="shared" si="4"/>
        <v/>
      </c>
      <c r="AT12" s="127" t="str">
        <f t="shared" si="4"/>
        <v/>
      </c>
      <c r="AU12" s="127" t="str">
        <f t="shared" si="4"/>
        <v/>
      </c>
      <c r="AV12" s="127" t="str">
        <f t="shared" si="4"/>
        <v/>
      </c>
      <c r="AW12" s="127" t="str">
        <f t="shared" si="4"/>
        <v/>
      </c>
      <c r="AX12" s="127" t="str">
        <f t="shared" si="4"/>
        <v/>
      </c>
      <c r="AY12" s="127" t="str">
        <f t="shared" si="4"/>
        <v/>
      </c>
      <c r="AZ12" s="127" t="str">
        <f t="shared" si="4"/>
        <v/>
      </c>
      <c r="BA12" s="127" t="str">
        <f t="shared" si="4"/>
        <v/>
      </c>
      <c r="BB12" s="127" t="str">
        <f t="shared" si="4"/>
        <v/>
      </c>
      <c r="BC12" s="127" t="str">
        <f t="shared" si="4"/>
        <v/>
      </c>
      <c r="BD12" s="127" t="str">
        <f t="shared" si="4"/>
        <v/>
      </c>
      <c r="BE12" s="127" t="str">
        <f t="shared" si="4"/>
        <v/>
      </c>
      <c r="BF12" s="127" t="str">
        <f t="shared" si="4"/>
        <v/>
      </c>
      <c r="BG12" s="127" t="str">
        <f t="shared" si="4"/>
        <v/>
      </c>
      <c r="BH12" s="127" t="str">
        <f t="shared" si="4"/>
        <v/>
      </c>
      <c r="BI12" s="127" t="str">
        <f t="shared" si="4"/>
        <v/>
      </c>
      <c r="BJ12" s="127" t="str">
        <f t="shared" si="4"/>
        <v/>
      </c>
      <c r="BK12" s="127" t="str">
        <f t="shared" si="4"/>
        <v/>
      </c>
      <c r="BL12" s="127" t="str">
        <f t="shared" si="4"/>
        <v/>
      </c>
      <c r="BM12" s="127" t="str">
        <f t="shared" si="4"/>
        <v/>
      </c>
      <c r="BN12" s="127" t="str">
        <f t="shared" si="4"/>
        <v/>
      </c>
      <c r="BO12" s="127" t="str">
        <f t="shared" si="4"/>
        <v/>
      </c>
      <c r="BP12" s="127" t="str">
        <f t="shared" si="4"/>
        <v/>
      </c>
      <c r="BQ12" s="127" t="str">
        <f t="shared" si="4"/>
        <v/>
      </c>
      <c r="BR12" s="127" t="str">
        <f t="shared" si="4"/>
        <v/>
      </c>
      <c r="BS12" s="127" t="str">
        <f t="shared" si="4"/>
        <v/>
      </c>
      <c r="BT12" s="127" t="str">
        <f t="shared" si="4"/>
        <v/>
      </c>
      <c r="BU12" s="127" t="str">
        <f t="shared" si="4"/>
        <v/>
      </c>
      <c r="BV12" s="127" t="str">
        <f t="shared" si="4"/>
        <v/>
      </c>
      <c r="BW12" s="127" t="str">
        <f t="shared" si="4"/>
        <v/>
      </c>
      <c r="BX12" s="127" t="str">
        <f t="shared" si="4"/>
        <v/>
      </c>
      <c r="BY12" s="127" t="str">
        <f t="shared" si="4"/>
        <v/>
      </c>
      <c r="BZ12" s="127" t="str">
        <f t="shared" si="4"/>
        <v/>
      </c>
      <c r="CA12" s="127" t="str">
        <f t="shared" si="4"/>
        <v/>
      </c>
      <c r="CB12" s="127" t="str">
        <f t="shared" si="4"/>
        <v/>
      </c>
      <c r="CC12" s="127" t="str">
        <f t="shared" si="4"/>
        <v/>
      </c>
      <c r="CD12" s="127" t="str">
        <f t="shared" si="4"/>
        <v/>
      </c>
      <c r="CE12" s="127" t="str">
        <f t="shared" si="4"/>
        <v/>
      </c>
      <c r="CF12" s="127" t="str">
        <f t="shared" si="4"/>
        <v/>
      </c>
      <c r="CG12" s="127" t="str">
        <f t="shared" si="4"/>
        <v/>
      </c>
      <c r="CH12" s="127" t="str">
        <f t="shared" si="4"/>
        <v/>
      </c>
      <c r="CI12" s="127" t="str">
        <f t="shared" si="4"/>
        <v/>
      </c>
      <c r="CJ12" s="127" t="str">
        <f t="shared" si="4"/>
        <v/>
      </c>
      <c r="CK12" s="127" t="str">
        <f t="shared" si="4"/>
        <v/>
      </c>
      <c r="CL12" s="127" t="str">
        <f t="shared" si="4"/>
        <v/>
      </c>
      <c r="CM12" s="127" t="str">
        <f t="shared" si="4"/>
        <v/>
      </c>
      <c r="CN12" s="127" t="str">
        <f t="shared" si="4"/>
        <v/>
      </c>
      <c r="CO12" s="127" t="str">
        <f t="shared" si="4"/>
        <v/>
      </c>
      <c r="CP12" s="127" t="str">
        <f t="shared" si="4"/>
        <v/>
      </c>
      <c r="CQ12" s="127" t="str">
        <f t="shared" si="4"/>
        <v/>
      </c>
      <c r="CR12" s="127" t="str">
        <f t="shared" si="4"/>
        <v/>
      </c>
      <c r="CS12" s="127" t="str">
        <f t="shared" si="4"/>
        <v/>
      </c>
      <c r="CT12" s="127" t="str">
        <f t="shared" si="4"/>
        <v/>
      </c>
      <c r="CU12" s="127" t="str">
        <f t="shared" si="4"/>
        <v/>
      </c>
      <c r="CV12" s="127" t="str">
        <f t="shared" si="4"/>
        <v/>
      </c>
      <c r="CW12" s="127" t="str">
        <f t="shared" si="4"/>
        <v/>
      </c>
      <c r="CX12" s="127" t="str">
        <f t="shared" si="4"/>
        <v/>
      </c>
      <c r="CY12" s="127" t="str">
        <f t="shared" si="4"/>
        <v/>
      </c>
      <c r="CZ12" s="127" t="str">
        <f t="shared" si="4"/>
        <v/>
      </c>
    </row>
    <row r="13" spans="1:104" ht="39" x14ac:dyDescent="0.2">
      <c r="A13" s="798"/>
      <c r="B13" s="720"/>
      <c r="C13" s="141" t="s">
        <v>1159</v>
      </c>
      <c r="D13" s="131" t="str">
        <f>IF(SUM(E13:CZ13)=0,"",SUM(E13:CZ13))</f>
        <v/>
      </c>
      <c r="E13" s="131" t="str">
        <f t="shared" ref="E13:CZ13" si="5">IF($G$45=0,"",IF(SUMIF($A$35:$A$44,E$2,$G$35:$G$44)=0,"",SUMIF($A$35:$A$44,E$2,$G$35:$G$44)))</f>
        <v/>
      </c>
      <c r="F13" s="142" t="str">
        <f t="shared" si="5"/>
        <v/>
      </c>
      <c r="G13" s="128" t="str">
        <f t="shared" si="5"/>
        <v/>
      </c>
      <c r="H13" s="128" t="str">
        <f t="shared" si="5"/>
        <v/>
      </c>
      <c r="I13" s="128" t="str">
        <f t="shared" si="5"/>
        <v/>
      </c>
      <c r="J13" s="128" t="str">
        <f t="shared" si="5"/>
        <v/>
      </c>
      <c r="K13" s="128" t="str">
        <f t="shared" si="5"/>
        <v/>
      </c>
      <c r="L13" s="128" t="str">
        <f t="shared" si="5"/>
        <v/>
      </c>
      <c r="M13" s="128" t="str">
        <f t="shared" si="5"/>
        <v/>
      </c>
      <c r="N13" s="128" t="str">
        <f t="shared" si="5"/>
        <v/>
      </c>
      <c r="O13" s="128" t="str">
        <f t="shared" si="5"/>
        <v/>
      </c>
      <c r="P13" s="128" t="str">
        <f t="shared" si="5"/>
        <v/>
      </c>
      <c r="Q13" s="128" t="str">
        <f t="shared" si="5"/>
        <v/>
      </c>
      <c r="R13" s="128" t="str">
        <f t="shared" si="5"/>
        <v/>
      </c>
      <c r="S13" s="128" t="str">
        <f t="shared" si="5"/>
        <v/>
      </c>
      <c r="T13" s="128" t="str">
        <f t="shared" si="5"/>
        <v/>
      </c>
      <c r="U13" s="128" t="str">
        <f t="shared" si="5"/>
        <v/>
      </c>
      <c r="V13" s="128" t="str">
        <f t="shared" si="5"/>
        <v/>
      </c>
      <c r="W13" s="128" t="str">
        <f t="shared" si="5"/>
        <v/>
      </c>
      <c r="X13" s="128" t="str">
        <f t="shared" si="5"/>
        <v/>
      </c>
      <c r="Y13" s="128" t="str">
        <f t="shared" si="5"/>
        <v/>
      </c>
      <c r="Z13" s="128" t="str">
        <f t="shared" si="5"/>
        <v/>
      </c>
      <c r="AA13" s="128" t="str">
        <f t="shared" si="5"/>
        <v/>
      </c>
      <c r="AB13" s="128" t="str">
        <f t="shared" si="5"/>
        <v/>
      </c>
      <c r="AC13" s="128" t="str">
        <f t="shared" si="5"/>
        <v/>
      </c>
      <c r="AD13" s="128" t="str">
        <f t="shared" si="5"/>
        <v/>
      </c>
      <c r="AE13" s="128" t="str">
        <f t="shared" si="5"/>
        <v/>
      </c>
      <c r="AF13" s="128" t="str">
        <f t="shared" si="5"/>
        <v/>
      </c>
      <c r="AG13" s="128" t="str">
        <f t="shared" si="5"/>
        <v/>
      </c>
      <c r="AH13" s="128" t="str">
        <f t="shared" si="5"/>
        <v/>
      </c>
      <c r="AI13" s="128" t="str">
        <f t="shared" si="5"/>
        <v/>
      </c>
      <c r="AJ13" s="128" t="str">
        <f t="shared" si="5"/>
        <v/>
      </c>
      <c r="AK13" s="128" t="str">
        <f t="shared" si="5"/>
        <v/>
      </c>
      <c r="AL13" s="128" t="str">
        <f t="shared" si="5"/>
        <v/>
      </c>
      <c r="AM13" s="128" t="str">
        <f t="shared" si="5"/>
        <v/>
      </c>
      <c r="AN13" s="128" t="str">
        <f t="shared" si="5"/>
        <v/>
      </c>
      <c r="AO13" s="128" t="str">
        <f t="shared" si="5"/>
        <v/>
      </c>
      <c r="AP13" s="128" t="str">
        <f t="shared" si="5"/>
        <v/>
      </c>
      <c r="AQ13" s="128" t="str">
        <f t="shared" si="5"/>
        <v/>
      </c>
      <c r="AR13" s="128" t="str">
        <f t="shared" si="5"/>
        <v/>
      </c>
      <c r="AS13" s="128" t="str">
        <f t="shared" si="5"/>
        <v/>
      </c>
      <c r="AT13" s="128" t="str">
        <f t="shared" si="5"/>
        <v/>
      </c>
      <c r="AU13" s="128" t="str">
        <f t="shared" si="5"/>
        <v/>
      </c>
      <c r="AV13" s="128" t="str">
        <f t="shared" si="5"/>
        <v/>
      </c>
      <c r="AW13" s="128" t="str">
        <f t="shared" si="5"/>
        <v/>
      </c>
      <c r="AX13" s="128" t="str">
        <f t="shared" si="5"/>
        <v/>
      </c>
      <c r="AY13" s="128" t="str">
        <f t="shared" si="5"/>
        <v/>
      </c>
      <c r="AZ13" s="128" t="str">
        <f t="shared" si="5"/>
        <v/>
      </c>
      <c r="BA13" s="128" t="str">
        <f t="shared" si="5"/>
        <v/>
      </c>
      <c r="BB13" s="128" t="str">
        <f t="shared" si="5"/>
        <v/>
      </c>
      <c r="BC13" s="128" t="str">
        <f t="shared" si="5"/>
        <v/>
      </c>
      <c r="BD13" s="128" t="str">
        <f t="shared" si="5"/>
        <v/>
      </c>
      <c r="BE13" s="128" t="str">
        <f t="shared" si="5"/>
        <v/>
      </c>
      <c r="BF13" s="128" t="str">
        <f t="shared" si="5"/>
        <v/>
      </c>
      <c r="BG13" s="128" t="str">
        <f t="shared" si="5"/>
        <v/>
      </c>
      <c r="BH13" s="128" t="str">
        <f t="shared" si="5"/>
        <v/>
      </c>
      <c r="BI13" s="128" t="str">
        <f t="shared" si="5"/>
        <v/>
      </c>
      <c r="BJ13" s="128" t="str">
        <f t="shared" si="5"/>
        <v/>
      </c>
      <c r="BK13" s="128" t="str">
        <f t="shared" si="5"/>
        <v/>
      </c>
      <c r="BL13" s="128" t="str">
        <f t="shared" si="5"/>
        <v/>
      </c>
      <c r="BM13" s="128" t="str">
        <f t="shared" si="5"/>
        <v/>
      </c>
      <c r="BN13" s="128" t="str">
        <f t="shared" si="5"/>
        <v/>
      </c>
      <c r="BO13" s="128" t="str">
        <f t="shared" si="5"/>
        <v/>
      </c>
      <c r="BP13" s="128" t="str">
        <f t="shared" si="5"/>
        <v/>
      </c>
      <c r="BQ13" s="128" t="str">
        <f t="shared" si="5"/>
        <v/>
      </c>
      <c r="BR13" s="128" t="str">
        <f t="shared" si="5"/>
        <v/>
      </c>
      <c r="BS13" s="128" t="str">
        <f t="shared" si="5"/>
        <v/>
      </c>
      <c r="BT13" s="128" t="str">
        <f t="shared" si="5"/>
        <v/>
      </c>
      <c r="BU13" s="128" t="str">
        <f t="shared" si="5"/>
        <v/>
      </c>
      <c r="BV13" s="128" t="str">
        <f t="shared" si="5"/>
        <v/>
      </c>
      <c r="BW13" s="128" t="str">
        <f t="shared" si="5"/>
        <v/>
      </c>
      <c r="BX13" s="128" t="str">
        <f t="shared" si="5"/>
        <v/>
      </c>
      <c r="BY13" s="128" t="str">
        <f t="shared" si="5"/>
        <v/>
      </c>
      <c r="BZ13" s="128" t="str">
        <f t="shared" si="5"/>
        <v/>
      </c>
      <c r="CA13" s="128" t="str">
        <f t="shared" si="5"/>
        <v/>
      </c>
      <c r="CB13" s="128" t="str">
        <f t="shared" si="5"/>
        <v/>
      </c>
      <c r="CC13" s="128" t="str">
        <f t="shared" si="5"/>
        <v/>
      </c>
      <c r="CD13" s="128" t="str">
        <f t="shared" si="5"/>
        <v/>
      </c>
      <c r="CE13" s="128" t="str">
        <f t="shared" si="5"/>
        <v/>
      </c>
      <c r="CF13" s="128" t="str">
        <f t="shared" si="5"/>
        <v/>
      </c>
      <c r="CG13" s="128" t="str">
        <f t="shared" si="5"/>
        <v/>
      </c>
      <c r="CH13" s="128" t="str">
        <f t="shared" si="5"/>
        <v/>
      </c>
      <c r="CI13" s="128" t="str">
        <f t="shared" si="5"/>
        <v/>
      </c>
      <c r="CJ13" s="128" t="str">
        <f t="shared" si="5"/>
        <v/>
      </c>
      <c r="CK13" s="128" t="str">
        <f t="shared" si="5"/>
        <v/>
      </c>
      <c r="CL13" s="128" t="str">
        <f t="shared" si="5"/>
        <v/>
      </c>
      <c r="CM13" s="128" t="str">
        <f t="shared" si="5"/>
        <v/>
      </c>
      <c r="CN13" s="128" t="str">
        <f t="shared" si="5"/>
        <v/>
      </c>
      <c r="CO13" s="128" t="str">
        <f t="shared" si="5"/>
        <v/>
      </c>
      <c r="CP13" s="128" t="str">
        <f t="shared" si="5"/>
        <v/>
      </c>
      <c r="CQ13" s="128" t="str">
        <f t="shared" si="5"/>
        <v/>
      </c>
      <c r="CR13" s="128" t="str">
        <f t="shared" si="5"/>
        <v/>
      </c>
      <c r="CS13" s="128" t="str">
        <f t="shared" si="5"/>
        <v/>
      </c>
      <c r="CT13" s="128" t="str">
        <f t="shared" si="5"/>
        <v/>
      </c>
      <c r="CU13" s="128" t="str">
        <f t="shared" si="5"/>
        <v/>
      </c>
      <c r="CV13" s="128" t="str">
        <f t="shared" si="5"/>
        <v/>
      </c>
      <c r="CW13" s="128" t="str">
        <f t="shared" si="5"/>
        <v/>
      </c>
      <c r="CX13" s="128" t="str">
        <f t="shared" si="5"/>
        <v/>
      </c>
      <c r="CY13" s="128" t="str">
        <f t="shared" si="5"/>
        <v/>
      </c>
      <c r="CZ13" s="128" t="str">
        <f t="shared" si="5"/>
        <v/>
      </c>
    </row>
    <row r="14" spans="1:104" ht="39" x14ac:dyDescent="0.2">
      <c r="A14" s="798"/>
      <c r="B14" s="720"/>
      <c r="C14" s="141" t="s">
        <v>1160</v>
      </c>
      <c r="D14" s="131" t="str">
        <f>IF(SUM(E14:CZ14)=0,"",SUM(E14:CZ14))</f>
        <v/>
      </c>
      <c r="E14" s="131" t="str">
        <f t="shared" ref="E14:CZ14" si="6">IF($H$45=0,"",IF(SUMIF($A$35:$A$44,E$2,$H$35:$H$44)=0,"",SUMIF($A$35:$A$44,E$2,$H$35:$H$44)))</f>
        <v/>
      </c>
      <c r="F14" s="142" t="str">
        <f t="shared" si="6"/>
        <v/>
      </c>
      <c r="G14" s="128" t="str">
        <f t="shared" si="6"/>
        <v/>
      </c>
      <c r="H14" s="128" t="str">
        <f t="shared" si="6"/>
        <v/>
      </c>
      <c r="I14" s="128" t="str">
        <f t="shared" si="6"/>
        <v/>
      </c>
      <c r="J14" s="128" t="str">
        <f t="shared" si="6"/>
        <v/>
      </c>
      <c r="K14" s="128" t="str">
        <f t="shared" si="6"/>
        <v/>
      </c>
      <c r="L14" s="128" t="str">
        <f t="shared" si="6"/>
        <v/>
      </c>
      <c r="M14" s="128" t="str">
        <f t="shared" si="6"/>
        <v/>
      </c>
      <c r="N14" s="128" t="str">
        <f t="shared" si="6"/>
        <v/>
      </c>
      <c r="O14" s="128" t="str">
        <f t="shared" si="6"/>
        <v/>
      </c>
      <c r="P14" s="128" t="str">
        <f t="shared" si="6"/>
        <v/>
      </c>
      <c r="Q14" s="128" t="str">
        <f t="shared" si="6"/>
        <v/>
      </c>
      <c r="R14" s="128" t="str">
        <f t="shared" si="6"/>
        <v/>
      </c>
      <c r="S14" s="128" t="str">
        <f t="shared" si="6"/>
        <v/>
      </c>
      <c r="T14" s="128" t="str">
        <f t="shared" si="6"/>
        <v/>
      </c>
      <c r="U14" s="128" t="str">
        <f t="shared" si="6"/>
        <v/>
      </c>
      <c r="V14" s="128" t="str">
        <f t="shared" si="6"/>
        <v/>
      </c>
      <c r="W14" s="128" t="str">
        <f t="shared" si="6"/>
        <v/>
      </c>
      <c r="X14" s="128" t="str">
        <f t="shared" si="6"/>
        <v/>
      </c>
      <c r="Y14" s="128" t="str">
        <f t="shared" si="6"/>
        <v/>
      </c>
      <c r="Z14" s="128" t="str">
        <f t="shared" si="6"/>
        <v/>
      </c>
      <c r="AA14" s="128" t="str">
        <f t="shared" si="6"/>
        <v/>
      </c>
      <c r="AB14" s="128" t="str">
        <f t="shared" si="6"/>
        <v/>
      </c>
      <c r="AC14" s="128" t="str">
        <f t="shared" si="6"/>
        <v/>
      </c>
      <c r="AD14" s="128" t="str">
        <f t="shared" si="6"/>
        <v/>
      </c>
      <c r="AE14" s="128" t="str">
        <f t="shared" si="6"/>
        <v/>
      </c>
      <c r="AF14" s="128" t="str">
        <f t="shared" si="6"/>
        <v/>
      </c>
      <c r="AG14" s="128" t="str">
        <f t="shared" si="6"/>
        <v/>
      </c>
      <c r="AH14" s="128" t="str">
        <f t="shared" si="6"/>
        <v/>
      </c>
      <c r="AI14" s="128" t="str">
        <f t="shared" si="6"/>
        <v/>
      </c>
      <c r="AJ14" s="128" t="str">
        <f t="shared" si="6"/>
        <v/>
      </c>
      <c r="AK14" s="128" t="str">
        <f t="shared" si="6"/>
        <v/>
      </c>
      <c r="AL14" s="128" t="str">
        <f t="shared" si="6"/>
        <v/>
      </c>
      <c r="AM14" s="128" t="str">
        <f t="shared" si="6"/>
        <v/>
      </c>
      <c r="AN14" s="128" t="str">
        <f t="shared" si="6"/>
        <v/>
      </c>
      <c r="AO14" s="128" t="str">
        <f t="shared" si="6"/>
        <v/>
      </c>
      <c r="AP14" s="128" t="str">
        <f t="shared" si="6"/>
        <v/>
      </c>
      <c r="AQ14" s="128" t="str">
        <f t="shared" si="6"/>
        <v/>
      </c>
      <c r="AR14" s="128" t="str">
        <f t="shared" si="6"/>
        <v/>
      </c>
      <c r="AS14" s="128" t="str">
        <f t="shared" si="6"/>
        <v/>
      </c>
      <c r="AT14" s="128" t="str">
        <f t="shared" si="6"/>
        <v/>
      </c>
      <c r="AU14" s="128" t="str">
        <f t="shared" si="6"/>
        <v/>
      </c>
      <c r="AV14" s="128" t="str">
        <f t="shared" si="6"/>
        <v/>
      </c>
      <c r="AW14" s="128" t="str">
        <f t="shared" si="6"/>
        <v/>
      </c>
      <c r="AX14" s="128" t="str">
        <f t="shared" si="6"/>
        <v/>
      </c>
      <c r="AY14" s="128" t="str">
        <f t="shared" si="6"/>
        <v/>
      </c>
      <c r="AZ14" s="128" t="str">
        <f t="shared" si="6"/>
        <v/>
      </c>
      <c r="BA14" s="128" t="str">
        <f t="shared" si="6"/>
        <v/>
      </c>
      <c r="BB14" s="128" t="str">
        <f t="shared" si="6"/>
        <v/>
      </c>
      <c r="BC14" s="128" t="str">
        <f t="shared" si="6"/>
        <v/>
      </c>
      <c r="BD14" s="128" t="str">
        <f t="shared" si="6"/>
        <v/>
      </c>
      <c r="BE14" s="128" t="str">
        <f t="shared" si="6"/>
        <v/>
      </c>
      <c r="BF14" s="128" t="str">
        <f t="shared" si="6"/>
        <v/>
      </c>
      <c r="BG14" s="128" t="str">
        <f t="shared" si="6"/>
        <v/>
      </c>
      <c r="BH14" s="128" t="str">
        <f t="shared" si="6"/>
        <v/>
      </c>
      <c r="BI14" s="128" t="str">
        <f t="shared" si="6"/>
        <v/>
      </c>
      <c r="BJ14" s="128" t="str">
        <f t="shared" si="6"/>
        <v/>
      </c>
      <c r="BK14" s="128" t="str">
        <f t="shared" si="6"/>
        <v/>
      </c>
      <c r="BL14" s="128" t="str">
        <f t="shared" si="6"/>
        <v/>
      </c>
      <c r="BM14" s="128" t="str">
        <f t="shared" si="6"/>
        <v/>
      </c>
      <c r="BN14" s="128" t="str">
        <f t="shared" si="6"/>
        <v/>
      </c>
      <c r="BO14" s="128" t="str">
        <f t="shared" si="6"/>
        <v/>
      </c>
      <c r="BP14" s="128" t="str">
        <f t="shared" si="6"/>
        <v/>
      </c>
      <c r="BQ14" s="128" t="str">
        <f t="shared" si="6"/>
        <v/>
      </c>
      <c r="BR14" s="128" t="str">
        <f t="shared" si="6"/>
        <v/>
      </c>
      <c r="BS14" s="128" t="str">
        <f t="shared" si="6"/>
        <v/>
      </c>
      <c r="BT14" s="128" t="str">
        <f t="shared" si="6"/>
        <v/>
      </c>
      <c r="BU14" s="128" t="str">
        <f t="shared" si="6"/>
        <v/>
      </c>
      <c r="BV14" s="128" t="str">
        <f t="shared" si="6"/>
        <v/>
      </c>
      <c r="BW14" s="128" t="str">
        <f t="shared" si="6"/>
        <v/>
      </c>
      <c r="BX14" s="128" t="str">
        <f t="shared" si="6"/>
        <v/>
      </c>
      <c r="BY14" s="128" t="str">
        <f t="shared" si="6"/>
        <v/>
      </c>
      <c r="BZ14" s="128" t="str">
        <f t="shared" si="6"/>
        <v/>
      </c>
      <c r="CA14" s="128" t="str">
        <f t="shared" si="6"/>
        <v/>
      </c>
      <c r="CB14" s="128" t="str">
        <f t="shared" si="6"/>
        <v/>
      </c>
      <c r="CC14" s="128" t="str">
        <f t="shared" si="6"/>
        <v/>
      </c>
      <c r="CD14" s="128" t="str">
        <f t="shared" si="6"/>
        <v/>
      </c>
      <c r="CE14" s="128" t="str">
        <f t="shared" si="6"/>
        <v/>
      </c>
      <c r="CF14" s="128" t="str">
        <f t="shared" si="6"/>
        <v/>
      </c>
      <c r="CG14" s="128" t="str">
        <f t="shared" si="6"/>
        <v/>
      </c>
      <c r="CH14" s="128" t="str">
        <f t="shared" si="6"/>
        <v/>
      </c>
      <c r="CI14" s="128" t="str">
        <f t="shared" si="6"/>
        <v/>
      </c>
      <c r="CJ14" s="128" t="str">
        <f t="shared" si="6"/>
        <v/>
      </c>
      <c r="CK14" s="128" t="str">
        <f t="shared" si="6"/>
        <v/>
      </c>
      <c r="CL14" s="128" t="str">
        <f t="shared" si="6"/>
        <v/>
      </c>
      <c r="CM14" s="128" t="str">
        <f t="shared" si="6"/>
        <v/>
      </c>
      <c r="CN14" s="128" t="str">
        <f t="shared" si="6"/>
        <v/>
      </c>
      <c r="CO14" s="128" t="str">
        <f t="shared" si="6"/>
        <v/>
      </c>
      <c r="CP14" s="128" t="str">
        <f t="shared" si="6"/>
        <v/>
      </c>
      <c r="CQ14" s="128" t="str">
        <f t="shared" si="6"/>
        <v/>
      </c>
      <c r="CR14" s="128" t="str">
        <f t="shared" si="6"/>
        <v/>
      </c>
      <c r="CS14" s="128" t="str">
        <f t="shared" si="6"/>
        <v/>
      </c>
      <c r="CT14" s="128" t="str">
        <f t="shared" si="6"/>
        <v/>
      </c>
      <c r="CU14" s="128" t="str">
        <f t="shared" si="6"/>
        <v/>
      </c>
      <c r="CV14" s="128" t="str">
        <f t="shared" si="6"/>
        <v/>
      </c>
      <c r="CW14" s="128" t="str">
        <f t="shared" si="6"/>
        <v/>
      </c>
      <c r="CX14" s="128" t="str">
        <f t="shared" si="6"/>
        <v/>
      </c>
      <c r="CY14" s="128" t="str">
        <f t="shared" si="6"/>
        <v/>
      </c>
      <c r="CZ14" s="128" t="str">
        <f t="shared" si="6"/>
        <v/>
      </c>
    </row>
    <row r="15" spans="1:104" ht="13.5" thickBot="1" x14ac:dyDescent="0.25">
      <c r="A15" s="799"/>
      <c r="B15" s="722"/>
      <c r="C15" s="141" t="s">
        <v>1161</v>
      </c>
      <c r="D15" s="131" t="str">
        <f>IF(SUM(E15:CZ15)=0,"",SUM(E15:CZ15))</f>
        <v/>
      </c>
      <c r="E15" s="131" t="str">
        <f>IF($CU$45=0,"",IF(SUMIF($A$35:$A$44,E$2,$CU$35:$CU$44)=0,"",SUMIF($A$35:$A$44,E$2,$CU$35:$CU$44)))</f>
        <v/>
      </c>
      <c r="F15" s="142" t="str">
        <f>IF($CU$45=0,"",IF(SUMIF($A$35:$A$44,F$2,$CU$35:$CU$44)=0,"",SUMIF($A$35:$A$44,F$2,$CU$35:$CU$44)))</f>
        <v/>
      </c>
      <c r="G15" s="128" t="str">
        <f>IF($CU$45=0,"",IF(SUMIF($A$35:$A$44,G$2,$CU$35:$CU$44)=0,"",SUMIF($A$35:$A$44,G$2,$CU$35:$CU$44)))</f>
        <v/>
      </c>
      <c r="H15" s="128" t="str">
        <f>IF($CU$45=0,"",IF(SUMIF($A$35:$A$44,H$2,$CU$35:$CU$44)=0,"",SUMIF($A$35:$A$44,H$2,$CU$35:$CU$44)))</f>
        <v/>
      </c>
      <c r="I15" s="128" t="str">
        <f>IF($CU$45=0,"",IF(SUMIF($A$35:$A$44,I$2,$CU$35:$CU$44)=0,"",SUMIF($A$35:$A$44,I$2,$CU$35:$CU$44)))</f>
        <v/>
      </c>
      <c r="J15" s="128" t="str">
        <f>IF($CU$45=0,"",IF(SUMIF($A$35:$A$44,J$2,$CU$35:$CU$44)=0,"",SUMIF($A$35:$A$44,J$2,$CU$35:$CU$44)))</f>
        <v/>
      </c>
      <c r="K15" s="128" t="str">
        <f>IF($CU$45=0,"",IF(SUMIF($A$35:$A$44,K$2,$CU$35:$CU$44)=0,"",SUMIF($A$35:$A$44,K$2,$CU$35:$CU$44)))</f>
        <v/>
      </c>
      <c r="L15" s="128" t="str">
        <f>IF($CU$45=0,"",IF(SUMIF($A$35:$A$44,L$2,$CU$35:$CU$44)=0,"",SUMIF($A$35:$A$44,L$2,$CU$35:$CU$44)))</f>
        <v/>
      </c>
      <c r="M15" s="128" t="str">
        <f>IF($CU$45=0,"",IF(SUMIF($A$35:$A$44,M$2,$CU$35:$CU$44)=0,"",SUMIF($A$35:$A$44,M$2,$CU$35:$CU$44)))</f>
        <v/>
      </c>
      <c r="N15" s="128" t="str">
        <f>IF($CU$45=0,"",IF(SUMIF($A$35:$A$44,N$2,$CU$35:$CU$44)=0,"",SUMIF($A$35:$A$44,N$2,$CU$35:$CU$44)))</f>
        <v/>
      </c>
      <c r="O15" s="128" t="str">
        <f>IF($CU$45=0,"",IF(SUMIF($A$35:$A$44,O$2,$CU$35:$CU$44)=0,"",SUMIF($A$35:$A$44,O$2,$CU$35:$CU$44)))</f>
        <v/>
      </c>
      <c r="P15" s="128" t="str">
        <f>IF($CU$45=0,"",IF(SUMIF($A$35:$A$44,P$2,$CU$35:$CU$44)=0,"",SUMIF($A$35:$A$44,P$2,$CU$35:$CU$44)))</f>
        <v/>
      </c>
      <c r="Q15" s="128" t="str">
        <f>IF($CU$45=0,"",IF(SUMIF($A$35:$A$44,Q$2,$CU$35:$CU$44)=0,"",SUMIF($A$35:$A$44,Q$2,$CU$35:$CU$44)))</f>
        <v/>
      </c>
      <c r="R15" s="128" t="str">
        <f>IF($CU$45=0,"",IF(SUMIF($A$35:$A$44,R$2,$CU$35:$CU$44)=0,"",SUMIF($A$35:$A$44,R$2,$CU$35:$CU$44)))</f>
        <v/>
      </c>
      <c r="S15" s="128" t="str">
        <f>IF($CU$45=0,"",IF(SUMIF($A$35:$A$44,S$2,$CU$35:$CU$44)=0,"",SUMIF($A$35:$A$44,S$2,$CU$35:$CU$44)))</f>
        <v/>
      </c>
      <c r="T15" s="128" t="str">
        <f>IF($CU$45=0,"",IF(SUMIF($A$35:$A$44,T$2,$CU$35:$CU$44)=0,"",SUMIF($A$35:$A$44,T$2,$CU$35:$CU$44)))</f>
        <v/>
      </c>
      <c r="U15" s="128" t="str">
        <f>IF($CU$45=0,"",IF(SUMIF($A$35:$A$44,U$2,$CU$35:$CU$44)=0,"",SUMIF($A$35:$A$44,U$2,$CU$35:$CU$44)))</f>
        <v/>
      </c>
      <c r="V15" s="128" t="str">
        <f>IF($CU$45=0,"",IF(SUMIF($A$35:$A$44,V$2,$CU$35:$CU$44)=0,"",SUMIF($A$35:$A$44,V$2,$CU$35:$CU$44)))</f>
        <v/>
      </c>
      <c r="W15" s="128" t="str">
        <f>IF($CU$45=0,"",IF(SUMIF($A$35:$A$44,W$2,$CU$35:$CU$44)=0,"",SUMIF($A$35:$A$44,W$2,$CU$35:$CU$44)))</f>
        <v/>
      </c>
      <c r="X15" s="128" t="str">
        <f>IF($CU$45=0,"",IF(SUMIF($A$35:$A$44,X$2,$CU$35:$CU$44)=0,"",SUMIF($A$35:$A$44,X$2,$CU$35:$CU$44)))</f>
        <v/>
      </c>
      <c r="Y15" s="128" t="str">
        <f>IF($CU$45=0,"",IF(SUMIF($A$35:$A$44,Y$2,$CU$35:$CU$44)=0,"",SUMIF($A$35:$A$44,Y$2,$CU$35:$CU$44)))</f>
        <v/>
      </c>
      <c r="Z15" s="128" t="str">
        <f>IF($CU$45=0,"",IF(SUMIF($A$35:$A$44,Z$2,$CU$35:$CU$44)=0,"",SUMIF($A$35:$A$44,Z$2,$CU$35:$CU$44)))</f>
        <v/>
      </c>
      <c r="AA15" s="128" t="str">
        <f>IF($CU$45=0,"",IF(SUMIF($A$35:$A$44,AA$2,$CU$35:$CU$44)=0,"",SUMIF($A$35:$A$44,AA$2,$CU$35:$CU$44)))</f>
        <v/>
      </c>
      <c r="AB15" s="128" t="str">
        <f>IF($CU$45=0,"",IF(SUMIF($A$35:$A$44,AB$2,$CU$35:$CU$44)=0,"",SUMIF($A$35:$A$44,AB$2,$CU$35:$CU$44)))</f>
        <v/>
      </c>
      <c r="AC15" s="128" t="str">
        <f>IF($CU$45=0,"",IF(SUMIF($A$35:$A$44,AC$2,$CU$35:$CU$44)=0,"",SUMIF($A$35:$A$44,AC$2,$CU$35:$CU$44)))</f>
        <v/>
      </c>
      <c r="AD15" s="128" t="str">
        <f>IF($CU$45=0,"",IF(SUMIF($A$35:$A$44,AD$2,$CU$35:$CU$44)=0,"",SUMIF($A$35:$A$44,AD$2,$CU$35:$CU$44)))</f>
        <v/>
      </c>
      <c r="AE15" s="128" t="str">
        <f>IF($CU$45=0,"",IF(SUMIF($A$35:$A$44,AE$2,$CU$35:$CU$44)=0,"",SUMIF($A$35:$A$44,AE$2,$CU$35:$CU$44)))</f>
        <v/>
      </c>
      <c r="AF15" s="128" t="str">
        <f>IF($CU$45=0,"",IF(SUMIF($A$35:$A$44,AF$2,$CU$35:$CU$44)=0,"",SUMIF($A$35:$A$44,AF$2,$CU$35:$CU$44)))</f>
        <v/>
      </c>
      <c r="AG15" s="128" t="str">
        <f>IF($CU$45=0,"",IF(SUMIF($A$35:$A$44,AG$2,$CU$35:$CU$44)=0,"",SUMIF($A$35:$A$44,AG$2,$CU$35:$CU$44)))</f>
        <v/>
      </c>
      <c r="AH15" s="128" t="str">
        <f>IF($CU$45=0,"",IF(SUMIF($A$35:$A$44,AH$2,$CU$35:$CU$44)=0,"",SUMIF($A$35:$A$44,AH$2,$CU$35:$CU$44)))</f>
        <v/>
      </c>
      <c r="AI15" s="128" t="str">
        <f>IF($CU$45=0,"",IF(SUMIF($A$35:$A$44,AI$2,$CU$35:$CU$44)=0,"",SUMIF($A$35:$A$44,AI$2,$CU$35:$CU$44)))</f>
        <v/>
      </c>
      <c r="AJ15" s="128" t="str">
        <f>IF($CU$45=0,"",IF(SUMIF($A$35:$A$44,AJ$2,$CU$35:$CU$44)=0,"",SUMIF($A$35:$A$44,AJ$2,$CU$35:$CU$44)))</f>
        <v/>
      </c>
      <c r="AK15" s="128" t="str">
        <f>IF($CU$45=0,"",IF(SUMIF($A$35:$A$44,AK$2,$CU$35:$CU$44)=0,"",SUMIF($A$35:$A$44,AK$2,$CU$35:$CU$44)))</f>
        <v/>
      </c>
      <c r="AL15" s="128" t="str">
        <f>IF($CU$45=0,"",IF(SUMIF($A$35:$A$44,AL$2,$CU$35:$CU$44)=0,"",SUMIF($A$35:$A$44,AL$2,$CU$35:$CU$44)))</f>
        <v/>
      </c>
      <c r="AM15" s="128" t="str">
        <f>IF($CU$45=0,"",IF(SUMIF($A$35:$A$44,AM$2,$CU$35:$CU$44)=0,"",SUMIF($A$35:$A$44,AM$2,$CU$35:$CU$44)))</f>
        <v/>
      </c>
      <c r="AN15" s="128" t="str">
        <f>IF($CU$45=0,"",IF(SUMIF($A$35:$A$44,AN$2,$CU$35:$CU$44)=0,"",SUMIF($A$35:$A$44,AN$2,$CU$35:$CU$44)))</f>
        <v/>
      </c>
      <c r="AO15" s="128" t="str">
        <f>IF($CU$45=0,"",IF(SUMIF($A$35:$A$44,AO$2,$CU$35:$CU$44)=0,"",SUMIF($A$35:$A$44,AO$2,$CU$35:$CU$44)))</f>
        <v/>
      </c>
      <c r="AP15" s="128" t="str">
        <f>IF($CU$45=0,"",IF(SUMIF($A$35:$A$44,AP$2,$CU$35:$CU$44)=0,"",SUMIF($A$35:$A$44,AP$2,$CU$35:$CU$44)))</f>
        <v/>
      </c>
      <c r="AQ15" s="128" t="str">
        <f>IF($CU$45=0,"",IF(SUMIF($A$35:$A$44,AQ$2,$CU$35:$CU$44)=0,"",SUMIF($A$35:$A$44,AQ$2,$CU$35:$CU$44)))</f>
        <v/>
      </c>
      <c r="AR15" s="128" t="str">
        <f>IF($CU$45=0,"",IF(SUMIF($A$35:$A$44,AR$2,$CU$35:$CU$44)=0,"",SUMIF($A$35:$A$44,AR$2,$CU$35:$CU$44)))</f>
        <v/>
      </c>
      <c r="AS15" s="128" t="str">
        <f>IF($CU$45=0,"",IF(SUMIF($A$35:$A$44,AS$2,$CU$35:$CU$44)=0,"",SUMIF($A$35:$A$44,AS$2,$CU$35:$CU$44)))</f>
        <v/>
      </c>
      <c r="AT15" s="128" t="str">
        <f>IF($CU$45=0,"",IF(SUMIF($A$35:$A$44,AT$2,$CU$35:$CU$44)=0,"",SUMIF($A$35:$A$44,AT$2,$CU$35:$CU$44)))</f>
        <v/>
      </c>
      <c r="AU15" s="128" t="str">
        <f>IF($CU$45=0,"",IF(SUMIF($A$35:$A$44,AU$2,$CU$35:$CU$44)=0,"",SUMIF($A$35:$A$44,AU$2,$CU$35:$CU$44)))</f>
        <v/>
      </c>
      <c r="AV15" s="128" t="str">
        <f>IF($CU$45=0,"",IF(SUMIF($A$35:$A$44,AV$2,$CU$35:$CU$44)=0,"",SUMIF($A$35:$A$44,AV$2,$CU$35:$CU$44)))</f>
        <v/>
      </c>
      <c r="AW15" s="128" t="str">
        <f>IF($CU$45=0,"",IF(SUMIF($A$35:$A$44,AW$2,$CU$35:$CU$44)=0,"",SUMIF($A$35:$A$44,AW$2,$CU$35:$CU$44)))</f>
        <v/>
      </c>
      <c r="AX15" s="128" t="str">
        <f>IF($CU$45=0,"",IF(SUMIF($A$35:$A$44,AX$2,$CU$35:$CU$44)=0,"",SUMIF($A$35:$A$44,AX$2,$CU$35:$CU$44)))</f>
        <v/>
      </c>
      <c r="AY15" s="128" t="str">
        <f>IF($CU$45=0,"",IF(SUMIF($A$35:$A$44,AY$2,$CU$35:$CU$44)=0,"",SUMIF($A$35:$A$44,AY$2,$CU$35:$CU$44)))</f>
        <v/>
      </c>
      <c r="AZ15" s="128" t="str">
        <f>IF($CU$45=0,"",IF(SUMIF($A$35:$A$44,AZ$2,$CU$35:$CU$44)=0,"",SUMIF($A$35:$A$44,AZ$2,$CU$35:$CU$44)))</f>
        <v/>
      </c>
      <c r="BA15" s="128" t="str">
        <f>IF($CU$45=0,"",IF(SUMIF($A$35:$A$44,BA$2,$CU$35:$CU$44)=0,"",SUMIF($A$35:$A$44,BA$2,$CU$35:$CU$44)))</f>
        <v/>
      </c>
      <c r="BB15" s="128" t="str">
        <f>IF($CU$45=0,"",IF(SUMIF($A$35:$A$44,BB$2,$CU$35:$CU$44)=0,"",SUMIF($A$35:$A$44,BB$2,$CU$35:$CU$44)))</f>
        <v/>
      </c>
      <c r="BC15" s="128" t="str">
        <f>IF($CU$45=0,"",IF(SUMIF($A$35:$A$44,BC$2,$CU$35:$CU$44)=0,"",SUMIF($A$35:$A$44,BC$2,$CU$35:$CU$44)))</f>
        <v/>
      </c>
      <c r="BD15" s="128" t="str">
        <f>IF($CU$45=0,"",IF(SUMIF($A$35:$A$44,BD$2,$CU$35:$CU$44)=0,"",SUMIF($A$35:$A$44,BD$2,$CU$35:$CU$44)))</f>
        <v/>
      </c>
      <c r="BE15" s="128" t="str">
        <f>IF($CU$45=0,"",IF(SUMIF($A$35:$A$44,BE$2,$CU$35:$CU$44)=0,"",SUMIF($A$35:$A$44,BE$2,$CU$35:$CU$44)))</f>
        <v/>
      </c>
      <c r="BF15" s="128" t="str">
        <f>IF($CU$45=0,"",IF(SUMIF($A$35:$A$44,BF$2,$CU$35:$CU$44)=0,"",SUMIF($A$35:$A$44,BF$2,$CU$35:$CU$44)))</f>
        <v/>
      </c>
      <c r="BG15" s="128" t="str">
        <f>IF($CU$45=0,"",IF(SUMIF($A$35:$A$44,BG$2,$CU$35:$CU$44)=0,"",SUMIF($A$35:$A$44,BG$2,$CU$35:$CU$44)))</f>
        <v/>
      </c>
      <c r="BH15" s="128" t="str">
        <f>IF($CU$45=0,"",IF(SUMIF($A$35:$A$44,BH$2,$CU$35:$CU$44)=0,"",SUMIF($A$35:$A$44,BH$2,$CU$35:$CU$44)))</f>
        <v/>
      </c>
      <c r="BI15" s="128" t="str">
        <f>IF($CU$45=0,"",IF(SUMIF($A$35:$A$44,BI$2,$CU$35:$CU$44)=0,"",SUMIF($A$35:$A$44,BI$2,$CU$35:$CU$44)))</f>
        <v/>
      </c>
      <c r="BJ15" s="128" t="str">
        <f>IF($CU$45=0,"",IF(SUMIF($A$35:$A$44,BJ$2,$CU$35:$CU$44)=0,"",SUMIF($A$35:$A$44,BJ$2,$CU$35:$CU$44)))</f>
        <v/>
      </c>
      <c r="BK15" s="128" t="str">
        <f>IF($CU$45=0,"",IF(SUMIF($A$35:$A$44,BK$2,$CU$35:$CU$44)=0,"",SUMIF($A$35:$A$44,BK$2,$CU$35:$CU$44)))</f>
        <v/>
      </c>
      <c r="BL15" s="128" t="str">
        <f>IF($CU$45=0,"",IF(SUMIF($A$35:$A$44,BL$2,$CU$35:$CU$44)=0,"",SUMIF($A$35:$A$44,BL$2,$CU$35:$CU$44)))</f>
        <v/>
      </c>
      <c r="BM15" s="128" t="str">
        <f>IF($CU$45=0,"",IF(SUMIF($A$35:$A$44,BM$2,$CU$35:$CU$44)=0,"",SUMIF($A$35:$A$44,BM$2,$CU$35:$CU$44)))</f>
        <v/>
      </c>
      <c r="BN15" s="128" t="str">
        <f>IF($CU$45=0,"",IF(SUMIF($A$35:$A$44,BN$2,$CU$35:$CU$44)=0,"",SUMIF($A$35:$A$44,BN$2,$CU$35:$CU$44)))</f>
        <v/>
      </c>
      <c r="BO15" s="128" t="str">
        <f>IF($CU$45=0,"",IF(SUMIF($A$35:$A$44,BO$2,$CU$35:$CU$44)=0,"",SUMIF($A$35:$A$44,BO$2,$CU$35:$CU$44)))</f>
        <v/>
      </c>
      <c r="BP15" s="128" t="str">
        <f>IF($CU$45=0,"",IF(SUMIF($A$35:$A$44,BP$2,$CU$35:$CU$44)=0,"",SUMIF($A$35:$A$44,BP$2,$CU$35:$CU$44)))</f>
        <v/>
      </c>
      <c r="BQ15" s="128" t="str">
        <f>IF($CU$45=0,"",IF(SUMIF($A$35:$A$44,BQ$2,$CU$35:$CU$44)=0,"",SUMIF($A$35:$A$44,BQ$2,$CU$35:$CU$44)))</f>
        <v/>
      </c>
      <c r="BR15" s="128" t="str">
        <f>IF($CU$45=0,"",IF(SUMIF($A$35:$A$44,BR$2,$CU$35:$CU$44)=0,"",SUMIF($A$35:$A$44,BR$2,$CU$35:$CU$44)))</f>
        <v/>
      </c>
      <c r="BS15" s="128" t="str">
        <f>IF($CU$45=0,"",IF(SUMIF($A$35:$A$44,BS$2,$CU$35:$CU$44)=0,"",SUMIF($A$35:$A$44,BS$2,$CU$35:$CU$44)))</f>
        <v/>
      </c>
      <c r="BT15" s="128" t="str">
        <f>IF($CU$45=0,"",IF(SUMIF($A$35:$A$44,BT$2,$CU$35:$CU$44)=0,"",SUMIF($A$35:$A$44,BT$2,$CU$35:$CU$44)))</f>
        <v/>
      </c>
      <c r="BU15" s="128" t="str">
        <f>IF($CU$45=0,"",IF(SUMIF($A$35:$A$44,BU$2,$CU$35:$CU$44)=0,"",SUMIF($A$35:$A$44,BU$2,$CU$35:$CU$44)))</f>
        <v/>
      </c>
      <c r="BV15" s="128" t="str">
        <f>IF($CU$45=0,"",IF(SUMIF($A$35:$A$44,BV$2,$CU$35:$CU$44)=0,"",SUMIF($A$35:$A$44,BV$2,$CU$35:$CU$44)))</f>
        <v/>
      </c>
      <c r="BW15" s="128" t="str">
        <f>IF($CU$45=0,"",IF(SUMIF($A$35:$A$44,BW$2,$CU$35:$CU$44)=0,"",SUMIF($A$35:$A$44,BW$2,$CU$35:$CU$44)))</f>
        <v/>
      </c>
      <c r="BX15" s="128" t="str">
        <f>IF($CU$45=0,"",IF(SUMIF($A$35:$A$44,BX$2,$CU$35:$CU$44)=0,"",SUMIF($A$35:$A$44,BX$2,$CU$35:$CU$44)))</f>
        <v/>
      </c>
      <c r="BY15" s="128" t="str">
        <f>IF($CU$45=0,"",IF(SUMIF($A$35:$A$44,BY$2,$CU$35:$CU$44)=0,"",SUMIF($A$35:$A$44,BY$2,$CU$35:$CU$44)))</f>
        <v/>
      </c>
      <c r="BZ15" s="128" t="str">
        <f>IF($CU$45=0,"",IF(SUMIF($A$35:$A$44,BZ$2,$CU$35:$CU$44)=0,"",SUMIF($A$35:$A$44,BZ$2,$CU$35:$CU$44)))</f>
        <v/>
      </c>
      <c r="CA15" s="128" t="str">
        <f>IF($CU$45=0,"",IF(SUMIF($A$35:$A$44,CA$2,$CU$35:$CU$44)=0,"",SUMIF($A$35:$A$44,CA$2,$CU$35:$CU$44)))</f>
        <v/>
      </c>
      <c r="CB15" s="128" t="str">
        <f>IF($CU$45=0,"",IF(SUMIF($A$35:$A$44,CB$2,$CU$35:$CU$44)=0,"",SUMIF($A$35:$A$44,CB$2,$CU$35:$CU$44)))</f>
        <v/>
      </c>
      <c r="CC15" s="128" t="str">
        <f>IF($CU$45=0,"",IF(SUMIF($A$35:$A$44,CC$2,$CU$35:$CU$44)=0,"",SUMIF($A$35:$A$44,CC$2,$CU$35:$CU$44)))</f>
        <v/>
      </c>
      <c r="CD15" s="128" t="str">
        <f>IF($CU$45=0,"",IF(SUMIF($A$35:$A$44,CD$2,$CU$35:$CU$44)=0,"",SUMIF($A$35:$A$44,CD$2,$CU$35:$CU$44)))</f>
        <v/>
      </c>
      <c r="CE15" s="128" t="str">
        <f>IF($CU$45=0,"",IF(SUMIF($A$35:$A$44,CE$2,$CU$35:$CU$44)=0,"",SUMIF($A$35:$A$44,CE$2,$CU$35:$CU$44)))</f>
        <v/>
      </c>
      <c r="CF15" s="128" t="str">
        <f>IF($CU$45=0,"",IF(SUMIF($A$35:$A$44,CF$2,$CU$35:$CU$44)=0,"",SUMIF($A$35:$A$44,CF$2,$CU$35:$CU$44)))</f>
        <v/>
      </c>
      <c r="CG15" s="128" t="str">
        <f>IF($CU$45=0,"",IF(SUMIF($A$35:$A$44,CG$2,$CU$35:$CU$44)=0,"",SUMIF($A$35:$A$44,CG$2,$CU$35:$CU$44)))</f>
        <v/>
      </c>
      <c r="CH15" s="128" t="str">
        <f>IF($CU$45=0,"",IF(SUMIF($A$35:$A$44,CH$2,$CU$35:$CU$44)=0,"",SUMIF($A$35:$A$44,CH$2,$CU$35:$CU$44)))</f>
        <v/>
      </c>
      <c r="CI15" s="128" t="str">
        <f>IF($CU$45=0,"",IF(SUMIF($A$35:$A$44,CI$2,$CU$35:$CU$44)=0,"",SUMIF($A$35:$A$44,CI$2,$CU$35:$CU$44)))</f>
        <v/>
      </c>
      <c r="CJ15" s="128" t="str">
        <f>IF($CU$45=0,"",IF(SUMIF($A$35:$A$44,CJ$2,$CU$35:$CU$44)=0,"",SUMIF($A$35:$A$44,CJ$2,$CU$35:$CU$44)))</f>
        <v/>
      </c>
      <c r="CK15" s="128" t="str">
        <f>IF($CU$45=0,"",IF(SUMIF($A$35:$A$44,CK$2,$CU$35:$CU$44)=0,"",SUMIF($A$35:$A$44,CK$2,$CU$35:$CU$44)))</f>
        <v/>
      </c>
      <c r="CL15" s="128" t="str">
        <f>IF($CU$45=0,"",IF(SUMIF($A$35:$A$44,CL$2,$CU$35:$CU$44)=0,"",SUMIF($A$35:$A$44,CL$2,$CU$35:$CU$44)))</f>
        <v/>
      </c>
      <c r="CM15" s="128" t="str">
        <f>IF($CU$45=0,"",IF(SUMIF($A$35:$A$44,CM$2,$CU$35:$CU$44)=0,"",SUMIF($A$35:$A$44,CM$2,$CU$35:$CU$44)))</f>
        <v/>
      </c>
      <c r="CN15" s="128" t="str">
        <f>IF($CU$45=0,"",IF(SUMIF($A$35:$A$44,CN$2,$CU$35:$CU$44)=0,"",SUMIF($A$35:$A$44,CN$2,$CU$35:$CU$44)))</f>
        <v/>
      </c>
      <c r="CO15" s="128" t="str">
        <f>IF($CU$45=0,"",IF(SUMIF($A$35:$A$44,CO$2,$CU$35:$CU$44)=0,"",SUMIF($A$35:$A$44,CO$2,$CU$35:$CU$44)))</f>
        <v/>
      </c>
      <c r="CP15" s="128" t="str">
        <f>IF($CU$45=0,"",IF(SUMIF($A$35:$A$44,CP$2,$CU$35:$CU$44)=0,"",SUMIF($A$35:$A$44,CP$2,$CU$35:$CU$44)))</f>
        <v/>
      </c>
      <c r="CQ15" s="128" t="str">
        <f>IF($CU$45=0,"",IF(SUMIF($A$35:$A$44,CQ$2,$CU$35:$CU$44)=0,"",SUMIF($A$35:$A$44,CQ$2,$CU$35:$CU$44)))</f>
        <v/>
      </c>
      <c r="CR15" s="128" t="str">
        <f>IF($CU$45=0,"",IF(SUMIF($A$35:$A$44,CR$2,$CU$35:$CU$44)=0,"",SUMIF($A$35:$A$44,CR$2,$CU$35:$CU$44)))</f>
        <v/>
      </c>
      <c r="CS15" s="128" t="str">
        <f>IF($CU$45=0,"",IF(SUMIF($A$35:$A$44,CS$2,$CU$35:$CU$44)=0,"",SUMIF($A$35:$A$44,CS$2,$CU$35:$CU$44)))</f>
        <v/>
      </c>
      <c r="CT15" s="128" t="str">
        <f t="shared" ref="CT15:CZ15" si="7">IF($CU$45=0,"",IF(SUMIF($A$35:$A$44,CT$2,$CU$35:$CU$44)=0,"",SUMIF($A$35:$A$44,CT$2,$CU$35:$CU$44)))</f>
        <v/>
      </c>
      <c r="CU15" s="128" t="str">
        <f t="shared" si="7"/>
        <v/>
      </c>
      <c r="CV15" s="128" t="str">
        <f t="shared" si="7"/>
        <v/>
      </c>
      <c r="CW15" s="128" t="str">
        <f t="shared" si="7"/>
        <v/>
      </c>
      <c r="CX15" s="128" t="str">
        <f t="shared" si="7"/>
        <v/>
      </c>
      <c r="CY15" s="128" t="str">
        <f t="shared" si="7"/>
        <v/>
      </c>
      <c r="CZ15" s="128" t="str">
        <f t="shared" si="7"/>
        <v/>
      </c>
    </row>
    <row r="16" spans="1:104" ht="26" x14ac:dyDescent="0.2">
      <c r="A16" s="797" t="s">
        <v>210</v>
      </c>
      <c r="B16" s="609"/>
      <c r="C16" s="139" t="s">
        <v>1158</v>
      </c>
      <c r="D16" s="126" t="str">
        <f>IF(SUM(E16:CZ16)=0,"",SUM(E16:CZ16))</f>
        <v/>
      </c>
      <c r="E16" s="126" t="str">
        <f>IF($CV$45=0,"",IF(SUMIF($A$35:$A$44,E$2,$CV$35:$CV$44)=0,"",SUMIF($A$35:$A$44,E$2,$CV$35:$CV$44)))</f>
        <v/>
      </c>
      <c r="F16" s="140" t="str">
        <f>IF($CV$45=0,"",IF(SUMIF($A$35:$A$44,F$2,$CV$35:$CV$44)=0,"",SUMIF($A$35:$A$44,F$2,$CV$35:$CV$44)))</f>
        <v/>
      </c>
      <c r="G16" s="127" t="str">
        <f>IF($CV$45=0,"",IF(SUMIF($A$35:$A$44,G$2,$CV$35:$CV$44)=0,"",SUMIF($A$35:$A$44,G$2,$CV$35:$CV$44)))</f>
        <v/>
      </c>
      <c r="H16" s="127" t="str">
        <f>IF($CV$45=0,"",IF(SUMIF($A$35:$A$44,H$2,$CV$35:$CV$44)=0,"",SUMIF($A$35:$A$44,H$2,$CV$35:$CV$44)))</f>
        <v/>
      </c>
      <c r="I16" s="127" t="str">
        <f>IF($CV$45=0,"",IF(SUMIF($A$35:$A$44,I$2,$CV$35:$CV$44)=0,"",SUMIF($A$35:$A$44,I$2,$CV$35:$CV$44)))</f>
        <v/>
      </c>
      <c r="J16" s="127" t="str">
        <f>IF($CV$45=0,"",IF(SUMIF($A$35:$A$44,J$2,$CV$35:$CV$44)=0,"",SUMIF($A$35:$A$44,J$2,$CV$35:$CV$44)))</f>
        <v/>
      </c>
      <c r="K16" s="127" t="str">
        <f>IF($CV$45=0,"",IF(SUMIF($A$35:$A$44,K$2,$CV$35:$CV$44)=0,"",SUMIF($A$35:$A$44,K$2,$CV$35:$CV$44)))</f>
        <v/>
      </c>
      <c r="L16" s="127" t="str">
        <f>IF($CV$45=0,"",IF(SUMIF($A$35:$A$44,L$2,$CV$35:$CV$44)=0,"",SUMIF($A$35:$A$44,L$2,$CV$35:$CV$44)))</f>
        <v/>
      </c>
      <c r="M16" s="127" t="str">
        <f>IF($CV$45=0,"",IF(SUMIF($A$35:$A$44,M$2,$CV$35:$CV$44)=0,"",SUMIF($A$35:$A$44,M$2,$CV$35:$CV$44)))</f>
        <v/>
      </c>
      <c r="N16" s="127" t="str">
        <f>IF($CV$45=0,"",IF(SUMIF($A$35:$A$44,N$2,$CV$35:$CV$44)=0,"",SUMIF($A$35:$A$44,N$2,$CV$35:$CV$44)))</f>
        <v/>
      </c>
      <c r="O16" s="127" t="str">
        <f>IF($CV$45=0,"",IF(SUMIF($A$35:$A$44,O$2,$CV$35:$CV$44)=0,"",SUMIF($A$35:$A$44,O$2,$CV$35:$CV$44)))</f>
        <v/>
      </c>
      <c r="P16" s="127" t="str">
        <f>IF($CV$45=0,"",IF(SUMIF($A$35:$A$44,P$2,$CV$35:$CV$44)=0,"",SUMIF($A$35:$A$44,P$2,$CV$35:$CV$44)))</f>
        <v/>
      </c>
      <c r="Q16" s="127" t="str">
        <f>IF($CV$45=0,"",IF(SUMIF($A$35:$A$44,Q$2,$CV$35:$CV$44)=0,"",SUMIF($A$35:$A$44,Q$2,$CV$35:$CV$44)))</f>
        <v/>
      </c>
      <c r="R16" s="127" t="str">
        <f>IF($CV$45=0,"",IF(SUMIF($A$35:$A$44,R$2,$CV$35:$CV$44)=0,"",SUMIF($A$35:$A$44,R$2,$CV$35:$CV$44)))</f>
        <v/>
      </c>
      <c r="S16" s="127" t="str">
        <f>IF($CV$45=0,"",IF(SUMIF($A$35:$A$44,S$2,$CV$35:$CV$44)=0,"",SUMIF($A$35:$A$44,S$2,$CV$35:$CV$44)))</f>
        <v/>
      </c>
      <c r="T16" s="127" t="str">
        <f>IF($CV$45=0,"",IF(SUMIF($A$35:$A$44,T$2,$CV$35:$CV$44)=0,"",SUMIF($A$35:$A$44,T$2,$CV$35:$CV$44)))</f>
        <v/>
      </c>
      <c r="U16" s="127" t="str">
        <f>IF($CV$45=0,"",IF(SUMIF($A$35:$A$44,U$2,$CV$35:$CV$44)=0,"",SUMIF($A$35:$A$44,U$2,$CV$35:$CV$44)))</f>
        <v/>
      </c>
      <c r="V16" s="127" t="str">
        <f>IF($CV$45=0,"",IF(SUMIF($A$35:$A$44,V$2,$CV$35:$CV$44)=0,"",SUMIF($A$35:$A$44,V$2,$CV$35:$CV$44)))</f>
        <v/>
      </c>
      <c r="W16" s="127" t="str">
        <f>IF($CV$45=0,"",IF(SUMIF($A$35:$A$44,W$2,$CV$35:$CV$44)=0,"",SUMIF($A$35:$A$44,W$2,$CV$35:$CV$44)))</f>
        <v/>
      </c>
      <c r="X16" s="127" t="str">
        <f>IF($CV$45=0,"",IF(SUMIF($A$35:$A$44,X$2,$CV$35:$CV$44)=0,"",SUMIF($A$35:$A$44,X$2,$CV$35:$CV$44)))</f>
        <v/>
      </c>
      <c r="Y16" s="127" t="str">
        <f>IF($CV$45=0,"",IF(SUMIF($A$35:$A$44,Y$2,$CV$35:$CV$44)=0,"",SUMIF($A$35:$A$44,Y$2,$CV$35:$CV$44)))</f>
        <v/>
      </c>
      <c r="Z16" s="127" t="str">
        <f>IF($CV$45=0,"",IF(SUMIF($A$35:$A$44,Z$2,$CV$35:$CV$44)=0,"",SUMIF($A$35:$A$44,Z$2,$CV$35:$CV$44)))</f>
        <v/>
      </c>
      <c r="AA16" s="127" t="str">
        <f>IF($CV$45=0,"",IF(SUMIF($A$35:$A$44,AA$2,$CV$35:$CV$44)=0,"",SUMIF($A$35:$A$44,AA$2,$CV$35:$CV$44)))</f>
        <v/>
      </c>
      <c r="AB16" s="127" t="str">
        <f>IF($CV$45=0,"",IF(SUMIF($A$35:$A$44,AB$2,$CV$35:$CV$44)=0,"",SUMIF($A$35:$A$44,AB$2,$CV$35:$CV$44)))</f>
        <v/>
      </c>
      <c r="AC16" s="127" t="str">
        <f>IF($CV$45=0,"",IF(SUMIF($A$35:$A$44,AC$2,$CV$35:$CV$44)=0,"",SUMIF($A$35:$A$44,AC$2,$CV$35:$CV$44)))</f>
        <v/>
      </c>
      <c r="AD16" s="127" t="str">
        <f>IF($CV$45=0,"",IF(SUMIF($A$35:$A$44,AD$2,$CV$35:$CV$44)=0,"",SUMIF($A$35:$A$44,AD$2,$CV$35:$CV$44)))</f>
        <v/>
      </c>
      <c r="AE16" s="127" t="str">
        <f>IF($CV$45=0,"",IF(SUMIF($A$35:$A$44,AE$2,$CV$35:$CV$44)=0,"",SUMIF($A$35:$A$44,AE$2,$CV$35:$CV$44)))</f>
        <v/>
      </c>
      <c r="AF16" s="127" t="str">
        <f>IF($CV$45=0,"",IF(SUMIF($A$35:$A$44,AF$2,$CV$35:$CV$44)=0,"",SUMIF($A$35:$A$44,AF$2,$CV$35:$CV$44)))</f>
        <v/>
      </c>
      <c r="AG16" s="127" t="str">
        <f>IF($CV$45=0,"",IF(SUMIF($A$35:$A$44,AG$2,$CV$35:$CV$44)=0,"",SUMIF($A$35:$A$44,AG$2,$CV$35:$CV$44)))</f>
        <v/>
      </c>
      <c r="AH16" s="127" t="str">
        <f>IF($CV$45=0,"",IF(SUMIF($A$35:$A$44,AH$2,$CV$35:$CV$44)=0,"",SUMIF($A$35:$A$44,AH$2,$CV$35:$CV$44)))</f>
        <v/>
      </c>
      <c r="AI16" s="127" t="str">
        <f>IF($CV$45=0,"",IF(SUMIF($A$35:$A$44,AI$2,$CV$35:$CV$44)=0,"",SUMIF($A$35:$A$44,AI$2,$CV$35:$CV$44)))</f>
        <v/>
      </c>
      <c r="AJ16" s="127" t="str">
        <f>IF($CV$45=0,"",IF(SUMIF($A$35:$A$44,AJ$2,$CV$35:$CV$44)=0,"",SUMIF($A$35:$A$44,AJ$2,$CV$35:$CV$44)))</f>
        <v/>
      </c>
      <c r="AK16" s="127" t="str">
        <f>IF($CV$45=0,"",IF(SUMIF($A$35:$A$44,AK$2,$CV$35:$CV$44)=0,"",SUMIF($A$35:$A$44,AK$2,$CV$35:$CV$44)))</f>
        <v/>
      </c>
      <c r="AL16" s="127" t="str">
        <f>IF($CV$45=0,"",IF(SUMIF($A$35:$A$44,AL$2,$CV$35:$CV$44)=0,"",SUMIF($A$35:$A$44,AL$2,$CV$35:$CV$44)))</f>
        <v/>
      </c>
      <c r="AM16" s="127" t="str">
        <f>IF($CV$45=0,"",IF(SUMIF($A$35:$A$44,AM$2,$CV$35:$CV$44)=0,"",SUMIF($A$35:$A$44,AM$2,$CV$35:$CV$44)))</f>
        <v/>
      </c>
      <c r="AN16" s="127" t="str">
        <f>IF($CV$45=0,"",IF(SUMIF($A$35:$A$44,AN$2,$CV$35:$CV$44)=0,"",SUMIF($A$35:$A$44,AN$2,$CV$35:$CV$44)))</f>
        <v/>
      </c>
      <c r="AO16" s="127" t="str">
        <f>IF($CV$45=0,"",IF(SUMIF($A$35:$A$44,AO$2,$CV$35:$CV$44)=0,"",SUMIF($A$35:$A$44,AO$2,$CV$35:$CV$44)))</f>
        <v/>
      </c>
      <c r="AP16" s="127" t="str">
        <f>IF($CV$45=0,"",IF(SUMIF($A$35:$A$44,AP$2,$CV$35:$CV$44)=0,"",SUMIF($A$35:$A$44,AP$2,$CV$35:$CV$44)))</f>
        <v/>
      </c>
      <c r="AQ16" s="127" t="str">
        <f>IF($CV$45=0,"",IF(SUMIF($A$35:$A$44,AQ$2,$CV$35:$CV$44)=0,"",SUMIF($A$35:$A$44,AQ$2,$CV$35:$CV$44)))</f>
        <v/>
      </c>
      <c r="AR16" s="127" t="str">
        <f>IF($CV$45=0,"",IF(SUMIF($A$35:$A$44,AR$2,$CV$35:$CV$44)=0,"",SUMIF($A$35:$A$44,AR$2,$CV$35:$CV$44)))</f>
        <v/>
      </c>
      <c r="AS16" s="127" t="str">
        <f>IF($CV$45=0,"",IF(SUMIF($A$35:$A$44,AS$2,$CV$35:$CV$44)=0,"",SUMIF($A$35:$A$44,AS$2,$CV$35:$CV$44)))</f>
        <v/>
      </c>
      <c r="AT16" s="127" t="str">
        <f>IF($CV$45=0,"",IF(SUMIF($A$35:$A$44,AT$2,$CV$35:$CV$44)=0,"",SUMIF($A$35:$A$44,AT$2,$CV$35:$CV$44)))</f>
        <v/>
      </c>
      <c r="AU16" s="127" t="str">
        <f>IF($CV$45=0,"",IF(SUMIF($A$35:$A$44,AU$2,$CV$35:$CV$44)=0,"",SUMIF($A$35:$A$44,AU$2,$CV$35:$CV$44)))</f>
        <v/>
      </c>
      <c r="AV16" s="127" t="str">
        <f>IF($CV$45=0,"",IF(SUMIF($A$35:$A$44,AV$2,$CV$35:$CV$44)=0,"",SUMIF($A$35:$A$44,AV$2,$CV$35:$CV$44)))</f>
        <v/>
      </c>
      <c r="AW16" s="127" t="str">
        <f>IF($CV$45=0,"",IF(SUMIF($A$35:$A$44,AW$2,$CV$35:$CV$44)=0,"",SUMIF($A$35:$A$44,AW$2,$CV$35:$CV$44)))</f>
        <v/>
      </c>
      <c r="AX16" s="127" t="str">
        <f>IF($CV$45=0,"",IF(SUMIF($A$35:$A$44,AX$2,$CV$35:$CV$44)=0,"",SUMIF($A$35:$A$44,AX$2,$CV$35:$CV$44)))</f>
        <v/>
      </c>
      <c r="AY16" s="127" t="str">
        <f>IF($CV$45=0,"",IF(SUMIF($A$35:$A$44,AY$2,$CV$35:$CV$44)=0,"",SUMIF($A$35:$A$44,AY$2,$CV$35:$CV$44)))</f>
        <v/>
      </c>
      <c r="AZ16" s="127" t="str">
        <f>IF($CV$45=0,"",IF(SUMIF($A$35:$A$44,AZ$2,$CV$35:$CV$44)=0,"",SUMIF($A$35:$A$44,AZ$2,$CV$35:$CV$44)))</f>
        <v/>
      </c>
      <c r="BA16" s="127" t="str">
        <f>IF($CV$45=0,"",IF(SUMIF($A$35:$A$44,BA$2,$CV$35:$CV$44)=0,"",SUMIF($A$35:$A$44,BA$2,$CV$35:$CV$44)))</f>
        <v/>
      </c>
      <c r="BB16" s="127" t="str">
        <f>IF($CV$45=0,"",IF(SUMIF($A$35:$A$44,BB$2,$CV$35:$CV$44)=0,"",SUMIF($A$35:$A$44,BB$2,$CV$35:$CV$44)))</f>
        <v/>
      </c>
      <c r="BC16" s="127" t="str">
        <f>IF($CV$45=0,"",IF(SUMIF($A$35:$A$44,BC$2,$CV$35:$CV$44)=0,"",SUMIF($A$35:$A$44,BC$2,$CV$35:$CV$44)))</f>
        <v/>
      </c>
      <c r="BD16" s="127" t="str">
        <f>IF($CV$45=0,"",IF(SUMIF($A$35:$A$44,BD$2,$CV$35:$CV$44)=0,"",SUMIF($A$35:$A$44,BD$2,$CV$35:$CV$44)))</f>
        <v/>
      </c>
      <c r="BE16" s="127" t="str">
        <f>IF($CV$45=0,"",IF(SUMIF($A$35:$A$44,BE$2,$CV$35:$CV$44)=0,"",SUMIF($A$35:$A$44,BE$2,$CV$35:$CV$44)))</f>
        <v/>
      </c>
      <c r="BF16" s="127" t="str">
        <f>IF($CV$45=0,"",IF(SUMIF($A$35:$A$44,BF$2,$CV$35:$CV$44)=0,"",SUMIF($A$35:$A$44,BF$2,$CV$35:$CV$44)))</f>
        <v/>
      </c>
      <c r="BG16" s="127" t="str">
        <f>IF($CV$45=0,"",IF(SUMIF($A$35:$A$44,BG$2,$CV$35:$CV$44)=0,"",SUMIF($A$35:$A$44,BG$2,$CV$35:$CV$44)))</f>
        <v/>
      </c>
      <c r="BH16" s="127" t="str">
        <f>IF($CV$45=0,"",IF(SUMIF($A$35:$A$44,BH$2,$CV$35:$CV$44)=0,"",SUMIF($A$35:$A$44,BH$2,$CV$35:$CV$44)))</f>
        <v/>
      </c>
      <c r="BI16" s="127" t="str">
        <f>IF($CV$45=0,"",IF(SUMIF($A$35:$A$44,BI$2,$CV$35:$CV$44)=0,"",SUMIF($A$35:$A$44,BI$2,$CV$35:$CV$44)))</f>
        <v/>
      </c>
      <c r="BJ16" s="127" t="str">
        <f>IF($CV$45=0,"",IF(SUMIF($A$35:$A$44,BJ$2,$CV$35:$CV$44)=0,"",SUMIF($A$35:$A$44,BJ$2,$CV$35:$CV$44)))</f>
        <v/>
      </c>
      <c r="BK16" s="127" t="str">
        <f>IF($CV$45=0,"",IF(SUMIF($A$35:$A$44,BK$2,$CV$35:$CV$44)=0,"",SUMIF($A$35:$A$44,BK$2,$CV$35:$CV$44)))</f>
        <v/>
      </c>
      <c r="BL16" s="127" t="str">
        <f>IF($CV$45=0,"",IF(SUMIF($A$35:$A$44,BL$2,$CV$35:$CV$44)=0,"",SUMIF($A$35:$A$44,BL$2,$CV$35:$CV$44)))</f>
        <v/>
      </c>
      <c r="BM16" s="127" t="str">
        <f>IF($CV$45=0,"",IF(SUMIF($A$35:$A$44,BM$2,$CV$35:$CV$44)=0,"",SUMIF($A$35:$A$44,BM$2,$CV$35:$CV$44)))</f>
        <v/>
      </c>
      <c r="BN16" s="127" t="str">
        <f>IF($CV$45=0,"",IF(SUMIF($A$35:$A$44,BN$2,$CV$35:$CV$44)=0,"",SUMIF($A$35:$A$44,BN$2,$CV$35:$CV$44)))</f>
        <v/>
      </c>
      <c r="BO16" s="127" t="str">
        <f>IF($CV$45=0,"",IF(SUMIF($A$35:$A$44,BO$2,$CV$35:$CV$44)=0,"",SUMIF($A$35:$A$44,BO$2,$CV$35:$CV$44)))</f>
        <v/>
      </c>
      <c r="BP16" s="127" t="str">
        <f>IF($CV$45=0,"",IF(SUMIF($A$35:$A$44,BP$2,$CV$35:$CV$44)=0,"",SUMIF($A$35:$A$44,BP$2,$CV$35:$CV$44)))</f>
        <v/>
      </c>
      <c r="BQ16" s="127" t="str">
        <f>IF($CV$45=0,"",IF(SUMIF($A$35:$A$44,BQ$2,$CV$35:$CV$44)=0,"",SUMIF($A$35:$A$44,BQ$2,$CV$35:$CV$44)))</f>
        <v/>
      </c>
      <c r="BR16" s="127" t="str">
        <f>IF($CV$45=0,"",IF(SUMIF($A$35:$A$44,BR$2,$CV$35:$CV$44)=0,"",SUMIF($A$35:$A$44,BR$2,$CV$35:$CV$44)))</f>
        <v/>
      </c>
      <c r="BS16" s="127" t="str">
        <f>IF($CV$45=0,"",IF(SUMIF($A$35:$A$44,BS$2,$CV$35:$CV$44)=0,"",SUMIF($A$35:$A$44,BS$2,$CV$35:$CV$44)))</f>
        <v/>
      </c>
      <c r="BT16" s="127" t="str">
        <f>IF($CV$45=0,"",IF(SUMIF($A$35:$A$44,BT$2,$CV$35:$CV$44)=0,"",SUMIF($A$35:$A$44,BT$2,$CV$35:$CV$44)))</f>
        <v/>
      </c>
      <c r="BU16" s="127" t="str">
        <f>IF($CV$45=0,"",IF(SUMIF($A$35:$A$44,BU$2,$CV$35:$CV$44)=0,"",SUMIF($A$35:$A$44,BU$2,$CV$35:$CV$44)))</f>
        <v/>
      </c>
      <c r="BV16" s="127" t="str">
        <f>IF($CV$45=0,"",IF(SUMIF($A$35:$A$44,BV$2,$CV$35:$CV$44)=0,"",SUMIF($A$35:$A$44,BV$2,$CV$35:$CV$44)))</f>
        <v/>
      </c>
      <c r="BW16" s="127" t="str">
        <f>IF($CV$45=0,"",IF(SUMIF($A$35:$A$44,BW$2,$CV$35:$CV$44)=0,"",SUMIF($A$35:$A$44,BW$2,$CV$35:$CV$44)))</f>
        <v/>
      </c>
      <c r="BX16" s="127" t="str">
        <f>IF($CV$45=0,"",IF(SUMIF($A$35:$A$44,BX$2,$CV$35:$CV$44)=0,"",SUMIF($A$35:$A$44,BX$2,$CV$35:$CV$44)))</f>
        <v/>
      </c>
      <c r="BY16" s="127" t="str">
        <f>IF($CV$45=0,"",IF(SUMIF($A$35:$A$44,BY$2,$CV$35:$CV$44)=0,"",SUMIF($A$35:$A$44,BY$2,$CV$35:$CV$44)))</f>
        <v/>
      </c>
      <c r="BZ16" s="127" t="str">
        <f>IF($CV$45=0,"",IF(SUMIF($A$35:$A$44,BZ$2,$CV$35:$CV$44)=0,"",SUMIF($A$35:$A$44,BZ$2,$CV$35:$CV$44)))</f>
        <v/>
      </c>
      <c r="CA16" s="127" t="str">
        <f>IF($CV$45=0,"",IF(SUMIF($A$35:$A$44,CA$2,$CV$35:$CV$44)=0,"",SUMIF($A$35:$A$44,CA$2,$CV$35:$CV$44)))</f>
        <v/>
      </c>
      <c r="CB16" s="127" t="str">
        <f>IF($CV$45=0,"",IF(SUMIF($A$35:$A$44,CB$2,$CV$35:$CV$44)=0,"",SUMIF($A$35:$A$44,CB$2,$CV$35:$CV$44)))</f>
        <v/>
      </c>
      <c r="CC16" s="127" t="str">
        <f>IF($CV$45=0,"",IF(SUMIF($A$35:$A$44,CC$2,$CV$35:$CV$44)=0,"",SUMIF($A$35:$A$44,CC$2,$CV$35:$CV$44)))</f>
        <v/>
      </c>
      <c r="CD16" s="127" t="str">
        <f>IF($CV$45=0,"",IF(SUMIF($A$35:$A$44,CD$2,$CV$35:$CV$44)=0,"",SUMIF($A$35:$A$44,CD$2,$CV$35:$CV$44)))</f>
        <v/>
      </c>
      <c r="CE16" s="127" t="str">
        <f>IF($CV$45=0,"",IF(SUMIF($A$35:$A$44,CE$2,$CV$35:$CV$44)=0,"",SUMIF($A$35:$A$44,CE$2,$CV$35:$CV$44)))</f>
        <v/>
      </c>
      <c r="CF16" s="127" t="str">
        <f>IF($CV$45=0,"",IF(SUMIF($A$35:$A$44,CF$2,$CV$35:$CV$44)=0,"",SUMIF($A$35:$A$44,CF$2,$CV$35:$CV$44)))</f>
        <v/>
      </c>
      <c r="CG16" s="127" t="str">
        <f>IF($CV$45=0,"",IF(SUMIF($A$35:$A$44,CG$2,$CV$35:$CV$44)=0,"",SUMIF($A$35:$A$44,CG$2,$CV$35:$CV$44)))</f>
        <v/>
      </c>
      <c r="CH16" s="127" t="str">
        <f>IF($CV$45=0,"",IF(SUMIF($A$35:$A$44,CH$2,$CV$35:$CV$44)=0,"",SUMIF($A$35:$A$44,CH$2,$CV$35:$CV$44)))</f>
        <v/>
      </c>
      <c r="CI16" s="127" t="str">
        <f>IF($CV$45=0,"",IF(SUMIF($A$35:$A$44,CI$2,$CV$35:$CV$44)=0,"",SUMIF($A$35:$A$44,CI$2,$CV$35:$CV$44)))</f>
        <v/>
      </c>
      <c r="CJ16" s="127" t="str">
        <f>IF($CV$45=0,"",IF(SUMIF($A$35:$A$44,CJ$2,$CV$35:$CV$44)=0,"",SUMIF($A$35:$A$44,CJ$2,$CV$35:$CV$44)))</f>
        <v/>
      </c>
      <c r="CK16" s="127" t="str">
        <f>IF($CV$45=0,"",IF(SUMIF($A$35:$A$44,CK$2,$CV$35:$CV$44)=0,"",SUMIF($A$35:$A$44,CK$2,$CV$35:$CV$44)))</f>
        <v/>
      </c>
      <c r="CL16" s="127" t="str">
        <f>IF($CV$45=0,"",IF(SUMIF($A$35:$A$44,CL$2,$CV$35:$CV$44)=0,"",SUMIF($A$35:$A$44,CL$2,$CV$35:$CV$44)))</f>
        <v/>
      </c>
      <c r="CM16" s="127" t="str">
        <f>IF($CV$45=0,"",IF(SUMIF($A$35:$A$44,CM$2,$CV$35:$CV$44)=0,"",SUMIF($A$35:$A$44,CM$2,$CV$35:$CV$44)))</f>
        <v/>
      </c>
      <c r="CN16" s="127" t="str">
        <f>IF($CV$45=0,"",IF(SUMIF($A$35:$A$44,CN$2,$CV$35:$CV$44)=0,"",SUMIF($A$35:$A$44,CN$2,$CV$35:$CV$44)))</f>
        <v/>
      </c>
      <c r="CO16" s="127" t="str">
        <f>IF($CV$45=0,"",IF(SUMIF($A$35:$A$44,CO$2,$CV$35:$CV$44)=0,"",SUMIF($A$35:$A$44,CO$2,$CV$35:$CV$44)))</f>
        <v/>
      </c>
      <c r="CP16" s="127" t="str">
        <f>IF($CV$45=0,"",IF(SUMIF($A$35:$A$44,CP$2,$CV$35:$CV$44)=0,"",SUMIF($A$35:$A$44,CP$2,$CV$35:$CV$44)))</f>
        <v/>
      </c>
      <c r="CQ16" s="127" t="str">
        <f>IF($CV$45=0,"",IF(SUMIF($A$35:$A$44,CQ$2,$CV$35:$CV$44)=0,"",SUMIF($A$35:$A$44,CQ$2,$CV$35:$CV$44)))</f>
        <v/>
      </c>
      <c r="CR16" s="127" t="str">
        <f>IF($CV$45=0,"",IF(SUMIF($A$35:$A$44,CR$2,$CV$35:$CV$44)=0,"",SUMIF($A$35:$A$44,CR$2,$CV$35:$CV$44)))</f>
        <v/>
      </c>
      <c r="CS16" s="127" t="str">
        <f>IF($CV$45=0,"",IF(SUMIF($A$35:$A$44,CS$2,$CV$35:$CV$44)=0,"",SUMIF($A$35:$A$44,CS$2,$CV$35:$CV$44)))</f>
        <v/>
      </c>
      <c r="CT16" s="127" t="str">
        <f t="shared" ref="CT16:CZ16" si="8">IF($CV$45=0,"",IF(SUMIF($A$35:$A$44,CT$2,$CV$35:$CV$44)=0,"",SUMIF($A$35:$A$44,CT$2,$CV$35:$CV$44)))</f>
        <v/>
      </c>
      <c r="CU16" s="127" t="str">
        <f t="shared" si="8"/>
        <v/>
      </c>
      <c r="CV16" s="127" t="str">
        <f t="shared" si="8"/>
        <v/>
      </c>
      <c r="CW16" s="127" t="str">
        <f t="shared" si="8"/>
        <v/>
      </c>
      <c r="CX16" s="127" t="str">
        <f t="shared" si="8"/>
        <v/>
      </c>
      <c r="CY16" s="127" t="str">
        <f t="shared" si="8"/>
        <v/>
      </c>
      <c r="CZ16" s="127" t="str">
        <f t="shared" si="8"/>
        <v/>
      </c>
    </row>
    <row r="17" spans="1:113" ht="39" x14ac:dyDescent="0.2">
      <c r="A17" s="798"/>
      <c r="B17" s="720"/>
      <c r="C17" s="141" t="s">
        <v>1159</v>
      </c>
      <c r="D17" s="131" t="str">
        <f>IF(SUM(E17:CZ17)=0,"",SUM(E17:CZ17))</f>
        <v/>
      </c>
      <c r="E17" s="131" t="str">
        <f>IF($CW$45=0,"",IF(SUMIF($A$35:$A$44,E$2,$CW$35:$CW$44)=0,"",SUMIF($A$35:$A$44,E$2,$CW$35:$CW$44)))</f>
        <v/>
      </c>
      <c r="F17" s="142" t="str">
        <f>IF($CW$45=0,"",IF(SUMIF($A$35:$A$44,F$2,$CW$35:$CW$44)=0,"",SUMIF($A$35:$A$44,F$2,$CW$35:$CW$44)))</f>
        <v/>
      </c>
      <c r="G17" s="128" t="str">
        <f>IF($CW$45=0,"",IF(SUMIF($A$35:$A$44,G$2,$CW$35:$CW$44)=0,"",SUMIF($A$35:$A$44,G$2,$CW$35:$CW$44)))</f>
        <v/>
      </c>
      <c r="H17" s="128" t="str">
        <f>IF($CW$45=0,"",IF(SUMIF($A$35:$A$44,H$2,$CW$35:$CW$44)=0,"",SUMIF($A$35:$A$44,H$2,$CW$35:$CW$44)))</f>
        <v/>
      </c>
      <c r="I17" s="128" t="str">
        <f>IF($CW$45=0,"",IF(SUMIF($A$35:$A$44,I$2,$CW$35:$CW$44)=0,"",SUMIF($A$35:$A$44,I$2,$CW$35:$CW$44)))</f>
        <v/>
      </c>
      <c r="J17" s="128" t="str">
        <f>IF($CW$45=0,"",IF(SUMIF($A$35:$A$44,J$2,$CW$35:$CW$44)=0,"",SUMIF($A$35:$A$44,J$2,$CW$35:$CW$44)))</f>
        <v/>
      </c>
      <c r="K17" s="128" t="str">
        <f>IF($CW$45=0,"",IF(SUMIF($A$35:$A$44,K$2,$CW$35:$CW$44)=0,"",SUMIF($A$35:$A$44,K$2,$CW$35:$CW$44)))</f>
        <v/>
      </c>
      <c r="L17" s="128" t="str">
        <f>IF($CW$45=0,"",IF(SUMIF($A$35:$A$44,L$2,$CW$35:$CW$44)=0,"",SUMIF($A$35:$A$44,L$2,$CW$35:$CW$44)))</f>
        <v/>
      </c>
      <c r="M17" s="128" t="str">
        <f>IF($CW$45=0,"",IF(SUMIF($A$35:$A$44,M$2,$CW$35:$CW$44)=0,"",SUMIF($A$35:$A$44,M$2,$CW$35:$CW$44)))</f>
        <v/>
      </c>
      <c r="N17" s="128" t="str">
        <f>IF($CW$45=0,"",IF(SUMIF($A$35:$A$44,N$2,$CW$35:$CW$44)=0,"",SUMIF($A$35:$A$44,N$2,$CW$35:$CW$44)))</f>
        <v/>
      </c>
      <c r="O17" s="128" t="str">
        <f>IF($CW$45=0,"",IF(SUMIF($A$35:$A$44,O$2,$CW$35:$CW$44)=0,"",SUMIF($A$35:$A$44,O$2,$CW$35:$CW$44)))</f>
        <v/>
      </c>
      <c r="P17" s="128" t="str">
        <f>IF($CW$45=0,"",IF(SUMIF($A$35:$A$44,P$2,$CW$35:$CW$44)=0,"",SUMIF($A$35:$A$44,P$2,$CW$35:$CW$44)))</f>
        <v/>
      </c>
      <c r="Q17" s="128" t="str">
        <f>IF($CW$45=0,"",IF(SUMIF($A$35:$A$44,Q$2,$CW$35:$CW$44)=0,"",SUMIF($A$35:$A$44,Q$2,$CW$35:$CW$44)))</f>
        <v/>
      </c>
      <c r="R17" s="128" t="str">
        <f>IF($CW$45=0,"",IF(SUMIF($A$35:$A$44,R$2,$CW$35:$CW$44)=0,"",SUMIF($A$35:$A$44,R$2,$CW$35:$CW$44)))</f>
        <v/>
      </c>
      <c r="S17" s="128" t="str">
        <f>IF($CW$45=0,"",IF(SUMIF($A$35:$A$44,S$2,$CW$35:$CW$44)=0,"",SUMIF($A$35:$A$44,S$2,$CW$35:$CW$44)))</f>
        <v/>
      </c>
      <c r="T17" s="128" t="str">
        <f>IF($CW$45=0,"",IF(SUMIF($A$35:$A$44,T$2,$CW$35:$CW$44)=0,"",SUMIF($A$35:$A$44,T$2,$CW$35:$CW$44)))</f>
        <v/>
      </c>
      <c r="U17" s="128" t="str">
        <f>IF($CW$45=0,"",IF(SUMIF($A$35:$A$44,U$2,$CW$35:$CW$44)=0,"",SUMIF($A$35:$A$44,U$2,$CW$35:$CW$44)))</f>
        <v/>
      </c>
      <c r="V17" s="128" t="str">
        <f>IF($CW$45=0,"",IF(SUMIF($A$35:$A$44,V$2,$CW$35:$CW$44)=0,"",SUMIF($A$35:$A$44,V$2,$CW$35:$CW$44)))</f>
        <v/>
      </c>
      <c r="W17" s="128" t="str">
        <f>IF($CW$45=0,"",IF(SUMIF($A$35:$A$44,W$2,$CW$35:$CW$44)=0,"",SUMIF($A$35:$A$44,W$2,$CW$35:$CW$44)))</f>
        <v/>
      </c>
      <c r="X17" s="128" t="str">
        <f>IF($CW$45=0,"",IF(SUMIF($A$35:$A$44,X$2,$CW$35:$CW$44)=0,"",SUMIF($A$35:$A$44,X$2,$CW$35:$CW$44)))</f>
        <v/>
      </c>
      <c r="Y17" s="128" t="str">
        <f>IF($CW$45=0,"",IF(SUMIF($A$35:$A$44,Y$2,$CW$35:$CW$44)=0,"",SUMIF($A$35:$A$44,Y$2,$CW$35:$CW$44)))</f>
        <v/>
      </c>
      <c r="Z17" s="128" t="str">
        <f>IF($CW$45=0,"",IF(SUMIF($A$35:$A$44,Z$2,$CW$35:$CW$44)=0,"",SUMIF($A$35:$A$44,Z$2,$CW$35:$CW$44)))</f>
        <v/>
      </c>
      <c r="AA17" s="128" t="str">
        <f>IF($CW$45=0,"",IF(SUMIF($A$35:$A$44,AA$2,$CW$35:$CW$44)=0,"",SUMIF($A$35:$A$44,AA$2,$CW$35:$CW$44)))</f>
        <v/>
      </c>
      <c r="AB17" s="128" t="str">
        <f>IF($CW$45=0,"",IF(SUMIF($A$35:$A$44,AB$2,$CW$35:$CW$44)=0,"",SUMIF($A$35:$A$44,AB$2,$CW$35:$CW$44)))</f>
        <v/>
      </c>
      <c r="AC17" s="128" t="str">
        <f>IF($CW$45=0,"",IF(SUMIF($A$35:$A$44,AC$2,$CW$35:$CW$44)=0,"",SUMIF($A$35:$A$44,AC$2,$CW$35:$CW$44)))</f>
        <v/>
      </c>
      <c r="AD17" s="128" t="str">
        <f>IF($CW$45=0,"",IF(SUMIF($A$35:$A$44,AD$2,$CW$35:$CW$44)=0,"",SUMIF($A$35:$A$44,AD$2,$CW$35:$CW$44)))</f>
        <v/>
      </c>
      <c r="AE17" s="128" t="str">
        <f>IF($CW$45=0,"",IF(SUMIF($A$35:$A$44,AE$2,$CW$35:$CW$44)=0,"",SUMIF($A$35:$A$44,AE$2,$CW$35:$CW$44)))</f>
        <v/>
      </c>
      <c r="AF17" s="128" t="str">
        <f>IF($CW$45=0,"",IF(SUMIF($A$35:$A$44,AF$2,$CW$35:$CW$44)=0,"",SUMIF($A$35:$A$44,AF$2,$CW$35:$CW$44)))</f>
        <v/>
      </c>
      <c r="AG17" s="128" t="str">
        <f>IF($CW$45=0,"",IF(SUMIF($A$35:$A$44,AG$2,$CW$35:$CW$44)=0,"",SUMIF($A$35:$A$44,AG$2,$CW$35:$CW$44)))</f>
        <v/>
      </c>
      <c r="AH17" s="128" t="str">
        <f>IF($CW$45=0,"",IF(SUMIF($A$35:$A$44,AH$2,$CW$35:$CW$44)=0,"",SUMIF($A$35:$A$44,AH$2,$CW$35:$CW$44)))</f>
        <v/>
      </c>
      <c r="AI17" s="128" t="str">
        <f>IF($CW$45=0,"",IF(SUMIF($A$35:$A$44,AI$2,$CW$35:$CW$44)=0,"",SUMIF($A$35:$A$44,AI$2,$CW$35:$CW$44)))</f>
        <v/>
      </c>
      <c r="AJ17" s="128" t="str">
        <f>IF($CW$45=0,"",IF(SUMIF($A$35:$A$44,AJ$2,$CW$35:$CW$44)=0,"",SUMIF($A$35:$A$44,AJ$2,$CW$35:$CW$44)))</f>
        <v/>
      </c>
      <c r="AK17" s="128" t="str">
        <f>IF($CW$45=0,"",IF(SUMIF($A$35:$A$44,AK$2,$CW$35:$CW$44)=0,"",SUMIF($A$35:$A$44,AK$2,$CW$35:$CW$44)))</f>
        <v/>
      </c>
      <c r="AL17" s="128" t="str">
        <f>IF($CW$45=0,"",IF(SUMIF($A$35:$A$44,AL$2,$CW$35:$CW$44)=0,"",SUMIF($A$35:$A$44,AL$2,$CW$35:$CW$44)))</f>
        <v/>
      </c>
      <c r="AM17" s="128" t="str">
        <f>IF($CW$45=0,"",IF(SUMIF($A$35:$A$44,AM$2,$CW$35:$CW$44)=0,"",SUMIF($A$35:$A$44,AM$2,$CW$35:$CW$44)))</f>
        <v/>
      </c>
      <c r="AN17" s="128" t="str">
        <f>IF($CW$45=0,"",IF(SUMIF($A$35:$A$44,AN$2,$CW$35:$CW$44)=0,"",SUMIF($A$35:$A$44,AN$2,$CW$35:$CW$44)))</f>
        <v/>
      </c>
      <c r="AO17" s="128" t="str">
        <f>IF($CW$45=0,"",IF(SUMIF($A$35:$A$44,AO$2,$CW$35:$CW$44)=0,"",SUMIF($A$35:$A$44,AO$2,$CW$35:$CW$44)))</f>
        <v/>
      </c>
      <c r="AP17" s="128" t="str">
        <f>IF($CW$45=0,"",IF(SUMIF($A$35:$A$44,AP$2,$CW$35:$CW$44)=0,"",SUMIF($A$35:$A$44,AP$2,$CW$35:$CW$44)))</f>
        <v/>
      </c>
      <c r="AQ17" s="128" t="str">
        <f>IF($CW$45=0,"",IF(SUMIF($A$35:$A$44,AQ$2,$CW$35:$CW$44)=0,"",SUMIF($A$35:$A$44,AQ$2,$CW$35:$CW$44)))</f>
        <v/>
      </c>
      <c r="AR17" s="128" t="str">
        <f>IF($CW$45=0,"",IF(SUMIF($A$35:$A$44,AR$2,$CW$35:$CW$44)=0,"",SUMIF($A$35:$A$44,AR$2,$CW$35:$CW$44)))</f>
        <v/>
      </c>
      <c r="AS17" s="128" t="str">
        <f>IF($CW$45=0,"",IF(SUMIF($A$35:$A$44,AS$2,$CW$35:$CW$44)=0,"",SUMIF($A$35:$A$44,AS$2,$CW$35:$CW$44)))</f>
        <v/>
      </c>
      <c r="AT17" s="128" t="str">
        <f>IF($CW$45=0,"",IF(SUMIF($A$35:$A$44,AT$2,$CW$35:$CW$44)=0,"",SUMIF($A$35:$A$44,AT$2,$CW$35:$CW$44)))</f>
        <v/>
      </c>
      <c r="AU17" s="128" t="str">
        <f>IF($CW$45=0,"",IF(SUMIF($A$35:$A$44,AU$2,$CW$35:$CW$44)=0,"",SUMIF($A$35:$A$44,AU$2,$CW$35:$CW$44)))</f>
        <v/>
      </c>
      <c r="AV17" s="128" t="str">
        <f>IF($CW$45=0,"",IF(SUMIF($A$35:$A$44,AV$2,$CW$35:$CW$44)=0,"",SUMIF($A$35:$A$44,AV$2,$CW$35:$CW$44)))</f>
        <v/>
      </c>
      <c r="AW17" s="128" t="str">
        <f>IF($CW$45=0,"",IF(SUMIF($A$35:$A$44,AW$2,$CW$35:$CW$44)=0,"",SUMIF($A$35:$A$44,AW$2,$CW$35:$CW$44)))</f>
        <v/>
      </c>
      <c r="AX17" s="128" t="str">
        <f>IF($CW$45=0,"",IF(SUMIF($A$35:$A$44,AX$2,$CW$35:$CW$44)=0,"",SUMIF($A$35:$A$44,AX$2,$CW$35:$CW$44)))</f>
        <v/>
      </c>
      <c r="AY17" s="128" t="str">
        <f>IF($CW$45=0,"",IF(SUMIF($A$35:$A$44,AY$2,$CW$35:$CW$44)=0,"",SUMIF($A$35:$A$44,AY$2,$CW$35:$CW$44)))</f>
        <v/>
      </c>
      <c r="AZ17" s="128" t="str">
        <f>IF($CW$45=0,"",IF(SUMIF($A$35:$A$44,AZ$2,$CW$35:$CW$44)=0,"",SUMIF($A$35:$A$44,AZ$2,$CW$35:$CW$44)))</f>
        <v/>
      </c>
      <c r="BA17" s="128" t="str">
        <f>IF($CW$45=0,"",IF(SUMIF($A$35:$A$44,BA$2,$CW$35:$CW$44)=0,"",SUMIF($A$35:$A$44,BA$2,$CW$35:$CW$44)))</f>
        <v/>
      </c>
      <c r="BB17" s="128" t="str">
        <f>IF($CW$45=0,"",IF(SUMIF($A$35:$A$44,BB$2,$CW$35:$CW$44)=0,"",SUMIF($A$35:$A$44,BB$2,$CW$35:$CW$44)))</f>
        <v/>
      </c>
      <c r="BC17" s="128" t="str">
        <f>IF($CW$45=0,"",IF(SUMIF($A$35:$A$44,BC$2,$CW$35:$CW$44)=0,"",SUMIF($A$35:$A$44,BC$2,$CW$35:$CW$44)))</f>
        <v/>
      </c>
      <c r="BD17" s="128" t="str">
        <f>IF($CW$45=0,"",IF(SUMIF($A$35:$A$44,BD$2,$CW$35:$CW$44)=0,"",SUMIF($A$35:$A$44,BD$2,$CW$35:$CW$44)))</f>
        <v/>
      </c>
      <c r="BE17" s="128" t="str">
        <f>IF($CW$45=0,"",IF(SUMIF($A$35:$A$44,BE$2,$CW$35:$CW$44)=0,"",SUMIF($A$35:$A$44,BE$2,$CW$35:$CW$44)))</f>
        <v/>
      </c>
      <c r="BF17" s="128" t="str">
        <f>IF($CW$45=0,"",IF(SUMIF($A$35:$A$44,BF$2,$CW$35:$CW$44)=0,"",SUMIF($A$35:$A$44,BF$2,$CW$35:$CW$44)))</f>
        <v/>
      </c>
      <c r="BG17" s="128" t="str">
        <f>IF($CW$45=0,"",IF(SUMIF($A$35:$A$44,BG$2,$CW$35:$CW$44)=0,"",SUMIF($A$35:$A$44,BG$2,$CW$35:$CW$44)))</f>
        <v/>
      </c>
      <c r="BH17" s="128" t="str">
        <f>IF($CW$45=0,"",IF(SUMIF($A$35:$A$44,BH$2,$CW$35:$CW$44)=0,"",SUMIF($A$35:$A$44,BH$2,$CW$35:$CW$44)))</f>
        <v/>
      </c>
      <c r="BI17" s="128" t="str">
        <f>IF($CW$45=0,"",IF(SUMIF($A$35:$A$44,BI$2,$CW$35:$CW$44)=0,"",SUMIF($A$35:$A$44,BI$2,$CW$35:$CW$44)))</f>
        <v/>
      </c>
      <c r="BJ17" s="128" t="str">
        <f>IF($CW$45=0,"",IF(SUMIF($A$35:$A$44,BJ$2,$CW$35:$CW$44)=0,"",SUMIF($A$35:$A$44,BJ$2,$CW$35:$CW$44)))</f>
        <v/>
      </c>
      <c r="BK17" s="128" t="str">
        <f>IF($CW$45=0,"",IF(SUMIF($A$35:$A$44,BK$2,$CW$35:$CW$44)=0,"",SUMIF($A$35:$A$44,BK$2,$CW$35:$CW$44)))</f>
        <v/>
      </c>
      <c r="BL17" s="128" t="str">
        <f>IF($CW$45=0,"",IF(SUMIF($A$35:$A$44,BL$2,$CW$35:$CW$44)=0,"",SUMIF($A$35:$A$44,BL$2,$CW$35:$CW$44)))</f>
        <v/>
      </c>
      <c r="BM17" s="128" t="str">
        <f>IF($CW$45=0,"",IF(SUMIF($A$35:$A$44,BM$2,$CW$35:$CW$44)=0,"",SUMIF($A$35:$A$44,BM$2,$CW$35:$CW$44)))</f>
        <v/>
      </c>
      <c r="BN17" s="128" t="str">
        <f>IF($CW$45=0,"",IF(SUMIF($A$35:$A$44,BN$2,$CW$35:$CW$44)=0,"",SUMIF($A$35:$A$44,BN$2,$CW$35:$CW$44)))</f>
        <v/>
      </c>
      <c r="BO17" s="128" t="str">
        <f>IF($CW$45=0,"",IF(SUMIF($A$35:$A$44,BO$2,$CW$35:$CW$44)=0,"",SUMIF($A$35:$A$44,BO$2,$CW$35:$CW$44)))</f>
        <v/>
      </c>
      <c r="BP17" s="128" t="str">
        <f>IF($CW$45=0,"",IF(SUMIF($A$35:$A$44,BP$2,$CW$35:$CW$44)=0,"",SUMIF($A$35:$A$44,BP$2,$CW$35:$CW$44)))</f>
        <v/>
      </c>
      <c r="BQ17" s="128" t="str">
        <f>IF($CW$45=0,"",IF(SUMIF($A$35:$A$44,BQ$2,$CW$35:$CW$44)=0,"",SUMIF($A$35:$A$44,BQ$2,$CW$35:$CW$44)))</f>
        <v/>
      </c>
      <c r="BR17" s="128" t="str">
        <f>IF($CW$45=0,"",IF(SUMIF($A$35:$A$44,BR$2,$CW$35:$CW$44)=0,"",SUMIF($A$35:$A$44,BR$2,$CW$35:$CW$44)))</f>
        <v/>
      </c>
      <c r="BS17" s="128" t="str">
        <f>IF($CW$45=0,"",IF(SUMIF($A$35:$A$44,BS$2,$CW$35:$CW$44)=0,"",SUMIF($A$35:$A$44,BS$2,$CW$35:$CW$44)))</f>
        <v/>
      </c>
      <c r="BT17" s="128" t="str">
        <f>IF($CW$45=0,"",IF(SUMIF($A$35:$A$44,BT$2,$CW$35:$CW$44)=0,"",SUMIF($A$35:$A$44,BT$2,$CW$35:$CW$44)))</f>
        <v/>
      </c>
      <c r="BU17" s="128" t="str">
        <f>IF($CW$45=0,"",IF(SUMIF($A$35:$A$44,BU$2,$CW$35:$CW$44)=0,"",SUMIF($A$35:$A$44,BU$2,$CW$35:$CW$44)))</f>
        <v/>
      </c>
      <c r="BV17" s="128" t="str">
        <f>IF($CW$45=0,"",IF(SUMIF($A$35:$A$44,BV$2,$CW$35:$CW$44)=0,"",SUMIF($A$35:$A$44,BV$2,$CW$35:$CW$44)))</f>
        <v/>
      </c>
      <c r="BW17" s="128" t="str">
        <f>IF($CW$45=0,"",IF(SUMIF($A$35:$A$44,BW$2,$CW$35:$CW$44)=0,"",SUMIF($A$35:$A$44,BW$2,$CW$35:$CW$44)))</f>
        <v/>
      </c>
      <c r="BX17" s="128" t="str">
        <f>IF($CW$45=0,"",IF(SUMIF($A$35:$A$44,BX$2,$CW$35:$CW$44)=0,"",SUMIF($A$35:$A$44,BX$2,$CW$35:$CW$44)))</f>
        <v/>
      </c>
      <c r="BY17" s="128" t="str">
        <f>IF($CW$45=0,"",IF(SUMIF($A$35:$A$44,BY$2,$CW$35:$CW$44)=0,"",SUMIF($A$35:$A$44,BY$2,$CW$35:$CW$44)))</f>
        <v/>
      </c>
      <c r="BZ17" s="128" t="str">
        <f>IF($CW$45=0,"",IF(SUMIF($A$35:$A$44,BZ$2,$CW$35:$CW$44)=0,"",SUMIF($A$35:$A$44,BZ$2,$CW$35:$CW$44)))</f>
        <v/>
      </c>
      <c r="CA17" s="128" t="str">
        <f>IF($CW$45=0,"",IF(SUMIF($A$35:$A$44,CA$2,$CW$35:$CW$44)=0,"",SUMIF($A$35:$A$44,CA$2,$CW$35:$CW$44)))</f>
        <v/>
      </c>
      <c r="CB17" s="128" t="str">
        <f>IF($CW$45=0,"",IF(SUMIF($A$35:$A$44,CB$2,$CW$35:$CW$44)=0,"",SUMIF($A$35:$A$44,CB$2,$CW$35:$CW$44)))</f>
        <v/>
      </c>
      <c r="CC17" s="128" t="str">
        <f>IF($CW$45=0,"",IF(SUMIF($A$35:$A$44,CC$2,$CW$35:$CW$44)=0,"",SUMIF($A$35:$A$44,CC$2,$CW$35:$CW$44)))</f>
        <v/>
      </c>
      <c r="CD17" s="128" t="str">
        <f>IF($CW$45=0,"",IF(SUMIF($A$35:$A$44,CD$2,$CW$35:$CW$44)=0,"",SUMIF($A$35:$A$44,CD$2,$CW$35:$CW$44)))</f>
        <v/>
      </c>
      <c r="CE17" s="128" t="str">
        <f>IF($CW$45=0,"",IF(SUMIF($A$35:$A$44,CE$2,$CW$35:$CW$44)=0,"",SUMIF($A$35:$A$44,CE$2,$CW$35:$CW$44)))</f>
        <v/>
      </c>
      <c r="CF17" s="128" t="str">
        <f>IF($CW$45=0,"",IF(SUMIF($A$35:$A$44,CF$2,$CW$35:$CW$44)=0,"",SUMIF($A$35:$A$44,CF$2,$CW$35:$CW$44)))</f>
        <v/>
      </c>
      <c r="CG17" s="128" t="str">
        <f>IF($CW$45=0,"",IF(SUMIF($A$35:$A$44,CG$2,$CW$35:$CW$44)=0,"",SUMIF($A$35:$A$44,CG$2,$CW$35:$CW$44)))</f>
        <v/>
      </c>
      <c r="CH17" s="128" t="str">
        <f>IF($CW$45=0,"",IF(SUMIF($A$35:$A$44,CH$2,$CW$35:$CW$44)=0,"",SUMIF($A$35:$A$44,CH$2,$CW$35:$CW$44)))</f>
        <v/>
      </c>
      <c r="CI17" s="128" t="str">
        <f>IF($CW$45=0,"",IF(SUMIF($A$35:$A$44,CI$2,$CW$35:$CW$44)=0,"",SUMIF($A$35:$A$44,CI$2,$CW$35:$CW$44)))</f>
        <v/>
      </c>
      <c r="CJ17" s="128" t="str">
        <f>IF($CW$45=0,"",IF(SUMIF($A$35:$A$44,CJ$2,$CW$35:$CW$44)=0,"",SUMIF($A$35:$A$44,CJ$2,$CW$35:$CW$44)))</f>
        <v/>
      </c>
      <c r="CK17" s="128" t="str">
        <f>IF($CW$45=0,"",IF(SUMIF($A$35:$A$44,CK$2,$CW$35:$CW$44)=0,"",SUMIF($A$35:$A$44,CK$2,$CW$35:$CW$44)))</f>
        <v/>
      </c>
      <c r="CL17" s="128" t="str">
        <f>IF($CW$45=0,"",IF(SUMIF($A$35:$A$44,CL$2,$CW$35:$CW$44)=0,"",SUMIF($A$35:$A$44,CL$2,$CW$35:$CW$44)))</f>
        <v/>
      </c>
      <c r="CM17" s="128" t="str">
        <f>IF($CW$45=0,"",IF(SUMIF($A$35:$A$44,CM$2,$CW$35:$CW$44)=0,"",SUMIF($A$35:$A$44,CM$2,$CW$35:$CW$44)))</f>
        <v/>
      </c>
      <c r="CN17" s="128" t="str">
        <f>IF($CW$45=0,"",IF(SUMIF($A$35:$A$44,CN$2,$CW$35:$CW$44)=0,"",SUMIF($A$35:$A$44,CN$2,$CW$35:$CW$44)))</f>
        <v/>
      </c>
      <c r="CO17" s="128" t="str">
        <f>IF($CW$45=0,"",IF(SUMIF($A$35:$A$44,CO$2,$CW$35:$CW$44)=0,"",SUMIF($A$35:$A$44,CO$2,$CW$35:$CW$44)))</f>
        <v/>
      </c>
      <c r="CP17" s="128" t="str">
        <f>IF($CW$45=0,"",IF(SUMIF($A$35:$A$44,CP$2,$CW$35:$CW$44)=0,"",SUMIF($A$35:$A$44,CP$2,$CW$35:$CW$44)))</f>
        <v/>
      </c>
      <c r="CQ17" s="128" t="str">
        <f>IF($CW$45=0,"",IF(SUMIF($A$35:$A$44,CQ$2,$CW$35:$CW$44)=0,"",SUMIF($A$35:$A$44,CQ$2,$CW$35:$CW$44)))</f>
        <v/>
      </c>
      <c r="CR17" s="128" t="str">
        <f>IF($CW$45=0,"",IF(SUMIF($A$35:$A$44,CR$2,$CW$35:$CW$44)=0,"",SUMIF($A$35:$A$44,CR$2,$CW$35:$CW$44)))</f>
        <v/>
      </c>
      <c r="CS17" s="128" t="str">
        <f>IF($CW$45=0,"",IF(SUMIF($A$35:$A$44,CS$2,$CW$35:$CW$44)=0,"",SUMIF($A$35:$A$44,CS$2,$CW$35:$CW$44)))</f>
        <v/>
      </c>
      <c r="CT17" s="128" t="str">
        <f t="shared" ref="CT17:CZ17" si="9">IF($CW$45=0,"",IF(SUMIF($A$35:$A$44,CT$2,$CW$35:$CW$44)=0,"",SUMIF($A$35:$A$44,CT$2,$CW$35:$CW$44)))</f>
        <v/>
      </c>
      <c r="CU17" s="128" t="str">
        <f t="shared" si="9"/>
        <v/>
      </c>
      <c r="CV17" s="128" t="str">
        <f t="shared" si="9"/>
        <v/>
      </c>
      <c r="CW17" s="128" t="str">
        <f t="shared" si="9"/>
        <v/>
      </c>
      <c r="CX17" s="128" t="str">
        <f t="shared" si="9"/>
        <v/>
      </c>
      <c r="CY17" s="128" t="str">
        <f t="shared" si="9"/>
        <v/>
      </c>
      <c r="CZ17" s="128" t="str">
        <f t="shared" si="9"/>
        <v/>
      </c>
    </row>
    <row r="18" spans="1:113" ht="39" x14ac:dyDescent="0.2">
      <c r="A18" s="798"/>
      <c r="B18" s="720"/>
      <c r="C18" s="141" t="s">
        <v>1160</v>
      </c>
      <c r="D18" s="131" t="str">
        <f>IF(SUM(E18:CZ18)=0,"",SUM(E18:CZ18))</f>
        <v/>
      </c>
      <c r="E18" s="131" t="str">
        <f>IF($CX$45=0,"",IF(SUMIF($A$35:$A$44,E$2,$CX$35:$CX$44)=0,"",SUMIF($A$35:$A$44,E$2,$CX$35:$CX$44)))</f>
        <v/>
      </c>
      <c r="F18" s="142" t="str">
        <f>IF($CX$45=0,"",IF(SUMIF($A$35:$A$44,F$2,$CX$35:$CX$44)=0,"",SUMIF($A$35:$A$44,F$2,$CX$35:$CX$44)))</f>
        <v/>
      </c>
      <c r="G18" s="128" t="str">
        <f>IF($CX$45=0,"",IF(SUMIF($A$35:$A$44,G$2,$CX$35:$CX$44)=0,"",SUMIF($A$35:$A$44,G$2,$CX$35:$CX$44)))</f>
        <v/>
      </c>
      <c r="H18" s="128" t="str">
        <f>IF($CX$45=0,"",IF(SUMIF($A$35:$A$44,H$2,$CX$35:$CX$44)=0,"",SUMIF($A$35:$A$44,H$2,$CX$35:$CX$44)))</f>
        <v/>
      </c>
      <c r="I18" s="128" t="str">
        <f>IF($CX$45=0,"",IF(SUMIF($A$35:$A$44,I$2,$CX$35:$CX$44)=0,"",SUMIF($A$35:$A$44,I$2,$CX$35:$CX$44)))</f>
        <v/>
      </c>
      <c r="J18" s="128" t="str">
        <f>IF($CX$45=0,"",IF(SUMIF($A$35:$A$44,J$2,$CX$35:$CX$44)=0,"",SUMIF($A$35:$A$44,J$2,$CX$35:$CX$44)))</f>
        <v/>
      </c>
      <c r="K18" s="128" t="str">
        <f>IF($CX$45=0,"",IF(SUMIF($A$35:$A$44,K$2,$CX$35:$CX$44)=0,"",SUMIF($A$35:$A$44,K$2,$CX$35:$CX$44)))</f>
        <v/>
      </c>
      <c r="L18" s="128" t="str">
        <f>IF($CX$45=0,"",IF(SUMIF($A$35:$A$44,L$2,$CX$35:$CX$44)=0,"",SUMIF($A$35:$A$44,L$2,$CX$35:$CX$44)))</f>
        <v/>
      </c>
      <c r="M18" s="128" t="str">
        <f>IF($CX$45=0,"",IF(SUMIF($A$35:$A$44,M$2,$CX$35:$CX$44)=0,"",SUMIF($A$35:$A$44,M$2,$CX$35:$CX$44)))</f>
        <v/>
      </c>
      <c r="N18" s="128" t="str">
        <f>IF($CX$45=0,"",IF(SUMIF($A$35:$A$44,N$2,$CX$35:$CX$44)=0,"",SUMIF($A$35:$A$44,N$2,$CX$35:$CX$44)))</f>
        <v/>
      </c>
      <c r="O18" s="128" t="str">
        <f>IF($CX$45=0,"",IF(SUMIF($A$35:$A$44,O$2,$CX$35:$CX$44)=0,"",SUMIF($A$35:$A$44,O$2,$CX$35:$CX$44)))</f>
        <v/>
      </c>
      <c r="P18" s="128" t="str">
        <f>IF($CX$45=0,"",IF(SUMIF($A$35:$A$44,P$2,$CX$35:$CX$44)=0,"",SUMIF($A$35:$A$44,P$2,$CX$35:$CX$44)))</f>
        <v/>
      </c>
      <c r="Q18" s="128" t="str">
        <f>IF($CX$45=0,"",IF(SUMIF($A$35:$A$44,Q$2,$CX$35:$CX$44)=0,"",SUMIF($A$35:$A$44,Q$2,$CX$35:$CX$44)))</f>
        <v/>
      </c>
      <c r="R18" s="128" t="str">
        <f>IF($CX$45=0,"",IF(SUMIF($A$35:$A$44,R$2,$CX$35:$CX$44)=0,"",SUMIF($A$35:$A$44,R$2,$CX$35:$CX$44)))</f>
        <v/>
      </c>
      <c r="S18" s="128" t="str">
        <f>IF($CX$45=0,"",IF(SUMIF($A$35:$A$44,S$2,$CX$35:$CX$44)=0,"",SUMIF($A$35:$A$44,S$2,$CX$35:$CX$44)))</f>
        <v/>
      </c>
      <c r="T18" s="128" t="str">
        <f>IF($CX$45=0,"",IF(SUMIF($A$35:$A$44,T$2,$CX$35:$CX$44)=0,"",SUMIF($A$35:$A$44,T$2,$CX$35:$CX$44)))</f>
        <v/>
      </c>
      <c r="U18" s="128" t="str">
        <f>IF($CX$45=0,"",IF(SUMIF($A$35:$A$44,U$2,$CX$35:$CX$44)=0,"",SUMIF($A$35:$A$44,U$2,$CX$35:$CX$44)))</f>
        <v/>
      </c>
      <c r="V18" s="128" t="str">
        <f>IF($CX$45=0,"",IF(SUMIF($A$35:$A$44,V$2,$CX$35:$CX$44)=0,"",SUMIF($A$35:$A$44,V$2,$CX$35:$CX$44)))</f>
        <v/>
      </c>
      <c r="W18" s="128" t="str">
        <f>IF($CX$45=0,"",IF(SUMIF($A$35:$A$44,W$2,$CX$35:$CX$44)=0,"",SUMIF($A$35:$A$44,W$2,$CX$35:$CX$44)))</f>
        <v/>
      </c>
      <c r="X18" s="128" t="str">
        <f>IF($CX$45=0,"",IF(SUMIF($A$35:$A$44,X$2,$CX$35:$CX$44)=0,"",SUMIF($A$35:$A$44,X$2,$CX$35:$CX$44)))</f>
        <v/>
      </c>
      <c r="Y18" s="128" t="str">
        <f>IF($CX$45=0,"",IF(SUMIF($A$35:$A$44,Y$2,$CX$35:$CX$44)=0,"",SUMIF($A$35:$A$44,Y$2,$CX$35:$CX$44)))</f>
        <v/>
      </c>
      <c r="Z18" s="128" t="str">
        <f>IF($CX$45=0,"",IF(SUMIF($A$35:$A$44,Z$2,$CX$35:$CX$44)=0,"",SUMIF($A$35:$A$44,Z$2,$CX$35:$CX$44)))</f>
        <v/>
      </c>
      <c r="AA18" s="128" t="str">
        <f>IF($CX$45=0,"",IF(SUMIF($A$35:$A$44,AA$2,$CX$35:$CX$44)=0,"",SUMIF($A$35:$A$44,AA$2,$CX$35:$CX$44)))</f>
        <v/>
      </c>
      <c r="AB18" s="128" t="str">
        <f>IF($CX$45=0,"",IF(SUMIF($A$35:$A$44,AB$2,$CX$35:$CX$44)=0,"",SUMIF($A$35:$A$44,AB$2,$CX$35:$CX$44)))</f>
        <v/>
      </c>
      <c r="AC18" s="128" t="str">
        <f>IF($CX$45=0,"",IF(SUMIF($A$35:$A$44,AC$2,$CX$35:$CX$44)=0,"",SUMIF($A$35:$A$44,AC$2,$CX$35:$CX$44)))</f>
        <v/>
      </c>
      <c r="AD18" s="128" t="str">
        <f>IF($CX$45=0,"",IF(SUMIF($A$35:$A$44,AD$2,$CX$35:$CX$44)=0,"",SUMIF($A$35:$A$44,AD$2,$CX$35:$CX$44)))</f>
        <v/>
      </c>
      <c r="AE18" s="128" t="str">
        <f>IF($CX$45=0,"",IF(SUMIF($A$35:$A$44,AE$2,$CX$35:$CX$44)=0,"",SUMIF($A$35:$A$44,AE$2,$CX$35:$CX$44)))</f>
        <v/>
      </c>
      <c r="AF18" s="128" t="str">
        <f>IF($CX$45=0,"",IF(SUMIF($A$35:$A$44,AF$2,$CX$35:$CX$44)=0,"",SUMIF($A$35:$A$44,AF$2,$CX$35:$CX$44)))</f>
        <v/>
      </c>
      <c r="AG18" s="128" t="str">
        <f>IF($CX$45=0,"",IF(SUMIF($A$35:$A$44,AG$2,$CX$35:$CX$44)=0,"",SUMIF($A$35:$A$44,AG$2,$CX$35:$CX$44)))</f>
        <v/>
      </c>
      <c r="AH18" s="128" t="str">
        <f>IF($CX$45=0,"",IF(SUMIF($A$35:$A$44,AH$2,$CX$35:$CX$44)=0,"",SUMIF($A$35:$A$44,AH$2,$CX$35:$CX$44)))</f>
        <v/>
      </c>
      <c r="AI18" s="128" t="str">
        <f>IF($CX$45=0,"",IF(SUMIF($A$35:$A$44,AI$2,$CX$35:$CX$44)=0,"",SUMIF($A$35:$A$44,AI$2,$CX$35:$CX$44)))</f>
        <v/>
      </c>
      <c r="AJ18" s="128" t="str">
        <f>IF($CX$45=0,"",IF(SUMIF($A$35:$A$44,AJ$2,$CX$35:$CX$44)=0,"",SUMIF($A$35:$A$44,AJ$2,$CX$35:$CX$44)))</f>
        <v/>
      </c>
      <c r="AK18" s="128" t="str">
        <f>IF($CX$45=0,"",IF(SUMIF($A$35:$A$44,AK$2,$CX$35:$CX$44)=0,"",SUMIF($A$35:$A$44,AK$2,$CX$35:$CX$44)))</f>
        <v/>
      </c>
      <c r="AL18" s="128" t="str">
        <f>IF($CX$45=0,"",IF(SUMIF($A$35:$A$44,AL$2,$CX$35:$CX$44)=0,"",SUMIF($A$35:$A$44,AL$2,$CX$35:$CX$44)))</f>
        <v/>
      </c>
      <c r="AM18" s="128" t="str">
        <f>IF($CX$45=0,"",IF(SUMIF($A$35:$A$44,AM$2,$CX$35:$CX$44)=0,"",SUMIF($A$35:$A$44,AM$2,$CX$35:$CX$44)))</f>
        <v/>
      </c>
      <c r="AN18" s="128" t="str">
        <f>IF($CX$45=0,"",IF(SUMIF($A$35:$A$44,AN$2,$CX$35:$CX$44)=0,"",SUMIF($A$35:$A$44,AN$2,$CX$35:$CX$44)))</f>
        <v/>
      </c>
      <c r="AO18" s="128" t="str">
        <f>IF($CX$45=0,"",IF(SUMIF($A$35:$A$44,AO$2,$CX$35:$CX$44)=0,"",SUMIF($A$35:$A$44,AO$2,$CX$35:$CX$44)))</f>
        <v/>
      </c>
      <c r="AP18" s="128" t="str">
        <f>IF($CX$45=0,"",IF(SUMIF($A$35:$A$44,AP$2,$CX$35:$CX$44)=0,"",SUMIF($A$35:$A$44,AP$2,$CX$35:$CX$44)))</f>
        <v/>
      </c>
      <c r="AQ18" s="128" t="str">
        <f>IF($CX$45=0,"",IF(SUMIF($A$35:$A$44,AQ$2,$CX$35:$CX$44)=0,"",SUMIF($A$35:$A$44,AQ$2,$CX$35:$CX$44)))</f>
        <v/>
      </c>
      <c r="AR18" s="128" t="str">
        <f>IF($CX$45=0,"",IF(SUMIF($A$35:$A$44,AR$2,$CX$35:$CX$44)=0,"",SUMIF($A$35:$A$44,AR$2,$CX$35:$CX$44)))</f>
        <v/>
      </c>
      <c r="AS18" s="128" t="str">
        <f>IF($CX$45=0,"",IF(SUMIF($A$35:$A$44,AS$2,$CX$35:$CX$44)=0,"",SUMIF($A$35:$A$44,AS$2,$CX$35:$CX$44)))</f>
        <v/>
      </c>
      <c r="AT18" s="128" t="str">
        <f>IF($CX$45=0,"",IF(SUMIF($A$35:$A$44,AT$2,$CX$35:$CX$44)=0,"",SUMIF($A$35:$A$44,AT$2,$CX$35:$CX$44)))</f>
        <v/>
      </c>
      <c r="AU18" s="128" t="str">
        <f>IF($CX$45=0,"",IF(SUMIF($A$35:$A$44,AU$2,$CX$35:$CX$44)=0,"",SUMIF($A$35:$A$44,AU$2,$CX$35:$CX$44)))</f>
        <v/>
      </c>
      <c r="AV18" s="128" t="str">
        <f>IF($CX$45=0,"",IF(SUMIF($A$35:$A$44,AV$2,$CX$35:$CX$44)=0,"",SUMIF($A$35:$A$44,AV$2,$CX$35:$CX$44)))</f>
        <v/>
      </c>
      <c r="AW18" s="128" t="str">
        <f>IF($CX$45=0,"",IF(SUMIF($A$35:$A$44,AW$2,$CX$35:$CX$44)=0,"",SUMIF($A$35:$A$44,AW$2,$CX$35:$CX$44)))</f>
        <v/>
      </c>
      <c r="AX18" s="128" t="str">
        <f>IF($CX$45=0,"",IF(SUMIF($A$35:$A$44,AX$2,$CX$35:$CX$44)=0,"",SUMIF($A$35:$A$44,AX$2,$CX$35:$CX$44)))</f>
        <v/>
      </c>
      <c r="AY18" s="128" t="str">
        <f>IF($CX$45=0,"",IF(SUMIF($A$35:$A$44,AY$2,$CX$35:$CX$44)=0,"",SUMIF($A$35:$A$44,AY$2,$CX$35:$CX$44)))</f>
        <v/>
      </c>
      <c r="AZ18" s="128" t="str">
        <f>IF($CX$45=0,"",IF(SUMIF($A$35:$A$44,AZ$2,$CX$35:$CX$44)=0,"",SUMIF($A$35:$A$44,AZ$2,$CX$35:$CX$44)))</f>
        <v/>
      </c>
      <c r="BA18" s="128" t="str">
        <f>IF($CX$45=0,"",IF(SUMIF($A$35:$A$44,BA$2,$CX$35:$CX$44)=0,"",SUMIF($A$35:$A$44,BA$2,$CX$35:$CX$44)))</f>
        <v/>
      </c>
      <c r="BB18" s="128" t="str">
        <f>IF($CX$45=0,"",IF(SUMIF($A$35:$A$44,BB$2,$CX$35:$CX$44)=0,"",SUMIF($A$35:$A$44,BB$2,$CX$35:$CX$44)))</f>
        <v/>
      </c>
      <c r="BC18" s="128" t="str">
        <f>IF($CX$45=0,"",IF(SUMIF($A$35:$A$44,BC$2,$CX$35:$CX$44)=0,"",SUMIF($A$35:$A$44,BC$2,$CX$35:$CX$44)))</f>
        <v/>
      </c>
      <c r="BD18" s="128" t="str">
        <f>IF($CX$45=0,"",IF(SUMIF($A$35:$A$44,BD$2,$CX$35:$CX$44)=0,"",SUMIF($A$35:$A$44,BD$2,$CX$35:$CX$44)))</f>
        <v/>
      </c>
      <c r="BE18" s="128" t="str">
        <f>IF($CX$45=0,"",IF(SUMIF($A$35:$A$44,BE$2,$CX$35:$CX$44)=0,"",SUMIF($A$35:$A$44,BE$2,$CX$35:$CX$44)))</f>
        <v/>
      </c>
      <c r="BF18" s="128" t="str">
        <f>IF($CX$45=0,"",IF(SUMIF($A$35:$A$44,BF$2,$CX$35:$CX$44)=0,"",SUMIF($A$35:$A$44,BF$2,$CX$35:$CX$44)))</f>
        <v/>
      </c>
      <c r="BG18" s="128" t="str">
        <f>IF($CX$45=0,"",IF(SUMIF($A$35:$A$44,BG$2,$CX$35:$CX$44)=0,"",SUMIF($A$35:$A$44,BG$2,$CX$35:$CX$44)))</f>
        <v/>
      </c>
      <c r="BH18" s="128" t="str">
        <f>IF($CX$45=0,"",IF(SUMIF($A$35:$A$44,BH$2,$CX$35:$CX$44)=0,"",SUMIF($A$35:$A$44,BH$2,$CX$35:$CX$44)))</f>
        <v/>
      </c>
      <c r="BI18" s="128" t="str">
        <f>IF($CX$45=0,"",IF(SUMIF($A$35:$A$44,BI$2,$CX$35:$CX$44)=0,"",SUMIF($A$35:$A$44,BI$2,$CX$35:$CX$44)))</f>
        <v/>
      </c>
      <c r="BJ18" s="128" t="str">
        <f>IF($CX$45=0,"",IF(SUMIF($A$35:$A$44,BJ$2,$CX$35:$CX$44)=0,"",SUMIF($A$35:$A$44,BJ$2,$CX$35:$CX$44)))</f>
        <v/>
      </c>
      <c r="BK18" s="128" t="str">
        <f>IF($CX$45=0,"",IF(SUMIF($A$35:$A$44,BK$2,$CX$35:$CX$44)=0,"",SUMIF($A$35:$A$44,BK$2,$CX$35:$CX$44)))</f>
        <v/>
      </c>
      <c r="BL18" s="128" t="str">
        <f>IF($CX$45=0,"",IF(SUMIF($A$35:$A$44,BL$2,$CX$35:$CX$44)=0,"",SUMIF($A$35:$A$44,BL$2,$CX$35:$CX$44)))</f>
        <v/>
      </c>
      <c r="BM18" s="128" t="str">
        <f>IF($CX$45=0,"",IF(SUMIF($A$35:$A$44,BM$2,$CX$35:$CX$44)=0,"",SUMIF($A$35:$A$44,BM$2,$CX$35:$CX$44)))</f>
        <v/>
      </c>
      <c r="BN18" s="128" t="str">
        <f>IF($CX$45=0,"",IF(SUMIF($A$35:$A$44,BN$2,$CX$35:$CX$44)=0,"",SUMIF($A$35:$A$44,BN$2,$CX$35:$CX$44)))</f>
        <v/>
      </c>
      <c r="BO18" s="128" t="str">
        <f>IF($CX$45=0,"",IF(SUMIF($A$35:$A$44,BO$2,$CX$35:$CX$44)=0,"",SUMIF($A$35:$A$44,BO$2,$CX$35:$CX$44)))</f>
        <v/>
      </c>
      <c r="BP18" s="128" t="str">
        <f>IF($CX$45=0,"",IF(SUMIF($A$35:$A$44,BP$2,$CX$35:$CX$44)=0,"",SUMIF($A$35:$A$44,BP$2,$CX$35:$CX$44)))</f>
        <v/>
      </c>
      <c r="BQ18" s="128" t="str">
        <f>IF($CX$45=0,"",IF(SUMIF($A$35:$A$44,BQ$2,$CX$35:$CX$44)=0,"",SUMIF($A$35:$A$44,BQ$2,$CX$35:$CX$44)))</f>
        <v/>
      </c>
      <c r="BR18" s="128" t="str">
        <f>IF($CX$45=0,"",IF(SUMIF($A$35:$A$44,BR$2,$CX$35:$CX$44)=0,"",SUMIF($A$35:$A$44,BR$2,$CX$35:$CX$44)))</f>
        <v/>
      </c>
      <c r="BS18" s="128" t="str">
        <f>IF($CX$45=0,"",IF(SUMIF($A$35:$A$44,BS$2,$CX$35:$CX$44)=0,"",SUMIF($A$35:$A$44,BS$2,$CX$35:$CX$44)))</f>
        <v/>
      </c>
      <c r="BT18" s="128" t="str">
        <f>IF($CX$45=0,"",IF(SUMIF($A$35:$A$44,BT$2,$CX$35:$CX$44)=0,"",SUMIF($A$35:$A$44,BT$2,$CX$35:$CX$44)))</f>
        <v/>
      </c>
      <c r="BU18" s="128" t="str">
        <f>IF($CX$45=0,"",IF(SUMIF($A$35:$A$44,BU$2,$CX$35:$CX$44)=0,"",SUMIF($A$35:$A$44,BU$2,$CX$35:$CX$44)))</f>
        <v/>
      </c>
      <c r="BV18" s="128" t="str">
        <f>IF($CX$45=0,"",IF(SUMIF($A$35:$A$44,BV$2,$CX$35:$CX$44)=0,"",SUMIF($A$35:$A$44,BV$2,$CX$35:$CX$44)))</f>
        <v/>
      </c>
      <c r="BW18" s="128" t="str">
        <f>IF($CX$45=0,"",IF(SUMIF($A$35:$A$44,BW$2,$CX$35:$CX$44)=0,"",SUMIF($A$35:$A$44,BW$2,$CX$35:$CX$44)))</f>
        <v/>
      </c>
      <c r="BX18" s="128" t="str">
        <f>IF($CX$45=0,"",IF(SUMIF($A$35:$A$44,BX$2,$CX$35:$CX$44)=0,"",SUMIF($A$35:$A$44,BX$2,$CX$35:$CX$44)))</f>
        <v/>
      </c>
      <c r="BY18" s="128" t="str">
        <f>IF($CX$45=0,"",IF(SUMIF($A$35:$A$44,BY$2,$CX$35:$CX$44)=0,"",SUMIF($A$35:$A$44,BY$2,$CX$35:$CX$44)))</f>
        <v/>
      </c>
      <c r="BZ18" s="128" t="str">
        <f>IF($CX$45=0,"",IF(SUMIF($A$35:$A$44,BZ$2,$CX$35:$CX$44)=0,"",SUMIF($A$35:$A$44,BZ$2,$CX$35:$CX$44)))</f>
        <v/>
      </c>
      <c r="CA18" s="128" t="str">
        <f>IF($CX$45=0,"",IF(SUMIF($A$35:$A$44,CA$2,$CX$35:$CX$44)=0,"",SUMIF($A$35:$A$44,CA$2,$CX$35:$CX$44)))</f>
        <v/>
      </c>
      <c r="CB18" s="128" t="str">
        <f>IF($CX$45=0,"",IF(SUMIF($A$35:$A$44,CB$2,$CX$35:$CX$44)=0,"",SUMIF($A$35:$A$44,CB$2,$CX$35:$CX$44)))</f>
        <v/>
      </c>
      <c r="CC18" s="128" t="str">
        <f>IF($CX$45=0,"",IF(SUMIF($A$35:$A$44,CC$2,$CX$35:$CX$44)=0,"",SUMIF($A$35:$A$44,CC$2,$CX$35:$CX$44)))</f>
        <v/>
      </c>
      <c r="CD18" s="128" t="str">
        <f>IF($CX$45=0,"",IF(SUMIF($A$35:$A$44,CD$2,$CX$35:$CX$44)=0,"",SUMIF($A$35:$A$44,CD$2,$CX$35:$CX$44)))</f>
        <v/>
      </c>
      <c r="CE18" s="128" t="str">
        <f>IF($CX$45=0,"",IF(SUMIF($A$35:$A$44,CE$2,$CX$35:$CX$44)=0,"",SUMIF($A$35:$A$44,CE$2,$CX$35:$CX$44)))</f>
        <v/>
      </c>
      <c r="CF18" s="128" t="str">
        <f>IF($CX$45=0,"",IF(SUMIF($A$35:$A$44,CF$2,$CX$35:$CX$44)=0,"",SUMIF($A$35:$A$44,CF$2,$CX$35:$CX$44)))</f>
        <v/>
      </c>
      <c r="CG18" s="128" t="str">
        <f>IF($CX$45=0,"",IF(SUMIF($A$35:$A$44,CG$2,$CX$35:$CX$44)=0,"",SUMIF($A$35:$A$44,CG$2,$CX$35:$CX$44)))</f>
        <v/>
      </c>
      <c r="CH18" s="128" t="str">
        <f>IF($CX$45=0,"",IF(SUMIF($A$35:$A$44,CH$2,$CX$35:$CX$44)=0,"",SUMIF($A$35:$A$44,CH$2,$CX$35:$CX$44)))</f>
        <v/>
      </c>
      <c r="CI18" s="128" t="str">
        <f>IF($CX$45=0,"",IF(SUMIF($A$35:$A$44,CI$2,$CX$35:$CX$44)=0,"",SUMIF($A$35:$A$44,CI$2,$CX$35:$CX$44)))</f>
        <v/>
      </c>
      <c r="CJ18" s="128" t="str">
        <f>IF($CX$45=0,"",IF(SUMIF($A$35:$A$44,CJ$2,$CX$35:$CX$44)=0,"",SUMIF($A$35:$A$44,CJ$2,$CX$35:$CX$44)))</f>
        <v/>
      </c>
      <c r="CK18" s="128" t="str">
        <f>IF($CX$45=0,"",IF(SUMIF($A$35:$A$44,CK$2,$CX$35:$CX$44)=0,"",SUMIF($A$35:$A$44,CK$2,$CX$35:$CX$44)))</f>
        <v/>
      </c>
      <c r="CL18" s="128" t="str">
        <f>IF($CX$45=0,"",IF(SUMIF($A$35:$A$44,CL$2,$CX$35:$CX$44)=0,"",SUMIF($A$35:$A$44,CL$2,$CX$35:$CX$44)))</f>
        <v/>
      </c>
      <c r="CM18" s="128" t="str">
        <f>IF($CX$45=0,"",IF(SUMIF($A$35:$A$44,CM$2,$CX$35:$CX$44)=0,"",SUMIF($A$35:$A$44,CM$2,$CX$35:$CX$44)))</f>
        <v/>
      </c>
      <c r="CN18" s="128" t="str">
        <f>IF($CX$45=0,"",IF(SUMIF($A$35:$A$44,CN$2,$CX$35:$CX$44)=0,"",SUMIF($A$35:$A$44,CN$2,$CX$35:$CX$44)))</f>
        <v/>
      </c>
      <c r="CO18" s="128" t="str">
        <f>IF($CX$45=0,"",IF(SUMIF($A$35:$A$44,CO$2,$CX$35:$CX$44)=0,"",SUMIF($A$35:$A$44,CO$2,$CX$35:$CX$44)))</f>
        <v/>
      </c>
      <c r="CP18" s="128" t="str">
        <f>IF($CX$45=0,"",IF(SUMIF($A$35:$A$44,CP$2,$CX$35:$CX$44)=0,"",SUMIF($A$35:$A$44,CP$2,$CX$35:$CX$44)))</f>
        <v/>
      </c>
      <c r="CQ18" s="128" t="str">
        <f>IF($CX$45=0,"",IF(SUMIF($A$35:$A$44,CQ$2,$CX$35:$CX$44)=0,"",SUMIF($A$35:$A$44,CQ$2,$CX$35:$CX$44)))</f>
        <v/>
      </c>
      <c r="CR18" s="128" t="str">
        <f>IF($CX$45=0,"",IF(SUMIF($A$35:$A$44,CR$2,$CX$35:$CX$44)=0,"",SUMIF($A$35:$A$44,CR$2,$CX$35:$CX$44)))</f>
        <v/>
      </c>
      <c r="CS18" s="128" t="str">
        <f>IF($CX$45=0,"",IF(SUMIF($A$35:$A$44,CS$2,$CX$35:$CX$44)=0,"",SUMIF($A$35:$A$44,CS$2,$CX$35:$CX$44)))</f>
        <v/>
      </c>
      <c r="CT18" s="128" t="str">
        <f t="shared" ref="CT18:CZ18" si="10">IF($CX$45=0,"",IF(SUMIF($A$35:$A$44,CT$2,$CX$35:$CX$44)=0,"",SUMIF($A$35:$A$44,CT$2,$CX$35:$CX$44)))</f>
        <v/>
      </c>
      <c r="CU18" s="128" t="str">
        <f t="shared" si="10"/>
        <v/>
      </c>
      <c r="CV18" s="128" t="str">
        <f t="shared" si="10"/>
        <v/>
      </c>
      <c r="CW18" s="128" t="str">
        <f t="shared" si="10"/>
        <v/>
      </c>
      <c r="CX18" s="128" t="str">
        <f t="shared" si="10"/>
        <v/>
      </c>
      <c r="CY18" s="128" t="str">
        <f t="shared" si="10"/>
        <v/>
      </c>
      <c r="CZ18" s="128" t="str">
        <f t="shared" si="10"/>
        <v/>
      </c>
    </row>
    <row r="19" spans="1:113" ht="13.5" thickBot="1" x14ac:dyDescent="0.25">
      <c r="A19" s="799"/>
      <c r="B19" s="722"/>
      <c r="C19" s="141" t="s">
        <v>1161</v>
      </c>
      <c r="D19" s="131" t="str">
        <f>IF(SUM(E19:CZ19)=0,"",SUM(E19:CZ19))</f>
        <v/>
      </c>
      <c r="E19" s="131" t="str">
        <f>IF($CY$45=0,"",IF(SUMIF($A$35:$A$44,E$2,$CY$35:$CY$44)=0,"",SUMIF($A$35:$A$44,E$2,$CY$35:$CY$44)))</f>
        <v/>
      </c>
      <c r="F19" s="142" t="str">
        <f>IF($CY$45=0,"",IF(SUMIF($A$35:$A$44,F$2,$CY$35:$CY$44)=0,"",SUMIF($A$35:$A$44,F$2,$CY$35:$CY$44)))</f>
        <v/>
      </c>
      <c r="G19" s="128" t="str">
        <f>IF($CY$45=0,"",IF(SUMIF($A$35:$A$44,G$2,$CY$35:$CY$44)=0,"",SUMIF($A$35:$A$44,G$2,$CY$35:$CY$44)))</f>
        <v/>
      </c>
      <c r="H19" s="128" t="str">
        <f>IF($CY$45=0,"",IF(SUMIF($A$35:$A$44,H$2,$CY$35:$CY$44)=0,"",SUMIF($A$35:$A$44,H$2,$CY$35:$CY$44)))</f>
        <v/>
      </c>
      <c r="I19" s="128" t="str">
        <f>IF($CY$45=0,"",IF(SUMIF($A$35:$A$44,I$2,$CY$35:$CY$44)=0,"",SUMIF($A$35:$A$44,I$2,$CY$35:$CY$44)))</f>
        <v/>
      </c>
      <c r="J19" s="128" t="str">
        <f>IF($CY$45=0,"",IF(SUMIF($A$35:$A$44,J$2,$CY$35:$CY$44)=0,"",SUMIF($A$35:$A$44,J$2,$CY$35:$CY$44)))</f>
        <v/>
      </c>
      <c r="K19" s="128" t="str">
        <f>IF($CY$45=0,"",IF(SUMIF($A$35:$A$44,K$2,$CY$35:$CY$44)=0,"",SUMIF($A$35:$A$44,K$2,$CY$35:$CY$44)))</f>
        <v/>
      </c>
      <c r="L19" s="128" t="str">
        <f>IF($CY$45=0,"",IF(SUMIF($A$35:$A$44,L$2,$CY$35:$CY$44)=0,"",SUMIF($A$35:$A$44,L$2,$CY$35:$CY$44)))</f>
        <v/>
      </c>
      <c r="M19" s="128" t="str">
        <f>IF($CY$45=0,"",IF(SUMIF($A$35:$A$44,M$2,$CY$35:$CY$44)=0,"",SUMIF($A$35:$A$44,M$2,$CY$35:$CY$44)))</f>
        <v/>
      </c>
      <c r="N19" s="128" t="str">
        <f>IF($CY$45=0,"",IF(SUMIF($A$35:$A$44,N$2,$CY$35:$CY$44)=0,"",SUMIF($A$35:$A$44,N$2,$CY$35:$CY$44)))</f>
        <v/>
      </c>
      <c r="O19" s="128" t="str">
        <f>IF($CY$45=0,"",IF(SUMIF($A$35:$A$44,O$2,$CY$35:$CY$44)=0,"",SUMIF($A$35:$A$44,O$2,$CY$35:$CY$44)))</f>
        <v/>
      </c>
      <c r="P19" s="128" t="str">
        <f>IF($CY$45=0,"",IF(SUMIF($A$35:$A$44,P$2,$CY$35:$CY$44)=0,"",SUMIF($A$35:$A$44,P$2,$CY$35:$CY$44)))</f>
        <v/>
      </c>
      <c r="Q19" s="128" t="str">
        <f>IF($CY$45=0,"",IF(SUMIF($A$35:$A$44,Q$2,$CY$35:$CY$44)=0,"",SUMIF($A$35:$A$44,Q$2,$CY$35:$CY$44)))</f>
        <v/>
      </c>
      <c r="R19" s="128" t="str">
        <f>IF($CY$45=0,"",IF(SUMIF($A$35:$A$44,R$2,$CY$35:$CY$44)=0,"",SUMIF($A$35:$A$44,R$2,$CY$35:$CY$44)))</f>
        <v/>
      </c>
      <c r="S19" s="128" t="str">
        <f>IF($CY$45=0,"",IF(SUMIF($A$35:$A$44,S$2,$CY$35:$CY$44)=0,"",SUMIF($A$35:$A$44,S$2,$CY$35:$CY$44)))</f>
        <v/>
      </c>
      <c r="T19" s="128" t="str">
        <f>IF($CY$45=0,"",IF(SUMIF($A$35:$A$44,T$2,$CY$35:$CY$44)=0,"",SUMIF($A$35:$A$44,T$2,$CY$35:$CY$44)))</f>
        <v/>
      </c>
      <c r="U19" s="128" t="str">
        <f>IF($CY$45=0,"",IF(SUMIF($A$35:$A$44,U$2,$CY$35:$CY$44)=0,"",SUMIF($A$35:$A$44,U$2,$CY$35:$CY$44)))</f>
        <v/>
      </c>
      <c r="V19" s="128" t="str">
        <f>IF($CY$45=0,"",IF(SUMIF($A$35:$A$44,V$2,$CY$35:$CY$44)=0,"",SUMIF($A$35:$A$44,V$2,$CY$35:$CY$44)))</f>
        <v/>
      </c>
      <c r="W19" s="128" t="str">
        <f>IF($CY$45=0,"",IF(SUMIF($A$35:$A$44,W$2,$CY$35:$CY$44)=0,"",SUMIF($A$35:$A$44,W$2,$CY$35:$CY$44)))</f>
        <v/>
      </c>
      <c r="X19" s="128" t="str">
        <f>IF($CY$45=0,"",IF(SUMIF($A$35:$A$44,X$2,$CY$35:$CY$44)=0,"",SUMIF($A$35:$A$44,X$2,$CY$35:$CY$44)))</f>
        <v/>
      </c>
      <c r="Y19" s="128" t="str">
        <f>IF($CY$45=0,"",IF(SUMIF($A$35:$A$44,Y$2,$CY$35:$CY$44)=0,"",SUMIF($A$35:$A$44,Y$2,$CY$35:$CY$44)))</f>
        <v/>
      </c>
      <c r="Z19" s="128" t="str">
        <f>IF($CY$45=0,"",IF(SUMIF($A$35:$A$44,Z$2,$CY$35:$CY$44)=0,"",SUMIF($A$35:$A$44,Z$2,$CY$35:$CY$44)))</f>
        <v/>
      </c>
      <c r="AA19" s="128" t="str">
        <f>IF($CY$45=0,"",IF(SUMIF($A$35:$A$44,AA$2,$CY$35:$CY$44)=0,"",SUMIF($A$35:$A$44,AA$2,$CY$35:$CY$44)))</f>
        <v/>
      </c>
      <c r="AB19" s="128" t="str">
        <f>IF($CY$45=0,"",IF(SUMIF($A$35:$A$44,AB$2,$CY$35:$CY$44)=0,"",SUMIF($A$35:$A$44,AB$2,$CY$35:$CY$44)))</f>
        <v/>
      </c>
      <c r="AC19" s="128" t="str">
        <f>IF($CY$45=0,"",IF(SUMIF($A$35:$A$44,AC$2,$CY$35:$CY$44)=0,"",SUMIF($A$35:$A$44,AC$2,$CY$35:$CY$44)))</f>
        <v/>
      </c>
      <c r="AD19" s="128" t="str">
        <f>IF($CY$45=0,"",IF(SUMIF($A$35:$A$44,AD$2,$CY$35:$CY$44)=0,"",SUMIF($A$35:$A$44,AD$2,$CY$35:$CY$44)))</f>
        <v/>
      </c>
      <c r="AE19" s="128" t="str">
        <f>IF($CY$45=0,"",IF(SUMIF($A$35:$A$44,AE$2,$CY$35:$CY$44)=0,"",SUMIF($A$35:$A$44,AE$2,$CY$35:$CY$44)))</f>
        <v/>
      </c>
      <c r="AF19" s="128" t="str">
        <f>IF($CY$45=0,"",IF(SUMIF($A$35:$A$44,AF$2,$CY$35:$CY$44)=0,"",SUMIF($A$35:$A$44,AF$2,$CY$35:$CY$44)))</f>
        <v/>
      </c>
      <c r="AG19" s="128" t="str">
        <f>IF($CY$45=0,"",IF(SUMIF($A$35:$A$44,AG$2,$CY$35:$CY$44)=0,"",SUMIF($A$35:$A$44,AG$2,$CY$35:$CY$44)))</f>
        <v/>
      </c>
      <c r="AH19" s="128" t="str">
        <f>IF($CY$45=0,"",IF(SUMIF($A$35:$A$44,AH$2,$CY$35:$CY$44)=0,"",SUMIF($A$35:$A$44,AH$2,$CY$35:$CY$44)))</f>
        <v/>
      </c>
      <c r="AI19" s="128" t="str">
        <f>IF($CY$45=0,"",IF(SUMIF($A$35:$A$44,AI$2,$CY$35:$CY$44)=0,"",SUMIF($A$35:$A$44,AI$2,$CY$35:$CY$44)))</f>
        <v/>
      </c>
      <c r="AJ19" s="128" t="str">
        <f>IF($CY$45=0,"",IF(SUMIF($A$35:$A$44,AJ$2,$CY$35:$CY$44)=0,"",SUMIF($A$35:$A$44,AJ$2,$CY$35:$CY$44)))</f>
        <v/>
      </c>
      <c r="AK19" s="128" t="str">
        <f>IF($CY$45=0,"",IF(SUMIF($A$35:$A$44,AK$2,$CY$35:$CY$44)=0,"",SUMIF($A$35:$A$44,AK$2,$CY$35:$CY$44)))</f>
        <v/>
      </c>
      <c r="AL19" s="128" t="str">
        <f>IF($CY$45=0,"",IF(SUMIF($A$35:$A$44,AL$2,$CY$35:$CY$44)=0,"",SUMIF($A$35:$A$44,AL$2,$CY$35:$CY$44)))</f>
        <v/>
      </c>
      <c r="AM19" s="128" t="str">
        <f>IF($CY$45=0,"",IF(SUMIF($A$35:$A$44,AM$2,$CY$35:$CY$44)=0,"",SUMIF($A$35:$A$44,AM$2,$CY$35:$CY$44)))</f>
        <v/>
      </c>
      <c r="AN19" s="128" t="str">
        <f>IF($CY$45=0,"",IF(SUMIF($A$35:$A$44,AN$2,$CY$35:$CY$44)=0,"",SUMIF($A$35:$A$44,AN$2,$CY$35:$CY$44)))</f>
        <v/>
      </c>
      <c r="AO19" s="128" t="str">
        <f>IF($CY$45=0,"",IF(SUMIF($A$35:$A$44,AO$2,$CY$35:$CY$44)=0,"",SUMIF($A$35:$A$44,AO$2,$CY$35:$CY$44)))</f>
        <v/>
      </c>
      <c r="AP19" s="128" t="str">
        <f>IF($CY$45=0,"",IF(SUMIF($A$35:$A$44,AP$2,$CY$35:$CY$44)=0,"",SUMIF($A$35:$A$44,AP$2,$CY$35:$CY$44)))</f>
        <v/>
      </c>
      <c r="AQ19" s="128" t="str">
        <f>IF($CY$45=0,"",IF(SUMIF($A$35:$A$44,AQ$2,$CY$35:$CY$44)=0,"",SUMIF($A$35:$A$44,AQ$2,$CY$35:$CY$44)))</f>
        <v/>
      </c>
      <c r="AR19" s="128" t="str">
        <f>IF($CY$45=0,"",IF(SUMIF($A$35:$A$44,AR$2,$CY$35:$CY$44)=0,"",SUMIF($A$35:$A$44,AR$2,$CY$35:$CY$44)))</f>
        <v/>
      </c>
      <c r="AS19" s="128" t="str">
        <f>IF($CY$45=0,"",IF(SUMIF($A$35:$A$44,AS$2,$CY$35:$CY$44)=0,"",SUMIF($A$35:$A$44,AS$2,$CY$35:$CY$44)))</f>
        <v/>
      </c>
      <c r="AT19" s="128" t="str">
        <f>IF($CY$45=0,"",IF(SUMIF($A$35:$A$44,AT$2,$CY$35:$CY$44)=0,"",SUMIF($A$35:$A$44,AT$2,$CY$35:$CY$44)))</f>
        <v/>
      </c>
      <c r="AU19" s="128" t="str">
        <f>IF($CY$45=0,"",IF(SUMIF($A$35:$A$44,AU$2,$CY$35:$CY$44)=0,"",SUMIF($A$35:$A$44,AU$2,$CY$35:$CY$44)))</f>
        <v/>
      </c>
      <c r="AV19" s="128" t="str">
        <f>IF($CY$45=0,"",IF(SUMIF($A$35:$A$44,AV$2,$CY$35:$CY$44)=0,"",SUMIF($A$35:$A$44,AV$2,$CY$35:$CY$44)))</f>
        <v/>
      </c>
      <c r="AW19" s="128" t="str">
        <f>IF($CY$45=0,"",IF(SUMIF($A$35:$A$44,AW$2,$CY$35:$CY$44)=0,"",SUMIF($A$35:$A$44,AW$2,$CY$35:$CY$44)))</f>
        <v/>
      </c>
      <c r="AX19" s="128" t="str">
        <f>IF($CY$45=0,"",IF(SUMIF($A$35:$A$44,AX$2,$CY$35:$CY$44)=0,"",SUMIF($A$35:$A$44,AX$2,$CY$35:$CY$44)))</f>
        <v/>
      </c>
      <c r="AY19" s="128" t="str">
        <f>IF($CY$45=0,"",IF(SUMIF($A$35:$A$44,AY$2,$CY$35:$CY$44)=0,"",SUMIF($A$35:$A$44,AY$2,$CY$35:$CY$44)))</f>
        <v/>
      </c>
      <c r="AZ19" s="128" t="str">
        <f>IF($CY$45=0,"",IF(SUMIF($A$35:$A$44,AZ$2,$CY$35:$CY$44)=0,"",SUMIF($A$35:$A$44,AZ$2,$CY$35:$CY$44)))</f>
        <v/>
      </c>
      <c r="BA19" s="128" t="str">
        <f>IF($CY$45=0,"",IF(SUMIF($A$35:$A$44,BA$2,$CY$35:$CY$44)=0,"",SUMIF($A$35:$A$44,BA$2,$CY$35:$CY$44)))</f>
        <v/>
      </c>
      <c r="BB19" s="128" t="str">
        <f>IF($CY$45=0,"",IF(SUMIF($A$35:$A$44,BB$2,$CY$35:$CY$44)=0,"",SUMIF($A$35:$A$44,BB$2,$CY$35:$CY$44)))</f>
        <v/>
      </c>
      <c r="BC19" s="128" t="str">
        <f>IF($CY$45=0,"",IF(SUMIF($A$35:$A$44,BC$2,$CY$35:$CY$44)=0,"",SUMIF($A$35:$A$44,BC$2,$CY$35:$CY$44)))</f>
        <v/>
      </c>
      <c r="BD19" s="128" t="str">
        <f>IF($CY$45=0,"",IF(SUMIF($A$35:$A$44,BD$2,$CY$35:$CY$44)=0,"",SUMIF($A$35:$A$44,BD$2,$CY$35:$CY$44)))</f>
        <v/>
      </c>
      <c r="BE19" s="128" t="str">
        <f>IF($CY$45=0,"",IF(SUMIF($A$35:$A$44,BE$2,$CY$35:$CY$44)=0,"",SUMIF($A$35:$A$44,BE$2,$CY$35:$CY$44)))</f>
        <v/>
      </c>
      <c r="BF19" s="128" t="str">
        <f>IF($CY$45=0,"",IF(SUMIF($A$35:$A$44,BF$2,$CY$35:$CY$44)=0,"",SUMIF($A$35:$A$44,BF$2,$CY$35:$CY$44)))</f>
        <v/>
      </c>
      <c r="BG19" s="128" t="str">
        <f>IF($CY$45=0,"",IF(SUMIF($A$35:$A$44,BG$2,$CY$35:$CY$44)=0,"",SUMIF($A$35:$A$44,BG$2,$CY$35:$CY$44)))</f>
        <v/>
      </c>
      <c r="BH19" s="128" t="str">
        <f>IF($CY$45=0,"",IF(SUMIF($A$35:$A$44,BH$2,$CY$35:$CY$44)=0,"",SUMIF($A$35:$A$44,BH$2,$CY$35:$CY$44)))</f>
        <v/>
      </c>
      <c r="BI19" s="128" t="str">
        <f>IF($CY$45=0,"",IF(SUMIF($A$35:$A$44,BI$2,$CY$35:$CY$44)=0,"",SUMIF($A$35:$A$44,BI$2,$CY$35:$CY$44)))</f>
        <v/>
      </c>
      <c r="BJ19" s="128" t="str">
        <f>IF($CY$45=0,"",IF(SUMIF($A$35:$A$44,BJ$2,$CY$35:$CY$44)=0,"",SUMIF($A$35:$A$44,BJ$2,$CY$35:$CY$44)))</f>
        <v/>
      </c>
      <c r="BK19" s="128" t="str">
        <f>IF($CY$45=0,"",IF(SUMIF($A$35:$A$44,BK$2,$CY$35:$CY$44)=0,"",SUMIF($A$35:$A$44,BK$2,$CY$35:$CY$44)))</f>
        <v/>
      </c>
      <c r="BL19" s="128" t="str">
        <f>IF($CY$45=0,"",IF(SUMIF($A$35:$A$44,BL$2,$CY$35:$CY$44)=0,"",SUMIF($A$35:$A$44,BL$2,$CY$35:$CY$44)))</f>
        <v/>
      </c>
      <c r="BM19" s="128" t="str">
        <f>IF($CY$45=0,"",IF(SUMIF($A$35:$A$44,BM$2,$CY$35:$CY$44)=0,"",SUMIF($A$35:$A$44,BM$2,$CY$35:$CY$44)))</f>
        <v/>
      </c>
      <c r="BN19" s="128" t="str">
        <f>IF($CY$45=0,"",IF(SUMIF($A$35:$A$44,BN$2,$CY$35:$CY$44)=0,"",SUMIF($A$35:$A$44,BN$2,$CY$35:$CY$44)))</f>
        <v/>
      </c>
      <c r="BO19" s="128" t="str">
        <f>IF($CY$45=0,"",IF(SUMIF($A$35:$A$44,BO$2,$CY$35:$CY$44)=0,"",SUMIF($A$35:$A$44,BO$2,$CY$35:$CY$44)))</f>
        <v/>
      </c>
      <c r="BP19" s="128" t="str">
        <f>IF($CY$45=0,"",IF(SUMIF($A$35:$A$44,BP$2,$CY$35:$CY$44)=0,"",SUMIF($A$35:$A$44,BP$2,$CY$35:$CY$44)))</f>
        <v/>
      </c>
      <c r="BQ19" s="128" t="str">
        <f>IF($CY$45=0,"",IF(SUMIF($A$35:$A$44,BQ$2,$CY$35:$CY$44)=0,"",SUMIF($A$35:$A$44,BQ$2,$CY$35:$CY$44)))</f>
        <v/>
      </c>
      <c r="BR19" s="128" t="str">
        <f>IF($CY$45=0,"",IF(SUMIF($A$35:$A$44,BR$2,$CY$35:$CY$44)=0,"",SUMIF($A$35:$A$44,BR$2,$CY$35:$CY$44)))</f>
        <v/>
      </c>
      <c r="BS19" s="128" t="str">
        <f>IF($CY$45=0,"",IF(SUMIF($A$35:$A$44,BS$2,$CY$35:$CY$44)=0,"",SUMIF($A$35:$A$44,BS$2,$CY$35:$CY$44)))</f>
        <v/>
      </c>
      <c r="BT19" s="128" t="str">
        <f>IF($CY$45=0,"",IF(SUMIF($A$35:$A$44,BT$2,$CY$35:$CY$44)=0,"",SUMIF($A$35:$A$44,BT$2,$CY$35:$CY$44)))</f>
        <v/>
      </c>
      <c r="BU19" s="128" t="str">
        <f>IF($CY$45=0,"",IF(SUMIF($A$35:$A$44,BU$2,$CY$35:$CY$44)=0,"",SUMIF($A$35:$A$44,BU$2,$CY$35:$CY$44)))</f>
        <v/>
      </c>
      <c r="BV19" s="128" t="str">
        <f>IF($CY$45=0,"",IF(SUMIF($A$35:$A$44,BV$2,$CY$35:$CY$44)=0,"",SUMIF($A$35:$A$44,BV$2,$CY$35:$CY$44)))</f>
        <v/>
      </c>
      <c r="BW19" s="128" t="str">
        <f>IF($CY$45=0,"",IF(SUMIF($A$35:$A$44,BW$2,$CY$35:$CY$44)=0,"",SUMIF($A$35:$A$44,BW$2,$CY$35:$CY$44)))</f>
        <v/>
      </c>
      <c r="BX19" s="128" t="str">
        <f>IF($CY$45=0,"",IF(SUMIF($A$35:$A$44,BX$2,$CY$35:$CY$44)=0,"",SUMIF($A$35:$A$44,BX$2,$CY$35:$CY$44)))</f>
        <v/>
      </c>
      <c r="BY19" s="128" t="str">
        <f>IF($CY$45=0,"",IF(SUMIF($A$35:$A$44,BY$2,$CY$35:$CY$44)=0,"",SUMIF($A$35:$A$44,BY$2,$CY$35:$CY$44)))</f>
        <v/>
      </c>
      <c r="BZ19" s="128" t="str">
        <f>IF($CY$45=0,"",IF(SUMIF($A$35:$A$44,BZ$2,$CY$35:$CY$44)=0,"",SUMIF($A$35:$A$44,BZ$2,$CY$35:$CY$44)))</f>
        <v/>
      </c>
      <c r="CA19" s="128" t="str">
        <f>IF($CY$45=0,"",IF(SUMIF($A$35:$A$44,CA$2,$CY$35:$CY$44)=0,"",SUMIF($A$35:$A$44,CA$2,$CY$35:$CY$44)))</f>
        <v/>
      </c>
      <c r="CB19" s="128" t="str">
        <f>IF($CY$45=0,"",IF(SUMIF($A$35:$A$44,CB$2,$CY$35:$CY$44)=0,"",SUMIF($A$35:$A$44,CB$2,$CY$35:$CY$44)))</f>
        <v/>
      </c>
      <c r="CC19" s="128" t="str">
        <f>IF($CY$45=0,"",IF(SUMIF($A$35:$A$44,CC$2,$CY$35:$CY$44)=0,"",SUMIF($A$35:$A$44,CC$2,$CY$35:$CY$44)))</f>
        <v/>
      </c>
      <c r="CD19" s="128" t="str">
        <f>IF($CY$45=0,"",IF(SUMIF($A$35:$A$44,CD$2,$CY$35:$CY$44)=0,"",SUMIF($A$35:$A$44,CD$2,$CY$35:$CY$44)))</f>
        <v/>
      </c>
      <c r="CE19" s="128" t="str">
        <f>IF($CY$45=0,"",IF(SUMIF($A$35:$A$44,CE$2,$CY$35:$CY$44)=0,"",SUMIF($A$35:$A$44,CE$2,$CY$35:$CY$44)))</f>
        <v/>
      </c>
      <c r="CF19" s="128" t="str">
        <f>IF($CY$45=0,"",IF(SUMIF($A$35:$A$44,CF$2,$CY$35:$CY$44)=0,"",SUMIF($A$35:$A$44,CF$2,$CY$35:$CY$44)))</f>
        <v/>
      </c>
      <c r="CG19" s="128" t="str">
        <f>IF($CY$45=0,"",IF(SUMIF($A$35:$A$44,CG$2,$CY$35:$CY$44)=0,"",SUMIF($A$35:$A$44,CG$2,$CY$35:$CY$44)))</f>
        <v/>
      </c>
      <c r="CH19" s="128" t="str">
        <f>IF($CY$45=0,"",IF(SUMIF($A$35:$A$44,CH$2,$CY$35:$CY$44)=0,"",SUMIF($A$35:$A$44,CH$2,$CY$35:$CY$44)))</f>
        <v/>
      </c>
      <c r="CI19" s="128" t="str">
        <f>IF($CY$45=0,"",IF(SUMIF($A$35:$A$44,CI$2,$CY$35:$CY$44)=0,"",SUMIF($A$35:$A$44,CI$2,$CY$35:$CY$44)))</f>
        <v/>
      </c>
      <c r="CJ19" s="128" t="str">
        <f>IF($CY$45=0,"",IF(SUMIF($A$35:$A$44,CJ$2,$CY$35:$CY$44)=0,"",SUMIF($A$35:$A$44,CJ$2,$CY$35:$CY$44)))</f>
        <v/>
      </c>
      <c r="CK19" s="128" t="str">
        <f>IF($CY$45=0,"",IF(SUMIF($A$35:$A$44,CK$2,$CY$35:$CY$44)=0,"",SUMIF($A$35:$A$44,CK$2,$CY$35:$CY$44)))</f>
        <v/>
      </c>
      <c r="CL19" s="128" t="str">
        <f>IF($CY$45=0,"",IF(SUMIF($A$35:$A$44,CL$2,$CY$35:$CY$44)=0,"",SUMIF($A$35:$A$44,CL$2,$CY$35:$CY$44)))</f>
        <v/>
      </c>
      <c r="CM19" s="128" t="str">
        <f>IF($CY$45=0,"",IF(SUMIF($A$35:$A$44,CM$2,$CY$35:$CY$44)=0,"",SUMIF($A$35:$A$44,CM$2,$CY$35:$CY$44)))</f>
        <v/>
      </c>
      <c r="CN19" s="128" t="str">
        <f>IF($CY$45=0,"",IF(SUMIF($A$35:$A$44,CN$2,$CY$35:$CY$44)=0,"",SUMIF($A$35:$A$44,CN$2,$CY$35:$CY$44)))</f>
        <v/>
      </c>
      <c r="CO19" s="128" t="str">
        <f>IF($CY$45=0,"",IF(SUMIF($A$35:$A$44,CO$2,$CY$35:$CY$44)=0,"",SUMIF($A$35:$A$44,CO$2,$CY$35:$CY$44)))</f>
        <v/>
      </c>
      <c r="CP19" s="128" t="str">
        <f>IF($CY$45=0,"",IF(SUMIF($A$35:$A$44,CP$2,$CY$35:$CY$44)=0,"",SUMIF($A$35:$A$44,CP$2,$CY$35:$CY$44)))</f>
        <v/>
      </c>
      <c r="CQ19" s="128" t="str">
        <f>IF($CY$45=0,"",IF(SUMIF($A$35:$A$44,CQ$2,$CY$35:$CY$44)=0,"",SUMIF($A$35:$A$44,CQ$2,$CY$35:$CY$44)))</f>
        <v/>
      </c>
      <c r="CR19" s="128" t="str">
        <f>IF($CY$45=0,"",IF(SUMIF($A$35:$A$44,CR$2,$CY$35:$CY$44)=0,"",SUMIF($A$35:$A$44,CR$2,$CY$35:$CY$44)))</f>
        <v/>
      </c>
      <c r="CS19" s="128" t="str">
        <f>IF($CY$45=0,"",IF(SUMIF($A$35:$A$44,CS$2,$CY$35:$CY$44)=0,"",SUMIF($A$35:$A$44,CS$2,$CY$35:$CY$44)))</f>
        <v/>
      </c>
      <c r="CT19" s="128" t="str">
        <f t="shared" ref="CT19:CZ19" si="11">IF($CY$45=0,"",IF(SUMIF($A$35:$A$44,CT$2,$CY$35:$CY$44)=0,"",SUMIF($A$35:$A$44,CT$2,$CY$35:$CY$44)))</f>
        <v/>
      </c>
      <c r="CU19" s="128" t="str">
        <f t="shared" si="11"/>
        <v/>
      </c>
      <c r="CV19" s="128" t="str">
        <f t="shared" si="11"/>
        <v/>
      </c>
      <c r="CW19" s="128" t="str">
        <f t="shared" si="11"/>
        <v/>
      </c>
      <c r="CX19" s="128" t="str">
        <f t="shared" si="11"/>
        <v/>
      </c>
      <c r="CY19" s="128" t="str">
        <f t="shared" si="11"/>
        <v/>
      </c>
      <c r="CZ19" s="128" t="str">
        <f t="shared" si="11"/>
        <v/>
      </c>
    </row>
    <row r="20" spans="1:113" ht="26" x14ac:dyDescent="0.2">
      <c r="A20" s="797" t="s">
        <v>890</v>
      </c>
      <c r="B20" s="609"/>
      <c r="C20" s="139" t="s">
        <v>1158</v>
      </c>
      <c r="D20" s="126" t="str">
        <f>IF(SUM(E20:CZ20)=0,"",SUM(E20:CZ20))</f>
        <v/>
      </c>
      <c r="E20" s="126" t="str">
        <f>IF($CZ$45=0,"",IF(SUMIF($A$35:$A$44,E$2,$CZ$35:$CZ$44)=0,"",SUMIF($A$35:$A$44,E$2,$CZ$35:$CZ$44)))</f>
        <v/>
      </c>
      <c r="F20" s="140" t="str">
        <f>IF($CZ$45=0,"",IF(SUMIF($A$35:$A$44,F$2,$CZ$35:$CZ$44)=0,"",SUMIF($A$35:$A$44,F$2,$CZ$35:$CZ$44)))</f>
        <v/>
      </c>
      <c r="G20" s="127" t="str">
        <f>IF($CZ$45=0,"",IF(SUMIF($A$35:$A$44,G$2,$CZ$35:$CZ$44)=0,"",SUMIF($A$35:$A$44,G$2,$CZ$35:$CZ$44)))</f>
        <v/>
      </c>
      <c r="H20" s="127" t="str">
        <f>IF($CZ$45=0,"",IF(SUMIF($A$35:$A$44,H$2,$CZ$35:$CZ$44)=0,"",SUMIF($A$35:$A$44,H$2,$CZ$35:$CZ$44)))</f>
        <v/>
      </c>
      <c r="I20" s="127" t="str">
        <f>IF($CZ$45=0,"",IF(SUMIF($A$35:$A$44,I$2,$CZ$35:$CZ$44)=0,"",SUMIF($A$35:$A$44,I$2,$CZ$35:$CZ$44)))</f>
        <v/>
      </c>
      <c r="J20" s="127" t="str">
        <f>IF($CZ$45=0,"",IF(SUMIF($A$35:$A$44,J$2,$CZ$35:$CZ$44)=0,"",SUMIF($A$35:$A$44,J$2,$CZ$35:$CZ$44)))</f>
        <v/>
      </c>
      <c r="K20" s="127" t="str">
        <f>IF($CZ$45=0,"",IF(SUMIF($A$35:$A$44,K$2,$CZ$35:$CZ$44)=0,"",SUMIF($A$35:$A$44,K$2,$CZ$35:$CZ$44)))</f>
        <v/>
      </c>
      <c r="L20" s="127" t="str">
        <f>IF($CZ$45=0,"",IF(SUMIF($A$35:$A$44,L$2,$CZ$35:$CZ$44)=0,"",SUMIF($A$35:$A$44,L$2,$CZ$35:$CZ$44)))</f>
        <v/>
      </c>
      <c r="M20" s="127" t="str">
        <f>IF($CZ$45=0,"",IF(SUMIF($A$35:$A$44,M$2,$CZ$35:$CZ$44)=0,"",SUMIF($A$35:$A$44,M$2,$CZ$35:$CZ$44)))</f>
        <v/>
      </c>
      <c r="N20" s="127" t="str">
        <f>IF($CZ$45=0,"",IF(SUMIF($A$35:$A$44,N$2,$CZ$35:$CZ$44)=0,"",SUMIF($A$35:$A$44,N$2,$CZ$35:$CZ$44)))</f>
        <v/>
      </c>
      <c r="O20" s="127" t="str">
        <f>IF($CZ$45=0,"",IF(SUMIF($A$35:$A$44,O$2,$CZ$35:$CZ$44)=0,"",SUMIF($A$35:$A$44,O$2,$CZ$35:$CZ$44)))</f>
        <v/>
      </c>
      <c r="P20" s="127" t="str">
        <f>IF($CZ$45=0,"",IF(SUMIF($A$35:$A$44,P$2,$CZ$35:$CZ$44)=0,"",SUMIF($A$35:$A$44,P$2,$CZ$35:$CZ$44)))</f>
        <v/>
      </c>
      <c r="Q20" s="127" t="str">
        <f>IF($CZ$45=0,"",IF(SUMIF($A$35:$A$44,Q$2,$CZ$35:$CZ$44)=0,"",SUMIF($A$35:$A$44,Q$2,$CZ$35:$CZ$44)))</f>
        <v/>
      </c>
      <c r="R20" s="127" t="str">
        <f>IF($CZ$45=0,"",IF(SUMIF($A$35:$A$44,R$2,$CZ$35:$CZ$44)=0,"",SUMIF($A$35:$A$44,R$2,$CZ$35:$CZ$44)))</f>
        <v/>
      </c>
      <c r="S20" s="127" t="str">
        <f>IF($CZ$45=0,"",IF(SUMIF($A$35:$A$44,S$2,$CZ$35:$CZ$44)=0,"",SUMIF($A$35:$A$44,S$2,$CZ$35:$CZ$44)))</f>
        <v/>
      </c>
      <c r="T20" s="127" t="str">
        <f>IF($CZ$45=0,"",IF(SUMIF($A$35:$A$44,T$2,$CZ$35:$CZ$44)=0,"",SUMIF($A$35:$A$44,T$2,$CZ$35:$CZ$44)))</f>
        <v/>
      </c>
      <c r="U20" s="127" t="str">
        <f>IF($CZ$45=0,"",IF(SUMIF($A$35:$A$44,U$2,$CZ$35:$CZ$44)=0,"",SUMIF($A$35:$A$44,U$2,$CZ$35:$CZ$44)))</f>
        <v/>
      </c>
      <c r="V20" s="127" t="str">
        <f>IF($CZ$45=0,"",IF(SUMIF($A$35:$A$44,V$2,$CZ$35:$CZ$44)=0,"",SUMIF($A$35:$A$44,V$2,$CZ$35:$CZ$44)))</f>
        <v/>
      </c>
      <c r="W20" s="127" t="str">
        <f>IF($CZ$45=0,"",IF(SUMIF($A$35:$A$44,W$2,$CZ$35:$CZ$44)=0,"",SUMIF($A$35:$A$44,W$2,$CZ$35:$CZ$44)))</f>
        <v/>
      </c>
      <c r="X20" s="127" t="str">
        <f>IF($CZ$45=0,"",IF(SUMIF($A$35:$A$44,X$2,$CZ$35:$CZ$44)=0,"",SUMIF($A$35:$A$44,X$2,$CZ$35:$CZ$44)))</f>
        <v/>
      </c>
      <c r="Y20" s="127" t="str">
        <f>IF($CZ$45=0,"",IF(SUMIF($A$35:$A$44,Y$2,$CZ$35:$CZ$44)=0,"",SUMIF($A$35:$A$44,Y$2,$CZ$35:$CZ$44)))</f>
        <v/>
      </c>
      <c r="Z20" s="127" t="str">
        <f>IF($CZ$45=0,"",IF(SUMIF($A$35:$A$44,Z$2,$CZ$35:$CZ$44)=0,"",SUMIF($A$35:$A$44,Z$2,$CZ$35:$CZ$44)))</f>
        <v/>
      </c>
      <c r="AA20" s="127" t="str">
        <f>IF($CZ$45=0,"",IF(SUMIF($A$35:$A$44,AA$2,$CZ$35:$CZ$44)=0,"",SUMIF($A$35:$A$44,AA$2,$CZ$35:$CZ$44)))</f>
        <v/>
      </c>
      <c r="AB20" s="127" t="str">
        <f>IF($CZ$45=0,"",IF(SUMIF($A$35:$A$44,AB$2,$CZ$35:$CZ$44)=0,"",SUMIF($A$35:$A$44,AB$2,$CZ$35:$CZ$44)))</f>
        <v/>
      </c>
      <c r="AC20" s="127" t="str">
        <f>IF($CZ$45=0,"",IF(SUMIF($A$35:$A$44,AC$2,$CZ$35:$CZ$44)=0,"",SUMIF($A$35:$A$44,AC$2,$CZ$35:$CZ$44)))</f>
        <v/>
      </c>
      <c r="AD20" s="127" t="str">
        <f>IF($CZ$45=0,"",IF(SUMIF($A$35:$A$44,AD$2,$CZ$35:$CZ$44)=0,"",SUMIF($A$35:$A$44,AD$2,$CZ$35:$CZ$44)))</f>
        <v/>
      </c>
      <c r="AE20" s="127" t="str">
        <f>IF($CZ$45=0,"",IF(SUMIF($A$35:$A$44,AE$2,$CZ$35:$CZ$44)=0,"",SUMIF($A$35:$A$44,AE$2,$CZ$35:$CZ$44)))</f>
        <v/>
      </c>
      <c r="AF20" s="127" t="str">
        <f>IF($CZ$45=0,"",IF(SUMIF($A$35:$A$44,AF$2,$CZ$35:$CZ$44)=0,"",SUMIF($A$35:$A$44,AF$2,$CZ$35:$CZ$44)))</f>
        <v/>
      </c>
      <c r="AG20" s="127" t="str">
        <f>IF($CZ$45=0,"",IF(SUMIF($A$35:$A$44,AG$2,$CZ$35:$CZ$44)=0,"",SUMIF($A$35:$A$44,AG$2,$CZ$35:$CZ$44)))</f>
        <v/>
      </c>
      <c r="AH20" s="127" t="str">
        <f>IF($CZ$45=0,"",IF(SUMIF($A$35:$A$44,AH$2,$CZ$35:$CZ$44)=0,"",SUMIF($A$35:$A$44,AH$2,$CZ$35:$CZ$44)))</f>
        <v/>
      </c>
      <c r="AI20" s="127" t="str">
        <f>IF($CZ$45=0,"",IF(SUMIF($A$35:$A$44,AI$2,$CZ$35:$CZ$44)=0,"",SUMIF($A$35:$A$44,AI$2,$CZ$35:$CZ$44)))</f>
        <v/>
      </c>
      <c r="AJ20" s="127" t="str">
        <f>IF($CZ$45=0,"",IF(SUMIF($A$35:$A$44,AJ$2,$CZ$35:$CZ$44)=0,"",SUMIF($A$35:$A$44,AJ$2,$CZ$35:$CZ$44)))</f>
        <v/>
      </c>
      <c r="AK20" s="127" t="str">
        <f>IF($CZ$45=0,"",IF(SUMIF($A$35:$A$44,AK$2,$CZ$35:$CZ$44)=0,"",SUMIF($A$35:$A$44,AK$2,$CZ$35:$CZ$44)))</f>
        <v/>
      </c>
      <c r="AL20" s="127" t="str">
        <f>IF($CZ$45=0,"",IF(SUMIF($A$35:$A$44,AL$2,$CZ$35:$CZ$44)=0,"",SUMIF($A$35:$A$44,AL$2,$CZ$35:$CZ$44)))</f>
        <v/>
      </c>
      <c r="AM20" s="127" t="str">
        <f>IF($CZ$45=0,"",IF(SUMIF($A$35:$A$44,AM$2,$CZ$35:$CZ$44)=0,"",SUMIF($A$35:$A$44,AM$2,$CZ$35:$CZ$44)))</f>
        <v/>
      </c>
      <c r="AN20" s="127" t="str">
        <f>IF($CZ$45=0,"",IF(SUMIF($A$35:$A$44,AN$2,$CZ$35:$CZ$44)=0,"",SUMIF($A$35:$A$44,AN$2,$CZ$35:$CZ$44)))</f>
        <v/>
      </c>
      <c r="AO20" s="127" t="str">
        <f>IF($CZ$45=0,"",IF(SUMIF($A$35:$A$44,AO$2,$CZ$35:$CZ$44)=0,"",SUMIF($A$35:$A$44,AO$2,$CZ$35:$CZ$44)))</f>
        <v/>
      </c>
      <c r="AP20" s="127" t="str">
        <f>IF($CZ$45=0,"",IF(SUMIF($A$35:$A$44,AP$2,$CZ$35:$CZ$44)=0,"",SUMIF($A$35:$A$44,AP$2,$CZ$35:$CZ$44)))</f>
        <v/>
      </c>
      <c r="AQ20" s="127" t="str">
        <f>IF($CZ$45=0,"",IF(SUMIF($A$35:$A$44,AQ$2,$CZ$35:$CZ$44)=0,"",SUMIF($A$35:$A$44,AQ$2,$CZ$35:$CZ$44)))</f>
        <v/>
      </c>
      <c r="AR20" s="127" t="str">
        <f>IF($CZ$45=0,"",IF(SUMIF($A$35:$A$44,AR$2,$CZ$35:$CZ$44)=0,"",SUMIF($A$35:$A$44,AR$2,$CZ$35:$CZ$44)))</f>
        <v/>
      </c>
      <c r="AS20" s="127" t="str">
        <f>IF($CZ$45=0,"",IF(SUMIF($A$35:$A$44,AS$2,$CZ$35:$CZ$44)=0,"",SUMIF($A$35:$A$44,AS$2,$CZ$35:$CZ$44)))</f>
        <v/>
      </c>
      <c r="AT20" s="127" t="str">
        <f>IF($CZ$45=0,"",IF(SUMIF($A$35:$A$44,AT$2,$CZ$35:$CZ$44)=0,"",SUMIF($A$35:$A$44,AT$2,$CZ$35:$CZ$44)))</f>
        <v/>
      </c>
      <c r="AU20" s="127" t="str">
        <f>IF($CZ$45=0,"",IF(SUMIF($A$35:$A$44,AU$2,$CZ$35:$CZ$44)=0,"",SUMIF($A$35:$A$44,AU$2,$CZ$35:$CZ$44)))</f>
        <v/>
      </c>
      <c r="AV20" s="127" t="str">
        <f>IF($CZ$45=0,"",IF(SUMIF($A$35:$A$44,AV$2,$CZ$35:$CZ$44)=0,"",SUMIF($A$35:$A$44,AV$2,$CZ$35:$CZ$44)))</f>
        <v/>
      </c>
      <c r="AW20" s="127" t="str">
        <f>IF($CZ$45=0,"",IF(SUMIF($A$35:$A$44,AW$2,$CZ$35:$CZ$44)=0,"",SUMIF($A$35:$A$44,AW$2,$CZ$35:$CZ$44)))</f>
        <v/>
      </c>
      <c r="AX20" s="127" t="str">
        <f>IF($CZ$45=0,"",IF(SUMIF($A$35:$A$44,AX$2,$CZ$35:$CZ$44)=0,"",SUMIF($A$35:$A$44,AX$2,$CZ$35:$CZ$44)))</f>
        <v/>
      </c>
      <c r="AY20" s="127" t="str">
        <f>IF($CZ$45=0,"",IF(SUMIF($A$35:$A$44,AY$2,$CZ$35:$CZ$44)=0,"",SUMIF($A$35:$A$44,AY$2,$CZ$35:$CZ$44)))</f>
        <v/>
      </c>
      <c r="AZ20" s="127" t="str">
        <f>IF($CZ$45=0,"",IF(SUMIF($A$35:$A$44,AZ$2,$CZ$35:$CZ$44)=0,"",SUMIF($A$35:$A$44,AZ$2,$CZ$35:$CZ$44)))</f>
        <v/>
      </c>
      <c r="BA20" s="127" t="str">
        <f>IF($CZ$45=0,"",IF(SUMIF($A$35:$A$44,BA$2,$CZ$35:$CZ$44)=0,"",SUMIF($A$35:$A$44,BA$2,$CZ$35:$CZ$44)))</f>
        <v/>
      </c>
      <c r="BB20" s="127" t="str">
        <f>IF($CZ$45=0,"",IF(SUMIF($A$35:$A$44,BB$2,$CZ$35:$CZ$44)=0,"",SUMIF($A$35:$A$44,BB$2,$CZ$35:$CZ$44)))</f>
        <v/>
      </c>
      <c r="BC20" s="127" t="str">
        <f>IF($CZ$45=0,"",IF(SUMIF($A$35:$A$44,BC$2,$CZ$35:$CZ$44)=0,"",SUMIF($A$35:$A$44,BC$2,$CZ$35:$CZ$44)))</f>
        <v/>
      </c>
      <c r="BD20" s="127" t="str">
        <f>IF($CZ$45=0,"",IF(SUMIF($A$35:$A$44,BD$2,$CZ$35:$CZ$44)=0,"",SUMIF($A$35:$A$44,BD$2,$CZ$35:$CZ$44)))</f>
        <v/>
      </c>
      <c r="BE20" s="127" t="str">
        <f>IF($CZ$45=0,"",IF(SUMIF($A$35:$A$44,BE$2,$CZ$35:$CZ$44)=0,"",SUMIF($A$35:$A$44,BE$2,$CZ$35:$CZ$44)))</f>
        <v/>
      </c>
      <c r="BF20" s="127" t="str">
        <f>IF($CZ$45=0,"",IF(SUMIF($A$35:$A$44,BF$2,$CZ$35:$CZ$44)=0,"",SUMIF($A$35:$A$44,BF$2,$CZ$35:$CZ$44)))</f>
        <v/>
      </c>
      <c r="BG20" s="127" t="str">
        <f>IF($CZ$45=0,"",IF(SUMIF($A$35:$A$44,BG$2,$CZ$35:$CZ$44)=0,"",SUMIF($A$35:$A$44,BG$2,$CZ$35:$CZ$44)))</f>
        <v/>
      </c>
      <c r="BH20" s="127" t="str">
        <f>IF($CZ$45=0,"",IF(SUMIF($A$35:$A$44,BH$2,$CZ$35:$CZ$44)=0,"",SUMIF($A$35:$A$44,BH$2,$CZ$35:$CZ$44)))</f>
        <v/>
      </c>
      <c r="BI20" s="127" t="str">
        <f>IF($CZ$45=0,"",IF(SUMIF($A$35:$A$44,BI$2,$CZ$35:$CZ$44)=0,"",SUMIF($A$35:$A$44,BI$2,$CZ$35:$CZ$44)))</f>
        <v/>
      </c>
      <c r="BJ20" s="127" t="str">
        <f>IF($CZ$45=0,"",IF(SUMIF($A$35:$A$44,BJ$2,$CZ$35:$CZ$44)=0,"",SUMIF($A$35:$A$44,BJ$2,$CZ$35:$CZ$44)))</f>
        <v/>
      </c>
      <c r="BK20" s="127" t="str">
        <f>IF($CZ$45=0,"",IF(SUMIF($A$35:$A$44,BK$2,$CZ$35:$CZ$44)=0,"",SUMIF($A$35:$A$44,BK$2,$CZ$35:$CZ$44)))</f>
        <v/>
      </c>
      <c r="BL20" s="127" t="str">
        <f>IF($CZ$45=0,"",IF(SUMIF($A$35:$A$44,BL$2,$CZ$35:$CZ$44)=0,"",SUMIF($A$35:$A$44,BL$2,$CZ$35:$CZ$44)))</f>
        <v/>
      </c>
      <c r="BM20" s="127" t="str">
        <f>IF($CZ$45=0,"",IF(SUMIF($A$35:$A$44,BM$2,$CZ$35:$CZ$44)=0,"",SUMIF($A$35:$A$44,BM$2,$CZ$35:$CZ$44)))</f>
        <v/>
      </c>
      <c r="BN20" s="127" t="str">
        <f>IF($CZ$45=0,"",IF(SUMIF($A$35:$A$44,BN$2,$CZ$35:$CZ$44)=0,"",SUMIF($A$35:$A$44,BN$2,$CZ$35:$CZ$44)))</f>
        <v/>
      </c>
      <c r="BO20" s="127" t="str">
        <f>IF($CZ$45=0,"",IF(SUMIF($A$35:$A$44,BO$2,$CZ$35:$CZ$44)=0,"",SUMIF($A$35:$A$44,BO$2,$CZ$35:$CZ$44)))</f>
        <v/>
      </c>
      <c r="BP20" s="127" t="str">
        <f>IF($CZ$45=0,"",IF(SUMIF($A$35:$A$44,BP$2,$CZ$35:$CZ$44)=0,"",SUMIF($A$35:$A$44,BP$2,$CZ$35:$CZ$44)))</f>
        <v/>
      </c>
      <c r="BQ20" s="127" t="str">
        <f>IF($CZ$45=0,"",IF(SUMIF($A$35:$A$44,BQ$2,$CZ$35:$CZ$44)=0,"",SUMIF($A$35:$A$44,BQ$2,$CZ$35:$CZ$44)))</f>
        <v/>
      </c>
      <c r="BR20" s="127" t="str">
        <f>IF($CZ$45=0,"",IF(SUMIF($A$35:$A$44,BR$2,$CZ$35:$CZ$44)=0,"",SUMIF($A$35:$A$44,BR$2,$CZ$35:$CZ$44)))</f>
        <v/>
      </c>
      <c r="BS20" s="127" t="str">
        <f>IF($CZ$45=0,"",IF(SUMIF($A$35:$A$44,BS$2,$CZ$35:$CZ$44)=0,"",SUMIF($A$35:$A$44,BS$2,$CZ$35:$CZ$44)))</f>
        <v/>
      </c>
      <c r="BT20" s="127" t="str">
        <f>IF($CZ$45=0,"",IF(SUMIF($A$35:$A$44,BT$2,$CZ$35:$CZ$44)=0,"",SUMIF($A$35:$A$44,BT$2,$CZ$35:$CZ$44)))</f>
        <v/>
      </c>
      <c r="BU20" s="127" t="str">
        <f>IF($CZ$45=0,"",IF(SUMIF($A$35:$A$44,BU$2,$CZ$35:$CZ$44)=0,"",SUMIF($A$35:$A$44,BU$2,$CZ$35:$CZ$44)))</f>
        <v/>
      </c>
      <c r="BV20" s="127" t="str">
        <f>IF($CZ$45=0,"",IF(SUMIF($A$35:$A$44,BV$2,$CZ$35:$CZ$44)=0,"",SUMIF($A$35:$A$44,BV$2,$CZ$35:$CZ$44)))</f>
        <v/>
      </c>
      <c r="BW20" s="127" t="str">
        <f>IF($CZ$45=0,"",IF(SUMIF($A$35:$A$44,BW$2,$CZ$35:$CZ$44)=0,"",SUMIF($A$35:$A$44,BW$2,$CZ$35:$CZ$44)))</f>
        <v/>
      </c>
      <c r="BX20" s="127" t="str">
        <f>IF($CZ$45=0,"",IF(SUMIF($A$35:$A$44,BX$2,$CZ$35:$CZ$44)=0,"",SUMIF($A$35:$A$44,BX$2,$CZ$35:$CZ$44)))</f>
        <v/>
      </c>
      <c r="BY20" s="127" t="str">
        <f>IF($CZ$45=0,"",IF(SUMIF($A$35:$A$44,BY$2,$CZ$35:$CZ$44)=0,"",SUMIF($A$35:$A$44,BY$2,$CZ$35:$CZ$44)))</f>
        <v/>
      </c>
      <c r="BZ20" s="127" t="str">
        <f>IF($CZ$45=0,"",IF(SUMIF($A$35:$A$44,BZ$2,$CZ$35:$CZ$44)=0,"",SUMIF($A$35:$A$44,BZ$2,$CZ$35:$CZ$44)))</f>
        <v/>
      </c>
      <c r="CA20" s="127" t="str">
        <f>IF($CZ$45=0,"",IF(SUMIF($A$35:$A$44,CA$2,$CZ$35:$CZ$44)=0,"",SUMIF($A$35:$A$44,CA$2,$CZ$35:$CZ$44)))</f>
        <v/>
      </c>
      <c r="CB20" s="127" t="str">
        <f>IF($CZ$45=0,"",IF(SUMIF($A$35:$A$44,CB$2,$CZ$35:$CZ$44)=0,"",SUMIF($A$35:$A$44,CB$2,$CZ$35:$CZ$44)))</f>
        <v/>
      </c>
      <c r="CC20" s="127" t="str">
        <f>IF($CZ$45=0,"",IF(SUMIF($A$35:$A$44,CC$2,$CZ$35:$CZ$44)=0,"",SUMIF($A$35:$A$44,CC$2,$CZ$35:$CZ$44)))</f>
        <v/>
      </c>
      <c r="CD20" s="127" t="str">
        <f>IF($CZ$45=0,"",IF(SUMIF($A$35:$A$44,CD$2,$CZ$35:$CZ$44)=0,"",SUMIF($A$35:$A$44,CD$2,$CZ$35:$CZ$44)))</f>
        <v/>
      </c>
      <c r="CE20" s="127" t="str">
        <f>IF($CZ$45=0,"",IF(SUMIF($A$35:$A$44,CE$2,$CZ$35:$CZ$44)=0,"",SUMIF($A$35:$A$44,CE$2,$CZ$35:$CZ$44)))</f>
        <v/>
      </c>
      <c r="CF20" s="127" t="str">
        <f>IF($CZ$45=0,"",IF(SUMIF($A$35:$A$44,CF$2,$CZ$35:$CZ$44)=0,"",SUMIF($A$35:$A$44,CF$2,$CZ$35:$CZ$44)))</f>
        <v/>
      </c>
      <c r="CG20" s="127" t="str">
        <f>IF($CZ$45=0,"",IF(SUMIF($A$35:$A$44,CG$2,$CZ$35:$CZ$44)=0,"",SUMIF($A$35:$A$44,CG$2,$CZ$35:$CZ$44)))</f>
        <v/>
      </c>
      <c r="CH20" s="127" t="str">
        <f>IF($CZ$45=0,"",IF(SUMIF($A$35:$A$44,CH$2,$CZ$35:$CZ$44)=0,"",SUMIF($A$35:$A$44,CH$2,$CZ$35:$CZ$44)))</f>
        <v/>
      </c>
      <c r="CI20" s="127" t="str">
        <f>IF($CZ$45=0,"",IF(SUMIF($A$35:$A$44,CI$2,$CZ$35:$CZ$44)=0,"",SUMIF($A$35:$A$44,CI$2,$CZ$35:$CZ$44)))</f>
        <v/>
      </c>
      <c r="CJ20" s="127" t="str">
        <f>IF($CZ$45=0,"",IF(SUMIF($A$35:$A$44,CJ$2,$CZ$35:$CZ$44)=0,"",SUMIF($A$35:$A$44,CJ$2,$CZ$35:$CZ$44)))</f>
        <v/>
      </c>
      <c r="CK20" s="127" t="str">
        <f>IF($CZ$45=0,"",IF(SUMIF($A$35:$A$44,CK$2,$CZ$35:$CZ$44)=0,"",SUMIF($A$35:$A$44,CK$2,$CZ$35:$CZ$44)))</f>
        <v/>
      </c>
      <c r="CL20" s="127" t="str">
        <f>IF($CZ$45=0,"",IF(SUMIF($A$35:$A$44,CL$2,$CZ$35:$CZ$44)=0,"",SUMIF($A$35:$A$44,CL$2,$CZ$35:$CZ$44)))</f>
        <v/>
      </c>
      <c r="CM20" s="127" t="str">
        <f>IF($CZ$45=0,"",IF(SUMIF($A$35:$A$44,CM$2,$CZ$35:$CZ$44)=0,"",SUMIF($A$35:$A$44,CM$2,$CZ$35:$CZ$44)))</f>
        <v/>
      </c>
      <c r="CN20" s="127" t="str">
        <f>IF($CZ$45=0,"",IF(SUMIF($A$35:$A$44,CN$2,$CZ$35:$CZ$44)=0,"",SUMIF($A$35:$A$44,CN$2,$CZ$35:$CZ$44)))</f>
        <v/>
      </c>
      <c r="CO20" s="127" t="str">
        <f>IF($CZ$45=0,"",IF(SUMIF($A$35:$A$44,CO$2,$CZ$35:$CZ$44)=0,"",SUMIF($A$35:$A$44,CO$2,$CZ$35:$CZ$44)))</f>
        <v/>
      </c>
      <c r="CP20" s="127" t="str">
        <f>IF($CZ$45=0,"",IF(SUMIF($A$35:$A$44,CP$2,$CZ$35:$CZ$44)=0,"",SUMIF($A$35:$A$44,CP$2,$CZ$35:$CZ$44)))</f>
        <v/>
      </c>
      <c r="CQ20" s="127" t="str">
        <f>IF($CZ$45=0,"",IF(SUMIF($A$35:$A$44,CQ$2,$CZ$35:$CZ$44)=0,"",SUMIF($A$35:$A$44,CQ$2,$CZ$35:$CZ$44)))</f>
        <v/>
      </c>
      <c r="CR20" s="127" t="str">
        <f>IF($CZ$45=0,"",IF(SUMIF($A$35:$A$44,CR$2,$CZ$35:$CZ$44)=0,"",SUMIF($A$35:$A$44,CR$2,$CZ$35:$CZ$44)))</f>
        <v/>
      </c>
      <c r="CS20" s="127" t="str">
        <f>IF($CZ$45=0,"",IF(SUMIF($A$35:$A$44,CS$2,$CZ$35:$CZ$44)=0,"",SUMIF($A$35:$A$44,CS$2,$CZ$35:$CZ$44)))</f>
        <v/>
      </c>
      <c r="CT20" s="127" t="str">
        <f t="shared" ref="CT20:CZ20" si="12">IF($CZ$45=0,"",IF(SUMIF($A$35:$A$44,CT$2,$CZ$35:$CZ$44)=0,"",SUMIF($A$35:$A$44,CT$2,$CZ$35:$CZ$44)))</f>
        <v/>
      </c>
      <c r="CU20" s="127" t="str">
        <f t="shared" si="12"/>
        <v/>
      </c>
      <c r="CV20" s="127" t="str">
        <f t="shared" si="12"/>
        <v/>
      </c>
      <c r="CW20" s="127" t="str">
        <f t="shared" si="12"/>
        <v/>
      </c>
      <c r="CX20" s="127" t="str">
        <f t="shared" si="12"/>
        <v/>
      </c>
      <c r="CY20" s="127" t="str">
        <f t="shared" si="12"/>
        <v/>
      </c>
      <c r="CZ20" s="127" t="str">
        <f t="shared" si="12"/>
        <v/>
      </c>
    </row>
    <row r="21" spans="1:113" ht="39" x14ac:dyDescent="0.2">
      <c r="A21" s="798"/>
      <c r="B21" s="720"/>
      <c r="C21" s="141" t="s">
        <v>1159</v>
      </c>
      <c r="D21" s="131" t="str">
        <f>IF(SUM(E21:CZ21)=0,"",SUM(E21:CZ21))</f>
        <v/>
      </c>
      <c r="E21" s="131" t="str">
        <f>IF($DA$45=0,"",IF(SUMIF($A$35:$A$44,E$2,$DA$35:$DA$44)=0,"",SUMIF($A$35:$A$44,E$2,$DA$35:$DA$44)))</f>
        <v/>
      </c>
      <c r="F21" s="142" t="str">
        <f>IF($DA$45=0,"",IF(SUMIF($A$35:$A$44,F$2,$DA$35:$DA$44)=0,"",SUMIF($A$35:$A$44,F$2,$DA$35:$DA$44)))</f>
        <v/>
      </c>
      <c r="G21" s="128" t="str">
        <f>IF($DA$45=0,"",IF(SUMIF($A$35:$A$44,G$2,$DA$35:$DA$44)=0,"",SUMIF($A$35:$A$44,G$2,$DA$35:$DA$44)))</f>
        <v/>
      </c>
      <c r="H21" s="128" t="str">
        <f>IF($DA$45=0,"",IF(SUMIF($A$35:$A$44,H$2,$DA$35:$DA$44)=0,"",SUMIF($A$35:$A$44,H$2,$DA$35:$DA$44)))</f>
        <v/>
      </c>
      <c r="I21" s="128" t="str">
        <f>IF($DA$45=0,"",IF(SUMIF($A$35:$A$44,I$2,$DA$35:$DA$44)=0,"",SUMIF($A$35:$A$44,I$2,$DA$35:$DA$44)))</f>
        <v/>
      </c>
      <c r="J21" s="128" t="str">
        <f>IF($DA$45=0,"",IF(SUMIF($A$35:$A$44,J$2,$DA$35:$DA$44)=0,"",SUMIF($A$35:$A$44,J$2,$DA$35:$DA$44)))</f>
        <v/>
      </c>
      <c r="K21" s="128" t="str">
        <f>IF($DA$45=0,"",IF(SUMIF($A$35:$A$44,K$2,$DA$35:$DA$44)=0,"",SUMIF($A$35:$A$44,K$2,$DA$35:$DA$44)))</f>
        <v/>
      </c>
      <c r="L21" s="128" t="str">
        <f>IF($DA$45=0,"",IF(SUMIF($A$35:$A$44,L$2,$DA$35:$DA$44)=0,"",SUMIF($A$35:$A$44,L$2,$DA$35:$DA$44)))</f>
        <v/>
      </c>
      <c r="M21" s="128" t="str">
        <f>IF($DA$45=0,"",IF(SUMIF($A$35:$A$44,M$2,$DA$35:$DA$44)=0,"",SUMIF($A$35:$A$44,M$2,$DA$35:$DA$44)))</f>
        <v/>
      </c>
      <c r="N21" s="128" t="str">
        <f>IF($DA$45=0,"",IF(SUMIF($A$35:$A$44,N$2,$DA$35:$DA$44)=0,"",SUMIF($A$35:$A$44,N$2,$DA$35:$DA$44)))</f>
        <v/>
      </c>
      <c r="O21" s="128" t="str">
        <f>IF($DA$45=0,"",IF(SUMIF($A$35:$A$44,O$2,$DA$35:$DA$44)=0,"",SUMIF($A$35:$A$44,O$2,$DA$35:$DA$44)))</f>
        <v/>
      </c>
      <c r="P21" s="128" t="str">
        <f>IF($DA$45=0,"",IF(SUMIF($A$35:$A$44,P$2,$DA$35:$DA$44)=0,"",SUMIF($A$35:$A$44,P$2,$DA$35:$DA$44)))</f>
        <v/>
      </c>
      <c r="Q21" s="128" t="str">
        <f>IF($DA$45=0,"",IF(SUMIF($A$35:$A$44,Q$2,$DA$35:$DA$44)=0,"",SUMIF($A$35:$A$44,Q$2,$DA$35:$DA$44)))</f>
        <v/>
      </c>
      <c r="R21" s="128" t="str">
        <f>IF($DA$45=0,"",IF(SUMIF($A$35:$A$44,R$2,$DA$35:$DA$44)=0,"",SUMIF($A$35:$A$44,R$2,$DA$35:$DA$44)))</f>
        <v/>
      </c>
      <c r="S21" s="128" t="str">
        <f>IF($DA$45=0,"",IF(SUMIF($A$35:$A$44,S$2,$DA$35:$DA$44)=0,"",SUMIF($A$35:$A$44,S$2,$DA$35:$DA$44)))</f>
        <v/>
      </c>
      <c r="T21" s="128" t="str">
        <f>IF($DA$45=0,"",IF(SUMIF($A$35:$A$44,T$2,$DA$35:$DA$44)=0,"",SUMIF($A$35:$A$44,T$2,$DA$35:$DA$44)))</f>
        <v/>
      </c>
      <c r="U21" s="128" t="str">
        <f>IF($DA$45=0,"",IF(SUMIF($A$35:$A$44,U$2,$DA$35:$DA$44)=0,"",SUMIF($A$35:$A$44,U$2,$DA$35:$DA$44)))</f>
        <v/>
      </c>
      <c r="V21" s="128" t="str">
        <f>IF($DA$45=0,"",IF(SUMIF($A$35:$A$44,V$2,$DA$35:$DA$44)=0,"",SUMIF($A$35:$A$44,V$2,$DA$35:$DA$44)))</f>
        <v/>
      </c>
      <c r="W21" s="128" t="str">
        <f>IF($DA$45=0,"",IF(SUMIF($A$35:$A$44,W$2,$DA$35:$DA$44)=0,"",SUMIF($A$35:$A$44,W$2,$DA$35:$DA$44)))</f>
        <v/>
      </c>
      <c r="X21" s="128" t="str">
        <f>IF($DA$45=0,"",IF(SUMIF($A$35:$A$44,X$2,$DA$35:$DA$44)=0,"",SUMIF($A$35:$A$44,X$2,$DA$35:$DA$44)))</f>
        <v/>
      </c>
      <c r="Y21" s="128" t="str">
        <f>IF($DA$45=0,"",IF(SUMIF($A$35:$A$44,Y$2,$DA$35:$DA$44)=0,"",SUMIF($A$35:$A$44,Y$2,$DA$35:$DA$44)))</f>
        <v/>
      </c>
      <c r="Z21" s="128" t="str">
        <f>IF($DA$45=0,"",IF(SUMIF($A$35:$A$44,Z$2,$DA$35:$DA$44)=0,"",SUMIF($A$35:$A$44,Z$2,$DA$35:$DA$44)))</f>
        <v/>
      </c>
      <c r="AA21" s="128" t="str">
        <f>IF($DA$45=0,"",IF(SUMIF($A$35:$A$44,AA$2,$DA$35:$DA$44)=0,"",SUMIF($A$35:$A$44,AA$2,$DA$35:$DA$44)))</f>
        <v/>
      </c>
      <c r="AB21" s="128" t="str">
        <f>IF($DA$45=0,"",IF(SUMIF($A$35:$A$44,AB$2,$DA$35:$DA$44)=0,"",SUMIF($A$35:$A$44,AB$2,$DA$35:$DA$44)))</f>
        <v/>
      </c>
      <c r="AC21" s="128" t="str">
        <f>IF($DA$45=0,"",IF(SUMIF($A$35:$A$44,AC$2,$DA$35:$DA$44)=0,"",SUMIF($A$35:$A$44,AC$2,$DA$35:$DA$44)))</f>
        <v/>
      </c>
      <c r="AD21" s="128" t="str">
        <f>IF($DA$45=0,"",IF(SUMIF($A$35:$A$44,AD$2,$DA$35:$DA$44)=0,"",SUMIF($A$35:$A$44,AD$2,$DA$35:$DA$44)))</f>
        <v/>
      </c>
      <c r="AE21" s="128" t="str">
        <f>IF($DA$45=0,"",IF(SUMIF($A$35:$A$44,AE$2,$DA$35:$DA$44)=0,"",SUMIF($A$35:$A$44,AE$2,$DA$35:$DA$44)))</f>
        <v/>
      </c>
      <c r="AF21" s="128" t="str">
        <f>IF($DA$45=0,"",IF(SUMIF($A$35:$A$44,AF$2,$DA$35:$DA$44)=0,"",SUMIF($A$35:$A$44,AF$2,$DA$35:$DA$44)))</f>
        <v/>
      </c>
      <c r="AG21" s="128" t="str">
        <f>IF($DA$45=0,"",IF(SUMIF($A$35:$A$44,AG$2,$DA$35:$DA$44)=0,"",SUMIF($A$35:$A$44,AG$2,$DA$35:$DA$44)))</f>
        <v/>
      </c>
      <c r="AH21" s="128" t="str">
        <f>IF($DA$45=0,"",IF(SUMIF($A$35:$A$44,AH$2,$DA$35:$DA$44)=0,"",SUMIF($A$35:$A$44,AH$2,$DA$35:$DA$44)))</f>
        <v/>
      </c>
      <c r="AI21" s="128" t="str">
        <f>IF($DA$45=0,"",IF(SUMIF($A$35:$A$44,AI$2,$DA$35:$DA$44)=0,"",SUMIF($A$35:$A$44,AI$2,$DA$35:$DA$44)))</f>
        <v/>
      </c>
      <c r="AJ21" s="128" t="str">
        <f>IF($DA$45=0,"",IF(SUMIF($A$35:$A$44,AJ$2,$DA$35:$DA$44)=0,"",SUMIF($A$35:$A$44,AJ$2,$DA$35:$DA$44)))</f>
        <v/>
      </c>
      <c r="AK21" s="128" t="str">
        <f>IF($DA$45=0,"",IF(SUMIF($A$35:$A$44,AK$2,$DA$35:$DA$44)=0,"",SUMIF($A$35:$A$44,AK$2,$DA$35:$DA$44)))</f>
        <v/>
      </c>
      <c r="AL21" s="128" t="str">
        <f>IF($DA$45=0,"",IF(SUMIF($A$35:$A$44,AL$2,$DA$35:$DA$44)=0,"",SUMIF($A$35:$A$44,AL$2,$DA$35:$DA$44)))</f>
        <v/>
      </c>
      <c r="AM21" s="128" t="str">
        <f>IF($DA$45=0,"",IF(SUMIF($A$35:$A$44,AM$2,$DA$35:$DA$44)=0,"",SUMIF($A$35:$A$44,AM$2,$DA$35:$DA$44)))</f>
        <v/>
      </c>
      <c r="AN21" s="128" t="str">
        <f>IF($DA$45=0,"",IF(SUMIF($A$35:$A$44,AN$2,$DA$35:$DA$44)=0,"",SUMIF($A$35:$A$44,AN$2,$DA$35:$DA$44)))</f>
        <v/>
      </c>
      <c r="AO21" s="128" t="str">
        <f>IF($DA$45=0,"",IF(SUMIF($A$35:$A$44,AO$2,$DA$35:$DA$44)=0,"",SUMIF($A$35:$A$44,AO$2,$DA$35:$DA$44)))</f>
        <v/>
      </c>
      <c r="AP21" s="128" t="str">
        <f>IF($DA$45=0,"",IF(SUMIF($A$35:$A$44,AP$2,$DA$35:$DA$44)=0,"",SUMIF($A$35:$A$44,AP$2,$DA$35:$DA$44)))</f>
        <v/>
      </c>
      <c r="AQ21" s="128" t="str">
        <f>IF($DA$45=0,"",IF(SUMIF($A$35:$A$44,AQ$2,$DA$35:$DA$44)=0,"",SUMIF($A$35:$A$44,AQ$2,$DA$35:$DA$44)))</f>
        <v/>
      </c>
      <c r="AR21" s="128" t="str">
        <f>IF($DA$45=0,"",IF(SUMIF($A$35:$A$44,AR$2,$DA$35:$DA$44)=0,"",SUMIF($A$35:$A$44,AR$2,$DA$35:$DA$44)))</f>
        <v/>
      </c>
      <c r="AS21" s="128" t="str">
        <f>IF($DA$45=0,"",IF(SUMIF($A$35:$A$44,AS$2,$DA$35:$DA$44)=0,"",SUMIF($A$35:$A$44,AS$2,$DA$35:$DA$44)))</f>
        <v/>
      </c>
      <c r="AT21" s="128" t="str">
        <f>IF($DA$45=0,"",IF(SUMIF($A$35:$A$44,AT$2,$DA$35:$DA$44)=0,"",SUMIF($A$35:$A$44,AT$2,$DA$35:$DA$44)))</f>
        <v/>
      </c>
      <c r="AU21" s="128" t="str">
        <f>IF($DA$45=0,"",IF(SUMIF($A$35:$A$44,AU$2,$DA$35:$DA$44)=0,"",SUMIF($A$35:$A$44,AU$2,$DA$35:$DA$44)))</f>
        <v/>
      </c>
      <c r="AV21" s="128" t="str">
        <f>IF($DA$45=0,"",IF(SUMIF($A$35:$A$44,AV$2,$DA$35:$DA$44)=0,"",SUMIF($A$35:$A$44,AV$2,$DA$35:$DA$44)))</f>
        <v/>
      </c>
      <c r="AW21" s="128" t="str">
        <f>IF($DA$45=0,"",IF(SUMIF($A$35:$A$44,AW$2,$DA$35:$DA$44)=0,"",SUMIF($A$35:$A$44,AW$2,$DA$35:$DA$44)))</f>
        <v/>
      </c>
      <c r="AX21" s="128" t="str">
        <f>IF($DA$45=0,"",IF(SUMIF($A$35:$A$44,AX$2,$DA$35:$DA$44)=0,"",SUMIF($A$35:$A$44,AX$2,$DA$35:$DA$44)))</f>
        <v/>
      </c>
      <c r="AY21" s="128" t="str">
        <f>IF($DA$45=0,"",IF(SUMIF($A$35:$A$44,AY$2,$DA$35:$DA$44)=0,"",SUMIF($A$35:$A$44,AY$2,$DA$35:$DA$44)))</f>
        <v/>
      </c>
      <c r="AZ21" s="128" t="str">
        <f>IF($DA$45=0,"",IF(SUMIF($A$35:$A$44,AZ$2,$DA$35:$DA$44)=0,"",SUMIF($A$35:$A$44,AZ$2,$DA$35:$DA$44)))</f>
        <v/>
      </c>
      <c r="BA21" s="128" t="str">
        <f>IF($DA$45=0,"",IF(SUMIF($A$35:$A$44,BA$2,$DA$35:$DA$44)=0,"",SUMIF($A$35:$A$44,BA$2,$DA$35:$DA$44)))</f>
        <v/>
      </c>
      <c r="BB21" s="128" t="str">
        <f>IF($DA$45=0,"",IF(SUMIF($A$35:$A$44,BB$2,$DA$35:$DA$44)=0,"",SUMIF($A$35:$A$44,BB$2,$DA$35:$DA$44)))</f>
        <v/>
      </c>
      <c r="BC21" s="128" t="str">
        <f>IF($DA$45=0,"",IF(SUMIF($A$35:$A$44,BC$2,$DA$35:$DA$44)=0,"",SUMIF($A$35:$A$44,BC$2,$DA$35:$DA$44)))</f>
        <v/>
      </c>
      <c r="BD21" s="128" t="str">
        <f>IF($DA$45=0,"",IF(SUMIF($A$35:$A$44,BD$2,$DA$35:$DA$44)=0,"",SUMIF($A$35:$A$44,BD$2,$DA$35:$DA$44)))</f>
        <v/>
      </c>
      <c r="BE21" s="128" t="str">
        <f>IF($DA$45=0,"",IF(SUMIF($A$35:$A$44,BE$2,$DA$35:$DA$44)=0,"",SUMIF($A$35:$A$44,BE$2,$DA$35:$DA$44)))</f>
        <v/>
      </c>
      <c r="BF21" s="128" t="str">
        <f>IF($DA$45=0,"",IF(SUMIF($A$35:$A$44,BF$2,$DA$35:$DA$44)=0,"",SUMIF($A$35:$A$44,BF$2,$DA$35:$DA$44)))</f>
        <v/>
      </c>
      <c r="BG21" s="128" t="str">
        <f>IF($DA$45=0,"",IF(SUMIF($A$35:$A$44,BG$2,$DA$35:$DA$44)=0,"",SUMIF($A$35:$A$44,BG$2,$DA$35:$DA$44)))</f>
        <v/>
      </c>
      <c r="BH21" s="128" t="str">
        <f>IF($DA$45=0,"",IF(SUMIF($A$35:$A$44,BH$2,$DA$35:$DA$44)=0,"",SUMIF($A$35:$A$44,BH$2,$DA$35:$DA$44)))</f>
        <v/>
      </c>
      <c r="BI21" s="128" t="str">
        <f>IF($DA$45=0,"",IF(SUMIF($A$35:$A$44,BI$2,$DA$35:$DA$44)=0,"",SUMIF($A$35:$A$44,BI$2,$DA$35:$DA$44)))</f>
        <v/>
      </c>
      <c r="BJ21" s="128" t="str">
        <f>IF($DA$45=0,"",IF(SUMIF($A$35:$A$44,BJ$2,$DA$35:$DA$44)=0,"",SUMIF($A$35:$A$44,BJ$2,$DA$35:$DA$44)))</f>
        <v/>
      </c>
      <c r="BK21" s="128" t="str">
        <f>IF($DA$45=0,"",IF(SUMIF($A$35:$A$44,BK$2,$DA$35:$DA$44)=0,"",SUMIF($A$35:$A$44,BK$2,$DA$35:$DA$44)))</f>
        <v/>
      </c>
      <c r="BL21" s="128" t="str">
        <f>IF($DA$45=0,"",IF(SUMIF($A$35:$A$44,BL$2,$DA$35:$DA$44)=0,"",SUMIF($A$35:$A$44,BL$2,$DA$35:$DA$44)))</f>
        <v/>
      </c>
      <c r="BM21" s="128" t="str">
        <f>IF($DA$45=0,"",IF(SUMIF($A$35:$A$44,BM$2,$DA$35:$DA$44)=0,"",SUMIF($A$35:$A$44,BM$2,$DA$35:$DA$44)))</f>
        <v/>
      </c>
      <c r="BN21" s="128" t="str">
        <f>IF($DA$45=0,"",IF(SUMIF($A$35:$A$44,BN$2,$DA$35:$DA$44)=0,"",SUMIF($A$35:$A$44,BN$2,$DA$35:$DA$44)))</f>
        <v/>
      </c>
      <c r="BO21" s="128" t="str">
        <f>IF($DA$45=0,"",IF(SUMIF($A$35:$A$44,BO$2,$DA$35:$DA$44)=0,"",SUMIF($A$35:$A$44,BO$2,$DA$35:$DA$44)))</f>
        <v/>
      </c>
      <c r="BP21" s="128" t="str">
        <f>IF($DA$45=0,"",IF(SUMIF($A$35:$A$44,BP$2,$DA$35:$DA$44)=0,"",SUMIF($A$35:$A$44,BP$2,$DA$35:$DA$44)))</f>
        <v/>
      </c>
      <c r="BQ21" s="128" t="str">
        <f>IF($DA$45=0,"",IF(SUMIF($A$35:$A$44,BQ$2,$DA$35:$DA$44)=0,"",SUMIF($A$35:$A$44,BQ$2,$DA$35:$DA$44)))</f>
        <v/>
      </c>
      <c r="BR21" s="128" t="str">
        <f>IF($DA$45=0,"",IF(SUMIF($A$35:$A$44,BR$2,$DA$35:$DA$44)=0,"",SUMIF($A$35:$A$44,BR$2,$DA$35:$DA$44)))</f>
        <v/>
      </c>
      <c r="BS21" s="128" t="str">
        <f>IF($DA$45=0,"",IF(SUMIF($A$35:$A$44,BS$2,$DA$35:$DA$44)=0,"",SUMIF($A$35:$A$44,BS$2,$DA$35:$DA$44)))</f>
        <v/>
      </c>
      <c r="BT21" s="128" t="str">
        <f>IF($DA$45=0,"",IF(SUMIF($A$35:$A$44,BT$2,$DA$35:$DA$44)=0,"",SUMIF($A$35:$A$44,BT$2,$DA$35:$DA$44)))</f>
        <v/>
      </c>
      <c r="BU21" s="128" t="str">
        <f>IF($DA$45=0,"",IF(SUMIF($A$35:$A$44,BU$2,$DA$35:$DA$44)=0,"",SUMIF($A$35:$A$44,BU$2,$DA$35:$DA$44)))</f>
        <v/>
      </c>
      <c r="BV21" s="128" t="str">
        <f>IF($DA$45=0,"",IF(SUMIF($A$35:$A$44,BV$2,$DA$35:$DA$44)=0,"",SUMIF($A$35:$A$44,BV$2,$DA$35:$DA$44)))</f>
        <v/>
      </c>
      <c r="BW21" s="128" t="str">
        <f>IF($DA$45=0,"",IF(SUMIF($A$35:$A$44,BW$2,$DA$35:$DA$44)=0,"",SUMIF($A$35:$A$44,BW$2,$DA$35:$DA$44)))</f>
        <v/>
      </c>
      <c r="BX21" s="128" t="str">
        <f>IF($DA$45=0,"",IF(SUMIF($A$35:$A$44,BX$2,$DA$35:$DA$44)=0,"",SUMIF($A$35:$A$44,BX$2,$DA$35:$DA$44)))</f>
        <v/>
      </c>
      <c r="BY21" s="128" t="str">
        <f>IF($DA$45=0,"",IF(SUMIF($A$35:$A$44,BY$2,$DA$35:$DA$44)=0,"",SUMIF($A$35:$A$44,BY$2,$DA$35:$DA$44)))</f>
        <v/>
      </c>
      <c r="BZ21" s="128" t="str">
        <f>IF($DA$45=0,"",IF(SUMIF($A$35:$A$44,BZ$2,$DA$35:$DA$44)=0,"",SUMIF($A$35:$A$44,BZ$2,$DA$35:$DA$44)))</f>
        <v/>
      </c>
      <c r="CA21" s="128" t="str">
        <f>IF($DA$45=0,"",IF(SUMIF($A$35:$A$44,CA$2,$DA$35:$DA$44)=0,"",SUMIF($A$35:$A$44,CA$2,$DA$35:$DA$44)))</f>
        <v/>
      </c>
      <c r="CB21" s="128" t="str">
        <f>IF($DA$45=0,"",IF(SUMIF($A$35:$A$44,CB$2,$DA$35:$DA$44)=0,"",SUMIF($A$35:$A$44,CB$2,$DA$35:$DA$44)))</f>
        <v/>
      </c>
      <c r="CC21" s="128" t="str">
        <f>IF($DA$45=0,"",IF(SUMIF($A$35:$A$44,CC$2,$DA$35:$DA$44)=0,"",SUMIF($A$35:$A$44,CC$2,$DA$35:$DA$44)))</f>
        <v/>
      </c>
      <c r="CD21" s="128" t="str">
        <f>IF($DA$45=0,"",IF(SUMIF($A$35:$A$44,CD$2,$DA$35:$DA$44)=0,"",SUMIF($A$35:$A$44,CD$2,$DA$35:$DA$44)))</f>
        <v/>
      </c>
      <c r="CE21" s="128" t="str">
        <f>IF($DA$45=0,"",IF(SUMIF($A$35:$A$44,CE$2,$DA$35:$DA$44)=0,"",SUMIF($A$35:$A$44,CE$2,$DA$35:$DA$44)))</f>
        <v/>
      </c>
      <c r="CF21" s="128" t="str">
        <f>IF($DA$45=0,"",IF(SUMIF($A$35:$A$44,CF$2,$DA$35:$DA$44)=0,"",SUMIF($A$35:$A$44,CF$2,$DA$35:$DA$44)))</f>
        <v/>
      </c>
      <c r="CG21" s="128" t="str">
        <f>IF($DA$45=0,"",IF(SUMIF($A$35:$A$44,CG$2,$DA$35:$DA$44)=0,"",SUMIF($A$35:$A$44,CG$2,$DA$35:$DA$44)))</f>
        <v/>
      </c>
      <c r="CH21" s="128" t="str">
        <f>IF($DA$45=0,"",IF(SUMIF($A$35:$A$44,CH$2,$DA$35:$DA$44)=0,"",SUMIF($A$35:$A$44,CH$2,$DA$35:$DA$44)))</f>
        <v/>
      </c>
      <c r="CI21" s="128" t="str">
        <f>IF($DA$45=0,"",IF(SUMIF($A$35:$A$44,CI$2,$DA$35:$DA$44)=0,"",SUMIF($A$35:$A$44,CI$2,$DA$35:$DA$44)))</f>
        <v/>
      </c>
      <c r="CJ21" s="128" t="str">
        <f>IF($DA$45=0,"",IF(SUMIF($A$35:$A$44,CJ$2,$DA$35:$DA$44)=0,"",SUMIF($A$35:$A$44,CJ$2,$DA$35:$DA$44)))</f>
        <v/>
      </c>
      <c r="CK21" s="128" t="str">
        <f>IF($DA$45=0,"",IF(SUMIF($A$35:$A$44,CK$2,$DA$35:$DA$44)=0,"",SUMIF($A$35:$A$44,CK$2,$DA$35:$DA$44)))</f>
        <v/>
      </c>
      <c r="CL21" s="128" t="str">
        <f>IF($DA$45=0,"",IF(SUMIF($A$35:$A$44,CL$2,$DA$35:$DA$44)=0,"",SUMIF($A$35:$A$44,CL$2,$DA$35:$DA$44)))</f>
        <v/>
      </c>
      <c r="CM21" s="128" t="str">
        <f>IF($DA$45=0,"",IF(SUMIF($A$35:$A$44,CM$2,$DA$35:$DA$44)=0,"",SUMIF($A$35:$A$44,CM$2,$DA$35:$DA$44)))</f>
        <v/>
      </c>
      <c r="CN21" s="128" t="str">
        <f>IF($DA$45=0,"",IF(SUMIF($A$35:$A$44,CN$2,$DA$35:$DA$44)=0,"",SUMIF($A$35:$A$44,CN$2,$DA$35:$DA$44)))</f>
        <v/>
      </c>
      <c r="CO21" s="128" t="str">
        <f>IF($DA$45=0,"",IF(SUMIF($A$35:$A$44,CO$2,$DA$35:$DA$44)=0,"",SUMIF($A$35:$A$44,CO$2,$DA$35:$DA$44)))</f>
        <v/>
      </c>
      <c r="CP21" s="128" t="str">
        <f>IF($DA$45=0,"",IF(SUMIF($A$35:$A$44,CP$2,$DA$35:$DA$44)=0,"",SUMIF($A$35:$A$44,CP$2,$DA$35:$DA$44)))</f>
        <v/>
      </c>
      <c r="CQ21" s="128" t="str">
        <f>IF($DA$45=0,"",IF(SUMIF($A$35:$A$44,CQ$2,$DA$35:$DA$44)=0,"",SUMIF($A$35:$A$44,CQ$2,$DA$35:$DA$44)))</f>
        <v/>
      </c>
      <c r="CR21" s="128" t="str">
        <f>IF($DA$45=0,"",IF(SUMIF($A$35:$A$44,CR$2,$DA$35:$DA$44)=0,"",SUMIF($A$35:$A$44,CR$2,$DA$35:$DA$44)))</f>
        <v/>
      </c>
      <c r="CS21" s="128" t="str">
        <f>IF($DA$45=0,"",IF(SUMIF($A$35:$A$44,CS$2,$DA$35:$DA$44)=0,"",SUMIF($A$35:$A$44,CS$2,$DA$35:$DA$44)))</f>
        <v/>
      </c>
      <c r="CT21" s="128" t="str">
        <f t="shared" ref="CT21:CZ21" si="13">IF($DA$45=0,"",IF(SUMIF($A$35:$A$44,CT$2,$DA$35:$DA$44)=0,"",SUMIF($A$35:$A$44,CT$2,$DA$35:$DA$44)))</f>
        <v/>
      </c>
      <c r="CU21" s="128" t="str">
        <f t="shared" si="13"/>
        <v/>
      </c>
      <c r="CV21" s="128" t="str">
        <f t="shared" si="13"/>
        <v/>
      </c>
      <c r="CW21" s="128" t="str">
        <f t="shared" si="13"/>
        <v/>
      </c>
      <c r="CX21" s="128" t="str">
        <f t="shared" si="13"/>
        <v/>
      </c>
      <c r="CY21" s="128" t="str">
        <f t="shared" si="13"/>
        <v/>
      </c>
      <c r="CZ21" s="128" t="str">
        <f t="shared" si="13"/>
        <v/>
      </c>
    </row>
    <row r="22" spans="1:113" ht="39" x14ac:dyDescent="0.2">
      <c r="A22" s="798"/>
      <c r="B22" s="720"/>
      <c r="C22" s="141" t="s">
        <v>1160</v>
      </c>
      <c r="D22" s="131" t="str">
        <f>IF(SUM(E22:CZ22)=0,"",SUM(E22:CZ22))</f>
        <v/>
      </c>
      <c r="E22" s="131" t="str">
        <f>IF($DB$45=0,"",IF(SUMIF($A$35:$A$44,E$2,$DB$35:$DB$44)=0,"",SUMIF($A$35:$A$44,E$2,$DB$35:$DB$44)))</f>
        <v/>
      </c>
      <c r="F22" s="142" t="str">
        <f>IF($DB$45=0,"",IF(SUMIF($A$35:$A$44,F$2,$DB$35:$DB$44)=0,"",SUMIF($A$35:$A$44,F$2,$DB$35:$DB$44)))</f>
        <v/>
      </c>
      <c r="G22" s="128" t="str">
        <f>IF($DB$45=0,"",IF(SUMIF($A$35:$A$44,G$2,$DB$35:$DB$44)=0,"",SUMIF($A$35:$A$44,G$2,$DB$35:$DB$44)))</f>
        <v/>
      </c>
      <c r="H22" s="128" t="str">
        <f>IF($DB$45=0,"",IF(SUMIF($A$35:$A$44,H$2,$DB$35:$DB$44)=0,"",SUMIF($A$35:$A$44,H$2,$DB$35:$DB$44)))</f>
        <v/>
      </c>
      <c r="I22" s="128" t="str">
        <f>IF($DB$45=0,"",IF(SUMIF($A$35:$A$44,I$2,$DB$35:$DB$44)=0,"",SUMIF($A$35:$A$44,I$2,$DB$35:$DB$44)))</f>
        <v/>
      </c>
      <c r="J22" s="128" t="str">
        <f>IF($DB$45=0,"",IF(SUMIF($A$35:$A$44,J$2,$DB$35:$DB$44)=0,"",SUMIF($A$35:$A$44,J$2,$DB$35:$DB$44)))</f>
        <v/>
      </c>
      <c r="K22" s="128" t="str">
        <f>IF($DB$45=0,"",IF(SUMIF($A$35:$A$44,K$2,$DB$35:$DB$44)=0,"",SUMIF($A$35:$A$44,K$2,$DB$35:$DB$44)))</f>
        <v/>
      </c>
      <c r="L22" s="128" t="str">
        <f>IF($DB$45=0,"",IF(SUMIF($A$35:$A$44,L$2,$DB$35:$DB$44)=0,"",SUMIF($A$35:$A$44,L$2,$DB$35:$DB$44)))</f>
        <v/>
      </c>
      <c r="M22" s="128" t="str">
        <f>IF($DB$45=0,"",IF(SUMIF($A$35:$A$44,M$2,$DB$35:$DB$44)=0,"",SUMIF($A$35:$A$44,M$2,$DB$35:$DB$44)))</f>
        <v/>
      </c>
      <c r="N22" s="128" t="str">
        <f>IF($DB$45=0,"",IF(SUMIF($A$35:$A$44,N$2,$DB$35:$DB$44)=0,"",SUMIF($A$35:$A$44,N$2,$DB$35:$DB$44)))</f>
        <v/>
      </c>
      <c r="O22" s="128" t="str">
        <f>IF($DB$45=0,"",IF(SUMIF($A$35:$A$44,O$2,$DB$35:$DB$44)=0,"",SUMIF($A$35:$A$44,O$2,$DB$35:$DB$44)))</f>
        <v/>
      </c>
      <c r="P22" s="128" t="str">
        <f>IF($DB$45=0,"",IF(SUMIF($A$35:$A$44,P$2,$DB$35:$DB$44)=0,"",SUMIF($A$35:$A$44,P$2,$DB$35:$DB$44)))</f>
        <v/>
      </c>
      <c r="Q22" s="128" t="str">
        <f>IF($DB$45=0,"",IF(SUMIF($A$35:$A$44,Q$2,$DB$35:$DB$44)=0,"",SUMIF($A$35:$A$44,Q$2,$DB$35:$DB$44)))</f>
        <v/>
      </c>
      <c r="R22" s="128" t="str">
        <f>IF($DB$45=0,"",IF(SUMIF($A$35:$A$44,R$2,$DB$35:$DB$44)=0,"",SUMIF($A$35:$A$44,R$2,$DB$35:$DB$44)))</f>
        <v/>
      </c>
      <c r="S22" s="128" t="str">
        <f>IF($DB$45=0,"",IF(SUMIF($A$35:$A$44,S$2,$DB$35:$DB$44)=0,"",SUMIF($A$35:$A$44,S$2,$DB$35:$DB$44)))</f>
        <v/>
      </c>
      <c r="T22" s="128" t="str">
        <f>IF($DB$45=0,"",IF(SUMIF($A$35:$A$44,T$2,$DB$35:$DB$44)=0,"",SUMIF($A$35:$A$44,T$2,$DB$35:$DB$44)))</f>
        <v/>
      </c>
      <c r="U22" s="128" t="str">
        <f>IF($DB$45=0,"",IF(SUMIF($A$35:$A$44,U$2,$DB$35:$DB$44)=0,"",SUMIF($A$35:$A$44,U$2,$DB$35:$DB$44)))</f>
        <v/>
      </c>
      <c r="V22" s="128" t="str">
        <f>IF($DB$45=0,"",IF(SUMIF($A$35:$A$44,V$2,$DB$35:$DB$44)=0,"",SUMIF($A$35:$A$44,V$2,$DB$35:$DB$44)))</f>
        <v/>
      </c>
      <c r="W22" s="128" t="str">
        <f>IF($DB$45=0,"",IF(SUMIF($A$35:$A$44,W$2,$DB$35:$DB$44)=0,"",SUMIF($A$35:$A$44,W$2,$DB$35:$DB$44)))</f>
        <v/>
      </c>
      <c r="X22" s="128" t="str">
        <f>IF($DB$45=0,"",IF(SUMIF($A$35:$A$44,X$2,$DB$35:$DB$44)=0,"",SUMIF($A$35:$A$44,X$2,$DB$35:$DB$44)))</f>
        <v/>
      </c>
      <c r="Y22" s="128" t="str">
        <f>IF($DB$45=0,"",IF(SUMIF($A$35:$A$44,Y$2,$DB$35:$DB$44)=0,"",SUMIF($A$35:$A$44,Y$2,$DB$35:$DB$44)))</f>
        <v/>
      </c>
      <c r="Z22" s="128" t="str">
        <f>IF($DB$45=0,"",IF(SUMIF($A$35:$A$44,Z$2,$DB$35:$DB$44)=0,"",SUMIF($A$35:$A$44,Z$2,$DB$35:$DB$44)))</f>
        <v/>
      </c>
      <c r="AA22" s="128" t="str">
        <f>IF($DB$45=0,"",IF(SUMIF($A$35:$A$44,AA$2,$DB$35:$DB$44)=0,"",SUMIF($A$35:$A$44,AA$2,$DB$35:$DB$44)))</f>
        <v/>
      </c>
      <c r="AB22" s="128" t="str">
        <f>IF($DB$45=0,"",IF(SUMIF($A$35:$A$44,AB$2,$DB$35:$DB$44)=0,"",SUMIF($A$35:$A$44,AB$2,$DB$35:$DB$44)))</f>
        <v/>
      </c>
      <c r="AC22" s="128" t="str">
        <f>IF($DB$45=0,"",IF(SUMIF($A$35:$A$44,AC$2,$DB$35:$DB$44)=0,"",SUMIF($A$35:$A$44,AC$2,$DB$35:$DB$44)))</f>
        <v/>
      </c>
      <c r="AD22" s="128" t="str">
        <f>IF($DB$45=0,"",IF(SUMIF($A$35:$A$44,AD$2,$DB$35:$DB$44)=0,"",SUMIF($A$35:$A$44,AD$2,$DB$35:$DB$44)))</f>
        <v/>
      </c>
      <c r="AE22" s="128" t="str">
        <f>IF($DB$45=0,"",IF(SUMIF($A$35:$A$44,AE$2,$DB$35:$DB$44)=0,"",SUMIF($A$35:$A$44,AE$2,$DB$35:$DB$44)))</f>
        <v/>
      </c>
      <c r="AF22" s="128" t="str">
        <f>IF($DB$45=0,"",IF(SUMIF($A$35:$A$44,AF$2,$DB$35:$DB$44)=0,"",SUMIF($A$35:$A$44,AF$2,$DB$35:$DB$44)))</f>
        <v/>
      </c>
      <c r="AG22" s="128" t="str">
        <f>IF($DB$45=0,"",IF(SUMIF($A$35:$A$44,AG$2,$DB$35:$DB$44)=0,"",SUMIF($A$35:$A$44,AG$2,$DB$35:$DB$44)))</f>
        <v/>
      </c>
      <c r="AH22" s="128" t="str">
        <f>IF($DB$45=0,"",IF(SUMIF($A$35:$A$44,AH$2,$DB$35:$DB$44)=0,"",SUMIF($A$35:$A$44,AH$2,$DB$35:$DB$44)))</f>
        <v/>
      </c>
      <c r="AI22" s="128" t="str">
        <f>IF($DB$45=0,"",IF(SUMIF($A$35:$A$44,AI$2,$DB$35:$DB$44)=0,"",SUMIF($A$35:$A$44,AI$2,$DB$35:$DB$44)))</f>
        <v/>
      </c>
      <c r="AJ22" s="128" t="str">
        <f>IF($DB$45=0,"",IF(SUMIF($A$35:$A$44,AJ$2,$DB$35:$DB$44)=0,"",SUMIF($A$35:$A$44,AJ$2,$DB$35:$DB$44)))</f>
        <v/>
      </c>
      <c r="AK22" s="128" t="str">
        <f>IF($DB$45=0,"",IF(SUMIF($A$35:$A$44,AK$2,$DB$35:$DB$44)=0,"",SUMIF($A$35:$A$44,AK$2,$DB$35:$DB$44)))</f>
        <v/>
      </c>
      <c r="AL22" s="128" t="str">
        <f>IF($DB$45=0,"",IF(SUMIF($A$35:$A$44,AL$2,$DB$35:$DB$44)=0,"",SUMIF($A$35:$A$44,AL$2,$DB$35:$DB$44)))</f>
        <v/>
      </c>
      <c r="AM22" s="128" t="str">
        <f>IF($DB$45=0,"",IF(SUMIF($A$35:$A$44,AM$2,$DB$35:$DB$44)=0,"",SUMIF($A$35:$A$44,AM$2,$DB$35:$DB$44)))</f>
        <v/>
      </c>
      <c r="AN22" s="128" t="str">
        <f>IF($DB$45=0,"",IF(SUMIF($A$35:$A$44,AN$2,$DB$35:$DB$44)=0,"",SUMIF($A$35:$A$44,AN$2,$DB$35:$DB$44)))</f>
        <v/>
      </c>
      <c r="AO22" s="128" t="str">
        <f>IF($DB$45=0,"",IF(SUMIF($A$35:$A$44,AO$2,$DB$35:$DB$44)=0,"",SUMIF($A$35:$A$44,AO$2,$DB$35:$DB$44)))</f>
        <v/>
      </c>
      <c r="AP22" s="128" t="str">
        <f>IF($DB$45=0,"",IF(SUMIF($A$35:$A$44,AP$2,$DB$35:$DB$44)=0,"",SUMIF($A$35:$A$44,AP$2,$DB$35:$DB$44)))</f>
        <v/>
      </c>
      <c r="AQ22" s="128" t="str">
        <f>IF($DB$45=0,"",IF(SUMIF($A$35:$A$44,AQ$2,$DB$35:$DB$44)=0,"",SUMIF($A$35:$A$44,AQ$2,$DB$35:$DB$44)))</f>
        <v/>
      </c>
      <c r="AR22" s="128" t="str">
        <f>IF($DB$45=0,"",IF(SUMIF($A$35:$A$44,AR$2,$DB$35:$DB$44)=0,"",SUMIF($A$35:$A$44,AR$2,$DB$35:$DB$44)))</f>
        <v/>
      </c>
      <c r="AS22" s="128" t="str">
        <f>IF($DB$45=0,"",IF(SUMIF($A$35:$A$44,AS$2,$DB$35:$DB$44)=0,"",SUMIF($A$35:$A$44,AS$2,$DB$35:$DB$44)))</f>
        <v/>
      </c>
      <c r="AT22" s="128" t="str">
        <f>IF($DB$45=0,"",IF(SUMIF($A$35:$A$44,AT$2,$DB$35:$DB$44)=0,"",SUMIF($A$35:$A$44,AT$2,$DB$35:$DB$44)))</f>
        <v/>
      </c>
      <c r="AU22" s="128" t="str">
        <f>IF($DB$45=0,"",IF(SUMIF($A$35:$A$44,AU$2,$DB$35:$DB$44)=0,"",SUMIF($A$35:$A$44,AU$2,$DB$35:$DB$44)))</f>
        <v/>
      </c>
      <c r="AV22" s="128" t="str">
        <f>IF($DB$45=0,"",IF(SUMIF($A$35:$A$44,AV$2,$DB$35:$DB$44)=0,"",SUMIF($A$35:$A$44,AV$2,$DB$35:$DB$44)))</f>
        <v/>
      </c>
      <c r="AW22" s="128" t="str">
        <f>IF($DB$45=0,"",IF(SUMIF($A$35:$A$44,AW$2,$DB$35:$DB$44)=0,"",SUMIF($A$35:$A$44,AW$2,$DB$35:$DB$44)))</f>
        <v/>
      </c>
      <c r="AX22" s="128" t="str">
        <f>IF($DB$45=0,"",IF(SUMIF($A$35:$A$44,AX$2,$DB$35:$DB$44)=0,"",SUMIF($A$35:$A$44,AX$2,$DB$35:$DB$44)))</f>
        <v/>
      </c>
      <c r="AY22" s="128" t="str">
        <f>IF($DB$45=0,"",IF(SUMIF($A$35:$A$44,AY$2,$DB$35:$DB$44)=0,"",SUMIF($A$35:$A$44,AY$2,$DB$35:$DB$44)))</f>
        <v/>
      </c>
      <c r="AZ22" s="128" t="str">
        <f>IF($DB$45=0,"",IF(SUMIF($A$35:$A$44,AZ$2,$DB$35:$DB$44)=0,"",SUMIF($A$35:$A$44,AZ$2,$DB$35:$DB$44)))</f>
        <v/>
      </c>
      <c r="BA22" s="128" t="str">
        <f>IF($DB$45=0,"",IF(SUMIF($A$35:$A$44,BA$2,$DB$35:$DB$44)=0,"",SUMIF($A$35:$A$44,BA$2,$DB$35:$DB$44)))</f>
        <v/>
      </c>
      <c r="BB22" s="128" t="str">
        <f>IF($DB$45=0,"",IF(SUMIF($A$35:$A$44,BB$2,$DB$35:$DB$44)=0,"",SUMIF($A$35:$A$44,BB$2,$DB$35:$DB$44)))</f>
        <v/>
      </c>
      <c r="BC22" s="128" t="str">
        <f>IF($DB$45=0,"",IF(SUMIF($A$35:$A$44,BC$2,$DB$35:$DB$44)=0,"",SUMIF($A$35:$A$44,BC$2,$DB$35:$DB$44)))</f>
        <v/>
      </c>
      <c r="BD22" s="128" t="str">
        <f>IF($DB$45=0,"",IF(SUMIF($A$35:$A$44,BD$2,$DB$35:$DB$44)=0,"",SUMIF($A$35:$A$44,BD$2,$DB$35:$DB$44)))</f>
        <v/>
      </c>
      <c r="BE22" s="128" t="str">
        <f>IF($DB$45=0,"",IF(SUMIF($A$35:$A$44,BE$2,$DB$35:$DB$44)=0,"",SUMIF($A$35:$A$44,BE$2,$DB$35:$DB$44)))</f>
        <v/>
      </c>
      <c r="BF22" s="128" t="str">
        <f>IF($DB$45=0,"",IF(SUMIF($A$35:$A$44,BF$2,$DB$35:$DB$44)=0,"",SUMIF($A$35:$A$44,BF$2,$DB$35:$DB$44)))</f>
        <v/>
      </c>
      <c r="BG22" s="128" t="str">
        <f>IF($DB$45=0,"",IF(SUMIF($A$35:$A$44,BG$2,$DB$35:$DB$44)=0,"",SUMIF($A$35:$A$44,BG$2,$DB$35:$DB$44)))</f>
        <v/>
      </c>
      <c r="BH22" s="128" t="str">
        <f>IF($DB$45=0,"",IF(SUMIF($A$35:$A$44,BH$2,$DB$35:$DB$44)=0,"",SUMIF($A$35:$A$44,BH$2,$DB$35:$DB$44)))</f>
        <v/>
      </c>
      <c r="BI22" s="128" t="str">
        <f>IF($DB$45=0,"",IF(SUMIF($A$35:$A$44,BI$2,$DB$35:$DB$44)=0,"",SUMIF($A$35:$A$44,BI$2,$DB$35:$DB$44)))</f>
        <v/>
      </c>
      <c r="BJ22" s="128" t="str">
        <f>IF($DB$45=0,"",IF(SUMIF($A$35:$A$44,BJ$2,$DB$35:$DB$44)=0,"",SUMIF($A$35:$A$44,BJ$2,$DB$35:$DB$44)))</f>
        <v/>
      </c>
      <c r="BK22" s="128" t="str">
        <f>IF($DB$45=0,"",IF(SUMIF($A$35:$A$44,BK$2,$DB$35:$DB$44)=0,"",SUMIF($A$35:$A$44,BK$2,$DB$35:$DB$44)))</f>
        <v/>
      </c>
      <c r="BL22" s="128" t="str">
        <f>IF($DB$45=0,"",IF(SUMIF($A$35:$A$44,BL$2,$DB$35:$DB$44)=0,"",SUMIF($A$35:$A$44,BL$2,$DB$35:$DB$44)))</f>
        <v/>
      </c>
      <c r="BM22" s="128" t="str">
        <f>IF($DB$45=0,"",IF(SUMIF($A$35:$A$44,BM$2,$DB$35:$DB$44)=0,"",SUMIF($A$35:$A$44,BM$2,$DB$35:$DB$44)))</f>
        <v/>
      </c>
      <c r="BN22" s="128" t="str">
        <f>IF($DB$45=0,"",IF(SUMIF($A$35:$A$44,BN$2,$DB$35:$DB$44)=0,"",SUMIF($A$35:$A$44,BN$2,$DB$35:$DB$44)))</f>
        <v/>
      </c>
      <c r="BO22" s="128" t="str">
        <f>IF($DB$45=0,"",IF(SUMIF($A$35:$A$44,BO$2,$DB$35:$DB$44)=0,"",SUMIF($A$35:$A$44,BO$2,$DB$35:$DB$44)))</f>
        <v/>
      </c>
      <c r="BP22" s="128" t="str">
        <f>IF($DB$45=0,"",IF(SUMIF($A$35:$A$44,BP$2,$DB$35:$DB$44)=0,"",SUMIF($A$35:$A$44,BP$2,$DB$35:$DB$44)))</f>
        <v/>
      </c>
      <c r="BQ22" s="128" t="str">
        <f>IF($DB$45=0,"",IF(SUMIF($A$35:$A$44,BQ$2,$DB$35:$DB$44)=0,"",SUMIF($A$35:$A$44,BQ$2,$DB$35:$DB$44)))</f>
        <v/>
      </c>
      <c r="BR22" s="128" t="str">
        <f>IF($DB$45=0,"",IF(SUMIF($A$35:$A$44,BR$2,$DB$35:$DB$44)=0,"",SUMIF($A$35:$A$44,BR$2,$DB$35:$DB$44)))</f>
        <v/>
      </c>
      <c r="BS22" s="128" t="str">
        <f>IF($DB$45=0,"",IF(SUMIF($A$35:$A$44,BS$2,$DB$35:$DB$44)=0,"",SUMIF($A$35:$A$44,BS$2,$DB$35:$DB$44)))</f>
        <v/>
      </c>
      <c r="BT22" s="128" t="str">
        <f>IF($DB$45=0,"",IF(SUMIF($A$35:$A$44,BT$2,$DB$35:$DB$44)=0,"",SUMIF($A$35:$A$44,BT$2,$DB$35:$DB$44)))</f>
        <v/>
      </c>
      <c r="BU22" s="128" t="str">
        <f>IF($DB$45=0,"",IF(SUMIF($A$35:$A$44,BU$2,$DB$35:$DB$44)=0,"",SUMIF($A$35:$A$44,BU$2,$DB$35:$DB$44)))</f>
        <v/>
      </c>
      <c r="BV22" s="128" t="str">
        <f>IF($DB$45=0,"",IF(SUMIF($A$35:$A$44,BV$2,$DB$35:$DB$44)=0,"",SUMIF($A$35:$A$44,BV$2,$DB$35:$DB$44)))</f>
        <v/>
      </c>
      <c r="BW22" s="128" t="str">
        <f>IF($DB$45=0,"",IF(SUMIF($A$35:$A$44,BW$2,$DB$35:$DB$44)=0,"",SUMIF($A$35:$A$44,BW$2,$DB$35:$DB$44)))</f>
        <v/>
      </c>
      <c r="BX22" s="128" t="str">
        <f>IF($DB$45=0,"",IF(SUMIF($A$35:$A$44,BX$2,$DB$35:$DB$44)=0,"",SUMIF($A$35:$A$44,BX$2,$DB$35:$DB$44)))</f>
        <v/>
      </c>
      <c r="BY22" s="128" t="str">
        <f>IF($DB$45=0,"",IF(SUMIF($A$35:$A$44,BY$2,$DB$35:$DB$44)=0,"",SUMIF($A$35:$A$44,BY$2,$DB$35:$DB$44)))</f>
        <v/>
      </c>
      <c r="BZ22" s="128" t="str">
        <f>IF($DB$45=0,"",IF(SUMIF($A$35:$A$44,BZ$2,$DB$35:$DB$44)=0,"",SUMIF($A$35:$A$44,BZ$2,$DB$35:$DB$44)))</f>
        <v/>
      </c>
      <c r="CA22" s="128" t="str">
        <f>IF($DB$45=0,"",IF(SUMIF($A$35:$A$44,CA$2,$DB$35:$DB$44)=0,"",SUMIF($A$35:$A$44,CA$2,$DB$35:$DB$44)))</f>
        <v/>
      </c>
      <c r="CB22" s="128" t="str">
        <f>IF($DB$45=0,"",IF(SUMIF($A$35:$A$44,CB$2,$DB$35:$DB$44)=0,"",SUMIF($A$35:$A$44,CB$2,$DB$35:$DB$44)))</f>
        <v/>
      </c>
      <c r="CC22" s="128" t="str">
        <f>IF($DB$45=0,"",IF(SUMIF($A$35:$A$44,CC$2,$DB$35:$DB$44)=0,"",SUMIF($A$35:$A$44,CC$2,$DB$35:$DB$44)))</f>
        <v/>
      </c>
      <c r="CD22" s="128" t="str">
        <f>IF($DB$45=0,"",IF(SUMIF($A$35:$A$44,CD$2,$DB$35:$DB$44)=0,"",SUMIF($A$35:$A$44,CD$2,$DB$35:$DB$44)))</f>
        <v/>
      </c>
      <c r="CE22" s="128" t="str">
        <f>IF($DB$45=0,"",IF(SUMIF($A$35:$A$44,CE$2,$DB$35:$DB$44)=0,"",SUMIF($A$35:$A$44,CE$2,$DB$35:$DB$44)))</f>
        <v/>
      </c>
      <c r="CF22" s="128" t="str">
        <f>IF($DB$45=0,"",IF(SUMIF($A$35:$A$44,CF$2,$DB$35:$DB$44)=0,"",SUMIF($A$35:$A$44,CF$2,$DB$35:$DB$44)))</f>
        <v/>
      </c>
      <c r="CG22" s="128" t="str">
        <f>IF($DB$45=0,"",IF(SUMIF($A$35:$A$44,CG$2,$DB$35:$DB$44)=0,"",SUMIF($A$35:$A$44,CG$2,$DB$35:$DB$44)))</f>
        <v/>
      </c>
      <c r="CH22" s="128" t="str">
        <f>IF($DB$45=0,"",IF(SUMIF($A$35:$A$44,CH$2,$DB$35:$DB$44)=0,"",SUMIF($A$35:$A$44,CH$2,$DB$35:$DB$44)))</f>
        <v/>
      </c>
      <c r="CI22" s="128" t="str">
        <f>IF($DB$45=0,"",IF(SUMIF($A$35:$A$44,CI$2,$DB$35:$DB$44)=0,"",SUMIF($A$35:$A$44,CI$2,$DB$35:$DB$44)))</f>
        <v/>
      </c>
      <c r="CJ22" s="128" t="str">
        <f>IF($DB$45=0,"",IF(SUMIF($A$35:$A$44,CJ$2,$DB$35:$DB$44)=0,"",SUMIF($A$35:$A$44,CJ$2,$DB$35:$DB$44)))</f>
        <v/>
      </c>
      <c r="CK22" s="128" t="str">
        <f>IF($DB$45=0,"",IF(SUMIF($A$35:$A$44,CK$2,$DB$35:$DB$44)=0,"",SUMIF($A$35:$A$44,CK$2,$DB$35:$DB$44)))</f>
        <v/>
      </c>
      <c r="CL22" s="128" t="str">
        <f>IF($DB$45=0,"",IF(SUMIF($A$35:$A$44,CL$2,$DB$35:$DB$44)=0,"",SUMIF($A$35:$A$44,CL$2,$DB$35:$DB$44)))</f>
        <v/>
      </c>
      <c r="CM22" s="128" t="str">
        <f>IF($DB$45=0,"",IF(SUMIF($A$35:$A$44,CM$2,$DB$35:$DB$44)=0,"",SUMIF($A$35:$A$44,CM$2,$DB$35:$DB$44)))</f>
        <v/>
      </c>
      <c r="CN22" s="128" t="str">
        <f>IF($DB$45=0,"",IF(SUMIF($A$35:$A$44,CN$2,$DB$35:$DB$44)=0,"",SUMIF($A$35:$A$44,CN$2,$DB$35:$DB$44)))</f>
        <v/>
      </c>
      <c r="CO22" s="128" t="str">
        <f>IF($DB$45=0,"",IF(SUMIF($A$35:$A$44,CO$2,$DB$35:$DB$44)=0,"",SUMIF($A$35:$A$44,CO$2,$DB$35:$DB$44)))</f>
        <v/>
      </c>
      <c r="CP22" s="128" t="str">
        <f>IF($DB$45=0,"",IF(SUMIF($A$35:$A$44,CP$2,$DB$35:$DB$44)=0,"",SUMIF($A$35:$A$44,CP$2,$DB$35:$DB$44)))</f>
        <v/>
      </c>
      <c r="CQ22" s="128" t="str">
        <f>IF($DB$45=0,"",IF(SUMIF($A$35:$A$44,CQ$2,$DB$35:$DB$44)=0,"",SUMIF($A$35:$A$44,CQ$2,$DB$35:$DB$44)))</f>
        <v/>
      </c>
      <c r="CR22" s="128" t="str">
        <f>IF($DB$45=0,"",IF(SUMIF($A$35:$A$44,CR$2,$DB$35:$DB$44)=0,"",SUMIF($A$35:$A$44,CR$2,$DB$35:$DB$44)))</f>
        <v/>
      </c>
      <c r="CS22" s="128" t="str">
        <f>IF($DB$45=0,"",IF(SUMIF($A$35:$A$44,CS$2,$DB$35:$DB$44)=0,"",SUMIF($A$35:$A$44,CS$2,$DB$35:$DB$44)))</f>
        <v/>
      </c>
      <c r="CT22" s="128" t="str">
        <f t="shared" ref="CT22:CZ22" si="14">IF($DB$45=0,"",IF(SUMIF($A$35:$A$44,CT$2,$DB$35:$DB$44)=0,"",SUMIF($A$35:$A$44,CT$2,$DB$35:$DB$44)))</f>
        <v/>
      </c>
      <c r="CU22" s="128" t="str">
        <f t="shared" si="14"/>
        <v/>
      </c>
      <c r="CV22" s="128" t="str">
        <f t="shared" si="14"/>
        <v/>
      </c>
      <c r="CW22" s="128" t="str">
        <f t="shared" si="14"/>
        <v/>
      </c>
      <c r="CX22" s="128" t="str">
        <f t="shared" si="14"/>
        <v/>
      </c>
      <c r="CY22" s="128" t="str">
        <f t="shared" si="14"/>
        <v/>
      </c>
      <c r="CZ22" s="128" t="str">
        <f t="shared" si="14"/>
        <v/>
      </c>
    </row>
    <row r="23" spans="1:113" ht="13.5" thickBot="1" x14ac:dyDescent="0.25">
      <c r="A23" s="799"/>
      <c r="B23" s="722"/>
      <c r="C23" s="141" t="s">
        <v>1161</v>
      </c>
      <c r="D23" s="131" t="str">
        <f>IF(SUM(E23:CZ23)=0,"",SUM(E23:CZ23))</f>
        <v/>
      </c>
      <c r="E23" s="131" t="str">
        <f>IF($DC$45=0,"",IF(SUMIF($A$35:$A$44,E$2,$DC$35:$DC$44)=0,"",SUMIF($A$35:$A$44,E$2,$DC$35:$DC$44)))</f>
        <v/>
      </c>
      <c r="F23" s="142" t="str">
        <f>IF($DC$45=0,"",IF(SUMIF($A$35:$A$44,F$2,$DC$35:$DC$44)=0,"",SUMIF($A$35:$A$44,F$2,$DC$35:$DC$44)))</f>
        <v/>
      </c>
      <c r="G23" s="128" t="str">
        <f>IF($DC$45=0,"",IF(SUMIF($A$35:$A$44,G$2,$DC$35:$DC$44)=0,"",SUMIF($A$35:$A$44,G$2,$DC$35:$DC$44)))</f>
        <v/>
      </c>
      <c r="H23" s="128" t="str">
        <f>IF($DC$45=0,"",IF(SUMIF($A$35:$A$44,H$2,$DC$35:$DC$44)=0,"",SUMIF($A$35:$A$44,H$2,$DC$35:$DC$44)))</f>
        <v/>
      </c>
      <c r="I23" s="128" t="str">
        <f>IF($DC$45=0,"",IF(SUMIF($A$35:$A$44,I$2,$DC$35:$DC$44)=0,"",SUMIF($A$35:$A$44,I$2,$DC$35:$DC$44)))</f>
        <v/>
      </c>
      <c r="J23" s="128" t="str">
        <f>IF($DC$45=0,"",IF(SUMIF($A$35:$A$44,J$2,$DC$35:$DC$44)=0,"",SUMIF($A$35:$A$44,J$2,$DC$35:$DC$44)))</f>
        <v/>
      </c>
      <c r="K23" s="128" t="str">
        <f>IF($DC$45=0,"",IF(SUMIF($A$35:$A$44,K$2,$DC$35:$DC$44)=0,"",SUMIF($A$35:$A$44,K$2,$DC$35:$DC$44)))</f>
        <v/>
      </c>
      <c r="L23" s="128" t="str">
        <f>IF($DC$45=0,"",IF(SUMIF($A$35:$A$44,L$2,$DC$35:$DC$44)=0,"",SUMIF($A$35:$A$44,L$2,$DC$35:$DC$44)))</f>
        <v/>
      </c>
      <c r="M23" s="128" t="str">
        <f>IF($DC$45=0,"",IF(SUMIF($A$35:$A$44,M$2,$DC$35:$DC$44)=0,"",SUMIF($A$35:$A$44,M$2,$DC$35:$DC$44)))</f>
        <v/>
      </c>
      <c r="N23" s="128" t="str">
        <f>IF($DC$45=0,"",IF(SUMIF($A$35:$A$44,N$2,$DC$35:$DC$44)=0,"",SUMIF($A$35:$A$44,N$2,$DC$35:$DC$44)))</f>
        <v/>
      </c>
      <c r="O23" s="128" t="str">
        <f>IF($DC$45=0,"",IF(SUMIF($A$35:$A$44,O$2,$DC$35:$DC$44)=0,"",SUMIF($A$35:$A$44,O$2,$DC$35:$DC$44)))</f>
        <v/>
      </c>
      <c r="P23" s="128" t="str">
        <f>IF($DC$45=0,"",IF(SUMIF($A$35:$A$44,P$2,$DC$35:$DC$44)=0,"",SUMIF($A$35:$A$44,P$2,$DC$35:$DC$44)))</f>
        <v/>
      </c>
      <c r="Q23" s="128" t="str">
        <f>IF($DC$45=0,"",IF(SUMIF($A$35:$A$44,Q$2,$DC$35:$DC$44)=0,"",SUMIF($A$35:$A$44,Q$2,$DC$35:$DC$44)))</f>
        <v/>
      </c>
      <c r="R23" s="128" t="str">
        <f>IF($DC$45=0,"",IF(SUMIF($A$35:$A$44,R$2,$DC$35:$DC$44)=0,"",SUMIF($A$35:$A$44,R$2,$DC$35:$DC$44)))</f>
        <v/>
      </c>
      <c r="S23" s="128" t="str">
        <f>IF($DC$45=0,"",IF(SUMIF($A$35:$A$44,S$2,$DC$35:$DC$44)=0,"",SUMIF($A$35:$A$44,S$2,$DC$35:$DC$44)))</f>
        <v/>
      </c>
      <c r="T23" s="128" t="str">
        <f>IF($DC$45=0,"",IF(SUMIF($A$35:$A$44,T$2,$DC$35:$DC$44)=0,"",SUMIF($A$35:$A$44,T$2,$DC$35:$DC$44)))</f>
        <v/>
      </c>
      <c r="U23" s="128" t="str">
        <f>IF($DC$45=0,"",IF(SUMIF($A$35:$A$44,U$2,$DC$35:$DC$44)=0,"",SUMIF($A$35:$A$44,U$2,$DC$35:$DC$44)))</f>
        <v/>
      </c>
      <c r="V23" s="128" t="str">
        <f>IF($DC$45=0,"",IF(SUMIF($A$35:$A$44,V$2,$DC$35:$DC$44)=0,"",SUMIF($A$35:$A$44,V$2,$DC$35:$DC$44)))</f>
        <v/>
      </c>
      <c r="W23" s="128" t="str">
        <f>IF($DC$45=0,"",IF(SUMIF($A$35:$A$44,W$2,$DC$35:$DC$44)=0,"",SUMIF($A$35:$A$44,W$2,$DC$35:$DC$44)))</f>
        <v/>
      </c>
      <c r="X23" s="128" t="str">
        <f>IF($DC$45=0,"",IF(SUMIF($A$35:$A$44,X$2,$DC$35:$DC$44)=0,"",SUMIF($A$35:$A$44,X$2,$DC$35:$DC$44)))</f>
        <v/>
      </c>
      <c r="Y23" s="128" t="str">
        <f>IF($DC$45=0,"",IF(SUMIF($A$35:$A$44,Y$2,$DC$35:$DC$44)=0,"",SUMIF($A$35:$A$44,Y$2,$DC$35:$DC$44)))</f>
        <v/>
      </c>
      <c r="Z23" s="128" t="str">
        <f>IF($DC$45=0,"",IF(SUMIF($A$35:$A$44,Z$2,$DC$35:$DC$44)=0,"",SUMIF($A$35:$A$44,Z$2,$DC$35:$DC$44)))</f>
        <v/>
      </c>
      <c r="AA23" s="128" t="str">
        <f>IF($DC$45=0,"",IF(SUMIF($A$35:$A$44,AA$2,$DC$35:$DC$44)=0,"",SUMIF($A$35:$A$44,AA$2,$DC$35:$DC$44)))</f>
        <v/>
      </c>
      <c r="AB23" s="128" t="str">
        <f>IF($DC$45=0,"",IF(SUMIF($A$35:$A$44,AB$2,$DC$35:$DC$44)=0,"",SUMIF($A$35:$A$44,AB$2,$DC$35:$DC$44)))</f>
        <v/>
      </c>
      <c r="AC23" s="128" t="str">
        <f>IF($DC$45=0,"",IF(SUMIF($A$35:$A$44,AC$2,$DC$35:$DC$44)=0,"",SUMIF($A$35:$A$44,AC$2,$DC$35:$DC$44)))</f>
        <v/>
      </c>
      <c r="AD23" s="128" t="str">
        <f>IF($DC$45=0,"",IF(SUMIF($A$35:$A$44,AD$2,$DC$35:$DC$44)=0,"",SUMIF($A$35:$A$44,AD$2,$DC$35:$DC$44)))</f>
        <v/>
      </c>
      <c r="AE23" s="128" t="str">
        <f>IF($DC$45=0,"",IF(SUMIF($A$35:$A$44,AE$2,$DC$35:$DC$44)=0,"",SUMIF($A$35:$A$44,AE$2,$DC$35:$DC$44)))</f>
        <v/>
      </c>
      <c r="AF23" s="128" t="str">
        <f>IF($DC$45=0,"",IF(SUMIF($A$35:$A$44,AF$2,$DC$35:$DC$44)=0,"",SUMIF($A$35:$A$44,AF$2,$DC$35:$DC$44)))</f>
        <v/>
      </c>
      <c r="AG23" s="128" t="str">
        <f>IF($DC$45=0,"",IF(SUMIF($A$35:$A$44,AG$2,$DC$35:$DC$44)=0,"",SUMIF($A$35:$A$44,AG$2,$DC$35:$DC$44)))</f>
        <v/>
      </c>
      <c r="AH23" s="128" t="str">
        <f>IF($DC$45=0,"",IF(SUMIF($A$35:$A$44,AH$2,$DC$35:$DC$44)=0,"",SUMIF($A$35:$A$44,AH$2,$DC$35:$DC$44)))</f>
        <v/>
      </c>
      <c r="AI23" s="128" t="str">
        <f>IF($DC$45=0,"",IF(SUMIF($A$35:$A$44,AI$2,$DC$35:$DC$44)=0,"",SUMIF($A$35:$A$44,AI$2,$DC$35:$DC$44)))</f>
        <v/>
      </c>
      <c r="AJ23" s="128" t="str">
        <f>IF($DC$45=0,"",IF(SUMIF($A$35:$A$44,AJ$2,$DC$35:$DC$44)=0,"",SUMIF($A$35:$A$44,AJ$2,$DC$35:$DC$44)))</f>
        <v/>
      </c>
      <c r="AK23" s="128" t="str">
        <f>IF($DC$45=0,"",IF(SUMIF($A$35:$A$44,AK$2,$DC$35:$DC$44)=0,"",SUMIF($A$35:$A$44,AK$2,$DC$35:$DC$44)))</f>
        <v/>
      </c>
      <c r="AL23" s="128" t="str">
        <f>IF($DC$45=0,"",IF(SUMIF($A$35:$A$44,AL$2,$DC$35:$DC$44)=0,"",SUMIF($A$35:$A$44,AL$2,$DC$35:$DC$44)))</f>
        <v/>
      </c>
      <c r="AM23" s="128" t="str">
        <f>IF($DC$45=0,"",IF(SUMIF($A$35:$A$44,AM$2,$DC$35:$DC$44)=0,"",SUMIF($A$35:$A$44,AM$2,$DC$35:$DC$44)))</f>
        <v/>
      </c>
      <c r="AN23" s="128" t="str">
        <f>IF($DC$45=0,"",IF(SUMIF($A$35:$A$44,AN$2,$DC$35:$DC$44)=0,"",SUMIF($A$35:$A$44,AN$2,$DC$35:$DC$44)))</f>
        <v/>
      </c>
      <c r="AO23" s="128" t="str">
        <f>IF($DC$45=0,"",IF(SUMIF($A$35:$A$44,AO$2,$DC$35:$DC$44)=0,"",SUMIF($A$35:$A$44,AO$2,$DC$35:$DC$44)))</f>
        <v/>
      </c>
      <c r="AP23" s="128" t="str">
        <f>IF($DC$45=0,"",IF(SUMIF($A$35:$A$44,AP$2,$DC$35:$DC$44)=0,"",SUMIF($A$35:$A$44,AP$2,$DC$35:$DC$44)))</f>
        <v/>
      </c>
      <c r="AQ23" s="128" t="str">
        <f>IF($DC$45=0,"",IF(SUMIF($A$35:$A$44,AQ$2,$DC$35:$DC$44)=0,"",SUMIF($A$35:$A$44,AQ$2,$DC$35:$DC$44)))</f>
        <v/>
      </c>
      <c r="AR23" s="128" t="str">
        <f>IF($DC$45=0,"",IF(SUMIF($A$35:$A$44,AR$2,$DC$35:$DC$44)=0,"",SUMIF($A$35:$A$44,AR$2,$DC$35:$DC$44)))</f>
        <v/>
      </c>
      <c r="AS23" s="128" t="str">
        <f>IF($DC$45=0,"",IF(SUMIF($A$35:$A$44,AS$2,$DC$35:$DC$44)=0,"",SUMIF($A$35:$A$44,AS$2,$DC$35:$DC$44)))</f>
        <v/>
      </c>
      <c r="AT23" s="128" t="str">
        <f>IF($DC$45=0,"",IF(SUMIF($A$35:$A$44,AT$2,$DC$35:$DC$44)=0,"",SUMIF($A$35:$A$44,AT$2,$DC$35:$DC$44)))</f>
        <v/>
      </c>
      <c r="AU23" s="128" t="str">
        <f>IF($DC$45=0,"",IF(SUMIF($A$35:$A$44,AU$2,$DC$35:$DC$44)=0,"",SUMIF($A$35:$A$44,AU$2,$DC$35:$DC$44)))</f>
        <v/>
      </c>
      <c r="AV23" s="128" t="str">
        <f>IF($DC$45=0,"",IF(SUMIF($A$35:$A$44,AV$2,$DC$35:$DC$44)=0,"",SUMIF($A$35:$A$44,AV$2,$DC$35:$DC$44)))</f>
        <v/>
      </c>
      <c r="AW23" s="128" t="str">
        <f>IF($DC$45=0,"",IF(SUMIF($A$35:$A$44,AW$2,$DC$35:$DC$44)=0,"",SUMIF($A$35:$A$44,AW$2,$DC$35:$DC$44)))</f>
        <v/>
      </c>
      <c r="AX23" s="128" t="str">
        <f>IF($DC$45=0,"",IF(SUMIF($A$35:$A$44,AX$2,$DC$35:$DC$44)=0,"",SUMIF($A$35:$A$44,AX$2,$DC$35:$DC$44)))</f>
        <v/>
      </c>
      <c r="AY23" s="128" t="str">
        <f>IF($DC$45=0,"",IF(SUMIF($A$35:$A$44,AY$2,$DC$35:$DC$44)=0,"",SUMIF($A$35:$A$44,AY$2,$DC$35:$DC$44)))</f>
        <v/>
      </c>
      <c r="AZ23" s="128" t="str">
        <f>IF($DC$45=0,"",IF(SUMIF($A$35:$A$44,AZ$2,$DC$35:$DC$44)=0,"",SUMIF($A$35:$A$44,AZ$2,$DC$35:$DC$44)))</f>
        <v/>
      </c>
      <c r="BA23" s="128" t="str">
        <f>IF($DC$45=0,"",IF(SUMIF($A$35:$A$44,BA$2,$DC$35:$DC$44)=0,"",SUMIF($A$35:$A$44,BA$2,$DC$35:$DC$44)))</f>
        <v/>
      </c>
      <c r="BB23" s="128" t="str">
        <f>IF($DC$45=0,"",IF(SUMIF($A$35:$A$44,BB$2,$DC$35:$DC$44)=0,"",SUMIF($A$35:$A$44,BB$2,$DC$35:$DC$44)))</f>
        <v/>
      </c>
      <c r="BC23" s="128" t="str">
        <f>IF($DC$45=0,"",IF(SUMIF($A$35:$A$44,BC$2,$DC$35:$DC$44)=0,"",SUMIF($A$35:$A$44,BC$2,$DC$35:$DC$44)))</f>
        <v/>
      </c>
      <c r="BD23" s="128" t="str">
        <f>IF($DC$45=0,"",IF(SUMIF($A$35:$A$44,BD$2,$DC$35:$DC$44)=0,"",SUMIF($A$35:$A$44,BD$2,$DC$35:$DC$44)))</f>
        <v/>
      </c>
      <c r="BE23" s="128" t="str">
        <f>IF($DC$45=0,"",IF(SUMIF($A$35:$A$44,BE$2,$DC$35:$DC$44)=0,"",SUMIF($A$35:$A$44,BE$2,$DC$35:$DC$44)))</f>
        <v/>
      </c>
      <c r="BF23" s="128" t="str">
        <f>IF($DC$45=0,"",IF(SUMIF($A$35:$A$44,BF$2,$DC$35:$DC$44)=0,"",SUMIF($A$35:$A$44,BF$2,$DC$35:$DC$44)))</f>
        <v/>
      </c>
      <c r="BG23" s="128" t="str">
        <f>IF($DC$45=0,"",IF(SUMIF($A$35:$A$44,BG$2,$DC$35:$DC$44)=0,"",SUMIF($A$35:$A$44,BG$2,$DC$35:$DC$44)))</f>
        <v/>
      </c>
      <c r="BH23" s="128" t="str">
        <f>IF($DC$45=0,"",IF(SUMIF($A$35:$A$44,BH$2,$DC$35:$DC$44)=0,"",SUMIF($A$35:$A$44,BH$2,$DC$35:$DC$44)))</f>
        <v/>
      </c>
      <c r="BI23" s="128" t="str">
        <f>IF($DC$45=0,"",IF(SUMIF($A$35:$A$44,BI$2,$DC$35:$DC$44)=0,"",SUMIF($A$35:$A$44,BI$2,$DC$35:$DC$44)))</f>
        <v/>
      </c>
      <c r="BJ23" s="128" t="str">
        <f>IF($DC$45=0,"",IF(SUMIF($A$35:$A$44,BJ$2,$DC$35:$DC$44)=0,"",SUMIF($A$35:$A$44,BJ$2,$DC$35:$DC$44)))</f>
        <v/>
      </c>
      <c r="BK23" s="128" t="str">
        <f>IF($DC$45=0,"",IF(SUMIF($A$35:$A$44,BK$2,$DC$35:$DC$44)=0,"",SUMIF($A$35:$A$44,BK$2,$DC$35:$DC$44)))</f>
        <v/>
      </c>
      <c r="BL23" s="128" t="str">
        <f>IF($DC$45=0,"",IF(SUMIF($A$35:$A$44,BL$2,$DC$35:$DC$44)=0,"",SUMIF($A$35:$A$44,BL$2,$DC$35:$DC$44)))</f>
        <v/>
      </c>
      <c r="BM23" s="128" t="str">
        <f>IF($DC$45=0,"",IF(SUMIF($A$35:$A$44,BM$2,$DC$35:$DC$44)=0,"",SUMIF($A$35:$A$44,BM$2,$DC$35:$DC$44)))</f>
        <v/>
      </c>
      <c r="BN23" s="128" t="str">
        <f>IF($DC$45=0,"",IF(SUMIF($A$35:$A$44,BN$2,$DC$35:$DC$44)=0,"",SUMIF($A$35:$A$44,BN$2,$DC$35:$DC$44)))</f>
        <v/>
      </c>
      <c r="BO23" s="128" t="str">
        <f>IF($DC$45=0,"",IF(SUMIF($A$35:$A$44,BO$2,$DC$35:$DC$44)=0,"",SUMIF($A$35:$A$44,BO$2,$DC$35:$DC$44)))</f>
        <v/>
      </c>
      <c r="BP23" s="128" t="str">
        <f>IF($DC$45=0,"",IF(SUMIF($A$35:$A$44,BP$2,$DC$35:$DC$44)=0,"",SUMIF($A$35:$A$44,BP$2,$DC$35:$DC$44)))</f>
        <v/>
      </c>
      <c r="BQ23" s="128" t="str">
        <f>IF($DC$45=0,"",IF(SUMIF($A$35:$A$44,BQ$2,$DC$35:$DC$44)=0,"",SUMIF($A$35:$A$44,BQ$2,$DC$35:$DC$44)))</f>
        <v/>
      </c>
      <c r="BR23" s="128" t="str">
        <f>IF($DC$45=0,"",IF(SUMIF($A$35:$A$44,BR$2,$DC$35:$DC$44)=0,"",SUMIF($A$35:$A$44,BR$2,$DC$35:$DC$44)))</f>
        <v/>
      </c>
      <c r="BS23" s="128" t="str">
        <f>IF($DC$45=0,"",IF(SUMIF($A$35:$A$44,BS$2,$DC$35:$DC$44)=0,"",SUMIF($A$35:$A$44,BS$2,$DC$35:$DC$44)))</f>
        <v/>
      </c>
      <c r="BT23" s="128" t="str">
        <f>IF($DC$45=0,"",IF(SUMIF($A$35:$A$44,BT$2,$DC$35:$DC$44)=0,"",SUMIF($A$35:$A$44,BT$2,$DC$35:$DC$44)))</f>
        <v/>
      </c>
      <c r="BU23" s="128" t="str">
        <f>IF($DC$45=0,"",IF(SUMIF($A$35:$A$44,BU$2,$DC$35:$DC$44)=0,"",SUMIF($A$35:$A$44,BU$2,$DC$35:$DC$44)))</f>
        <v/>
      </c>
      <c r="BV23" s="128" t="str">
        <f>IF($DC$45=0,"",IF(SUMIF($A$35:$A$44,BV$2,$DC$35:$DC$44)=0,"",SUMIF($A$35:$A$44,BV$2,$DC$35:$DC$44)))</f>
        <v/>
      </c>
      <c r="BW23" s="128" t="str">
        <f>IF($DC$45=0,"",IF(SUMIF($A$35:$A$44,BW$2,$DC$35:$DC$44)=0,"",SUMIF($A$35:$A$44,BW$2,$DC$35:$DC$44)))</f>
        <v/>
      </c>
      <c r="BX23" s="128" t="str">
        <f>IF($DC$45=0,"",IF(SUMIF($A$35:$A$44,BX$2,$DC$35:$DC$44)=0,"",SUMIF($A$35:$A$44,BX$2,$DC$35:$DC$44)))</f>
        <v/>
      </c>
      <c r="BY23" s="128" t="str">
        <f>IF($DC$45=0,"",IF(SUMIF($A$35:$A$44,BY$2,$DC$35:$DC$44)=0,"",SUMIF($A$35:$A$44,BY$2,$DC$35:$DC$44)))</f>
        <v/>
      </c>
      <c r="BZ23" s="128" t="str">
        <f>IF($DC$45=0,"",IF(SUMIF($A$35:$A$44,BZ$2,$DC$35:$DC$44)=0,"",SUMIF($A$35:$A$44,BZ$2,$DC$35:$DC$44)))</f>
        <v/>
      </c>
      <c r="CA23" s="128" t="str">
        <f>IF($DC$45=0,"",IF(SUMIF($A$35:$A$44,CA$2,$DC$35:$DC$44)=0,"",SUMIF($A$35:$A$44,CA$2,$DC$35:$DC$44)))</f>
        <v/>
      </c>
      <c r="CB23" s="128" t="str">
        <f>IF($DC$45=0,"",IF(SUMIF($A$35:$A$44,CB$2,$DC$35:$DC$44)=0,"",SUMIF($A$35:$A$44,CB$2,$DC$35:$DC$44)))</f>
        <v/>
      </c>
      <c r="CC23" s="128" t="str">
        <f>IF($DC$45=0,"",IF(SUMIF($A$35:$A$44,CC$2,$DC$35:$DC$44)=0,"",SUMIF($A$35:$A$44,CC$2,$DC$35:$DC$44)))</f>
        <v/>
      </c>
      <c r="CD23" s="128" t="str">
        <f>IF($DC$45=0,"",IF(SUMIF($A$35:$A$44,CD$2,$DC$35:$DC$44)=0,"",SUMIF($A$35:$A$44,CD$2,$DC$35:$DC$44)))</f>
        <v/>
      </c>
      <c r="CE23" s="128" t="str">
        <f>IF($DC$45=0,"",IF(SUMIF($A$35:$A$44,CE$2,$DC$35:$DC$44)=0,"",SUMIF($A$35:$A$44,CE$2,$DC$35:$DC$44)))</f>
        <v/>
      </c>
      <c r="CF23" s="128" t="str">
        <f>IF($DC$45=0,"",IF(SUMIF($A$35:$A$44,CF$2,$DC$35:$DC$44)=0,"",SUMIF($A$35:$A$44,CF$2,$DC$35:$DC$44)))</f>
        <v/>
      </c>
      <c r="CG23" s="128" t="str">
        <f>IF($DC$45=0,"",IF(SUMIF($A$35:$A$44,CG$2,$DC$35:$DC$44)=0,"",SUMIF($A$35:$A$44,CG$2,$DC$35:$DC$44)))</f>
        <v/>
      </c>
      <c r="CH23" s="128" t="str">
        <f>IF($DC$45=0,"",IF(SUMIF($A$35:$A$44,CH$2,$DC$35:$DC$44)=0,"",SUMIF($A$35:$A$44,CH$2,$DC$35:$DC$44)))</f>
        <v/>
      </c>
      <c r="CI23" s="128" t="str">
        <f>IF($DC$45=0,"",IF(SUMIF($A$35:$A$44,CI$2,$DC$35:$DC$44)=0,"",SUMIF($A$35:$A$44,CI$2,$DC$35:$DC$44)))</f>
        <v/>
      </c>
      <c r="CJ23" s="128" t="str">
        <f>IF($DC$45=0,"",IF(SUMIF($A$35:$A$44,CJ$2,$DC$35:$DC$44)=0,"",SUMIF($A$35:$A$44,CJ$2,$DC$35:$DC$44)))</f>
        <v/>
      </c>
      <c r="CK23" s="128" t="str">
        <f>IF($DC$45=0,"",IF(SUMIF($A$35:$A$44,CK$2,$DC$35:$DC$44)=0,"",SUMIF($A$35:$A$44,CK$2,$DC$35:$DC$44)))</f>
        <v/>
      </c>
      <c r="CL23" s="128" t="str">
        <f>IF($DC$45=0,"",IF(SUMIF($A$35:$A$44,CL$2,$DC$35:$DC$44)=0,"",SUMIF($A$35:$A$44,CL$2,$DC$35:$DC$44)))</f>
        <v/>
      </c>
      <c r="CM23" s="128" t="str">
        <f>IF($DC$45=0,"",IF(SUMIF($A$35:$A$44,CM$2,$DC$35:$DC$44)=0,"",SUMIF($A$35:$A$44,CM$2,$DC$35:$DC$44)))</f>
        <v/>
      </c>
      <c r="CN23" s="128" t="str">
        <f>IF($DC$45=0,"",IF(SUMIF($A$35:$A$44,CN$2,$DC$35:$DC$44)=0,"",SUMIF($A$35:$A$44,CN$2,$DC$35:$DC$44)))</f>
        <v/>
      </c>
      <c r="CO23" s="128" t="str">
        <f>IF($DC$45=0,"",IF(SUMIF($A$35:$A$44,CO$2,$DC$35:$DC$44)=0,"",SUMIF($A$35:$A$44,CO$2,$DC$35:$DC$44)))</f>
        <v/>
      </c>
      <c r="CP23" s="128" t="str">
        <f>IF($DC$45=0,"",IF(SUMIF($A$35:$A$44,CP$2,$DC$35:$DC$44)=0,"",SUMIF($A$35:$A$44,CP$2,$DC$35:$DC$44)))</f>
        <v/>
      </c>
      <c r="CQ23" s="128" t="str">
        <f>IF($DC$45=0,"",IF(SUMIF($A$35:$A$44,CQ$2,$DC$35:$DC$44)=0,"",SUMIF($A$35:$A$44,CQ$2,$DC$35:$DC$44)))</f>
        <v/>
      </c>
      <c r="CR23" s="128" t="str">
        <f>IF($DC$45=0,"",IF(SUMIF($A$35:$A$44,CR$2,$DC$35:$DC$44)=0,"",SUMIF($A$35:$A$44,CR$2,$DC$35:$DC$44)))</f>
        <v/>
      </c>
      <c r="CS23" s="128" t="str">
        <f>IF($DC$45=0,"",IF(SUMIF($A$35:$A$44,CS$2,$DC$35:$DC$44)=0,"",SUMIF($A$35:$A$44,CS$2,$DC$35:$DC$44)))</f>
        <v/>
      </c>
      <c r="CT23" s="128" t="str">
        <f t="shared" ref="CT23:CZ23" si="15">IF($DC$45=0,"",IF(SUMIF($A$35:$A$44,CT$2,$DC$35:$DC$44)=0,"",SUMIF($A$35:$A$44,CT$2,$DC$35:$DC$44)))</f>
        <v/>
      </c>
      <c r="CU23" s="128" t="str">
        <f t="shared" si="15"/>
        <v/>
      </c>
      <c r="CV23" s="128" t="str">
        <f t="shared" si="15"/>
        <v/>
      </c>
      <c r="CW23" s="128" t="str">
        <f t="shared" si="15"/>
        <v/>
      </c>
      <c r="CX23" s="128" t="str">
        <f t="shared" si="15"/>
        <v/>
      </c>
      <c r="CY23" s="128" t="str">
        <f t="shared" si="15"/>
        <v/>
      </c>
      <c r="CZ23" s="128" t="str">
        <f t="shared" si="15"/>
        <v/>
      </c>
    </row>
    <row r="24" spans="1:113" ht="26" x14ac:dyDescent="0.2">
      <c r="A24" s="797" t="s">
        <v>211</v>
      </c>
      <c r="B24" s="609"/>
      <c r="C24" s="139" t="s">
        <v>1158</v>
      </c>
      <c r="D24" s="126" t="str">
        <f>IF(SUM(E24:CZ24)=0,"",SUM(E24:CZ24))</f>
        <v/>
      </c>
      <c r="E24" s="126" t="str">
        <f>IF($DD$45=0,"",IF(SUMIF($A$35:$A$44,E$2,$DD$35:$DD$44)=0,"",SUMIF($A$35:$A$44,E$2,$DD$35:$DD$44)))</f>
        <v/>
      </c>
      <c r="F24" s="140" t="str">
        <f>IF($DD$45=0,"",IF(SUMIF($A$35:$A$44,F$2,$DD$35:$DD$44)=0,"",SUMIF($A$35:$A$44,F$2,$DD$35:$DD$44)))</f>
        <v/>
      </c>
      <c r="G24" s="127" t="str">
        <f>IF($DD$45=0,"",IF(SUMIF($A$35:$A$44,G$2,$DD$35:$DD$44)=0,"",SUMIF($A$35:$A$44,G$2,$DD$35:$DD$44)))</f>
        <v/>
      </c>
      <c r="H24" s="127" t="str">
        <f>IF($DD$45=0,"",IF(SUMIF($A$35:$A$44,H$2,$DD$35:$DD$44)=0,"",SUMIF($A$35:$A$44,H$2,$DD$35:$DD$44)))</f>
        <v/>
      </c>
      <c r="I24" s="127" t="str">
        <f>IF($DD$45=0,"",IF(SUMIF($A$35:$A$44,I$2,$DD$35:$DD$44)=0,"",SUMIF($A$35:$A$44,I$2,$DD$35:$DD$44)))</f>
        <v/>
      </c>
      <c r="J24" s="127" t="str">
        <f>IF($DD$45=0,"",IF(SUMIF($A$35:$A$44,J$2,$DD$35:$DD$44)=0,"",SUMIF($A$35:$A$44,J$2,$DD$35:$DD$44)))</f>
        <v/>
      </c>
      <c r="K24" s="127" t="str">
        <f>IF($DD$45=0,"",IF(SUMIF($A$35:$A$44,K$2,$DD$35:$DD$44)=0,"",SUMIF($A$35:$A$44,K$2,$DD$35:$DD$44)))</f>
        <v/>
      </c>
      <c r="L24" s="127" t="str">
        <f>IF($DD$45=0,"",IF(SUMIF($A$35:$A$44,L$2,$DD$35:$DD$44)=0,"",SUMIF($A$35:$A$44,L$2,$DD$35:$DD$44)))</f>
        <v/>
      </c>
      <c r="M24" s="127" t="str">
        <f>IF($DD$45=0,"",IF(SUMIF($A$35:$A$44,M$2,$DD$35:$DD$44)=0,"",SUMIF($A$35:$A$44,M$2,$DD$35:$DD$44)))</f>
        <v/>
      </c>
      <c r="N24" s="127" t="str">
        <f>IF($DD$45=0,"",IF(SUMIF($A$35:$A$44,N$2,$DD$35:$DD$44)=0,"",SUMIF($A$35:$A$44,N$2,$DD$35:$DD$44)))</f>
        <v/>
      </c>
      <c r="O24" s="127" t="str">
        <f>IF($DD$45=0,"",IF(SUMIF($A$35:$A$44,O$2,$DD$35:$DD$44)=0,"",SUMIF($A$35:$A$44,O$2,$DD$35:$DD$44)))</f>
        <v/>
      </c>
      <c r="P24" s="127" t="str">
        <f>IF($DD$45=0,"",IF(SUMIF($A$35:$A$44,P$2,$DD$35:$DD$44)=0,"",SUMIF($A$35:$A$44,P$2,$DD$35:$DD$44)))</f>
        <v/>
      </c>
      <c r="Q24" s="127" t="str">
        <f>IF($DD$45=0,"",IF(SUMIF($A$35:$A$44,Q$2,$DD$35:$DD$44)=0,"",SUMIF($A$35:$A$44,Q$2,$DD$35:$DD$44)))</f>
        <v/>
      </c>
      <c r="R24" s="127" t="str">
        <f>IF($DD$45=0,"",IF(SUMIF($A$35:$A$44,R$2,$DD$35:$DD$44)=0,"",SUMIF($A$35:$A$44,R$2,$DD$35:$DD$44)))</f>
        <v/>
      </c>
      <c r="S24" s="127" t="str">
        <f>IF($DD$45=0,"",IF(SUMIF($A$35:$A$44,S$2,$DD$35:$DD$44)=0,"",SUMIF($A$35:$A$44,S$2,$DD$35:$DD$44)))</f>
        <v/>
      </c>
      <c r="T24" s="127" t="str">
        <f>IF($DD$45=0,"",IF(SUMIF($A$35:$A$44,T$2,$DD$35:$DD$44)=0,"",SUMIF($A$35:$A$44,T$2,$DD$35:$DD$44)))</f>
        <v/>
      </c>
      <c r="U24" s="127" t="str">
        <f>IF($DD$45=0,"",IF(SUMIF($A$35:$A$44,U$2,$DD$35:$DD$44)=0,"",SUMIF($A$35:$A$44,U$2,$DD$35:$DD$44)))</f>
        <v/>
      </c>
      <c r="V24" s="127" t="str">
        <f>IF($DD$45=0,"",IF(SUMIF($A$35:$A$44,V$2,$DD$35:$DD$44)=0,"",SUMIF($A$35:$A$44,V$2,$DD$35:$DD$44)))</f>
        <v/>
      </c>
      <c r="W24" s="127" t="str">
        <f>IF($DD$45=0,"",IF(SUMIF($A$35:$A$44,W$2,$DD$35:$DD$44)=0,"",SUMIF($A$35:$A$44,W$2,$DD$35:$DD$44)))</f>
        <v/>
      </c>
      <c r="X24" s="127" t="str">
        <f>IF($DD$45=0,"",IF(SUMIF($A$35:$A$44,X$2,$DD$35:$DD$44)=0,"",SUMIF($A$35:$A$44,X$2,$DD$35:$DD$44)))</f>
        <v/>
      </c>
      <c r="Y24" s="127" t="str">
        <f>IF($DD$45=0,"",IF(SUMIF($A$35:$A$44,Y$2,$DD$35:$DD$44)=0,"",SUMIF($A$35:$A$44,Y$2,$DD$35:$DD$44)))</f>
        <v/>
      </c>
      <c r="Z24" s="127" t="str">
        <f>IF($DD$45=0,"",IF(SUMIF($A$35:$A$44,Z$2,$DD$35:$DD$44)=0,"",SUMIF($A$35:$A$44,Z$2,$DD$35:$DD$44)))</f>
        <v/>
      </c>
      <c r="AA24" s="127" t="str">
        <f>IF($DD$45=0,"",IF(SUMIF($A$35:$A$44,AA$2,$DD$35:$DD$44)=0,"",SUMIF($A$35:$A$44,AA$2,$DD$35:$DD$44)))</f>
        <v/>
      </c>
      <c r="AB24" s="127" t="str">
        <f>IF($DD$45=0,"",IF(SUMIF($A$35:$A$44,AB$2,$DD$35:$DD$44)=0,"",SUMIF($A$35:$A$44,AB$2,$DD$35:$DD$44)))</f>
        <v/>
      </c>
      <c r="AC24" s="127" t="str">
        <f>IF($DD$45=0,"",IF(SUMIF($A$35:$A$44,AC$2,$DD$35:$DD$44)=0,"",SUMIF($A$35:$A$44,AC$2,$DD$35:$DD$44)))</f>
        <v/>
      </c>
      <c r="AD24" s="127" t="str">
        <f>IF($DD$45=0,"",IF(SUMIF($A$35:$A$44,AD$2,$DD$35:$DD$44)=0,"",SUMIF($A$35:$A$44,AD$2,$DD$35:$DD$44)))</f>
        <v/>
      </c>
      <c r="AE24" s="127" t="str">
        <f>IF($DD$45=0,"",IF(SUMIF($A$35:$A$44,AE$2,$DD$35:$DD$44)=0,"",SUMIF($A$35:$A$44,AE$2,$DD$35:$DD$44)))</f>
        <v/>
      </c>
      <c r="AF24" s="127" t="str">
        <f>IF($DD$45=0,"",IF(SUMIF($A$35:$A$44,AF$2,$DD$35:$DD$44)=0,"",SUMIF($A$35:$A$44,AF$2,$DD$35:$DD$44)))</f>
        <v/>
      </c>
      <c r="AG24" s="127" t="str">
        <f>IF($DD$45=0,"",IF(SUMIF($A$35:$A$44,AG$2,$DD$35:$DD$44)=0,"",SUMIF($A$35:$A$44,AG$2,$DD$35:$DD$44)))</f>
        <v/>
      </c>
      <c r="AH24" s="127" t="str">
        <f>IF($DD$45=0,"",IF(SUMIF($A$35:$A$44,AH$2,$DD$35:$DD$44)=0,"",SUMIF($A$35:$A$44,AH$2,$DD$35:$DD$44)))</f>
        <v/>
      </c>
      <c r="AI24" s="127" t="str">
        <f>IF($DD$45=0,"",IF(SUMIF($A$35:$A$44,AI$2,$DD$35:$DD$44)=0,"",SUMIF($A$35:$A$44,AI$2,$DD$35:$DD$44)))</f>
        <v/>
      </c>
      <c r="AJ24" s="127" t="str">
        <f>IF($DD$45=0,"",IF(SUMIF($A$35:$A$44,AJ$2,$DD$35:$DD$44)=0,"",SUMIF($A$35:$A$44,AJ$2,$DD$35:$DD$44)))</f>
        <v/>
      </c>
      <c r="AK24" s="127" t="str">
        <f>IF($DD$45=0,"",IF(SUMIF($A$35:$A$44,AK$2,$DD$35:$DD$44)=0,"",SUMIF($A$35:$A$44,AK$2,$DD$35:$DD$44)))</f>
        <v/>
      </c>
      <c r="AL24" s="127" t="str">
        <f>IF($DD$45=0,"",IF(SUMIF($A$35:$A$44,AL$2,$DD$35:$DD$44)=0,"",SUMIF($A$35:$A$44,AL$2,$DD$35:$DD$44)))</f>
        <v/>
      </c>
      <c r="AM24" s="127" t="str">
        <f>IF($DD$45=0,"",IF(SUMIF($A$35:$A$44,AM$2,$DD$35:$DD$44)=0,"",SUMIF($A$35:$A$44,AM$2,$DD$35:$DD$44)))</f>
        <v/>
      </c>
      <c r="AN24" s="127" t="str">
        <f>IF($DD$45=0,"",IF(SUMIF($A$35:$A$44,AN$2,$DD$35:$DD$44)=0,"",SUMIF($A$35:$A$44,AN$2,$DD$35:$DD$44)))</f>
        <v/>
      </c>
      <c r="AO24" s="127" t="str">
        <f>IF($DD$45=0,"",IF(SUMIF($A$35:$A$44,AO$2,$DD$35:$DD$44)=0,"",SUMIF($A$35:$A$44,AO$2,$DD$35:$DD$44)))</f>
        <v/>
      </c>
      <c r="AP24" s="127" t="str">
        <f>IF($DD$45=0,"",IF(SUMIF($A$35:$A$44,AP$2,$DD$35:$DD$44)=0,"",SUMIF($A$35:$A$44,AP$2,$DD$35:$DD$44)))</f>
        <v/>
      </c>
      <c r="AQ24" s="127" t="str">
        <f>IF($DD$45=0,"",IF(SUMIF($A$35:$A$44,AQ$2,$DD$35:$DD$44)=0,"",SUMIF($A$35:$A$44,AQ$2,$DD$35:$DD$44)))</f>
        <v/>
      </c>
      <c r="AR24" s="127" t="str">
        <f>IF($DD$45=0,"",IF(SUMIF($A$35:$A$44,AR$2,$DD$35:$DD$44)=0,"",SUMIF($A$35:$A$44,AR$2,$DD$35:$DD$44)))</f>
        <v/>
      </c>
      <c r="AS24" s="127" t="str">
        <f>IF($DD$45=0,"",IF(SUMIF($A$35:$A$44,AS$2,$DD$35:$DD$44)=0,"",SUMIF($A$35:$A$44,AS$2,$DD$35:$DD$44)))</f>
        <v/>
      </c>
      <c r="AT24" s="127" t="str">
        <f>IF($DD$45=0,"",IF(SUMIF($A$35:$A$44,AT$2,$DD$35:$DD$44)=0,"",SUMIF($A$35:$A$44,AT$2,$DD$35:$DD$44)))</f>
        <v/>
      </c>
      <c r="AU24" s="127" t="str">
        <f>IF($DD$45=0,"",IF(SUMIF($A$35:$A$44,AU$2,$DD$35:$DD$44)=0,"",SUMIF($A$35:$A$44,AU$2,$DD$35:$DD$44)))</f>
        <v/>
      </c>
      <c r="AV24" s="127" t="str">
        <f>IF($DD$45=0,"",IF(SUMIF($A$35:$A$44,AV$2,$DD$35:$DD$44)=0,"",SUMIF($A$35:$A$44,AV$2,$DD$35:$DD$44)))</f>
        <v/>
      </c>
      <c r="AW24" s="127" t="str">
        <f>IF($DD$45=0,"",IF(SUMIF($A$35:$A$44,AW$2,$DD$35:$DD$44)=0,"",SUMIF($A$35:$A$44,AW$2,$DD$35:$DD$44)))</f>
        <v/>
      </c>
      <c r="AX24" s="127" t="str">
        <f>IF($DD$45=0,"",IF(SUMIF($A$35:$A$44,AX$2,$DD$35:$DD$44)=0,"",SUMIF($A$35:$A$44,AX$2,$DD$35:$DD$44)))</f>
        <v/>
      </c>
      <c r="AY24" s="127" t="str">
        <f>IF($DD$45=0,"",IF(SUMIF($A$35:$A$44,AY$2,$DD$35:$DD$44)=0,"",SUMIF($A$35:$A$44,AY$2,$DD$35:$DD$44)))</f>
        <v/>
      </c>
      <c r="AZ24" s="127" t="str">
        <f>IF($DD$45=0,"",IF(SUMIF($A$35:$A$44,AZ$2,$DD$35:$DD$44)=0,"",SUMIF($A$35:$A$44,AZ$2,$DD$35:$DD$44)))</f>
        <v/>
      </c>
      <c r="BA24" s="127" t="str">
        <f>IF($DD$45=0,"",IF(SUMIF($A$35:$A$44,BA$2,$DD$35:$DD$44)=0,"",SUMIF($A$35:$A$44,BA$2,$DD$35:$DD$44)))</f>
        <v/>
      </c>
      <c r="BB24" s="127" t="str">
        <f>IF($DD$45=0,"",IF(SUMIF($A$35:$A$44,BB$2,$DD$35:$DD$44)=0,"",SUMIF($A$35:$A$44,BB$2,$DD$35:$DD$44)))</f>
        <v/>
      </c>
      <c r="BC24" s="127" t="str">
        <f>IF($DD$45=0,"",IF(SUMIF($A$35:$A$44,BC$2,$DD$35:$DD$44)=0,"",SUMIF($A$35:$A$44,BC$2,$DD$35:$DD$44)))</f>
        <v/>
      </c>
      <c r="BD24" s="127" t="str">
        <f>IF($DD$45=0,"",IF(SUMIF($A$35:$A$44,BD$2,$DD$35:$DD$44)=0,"",SUMIF($A$35:$A$44,BD$2,$DD$35:$DD$44)))</f>
        <v/>
      </c>
      <c r="BE24" s="127" t="str">
        <f>IF($DD$45=0,"",IF(SUMIF($A$35:$A$44,BE$2,$DD$35:$DD$44)=0,"",SUMIF($A$35:$A$44,BE$2,$DD$35:$DD$44)))</f>
        <v/>
      </c>
      <c r="BF24" s="127" t="str">
        <f>IF($DD$45=0,"",IF(SUMIF($A$35:$A$44,BF$2,$DD$35:$DD$44)=0,"",SUMIF($A$35:$A$44,BF$2,$DD$35:$DD$44)))</f>
        <v/>
      </c>
      <c r="BG24" s="127" t="str">
        <f>IF($DD$45=0,"",IF(SUMIF($A$35:$A$44,BG$2,$DD$35:$DD$44)=0,"",SUMIF($A$35:$A$44,BG$2,$DD$35:$DD$44)))</f>
        <v/>
      </c>
      <c r="BH24" s="127" t="str">
        <f>IF($DD$45=0,"",IF(SUMIF($A$35:$A$44,BH$2,$DD$35:$DD$44)=0,"",SUMIF($A$35:$A$44,BH$2,$DD$35:$DD$44)))</f>
        <v/>
      </c>
      <c r="BI24" s="127" t="str">
        <f>IF($DD$45=0,"",IF(SUMIF($A$35:$A$44,BI$2,$DD$35:$DD$44)=0,"",SUMIF($A$35:$A$44,BI$2,$DD$35:$DD$44)))</f>
        <v/>
      </c>
      <c r="BJ24" s="127" t="str">
        <f>IF($DD$45=0,"",IF(SUMIF($A$35:$A$44,BJ$2,$DD$35:$DD$44)=0,"",SUMIF($A$35:$A$44,BJ$2,$DD$35:$DD$44)))</f>
        <v/>
      </c>
      <c r="BK24" s="127" t="str">
        <f>IF($DD$45=0,"",IF(SUMIF($A$35:$A$44,BK$2,$DD$35:$DD$44)=0,"",SUMIF($A$35:$A$44,BK$2,$DD$35:$DD$44)))</f>
        <v/>
      </c>
      <c r="BL24" s="127" t="str">
        <f>IF($DD$45=0,"",IF(SUMIF($A$35:$A$44,BL$2,$DD$35:$DD$44)=0,"",SUMIF($A$35:$A$44,BL$2,$DD$35:$DD$44)))</f>
        <v/>
      </c>
      <c r="BM24" s="127" t="str">
        <f>IF($DD$45=0,"",IF(SUMIF($A$35:$A$44,BM$2,$DD$35:$DD$44)=0,"",SUMIF($A$35:$A$44,BM$2,$DD$35:$DD$44)))</f>
        <v/>
      </c>
      <c r="BN24" s="127" t="str">
        <f>IF($DD$45=0,"",IF(SUMIF($A$35:$A$44,BN$2,$DD$35:$DD$44)=0,"",SUMIF($A$35:$A$44,BN$2,$DD$35:$DD$44)))</f>
        <v/>
      </c>
      <c r="BO24" s="127" t="str">
        <f>IF($DD$45=0,"",IF(SUMIF($A$35:$A$44,BO$2,$DD$35:$DD$44)=0,"",SUMIF($A$35:$A$44,BO$2,$DD$35:$DD$44)))</f>
        <v/>
      </c>
      <c r="BP24" s="127" t="str">
        <f>IF($DD$45=0,"",IF(SUMIF($A$35:$A$44,BP$2,$DD$35:$DD$44)=0,"",SUMIF($A$35:$A$44,BP$2,$DD$35:$DD$44)))</f>
        <v/>
      </c>
      <c r="BQ24" s="127" t="str">
        <f>IF($DD$45=0,"",IF(SUMIF($A$35:$A$44,BQ$2,$DD$35:$DD$44)=0,"",SUMIF($A$35:$A$44,BQ$2,$DD$35:$DD$44)))</f>
        <v/>
      </c>
      <c r="BR24" s="127" t="str">
        <f>IF($DD$45=0,"",IF(SUMIF($A$35:$A$44,BR$2,$DD$35:$DD$44)=0,"",SUMIF($A$35:$A$44,BR$2,$DD$35:$DD$44)))</f>
        <v/>
      </c>
      <c r="BS24" s="127" t="str">
        <f>IF($DD$45=0,"",IF(SUMIF($A$35:$A$44,BS$2,$DD$35:$DD$44)=0,"",SUMIF($A$35:$A$44,BS$2,$DD$35:$DD$44)))</f>
        <v/>
      </c>
      <c r="BT24" s="127" t="str">
        <f>IF($DD$45=0,"",IF(SUMIF($A$35:$A$44,BT$2,$DD$35:$DD$44)=0,"",SUMIF($A$35:$A$44,BT$2,$DD$35:$DD$44)))</f>
        <v/>
      </c>
      <c r="BU24" s="127" t="str">
        <f>IF($DD$45=0,"",IF(SUMIF($A$35:$A$44,BU$2,$DD$35:$DD$44)=0,"",SUMIF($A$35:$A$44,BU$2,$DD$35:$DD$44)))</f>
        <v/>
      </c>
      <c r="BV24" s="127" t="str">
        <f>IF($DD$45=0,"",IF(SUMIF($A$35:$A$44,BV$2,$DD$35:$DD$44)=0,"",SUMIF($A$35:$A$44,BV$2,$DD$35:$DD$44)))</f>
        <v/>
      </c>
      <c r="BW24" s="127" t="str">
        <f>IF($DD$45=0,"",IF(SUMIF($A$35:$A$44,BW$2,$DD$35:$DD$44)=0,"",SUMIF($A$35:$A$44,BW$2,$DD$35:$DD$44)))</f>
        <v/>
      </c>
      <c r="BX24" s="127" t="str">
        <f>IF($DD$45=0,"",IF(SUMIF($A$35:$A$44,BX$2,$DD$35:$DD$44)=0,"",SUMIF($A$35:$A$44,BX$2,$DD$35:$DD$44)))</f>
        <v/>
      </c>
      <c r="BY24" s="127" t="str">
        <f>IF($DD$45=0,"",IF(SUMIF($A$35:$A$44,BY$2,$DD$35:$DD$44)=0,"",SUMIF($A$35:$A$44,BY$2,$DD$35:$DD$44)))</f>
        <v/>
      </c>
      <c r="BZ24" s="127" t="str">
        <f>IF($DD$45=0,"",IF(SUMIF($A$35:$A$44,BZ$2,$DD$35:$DD$44)=0,"",SUMIF($A$35:$A$44,BZ$2,$DD$35:$DD$44)))</f>
        <v/>
      </c>
      <c r="CA24" s="127" t="str">
        <f>IF($DD$45=0,"",IF(SUMIF($A$35:$A$44,CA$2,$DD$35:$DD$44)=0,"",SUMIF($A$35:$A$44,CA$2,$DD$35:$DD$44)))</f>
        <v/>
      </c>
      <c r="CB24" s="127" t="str">
        <f>IF($DD$45=0,"",IF(SUMIF($A$35:$A$44,CB$2,$DD$35:$DD$44)=0,"",SUMIF($A$35:$A$44,CB$2,$DD$35:$DD$44)))</f>
        <v/>
      </c>
      <c r="CC24" s="127" t="str">
        <f>IF($DD$45=0,"",IF(SUMIF($A$35:$A$44,CC$2,$DD$35:$DD$44)=0,"",SUMIF($A$35:$A$44,CC$2,$DD$35:$DD$44)))</f>
        <v/>
      </c>
      <c r="CD24" s="127" t="str">
        <f>IF($DD$45=0,"",IF(SUMIF($A$35:$A$44,CD$2,$DD$35:$DD$44)=0,"",SUMIF($A$35:$A$44,CD$2,$DD$35:$DD$44)))</f>
        <v/>
      </c>
      <c r="CE24" s="127" t="str">
        <f>IF($DD$45=0,"",IF(SUMIF($A$35:$A$44,CE$2,$DD$35:$DD$44)=0,"",SUMIF($A$35:$A$44,CE$2,$DD$35:$DD$44)))</f>
        <v/>
      </c>
      <c r="CF24" s="127" t="str">
        <f>IF($DD$45=0,"",IF(SUMIF($A$35:$A$44,CF$2,$DD$35:$DD$44)=0,"",SUMIF($A$35:$A$44,CF$2,$DD$35:$DD$44)))</f>
        <v/>
      </c>
      <c r="CG24" s="127" t="str">
        <f>IF($DD$45=0,"",IF(SUMIF($A$35:$A$44,CG$2,$DD$35:$DD$44)=0,"",SUMIF($A$35:$A$44,CG$2,$DD$35:$DD$44)))</f>
        <v/>
      </c>
      <c r="CH24" s="127" t="str">
        <f>IF($DD$45=0,"",IF(SUMIF($A$35:$A$44,CH$2,$DD$35:$DD$44)=0,"",SUMIF($A$35:$A$44,CH$2,$DD$35:$DD$44)))</f>
        <v/>
      </c>
      <c r="CI24" s="127" t="str">
        <f>IF($DD$45=0,"",IF(SUMIF($A$35:$A$44,CI$2,$DD$35:$DD$44)=0,"",SUMIF($A$35:$A$44,CI$2,$DD$35:$DD$44)))</f>
        <v/>
      </c>
      <c r="CJ24" s="127" t="str">
        <f>IF($DD$45=0,"",IF(SUMIF($A$35:$A$44,CJ$2,$DD$35:$DD$44)=0,"",SUMIF($A$35:$A$44,CJ$2,$DD$35:$DD$44)))</f>
        <v/>
      </c>
      <c r="CK24" s="127" t="str">
        <f>IF($DD$45=0,"",IF(SUMIF($A$35:$A$44,CK$2,$DD$35:$DD$44)=0,"",SUMIF($A$35:$A$44,CK$2,$DD$35:$DD$44)))</f>
        <v/>
      </c>
      <c r="CL24" s="127" t="str">
        <f>IF($DD$45=0,"",IF(SUMIF($A$35:$A$44,CL$2,$DD$35:$DD$44)=0,"",SUMIF($A$35:$A$44,CL$2,$DD$35:$DD$44)))</f>
        <v/>
      </c>
      <c r="CM24" s="127" t="str">
        <f>IF($DD$45=0,"",IF(SUMIF($A$35:$A$44,CM$2,$DD$35:$DD$44)=0,"",SUMIF($A$35:$A$44,CM$2,$DD$35:$DD$44)))</f>
        <v/>
      </c>
      <c r="CN24" s="127" t="str">
        <f>IF($DD$45=0,"",IF(SUMIF($A$35:$A$44,CN$2,$DD$35:$DD$44)=0,"",SUMIF($A$35:$A$44,CN$2,$DD$35:$DD$44)))</f>
        <v/>
      </c>
      <c r="CO24" s="127" t="str">
        <f>IF($DD$45=0,"",IF(SUMIF($A$35:$A$44,CO$2,$DD$35:$DD$44)=0,"",SUMIF($A$35:$A$44,CO$2,$DD$35:$DD$44)))</f>
        <v/>
      </c>
      <c r="CP24" s="127" t="str">
        <f>IF($DD$45=0,"",IF(SUMIF($A$35:$A$44,CP$2,$DD$35:$DD$44)=0,"",SUMIF($A$35:$A$44,CP$2,$DD$35:$DD$44)))</f>
        <v/>
      </c>
      <c r="CQ24" s="127" t="str">
        <f>IF($DD$45=0,"",IF(SUMIF($A$35:$A$44,CQ$2,$DD$35:$DD$44)=0,"",SUMIF($A$35:$A$44,CQ$2,$DD$35:$DD$44)))</f>
        <v/>
      </c>
      <c r="CR24" s="127" t="str">
        <f>IF($DD$45=0,"",IF(SUMIF($A$35:$A$44,CR$2,$DD$35:$DD$44)=0,"",SUMIF($A$35:$A$44,CR$2,$DD$35:$DD$44)))</f>
        <v/>
      </c>
      <c r="CS24" s="127" t="str">
        <f>IF($DD$45=0,"",IF(SUMIF($A$35:$A$44,CS$2,$DD$35:$DD$44)=0,"",SUMIF($A$35:$A$44,CS$2,$DD$35:$DD$44)))</f>
        <v/>
      </c>
      <c r="CT24" s="127" t="str">
        <f t="shared" ref="CT24:CZ24" si="16">IF($DD$45=0,"",IF(SUMIF($A$35:$A$44,CT$2,$DD$35:$DD$44)=0,"",SUMIF($A$35:$A$44,CT$2,$DD$35:$DD$44)))</f>
        <v/>
      </c>
      <c r="CU24" s="127" t="str">
        <f t="shared" si="16"/>
        <v/>
      </c>
      <c r="CV24" s="127" t="str">
        <f t="shared" si="16"/>
        <v/>
      </c>
      <c r="CW24" s="127" t="str">
        <f t="shared" si="16"/>
        <v/>
      </c>
      <c r="CX24" s="127" t="str">
        <f t="shared" si="16"/>
        <v/>
      </c>
      <c r="CY24" s="127" t="str">
        <f t="shared" si="16"/>
        <v/>
      </c>
      <c r="CZ24" s="127" t="str">
        <f t="shared" si="16"/>
        <v/>
      </c>
    </row>
    <row r="25" spans="1:113" ht="39" x14ac:dyDescent="0.2">
      <c r="A25" s="798"/>
      <c r="B25" s="720"/>
      <c r="C25" s="141" t="s">
        <v>1159</v>
      </c>
      <c r="D25" s="131" t="str">
        <f>IF(SUM(E25:CZ25)=0,"",SUM(E25:CZ25))</f>
        <v/>
      </c>
      <c r="E25" s="131" t="str">
        <f>IF($DE$45=0,"",IF(SUMIF($A$35:$A$44,E$2,$DE$35:$DE$44)=0,"",SUMIF($A$35:$A$44,E$2,$DE$35:$DE$44)))</f>
        <v/>
      </c>
      <c r="F25" s="142" t="str">
        <f>IF($DE$45=0,"",IF(SUMIF($A$35:$A$44,F$2,$DE$35:$DE$44)=0,"",SUMIF($A$35:$A$44,F$2,$DE$35:$DE$44)))</f>
        <v/>
      </c>
      <c r="G25" s="128" t="str">
        <f>IF($DE$45=0,"",IF(SUMIF($A$35:$A$44,G$2,$DE$35:$DE$44)=0,"",SUMIF($A$35:$A$44,G$2,$DE$35:$DE$44)))</f>
        <v/>
      </c>
      <c r="H25" s="128" t="str">
        <f>IF($DE$45=0,"",IF(SUMIF($A$35:$A$44,H$2,$DE$35:$DE$44)=0,"",SUMIF($A$35:$A$44,H$2,$DE$35:$DE$44)))</f>
        <v/>
      </c>
      <c r="I25" s="128" t="str">
        <f>IF($DE$45=0,"",IF(SUMIF($A$35:$A$44,I$2,$DE$35:$DE$44)=0,"",SUMIF($A$35:$A$44,I$2,$DE$35:$DE$44)))</f>
        <v/>
      </c>
      <c r="J25" s="128" t="str">
        <f>IF($DE$45=0,"",IF(SUMIF($A$35:$A$44,J$2,$DE$35:$DE$44)=0,"",SUMIF($A$35:$A$44,J$2,$DE$35:$DE$44)))</f>
        <v/>
      </c>
      <c r="K25" s="128" t="str">
        <f>IF($DE$45=0,"",IF(SUMIF($A$35:$A$44,K$2,$DE$35:$DE$44)=0,"",SUMIF($A$35:$A$44,K$2,$DE$35:$DE$44)))</f>
        <v/>
      </c>
      <c r="L25" s="128" t="str">
        <f>IF($DE$45=0,"",IF(SUMIF($A$35:$A$44,L$2,$DE$35:$DE$44)=0,"",SUMIF($A$35:$A$44,L$2,$DE$35:$DE$44)))</f>
        <v/>
      </c>
      <c r="M25" s="128" t="str">
        <f>IF($DE$45=0,"",IF(SUMIF($A$35:$A$44,M$2,$DE$35:$DE$44)=0,"",SUMIF($A$35:$A$44,M$2,$DE$35:$DE$44)))</f>
        <v/>
      </c>
      <c r="N25" s="128" t="str">
        <f>IF($DE$45=0,"",IF(SUMIF($A$35:$A$44,N$2,$DE$35:$DE$44)=0,"",SUMIF($A$35:$A$44,N$2,$DE$35:$DE$44)))</f>
        <v/>
      </c>
      <c r="O25" s="128" t="str">
        <f>IF($DE$45=0,"",IF(SUMIF($A$35:$A$44,O$2,$DE$35:$DE$44)=0,"",SUMIF($A$35:$A$44,O$2,$DE$35:$DE$44)))</f>
        <v/>
      </c>
      <c r="P25" s="128" t="str">
        <f>IF($DE$45=0,"",IF(SUMIF($A$35:$A$44,P$2,$DE$35:$DE$44)=0,"",SUMIF($A$35:$A$44,P$2,$DE$35:$DE$44)))</f>
        <v/>
      </c>
      <c r="Q25" s="128" t="str">
        <f>IF($DE$45=0,"",IF(SUMIF($A$35:$A$44,Q$2,$DE$35:$DE$44)=0,"",SUMIF($A$35:$A$44,Q$2,$DE$35:$DE$44)))</f>
        <v/>
      </c>
      <c r="R25" s="128" t="str">
        <f>IF($DE$45=0,"",IF(SUMIF($A$35:$A$44,R$2,$DE$35:$DE$44)=0,"",SUMIF($A$35:$A$44,R$2,$DE$35:$DE$44)))</f>
        <v/>
      </c>
      <c r="S25" s="128" t="str">
        <f>IF($DE$45=0,"",IF(SUMIF($A$35:$A$44,S$2,$DE$35:$DE$44)=0,"",SUMIF($A$35:$A$44,S$2,$DE$35:$DE$44)))</f>
        <v/>
      </c>
      <c r="T25" s="128" t="str">
        <f>IF($DE$45=0,"",IF(SUMIF($A$35:$A$44,T$2,$DE$35:$DE$44)=0,"",SUMIF($A$35:$A$44,T$2,$DE$35:$DE$44)))</f>
        <v/>
      </c>
      <c r="U25" s="128" t="str">
        <f>IF($DE$45=0,"",IF(SUMIF($A$35:$A$44,U$2,$DE$35:$DE$44)=0,"",SUMIF($A$35:$A$44,U$2,$DE$35:$DE$44)))</f>
        <v/>
      </c>
      <c r="V25" s="128" t="str">
        <f>IF($DE$45=0,"",IF(SUMIF($A$35:$A$44,V$2,$DE$35:$DE$44)=0,"",SUMIF($A$35:$A$44,V$2,$DE$35:$DE$44)))</f>
        <v/>
      </c>
      <c r="W25" s="128" t="str">
        <f>IF($DE$45=0,"",IF(SUMIF($A$35:$A$44,W$2,$DE$35:$DE$44)=0,"",SUMIF($A$35:$A$44,W$2,$DE$35:$DE$44)))</f>
        <v/>
      </c>
      <c r="X25" s="128" t="str">
        <f>IF($DE$45=0,"",IF(SUMIF($A$35:$A$44,X$2,$DE$35:$DE$44)=0,"",SUMIF($A$35:$A$44,X$2,$DE$35:$DE$44)))</f>
        <v/>
      </c>
      <c r="Y25" s="128" t="str">
        <f>IF($DE$45=0,"",IF(SUMIF($A$35:$A$44,Y$2,$DE$35:$DE$44)=0,"",SUMIF($A$35:$A$44,Y$2,$DE$35:$DE$44)))</f>
        <v/>
      </c>
      <c r="Z25" s="128" t="str">
        <f>IF($DE$45=0,"",IF(SUMIF($A$35:$A$44,Z$2,$DE$35:$DE$44)=0,"",SUMIF($A$35:$A$44,Z$2,$DE$35:$DE$44)))</f>
        <v/>
      </c>
      <c r="AA25" s="128" t="str">
        <f>IF($DE$45=0,"",IF(SUMIF($A$35:$A$44,AA$2,$DE$35:$DE$44)=0,"",SUMIF($A$35:$A$44,AA$2,$DE$35:$DE$44)))</f>
        <v/>
      </c>
      <c r="AB25" s="128" t="str">
        <f>IF($DE$45=0,"",IF(SUMIF($A$35:$A$44,AB$2,$DE$35:$DE$44)=0,"",SUMIF($A$35:$A$44,AB$2,$DE$35:$DE$44)))</f>
        <v/>
      </c>
      <c r="AC25" s="128" t="str">
        <f>IF($DE$45=0,"",IF(SUMIF($A$35:$A$44,AC$2,$DE$35:$DE$44)=0,"",SUMIF($A$35:$A$44,AC$2,$DE$35:$DE$44)))</f>
        <v/>
      </c>
      <c r="AD25" s="128" t="str">
        <f>IF($DE$45=0,"",IF(SUMIF($A$35:$A$44,AD$2,$DE$35:$DE$44)=0,"",SUMIF($A$35:$A$44,AD$2,$DE$35:$DE$44)))</f>
        <v/>
      </c>
      <c r="AE25" s="128" t="str">
        <f>IF($DE$45=0,"",IF(SUMIF($A$35:$A$44,AE$2,$DE$35:$DE$44)=0,"",SUMIF($A$35:$A$44,AE$2,$DE$35:$DE$44)))</f>
        <v/>
      </c>
      <c r="AF25" s="128" t="str">
        <f>IF($DE$45=0,"",IF(SUMIF($A$35:$A$44,AF$2,$DE$35:$DE$44)=0,"",SUMIF($A$35:$A$44,AF$2,$DE$35:$DE$44)))</f>
        <v/>
      </c>
      <c r="AG25" s="128" t="str">
        <f>IF($DE$45=0,"",IF(SUMIF($A$35:$A$44,AG$2,$DE$35:$DE$44)=0,"",SUMIF($A$35:$A$44,AG$2,$DE$35:$DE$44)))</f>
        <v/>
      </c>
      <c r="AH25" s="128" t="str">
        <f>IF($DE$45=0,"",IF(SUMIF($A$35:$A$44,AH$2,$DE$35:$DE$44)=0,"",SUMIF($A$35:$A$44,AH$2,$DE$35:$DE$44)))</f>
        <v/>
      </c>
      <c r="AI25" s="128" t="str">
        <f>IF($DE$45=0,"",IF(SUMIF($A$35:$A$44,AI$2,$DE$35:$DE$44)=0,"",SUMIF($A$35:$A$44,AI$2,$DE$35:$DE$44)))</f>
        <v/>
      </c>
      <c r="AJ25" s="128" t="str">
        <f>IF($DE$45=0,"",IF(SUMIF($A$35:$A$44,AJ$2,$DE$35:$DE$44)=0,"",SUMIF($A$35:$A$44,AJ$2,$DE$35:$DE$44)))</f>
        <v/>
      </c>
      <c r="AK25" s="128" t="str">
        <f>IF($DE$45=0,"",IF(SUMIF($A$35:$A$44,AK$2,$DE$35:$DE$44)=0,"",SUMIF($A$35:$A$44,AK$2,$DE$35:$DE$44)))</f>
        <v/>
      </c>
      <c r="AL25" s="128" t="str">
        <f>IF($DE$45=0,"",IF(SUMIF($A$35:$A$44,AL$2,$DE$35:$DE$44)=0,"",SUMIF($A$35:$A$44,AL$2,$DE$35:$DE$44)))</f>
        <v/>
      </c>
      <c r="AM25" s="128" t="str">
        <f>IF($DE$45=0,"",IF(SUMIF($A$35:$A$44,AM$2,$DE$35:$DE$44)=0,"",SUMIF($A$35:$A$44,AM$2,$DE$35:$DE$44)))</f>
        <v/>
      </c>
      <c r="AN25" s="128" t="str">
        <f>IF($DE$45=0,"",IF(SUMIF($A$35:$A$44,AN$2,$DE$35:$DE$44)=0,"",SUMIF($A$35:$A$44,AN$2,$DE$35:$DE$44)))</f>
        <v/>
      </c>
      <c r="AO25" s="128" t="str">
        <f>IF($DE$45=0,"",IF(SUMIF($A$35:$A$44,AO$2,$DE$35:$DE$44)=0,"",SUMIF($A$35:$A$44,AO$2,$DE$35:$DE$44)))</f>
        <v/>
      </c>
      <c r="AP25" s="128" t="str">
        <f>IF($DE$45=0,"",IF(SUMIF($A$35:$A$44,AP$2,$DE$35:$DE$44)=0,"",SUMIF($A$35:$A$44,AP$2,$DE$35:$DE$44)))</f>
        <v/>
      </c>
      <c r="AQ25" s="128" t="str">
        <f>IF($DE$45=0,"",IF(SUMIF($A$35:$A$44,AQ$2,$DE$35:$DE$44)=0,"",SUMIF($A$35:$A$44,AQ$2,$DE$35:$DE$44)))</f>
        <v/>
      </c>
      <c r="AR25" s="128" t="str">
        <f>IF($DE$45=0,"",IF(SUMIF($A$35:$A$44,AR$2,$DE$35:$DE$44)=0,"",SUMIF($A$35:$A$44,AR$2,$DE$35:$DE$44)))</f>
        <v/>
      </c>
      <c r="AS25" s="128" t="str">
        <f>IF($DE$45=0,"",IF(SUMIF($A$35:$A$44,AS$2,$DE$35:$DE$44)=0,"",SUMIF($A$35:$A$44,AS$2,$DE$35:$DE$44)))</f>
        <v/>
      </c>
      <c r="AT25" s="128" t="str">
        <f>IF($DE$45=0,"",IF(SUMIF($A$35:$A$44,AT$2,$DE$35:$DE$44)=0,"",SUMIF($A$35:$A$44,AT$2,$DE$35:$DE$44)))</f>
        <v/>
      </c>
      <c r="AU25" s="128" t="str">
        <f>IF($DE$45=0,"",IF(SUMIF($A$35:$A$44,AU$2,$DE$35:$DE$44)=0,"",SUMIF($A$35:$A$44,AU$2,$DE$35:$DE$44)))</f>
        <v/>
      </c>
      <c r="AV25" s="128" t="str">
        <f>IF($DE$45=0,"",IF(SUMIF($A$35:$A$44,AV$2,$DE$35:$DE$44)=0,"",SUMIF($A$35:$A$44,AV$2,$DE$35:$DE$44)))</f>
        <v/>
      </c>
      <c r="AW25" s="128" t="str">
        <f>IF($DE$45=0,"",IF(SUMIF($A$35:$A$44,AW$2,$DE$35:$DE$44)=0,"",SUMIF($A$35:$A$44,AW$2,$DE$35:$DE$44)))</f>
        <v/>
      </c>
      <c r="AX25" s="128" t="str">
        <f>IF($DE$45=0,"",IF(SUMIF($A$35:$A$44,AX$2,$DE$35:$DE$44)=0,"",SUMIF($A$35:$A$44,AX$2,$DE$35:$DE$44)))</f>
        <v/>
      </c>
      <c r="AY25" s="128" t="str">
        <f>IF($DE$45=0,"",IF(SUMIF($A$35:$A$44,AY$2,$DE$35:$DE$44)=0,"",SUMIF($A$35:$A$44,AY$2,$DE$35:$DE$44)))</f>
        <v/>
      </c>
      <c r="AZ25" s="128" t="str">
        <f>IF($DE$45=0,"",IF(SUMIF($A$35:$A$44,AZ$2,$DE$35:$DE$44)=0,"",SUMIF($A$35:$A$44,AZ$2,$DE$35:$DE$44)))</f>
        <v/>
      </c>
      <c r="BA25" s="128" t="str">
        <f>IF($DE$45=0,"",IF(SUMIF($A$35:$A$44,BA$2,$DE$35:$DE$44)=0,"",SUMIF($A$35:$A$44,BA$2,$DE$35:$DE$44)))</f>
        <v/>
      </c>
      <c r="BB25" s="128" t="str">
        <f>IF($DE$45=0,"",IF(SUMIF($A$35:$A$44,BB$2,$DE$35:$DE$44)=0,"",SUMIF($A$35:$A$44,BB$2,$DE$35:$DE$44)))</f>
        <v/>
      </c>
      <c r="BC25" s="128" t="str">
        <f>IF($DE$45=0,"",IF(SUMIF($A$35:$A$44,BC$2,$DE$35:$DE$44)=0,"",SUMIF($A$35:$A$44,BC$2,$DE$35:$DE$44)))</f>
        <v/>
      </c>
      <c r="BD25" s="128" t="str">
        <f>IF($DE$45=0,"",IF(SUMIF($A$35:$A$44,BD$2,$DE$35:$DE$44)=0,"",SUMIF($A$35:$A$44,BD$2,$DE$35:$DE$44)))</f>
        <v/>
      </c>
      <c r="BE25" s="128" t="str">
        <f>IF($DE$45=0,"",IF(SUMIF($A$35:$A$44,BE$2,$DE$35:$DE$44)=0,"",SUMIF($A$35:$A$44,BE$2,$DE$35:$DE$44)))</f>
        <v/>
      </c>
      <c r="BF25" s="128" t="str">
        <f>IF($DE$45=0,"",IF(SUMIF($A$35:$A$44,BF$2,$DE$35:$DE$44)=0,"",SUMIF($A$35:$A$44,BF$2,$DE$35:$DE$44)))</f>
        <v/>
      </c>
      <c r="BG25" s="128" t="str">
        <f>IF($DE$45=0,"",IF(SUMIF($A$35:$A$44,BG$2,$DE$35:$DE$44)=0,"",SUMIF($A$35:$A$44,BG$2,$DE$35:$DE$44)))</f>
        <v/>
      </c>
      <c r="BH25" s="128" t="str">
        <f>IF($DE$45=0,"",IF(SUMIF($A$35:$A$44,BH$2,$DE$35:$DE$44)=0,"",SUMIF($A$35:$A$44,BH$2,$DE$35:$DE$44)))</f>
        <v/>
      </c>
      <c r="BI25" s="128" t="str">
        <f>IF($DE$45=0,"",IF(SUMIF($A$35:$A$44,BI$2,$DE$35:$DE$44)=0,"",SUMIF($A$35:$A$44,BI$2,$DE$35:$DE$44)))</f>
        <v/>
      </c>
      <c r="BJ25" s="128" t="str">
        <f>IF($DE$45=0,"",IF(SUMIF($A$35:$A$44,BJ$2,$DE$35:$DE$44)=0,"",SUMIF($A$35:$A$44,BJ$2,$DE$35:$DE$44)))</f>
        <v/>
      </c>
      <c r="BK25" s="128" t="str">
        <f>IF($DE$45=0,"",IF(SUMIF($A$35:$A$44,BK$2,$DE$35:$DE$44)=0,"",SUMIF($A$35:$A$44,BK$2,$DE$35:$DE$44)))</f>
        <v/>
      </c>
      <c r="BL25" s="128" t="str">
        <f>IF($DE$45=0,"",IF(SUMIF($A$35:$A$44,BL$2,$DE$35:$DE$44)=0,"",SUMIF($A$35:$A$44,BL$2,$DE$35:$DE$44)))</f>
        <v/>
      </c>
      <c r="BM25" s="128" t="str">
        <f>IF($DE$45=0,"",IF(SUMIF($A$35:$A$44,BM$2,$DE$35:$DE$44)=0,"",SUMIF($A$35:$A$44,BM$2,$DE$35:$DE$44)))</f>
        <v/>
      </c>
      <c r="BN25" s="128" t="str">
        <f>IF($DE$45=0,"",IF(SUMIF($A$35:$A$44,BN$2,$DE$35:$DE$44)=0,"",SUMIF($A$35:$A$44,BN$2,$DE$35:$DE$44)))</f>
        <v/>
      </c>
      <c r="BO25" s="128" t="str">
        <f>IF($DE$45=0,"",IF(SUMIF($A$35:$A$44,BO$2,$DE$35:$DE$44)=0,"",SUMIF($A$35:$A$44,BO$2,$DE$35:$DE$44)))</f>
        <v/>
      </c>
      <c r="BP25" s="128" t="str">
        <f>IF($DE$45=0,"",IF(SUMIF($A$35:$A$44,BP$2,$DE$35:$DE$44)=0,"",SUMIF($A$35:$A$44,BP$2,$DE$35:$DE$44)))</f>
        <v/>
      </c>
      <c r="BQ25" s="128" t="str">
        <f>IF($DE$45=0,"",IF(SUMIF($A$35:$A$44,BQ$2,$DE$35:$DE$44)=0,"",SUMIF($A$35:$A$44,BQ$2,$DE$35:$DE$44)))</f>
        <v/>
      </c>
      <c r="BR25" s="128" t="str">
        <f>IF($DE$45=0,"",IF(SUMIF($A$35:$A$44,BR$2,$DE$35:$DE$44)=0,"",SUMIF($A$35:$A$44,BR$2,$DE$35:$DE$44)))</f>
        <v/>
      </c>
      <c r="BS25" s="128" t="str">
        <f>IF($DE$45=0,"",IF(SUMIF($A$35:$A$44,BS$2,$DE$35:$DE$44)=0,"",SUMIF($A$35:$A$44,BS$2,$DE$35:$DE$44)))</f>
        <v/>
      </c>
      <c r="BT25" s="128" t="str">
        <f>IF($DE$45=0,"",IF(SUMIF($A$35:$A$44,BT$2,$DE$35:$DE$44)=0,"",SUMIF($A$35:$A$44,BT$2,$DE$35:$DE$44)))</f>
        <v/>
      </c>
      <c r="BU25" s="128" t="str">
        <f>IF($DE$45=0,"",IF(SUMIF($A$35:$A$44,BU$2,$DE$35:$DE$44)=0,"",SUMIF($A$35:$A$44,BU$2,$DE$35:$DE$44)))</f>
        <v/>
      </c>
      <c r="BV25" s="128" t="str">
        <f>IF($DE$45=0,"",IF(SUMIF($A$35:$A$44,BV$2,$DE$35:$DE$44)=0,"",SUMIF($A$35:$A$44,BV$2,$DE$35:$DE$44)))</f>
        <v/>
      </c>
      <c r="BW25" s="128" t="str">
        <f>IF($DE$45=0,"",IF(SUMIF($A$35:$A$44,BW$2,$DE$35:$DE$44)=0,"",SUMIF($A$35:$A$44,BW$2,$DE$35:$DE$44)))</f>
        <v/>
      </c>
      <c r="BX25" s="128" t="str">
        <f>IF($DE$45=0,"",IF(SUMIF($A$35:$A$44,BX$2,$DE$35:$DE$44)=0,"",SUMIF($A$35:$A$44,BX$2,$DE$35:$DE$44)))</f>
        <v/>
      </c>
      <c r="BY25" s="128" t="str">
        <f>IF($DE$45=0,"",IF(SUMIF($A$35:$A$44,BY$2,$DE$35:$DE$44)=0,"",SUMIF($A$35:$A$44,BY$2,$DE$35:$DE$44)))</f>
        <v/>
      </c>
      <c r="BZ25" s="128" t="str">
        <f>IF($DE$45=0,"",IF(SUMIF($A$35:$A$44,BZ$2,$DE$35:$DE$44)=0,"",SUMIF($A$35:$A$44,BZ$2,$DE$35:$DE$44)))</f>
        <v/>
      </c>
      <c r="CA25" s="128" t="str">
        <f>IF($DE$45=0,"",IF(SUMIF($A$35:$A$44,CA$2,$DE$35:$DE$44)=0,"",SUMIF($A$35:$A$44,CA$2,$DE$35:$DE$44)))</f>
        <v/>
      </c>
      <c r="CB25" s="128" t="str">
        <f>IF($DE$45=0,"",IF(SUMIF($A$35:$A$44,CB$2,$DE$35:$DE$44)=0,"",SUMIF($A$35:$A$44,CB$2,$DE$35:$DE$44)))</f>
        <v/>
      </c>
      <c r="CC25" s="128" t="str">
        <f>IF($DE$45=0,"",IF(SUMIF($A$35:$A$44,CC$2,$DE$35:$DE$44)=0,"",SUMIF($A$35:$A$44,CC$2,$DE$35:$DE$44)))</f>
        <v/>
      </c>
      <c r="CD25" s="128" t="str">
        <f>IF($DE$45=0,"",IF(SUMIF($A$35:$A$44,CD$2,$DE$35:$DE$44)=0,"",SUMIF($A$35:$A$44,CD$2,$DE$35:$DE$44)))</f>
        <v/>
      </c>
      <c r="CE25" s="128" t="str">
        <f>IF($DE$45=0,"",IF(SUMIF($A$35:$A$44,CE$2,$DE$35:$DE$44)=0,"",SUMIF($A$35:$A$44,CE$2,$DE$35:$DE$44)))</f>
        <v/>
      </c>
      <c r="CF25" s="128" t="str">
        <f>IF($DE$45=0,"",IF(SUMIF($A$35:$A$44,CF$2,$DE$35:$DE$44)=0,"",SUMIF($A$35:$A$44,CF$2,$DE$35:$DE$44)))</f>
        <v/>
      </c>
      <c r="CG25" s="128" t="str">
        <f>IF($DE$45=0,"",IF(SUMIF($A$35:$A$44,CG$2,$DE$35:$DE$44)=0,"",SUMIF($A$35:$A$44,CG$2,$DE$35:$DE$44)))</f>
        <v/>
      </c>
      <c r="CH25" s="128" t="str">
        <f>IF($DE$45=0,"",IF(SUMIF($A$35:$A$44,CH$2,$DE$35:$DE$44)=0,"",SUMIF($A$35:$A$44,CH$2,$DE$35:$DE$44)))</f>
        <v/>
      </c>
      <c r="CI25" s="128" t="str">
        <f>IF($DE$45=0,"",IF(SUMIF($A$35:$A$44,CI$2,$DE$35:$DE$44)=0,"",SUMIF($A$35:$A$44,CI$2,$DE$35:$DE$44)))</f>
        <v/>
      </c>
      <c r="CJ25" s="128" t="str">
        <f>IF($DE$45=0,"",IF(SUMIF($A$35:$A$44,CJ$2,$DE$35:$DE$44)=0,"",SUMIF($A$35:$A$44,CJ$2,$DE$35:$DE$44)))</f>
        <v/>
      </c>
      <c r="CK25" s="128" t="str">
        <f>IF($DE$45=0,"",IF(SUMIF($A$35:$A$44,CK$2,$DE$35:$DE$44)=0,"",SUMIF($A$35:$A$44,CK$2,$DE$35:$DE$44)))</f>
        <v/>
      </c>
      <c r="CL25" s="128" t="str">
        <f>IF($DE$45=0,"",IF(SUMIF($A$35:$A$44,CL$2,$DE$35:$DE$44)=0,"",SUMIF($A$35:$A$44,CL$2,$DE$35:$DE$44)))</f>
        <v/>
      </c>
      <c r="CM25" s="128" t="str">
        <f>IF($DE$45=0,"",IF(SUMIF($A$35:$A$44,CM$2,$DE$35:$DE$44)=0,"",SUMIF($A$35:$A$44,CM$2,$DE$35:$DE$44)))</f>
        <v/>
      </c>
      <c r="CN25" s="128" t="str">
        <f>IF($DE$45=0,"",IF(SUMIF($A$35:$A$44,CN$2,$DE$35:$DE$44)=0,"",SUMIF($A$35:$A$44,CN$2,$DE$35:$DE$44)))</f>
        <v/>
      </c>
      <c r="CO25" s="128" t="str">
        <f>IF($DE$45=0,"",IF(SUMIF($A$35:$A$44,CO$2,$DE$35:$DE$44)=0,"",SUMIF($A$35:$A$44,CO$2,$DE$35:$DE$44)))</f>
        <v/>
      </c>
      <c r="CP25" s="128" t="str">
        <f>IF($DE$45=0,"",IF(SUMIF($A$35:$A$44,CP$2,$DE$35:$DE$44)=0,"",SUMIF($A$35:$A$44,CP$2,$DE$35:$DE$44)))</f>
        <v/>
      </c>
      <c r="CQ25" s="128" t="str">
        <f>IF($DE$45=0,"",IF(SUMIF($A$35:$A$44,CQ$2,$DE$35:$DE$44)=0,"",SUMIF($A$35:$A$44,CQ$2,$DE$35:$DE$44)))</f>
        <v/>
      </c>
      <c r="CR25" s="128" t="str">
        <f>IF($DE$45=0,"",IF(SUMIF($A$35:$A$44,CR$2,$DE$35:$DE$44)=0,"",SUMIF($A$35:$A$44,CR$2,$DE$35:$DE$44)))</f>
        <v/>
      </c>
      <c r="CS25" s="128" t="str">
        <f>IF($DE$45=0,"",IF(SUMIF($A$35:$A$44,CS$2,$DE$35:$DE$44)=0,"",SUMIF($A$35:$A$44,CS$2,$DE$35:$DE$44)))</f>
        <v/>
      </c>
      <c r="CT25" s="128" t="str">
        <f t="shared" ref="CT25:CZ25" si="17">IF($DE$45=0,"",IF(SUMIF($A$35:$A$44,CT$2,$DE$35:$DE$44)=0,"",SUMIF($A$35:$A$44,CT$2,$DE$35:$DE$44)))</f>
        <v/>
      </c>
      <c r="CU25" s="128" t="str">
        <f t="shared" si="17"/>
        <v/>
      </c>
      <c r="CV25" s="128" t="str">
        <f t="shared" si="17"/>
        <v/>
      </c>
      <c r="CW25" s="128" t="str">
        <f t="shared" si="17"/>
        <v/>
      </c>
      <c r="CX25" s="128" t="str">
        <f t="shared" si="17"/>
        <v/>
      </c>
      <c r="CY25" s="128" t="str">
        <f t="shared" si="17"/>
        <v/>
      </c>
      <c r="CZ25" s="128" t="str">
        <f t="shared" si="17"/>
        <v/>
      </c>
    </row>
    <row r="26" spans="1:113" ht="39" x14ac:dyDescent="0.2">
      <c r="A26" s="798"/>
      <c r="B26" s="720"/>
      <c r="C26" s="141" t="s">
        <v>1160</v>
      </c>
      <c r="D26" s="131" t="str">
        <f>IF(SUM(E26:CZ26)=0,"",SUM(E26:CZ26))</f>
        <v/>
      </c>
      <c r="E26" s="131" t="str">
        <f>IF($DF$45=0,"",IF(SUMIF($A$35:$A$44,E$2,$DF$35:$DF$44)=0,"",SUMIF($A$35:$A$44,E$2,$DF$35:$DF$44)))</f>
        <v/>
      </c>
      <c r="F26" s="142" t="str">
        <f>IF($DF$45=0,"",IF(SUMIF($A$35:$A$44,F$2,$DF$35:$DF$44)=0,"",SUMIF($A$35:$A$44,F$2,$DF$35:$DF$44)))</f>
        <v/>
      </c>
      <c r="G26" s="128" t="str">
        <f>IF($DF$45=0,"",IF(SUMIF($A$35:$A$44,G$2,$DF$35:$DF$44)=0,"",SUMIF($A$35:$A$44,G$2,$DF$35:$DF$44)))</f>
        <v/>
      </c>
      <c r="H26" s="128" t="str">
        <f>IF($DF$45=0,"",IF(SUMIF($A$35:$A$44,H$2,$DF$35:$DF$44)=0,"",SUMIF($A$35:$A$44,H$2,$DF$35:$DF$44)))</f>
        <v/>
      </c>
      <c r="I26" s="128" t="str">
        <f>IF($DF$45=0,"",IF(SUMIF($A$35:$A$44,I$2,$DF$35:$DF$44)=0,"",SUMIF($A$35:$A$44,I$2,$DF$35:$DF$44)))</f>
        <v/>
      </c>
      <c r="J26" s="128" t="str">
        <f>IF($DF$45=0,"",IF(SUMIF($A$35:$A$44,J$2,$DF$35:$DF$44)=0,"",SUMIF($A$35:$A$44,J$2,$DF$35:$DF$44)))</f>
        <v/>
      </c>
      <c r="K26" s="128" t="str">
        <f>IF($DF$45=0,"",IF(SUMIF($A$35:$A$44,K$2,$DF$35:$DF$44)=0,"",SUMIF($A$35:$A$44,K$2,$DF$35:$DF$44)))</f>
        <v/>
      </c>
      <c r="L26" s="128" t="str">
        <f>IF($DF$45=0,"",IF(SUMIF($A$35:$A$44,L$2,$DF$35:$DF$44)=0,"",SUMIF($A$35:$A$44,L$2,$DF$35:$DF$44)))</f>
        <v/>
      </c>
      <c r="M26" s="128" t="str">
        <f>IF($DF$45=0,"",IF(SUMIF($A$35:$A$44,M$2,$DF$35:$DF$44)=0,"",SUMIF($A$35:$A$44,M$2,$DF$35:$DF$44)))</f>
        <v/>
      </c>
      <c r="N26" s="128" t="str">
        <f>IF($DF$45=0,"",IF(SUMIF($A$35:$A$44,N$2,$DF$35:$DF$44)=0,"",SUMIF($A$35:$A$44,N$2,$DF$35:$DF$44)))</f>
        <v/>
      </c>
      <c r="O26" s="128" t="str">
        <f>IF($DF$45=0,"",IF(SUMIF($A$35:$A$44,O$2,$DF$35:$DF$44)=0,"",SUMIF($A$35:$A$44,O$2,$DF$35:$DF$44)))</f>
        <v/>
      </c>
      <c r="P26" s="128" t="str">
        <f>IF($DF$45=0,"",IF(SUMIF($A$35:$A$44,P$2,$DF$35:$DF$44)=0,"",SUMIF($A$35:$A$44,P$2,$DF$35:$DF$44)))</f>
        <v/>
      </c>
      <c r="Q26" s="128" t="str">
        <f>IF($DF$45=0,"",IF(SUMIF($A$35:$A$44,Q$2,$DF$35:$DF$44)=0,"",SUMIF($A$35:$A$44,Q$2,$DF$35:$DF$44)))</f>
        <v/>
      </c>
      <c r="R26" s="128" t="str">
        <f>IF($DF$45=0,"",IF(SUMIF($A$35:$A$44,R$2,$DF$35:$DF$44)=0,"",SUMIF($A$35:$A$44,R$2,$DF$35:$DF$44)))</f>
        <v/>
      </c>
      <c r="S26" s="128" t="str">
        <f>IF($DF$45=0,"",IF(SUMIF($A$35:$A$44,S$2,$DF$35:$DF$44)=0,"",SUMIF($A$35:$A$44,S$2,$DF$35:$DF$44)))</f>
        <v/>
      </c>
      <c r="T26" s="128" t="str">
        <f>IF($DF$45=0,"",IF(SUMIF($A$35:$A$44,T$2,$DF$35:$DF$44)=0,"",SUMIF($A$35:$A$44,T$2,$DF$35:$DF$44)))</f>
        <v/>
      </c>
      <c r="U26" s="128" t="str">
        <f>IF($DF$45=0,"",IF(SUMIF($A$35:$A$44,U$2,$DF$35:$DF$44)=0,"",SUMIF($A$35:$A$44,U$2,$DF$35:$DF$44)))</f>
        <v/>
      </c>
      <c r="V26" s="128" t="str">
        <f>IF($DF$45=0,"",IF(SUMIF($A$35:$A$44,V$2,$DF$35:$DF$44)=0,"",SUMIF($A$35:$A$44,V$2,$DF$35:$DF$44)))</f>
        <v/>
      </c>
      <c r="W26" s="128" t="str">
        <f>IF($DF$45=0,"",IF(SUMIF($A$35:$A$44,W$2,$DF$35:$DF$44)=0,"",SUMIF($A$35:$A$44,W$2,$DF$35:$DF$44)))</f>
        <v/>
      </c>
      <c r="X26" s="128" t="str">
        <f>IF($DF$45=0,"",IF(SUMIF($A$35:$A$44,X$2,$DF$35:$DF$44)=0,"",SUMIF($A$35:$A$44,X$2,$DF$35:$DF$44)))</f>
        <v/>
      </c>
      <c r="Y26" s="128" t="str">
        <f>IF($DF$45=0,"",IF(SUMIF($A$35:$A$44,Y$2,$DF$35:$DF$44)=0,"",SUMIF($A$35:$A$44,Y$2,$DF$35:$DF$44)))</f>
        <v/>
      </c>
      <c r="Z26" s="128" t="str">
        <f>IF($DF$45=0,"",IF(SUMIF($A$35:$A$44,Z$2,$DF$35:$DF$44)=0,"",SUMIF($A$35:$A$44,Z$2,$DF$35:$DF$44)))</f>
        <v/>
      </c>
      <c r="AA26" s="128" t="str">
        <f>IF($DF$45=0,"",IF(SUMIF($A$35:$A$44,AA$2,$DF$35:$DF$44)=0,"",SUMIF($A$35:$A$44,AA$2,$DF$35:$DF$44)))</f>
        <v/>
      </c>
      <c r="AB26" s="128" t="str">
        <f>IF($DF$45=0,"",IF(SUMIF($A$35:$A$44,AB$2,$DF$35:$DF$44)=0,"",SUMIF($A$35:$A$44,AB$2,$DF$35:$DF$44)))</f>
        <v/>
      </c>
      <c r="AC26" s="128" t="str">
        <f>IF($DF$45=0,"",IF(SUMIF($A$35:$A$44,AC$2,$DF$35:$DF$44)=0,"",SUMIF($A$35:$A$44,AC$2,$DF$35:$DF$44)))</f>
        <v/>
      </c>
      <c r="AD26" s="128" t="str">
        <f>IF($DF$45=0,"",IF(SUMIF($A$35:$A$44,AD$2,$DF$35:$DF$44)=0,"",SUMIF($A$35:$A$44,AD$2,$DF$35:$DF$44)))</f>
        <v/>
      </c>
      <c r="AE26" s="128" t="str">
        <f>IF($DF$45=0,"",IF(SUMIF($A$35:$A$44,AE$2,$DF$35:$DF$44)=0,"",SUMIF($A$35:$A$44,AE$2,$DF$35:$DF$44)))</f>
        <v/>
      </c>
      <c r="AF26" s="128" t="str">
        <f>IF($DF$45=0,"",IF(SUMIF($A$35:$A$44,AF$2,$DF$35:$DF$44)=0,"",SUMIF($A$35:$A$44,AF$2,$DF$35:$DF$44)))</f>
        <v/>
      </c>
      <c r="AG26" s="128" t="str">
        <f>IF($DF$45=0,"",IF(SUMIF($A$35:$A$44,AG$2,$DF$35:$DF$44)=0,"",SUMIF($A$35:$A$44,AG$2,$DF$35:$DF$44)))</f>
        <v/>
      </c>
      <c r="AH26" s="128" t="str">
        <f>IF($DF$45=0,"",IF(SUMIF($A$35:$A$44,AH$2,$DF$35:$DF$44)=0,"",SUMIF($A$35:$A$44,AH$2,$DF$35:$DF$44)))</f>
        <v/>
      </c>
      <c r="AI26" s="128" t="str">
        <f>IF($DF$45=0,"",IF(SUMIF($A$35:$A$44,AI$2,$DF$35:$DF$44)=0,"",SUMIF($A$35:$A$44,AI$2,$DF$35:$DF$44)))</f>
        <v/>
      </c>
      <c r="AJ26" s="128" t="str">
        <f>IF($DF$45=0,"",IF(SUMIF($A$35:$A$44,AJ$2,$DF$35:$DF$44)=0,"",SUMIF($A$35:$A$44,AJ$2,$DF$35:$DF$44)))</f>
        <v/>
      </c>
      <c r="AK26" s="128" t="str">
        <f>IF($DF$45=0,"",IF(SUMIF($A$35:$A$44,AK$2,$DF$35:$DF$44)=0,"",SUMIF($A$35:$A$44,AK$2,$DF$35:$DF$44)))</f>
        <v/>
      </c>
      <c r="AL26" s="128" t="str">
        <f>IF($DF$45=0,"",IF(SUMIF($A$35:$A$44,AL$2,$DF$35:$DF$44)=0,"",SUMIF($A$35:$A$44,AL$2,$DF$35:$DF$44)))</f>
        <v/>
      </c>
      <c r="AM26" s="128" t="str">
        <f>IF($DF$45=0,"",IF(SUMIF($A$35:$A$44,AM$2,$DF$35:$DF$44)=0,"",SUMIF($A$35:$A$44,AM$2,$DF$35:$DF$44)))</f>
        <v/>
      </c>
      <c r="AN26" s="128" t="str">
        <f>IF($DF$45=0,"",IF(SUMIF($A$35:$A$44,AN$2,$DF$35:$DF$44)=0,"",SUMIF($A$35:$A$44,AN$2,$DF$35:$DF$44)))</f>
        <v/>
      </c>
      <c r="AO26" s="128" t="str">
        <f>IF($DF$45=0,"",IF(SUMIF($A$35:$A$44,AO$2,$DF$35:$DF$44)=0,"",SUMIF($A$35:$A$44,AO$2,$DF$35:$DF$44)))</f>
        <v/>
      </c>
      <c r="AP26" s="128" t="str">
        <f>IF($DF$45=0,"",IF(SUMIF($A$35:$A$44,AP$2,$DF$35:$DF$44)=0,"",SUMIF($A$35:$A$44,AP$2,$DF$35:$DF$44)))</f>
        <v/>
      </c>
      <c r="AQ26" s="128" t="str">
        <f>IF($DF$45=0,"",IF(SUMIF($A$35:$A$44,AQ$2,$DF$35:$DF$44)=0,"",SUMIF($A$35:$A$44,AQ$2,$DF$35:$DF$44)))</f>
        <v/>
      </c>
      <c r="AR26" s="128" t="str">
        <f>IF($DF$45=0,"",IF(SUMIF($A$35:$A$44,AR$2,$DF$35:$DF$44)=0,"",SUMIF($A$35:$A$44,AR$2,$DF$35:$DF$44)))</f>
        <v/>
      </c>
      <c r="AS26" s="128" t="str">
        <f>IF($DF$45=0,"",IF(SUMIF($A$35:$A$44,AS$2,$DF$35:$DF$44)=0,"",SUMIF($A$35:$A$44,AS$2,$DF$35:$DF$44)))</f>
        <v/>
      </c>
      <c r="AT26" s="128" t="str">
        <f>IF($DF$45=0,"",IF(SUMIF($A$35:$A$44,AT$2,$DF$35:$DF$44)=0,"",SUMIF($A$35:$A$44,AT$2,$DF$35:$DF$44)))</f>
        <v/>
      </c>
      <c r="AU26" s="128" t="str">
        <f>IF($DF$45=0,"",IF(SUMIF($A$35:$A$44,AU$2,$DF$35:$DF$44)=0,"",SUMIF($A$35:$A$44,AU$2,$DF$35:$DF$44)))</f>
        <v/>
      </c>
      <c r="AV26" s="128" t="str">
        <f>IF($DF$45=0,"",IF(SUMIF($A$35:$A$44,AV$2,$DF$35:$DF$44)=0,"",SUMIF($A$35:$A$44,AV$2,$DF$35:$DF$44)))</f>
        <v/>
      </c>
      <c r="AW26" s="128" t="str">
        <f>IF($DF$45=0,"",IF(SUMIF($A$35:$A$44,AW$2,$DF$35:$DF$44)=0,"",SUMIF($A$35:$A$44,AW$2,$DF$35:$DF$44)))</f>
        <v/>
      </c>
      <c r="AX26" s="128" t="str">
        <f>IF($DF$45=0,"",IF(SUMIF($A$35:$A$44,AX$2,$DF$35:$DF$44)=0,"",SUMIF($A$35:$A$44,AX$2,$DF$35:$DF$44)))</f>
        <v/>
      </c>
      <c r="AY26" s="128" t="str">
        <f>IF($DF$45=0,"",IF(SUMIF($A$35:$A$44,AY$2,$DF$35:$DF$44)=0,"",SUMIF($A$35:$A$44,AY$2,$DF$35:$DF$44)))</f>
        <v/>
      </c>
      <c r="AZ26" s="128" t="str">
        <f>IF($DF$45=0,"",IF(SUMIF($A$35:$A$44,AZ$2,$DF$35:$DF$44)=0,"",SUMIF($A$35:$A$44,AZ$2,$DF$35:$DF$44)))</f>
        <v/>
      </c>
      <c r="BA26" s="128" t="str">
        <f>IF($DF$45=0,"",IF(SUMIF($A$35:$A$44,BA$2,$DF$35:$DF$44)=0,"",SUMIF($A$35:$A$44,BA$2,$DF$35:$DF$44)))</f>
        <v/>
      </c>
      <c r="BB26" s="128" t="str">
        <f>IF($DF$45=0,"",IF(SUMIF($A$35:$A$44,BB$2,$DF$35:$DF$44)=0,"",SUMIF($A$35:$A$44,BB$2,$DF$35:$DF$44)))</f>
        <v/>
      </c>
      <c r="BC26" s="128" t="str">
        <f>IF($DF$45=0,"",IF(SUMIF($A$35:$A$44,BC$2,$DF$35:$DF$44)=0,"",SUMIF($A$35:$A$44,BC$2,$DF$35:$DF$44)))</f>
        <v/>
      </c>
      <c r="BD26" s="128" t="str">
        <f>IF($DF$45=0,"",IF(SUMIF($A$35:$A$44,BD$2,$DF$35:$DF$44)=0,"",SUMIF($A$35:$A$44,BD$2,$DF$35:$DF$44)))</f>
        <v/>
      </c>
      <c r="BE26" s="128" t="str">
        <f>IF($DF$45=0,"",IF(SUMIF($A$35:$A$44,BE$2,$DF$35:$DF$44)=0,"",SUMIF($A$35:$A$44,BE$2,$DF$35:$DF$44)))</f>
        <v/>
      </c>
      <c r="BF26" s="128" t="str">
        <f>IF($DF$45=0,"",IF(SUMIF($A$35:$A$44,BF$2,$DF$35:$DF$44)=0,"",SUMIF($A$35:$A$44,BF$2,$DF$35:$DF$44)))</f>
        <v/>
      </c>
      <c r="BG26" s="128" t="str">
        <f>IF($DF$45=0,"",IF(SUMIF($A$35:$A$44,BG$2,$DF$35:$DF$44)=0,"",SUMIF($A$35:$A$44,BG$2,$DF$35:$DF$44)))</f>
        <v/>
      </c>
      <c r="BH26" s="128" t="str">
        <f>IF($DF$45=0,"",IF(SUMIF($A$35:$A$44,BH$2,$DF$35:$DF$44)=0,"",SUMIF($A$35:$A$44,BH$2,$DF$35:$DF$44)))</f>
        <v/>
      </c>
      <c r="BI26" s="128" t="str">
        <f>IF($DF$45=0,"",IF(SUMIF($A$35:$A$44,BI$2,$DF$35:$DF$44)=0,"",SUMIF($A$35:$A$44,BI$2,$DF$35:$DF$44)))</f>
        <v/>
      </c>
      <c r="BJ26" s="128" t="str">
        <f>IF($DF$45=0,"",IF(SUMIF($A$35:$A$44,BJ$2,$DF$35:$DF$44)=0,"",SUMIF($A$35:$A$44,BJ$2,$DF$35:$DF$44)))</f>
        <v/>
      </c>
      <c r="BK26" s="128" t="str">
        <f>IF($DF$45=0,"",IF(SUMIF($A$35:$A$44,BK$2,$DF$35:$DF$44)=0,"",SUMIF($A$35:$A$44,BK$2,$DF$35:$DF$44)))</f>
        <v/>
      </c>
      <c r="BL26" s="128" t="str">
        <f>IF($DF$45=0,"",IF(SUMIF($A$35:$A$44,BL$2,$DF$35:$DF$44)=0,"",SUMIF($A$35:$A$44,BL$2,$DF$35:$DF$44)))</f>
        <v/>
      </c>
      <c r="BM26" s="128" t="str">
        <f>IF($DF$45=0,"",IF(SUMIF($A$35:$A$44,BM$2,$DF$35:$DF$44)=0,"",SUMIF($A$35:$A$44,BM$2,$DF$35:$DF$44)))</f>
        <v/>
      </c>
      <c r="BN26" s="128" t="str">
        <f>IF($DF$45=0,"",IF(SUMIF($A$35:$A$44,BN$2,$DF$35:$DF$44)=0,"",SUMIF($A$35:$A$44,BN$2,$DF$35:$DF$44)))</f>
        <v/>
      </c>
      <c r="BO26" s="128" t="str">
        <f>IF($DF$45=0,"",IF(SUMIF($A$35:$A$44,BO$2,$DF$35:$DF$44)=0,"",SUMIF($A$35:$A$44,BO$2,$DF$35:$DF$44)))</f>
        <v/>
      </c>
      <c r="BP26" s="128" t="str">
        <f>IF($DF$45=0,"",IF(SUMIF($A$35:$A$44,BP$2,$DF$35:$DF$44)=0,"",SUMIF($A$35:$A$44,BP$2,$DF$35:$DF$44)))</f>
        <v/>
      </c>
      <c r="BQ26" s="128" t="str">
        <f>IF($DF$45=0,"",IF(SUMIF($A$35:$A$44,BQ$2,$DF$35:$DF$44)=0,"",SUMIF($A$35:$A$44,BQ$2,$DF$35:$DF$44)))</f>
        <v/>
      </c>
      <c r="BR26" s="128" t="str">
        <f>IF($DF$45=0,"",IF(SUMIF($A$35:$A$44,BR$2,$DF$35:$DF$44)=0,"",SUMIF($A$35:$A$44,BR$2,$DF$35:$DF$44)))</f>
        <v/>
      </c>
      <c r="BS26" s="128" t="str">
        <f>IF($DF$45=0,"",IF(SUMIF($A$35:$A$44,BS$2,$DF$35:$DF$44)=0,"",SUMIF($A$35:$A$44,BS$2,$DF$35:$DF$44)))</f>
        <v/>
      </c>
      <c r="BT26" s="128" t="str">
        <f>IF($DF$45=0,"",IF(SUMIF($A$35:$A$44,BT$2,$DF$35:$DF$44)=0,"",SUMIF($A$35:$A$44,BT$2,$DF$35:$DF$44)))</f>
        <v/>
      </c>
      <c r="BU26" s="128" t="str">
        <f>IF($DF$45=0,"",IF(SUMIF($A$35:$A$44,BU$2,$DF$35:$DF$44)=0,"",SUMIF($A$35:$A$44,BU$2,$DF$35:$DF$44)))</f>
        <v/>
      </c>
      <c r="BV26" s="128" t="str">
        <f>IF($DF$45=0,"",IF(SUMIF($A$35:$A$44,BV$2,$DF$35:$DF$44)=0,"",SUMIF($A$35:$A$44,BV$2,$DF$35:$DF$44)))</f>
        <v/>
      </c>
      <c r="BW26" s="128" t="str">
        <f>IF($DF$45=0,"",IF(SUMIF($A$35:$A$44,BW$2,$DF$35:$DF$44)=0,"",SUMIF($A$35:$A$44,BW$2,$DF$35:$DF$44)))</f>
        <v/>
      </c>
      <c r="BX26" s="128" t="str">
        <f>IF($DF$45=0,"",IF(SUMIF($A$35:$A$44,BX$2,$DF$35:$DF$44)=0,"",SUMIF($A$35:$A$44,BX$2,$DF$35:$DF$44)))</f>
        <v/>
      </c>
      <c r="BY26" s="128" t="str">
        <f>IF($DF$45=0,"",IF(SUMIF($A$35:$A$44,BY$2,$DF$35:$DF$44)=0,"",SUMIF($A$35:$A$44,BY$2,$DF$35:$DF$44)))</f>
        <v/>
      </c>
      <c r="BZ26" s="128" t="str">
        <f>IF($DF$45=0,"",IF(SUMIF($A$35:$A$44,BZ$2,$DF$35:$DF$44)=0,"",SUMIF($A$35:$A$44,BZ$2,$DF$35:$DF$44)))</f>
        <v/>
      </c>
      <c r="CA26" s="128" t="str">
        <f>IF($DF$45=0,"",IF(SUMIF($A$35:$A$44,CA$2,$DF$35:$DF$44)=0,"",SUMIF($A$35:$A$44,CA$2,$DF$35:$DF$44)))</f>
        <v/>
      </c>
      <c r="CB26" s="128" t="str">
        <f>IF($DF$45=0,"",IF(SUMIF($A$35:$A$44,CB$2,$DF$35:$DF$44)=0,"",SUMIF($A$35:$A$44,CB$2,$DF$35:$DF$44)))</f>
        <v/>
      </c>
      <c r="CC26" s="128" t="str">
        <f>IF($DF$45=0,"",IF(SUMIF($A$35:$A$44,CC$2,$DF$35:$DF$44)=0,"",SUMIF($A$35:$A$44,CC$2,$DF$35:$DF$44)))</f>
        <v/>
      </c>
      <c r="CD26" s="128" t="str">
        <f>IF($DF$45=0,"",IF(SUMIF($A$35:$A$44,CD$2,$DF$35:$DF$44)=0,"",SUMIF($A$35:$A$44,CD$2,$DF$35:$DF$44)))</f>
        <v/>
      </c>
      <c r="CE26" s="128" t="str">
        <f>IF($DF$45=0,"",IF(SUMIF($A$35:$A$44,CE$2,$DF$35:$DF$44)=0,"",SUMIF($A$35:$A$44,CE$2,$DF$35:$DF$44)))</f>
        <v/>
      </c>
      <c r="CF26" s="128" t="str">
        <f>IF($DF$45=0,"",IF(SUMIF($A$35:$A$44,CF$2,$DF$35:$DF$44)=0,"",SUMIF($A$35:$A$44,CF$2,$DF$35:$DF$44)))</f>
        <v/>
      </c>
      <c r="CG26" s="128" t="str">
        <f>IF($DF$45=0,"",IF(SUMIF($A$35:$A$44,CG$2,$DF$35:$DF$44)=0,"",SUMIF($A$35:$A$44,CG$2,$DF$35:$DF$44)))</f>
        <v/>
      </c>
      <c r="CH26" s="128" t="str">
        <f>IF($DF$45=0,"",IF(SUMIF($A$35:$A$44,CH$2,$DF$35:$DF$44)=0,"",SUMIF($A$35:$A$44,CH$2,$DF$35:$DF$44)))</f>
        <v/>
      </c>
      <c r="CI26" s="128" t="str">
        <f>IF($DF$45=0,"",IF(SUMIF($A$35:$A$44,CI$2,$DF$35:$DF$44)=0,"",SUMIF($A$35:$A$44,CI$2,$DF$35:$DF$44)))</f>
        <v/>
      </c>
      <c r="CJ26" s="128" t="str">
        <f>IF($DF$45=0,"",IF(SUMIF($A$35:$A$44,CJ$2,$DF$35:$DF$44)=0,"",SUMIF($A$35:$A$44,CJ$2,$DF$35:$DF$44)))</f>
        <v/>
      </c>
      <c r="CK26" s="128" t="str">
        <f>IF($DF$45=0,"",IF(SUMIF($A$35:$A$44,CK$2,$DF$35:$DF$44)=0,"",SUMIF($A$35:$A$44,CK$2,$DF$35:$DF$44)))</f>
        <v/>
      </c>
      <c r="CL26" s="128" t="str">
        <f>IF($DF$45=0,"",IF(SUMIF($A$35:$A$44,CL$2,$DF$35:$DF$44)=0,"",SUMIF($A$35:$A$44,CL$2,$DF$35:$DF$44)))</f>
        <v/>
      </c>
      <c r="CM26" s="128" t="str">
        <f>IF($DF$45=0,"",IF(SUMIF($A$35:$A$44,CM$2,$DF$35:$DF$44)=0,"",SUMIF($A$35:$A$44,CM$2,$DF$35:$DF$44)))</f>
        <v/>
      </c>
      <c r="CN26" s="128" t="str">
        <f>IF($DF$45=0,"",IF(SUMIF($A$35:$A$44,CN$2,$DF$35:$DF$44)=0,"",SUMIF($A$35:$A$44,CN$2,$DF$35:$DF$44)))</f>
        <v/>
      </c>
      <c r="CO26" s="128" t="str">
        <f>IF($DF$45=0,"",IF(SUMIF($A$35:$A$44,CO$2,$DF$35:$DF$44)=0,"",SUMIF($A$35:$A$44,CO$2,$DF$35:$DF$44)))</f>
        <v/>
      </c>
      <c r="CP26" s="128" t="str">
        <f>IF($DF$45=0,"",IF(SUMIF($A$35:$A$44,CP$2,$DF$35:$DF$44)=0,"",SUMIF($A$35:$A$44,CP$2,$DF$35:$DF$44)))</f>
        <v/>
      </c>
      <c r="CQ26" s="128" t="str">
        <f>IF($DF$45=0,"",IF(SUMIF($A$35:$A$44,CQ$2,$DF$35:$DF$44)=0,"",SUMIF($A$35:$A$44,CQ$2,$DF$35:$DF$44)))</f>
        <v/>
      </c>
      <c r="CR26" s="128" t="str">
        <f>IF($DF$45=0,"",IF(SUMIF($A$35:$A$44,CR$2,$DF$35:$DF$44)=0,"",SUMIF($A$35:$A$44,CR$2,$DF$35:$DF$44)))</f>
        <v/>
      </c>
      <c r="CS26" s="128" t="str">
        <f>IF($DF$45=0,"",IF(SUMIF($A$35:$A$44,CS$2,$DF$35:$DF$44)=0,"",SUMIF($A$35:$A$44,CS$2,$DF$35:$DF$44)))</f>
        <v/>
      </c>
      <c r="CT26" s="128" t="str">
        <f t="shared" ref="CT26:CZ26" si="18">IF($DF$45=0,"",IF(SUMIF($A$35:$A$44,CT$2,$DF$35:$DF$44)=0,"",SUMIF($A$35:$A$44,CT$2,$DF$35:$DF$44)))</f>
        <v/>
      </c>
      <c r="CU26" s="128" t="str">
        <f t="shared" si="18"/>
        <v/>
      </c>
      <c r="CV26" s="128" t="str">
        <f t="shared" si="18"/>
        <v/>
      </c>
      <c r="CW26" s="128" t="str">
        <f t="shared" si="18"/>
        <v/>
      </c>
      <c r="CX26" s="128" t="str">
        <f t="shared" si="18"/>
        <v/>
      </c>
      <c r="CY26" s="128" t="str">
        <f t="shared" si="18"/>
        <v/>
      </c>
      <c r="CZ26" s="128" t="str">
        <f t="shared" si="18"/>
        <v/>
      </c>
    </row>
    <row r="27" spans="1:113" ht="13.5" thickBot="1" x14ac:dyDescent="0.25">
      <c r="A27" s="799"/>
      <c r="B27" s="722"/>
      <c r="C27" s="141" t="s">
        <v>1161</v>
      </c>
      <c r="D27" s="131" t="str">
        <f>IF(SUM(E27:CZ27)=0,"",SUM(E27:CZ27))</f>
        <v/>
      </c>
      <c r="E27" s="131" t="str">
        <f>IF($DG$45=0,"",IF(SUMIF($A$35:$A$44,E$2,$DG$35:$DG$44)=0,"",SUMIF($A$35:$A$44,E$2,$DG$35:$DG$44)))</f>
        <v/>
      </c>
      <c r="F27" s="142" t="str">
        <f>IF($DG$45=0,"",IF(SUMIF($A$35:$A$44,F$2,$DG$35:$DG$44)=0,"",SUMIF($A$35:$A$44,F$2,$DG$35:$DG$44)))</f>
        <v/>
      </c>
      <c r="G27" s="128" t="str">
        <f>IF($DG$45=0,"",IF(SUMIF($A$35:$A$44,G$2,$DG$35:$DG$44)=0,"",SUMIF($A$35:$A$44,G$2,$DG$35:$DG$44)))</f>
        <v/>
      </c>
      <c r="H27" s="128" t="str">
        <f>IF($DG$45=0,"",IF(SUMIF($A$35:$A$44,H$2,$DG$35:$DG$44)=0,"",SUMIF($A$35:$A$44,H$2,$DG$35:$DG$44)))</f>
        <v/>
      </c>
      <c r="I27" s="128" t="str">
        <f>IF($DG$45=0,"",IF(SUMIF($A$35:$A$44,I$2,$DG$35:$DG$44)=0,"",SUMIF($A$35:$A$44,I$2,$DG$35:$DG$44)))</f>
        <v/>
      </c>
      <c r="J27" s="128" t="str">
        <f>IF($DG$45=0,"",IF(SUMIF($A$35:$A$44,J$2,$DG$35:$DG$44)=0,"",SUMIF($A$35:$A$44,J$2,$DG$35:$DG$44)))</f>
        <v/>
      </c>
      <c r="K27" s="128" t="str">
        <f>IF($DG$45=0,"",IF(SUMIF($A$35:$A$44,K$2,$DG$35:$DG$44)=0,"",SUMIF($A$35:$A$44,K$2,$DG$35:$DG$44)))</f>
        <v/>
      </c>
      <c r="L27" s="128" t="str">
        <f>IF($DG$45=0,"",IF(SUMIF($A$35:$A$44,L$2,$DG$35:$DG$44)=0,"",SUMIF($A$35:$A$44,L$2,$DG$35:$DG$44)))</f>
        <v/>
      </c>
      <c r="M27" s="128" t="str">
        <f>IF($DG$45=0,"",IF(SUMIF($A$35:$A$44,M$2,$DG$35:$DG$44)=0,"",SUMIF($A$35:$A$44,M$2,$DG$35:$DG$44)))</f>
        <v/>
      </c>
      <c r="N27" s="128" t="str">
        <f>IF($DG$45=0,"",IF(SUMIF($A$35:$A$44,N$2,$DG$35:$DG$44)=0,"",SUMIF($A$35:$A$44,N$2,$DG$35:$DG$44)))</f>
        <v/>
      </c>
      <c r="O27" s="128" t="str">
        <f>IF($DG$45=0,"",IF(SUMIF($A$35:$A$44,O$2,$DG$35:$DG$44)=0,"",SUMIF($A$35:$A$44,O$2,$DG$35:$DG$44)))</f>
        <v/>
      </c>
      <c r="P27" s="128" t="str">
        <f>IF($DG$45=0,"",IF(SUMIF($A$35:$A$44,P$2,$DG$35:$DG$44)=0,"",SUMIF($A$35:$A$44,P$2,$DG$35:$DG$44)))</f>
        <v/>
      </c>
      <c r="Q27" s="128" t="str">
        <f>IF($DG$45=0,"",IF(SUMIF($A$35:$A$44,Q$2,$DG$35:$DG$44)=0,"",SUMIF($A$35:$A$44,Q$2,$DG$35:$DG$44)))</f>
        <v/>
      </c>
      <c r="R27" s="128" t="str">
        <f>IF($DG$45=0,"",IF(SUMIF($A$35:$A$44,R$2,$DG$35:$DG$44)=0,"",SUMIF($A$35:$A$44,R$2,$DG$35:$DG$44)))</f>
        <v/>
      </c>
      <c r="S27" s="128" t="str">
        <f>IF($DG$45=0,"",IF(SUMIF($A$35:$A$44,S$2,$DG$35:$DG$44)=0,"",SUMIF($A$35:$A$44,S$2,$DG$35:$DG$44)))</f>
        <v/>
      </c>
      <c r="T27" s="128" t="str">
        <f>IF($DG$45=0,"",IF(SUMIF($A$35:$A$44,T$2,$DG$35:$DG$44)=0,"",SUMIF($A$35:$A$44,T$2,$DG$35:$DG$44)))</f>
        <v/>
      </c>
      <c r="U27" s="128" t="str">
        <f>IF($DG$45=0,"",IF(SUMIF($A$35:$A$44,U$2,$DG$35:$DG$44)=0,"",SUMIF($A$35:$A$44,U$2,$DG$35:$DG$44)))</f>
        <v/>
      </c>
      <c r="V27" s="128" t="str">
        <f>IF($DG$45=0,"",IF(SUMIF($A$35:$A$44,V$2,$DG$35:$DG$44)=0,"",SUMIF($A$35:$A$44,V$2,$DG$35:$DG$44)))</f>
        <v/>
      </c>
      <c r="W27" s="128" t="str">
        <f>IF($DG$45=0,"",IF(SUMIF($A$35:$A$44,W$2,$DG$35:$DG$44)=0,"",SUMIF($A$35:$A$44,W$2,$DG$35:$DG$44)))</f>
        <v/>
      </c>
      <c r="X27" s="128" t="str">
        <f>IF($DG$45=0,"",IF(SUMIF($A$35:$A$44,X$2,$DG$35:$DG$44)=0,"",SUMIF($A$35:$A$44,X$2,$DG$35:$DG$44)))</f>
        <v/>
      </c>
      <c r="Y27" s="128" t="str">
        <f>IF($DG$45=0,"",IF(SUMIF($A$35:$A$44,Y$2,$DG$35:$DG$44)=0,"",SUMIF($A$35:$A$44,Y$2,$DG$35:$DG$44)))</f>
        <v/>
      </c>
      <c r="Z27" s="128" t="str">
        <f>IF($DG$45=0,"",IF(SUMIF($A$35:$A$44,Z$2,$DG$35:$DG$44)=0,"",SUMIF($A$35:$A$44,Z$2,$DG$35:$DG$44)))</f>
        <v/>
      </c>
      <c r="AA27" s="128" t="str">
        <f>IF($DG$45=0,"",IF(SUMIF($A$35:$A$44,AA$2,$DG$35:$DG$44)=0,"",SUMIF($A$35:$A$44,AA$2,$DG$35:$DG$44)))</f>
        <v/>
      </c>
      <c r="AB27" s="128" t="str">
        <f>IF($DG$45=0,"",IF(SUMIF($A$35:$A$44,AB$2,$DG$35:$DG$44)=0,"",SUMIF($A$35:$A$44,AB$2,$DG$35:$DG$44)))</f>
        <v/>
      </c>
      <c r="AC27" s="128" t="str">
        <f>IF($DG$45=0,"",IF(SUMIF($A$35:$A$44,AC$2,$DG$35:$DG$44)=0,"",SUMIF($A$35:$A$44,AC$2,$DG$35:$DG$44)))</f>
        <v/>
      </c>
      <c r="AD27" s="128" t="str">
        <f>IF($DG$45=0,"",IF(SUMIF($A$35:$A$44,AD$2,$DG$35:$DG$44)=0,"",SUMIF($A$35:$A$44,AD$2,$DG$35:$DG$44)))</f>
        <v/>
      </c>
      <c r="AE27" s="128" t="str">
        <f>IF($DG$45=0,"",IF(SUMIF($A$35:$A$44,AE$2,$DG$35:$DG$44)=0,"",SUMIF($A$35:$A$44,AE$2,$DG$35:$DG$44)))</f>
        <v/>
      </c>
      <c r="AF27" s="128" t="str">
        <f>IF($DG$45=0,"",IF(SUMIF($A$35:$A$44,AF$2,$DG$35:$DG$44)=0,"",SUMIF($A$35:$A$44,AF$2,$DG$35:$DG$44)))</f>
        <v/>
      </c>
      <c r="AG27" s="128" t="str">
        <f>IF($DG$45=0,"",IF(SUMIF($A$35:$A$44,AG$2,$DG$35:$DG$44)=0,"",SUMIF($A$35:$A$44,AG$2,$DG$35:$DG$44)))</f>
        <v/>
      </c>
      <c r="AH27" s="128" t="str">
        <f>IF($DG$45=0,"",IF(SUMIF($A$35:$A$44,AH$2,$DG$35:$DG$44)=0,"",SUMIF($A$35:$A$44,AH$2,$DG$35:$DG$44)))</f>
        <v/>
      </c>
      <c r="AI27" s="128" t="str">
        <f>IF($DG$45=0,"",IF(SUMIF($A$35:$A$44,AI$2,$DG$35:$DG$44)=0,"",SUMIF($A$35:$A$44,AI$2,$DG$35:$DG$44)))</f>
        <v/>
      </c>
      <c r="AJ27" s="128" t="str">
        <f>IF($DG$45=0,"",IF(SUMIF($A$35:$A$44,AJ$2,$DG$35:$DG$44)=0,"",SUMIF($A$35:$A$44,AJ$2,$DG$35:$DG$44)))</f>
        <v/>
      </c>
      <c r="AK27" s="128" t="str">
        <f>IF($DG$45=0,"",IF(SUMIF($A$35:$A$44,AK$2,$DG$35:$DG$44)=0,"",SUMIF($A$35:$A$44,AK$2,$DG$35:$DG$44)))</f>
        <v/>
      </c>
      <c r="AL27" s="128" t="str">
        <f>IF($DG$45=0,"",IF(SUMIF($A$35:$A$44,AL$2,$DG$35:$DG$44)=0,"",SUMIF($A$35:$A$44,AL$2,$DG$35:$DG$44)))</f>
        <v/>
      </c>
      <c r="AM27" s="128" t="str">
        <f>IF($DG$45=0,"",IF(SUMIF($A$35:$A$44,AM$2,$DG$35:$DG$44)=0,"",SUMIF($A$35:$A$44,AM$2,$DG$35:$DG$44)))</f>
        <v/>
      </c>
      <c r="AN27" s="128" t="str">
        <f>IF($DG$45=0,"",IF(SUMIF($A$35:$A$44,AN$2,$DG$35:$DG$44)=0,"",SUMIF($A$35:$A$44,AN$2,$DG$35:$DG$44)))</f>
        <v/>
      </c>
      <c r="AO27" s="128" t="str">
        <f>IF($DG$45=0,"",IF(SUMIF($A$35:$A$44,AO$2,$DG$35:$DG$44)=0,"",SUMIF($A$35:$A$44,AO$2,$DG$35:$DG$44)))</f>
        <v/>
      </c>
      <c r="AP27" s="128" t="str">
        <f>IF($DG$45=0,"",IF(SUMIF($A$35:$A$44,AP$2,$DG$35:$DG$44)=0,"",SUMIF($A$35:$A$44,AP$2,$DG$35:$DG$44)))</f>
        <v/>
      </c>
      <c r="AQ27" s="128" t="str">
        <f>IF($DG$45=0,"",IF(SUMIF($A$35:$A$44,AQ$2,$DG$35:$DG$44)=0,"",SUMIF($A$35:$A$44,AQ$2,$DG$35:$DG$44)))</f>
        <v/>
      </c>
      <c r="AR27" s="128" t="str">
        <f>IF($DG$45=0,"",IF(SUMIF($A$35:$A$44,AR$2,$DG$35:$DG$44)=0,"",SUMIF($A$35:$A$44,AR$2,$DG$35:$DG$44)))</f>
        <v/>
      </c>
      <c r="AS27" s="128" t="str">
        <f>IF($DG$45=0,"",IF(SUMIF($A$35:$A$44,AS$2,$DG$35:$DG$44)=0,"",SUMIF($A$35:$A$44,AS$2,$DG$35:$DG$44)))</f>
        <v/>
      </c>
      <c r="AT27" s="128" t="str">
        <f>IF($DG$45=0,"",IF(SUMIF($A$35:$A$44,AT$2,$DG$35:$DG$44)=0,"",SUMIF($A$35:$A$44,AT$2,$DG$35:$DG$44)))</f>
        <v/>
      </c>
      <c r="AU27" s="128" t="str">
        <f>IF($DG$45=0,"",IF(SUMIF($A$35:$A$44,AU$2,$DG$35:$DG$44)=0,"",SUMIF($A$35:$A$44,AU$2,$DG$35:$DG$44)))</f>
        <v/>
      </c>
      <c r="AV27" s="128" t="str">
        <f>IF($DG$45=0,"",IF(SUMIF($A$35:$A$44,AV$2,$DG$35:$DG$44)=0,"",SUMIF($A$35:$A$44,AV$2,$DG$35:$DG$44)))</f>
        <v/>
      </c>
      <c r="AW27" s="128" t="str">
        <f>IF($DG$45=0,"",IF(SUMIF($A$35:$A$44,AW$2,$DG$35:$DG$44)=0,"",SUMIF($A$35:$A$44,AW$2,$DG$35:$DG$44)))</f>
        <v/>
      </c>
      <c r="AX27" s="128" t="str">
        <f>IF($DG$45=0,"",IF(SUMIF($A$35:$A$44,AX$2,$DG$35:$DG$44)=0,"",SUMIF($A$35:$A$44,AX$2,$DG$35:$DG$44)))</f>
        <v/>
      </c>
      <c r="AY27" s="128" t="str">
        <f>IF($DG$45=0,"",IF(SUMIF($A$35:$A$44,AY$2,$DG$35:$DG$44)=0,"",SUMIF($A$35:$A$44,AY$2,$DG$35:$DG$44)))</f>
        <v/>
      </c>
      <c r="AZ27" s="128" t="str">
        <f>IF($DG$45=0,"",IF(SUMIF($A$35:$A$44,AZ$2,$DG$35:$DG$44)=0,"",SUMIF($A$35:$A$44,AZ$2,$DG$35:$DG$44)))</f>
        <v/>
      </c>
      <c r="BA27" s="128" t="str">
        <f>IF($DG$45=0,"",IF(SUMIF($A$35:$A$44,BA$2,$DG$35:$DG$44)=0,"",SUMIF($A$35:$A$44,BA$2,$DG$35:$DG$44)))</f>
        <v/>
      </c>
      <c r="BB27" s="128" t="str">
        <f>IF($DG$45=0,"",IF(SUMIF($A$35:$A$44,BB$2,$DG$35:$DG$44)=0,"",SUMIF($A$35:$A$44,BB$2,$DG$35:$DG$44)))</f>
        <v/>
      </c>
      <c r="BC27" s="128" t="str">
        <f>IF($DG$45=0,"",IF(SUMIF($A$35:$A$44,BC$2,$DG$35:$DG$44)=0,"",SUMIF($A$35:$A$44,BC$2,$DG$35:$DG$44)))</f>
        <v/>
      </c>
      <c r="BD27" s="128" t="str">
        <f>IF($DG$45=0,"",IF(SUMIF($A$35:$A$44,BD$2,$DG$35:$DG$44)=0,"",SUMIF($A$35:$A$44,BD$2,$DG$35:$DG$44)))</f>
        <v/>
      </c>
      <c r="BE27" s="128" t="str">
        <f>IF($DG$45=0,"",IF(SUMIF($A$35:$A$44,BE$2,$DG$35:$DG$44)=0,"",SUMIF($A$35:$A$44,BE$2,$DG$35:$DG$44)))</f>
        <v/>
      </c>
      <c r="BF27" s="128" t="str">
        <f>IF($DG$45=0,"",IF(SUMIF($A$35:$A$44,BF$2,$DG$35:$DG$44)=0,"",SUMIF($A$35:$A$44,BF$2,$DG$35:$DG$44)))</f>
        <v/>
      </c>
      <c r="BG27" s="128" t="str">
        <f>IF($DG$45=0,"",IF(SUMIF($A$35:$A$44,BG$2,$DG$35:$DG$44)=0,"",SUMIF($A$35:$A$44,BG$2,$DG$35:$DG$44)))</f>
        <v/>
      </c>
      <c r="BH27" s="128" t="str">
        <f>IF($DG$45=0,"",IF(SUMIF($A$35:$A$44,BH$2,$DG$35:$DG$44)=0,"",SUMIF($A$35:$A$44,BH$2,$DG$35:$DG$44)))</f>
        <v/>
      </c>
      <c r="BI27" s="128" t="str">
        <f>IF($DG$45=0,"",IF(SUMIF($A$35:$A$44,BI$2,$DG$35:$DG$44)=0,"",SUMIF($A$35:$A$44,BI$2,$DG$35:$DG$44)))</f>
        <v/>
      </c>
      <c r="BJ27" s="128" t="str">
        <f>IF($DG$45=0,"",IF(SUMIF($A$35:$A$44,BJ$2,$DG$35:$DG$44)=0,"",SUMIF($A$35:$A$44,BJ$2,$DG$35:$DG$44)))</f>
        <v/>
      </c>
      <c r="BK27" s="128" t="str">
        <f>IF($DG$45=0,"",IF(SUMIF($A$35:$A$44,BK$2,$DG$35:$DG$44)=0,"",SUMIF($A$35:$A$44,BK$2,$DG$35:$DG$44)))</f>
        <v/>
      </c>
      <c r="BL27" s="128" t="str">
        <f>IF($DG$45=0,"",IF(SUMIF($A$35:$A$44,BL$2,$DG$35:$DG$44)=0,"",SUMIF($A$35:$A$44,BL$2,$DG$35:$DG$44)))</f>
        <v/>
      </c>
      <c r="BM27" s="128" t="str">
        <f>IF($DG$45=0,"",IF(SUMIF($A$35:$A$44,BM$2,$DG$35:$DG$44)=0,"",SUMIF($A$35:$A$44,BM$2,$DG$35:$DG$44)))</f>
        <v/>
      </c>
      <c r="BN27" s="128" t="str">
        <f>IF($DG$45=0,"",IF(SUMIF($A$35:$A$44,BN$2,$DG$35:$DG$44)=0,"",SUMIF($A$35:$A$44,BN$2,$DG$35:$DG$44)))</f>
        <v/>
      </c>
      <c r="BO27" s="128" t="str">
        <f>IF($DG$45=0,"",IF(SUMIF($A$35:$A$44,BO$2,$DG$35:$DG$44)=0,"",SUMIF($A$35:$A$44,BO$2,$DG$35:$DG$44)))</f>
        <v/>
      </c>
      <c r="BP27" s="128" t="str">
        <f>IF($DG$45=0,"",IF(SUMIF($A$35:$A$44,BP$2,$DG$35:$DG$44)=0,"",SUMIF($A$35:$A$44,BP$2,$DG$35:$DG$44)))</f>
        <v/>
      </c>
      <c r="BQ27" s="128" t="str">
        <f>IF($DG$45=0,"",IF(SUMIF($A$35:$A$44,BQ$2,$DG$35:$DG$44)=0,"",SUMIF($A$35:$A$44,BQ$2,$DG$35:$DG$44)))</f>
        <v/>
      </c>
      <c r="BR27" s="128" t="str">
        <f>IF($DG$45=0,"",IF(SUMIF($A$35:$A$44,BR$2,$DG$35:$DG$44)=0,"",SUMIF($A$35:$A$44,BR$2,$DG$35:$DG$44)))</f>
        <v/>
      </c>
      <c r="BS27" s="128" t="str">
        <f>IF($DG$45=0,"",IF(SUMIF($A$35:$A$44,BS$2,$DG$35:$DG$44)=0,"",SUMIF($A$35:$A$44,BS$2,$DG$35:$DG$44)))</f>
        <v/>
      </c>
      <c r="BT27" s="128" t="str">
        <f>IF($DG$45=0,"",IF(SUMIF($A$35:$A$44,BT$2,$DG$35:$DG$44)=0,"",SUMIF($A$35:$A$44,BT$2,$DG$35:$DG$44)))</f>
        <v/>
      </c>
      <c r="BU27" s="128" t="str">
        <f>IF($DG$45=0,"",IF(SUMIF($A$35:$A$44,BU$2,$DG$35:$DG$44)=0,"",SUMIF($A$35:$A$44,BU$2,$DG$35:$DG$44)))</f>
        <v/>
      </c>
      <c r="BV27" s="128" t="str">
        <f>IF($DG$45=0,"",IF(SUMIF($A$35:$A$44,BV$2,$DG$35:$DG$44)=0,"",SUMIF($A$35:$A$44,BV$2,$DG$35:$DG$44)))</f>
        <v/>
      </c>
      <c r="BW27" s="128" t="str">
        <f>IF($DG$45=0,"",IF(SUMIF($A$35:$A$44,BW$2,$DG$35:$DG$44)=0,"",SUMIF($A$35:$A$44,BW$2,$DG$35:$DG$44)))</f>
        <v/>
      </c>
      <c r="BX27" s="128" t="str">
        <f>IF($DG$45=0,"",IF(SUMIF($A$35:$A$44,BX$2,$DG$35:$DG$44)=0,"",SUMIF($A$35:$A$44,BX$2,$DG$35:$DG$44)))</f>
        <v/>
      </c>
      <c r="BY27" s="128" t="str">
        <f>IF($DG$45=0,"",IF(SUMIF($A$35:$A$44,BY$2,$DG$35:$DG$44)=0,"",SUMIF($A$35:$A$44,BY$2,$DG$35:$DG$44)))</f>
        <v/>
      </c>
      <c r="BZ27" s="128" t="str">
        <f>IF($DG$45=0,"",IF(SUMIF($A$35:$A$44,BZ$2,$DG$35:$DG$44)=0,"",SUMIF($A$35:$A$44,BZ$2,$DG$35:$DG$44)))</f>
        <v/>
      </c>
      <c r="CA27" s="128" t="str">
        <f>IF($DG$45=0,"",IF(SUMIF($A$35:$A$44,CA$2,$DG$35:$DG$44)=0,"",SUMIF($A$35:$A$44,CA$2,$DG$35:$DG$44)))</f>
        <v/>
      </c>
      <c r="CB27" s="128" t="str">
        <f>IF($DG$45=0,"",IF(SUMIF($A$35:$A$44,CB$2,$DG$35:$DG$44)=0,"",SUMIF($A$35:$A$44,CB$2,$DG$35:$DG$44)))</f>
        <v/>
      </c>
      <c r="CC27" s="128" t="str">
        <f>IF($DG$45=0,"",IF(SUMIF($A$35:$A$44,CC$2,$DG$35:$DG$44)=0,"",SUMIF($A$35:$A$44,CC$2,$DG$35:$DG$44)))</f>
        <v/>
      </c>
      <c r="CD27" s="128" t="str">
        <f>IF($DG$45=0,"",IF(SUMIF($A$35:$A$44,CD$2,$DG$35:$DG$44)=0,"",SUMIF($A$35:$A$44,CD$2,$DG$35:$DG$44)))</f>
        <v/>
      </c>
      <c r="CE27" s="128" t="str">
        <f>IF($DG$45=0,"",IF(SUMIF($A$35:$A$44,CE$2,$DG$35:$DG$44)=0,"",SUMIF($A$35:$A$44,CE$2,$DG$35:$DG$44)))</f>
        <v/>
      </c>
      <c r="CF27" s="128" t="str">
        <f>IF($DG$45=0,"",IF(SUMIF($A$35:$A$44,CF$2,$DG$35:$DG$44)=0,"",SUMIF($A$35:$A$44,CF$2,$DG$35:$DG$44)))</f>
        <v/>
      </c>
      <c r="CG27" s="128" t="str">
        <f>IF($DG$45=0,"",IF(SUMIF($A$35:$A$44,CG$2,$DG$35:$DG$44)=0,"",SUMIF($A$35:$A$44,CG$2,$DG$35:$DG$44)))</f>
        <v/>
      </c>
      <c r="CH27" s="128" t="str">
        <f>IF($DG$45=0,"",IF(SUMIF($A$35:$A$44,CH$2,$DG$35:$DG$44)=0,"",SUMIF($A$35:$A$44,CH$2,$DG$35:$DG$44)))</f>
        <v/>
      </c>
      <c r="CI27" s="128" t="str">
        <f>IF($DG$45=0,"",IF(SUMIF($A$35:$A$44,CI$2,$DG$35:$DG$44)=0,"",SUMIF($A$35:$A$44,CI$2,$DG$35:$DG$44)))</f>
        <v/>
      </c>
      <c r="CJ27" s="128" t="str">
        <f>IF($DG$45=0,"",IF(SUMIF($A$35:$A$44,CJ$2,$DG$35:$DG$44)=0,"",SUMIF($A$35:$A$44,CJ$2,$DG$35:$DG$44)))</f>
        <v/>
      </c>
      <c r="CK27" s="128" t="str">
        <f>IF($DG$45=0,"",IF(SUMIF($A$35:$A$44,CK$2,$DG$35:$DG$44)=0,"",SUMIF($A$35:$A$44,CK$2,$DG$35:$DG$44)))</f>
        <v/>
      </c>
      <c r="CL27" s="128" t="str">
        <f>IF($DG$45=0,"",IF(SUMIF($A$35:$A$44,CL$2,$DG$35:$DG$44)=0,"",SUMIF($A$35:$A$44,CL$2,$DG$35:$DG$44)))</f>
        <v/>
      </c>
      <c r="CM27" s="128" t="str">
        <f>IF($DG$45=0,"",IF(SUMIF($A$35:$A$44,CM$2,$DG$35:$DG$44)=0,"",SUMIF($A$35:$A$44,CM$2,$DG$35:$DG$44)))</f>
        <v/>
      </c>
      <c r="CN27" s="128" t="str">
        <f>IF($DG$45=0,"",IF(SUMIF($A$35:$A$44,CN$2,$DG$35:$DG$44)=0,"",SUMIF($A$35:$A$44,CN$2,$DG$35:$DG$44)))</f>
        <v/>
      </c>
      <c r="CO27" s="128" t="str">
        <f>IF($DG$45=0,"",IF(SUMIF($A$35:$A$44,CO$2,$DG$35:$DG$44)=0,"",SUMIF($A$35:$A$44,CO$2,$DG$35:$DG$44)))</f>
        <v/>
      </c>
      <c r="CP27" s="128" t="str">
        <f>IF($DG$45=0,"",IF(SUMIF($A$35:$A$44,CP$2,$DG$35:$DG$44)=0,"",SUMIF($A$35:$A$44,CP$2,$DG$35:$DG$44)))</f>
        <v/>
      </c>
      <c r="CQ27" s="128" t="str">
        <f>IF($DG$45=0,"",IF(SUMIF($A$35:$A$44,CQ$2,$DG$35:$DG$44)=0,"",SUMIF($A$35:$A$44,CQ$2,$DG$35:$DG$44)))</f>
        <v/>
      </c>
      <c r="CR27" s="128" t="str">
        <f>IF($DG$45=0,"",IF(SUMIF($A$35:$A$44,CR$2,$DG$35:$DG$44)=0,"",SUMIF($A$35:$A$44,CR$2,$DG$35:$DG$44)))</f>
        <v/>
      </c>
      <c r="CS27" s="128" t="str">
        <f>IF($DG$45=0,"",IF(SUMIF($A$35:$A$44,CS$2,$DG$35:$DG$44)=0,"",SUMIF($A$35:$A$44,CS$2,$DG$35:$DG$44)))</f>
        <v/>
      </c>
      <c r="CT27" s="128" t="str">
        <f t="shared" ref="CT27:CZ27" si="19">IF($DG$45=0,"",IF(SUMIF($A$35:$A$44,CT$2,$DG$35:$DG$44)=0,"",SUMIF($A$35:$A$44,CT$2,$DG$35:$DG$44)))</f>
        <v/>
      </c>
      <c r="CU27" s="128" t="str">
        <f t="shared" si="19"/>
        <v/>
      </c>
      <c r="CV27" s="128" t="str">
        <f t="shared" si="19"/>
        <v/>
      </c>
      <c r="CW27" s="128" t="str">
        <f t="shared" si="19"/>
        <v/>
      </c>
      <c r="CX27" s="128" t="str">
        <f t="shared" si="19"/>
        <v/>
      </c>
      <c r="CY27" s="128" t="str">
        <f t="shared" si="19"/>
        <v/>
      </c>
      <c r="CZ27" s="128" t="str">
        <f t="shared" si="19"/>
        <v/>
      </c>
    </row>
    <row r="28" spans="1:113" ht="13.5" thickBot="1" x14ac:dyDescent="0.25">
      <c r="A28" s="800" t="s">
        <v>212</v>
      </c>
      <c r="B28" s="801"/>
      <c r="C28" s="801"/>
      <c r="D28" s="143" t="str">
        <f>IF(SUM(E28:CZ28)=0,"",SUM(E28:CZ28))</f>
        <v/>
      </c>
      <c r="E28" s="143" t="str">
        <f>IF($DH$45=0,"",IF(SUMIF($A$35:$A$44,E$2,$DH$35:$DH$44)=0,"",SUMIF($A$35:$A$44,E$2,$DH$35:$DH$44)))</f>
        <v/>
      </c>
      <c r="F28" s="144" t="str">
        <f>IF($DH$45=0,"",IF(SUMIF($A$35:$A$44,F$2,$DH$35:$DH$44)=0,"",SUMIF($A$35:$A$44,F$2,$DH$35:$DH$44)))</f>
        <v/>
      </c>
      <c r="G28" s="145" t="str">
        <f>IF($DH$45=0,"",IF(SUMIF($A$35:$A$44,G$2,$DH$35:$DH$44)=0,"",SUMIF($A$35:$A$44,G$2,$DH$35:$DH$44)))</f>
        <v/>
      </c>
      <c r="H28" s="145" t="str">
        <f>IF($DH$45=0,"",IF(SUMIF($A$35:$A$44,H$2,$DH$35:$DH$44)=0,"",SUMIF($A$35:$A$44,H$2,$DH$35:$DH$44)))</f>
        <v/>
      </c>
      <c r="I28" s="145" t="str">
        <f>IF($DH$45=0,"",IF(SUMIF($A$35:$A$44,I$2,$DH$35:$DH$44)=0,"",SUMIF($A$35:$A$44,I$2,$DH$35:$DH$44)))</f>
        <v/>
      </c>
      <c r="J28" s="145" t="str">
        <f>IF($DH$45=0,"",IF(SUMIF($A$35:$A$44,J$2,$DH$35:$DH$44)=0,"",SUMIF($A$35:$A$44,J$2,$DH$35:$DH$44)))</f>
        <v/>
      </c>
      <c r="K28" s="145" t="str">
        <f>IF($DH$45=0,"",IF(SUMIF($A$35:$A$44,K$2,$DH$35:$DH$44)=0,"",SUMIF($A$35:$A$44,K$2,$DH$35:$DH$44)))</f>
        <v/>
      </c>
      <c r="L28" s="145" t="str">
        <f>IF($DH$45=0,"",IF(SUMIF($A$35:$A$44,L$2,$DH$35:$DH$44)=0,"",SUMIF($A$35:$A$44,L$2,$DH$35:$DH$44)))</f>
        <v/>
      </c>
      <c r="M28" s="145" t="str">
        <f>IF($DH$45=0,"",IF(SUMIF($A$35:$A$44,M$2,$DH$35:$DH$44)=0,"",SUMIF($A$35:$A$44,M$2,$DH$35:$DH$44)))</f>
        <v/>
      </c>
      <c r="N28" s="145" t="str">
        <f>IF($DH$45=0,"",IF(SUMIF($A$35:$A$44,N$2,$DH$35:$DH$44)=0,"",SUMIF($A$35:$A$44,N$2,$DH$35:$DH$44)))</f>
        <v/>
      </c>
      <c r="O28" s="145" t="str">
        <f>IF($DH$45=0,"",IF(SUMIF($A$35:$A$44,O$2,$DH$35:$DH$44)=0,"",SUMIF($A$35:$A$44,O$2,$DH$35:$DH$44)))</f>
        <v/>
      </c>
      <c r="P28" s="145" t="str">
        <f>IF($DH$45=0,"",IF(SUMIF($A$35:$A$44,P$2,$DH$35:$DH$44)=0,"",SUMIF($A$35:$A$44,P$2,$DH$35:$DH$44)))</f>
        <v/>
      </c>
      <c r="Q28" s="145" t="str">
        <f>IF($DH$45=0,"",IF(SUMIF($A$35:$A$44,Q$2,$DH$35:$DH$44)=0,"",SUMIF($A$35:$A$44,Q$2,$DH$35:$DH$44)))</f>
        <v/>
      </c>
      <c r="R28" s="145" t="str">
        <f>IF($DH$45=0,"",IF(SUMIF($A$35:$A$44,R$2,$DH$35:$DH$44)=0,"",SUMIF($A$35:$A$44,R$2,$DH$35:$DH$44)))</f>
        <v/>
      </c>
      <c r="S28" s="145" t="str">
        <f>IF($DH$45=0,"",IF(SUMIF($A$35:$A$44,S$2,$DH$35:$DH$44)=0,"",SUMIF($A$35:$A$44,S$2,$DH$35:$DH$44)))</f>
        <v/>
      </c>
      <c r="T28" s="145" t="str">
        <f>IF($DH$45=0,"",IF(SUMIF($A$35:$A$44,T$2,$DH$35:$DH$44)=0,"",SUMIF($A$35:$A$44,T$2,$DH$35:$DH$44)))</f>
        <v/>
      </c>
      <c r="U28" s="145" t="str">
        <f>IF($DH$45=0,"",IF(SUMIF($A$35:$A$44,U$2,$DH$35:$DH$44)=0,"",SUMIF($A$35:$A$44,U$2,$DH$35:$DH$44)))</f>
        <v/>
      </c>
      <c r="V28" s="145" t="str">
        <f>IF($DH$45=0,"",IF(SUMIF($A$35:$A$44,V$2,$DH$35:$DH$44)=0,"",SUMIF($A$35:$A$44,V$2,$DH$35:$DH$44)))</f>
        <v/>
      </c>
      <c r="W28" s="145" t="str">
        <f>IF($DH$45=0,"",IF(SUMIF($A$35:$A$44,W$2,$DH$35:$DH$44)=0,"",SUMIF($A$35:$A$44,W$2,$DH$35:$DH$44)))</f>
        <v/>
      </c>
      <c r="X28" s="145" t="str">
        <f>IF($DH$45=0,"",IF(SUMIF($A$35:$A$44,X$2,$DH$35:$DH$44)=0,"",SUMIF($A$35:$A$44,X$2,$DH$35:$DH$44)))</f>
        <v/>
      </c>
      <c r="Y28" s="145" t="str">
        <f>IF($DH$45=0,"",IF(SUMIF($A$35:$A$44,Y$2,$DH$35:$DH$44)=0,"",SUMIF($A$35:$A$44,Y$2,$DH$35:$DH$44)))</f>
        <v/>
      </c>
      <c r="Z28" s="145" t="str">
        <f>IF($DH$45=0,"",IF(SUMIF($A$35:$A$44,Z$2,$DH$35:$DH$44)=0,"",SUMIF($A$35:$A$44,Z$2,$DH$35:$DH$44)))</f>
        <v/>
      </c>
      <c r="AA28" s="145" t="str">
        <f>IF($DH$45=0,"",IF(SUMIF($A$35:$A$44,AA$2,$DH$35:$DH$44)=0,"",SUMIF($A$35:$A$44,AA$2,$DH$35:$DH$44)))</f>
        <v/>
      </c>
      <c r="AB28" s="145" t="str">
        <f>IF($DH$45=0,"",IF(SUMIF($A$35:$A$44,AB$2,$DH$35:$DH$44)=0,"",SUMIF($A$35:$A$44,AB$2,$DH$35:$DH$44)))</f>
        <v/>
      </c>
      <c r="AC28" s="145" t="str">
        <f>IF($DH$45=0,"",IF(SUMIF($A$35:$A$44,AC$2,$DH$35:$DH$44)=0,"",SUMIF($A$35:$A$44,AC$2,$DH$35:$DH$44)))</f>
        <v/>
      </c>
      <c r="AD28" s="145" t="str">
        <f>IF($DH$45=0,"",IF(SUMIF($A$35:$A$44,AD$2,$DH$35:$DH$44)=0,"",SUMIF($A$35:$A$44,AD$2,$DH$35:$DH$44)))</f>
        <v/>
      </c>
      <c r="AE28" s="145" t="str">
        <f>IF($DH$45=0,"",IF(SUMIF($A$35:$A$44,AE$2,$DH$35:$DH$44)=0,"",SUMIF($A$35:$A$44,AE$2,$DH$35:$DH$44)))</f>
        <v/>
      </c>
      <c r="AF28" s="145" t="str">
        <f>IF($DH$45=0,"",IF(SUMIF($A$35:$A$44,AF$2,$DH$35:$DH$44)=0,"",SUMIF($A$35:$A$44,AF$2,$DH$35:$DH$44)))</f>
        <v/>
      </c>
      <c r="AG28" s="145" t="str">
        <f>IF($DH$45=0,"",IF(SUMIF($A$35:$A$44,AG$2,$DH$35:$DH$44)=0,"",SUMIF($A$35:$A$44,AG$2,$DH$35:$DH$44)))</f>
        <v/>
      </c>
      <c r="AH28" s="145" t="str">
        <f>IF($DH$45=0,"",IF(SUMIF($A$35:$A$44,AH$2,$DH$35:$DH$44)=0,"",SUMIF($A$35:$A$44,AH$2,$DH$35:$DH$44)))</f>
        <v/>
      </c>
      <c r="AI28" s="145" t="str">
        <f>IF($DH$45=0,"",IF(SUMIF($A$35:$A$44,AI$2,$DH$35:$DH$44)=0,"",SUMIF($A$35:$A$44,AI$2,$DH$35:$DH$44)))</f>
        <v/>
      </c>
      <c r="AJ28" s="145" t="str">
        <f>IF($DH$45=0,"",IF(SUMIF($A$35:$A$44,AJ$2,$DH$35:$DH$44)=0,"",SUMIF($A$35:$A$44,AJ$2,$DH$35:$DH$44)))</f>
        <v/>
      </c>
      <c r="AK28" s="145" t="str">
        <f>IF($DH$45=0,"",IF(SUMIF($A$35:$A$44,AK$2,$DH$35:$DH$44)=0,"",SUMIF($A$35:$A$44,AK$2,$DH$35:$DH$44)))</f>
        <v/>
      </c>
      <c r="AL28" s="145" t="str">
        <f>IF($DH$45=0,"",IF(SUMIF($A$35:$A$44,AL$2,$DH$35:$DH$44)=0,"",SUMIF($A$35:$A$44,AL$2,$DH$35:$DH$44)))</f>
        <v/>
      </c>
      <c r="AM28" s="145" t="str">
        <f>IF($DH$45=0,"",IF(SUMIF($A$35:$A$44,AM$2,$DH$35:$DH$44)=0,"",SUMIF($A$35:$A$44,AM$2,$DH$35:$DH$44)))</f>
        <v/>
      </c>
      <c r="AN28" s="145" t="str">
        <f>IF($DH$45=0,"",IF(SUMIF($A$35:$A$44,AN$2,$DH$35:$DH$44)=0,"",SUMIF($A$35:$A$44,AN$2,$DH$35:$DH$44)))</f>
        <v/>
      </c>
      <c r="AO28" s="145" t="str">
        <f>IF($DH$45=0,"",IF(SUMIF($A$35:$A$44,AO$2,$DH$35:$DH$44)=0,"",SUMIF($A$35:$A$44,AO$2,$DH$35:$DH$44)))</f>
        <v/>
      </c>
      <c r="AP28" s="145" t="str">
        <f>IF($DH$45=0,"",IF(SUMIF($A$35:$A$44,AP$2,$DH$35:$DH$44)=0,"",SUMIF($A$35:$A$44,AP$2,$DH$35:$DH$44)))</f>
        <v/>
      </c>
      <c r="AQ28" s="145" t="str">
        <f>IF($DH$45=0,"",IF(SUMIF($A$35:$A$44,AQ$2,$DH$35:$DH$44)=0,"",SUMIF($A$35:$A$44,AQ$2,$DH$35:$DH$44)))</f>
        <v/>
      </c>
      <c r="AR28" s="145" t="str">
        <f>IF($DH$45=0,"",IF(SUMIF($A$35:$A$44,AR$2,$DH$35:$DH$44)=0,"",SUMIF($A$35:$A$44,AR$2,$DH$35:$DH$44)))</f>
        <v/>
      </c>
      <c r="AS28" s="145" t="str">
        <f>IF($DH$45=0,"",IF(SUMIF($A$35:$A$44,AS$2,$DH$35:$DH$44)=0,"",SUMIF($A$35:$A$44,AS$2,$DH$35:$DH$44)))</f>
        <v/>
      </c>
      <c r="AT28" s="145" t="str">
        <f>IF($DH$45=0,"",IF(SUMIF($A$35:$A$44,AT$2,$DH$35:$DH$44)=0,"",SUMIF($A$35:$A$44,AT$2,$DH$35:$DH$44)))</f>
        <v/>
      </c>
      <c r="AU28" s="145" t="str">
        <f>IF($DH$45=0,"",IF(SUMIF($A$35:$A$44,AU$2,$DH$35:$DH$44)=0,"",SUMIF($A$35:$A$44,AU$2,$DH$35:$DH$44)))</f>
        <v/>
      </c>
      <c r="AV28" s="145" t="str">
        <f>IF($DH$45=0,"",IF(SUMIF($A$35:$A$44,AV$2,$DH$35:$DH$44)=0,"",SUMIF($A$35:$A$44,AV$2,$DH$35:$DH$44)))</f>
        <v/>
      </c>
      <c r="AW28" s="145" t="str">
        <f>IF($DH$45=0,"",IF(SUMIF($A$35:$A$44,AW$2,$DH$35:$DH$44)=0,"",SUMIF($A$35:$A$44,AW$2,$DH$35:$DH$44)))</f>
        <v/>
      </c>
      <c r="AX28" s="145" t="str">
        <f>IF($DH$45=0,"",IF(SUMIF($A$35:$A$44,AX$2,$DH$35:$DH$44)=0,"",SUMIF($A$35:$A$44,AX$2,$DH$35:$DH$44)))</f>
        <v/>
      </c>
      <c r="AY28" s="145" t="str">
        <f>IF($DH$45=0,"",IF(SUMIF($A$35:$A$44,AY$2,$DH$35:$DH$44)=0,"",SUMIF($A$35:$A$44,AY$2,$DH$35:$DH$44)))</f>
        <v/>
      </c>
      <c r="AZ28" s="145" t="str">
        <f>IF($DH$45=0,"",IF(SUMIF($A$35:$A$44,AZ$2,$DH$35:$DH$44)=0,"",SUMIF($A$35:$A$44,AZ$2,$DH$35:$DH$44)))</f>
        <v/>
      </c>
      <c r="BA28" s="145" t="str">
        <f>IF($DH$45=0,"",IF(SUMIF($A$35:$A$44,BA$2,$DH$35:$DH$44)=0,"",SUMIF($A$35:$A$44,BA$2,$DH$35:$DH$44)))</f>
        <v/>
      </c>
      <c r="BB28" s="145" t="str">
        <f>IF($DH$45=0,"",IF(SUMIF($A$35:$A$44,BB$2,$DH$35:$DH$44)=0,"",SUMIF($A$35:$A$44,BB$2,$DH$35:$DH$44)))</f>
        <v/>
      </c>
      <c r="BC28" s="145" t="str">
        <f>IF($DH$45=0,"",IF(SUMIF($A$35:$A$44,BC$2,$DH$35:$DH$44)=0,"",SUMIF($A$35:$A$44,BC$2,$DH$35:$DH$44)))</f>
        <v/>
      </c>
      <c r="BD28" s="145" t="str">
        <f>IF($DH$45=0,"",IF(SUMIF($A$35:$A$44,BD$2,$DH$35:$DH$44)=0,"",SUMIF($A$35:$A$44,BD$2,$DH$35:$DH$44)))</f>
        <v/>
      </c>
      <c r="BE28" s="145" t="str">
        <f>IF($DH$45=0,"",IF(SUMIF($A$35:$A$44,BE$2,$DH$35:$DH$44)=0,"",SUMIF($A$35:$A$44,BE$2,$DH$35:$DH$44)))</f>
        <v/>
      </c>
      <c r="BF28" s="145" t="str">
        <f>IF($DH$45=0,"",IF(SUMIF($A$35:$A$44,BF$2,$DH$35:$DH$44)=0,"",SUMIF($A$35:$A$44,BF$2,$DH$35:$DH$44)))</f>
        <v/>
      </c>
      <c r="BG28" s="145" t="str">
        <f>IF($DH$45=0,"",IF(SUMIF($A$35:$A$44,BG$2,$DH$35:$DH$44)=0,"",SUMIF($A$35:$A$44,BG$2,$DH$35:$DH$44)))</f>
        <v/>
      </c>
      <c r="BH28" s="145" t="str">
        <f>IF($DH$45=0,"",IF(SUMIF($A$35:$A$44,BH$2,$DH$35:$DH$44)=0,"",SUMIF($A$35:$A$44,BH$2,$DH$35:$DH$44)))</f>
        <v/>
      </c>
      <c r="BI28" s="145" t="str">
        <f>IF($DH$45=0,"",IF(SUMIF($A$35:$A$44,BI$2,$DH$35:$DH$44)=0,"",SUMIF($A$35:$A$44,BI$2,$DH$35:$DH$44)))</f>
        <v/>
      </c>
      <c r="BJ28" s="145" t="str">
        <f>IF($DH$45=0,"",IF(SUMIF($A$35:$A$44,BJ$2,$DH$35:$DH$44)=0,"",SUMIF($A$35:$A$44,BJ$2,$DH$35:$DH$44)))</f>
        <v/>
      </c>
      <c r="BK28" s="145" t="str">
        <f>IF($DH$45=0,"",IF(SUMIF($A$35:$A$44,BK$2,$DH$35:$DH$44)=0,"",SUMIF($A$35:$A$44,BK$2,$DH$35:$DH$44)))</f>
        <v/>
      </c>
      <c r="BL28" s="145" t="str">
        <f>IF($DH$45=0,"",IF(SUMIF($A$35:$A$44,BL$2,$DH$35:$DH$44)=0,"",SUMIF($A$35:$A$44,BL$2,$DH$35:$DH$44)))</f>
        <v/>
      </c>
      <c r="BM28" s="145" t="str">
        <f>IF($DH$45=0,"",IF(SUMIF($A$35:$A$44,BM$2,$DH$35:$DH$44)=0,"",SUMIF($A$35:$A$44,BM$2,$DH$35:$DH$44)))</f>
        <v/>
      </c>
      <c r="BN28" s="145" t="str">
        <f>IF($DH$45=0,"",IF(SUMIF($A$35:$A$44,BN$2,$DH$35:$DH$44)=0,"",SUMIF($A$35:$A$44,BN$2,$DH$35:$DH$44)))</f>
        <v/>
      </c>
      <c r="BO28" s="145" t="str">
        <f>IF($DH$45=0,"",IF(SUMIF($A$35:$A$44,BO$2,$DH$35:$DH$44)=0,"",SUMIF($A$35:$A$44,BO$2,$DH$35:$DH$44)))</f>
        <v/>
      </c>
      <c r="BP28" s="145" t="str">
        <f>IF($DH$45=0,"",IF(SUMIF($A$35:$A$44,BP$2,$DH$35:$DH$44)=0,"",SUMIF($A$35:$A$44,BP$2,$DH$35:$DH$44)))</f>
        <v/>
      </c>
      <c r="BQ28" s="145" t="str">
        <f>IF($DH$45=0,"",IF(SUMIF($A$35:$A$44,BQ$2,$DH$35:$DH$44)=0,"",SUMIF($A$35:$A$44,BQ$2,$DH$35:$DH$44)))</f>
        <v/>
      </c>
      <c r="BR28" s="145" t="str">
        <f>IF($DH$45=0,"",IF(SUMIF($A$35:$A$44,BR$2,$DH$35:$DH$44)=0,"",SUMIF($A$35:$A$44,BR$2,$DH$35:$DH$44)))</f>
        <v/>
      </c>
      <c r="BS28" s="145" t="str">
        <f>IF($DH$45=0,"",IF(SUMIF($A$35:$A$44,BS$2,$DH$35:$DH$44)=0,"",SUMIF($A$35:$A$44,BS$2,$DH$35:$DH$44)))</f>
        <v/>
      </c>
      <c r="BT28" s="145" t="str">
        <f>IF($DH$45=0,"",IF(SUMIF($A$35:$A$44,BT$2,$DH$35:$DH$44)=0,"",SUMIF($A$35:$A$44,BT$2,$DH$35:$DH$44)))</f>
        <v/>
      </c>
      <c r="BU28" s="145" t="str">
        <f>IF($DH$45=0,"",IF(SUMIF($A$35:$A$44,BU$2,$DH$35:$DH$44)=0,"",SUMIF($A$35:$A$44,BU$2,$DH$35:$DH$44)))</f>
        <v/>
      </c>
      <c r="BV28" s="145" t="str">
        <f>IF($DH$45=0,"",IF(SUMIF($A$35:$A$44,BV$2,$DH$35:$DH$44)=0,"",SUMIF($A$35:$A$44,BV$2,$DH$35:$DH$44)))</f>
        <v/>
      </c>
      <c r="BW28" s="145" t="str">
        <f>IF($DH$45=0,"",IF(SUMIF($A$35:$A$44,BW$2,$DH$35:$DH$44)=0,"",SUMIF($A$35:$A$44,BW$2,$DH$35:$DH$44)))</f>
        <v/>
      </c>
      <c r="BX28" s="145" t="str">
        <f>IF($DH$45=0,"",IF(SUMIF($A$35:$A$44,BX$2,$DH$35:$DH$44)=0,"",SUMIF($A$35:$A$44,BX$2,$DH$35:$DH$44)))</f>
        <v/>
      </c>
      <c r="BY28" s="145" t="str">
        <f>IF($DH$45=0,"",IF(SUMIF($A$35:$A$44,BY$2,$DH$35:$DH$44)=0,"",SUMIF($A$35:$A$44,BY$2,$DH$35:$DH$44)))</f>
        <v/>
      </c>
      <c r="BZ28" s="145" t="str">
        <f>IF($DH$45=0,"",IF(SUMIF($A$35:$A$44,BZ$2,$DH$35:$DH$44)=0,"",SUMIF($A$35:$A$44,BZ$2,$DH$35:$DH$44)))</f>
        <v/>
      </c>
      <c r="CA28" s="145" t="str">
        <f>IF($DH$45=0,"",IF(SUMIF($A$35:$A$44,CA$2,$DH$35:$DH$44)=0,"",SUMIF($A$35:$A$44,CA$2,$DH$35:$DH$44)))</f>
        <v/>
      </c>
      <c r="CB28" s="145" t="str">
        <f>IF($DH$45=0,"",IF(SUMIF($A$35:$A$44,CB$2,$DH$35:$DH$44)=0,"",SUMIF($A$35:$A$44,CB$2,$DH$35:$DH$44)))</f>
        <v/>
      </c>
      <c r="CC28" s="145" t="str">
        <f>IF($DH$45=0,"",IF(SUMIF($A$35:$A$44,CC$2,$DH$35:$DH$44)=0,"",SUMIF($A$35:$A$44,CC$2,$DH$35:$DH$44)))</f>
        <v/>
      </c>
      <c r="CD28" s="145" t="str">
        <f>IF($DH$45=0,"",IF(SUMIF($A$35:$A$44,CD$2,$DH$35:$DH$44)=0,"",SUMIF($A$35:$A$44,CD$2,$DH$35:$DH$44)))</f>
        <v/>
      </c>
      <c r="CE28" s="145" t="str">
        <f>IF($DH$45=0,"",IF(SUMIF($A$35:$A$44,CE$2,$DH$35:$DH$44)=0,"",SUMIF($A$35:$A$44,CE$2,$DH$35:$DH$44)))</f>
        <v/>
      </c>
      <c r="CF28" s="145" t="str">
        <f>IF($DH$45=0,"",IF(SUMIF($A$35:$A$44,CF$2,$DH$35:$DH$44)=0,"",SUMIF($A$35:$A$44,CF$2,$DH$35:$DH$44)))</f>
        <v/>
      </c>
      <c r="CG28" s="145" t="str">
        <f>IF($DH$45=0,"",IF(SUMIF($A$35:$A$44,CG$2,$DH$35:$DH$44)=0,"",SUMIF($A$35:$A$44,CG$2,$DH$35:$DH$44)))</f>
        <v/>
      </c>
      <c r="CH28" s="145" t="str">
        <f>IF($DH$45=0,"",IF(SUMIF($A$35:$A$44,CH$2,$DH$35:$DH$44)=0,"",SUMIF($A$35:$A$44,CH$2,$DH$35:$DH$44)))</f>
        <v/>
      </c>
      <c r="CI28" s="145" t="str">
        <f>IF($DH$45=0,"",IF(SUMIF($A$35:$A$44,CI$2,$DH$35:$DH$44)=0,"",SUMIF($A$35:$A$44,CI$2,$DH$35:$DH$44)))</f>
        <v/>
      </c>
      <c r="CJ28" s="145" t="str">
        <f>IF($DH$45=0,"",IF(SUMIF($A$35:$A$44,CJ$2,$DH$35:$DH$44)=0,"",SUMIF($A$35:$A$44,CJ$2,$DH$35:$DH$44)))</f>
        <v/>
      </c>
      <c r="CK28" s="145" t="str">
        <f>IF($DH$45=0,"",IF(SUMIF($A$35:$A$44,CK$2,$DH$35:$DH$44)=0,"",SUMIF($A$35:$A$44,CK$2,$DH$35:$DH$44)))</f>
        <v/>
      </c>
      <c r="CL28" s="145" t="str">
        <f>IF($DH$45=0,"",IF(SUMIF($A$35:$A$44,CL$2,$DH$35:$DH$44)=0,"",SUMIF($A$35:$A$44,CL$2,$DH$35:$DH$44)))</f>
        <v/>
      </c>
      <c r="CM28" s="145" t="str">
        <f>IF($DH$45=0,"",IF(SUMIF($A$35:$A$44,CM$2,$DH$35:$DH$44)=0,"",SUMIF($A$35:$A$44,CM$2,$DH$35:$DH$44)))</f>
        <v/>
      </c>
      <c r="CN28" s="145" t="str">
        <f>IF($DH$45=0,"",IF(SUMIF($A$35:$A$44,CN$2,$DH$35:$DH$44)=0,"",SUMIF($A$35:$A$44,CN$2,$DH$35:$DH$44)))</f>
        <v/>
      </c>
      <c r="CO28" s="145" t="str">
        <f>IF($DH$45=0,"",IF(SUMIF($A$35:$A$44,CO$2,$DH$35:$DH$44)=0,"",SUMIF($A$35:$A$44,CO$2,$DH$35:$DH$44)))</f>
        <v/>
      </c>
      <c r="CP28" s="145" t="str">
        <f>IF($DH$45=0,"",IF(SUMIF($A$35:$A$44,CP$2,$DH$35:$DH$44)=0,"",SUMIF($A$35:$A$44,CP$2,$DH$35:$DH$44)))</f>
        <v/>
      </c>
      <c r="CQ28" s="145" t="str">
        <f>IF($DH$45=0,"",IF(SUMIF($A$35:$A$44,CQ$2,$DH$35:$DH$44)=0,"",SUMIF($A$35:$A$44,CQ$2,$DH$35:$DH$44)))</f>
        <v/>
      </c>
      <c r="CR28" s="145" t="str">
        <f>IF($DH$45=0,"",IF(SUMIF($A$35:$A$44,CR$2,$DH$35:$DH$44)=0,"",SUMIF($A$35:$A$44,CR$2,$DH$35:$DH$44)))</f>
        <v/>
      </c>
      <c r="CS28" s="145" t="str">
        <f>IF($DH$45=0,"",IF(SUMIF($A$35:$A$44,CS$2,$DH$35:$DH$44)=0,"",SUMIF($A$35:$A$44,CS$2,$DH$35:$DH$44)))</f>
        <v/>
      </c>
      <c r="CT28" s="145" t="str">
        <f t="shared" ref="CT28:CZ28" si="20">IF($DH$45=0,"",IF(SUMIF($A$35:$A$44,CT$2,$DH$35:$DH$44)=0,"",SUMIF($A$35:$A$44,CT$2,$DH$35:$DH$44)))</f>
        <v/>
      </c>
      <c r="CU28" s="145" t="str">
        <f t="shared" si="20"/>
        <v/>
      </c>
      <c r="CV28" s="145" t="str">
        <f t="shared" si="20"/>
        <v/>
      </c>
      <c r="CW28" s="145" t="str">
        <f t="shared" si="20"/>
        <v/>
      </c>
      <c r="CX28" s="145" t="str">
        <f t="shared" si="20"/>
        <v/>
      </c>
      <c r="CY28" s="145" t="str">
        <f t="shared" si="20"/>
        <v/>
      </c>
      <c r="CZ28" s="145" t="str">
        <f t="shared" si="20"/>
        <v/>
      </c>
    </row>
    <row r="29" spans="1:113" ht="13.5" thickBot="1" x14ac:dyDescent="0.25">
      <c r="A29" s="802" t="s">
        <v>213</v>
      </c>
      <c r="B29" s="803"/>
      <c r="C29" s="803"/>
      <c r="D29" s="146" t="str">
        <f>IF(SUM(E29:CZ29)=0,"",SUM(E29:CZ29))</f>
        <v/>
      </c>
      <c r="E29" s="146" t="str">
        <f t="shared" ref="E29:CZ29" si="21">IF(SUM(E8:E28)=0,"",SUM(E8:E28))</f>
        <v/>
      </c>
      <c r="F29" s="147" t="str">
        <f t="shared" si="21"/>
        <v/>
      </c>
      <c r="G29" s="129" t="str">
        <f t="shared" si="21"/>
        <v/>
      </c>
      <c r="H29" s="129" t="str">
        <f t="shared" si="21"/>
        <v/>
      </c>
      <c r="I29" s="129" t="str">
        <f t="shared" ref="I29:BT29" si="22">IF(SUM(I8:I28)=0,"",SUM(I8:I28))</f>
        <v/>
      </c>
      <c r="J29" s="129" t="str">
        <f t="shared" si="22"/>
        <v/>
      </c>
      <c r="K29" s="129" t="str">
        <f t="shared" si="22"/>
        <v/>
      </c>
      <c r="L29" s="129" t="str">
        <f t="shared" si="22"/>
        <v/>
      </c>
      <c r="M29" s="129" t="str">
        <f t="shared" si="22"/>
        <v/>
      </c>
      <c r="N29" s="129" t="str">
        <f t="shared" si="22"/>
        <v/>
      </c>
      <c r="O29" s="129" t="str">
        <f t="shared" si="22"/>
        <v/>
      </c>
      <c r="P29" s="129" t="str">
        <f t="shared" si="22"/>
        <v/>
      </c>
      <c r="Q29" s="129" t="str">
        <f t="shared" si="22"/>
        <v/>
      </c>
      <c r="R29" s="129" t="str">
        <f t="shared" si="22"/>
        <v/>
      </c>
      <c r="S29" s="129" t="str">
        <f t="shared" si="22"/>
        <v/>
      </c>
      <c r="T29" s="129" t="str">
        <f t="shared" si="22"/>
        <v/>
      </c>
      <c r="U29" s="129" t="str">
        <f t="shared" si="22"/>
        <v/>
      </c>
      <c r="V29" s="129" t="str">
        <f t="shared" si="22"/>
        <v/>
      </c>
      <c r="W29" s="129" t="str">
        <f t="shared" si="22"/>
        <v/>
      </c>
      <c r="X29" s="129" t="str">
        <f t="shared" si="22"/>
        <v/>
      </c>
      <c r="Y29" s="129" t="str">
        <f t="shared" si="22"/>
        <v/>
      </c>
      <c r="Z29" s="129" t="str">
        <f t="shared" si="22"/>
        <v/>
      </c>
      <c r="AA29" s="129" t="str">
        <f t="shared" si="22"/>
        <v/>
      </c>
      <c r="AB29" s="129" t="str">
        <f t="shared" si="22"/>
        <v/>
      </c>
      <c r="AC29" s="129" t="str">
        <f t="shared" si="22"/>
        <v/>
      </c>
      <c r="AD29" s="129" t="str">
        <f t="shared" si="22"/>
        <v/>
      </c>
      <c r="AE29" s="129" t="str">
        <f t="shared" si="22"/>
        <v/>
      </c>
      <c r="AF29" s="129" t="str">
        <f t="shared" si="22"/>
        <v/>
      </c>
      <c r="AG29" s="129" t="str">
        <f t="shared" si="22"/>
        <v/>
      </c>
      <c r="AH29" s="129" t="str">
        <f t="shared" si="22"/>
        <v/>
      </c>
      <c r="AI29" s="129" t="str">
        <f t="shared" si="22"/>
        <v/>
      </c>
      <c r="AJ29" s="129" t="str">
        <f t="shared" si="22"/>
        <v/>
      </c>
      <c r="AK29" s="129" t="str">
        <f t="shared" si="22"/>
        <v/>
      </c>
      <c r="AL29" s="129" t="str">
        <f t="shared" si="22"/>
        <v/>
      </c>
      <c r="AM29" s="129" t="str">
        <f t="shared" si="22"/>
        <v/>
      </c>
      <c r="AN29" s="129" t="str">
        <f t="shared" si="22"/>
        <v/>
      </c>
      <c r="AO29" s="129" t="str">
        <f t="shared" si="22"/>
        <v/>
      </c>
      <c r="AP29" s="129" t="str">
        <f t="shared" si="22"/>
        <v/>
      </c>
      <c r="AQ29" s="129" t="str">
        <f t="shared" si="22"/>
        <v/>
      </c>
      <c r="AR29" s="129" t="str">
        <f t="shared" si="22"/>
        <v/>
      </c>
      <c r="AS29" s="129" t="str">
        <f t="shared" si="22"/>
        <v/>
      </c>
      <c r="AT29" s="129" t="str">
        <f t="shared" si="22"/>
        <v/>
      </c>
      <c r="AU29" s="129" t="str">
        <f t="shared" si="22"/>
        <v/>
      </c>
      <c r="AV29" s="129" t="str">
        <f t="shared" si="22"/>
        <v/>
      </c>
      <c r="AW29" s="129" t="str">
        <f t="shared" si="22"/>
        <v/>
      </c>
      <c r="AX29" s="129" t="str">
        <f t="shared" si="22"/>
        <v/>
      </c>
      <c r="AY29" s="129" t="str">
        <f t="shared" si="22"/>
        <v/>
      </c>
      <c r="AZ29" s="129" t="str">
        <f t="shared" si="22"/>
        <v/>
      </c>
      <c r="BA29" s="129" t="str">
        <f t="shared" si="22"/>
        <v/>
      </c>
      <c r="BB29" s="129" t="str">
        <f t="shared" si="22"/>
        <v/>
      </c>
      <c r="BC29" s="129" t="str">
        <f t="shared" si="22"/>
        <v/>
      </c>
      <c r="BD29" s="129" t="str">
        <f t="shared" si="22"/>
        <v/>
      </c>
      <c r="BE29" s="129" t="str">
        <f t="shared" si="22"/>
        <v/>
      </c>
      <c r="BF29" s="129" t="str">
        <f t="shared" si="22"/>
        <v/>
      </c>
      <c r="BG29" s="129" t="str">
        <f t="shared" si="22"/>
        <v/>
      </c>
      <c r="BH29" s="129" t="str">
        <f t="shared" si="22"/>
        <v/>
      </c>
      <c r="BI29" s="129" t="str">
        <f t="shared" si="22"/>
        <v/>
      </c>
      <c r="BJ29" s="129" t="str">
        <f t="shared" si="22"/>
        <v/>
      </c>
      <c r="BK29" s="129" t="str">
        <f t="shared" si="22"/>
        <v/>
      </c>
      <c r="BL29" s="129" t="str">
        <f t="shared" si="22"/>
        <v/>
      </c>
      <c r="BM29" s="129" t="str">
        <f t="shared" si="22"/>
        <v/>
      </c>
      <c r="BN29" s="129" t="str">
        <f t="shared" si="22"/>
        <v/>
      </c>
      <c r="BO29" s="129" t="str">
        <f t="shared" si="22"/>
        <v/>
      </c>
      <c r="BP29" s="129" t="str">
        <f t="shared" si="22"/>
        <v/>
      </c>
      <c r="BQ29" s="129" t="str">
        <f t="shared" si="22"/>
        <v/>
      </c>
      <c r="BR29" s="129" t="str">
        <f t="shared" si="22"/>
        <v/>
      </c>
      <c r="BS29" s="129" t="str">
        <f t="shared" si="22"/>
        <v/>
      </c>
      <c r="BT29" s="129" t="str">
        <f t="shared" si="22"/>
        <v/>
      </c>
      <c r="BU29" s="129" t="str">
        <f t="shared" ref="BU29:CT29" si="23">IF(SUM(BU8:BU28)=0,"",SUM(BU8:BU28))</f>
        <v/>
      </c>
      <c r="BV29" s="129" t="str">
        <f t="shared" si="23"/>
        <v/>
      </c>
      <c r="BW29" s="129" t="str">
        <f t="shared" si="23"/>
        <v/>
      </c>
      <c r="BX29" s="129" t="str">
        <f t="shared" si="23"/>
        <v/>
      </c>
      <c r="BY29" s="129" t="str">
        <f t="shared" si="23"/>
        <v/>
      </c>
      <c r="BZ29" s="129" t="str">
        <f t="shared" si="23"/>
        <v/>
      </c>
      <c r="CA29" s="129" t="str">
        <f t="shared" si="23"/>
        <v/>
      </c>
      <c r="CB29" s="129" t="str">
        <f t="shared" si="23"/>
        <v/>
      </c>
      <c r="CC29" s="129" t="str">
        <f t="shared" si="23"/>
        <v/>
      </c>
      <c r="CD29" s="129" t="str">
        <f t="shared" si="23"/>
        <v/>
      </c>
      <c r="CE29" s="129" t="str">
        <f t="shared" si="23"/>
        <v/>
      </c>
      <c r="CF29" s="129" t="str">
        <f t="shared" si="23"/>
        <v/>
      </c>
      <c r="CG29" s="129" t="str">
        <f t="shared" si="23"/>
        <v/>
      </c>
      <c r="CH29" s="129" t="str">
        <f t="shared" si="23"/>
        <v/>
      </c>
      <c r="CI29" s="129" t="str">
        <f t="shared" si="23"/>
        <v/>
      </c>
      <c r="CJ29" s="129" t="str">
        <f t="shared" si="23"/>
        <v/>
      </c>
      <c r="CK29" s="129" t="str">
        <f t="shared" si="23"/>
        <v/>
      </c>
      <c r="CL29" s="129" t="str">
        <f t="shared" si="23"/>
        <v/>
      </c>
      <c r="CM29" s="129" t="str">
        <f t="shared" si="23"/>
        <v/>
      </c>
      <c r="CN29" s="129" t="str">
        <f t="shared" si="23"/>
        <v/>
      </c>
      <c r="CO29" s="129" t="str">
        <f t="shared" si="23"/>
        <v/>
      </c>
      <c r="CP29" s="129" t="str">
        <f t="shared" si="23"/>
        <v/>
      </c>
      <c r="CQ29" s="129" t="str">
        <f t="shared" si="23"/>
        <v/>
      </c>
      <c r="CR29" s="129" t="str">
        <f t="shared" si="23"/>
        <v/>
      </c>
      <c r="CS29" s="129" t="str">
        <f t="shared" si="23"/>
        <v/>
      </c>
      <c r="CT29" s="129" t="str">
        <f t="shared" ref="CT29:CZ29" si="24">IF(SUM(CT8:CT28)=0,"",SUM(CT8:CT28))</f>
        <v/>
      </c>
      <c r="CU29" s="129" t="str">
        <f t="shared" si="24"/>
        <v/>
      </c>
      <c r="CV29" s="129" t="str">
        <f t="shared" si="24"/>
        <v/>
      </c>
      <c r="CW29" s="129" t="str">
        <f t="shared" si="24"/>
        <v/>
      </c>
      <c r="CX29" s="129" t="str">
        <f t="shared" si="24"/>
        <v/>
      </c>
      <c r="CY29" s="129" t="str">
        <f t="shared" si="24"/>
        <v/>
      </c>
      <c r="CZ29" s="129" t="str">
        <f t="shared" si="24"/>
        <v/>
      </c>
    </row>
    <row r="30" spans="1:113" ht="13.5" thickBot="1" x14ac:dyDescent="0.25">
      <c r="A30" s="802" t="s">
        <v>889</v>
      </c>
      <c r="B30" s="803"/>
      <c r="C30" s="803"/>
      <c r="D30" s="210" t="str">
        <f>IF(SUM(E30:CZ30)=0,"",SUM(E30:CZ30))</f>
        <v/>
      </c>
      <c r="E30" s="210"/>
      <c r="F30" s="211"/>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row>
    <row r="31" spans="1:113" ht="13.5" customHeight="1" x14ac:dyDescent="0.2">
      <c r="B31" s="2"/>
    </row>
    <row r="32" spans="1:113" ht="13.5" hidden="1" customHeight="1" x14ac:dyDescent="0.2">
      <c r="A32" s="748" t="s">
        <v>224</v>
      </c>
      <c r="B32" s="744" t="s">
        <v>1084</v>
      </c>
      <c r="C32" s="745"/>
      <c r="D32" s="745"/>
      <c r="E32" s="745"/>
      <c r="F32" s="745"/>
      <c r="G32" s="745"/>
      <c r="H32" s="745"/>
      <c r="I32" s="745"/>
      <c r="J32" s="745"/>
      <c r="K32" s="745"/>
      <c r="L32" s="745"/>
      <c r="M32" s="745"/>
      <c r="N32" s="745"/>
      <c r="O32" s="745"/>
      <c r="P32" s="745"/>
      <c r="Q32" s="745"/>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c r="BH32" s="745"/>
      <c r="BI32" s="745"/>
      <c r="BJ32" s="745"/>
      <c r="BK32" s="745"/>
      <c r="BL32" s="745"/>
      <c r="BM32" s="745"/>
      <c r="BN32" s="745"/>
      <c r="BO32" s="745"/>
      <c r="BP32" s="745"/>
      <c r="BQ32" s="745"/>
      <c r="BR32" s="745"/>
      <c r="BS32" s="745"/>
      <c r="BT32" s="745"/>
      <c r="BU32" s="745"/>
      <c r="BV32" s="745"/>
      <c r="BW32" s="745"/>
      <c r="BX32" s="745"/>
      <c r="BY32" s="745"/>
      <c r="BZ32" s="745"/>
      <c r="CA32" s="745"/>
      <c r="CB32" s="745"/>
      <c r="CC32" s="745"/>
      <c r="CD32" s="745"/>
      <c r="CE32" s="745"/>
      <c r="CF32" s="745"/>
      <c r="CG32" s="745"/>
      <c r="CH32" s="745"/>
      <c r="CI32" s="745"/>
      <c r="CJ32" s="745"/>
      <c r="CK32" s="745"/>
      <c r="CL32" s="745"/>
      <c r="CM32" s="745"/>
      <c r="CN32" s="745"/>
      <c r="CO32" s="745"/>
      <c r="CP32" s="745"/>
      <c r="CQ32" s="745"/>
      <c r="CR32" s="745"/>
      <c r="CS32" s="745"/>
      <c r="CT32" s="745"/>
      <c r="CU32" s="745"/>
      <c r="CV32" s="745"/>
      <c r="CW32" s="745"/>
      <c r="CX32" s="745"/>
      <c r="CY32" s="745"/>
      <c r="CZ32" s="745"/>
      <c r="DA32" s="745"/>
      <c r="DB32" s="745"/>
      <c r="DC32" s="745"/>
      <c r="DD32" s="745"/>
      <c r="DE32" s="745"/>
      <c r="DF32" s="745"/>
      <c r="DG32" s="745"/>
      <c r="DH32" s="745"/>
      <c r="DI32" s="746"/>
    </row>
    <row r="33" spans="1:113" ht="13.5" hidden="1" customHeight="1" x14ac:dyDescent="0.2">
      <c r="A33" s="749"/>
      <c r="B33" s="741" t="s">
        <v>1154</v>
      </c>
      <c r="C33" s="741"/>
      <c r="D33" s="741"/>
      <c r="E33" s="741"/>
      <c r="F33" s="741" t="s">
        <v>1155</v>
      </c>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831" t="s">
        <v>226</v>
      </c>
      <c r="CW33" s="832"/>
      <c r="CX33" s="832"/>
      <c r="CY33" s="833"/>
      <c r="CZ33" s="741" t="s">
        <v>1038</v>
      </c>
      <c r="DA33" s="741"/>
      <c r="DB33" s="741"/>
      <c r="DC33" s="741"/>
      <c r="DD33" s="741" t="s">
        <v>1156</v>
      </c>
      <c r="DE33" s="741"/>
      <c r="DF33" s="741"/>
      <c r="DG33" s="741"/>
      <c r="DH33" s="741" t="s">
        <v>1157</v>
      </c>
      <c r="DI33" s="747" t="s">
        <v>1176</v>
      </c>
    </row>
    <row r="34" spans="1:113" ht="13.5" hidden="1" customHeight="1" x14ac:dyDescent="0.2">
      <c r="A34" s="749"/>
      <c r="B34" s="184" t="s">
        <v>1158</v>
      </c>
      <c r="C34" s="184" t="s">
        <v>1159</v>
      </c>
      <c r="D34" s="184" t="s">
        <v>1160</v>
      </c>
      <c r="E34" s="184" t="s">
        <v>1161</v>
      </c>
      <c r="F34" s="184" t="s">
        <v>1158</v>
      </c>
      <c r="G34" s="184" t="s">
        <v>1159</v>
      </c>
      <c r="H34" s="184" t="s">
        <v>1160</v>
      </c>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184" t="s">
        <v>1161</v>
      </c>
      <c r="CV34" s="184" t="s">
        <v>1158</v>
      </c>
      <c r="CW34" s="184" t="s">
        <v>1159</v>
      </c>
      <c r="CX34" s="184" t="s">
        <v>1160</v>
      </c>
      <c r="CY34" s="184" t="s">
        <v>1161</v>
      </c>
      <c r="CZ34" s="184" t="s">
        <v>1158</v>
      </c>
      <c r="DA34" s="184" t="s">
        <v>1159</v>
      </c>
      <c r="DB34" s="184" t="s">
        <v>1160</v>
      </c>
      <c r="DC34" s="184" t="s">
        <v>1161</v>
      </c>
      <c r="DD34" s="184" t="s">
        <v>1158</v>
      </c>
      <c r="DE34" s="184" t="s">
        <v>1159</v>
      </c>
      <c r="DF34" s="184" t="s">
        <v>1160</v>
      </c>
      <c r="DG34" s="184" t="s">
        <v>1161</v>
      </c>
      <c r="DH34" s="741"/>
      <c r="DI34" s="747"/>
    </row>
    <row r="35" spans="1:113" ht="13.5" hidden="1" customHeight="1" x14ac:dyDescent="0.2">
      <c r="A35" s="170">
        <v>1</v>
      </c>
      <c r="B35" s="179">
        <f>COUNTIF(J車種重量,CONCATENATE($A35,11))</f>
        <v>0</v>
      </c>
      <c r="C35" s="179">
        <f>COUNTIF(J車種重量,CONCATENATE($A35,12))</f>
        <v>0</v>
      </c>
      <c r="D35" s="179">
        <f>COUNTIF(J車種重量,CONCATENATE($A35,13))</f>
        <v>0</v>
      </c>
      <c r="E35" s="179">
        <f t="shared" ref="E35:E44" si="25">COUNTIF(J車種重量,CONCATENATE($A35,14))+COUNTIF(J車種重量,CONCATENATE($A35,15))</f>
        <v>0</v>
      </c>
      <c r="F35" s="179">
        <f>COUNTIF(J車種重量,CONCATENATE($A35,21))</f>
        <v>0</v>
      </c>
      <c r="G35" s="179">
        <f>COUNTIF(J車種重量,CONCATENATE($A35,22))</f>
        <v>0</v>
      </c>
      <c r="H35" s="179">
        <f>COUNTIF(J車種重量,CONCATENATE($A35,23))</f>
        <v>0</v>
      </c>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f>COUNTIF(J車種重量,CONCATENATE($A35,24))</f>
        <v>0</v>
      </c>
      <c r="CV35" s="179">
        <f>COUNTIF(J車種重量,CONCATENATE($A35,31))</f>
        <v>0</v>
      </c>
      <c r="CW35" s="179">
        <f>COUNTIF(J車種重量,CONCATENATE($A35,32))</f>
        <v>0</v>
      </c>
      <c r="CX35" s="179">
        <f>COUNTIF(J車種重量,CONCATENATE($A35,33))</f>
        <v>0</v>
      </c>
      <c r="CY35" s="179">
        <f t="shared" ref="CY35:CY44" si="26">COUNTIF(J車種重量,CONCATENATE($A35,34))+COUNTIF(J車種重量,CONCATENATE($A35,35))</f>
        <v>0</v>
      </c>
      <c r="CZ35" s="179">
        <f>COUNTIF(J車種重量,CONCATENATE($A35,41))</f>
        <v>0</v>
      </c>
      <c r="DA35" s="179">
        <f>COUNTIF(J車種重量,CONCATENATE($A35,42))</f>
        <v>0</v>
      </c>
      <c r="DB35" s="179">
        <f>COUNTIF(J車種重量,CONCATENATE($A35,43))</f>
        <v>0</v>
      </c>
      <c r="DC35" s="179">
        <f t="shared" ref="DC35:DC44" si="27">COUNTIF(J車種重量,CONCATENATE($A35,44))+COUNTIF(J車種重量,CONCATENATE($A35,45))</f>
        <v>0</v>
      </c>
      <c r="DD35" s="179">
        <f>COUNTIF(J車種重量,CONCATENATE($A35,51))+COUNTIF(J車種重量,CONCATENATE($A35,61))</f>
        <v>0</v>
      </c>
      <c r="DE35" s="179">
        <f>COUNTIF(J車種重量,CONCATENATE($A35,52))+COUNTIF(J車種重量,CONCATENATE($A35,62))</f>
        <v>0</v>
      </c>
      <c r="DF35" s="179">
        <f>COUNTIF(J車種重量,CONCATENATE($A35,53))+COUNTIF(J車種重量,CONCATENATE($A35,63))</f>
        <v>0</v>
      </c>
      <c r="DG35" s="179">
        <f t="shared" ref="DG35:DG44" si="28">COUNTIF(J車種重量,CONCATENATE($A35,54))+COUNTIF(J車種重量,CONCATENATE($A35,55))+COUNTIF(J車種重量,CONCATENATE($A35,64))+COUNTIF(J車種重量,CONCATENATE($A35,65))</f>
        <v>0</v>
      </c>
      <c r="DH35" s="179">
        <f>COUNTIF(J車種重量,CONCATENATE($A35,90))</f>
        <v>0</v>
      </c>
      <c r="DI35" s="180">
        <f>SUM(B35:DH35)</f>
        <v>0</v>
      </c>
    </row>
    <row r="36" spans="1:113" ht="13.5" hidden="1" customHeight="1" x14ac:dyDescent="0.2">
      <c r="A36" s="170">
        <v>2</v>
      </c>
      <c r="B36" s="179">
        <f t="shared" ref="B36:B44" si="29">COUNTIF(J車種重量,CONCATENATE($A36,11))</f>
        <v>0</v>
      </c>
      <c r="C36" s="179">
        <f t="shared" ref="C36:C44" si="30">COUNTIF(J車種重量,CONCATENATE($A36,12))</f>
        <v>0</v>
      </c>
      <c r="D36" s="179">
        <f t="shared" ref="D36:D44" si="31">COUNTIF(J車種重量,CONCATENATE($A36,13))</f>
        <v>0</v>
      </c>
      <c r="E36" s="179">
        <f t="shared" si="25"/>
        <v>0</v>
      </c>
      <c r="F36" s="179">
        <f t="shared" ref="F36:F44" si="32">COUNTIF(J車種重量,CONCATENATE($A36,21))</f>
        <v>0</v>
      </c>
      <c r="G36" s="179">
        <f t="shared" ref="G36:G44" si="33">COUNTIF(J車種重量,CONCATENATE($A36,22))</f>
        <v>0</v>
      </c>
      <c r="H36" s="179">
        <f t="shared" ref="H36:H44" si="34">COUNTIF(J車種重量,CONCATENATE($A36,23))</f>
        <v>0</v>
      </c>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f t="shared" ref="CU36:CU44" si="35">COUNTIF(J車種重量,CONCATENATE($A36,24))</f>
        <v>0</v>
      </c>
      <c r="CV36" s="179">
        <f t="shared" ref="CV36:CV44" si="36">COUNTIF(J車種重量,CONCATENATE($A36,31))</f>
        <v>0</v>
      </c>
      <c r="CW36" s="179">
        <f t="shared" ref="CW36:CW44" si="37">COUNTIF(J車種重量,CONCATENATE($A36,32))</f>
        <v>0</v>
      </c>
      <c r="CX36" s="179">
        <f t="shared" ref="CX36:CX44" si="38">COUNTIF(J車種重量,CONCATENATE($A36,33))</f>
        <v>0</v>
      </c>
      <c r="CY36" s="179">
        <f t="shared" si="26"/>
        <v>0</v>
      </c>
      <c r="CZ36" s="179">
        <f t="shared" ref="CZ36:CZ44" si="39">COUNTIF(J車種重量,CONCATENATE($A36,41))</f>
        <v>0</v>
      </c>
      <c r="DA36" s="179">
        <f t="shared" ref="DA36:DA44" si="40">COUNTIF(J車種重量,CONCATENATE($A36,42))</f>
        <v>0</v>
      </c>
      <c r="DB36" s="179">
        <f t="shared" ref="DB36:DB44" si="41">COUNTIF(J車種重量,CONCATENATE($A36,43))</f>
        <v>0</v>
      </c>
      <c r="DC36" s="179">
        <f t="shared" si="27"/>
        <v>0</v>
      </c>
      <c r="DD36" s="179">
        <f t="shared" ref="DD36:DD44" si="42">COUNTIF(J車種重量,CONCATENATE($A36,51))+COUNTIF(J車種重量,CONCATENATE($A36,61))</f>
        <v>0</v>
      </c>
      <c r="DE36" s="179">
        <f t="shared" ref="DE36:DE44" si="43">COUNTIF(J車種重量,CONCATENATE($A36,52))+COUNTIF(J車種重量,CONCATENATE($A36,62))</f>
        <v>0</v>
      </c>
      <c r="DF36" s="179">
        <f t="shared" ref="DF36:DF44" si="44">COUNTIF(J車種重量,CONCATENATE($A36,53))+COUNTIF(J車種重量,CONCATENATE($A36,63))</f>
        <v>0</v>
      </c>
      <c r="DG36" s="179">
        <f t="shared" si="28"/>
        <v>0</v>
      </c>
      <c r="DH36" s="179">
        <f t="shared" ref="DH36:DH44" si="45">COUNTIF(J車種重量,CONCATENATE($A36,90))</f>
        <v>0</v>
      </c>
      <c r="DI36" s="180">
        <f>SUM(B36:DH36)</f>
        <v>0</v>
      </c>
    </row>
    <row r="37" spans="1:113" ht="13.5" hidden="1" customHeight="1" x14ac:dyDescent="0.2">
      <c r="A37" s="170">
        <v>3</v>
      </c>
      <c r="B37" s="179">
        <f t="shared" si="29"/>
        <v>0</v>
      </c>
      <c r="C37" s="179">
        <f t="shared" si="30"/>
        <v>0</v>
      </c>
      <c r="D37" s="179">
        <f t="shared" si="31"/>
        <v>0</v>
      </c>
      <c r="E37" s="179">
        <f t="shared" si="25"/>
        <v>0</v>
      </c>
      <c r="F37" s="179">
        <f t="shared" si="32"/>
        <v>0</v>
      </c>
      <c r="G37" s="179">
        <f t="shared" si="33"/>
        <v>0</v>
      </c>
      <c r="H37" s="179">
        <f t="shared" si="34"/>
        <v>0</v>
      </c>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f t="shared" si="35"/>
        <v>0</v>
      </c>
      <c r="CV37" s="179">
        <f t="shared" si="36"/>
        <v>0</v>
      </c>
      <c r="CW37" s="179">
        <f t="shared" si="37"/>
        <v>0</v>
      </c>
      <c r="CX37" s="179">
        <f t="shared" si="38"/>
        <v>0</v>
      </c>
      <c r="CY37" s="179">
        <f t="shared" si="26"/>
        <v>0</v>
      </c>
      <c r="CZ37" s="179">
        <f t="shared" si="39"/>
        <v>0</v>
      </c>
      <c r="DA37" s="179">
        <f t="shared" si="40"/>
        <v>0</v>
      </c>
      <c r="DB37" s="179">
        <f t="shared" si="41"/>
        <v>0</v>
      </c>
      <c r="DC37" s="179">
        <f t="shared" si="27"/>
        <v>0</v>
      </c>
      <c r="DD37" s="179">
        <f t="shared" si="42"/>
        <v>0</v>
      </c>
      <c r="DE37" s="179">
        <f t="shared" si="43"/>
        <v>0</v>
      </c>
      <c r="DF37" s="179">
        <f t="shared" si="44"/>
        <v>0</v>
      </c>
      <c r="DG37" s="179">
        <f t="shared" si="28"/>
        <v>0</v>
      </c>
      <c r="DH37" s="179">
        <f t="shared" si="45"/>
        <v>0</v>
      </c>
      <c r="DI37" s="180">
        <f>SUM(B37:DH37)</f>
        <v>0</v>
      </c>
    </row>
    <row r="38" spans="1:113" ht="13.5" hidden="1" customHeight="1" x14ac:dyDescent="0.2">
      <c r="A38" s="170">
        <v>4</v>
      </c>
      <c r="B38" s="179">
        <f t="shared" si="29"/>
        <v>0</v>
      </c>
      <c r="C38" s="179">
        <f t="shared" si="30"/>
        <v>0</v>
      </c>
      <c r="D38" s="179">
        <f t="shared" si="31"/>
        <v>0</v>
      </c>
      <c r="E38" s="179">
        <f t="shared" si="25"/>
        <v>0</v>
      </c>
      <c r="F38" s="179">
        <f t="shared" si="32"/>
        <v>0</v>
      </c>
      <c r="G38" s="179">
        <f t="shared" si="33"/>
        <v>0</v>
      </c>
      <c r="H38" s="179">
        <f t="shared" si="34"/>
        <v>0</v>
      </c>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f t="shared" si="35"/>
        <v>0</v>
      </c>
      <c r="CV38" s="179">
        <f t="shared" si="36"/>
        <v>0</v>
      </c>
      <c r="CW38" s="179">
        <f t="shared" si="37"/>
        <v>0</v>
      </c>
      <c r="CX38" s="179">
        <f t="shared" si="38"/>
        <v>0</v>
      </c>
      <c r="CY38" s="179">
        <f t="shared" si="26"/>
        <v>0</v>
      </c>
      <c r="CZ38" s="179">
        <f t="shared" si="39"/>
        <v>0</v>
      </c>
      <c r="DA38" s="179">
        <f t="shared" si="40"/>
        <v>0</v>
      </c>
      <c r="DB38" s="179">
        <f t="shared" si="41"/>
        <v>0</v>
      </c>
      <c r="DC38" s="179">
        <f t="shared" si="27"/>
        <v>0</v>
      </c>
      <c r="DD38" s="179">
        <f t="shared" si="42"/>
        <v>0</v>
      </c>
      <c r="DE38" s="179">
        <f t="shared" si="43"/>
        <v>0</v>
      </c>
      <c r="DF38" s="179">
        <f t="shared" si="44"/>
        <v>0</v>
      </c>
      <c r="DG38" s="179">
        <f t="shared" si="28"/>
        <v>0</v>
      </c>
      <c r="DH38" s="179">
        <f t="shared" si="45"/>
        <v>0</v>
      </c>
      <c r="DI38" s="180">
        <f>SUM(B38:DH38)</f>
        <v>0</v>
      </c>
    </row>
    <row r="39" spans="1:113" ht="13.5" hidden="1" customHeight="1" x14ac:dyDescent="0.2">
      <c r="A39" s="170">
        <v>5</v>
      </c>
      <c r="B39" s="179">
        <f t="shared" si="29"/>
        <v>0</v>
      </c>
      <c r="C39" s="179">
        <f t="shared" si="30"/>
        <v>0</v>
      </c>
      <c r="D39" s="179">
        <f t="shared" si="31"/>
        <v>0</v>
      </c>
      <c r="E39" s="179">
        <f t="shared" si="25"/>
        <v>0</v>
      </c>
      <c r="F39" s="179">
        <f t="shared" si="32"/>
        <v>0</v>
      </c>
      <c r="G39" s="179">
        <f t="shared" si="33"/>
        <v>0</v>
      </c>
      <c r="H39" s="179">
        <f t="shared" si="34"/>
        <v>0</v>
      </c>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f t="shared" si="35"/>
        <v>0</v>
      </c>
      <c r="CV39" s="179">
        <f t="shared" si="36"/>
        <v>0</v>
      </c>
      <c r="CW39" s="179">
        <f t="shared" si="37"/>
        <v>0</v>
      </c>
      <c r="CX39" s="179">
        <f t="shared" si="38"/>
        <v>0</v>
      </c>
      <c r="CY39" s="179">
        <f t="shared" si="26"/>
        <v>0</v>
      </c>
      <c r="CZ39" s="179">
        <f t="shared" si="39"/>
        <v>0</v>
      </c>
      <c r="DA39" s="179">
        <f t="shared" si="40"/>
        <v>0</v>
      </c>
      <c r="DB39" s="179">
        <f t="shared" si="41"/>
        <v>0</v>
      </c>
      <c r="DC39" s="179">
        <f t="shared" si="27"/>
        <v>0</v>
      </c>
      <c r="DD39" s="179">
        <f t="shared" si="42"/>
        <v>0</v>
      </c>
      <c r="DE39" s="179">
        <f t="shared" si="43"/>
        <v>0</v>
      </c>
      <c r="DF39" s="179">
        <f t="shared" si="44"/>
        <v>0</v>
      </c>
      <c r="DG39" s="179">
        <f t="shared" si="28"/>
        <v>0</v>
      </c>
      <c r="DH39" s="179">
        <f t="shared" si="45"/>
        <v>0</v>
      </c>
      <c r="DI39" s="180">
        <f>SUM(B39:DH39)</f>
        <v>0</v>
      </c>
    </row>
    <row r="40" spans="1:113" ht="13.5" hidden="1" customHeight="1" x14ac:dyDescent="0.2">
      <c r="A40" s="170">
        <v>6</v>
      </c>
      <c r="B40" s="179">
        <f t="shared" si="29"/>
        <v>0</v>
      </c>
      <c r="C40" s="179">
        <f t="shared" si="30"/>
        <v>0</v>
      </c>
      <c r="D40" s="179">
        <f t="shared" si="31"/>
        <v>0</v>
      </c>
      <c r="E40" s="179">
        <f t="shared" si="25"/>
        <v>0</v>
      </c>
      <c r="F40" s="179">
        <f t="shared" si="32"/>
        <v>0</v>
      </c>
      <c r="G40" s="179">
        <f t="shared" si="33"/>
        <v>0</v>
      </c>
      <c r="H40" s="179">
        <f t="shared" si="34"/>
        <v>0</v>
      </c>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f t="shared" si="35"/>
        <v>0</v>
      </c>
      <c r="CV40" s="179">
        <f t="shared" si="36"/>
        <v>0</v>
      </c>
      <c r="CW40" s="179">
        <f t="shared" si="37"/>
        <v>0</v>
      </c>
      <c r="CX40" s="179">
        <f t="shared" si="38"/>
        <v>0</v>
      </c>
      <c r="CY40" s="179">
        <f t="shared" si="26"/>
        <v>0</v>
      </c>
      <c r="CZ40" s="179">
        <f t="shared" si="39"/>
        <v>0</v>
      </c>
      <c r="DA40" s="179">
        <f t="shared" si="40"/>
        <v>0</v>
      </c>
      <c r="DB40" s="179">
        <f t="shared" si="41"/>
        <v>0</v>
      </c>
      <c r="DC40" s="179">
        <f t="shared" si="27"/>
        <v>0</v>
      </c>
      <c r="DD40" s="179">
        <f t="shared" si="42"/>
        <v>0</v>
      </c>
      <c r="DE40" s="179">
        <f t="shared" si="43"/>
        <v>0</v>
      </c>
      <c r="DF40" s="179">
        <f t="shared" si="44"/>
        <v>0</v>
      </c>
      <c r="DG40" s="179">
        <f t="shared" si="28"/>
        <v>0</v>
      </c>
      <c r="DH40" s="179">
        <f t="shared" si="45"/>
        <v>0</v>
      </c>
      <c r="DI40" s="180">
        <f>SUM(B40:DH40)</f>
        <v>0</v>
      </c>
    </row>
    <row r="41" spans="1:113" ht="13.5" hidden="1" customHeight="1" x14ac:dyDescent="0.2">
      <c r="A41" s="170">
        <v>7</v>
      </c>
      <c r="B41" s="179">
        <f t="shared" si="29"/>
        <v>0</v>
      </c>
      <c r="C41" s="179">
        <f t="shared" si="30"/>
        <v>0</v>
      </c>
      <c r="D41" s="179">
        <f t="shared" si="31"/>
        <v>0</v>
      </c>
      <c r="E41" s="179">
        <f t="shared" si="25"/>
        <v>0</v>
      </c>
      <c r="F41" s="179">
        <f t="shared" si="32"/>
        <v>0</v>
      </c>
      <c r="G41" s="179">
        <f t="shared" si="33"/>
        <v>0</v>
      </c>
      <c r="H41" s="179">
        <f t="shared" si="34"/>
        <v>0</v>
      </c>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f t="shared" si="35"/>
        <v>0</v>
      </c>
      <c r="CV41" s="179">
        <f t="shared" si="36"/>
        <v>0</v>
      </c>
      <c r="CW41" s="179">
        <f t="shared" si="37"/>
        <v>0</v>
      </c>
      <c r="CX41" s="179">
        <f t="shared" si="38"/>
        <v>0</v>
      </c>
      <c r="CY41" s="179">
        <f t="shared" si="26"/>
        <v>0</v>
      </c>
      <c r="CZ41" s="179">
        <f t="shared" si="39"/>
        <v>0</v>
      </c>
      <c r="DA41" s="179">
        <f t="shared" si="40"/>
        <v>0</v>
      </c>
      <c r="DB41" s="179">
        <f t="shared" si="41"/>
        <v>0</v>
      </c>
      <c r="DC41" s="179">
        <f t="shared" si="27"/>
        <v>0</v>
      </c>
      <c r="DD41" s="179">
        <f t="shared" si="42"/>
        <v>0</v>
      </c>
      <c r="DE41" s="179">
        <f t="shared" si="43"/>
        <v>0</v>
      </c>
      <c r="DF41" s="179">
        <f t="shared" si="44"/>
        <v>0</v>
      </c>
      <c r="DG41" s="179">
        <f t="shared" si="28"/>
        <v>0</v>
      </c>
      <c r="DH41" s="179">
        <f t="shared" si="45"/>
        <v>0</v>
      </c>
      <c r="DI41" s="180">
        <f>SUM(B41:DH41)</f>
        <v>0</v>
      </c>
    </row>
    <row r="42" spans="1:113" ht="13.5" hidden="1" customHeight="1" x14ac:dyDescent="0.2">
      <c r="A42" s="170">
        <v>8</v>
      </c>
      <c r="B42" s="179">
        <f t="shared" si="29"/>
        <v>0</v>
      </c>
      <c r="C42" s="179">
        <f t="shared" si="30"/>
        <v>0</v>
      </c>
      <c r="D42" s="179">
        <f t="shared" si="31"/>
        <v>0</v>
      </c>
      <c r="E42" s="179">
        <f t="shared" si="25"/>
        <v>0</v>
      </c>
      <c r="F42" s="179">
        <f t="shared" si="32"/>
        <v>0</v>
      </c>
      <c r="G42" s="179">
        <f t="shared" si="33"/>
        <v>0</v>
      </c>
      <c r="H42" s="179">
        <f t="shared" si="34"/>
        <v>0</v>
      </c>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f t="shared" si="35"/>
        <v>0</v>
      </c>
      <c r="CV42" s="179">
        <f t="shared" si="36"/>
        <v>0</v>
      </c>
      <c r="CW42" s="179">
        <f t="shared" si="37"/>
        <v>0</v>
      </c>
      <c r="CX42" s="179">
        <f t="shared" si="38"/>
        <v>0</v>
      </c>
      <c r="CY42" s="179">
        <f t="shared" si="26"/>
        <v>0</v>
      </c>
      <c r="CZ42" s="179">
        <f t="shared" si="39"/>
        <v>0</v>
      </c>
      <c r="DA42" s="179">
        <f t="shared" si="40"/>
        <v>0</v>
      </c>
      <c r="DB42" s="179">
        <f t="shared" si="41"/>
        <v>0</v>
      </c>
      <c r="DC42" s="179">
        <f t="shared" si="27"/>
        <v>0</v>
      </c>
      <c r="DD42" s="179">
        <f t="shared" si="42"/>
        <v>0</v>
      </c>
      <c r="DE42" s="179">
        <f t="shared" si="43"/>
        <v>0</v>
      </c>
      <c r="DF42" s="179">
        <f t="shared" si="44"/>
        <v>0</v>
      </c>
      <c r="DG42" s="179">
        <f t="shared" si="28"/>
        <v>0</v>
      </c>
      <c r="DH42" s="179">
        <f t="shared" si="45"/>
        <v>0</v>
      </c>
      <c r="DI42" s="180">
        <f>SUM(B42:DH42)</f>
        <v>0</v>
      </c>
    </row>
    <row r="43" spans="1:113" ht="13.5" hidden="1" customHeight="1" x14ac:dyDescent="0.2">
      <c r="A43" s="170">
        <v>9</v>
      </c>
      <c r="B43" s="179">
        <f t="shared" si="29"/>
        <v>0</v>
      </c>
      <c r="C43" s="179">
        <f t="shared" si="30"/>
        <v>0</v>
      </c>
      <c r="D43" s="179">
        <f t="shared" si="31"/>
        <v>0</v>
      </c>
      <c r="E43" s="179">
        <f t="shared" si="25"/>
        <v>0</v>
      </c>
      <c r="F43" s="179">
        <f t="shared" si="32"/>
        <v>0</v>
      </c>
      <c r="G43" s="179">
        <f t="shared" si="33"/>
        <v>0</v>
      </c>
      <c r="H43" s="179">
        <f t="shared" si="34"/>
        <v>0</v>
      </c>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f t="shared" si="35"/>
        <v>0</v>
      </c>
      <c r="CV43" s="179">
        <f t="shared" si="36"/>
        <v>0</v>
      </c>
      <c r="CW43" s="179">
        <f t="shared" si="37"/>
        <v>0</v>
      </c>
      <c r="CX43" s="179">
        <f t="shared" si="38"/>
        <v>0</v>
      </c>
      <c r="CY43" s="179">
        <f t="shared" si="26"/>
        <v>0</v>
      </c>
      <c r="CZ43" s="179">
        <f t="shared" si="39"/>
        <v>0</v>
      </c>
      <c r="DA43" s="179">
        <f t="shared" si="40"/>
        <v>0</v>
      </c>
      <c r="DB43" s="179">
        <f t="shared" si="41"/>
        <v>0</v>
      </c>
      <c r="DC43" s="179">
        <f t="shared" si="27"/>
        <v>0</v>
      </c>
      <c r="DD43" s="179">
        <f t="shared" si="42"/>
        <v>0</v>
      </c>
      <c r="DE43" s="179">
        <f t="shared" si="43"/>
        <v>0</v>
      </c>
      <c r="DF43" s="179">
        <f t="shared" si="44"/>
        <v>0</v>
      </c>
      <c r="DG43" s="179">
        <f t="shared" si="28"/>
        <v>0</v>
      </c>
      <c r="DH43" s="179">
        <f t="shared" si="45"/>
        <v>0</v>
      </c>
      <c r="DI43" s="180">
        <f>SUM(B43:DH43)</f>
        <v>0</v>
      </c>
    </row>
    <row r="44" spans="1:113" ht="13.5" hidden="1" customHeight="1" x14ac:dyDescent="0.2">
      <c r="A44" s="170">
        <v>10</v>
      </c>
      <c r="B44" s="179">
        <f t="shared" si="29"/>
        <v>0</v>
      </c>
      <c r="C44" s="179">
        <f t="shared" si="30"/>
        <v>0</v>
      </c>
      <c r="D44" s="179">
        <f t="shared" si="31"/>
        <v>0</v>
      </c>
      <c r="E44" s="179">
        <f t="shared" si="25"/>
        <v>0</v>
      </c>
      <c r="F44" s="179">
        <f t="shared" si="32"/>
        <v>0</v>
      </c>
      <c r="G44" s="179">
        <f t="shared" si="33"/>
        <v>0</v>
      </c>
      <c r="H44" s="179">
        <f t="shared" si="34"/>
        <v>0</v>
      </c>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f t="shared" si="35"/>
        <v>0</v>
      </c>
      <c r="CV44" s="179">
        <f t="shared" si="36"/>
        <v>0</v>
      </c>
      <c r="CW44" s="179">
        <f t="shared" si="37"/>
        <v>0</v>
      </c>
      <c r="CX44" s="179">
        <f t="shared" si="38"/>
        <v>0</v>
      </c>
      <c r="CY44" s="179">
        <f t="shared" si="26"/>
        <v>0</v>
      </c>
      <c r="CZ44" s="179">
        <f t="shared" si="39"/>
        <v>0</v>
      </c>
      <c r="DA44" s="179">
        <f t="shared" si="40"/>
        <v>0</v>
      </c>
      <c r="DB44" s="179">
        <f t="shared" si="41"/>
        <v>0</v>
      </c>
      <c r="DC44" s="179">
        <f t="shared" si="27"/>
        <v>0</v>
      </c>
      <c r="DD44" s="179">
        <f t="shared" si="42"/>
        <v>0</v>
      </c>
      <c r="DE44" s="179">
        <f t="shared" si="43"/>
        <v>0</v>
      </c>
      <c r="DF44" s="179">
        <f t="shared" si="44"/>
        <v>0</v>
      </c>
      <c r="DG44" s="179">
        <f t="shared" si="28"/>
        <v>0</v>
      </c>
      <c r="DH44" s="179">
        <f t="shared" si="45"/>
        <v>0</v>
      </c>
      <c r="DI44" s="180">
        <f>SUM(B44:DH44)</f>
        <v>0</v>
      </c>
    </row>
    <row r="45" spans="1:113" ht="13.5" hidden="1" customHeight="1" thickBot="1" x14ac:dyDescent="0.25">
      <c r="A45" s="181" t="s">
        <v>1176</v>
      </c>
      <c r="B45" s="182">
        <f t="shared" ref="B45:CZ45" si="46">SUM(B35:B44)</f>
        <v>0</v>
      </c>
      <c r="C45" s="182">
        <f t="shared" si="46"/>
        <v>0</v>
      </c>
      <c r="D45" s="182">
        <f t="shared" si="46"/>
        <v>0</v>
      </c>
      <c r="E45" s="182">
        <f t="shared" si="46"/>
        <v>0</v>
      </c>
      <c r="F45" s="182">
        <f t="shared" si="46"/>
        <v>0</v>
      </c>
      <c r="G45" s="182">
        <f t="shared" si="46"/>
        <v>0</v>
      </c>
      <c r="H45" s="182">
        <f t="shared" si="46"/>
        <v>0</v>
      </c>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f t="shared" si="46"/>
        <v>0</v>
      </c>
      <c r="CV45" s="182">
        <f t="shared" si="46"/>
        <v>0</v>
      </c>
      <c r="CW45" s="182">
        <f t="shared" si="46"/>
        <v>0</v>
      </c>
      <c r="CX45" s="182">
        <f t="shared" si="46"/>
        <v>0</v>
      </c>
      <c r="CY45" s="182">
        <f t="shared" si="46"/>
        <v>0</v>
      </c>
      <c r="CZ45" s="182">
        <f t="shared" si="46"/>
        <v>0</v>
      </c>
      <c r="DA45" s="182">
        <f t="shared" ref="DA45:DI45" si="47">SUM(DA35:DA44)</f>
        <v>0</v>
      </c>
      <c r="DB45" s="182">
        <f t="shared" si="47"/>
        <v>0</v>
      </c>
      <c r="DC45" s="182">
        <f t="shared" si="47"/>
        <v>0</v>
      </c>
      <c r="DD45" s="182">
        <f t="shared" si="47"/>
        <v>0</v>
      </c>
      <c r="DE45" s="182">
        <f t="shared" si="47"/>
        <v>0</v>
      </c>
      <c r="DF45" s="182">
        <f t="shared" si="47"/>
        <v>0</v>
      </c>
      <c r="DG45" s="182">
        <f t="shared" si="47"/>
        <v>0</v>
      </c>
      <c r="DH45" s="182">
        <f t="shared" si="47"/>
        <v>0</v>
      </c>
      <c r="DI45" s="183">
        <f t="shared" si="47"/>
        <v>0</v>
      </c>
    </row>
    <row r="46" spans="1:113" ht="13.5" customHeight="1" x14ac:dyDescent="0.2"/>
    <row r="47" spans="1:113" ht="13.5" customHeight="1" x14ac:dyDescent="0.2"/>
    <row r="48" spans="1:113"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row r="1016" ht="13.5" customHeight="1" x14ac:dyDescent="0.2"/>
    <row r="1017" ht="13.5" customHeight="1" x14ac:dyDescent="0.2"/>
    <row r="1018" ht="13.5" customHeight="1" x14ac:dyDescent="0.2"/>
    <row r="1019" ht="13.5" customHeight="1" x14ac:dyDescent="0.2"/>
    <row r="1020" ht="13.5" customHeight="1" x14ac:dyDescent="0.2"/>
    <row r="1021" ht="13.5" customHeight="1" x14ac:dyDescent="0.2"/>
    <row r="1022" ht="13.5" customHeight="1" x14ac:dyDescent="0.2"/>
    <row r="1023" ht="13.5" customHeight="1" x14ac:dyDescent="0.2"/>
    <row r="1024" ht="13.5" customHeight="1" x14ac:dyDescent="0.2"/>
    <row r="1025" ht="13.5" customHeight="1" x14ac:dyDescent="0.2"/>
    <row r="1026" ht="13.5" customHeight="1" x14ac:dyDescent="0.2"/>
    <row r="1027" ht="13.5" customHeight="1" x14ac:dyDescent="0.2"/>
    <row r="1028" ht="13.5" customHeight="1" x14ac:dyDescent="0.2"/>
    <row r="1029" ht="13.5" customHeight="1" x14ac:dyDescent="0.2"/>
    <row r="1030" ht="13.5" customHeight="1" x14ac:dyDescent="0.2"/>
    <row r="1031" ht="13.5" customHeight="1" x14ac:dyDescent="0.2"/>
    <row r="1032" ht="13.5" customHeight="1" x14ac:dyDescent="0.2"/>
    <row r="1033" ht="13.5" customHeight="1" x14ac:dyDescent="0.2"/>
    <row r="1034" ht="13.5" customHeight="1" x14ac:dyDescent="0.2"/>
    <row r="1035" ht="13.5" customHeight="1" x14ac:dyDescent="0.2"/>
  </sheetData>
  <mergeCells count="24">
    <mergeCell ref="A1:F1"/>
    <mergeCell ref="A30:C30"/>
    <mergeCell ref="A2:C2"/>
    <mergeCell ref="A8:B11"/>
    <mergeCell ref="A12:B15"/>
    <mergeCell ref="A6:C6"/>
    <mergeCell ref="A24:B27"/>
    <mergeCell ref="A7:B7"/>
    <mergeCell ref="A3:C3"/>
    <mergeCell ref="A4:C4"/>
    <mergeCell ref="DH33:DH34"/>
    <mergeCell ref="DI33:DI34"/>
    <mergeCell ref="A16:B19"/>
    <mergeCell ref="A5:C5"/>
    <mergeCell ref="CZ33:DC33"/>
    <mergeCell ref="DD33:DG33"/>
    <mergeCell ref="A28:C28"/>
    <mergeCell ref="A29:C29"/>
    <mergeCell ref="B32:DI32"/>
    <mergeCell ref="B33:E33"/>
    <mergeCell ref="A20:B23"/>
    <mergeCell ref="F33:CU33"/>
    <mergeCell ref="CV33:CY33"/>
    <mergeCell ref="A32:A34"/>
  </mergeCells>
  <phoneticPr fontId="3"/>
  <dataValidations count="3">
    <dataValidation imeMode="off" allowBlank="1" showInputMessage="1" showErrorMessage="1" sqref="G1 E5:CZ5"/>
    <dataValidation type="whole" imeMode="off" operator="greaterThan" allowBlank="1" showInputMessage="1" showErrorMessage="1" sqref="E6:CZ6">
      <formula1>0</formula1>
    </dataValidation>
    <dataValidation imeMode="hiragana" allowBlank="1" showInputMessage="1" showErrorMessage="1" sqref="E3:CZ4"/>
  </dataValidations>
  <printOptions horizontalCentered="1"/>
  <pageMargins left="0.15748031496062992" right="0.23622047244094491" top="0.43307086614173229" bottom="0.39370078740157483" header="0.23622047244094491" footer="0.19685039370078741"/>
  <pageSetup paperSize="9" scale="5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AN1149"/>
  <sheetViews>
    <sheetView tabSelected="1" view="pageBreakPreview" zoomScale="85" zoomScaleNormal="85" zoomScaleSheetLayoutView="85" workbookViewId="0">
      <pane xSplit="5" ySplit="3" topLeftCell="F4" activePane="bottomRight" state="frozen"/>
      <selection pane="topRight" activeCell="F1" sqref="F1"/>
      <selection pane="bottomLeft" activeCell="A4" sqref="A4"/>
      <selection pane="bottomRight" activeCell="W11" sqref="W11"/>
    </sheetView>
  </sheetViews>
  <sheetFormatPr defaultColWidth="9" defaultRowHeight="13" x14ac:dyDescent="0.2"/>
  <cols>
    <col min="1" max="18" width="8.90625" style="72" hidden="1" customWidth="1"/>
    <col min="19" max="19" width="8.90625" style="72" customWidth="1"/>
    <col min="20" max="20" width="11.6328125" style="72" customWidth="1"/>
    <col min="21" max="21" width="10.6328125" style="72" customWidth="1"/>
    <col min="22" max="22" width="12" style="72" customWidth="1"/>
    <col min="23" max="23" width="9" style="278"/>
    <col min="24" max="24" width="5.08984375" style="72" bestFit="1" customWidth="1"/>
    <col min="25" max="25" width="12.08984375" style="72" customWidth="1"/>
    <col min="26" max="28" width="9.08984375" style="72" customWidth="1"/>
    <col min="29" max="31" width="9" style="72"/>
    <col min="32" max="32" width="24.08984375" style="72" customWidth="1"/>
    <col min="33" max="33" width="25.08984375" style="72" customWidth="1"/>
    <col min="34" max="36" width="9" style="72"/>
    <col min="37" max="37" width="7.90625" style="72" customWidth="1"/>
    <col min="38" max="38" width="3.6328125" style="72" hidden="1" customWidth="1"/>
    <col min="39" max="39" width="10.08984375" style="72" hidden="1" customWidth="1"/>
    <col min="40" max="16384" width="9" style="72"/>
  </cols>
  <sheetData>
    <row r="2" spans="1:40" s="84" customFormat="1" ht="14.5" thickBot="1" x14ac:dyDescent="0.25">
      <c r="A2" s="42" t="s">
        <v>39</v>
      </c>
      <c r="B2" s="42"/>
      <c r="C2" s="42"/>
      <c r="D2" s="42"/>
      <c r="E2" s="42"/>
      <c r="F2" s="42" t="s">
        <v>1042</v>
      </c>
      <c r="G2" s="42" t="s">
        <v>1042</v>
      </c>
      <c r="H2" s="42" t="s">
        <v>1043</v>
      </c>
      <c r="I2" s="42"/>
      <c r="J2" s="42"/>
      <c r="K2" s="42"/>
      <c r="L2" s="42"/>
      <c r="M2" s="42"/>
      <c r="N2" s="42"/>
      <c r="O2" s="42"/>
      <c r="P2" s="42"/>
      <c r="Q2" s="42"/>
      <c r="R2" s="42"/>
      <c r="S2" s="42"/>
      <c r="T2" s="813" t="s">
        <v>1141</v>
      </c>
      <c r="U2" s="813"/>
      <c r="V2" s="813"/>
      <c r="W2" s="813"/>
      <c r="X2" s="813"/>
      <c r="Y2" s="813"/>
      <c r="Z2" s="813"/>
      <c r="AA2" s="813"/>
      <c r="AB2" s="813"/>
    </row>
    <row r="3" spans="1:40" ht="39.5" thickBot="1" x14ac:dyDescent="0.25">
      <c r="A3" s="84" t="s">
        <v>1</v>
      </c>
      <c r="B3" s="84" t="s">
        <v>853</v>
      </c>
      <c r="C3" s="84" t="s">
        <v>859</v>
      </c>
      <c r="D3" s="84" t="s">
        <v>846</v>
      </c>
      <c r="E3" s="84" t="s">
        <v>1163</v>
      </c>
      <c r="F3" s="36" t="s">
        <v>40</v>
      </c>
      <c r="G3" s="36" t="s">
        <v>41</v>
      </c>
      <c r="H3" s="36" t="s">
        <v>199</v>
      </c>
      <c r="I3" s="43" t="s">
        <v>67</v>
      </c>
      <c r="J3" s="72" t="s">
        <v>801</v>
      </c>
      <c r="T3" s="292" t="s">
        <v>620</v>
      </c>
      <c r="U3" s="293" t="s">
        <v>1039</v>
      </c>
      <c r="V3" s="293" t="s">
        <v>1137</v>
      </c>
      <c r="W3" s="294" t="s">
        <v>2</v>
      </c>
      <c r="X3" s="295" t="s">
        <v>3</v>
      </c>
      <c r="Y3" s="296" t="s">
        <v>1055</v>
      </c>
      <c r="Z3" s="297" t="s">
        <v>4</v>
      </c>
      <c r="AA3" s="297" t="s">
        <v>5</v>
      </c>
      <c r="AB3" s="298" t="s">
        <v>1139</v>
      </c>
      <c r="AD3" s="268" t="s">
        <v>1062</v>
      </c>
      <c r="AE3" s="268"/>
      <c r="AF3" s="268"/>
      <c r="AG3" s="268"/>
      <c r="AH3" s="268"/>
      <c r="AI3" s="268"/>
      <c r="AJ3" s="268"/>
      <c r="AK3" s="268"/>
      <c r="AL3" s="268"/>
      <c r="AM3" s="268"/>
      <c r="AN3" s="268"/>
    </row>
    <row r="4" spans="1:40" s="86" customFormat="1" ht="13.5" customHeight="1" x14ac:dyDescent="0.2">
      <c r="A4" s="72" t="s">
        <v>234</v>
      </c>
      <c r="B4" s="72" t="s">
        <v>860</v>
      </c>
      <c r="C4" s="291" t="s">
        <v>840</v>
      </c>
      <c r="D4" s="72" t="s">
        <v>1181</v>
      </c>
      <c r="E4" s="291" t="s">
        <v>1751</v>
      </c>
      <c r="F4" s="72">
        <v>2.1800000000000002</v>
      </c>
      <c r="G4" s="72">
        <v>0</v>
      </c>
      <c r="H4" s="72">
        <v>2.3199999999999998</v>
      </c>
      <c r="I4" s="12" t="s">
        <v>235</v>
      </c>
      <c r="J4" s="72"/>
      <c r="K4" s="72"/>
      <c r="L4" s="72"/>
      <c r="M4" s="72"/>
      <c r="N4" s="72"/>
      <c r="O4" s="72"/>
      <c r="P4" s="72"/>
      <c r="Q4" s="72"/>
      <c r="R4" s="72"/>
      <c r="S4" s="72"/>
      <c r="T4" s="315" t="str">
        <f>IF(LEFT(C4,1)="貨","トラック・バス","乗用車")</f>
        <v>トラック・バス</v>
      </c>
      <c r="U4" s="316" t="str">
        <f>VLOOKUP(RIGHT(C4,1),$AL$4:$AM$8,2,FALSE)</f>
        <v>ガソリン</v>
      </c>
      <c r="V4" s="316" t="str">
        <f>VLOOKUP(VALUE(MID(C4,2,1)),$AL$10:$AM$15,2,FALSE)</f>
        <v>～1.7 t</v>
      </c>
      <c r="W4" s="316" t="str">
        <f>D4</f>
        <v>S50前</v>
      </c>
      <c r="X4" s="317" t="str">
        <f>E4</f>
        <v>-</v>
      </c>
      <c r="Y4" s="299"/>
      <c r="Z4" s="316">
        <f>F4</f>
        <v>2.1800000000000002</v>
      </c>
      <c r="AA4" s="316">
        <f>G4</f>
        <v>0</v>
      </c>
      <c r="AB4" s="360">
        <f>H4</f>
        <v>2.3199999999999998</v>
      </c>
      <c r="AD4" s="42" t="s">
        <v>1061</v>
      </c>
      <c r="AE4" s="42"/>
      <c r="AF4" s="42"/>
      <c r="AG4" s="42"/>
      <c r="AH4" s="271"/>
      <c r="AI4" s="268"/>
      <c r="AJ4" s="268"/>
      <c r="AK4" s="268"/>
      <c r="AL4" s="291" t="s">
        <v>1173</v>
      </c>
      <c r="AM4" s="291" t="s">
        <v>1628</v>
      </c>
      <c r="AN4" s="268"/>
    </row>
    <row r="5" spans="1:40" s="86" customFormat="1" x14ac:dyDescent="0.2">
      <c r="A5" s="86" t="s">
        <v>236</v>
      </c>
      <c r="B5" s="86" t="s">
        <v>860</v>
      </c>
      <c r="C5" s="86" t="s">
        <v>840</v>
      </c>
      <c r="D5" s="86" t="s">
        <v>1184</v>
      </c>
      <c r="E5" s="86" t="s">
        <v>1185</v>
      </c>
      <c r="F5" s="86">
        <v>2.1800000000000002</v>
      </c>
      <c r="G5" s="86">
        <v>0</v>
      </c>
      <c r="H5" s="86">
        <v>2.3199999999999998</v>
      </c>
      <c r="I5" s="12" t="s">
        <v>235</v>
      </c>
      <c r="J5" s="72"/>
      <c r="K5" s="72"/>
      <c r="L5" s="72"/>
      <c r="M5" s="72"/>
      <c r="N5" s="72"/>
      <c r="O5" s="72"/>
      <c r="P5" s="72"/>
      <c r="Q5" s="72"/>
      <c r="R5" s="72"/>
      <c r="S5" s="72"/>
      <c r="T5" s="318" t="str">
        <f t="shared" ref="T5:T68" si="0">IF(LEFT(C5,1)="貨","トラック・バス","乗用車")</f>
        <v>トラック・バス</v>
      </c>
      <c r="U5" s="300" t="str">
        <f t="shared" ref="U5:U68" si="1">VLOOKUP(RIGHT(C5,1),$AL$4:$AM$8,2,FALSE)</f>
        <v>ガソリン</v>
      </c>
      <c r="V5" s="300" t="str">
        <f t="shared" ref="V5:V68" si="2">VLOOKUP(VALUE(MID(C5,2,1)),$AL$10:$AM$15,2,FALSE)</f>
        <v>～1.7 t</v>
      </c>
      <c r="W5" s="300" t="str">
        <f t="shared" ref="W5:W68" si="3">D5</f>
        <v>S50</v>
      </c>
      <c r="X5" s="301" t="str">
        <f t="shared" ref="X5:X68" si="4">E5</f>
        <v>H</v>
      </c>
      <c r="Y5" s="287"/>
      <c r="Z5" s="300">
        <f t="shared" ref="Z5:Z68" si="5">F5</f>
        <v>2.1800000000000002</v>
      </c>
      <c r="AA5" s="300">
        <f t="shared" ref="AA5:AA68" si="6">G5</f>
        <v>0</v>
      </c>
      <c r="AB5" s="361">
        <f t="shared" ref="AB5:AB68" si="7">H5</f>
        <v>2.3199999999999998</v>
      </c>
      <c r="AD5" s="42" t="s">
        <v>1063</v>
      </c>
      <c r="AE5" s="42"/>
      <c r="AF5" s="42"/>
      <c r="AG5" s="42"/>
      <c r="AH5" s="271"/>
      <c r="AI5" s="268"/>
      <c r="AJ5" s="268"/>
      <c r="AK5" s="268"/>
      <c r="AL5" s="291" t="s">
        <v>679</v>
      </c>
      <c r="AM5" s="291" t="s">
        <v>1627</v>
      </c>
      <c r="AN5" s="268"/>
    </row>
    <row r="6" spans="1:40" s="86" customFormat="1" x14ac:dyDescent="0.2">
      <c r="A6" s="86" t="s">
        <v>237</v>
      </c>
      <c r="B6" s="86" t="s">
        <v>860</v>
      </c>
      <c r="C6" s="86" t="s">
        <v>840</v>
      </c>
      <c r="D6" s="86" t="s">
        <v>0</v>
      </c>
      <c r="E6" s="86" t="s">
        <v>7</v>
      </c>
      <c r="F6" s="86">
        <v>1</v>
      </c>
      <c r="G6" s="86">
        <v>0</v>
      </c>
      <c r="H6" s="86">
        <v>2.3199999999999998</v>
      </c>
      <c r="I6" s="12" t="s">
        <v>235</v>
      </c>
      <c r="J6" s="72"/>
      <c r="K6" s="72"/>
      <c r="L6" s="72"/>
      <c r="M6" s="72"/>
      <c r="N6" s="72"/>
      <c r="O6" s="72"/>
      <c r="P6" s="72"/>
      <c r="Q6" s="72"/>
      <c r="R6" s="72"/>
      <c r="S6" s="72"/>
      <c r="T6" s="318" t="str">
        <f t="shared" si="0"/>
        <v>トラック・バス</v>
      </c>
      <c r="U6" s="300" t="str">
        <f t="shared" si="1"/>
        <v>ガソリン</v>
      </c>
      <c r="V6" s="300" t="str">
        <f t="shared" si="2"/>
        <v>～1.7 t</v>
      </c>
      <c r="W6" s="300" t="str">
        <f t="shared" si="3"/>
        <v>S54</v>
      </c>
      <c r="X6" s="301" t="str">
        <f t="shared" si="4"/>
        <v>J</v>
      </c>
      <c r="Y6" s="287"/>
      <c r="Z6" s="300">
        <f t="shared" si="5"/>
        <v>1</v>
      </c>
      <c r="AA6" s="300">
        <f t="shared" si="6"/>
        <v>0</v>
      </c>
      <c r="AB6" s="361">
        <f t="shared" si="7"/>
        <v>2.3199999999999998</v>
      </c>
      <c r="AD6" s="42"/>
      <c r="AE6" s="42"/>
      <c r="AF6" s="42"/>
      <c r="AG6" s="42"/>
      <c r="AH6" s="271"/>
      <c r="AI6" s="268"/>
      <c r="AJ6" s="268"/>
      <c r="AK6" s="268"/>
      <c r="AL6" s="291" t="s">
        <v>632</v>
      </c>
      <c r="AM6" s="291" t="s">
        <v>603</v>
      </c>
      <c r="AN6" s="268"/>
    </row>
    <row r="7" spans="1:40" s="86" customFormat="1" x14ac:dyDescent="0.2">
      <c r="A7" s="86" t="s">
        <v>238</v>
      </c>
      <c r="B7" s="86" t="s">
        <v>860</v>
      </c>
      <c r="C7" s="86" t="s">
        <v>840</v>
      </c>
      <c r="D7" s="86" t="s">
        <v>9</v>
      </c>
      <c r="E7" s="86" t="s">
        <v>10</v>
      </c>
      <c r="F7" s="86">
        <v>0.6</v>
      </c>
      <c r="G7" s="86">
        <v>0</v>
      </c>
      <c r="H7" s="86">
        <v>2.3199999999999998</v>
      </c>
      <c r="I7" s="12" t="s">
        <v>235</v>
      </c>
      <c r="J7" s="72"/>
      <c r="K7" s="72"/>
      <c r="L7" s="72"/>
      <c r="M7" s="72"/>
      <c r="N7" s="72"/>
      <c r="O7" s="72"/>
      <c r="P7" s="72"/>
      <c r="Q7" s="72"/>
      <c r="R7" s="72"/>
      <c r="S7" s="72"/>
      <c r="T7" s="318" t="str">
        <f t="shared" si="0"/>
        <v>トラック・バス</v>
      </c>
      <c r="U7" s="300" t="str">
        <f t="shared" si="1"/>
        <v>ガソリン</v>
      </c>
      <c r="V7" s="300" t="str">
        <f t="shared" si="2"/>
        <v>～1.7 t</v>
      </c>
      <c r="W7" s="300" t="str">
        <f t="shared" si="3"/>
        <v>S56</v>
      </c>
      <c r="X7" s="301" t="str">
        <f t="shared" si="4"/>
        <v>L</v>
      </c>
      <c r="Y7" s="287"/>
      <c r="Z7" s="300">
        <f t="shared" si="5"/>
        <v>0.6</v>
      </c>
      <c r="AA7" s="300">
        <f t="shared" si="6"/>
        <v>0</v>
      </c>
      <c r="AB7" s="361">
        <f t="shared" si="7"/>
        <v>2.3199999999999998</v>
      </c>
      <c r="AD7" s="818" t="s">
        <v>1064</v>
      </c>
      <c r="AE7" s="561"/>
      <c r="AF7" s="332" t="s">
        <v>643</v>
      </c>
      <c r="AG7" s="42"/>
      <c r="AH7" s="271"/>
      <c r="AI7" s="268"/>
      <c r="AJ7" s="268"/>
      <c r="AK7" s="268"/>
      <c r="AL7" s="291" t="s">
        <v>1174</v>
      </c>
      <c r="AM7" s="291" t="s">
        <v>1177</v>
      </c>
    </row>
    <row r="8" spans="1:40" x14ac:dyDescent="0.2">
      <c r="A8" s="86" t="s">
        <v>239</v>
      </c>
      <c r="B8" s="86" t="s">
        <v>860</v>
      </c>
      <c r="C8" s="86" t="s">
        <v>840</v>
      </c>
      <c r="D8" s="86" t="s">
        <v>13</v>
      </c>
      <c r="E8" s="86" t="s">
        <v>78</v>
      </c>
      <c r="F8" s="86">
        <v>0.25</v>
      </c>
      <c r="G8" s="86">
        <v>0</v>
      </c>
      <c r="H8" s="86">
        <v>2.3199999999999998</v>
      </c>
      <c r="I8" s="12" t="s">
        <v>235</v>
      </c>
      <c r="T8" s="318" t="str">
        <f t="shared" si="0"/>
        <v>トラック・バス</v>
      </c>
      <c r="U8" s="300" t="str">
        <f t="shared" si="1"/>
        <v>ガソリン</v>
      </c>
      <c r="V8" s="300" t="str">
        <f t="shared" si="2"/>
        <v>～1.7 t</v>
      </c>
      <c r="W8" s="300" t="str">
        <f t="shared" si="3"/>
        <v>S63,H10</v>
      </c>
      <c r="X8" s="301" t="str">
        <f t="shared" si="4"/>
        <v>R</v>
      </c>
      <c r="Y8" s="287"/>
      <c r="Z8" s="300">
        <f t="shared" si="5"/>
        <v>0.25</v>
      </c>
      <c r="AA8" s="300">
        <f t="shared" si="6"/>
        <v>0</v>
      </c>
      <c r="AB8" s="361">
        <f t="shared" si="7"/>
        <v>2.3199999999999998</v>
      </c>
      <c r="AD8" s="819"/>
      <c r="AE8" s="820"/>
      <c r="AF8" s="333" t="s">
        <v>644</v>
      </c>
      <c r="AG8" s="42"/>
      <c r="AH8" s="271"/>
      <c r="AI8" s="268"/>
      <c r="AJ8" s="268"/>
      <c r="AK8" s="268"/>
      <c r="AL8" s="291" t="s">
        <v>639</v>
      </c>
      <c r="AM8" s="291" t="s">
        <v>621</v>
      </c>
    </row>
    <row r="9" spans="1:40" x14ac:dyDescent="0.2">
      <c r="A9" s="72" t="s">
        <v>240</v>
      </c>
      <c r="B9" s="72" t="s">
        <v>860</v>
      </c>
      <c r="C9" s="72" t="s">
        <v>840</v>
      </c>
      <c r="D9" s="72" t="s">
        <v>13</v>
      </c>
      <c r="E9" s="72" t="s">
        <v>54</v>
      </c>
      <c r="F9" s="72">
        <v>0.25</v>
      </c>
      <c r="G9" s="72">
        <v>0</v>
      </c>
      <c r="H9" s="72">
        <v>2.3199999999999998</v>
      </c>
      <c r="I9" s="12" t="s">
        <v>235</v>
      </c>
      <c r="T9" s="318" t="str">
        <f t="shared" si="0"/>
        <v>トラック・バス</v>
      </c>
      <c r="U9" s="300" t="str">
        <f t="shared" si="1"/>
        <v>ガソリン</v>
      </c>
      <c r="V9" s="300" t="str">
        <f t="shared" si="2"/>
        <v>～1.7 t</v>
      </c>
      <c r="W9" s="300" t="str">
        <f t="shared" si="3"/>
        <v>S63,H10</v>
      </c>
      <c r="X9" s="301" t="str">
        <f t="shared" si="4"/>
        <v>GG</v>
      </c>
      <c r="Y9" s="287"/>
      <c r="Z9" s="300">
        <f t="shared" si="5"/>
        <v>0.25</v>
      </c>
      <c r="AA9" s="300">
        <f t="shared" si="6"/>
        <v>0</v>
      </c>
      <c r="AB9" s="361">
        <f t="shared" si="7"/>
        <v>2.3199999999999998</v>
      </c>
      <c r="AD9" s="821" t="s">
        <v>1065</v>
      </c>
      <c r="AE9" s="822"/>
      <c r="AF9" s="823"/>
      <c r="AG9" s="42"/>
      <c r="AH9" s="271"/>
      <c r="AI9" s="268"/>
      <c r="AJ9" s="268"/>
      <c r="AK9" s="268"/>
      <c r="AL9" s="268"/>
      <c r="AM9" s="268"/>
    </row>
    <row r="10" spans="1:40" x14ac:dyDescent="0.2">
      <c r="A10" s="72" t="str">
        <f t="shared" ref="A10:A20" si="8">CONCATENATE(C10,E10)</f>
        <v>貨1ガHL</v>
      </c>
      <c r="B10" s="72" t="s">
        <v>860</v>
      </c>
      <c r="C10" s="72" t="s">
        <v>840</v>
      </c>
      <c r="D10" s="72" t="s">
        <v>13</v>
      </c>
      <c r="E10" s="72" t="s">
        <v>62</v>
      </c>
      <c r="F10" s="72">
        <v>0.125</v>
      </c>
      <c r="G10" s="72">
        <v>0</v>
      </c>
      <c r="H10" s="72">
        <v>2.3199999999999998</v>
      </c>
      <c r="I10" s="12" t="s">
        <v>241</v>
      </c>
      <c r="J10" s="72" t="s">
        <v>242</v>
      </c>
      <c r="T10" s="318" t="str">
        <f t="shared" si="0"/>
        <v>トラック・バス</v>
      </c>
      <c r="U10" s="300" t="str">
        <f t="shared" si="1"/>
        <v>ガソリン</v>
      </c>
      <c r="V10" s="300" t="str">
        <f t="shared" si="2"/>
        <v>～1.7 t</v>
      </c>
      <c r="W10" s="300" t="str">
        <f t="shared" si="3"/>
        <v>S63,H10</v>
      </c>
      <c r="X10" s="301" t="str">
        <f t="shared" si="4"/>
        <v>HL</v>
      </c>
      <c r="Y10" s="287"/>
      <c r="Z10" s="300">
        <f t="shared" si="5"/>
        <v>0.125</v>
      </c>
      <c r="AA10" s="300">
        <f t="shared" si="6"/>
        <v>0</v>
      </c>
      <c r="AB10" s="361">
        <f t="shared" si="7"/>
        <v>2.3199999999999998</v>
      </c>
      <c r="AD10" s="818" t="s">
        <v>645</v>
      </c>
      <c r="AE10" s="561"/>
      <c r="AF10" s="332" t="s">
        <v>646</v>
      </c>
      <c r="AG10" s="42"/>
      <c r="AH10" s="271"/>
      <c r="AI10" s="268"/>
      <c r="AJ10" s="268"/>
      <c r="AK10" s="268"/>
      <c r="AL10" s="12">
        <v>0</v>
      </c>
      <c r="AM10" s="12" t="s">
        <v>1138</v>
      </c>
    </row>
    <row r="11" spans="1:40" x14ac:dyDescent="0.2">
      <c r="A11" s="72" t="str">
        <f t="shared" si="8"/>
        <v>貨1ガGJ</v>
      </c>
      <c r="B11" s="72" t="s">
        <v>860</v>
      </c>
      <c r="C11" s="72" t="s">
        <v>840</v>
      </c>
      <c r="D11" s="72" t="s">
        <v>15</v>
      </c>
      <c r="E11" s="72" t="s">
        <v>56</v>
      </c>
      <c r="F11" s="72">
        <v>0.08</v>
      </c>
      <c r="G11" s="72">
        <v>0</v>
      </c>
      <c r="H11" s="86">
        <v>2.3199999999999998</v>
      </c>
      <c r="I11" s="12" t="s">
        <v>235</v>
      </c>
      <c r="T11" s="318" t="str">
        <f t="shared" si="0"/>
        <v>トラック・バス</v>
      </c>
      <c r="U11" s="300" t="str">
        <f t="shared" si="1"/>
        <v>ガソリン</v>
      </c>
      <c r="V11" s="300" t="str">
        <f t="shared" si="2"/>
        <v>～1.7 t</v>
      </c>
      <c r="W11" s="300" t="str">
        <f t="shared" si="3"/>
        <v>H12</v>
      </c>
      <c r="X11" s="301" t="str">
        <f t="shared" si="4"/>
        <v>GJ</v>
      </c>
      <c r="Y11" s="287"/>
      <c r="Z11" s="300">
        <f t="shared" si="5"/>
        <v>0.08</v>
      </c>
      <c r="AA11" s="300">
        <f t="shared" si="6"/>
        <v>0</v>
      </c>
      <c r="AB11" s="361">
        <f t="shared" si="7"/>
        <v>2.3199999999999998</v>
      </c>
      <c r="AD11" s="819"/>
      <c r="AE11" s="820"/>
      <c r="AF11" s="333" t="s">
        <v>647</v>
      </c>
      <c r="AG11" s="42"/>
      <c r="AH11" s="271"/>
      <c r="AI11" s="268"/>
      <c r="AJ11" s="268"/>
      <c r="AK11" s="268"/>
      <c r="AL11" s="12">
        <v>1</v>
      </c>
      <c r="AM11" s="12" t="s">
        <v>1629</v>
      </c>
    </row>
    <row r="12" spans="1:40" x14ac:dyDescent="0.2">
      <c r="A12" s="72" t="str">
        <f t="shared" si="8"/>
        <v>貨1ガHP</v>
      </c>
      <c r="B12" s="72" t="s">
        <v>860</v>
      </c>
      <c r="C12" s="72" t="s">
        <v>840</v>
      </c>
      <c r="D12" s="72" t="s">
        <v>15</v>
      </c>
      <c r="E12" s="72" t="s">
        <v>64</v>
      </c>
      <c r="F12" s="72">
        <v>0.04</v>
      </c>
      <c r="G12" s="72">
        <v>0</v>
      </c>
      <c r="H12" s="86">
        <v>2.3199999999999998</v>
      </c>
      <c r="I12" s="12" t="s">
        <v>241</v>
      </c>
      <c r="J12" s="72" t="s">
        <v>242</v>
      </c>
      <c r="T12" s="318" t="str">
        <f t="shared" si="0"/>
        <v>トラック・バス</v>
      </c>
      <c r="U12" s="300" t="str">
        <f t="shared" si="1"/>
        <v>ガソリン</v>
      </c>
      <c r="V12" s="300" t="str">
        <f t="shared" si="2"/>
        <v>～1.7 t</v>
      </c>
      <c r="W12" s="300" t="str">
        <f t="shared" si="3"/>
        <v>H12</v>
      </c>
      <c r="X12" s="301" t="str">
        <f t="shared" si="4"/>
        <v>HP</v>
      </c>
      <c r="Y12" s="287"/>
      <c r="Z12" s="300">
        <f t="shared" si="5"/>
        <v>0.04</v>
      </c>
      <c r="AA12" s="300">
        <f t="shared" si="6"/>
        <v>0</v>
      </c>
      <c r="AB12" s="361">
        <f t="shared" si="7"/>
        <v>2.3199999999999998</v>
      </c>
      <c r="AD12" s="818" t="s">
        <v>648</v>
      </c>
      <c r="AE12" s="561"/>
      <c r="AF12" s="332" t="s">
        <v>649</v>
      </c>
      <c r="AG12" s="42"/>
      <c r="AH12" s="271"/>
      <c r="AI12" s="268"/>
      <c r="AJ12" s="268"/>
      <c r="AK12" s="268"/>
      <c r="AL12" s="12">
        <v>2</v>
      </c>
      <c r="AM12" s="12" t="s">
        <v>1630</v>
      </c>
    </row>
    <row r="13" spans="1:40" x14ac:dyDescent="0.2">
      <c r="A13" s="72" t="str">
        <f t="shared" si="8"/>
        <v>貨1ガTB</v>
      </c>
      <c r="B13" s="72" t="s">
        <v>860</v>
      </c>
      <c r="C13" s="72" t="s">
        <v>840</v>
      </c>
      <c r="D13" s="72" t="s">
        <v>15</v>
      </c>
      <c r="E13" s="72" t="s">
        <v>80</v>
      </c>
      <c r="F13" s="72">
        <v>0.06</v>
      </c>
      <c r="G13" s="72">
        <v>0</v>
      </c>
      <c r="H13" s="86">
        <v>2.3199999999999998</v>
      </c>
      <c r="I13" s="12" t="s">
        <v>235</v>
      </c>
      <c r="J13" s="72" t="s">
        <v>243</v>
      </c>
      <c r="T13" s="318" t="str">
        <f t="shared" si="0"/>
        <v>トラック・バス</v>
      </c>
      <c r="U13" s="300" t="str">
        <f t="shared" si="1"/>
        <v>ガソリン</v>
      </c>
      <c r="V13" s="300" t="str">
        <f t="shared" si="2"/>
        <v>～1.7 t</v>
      </c>
      <c r="W13" s="300" t="str">
        <f t="shared" si="3"/>
        <v>H12</v>
      </c>
      <c r="X13" s="301" t="str">
        <f t="shared" si="4"/>
        <v>TB</v>
      </c>
      <c r="Y13" s="287" t="s">
        <v>243</v>
      </c>
      <c r="Z13" s="300">
        <f t="shared" si="5"/>
        <v>0.06</v>
      </c>
      <c r="AA13" s="300">
        <f t="shared" si="6"/>
        <v>0</v>
      </c>
      <c r="AB13" s="361">
        <f t="shared" si="7"/>
        <v>2.3199999999999998</v>
      </c>
      <c r="AD13" s="819"/>
      <c r="AE13" s="820"/>
      <c r="AF13" s="333" t="s">
        <v>650</v>
      </c>
      <c r="AG13" s="42"/>
      <c r="AH13" s="271"/>
      <c r="AI13" s="268"/>
      <c r="AJ13" s="268"/>
      <c r="AK13" s="268"/>
      <c r="AL13" s="12">
        <v>3</v>
      </c>
      <c r="AM13" s="12" t="s">
        <v>1631</v>
      </c>
    </row>
    <row r="14" spans="1:40" x14ac:dyDescent="0.2">
      <c r="A14" s="72" t="str">
        <f t="shared" si="8"/>
        <v>貨1ガXB</v>
      </c>
      <c r="B14" s="72" t="s">
        <v>860</v>
      </c>
      <c r="C14" s="72" t="s">
        <v>840</v>
      </c>
      <c r="D14" s="72" t="s">
        <v>15</v>
      </c>
      <c r="E14" s="72" t="s">
        <v>94</v>
      </c>
      <c r="F14" s="72">
        <v>0.06</v>
      </c>
      <c r="G14" s="72">
        <v>0</v>
      </c>
      <c r="H14" s="86">
        <v>2.3199999999999998</v>
      </c>
      <c r="I14" s="12" t="s">
        <v>241</v>
      </c>
      <c r="J14" s="72" t="s">
        <v>972</v>
      </c>
      <c r="T14" s="318" t="str">
        <f t="shared" si="0"/>
        <v>トラック・バス</v>
      </c>
      <c r="U14" s="300" t="str">
        <f t="shared" si="1"/>
        <v>ガソリン</v>
      </c>
      <c r="V14" s="300" t="str">
        <f t="shared" si="2"/>
        <v>～1.7 t</v>
      </c>
      <c r="W14" s="300" t="str">
        <f t="shared" si="3"/>
        <v>H12</v>
      </c>
      <c r="X14" s="301" t="str">
        <f t="shared" si="4"/>
        <v>XB</v>
      </c>
      <c r="Y14" s="287" t="s">
        <v>243</v>
      </c>
      <c r="Z14" s="300">
        <f t="shared" si="5"/>
        <v>0.06</v>
      </c>
      <c r="AA14" s="300">
        <f t="shared" si="6"/>
        <v>0</v>
      </c>
      <c r="AB14" s="361">
        <f t="shared" si="7"/>
        <v>2.3199999999999998</v>
      </c>
      <c r="AD14" s="818" t="s">
        <v>651</v>
      </c>
      <c r="AE14" s="561"/>
      <c r="AF14" s="332" t="s">
        <v>652</v>
      </c>
      <c r="AG14" s="42"/>
      <c r="AH14" s="271"/>
      <c r="AI14" s="268"/>
      <c r="AJ14" s="268"/>
      <c r="AK14" s="268"/>
      <c r="AL14" s="12">
        <v>4</v>
      </c>
      <c r="AM14" s="12" t="s">
        <v>1632</v>
      </c>
    </row>
    <row r="15" spans="1:40" x14ac:dyDescent="0.2">
      <c r="A15" s="72" t="str">
        <f t="shared" si="8"/>
        <v>貨1ガLB</v>
      </c>
      <c r="B15" s="72" t="s">
        <v>860</v>
      </c>
      <c r="C15" s="72" t="s">
        <v>840</v>
      </c>
      <c r="D15" s="72" t="s">
        <v>15</v>
      </c>
      <c r="E15" s="72" t="s">
        <v>71</v>
      </c>
      <c r="F15" s="72">
        <v>0.04</v>
      </c>
      <c r="G15" s="72">
        <v>0</v>
      </c>
      <c r="H15" s="72">
        <v>2.3199999999999998</v>
      </c>
      <c r="I15" s="12" t="s">
        <v>235</v>
      </c>
      <c r="J15" s="72" t="s">
        <v>244</v>
      </c>
      <c r="T15" s="318" t="str">
        <f t="shared" si="0"/>
        <v>トラック・バス</v>
      </c>
      <c r="U15" s="300" t="str">
        <f t="shared" si="1"/>
        <v>ガソリン</v>
      </c>
      <c r="V15" s="300" t="str">
        <f t="shared" si="2"/>
        <v>～1.7 t</v>
      </c>
      <c r="W15" s="300" t="str">
        <f t="shared" si="3"/>
        <v>H12</v>
      </c>
      <c r="X15" s="301" t="str">
        <f t="shared" si="4"/>
        <v>LB</v>
      </c>
      <c r="Y15" s="287" t="s">
        <v>244</v>
      </c>
      <c r="Z15" s="300">
        <f t="shared" si="5"/>
        <v>0.04</v>
      </c>
      <c r="AA15" s="300">
        <f t="shared" si="6"/>
        <v>0</v>
      </c>
      <c r="AB15" s="361">
        <f t="shared" si="7"/>
        <v>2.3199999999999998</v>
      </c>
      <c r="AD15" s="819"/>
      <c r="AE15" s="820"/>
      <c r="AF15" s="333" t="s">
        <v>653</v>
      </c>
      <c r="AG15" s="42"/>
      <c r="AH15" s="271"/>
      <c r="AI15" s="268"/>
      <c r="AJ15" s="268"/>
      <c r="AK15" s="268"/>
      <c r="AL15" s="12">
        <v>5</v>
      </c>
      <c r="AM15" s="291" t="s">
        <v>1633</v>
      </c>
    </row>
    <row r="16" spans="1:40" x14ac:dyDescent="0.2">
      <c r="A16" s="72" t="str">
        <f t="shared" si="8"/>
        <v>貨1ガYB</v>
      </c>
      <c r="B16" s="72" t="s">
        <v>860</v>
      </c>
      <c r="C16" s="72" t="s">
        <v>840</v>
      </c>
      <c r="D16" s="72" t="s">
        <v>15</v>
      </c>
      <c r="E16" s="72" t="s">
        <v>98</v>
      </c>
      <c r="F16" s="72">
        <v>0.04</v>
      </c>
      <c r="G16" s="72">
        <v>0</v>
      </c>
      <c r="H16" s="72">
        <v>2.3199999999999998</v>
      </c>
      <c r="I16" s="12" t="s">
        <v>241</v>
      </c>
      <c r="J16" s="72" t="s">
        <v>973</v>
      </c>
      <c r="T16" s="318" t="str">
        <f t="shared" si="0"/>
        <v>トラック・バス</v>
      </c>
      <c r="U16" s="300" t="str">
        <f t="shared" si="1"/>
        <v>ガソリン</v>
      </c>
      <c r="V16" s="300" t="str">
        <f t="shared" si="2"/>
        <v>～1.7 t</v>
      </c>
      <c r="W16" s="300" t="str">
        <f t="shared" si="3"/>
        <v>H12</v>
      </c>
      <c r="X16" s="301" t="str">
        <f t="shared" si="4"/>
        <v>YB</v>
      </c>
      <c r="Y16" s="287" t="s">
        <v>244</v>
      </c>
      <c r="Z16" s="300">
        <f t="shared" si="5"/>
        <v>0.04</v>
      </c>
      <c r="AA16" s="300">
        <f t="shared" si="6"/>
        <v>0</v>
      </c>
      <c r="AB16" s="361">
        <f t="shared" si="7"/>
        <v>2.3199999999999998</v>
      </c>
      <c r="AD16" s="818" t="s">
        <v>654</v>
      </c>
      <c r="AE16" s="561"/>
      <c r="AF16" s="332" t="s">
        <v>655</v>
      </c>
      <c r="AG16" s="42"/>
      <c r="AH16" s="271"/>
      <c r="AI16" s="268"/>
      <c r="AJ16" s="268"/>
      <c r="AK16" s="268"/>
      <c r="AL16" s="268"/>
      <c r="AM16" s="268"/>
    </row>
    <row r="17" spans="1:40" x14ac:dyDescent="0.2">
      <c r="A17" s="72" t="str">
        <f t="shared" si="8"/>
        <v>貨1ガUB</v>
      </c>
      <c r="B17" s="72" t="s">
        <v>860</v>
      </c>
      <c r="C17" s="72" t="s">
        <v>840</v>
      </c>
      <c r="D17" s="72" t="s">
        <v>15</v>
      </c>
      <c r="E17" s="72" t="s">
        <v>87</v>
      </c>
      <c r="F17" s="72">
        <v>0.02</v>
      </c>
      <c r="G17" s="72">
        <v>0</v>
      </c>
      <c r="H17" s="86">
        <v>2.3199999999999998</v>
      </c>
      <c r="I17" s="12" t="s">
        <v>235</v>
      </c>
      <c r="J17" s="72" t="s">
        <v>245</v>
      </c>
      <c r="T17" s="318" t="str">
        <f t="shared" si="0"/>
        <v>トラック・バス</v>
      </c>
      <c r="U17" s="300" t="str">
        <f t="shared" si="1"/>
        <v>ガソリン</v>
      </c>
      <c r="V17" s="300" t="str">
        <f t="shared" si="2"/>
        <v>～1.7 t</v>
      </c>
      <c r="W17" s="300" t="str">
        <f t="shared" si="3"/>
        <v>H12</v>
      </c>
      <c r="X17" s="301" t="str">
        <f t="shared" si="4"/>
        <v>UB</v>
      </c>
      <c r="Y17" s="287" t="s">
        <v>245</v>
      </c>
      <c r="Z17" s="300">
        <f t="shared" si="5"/>
        <v>0.02</v>
      </c>
      <c r="AA17" s="300">
        <f t="shared" si="6"/>
        <v>0</v>
      </c>
      <c r="AB17" s="361">
        <f t="shared" si="7"/>
        <v>2.3199999999999998</v>
      </c>
      <c r="AD17" s="819"/>
      <c r="AE17" s="820"/>
      <c r="AF17" s="333" t="s">
        <v>656</v>
      </c>
      <c r="AG17" s="42"/>
      <c r="AH17" s="271"/>
      <c r="AI17" s="268"/>
      <c r="AJ17" s="268"/>
      <c r="AK17" s="268"/>
      <c r="AL17" s="268"/>
      <c r="AM17" s="268"/>
    </row>
    <row r="18" spans="1:40" x14ac:dyDescent="0.2">
      <c r="A18" s="72" t="str">
        <f t="shared" si="8"/>
        <v>貨1ガZB</v>
      </c>
      <c r="B18" s="72" t="s">
        <v>860</v>
      </c>
      <c r="C18" s="72" t="s">
        <v>840</v>
      </c>
      <c r="D18" s="72" t="s">
        <v>15</v>
      </c>
      <c r="E18" s="72" t="s">
        <v>102</v>
      </c>
      <c r="F18" s="72">
        <v>0.02</v>
      </c>
      <c r="G18" s="72">
        <v>0</v>
      </c>
      <c r="H18" s="86">
        <v>2.3199999999999998</v>
      </c>
      <c r="I18" s="12" t="s">
        <v>241</v>
      </c>
      <c r="J18" s="72" t="s">
        <v>974</v>
      </c>
      <c r="T18" s="318" t="str">
        <f t="shared" si="0"/>
        <v>トラック・バス</v>
      </c>
      <c r="U18" s="300" t="str">
        <f t="shared" si="1"/>
        <v>ガソリン</v>
      </c>
      <c r="V18" s="300" t="str">
        <f t="shared" si="2"/>
        <v>～1.7 t</v>
      </c>
      <c r="W18" s="300" t="str">
        <f t="shared" si="3"/>
        <v>H12</v>
      </c>
      <c r="X18" s="301" t="str">
        <f t="shared" si="4"/>
        <v>ZB</v>
      </c>
      <c r="Y18" s="287" t="s">
        <v>245</v>
      </c>
      <c r="Z18" s="300">
        <f t="shared" si="5"/>
        <v>0.02</v>
      </c>
      <c r="AA18" s="300">
        <f t="shared" si="6"/>
        <v>0</v>
      </c>
      <c r="AB18" s="361">
        <f t="shared" si="7"/>
        <v>2.3199999999999998</v>
      </c>
      <c r="AD18" s="42"/>
      <c r="AE18" s="42"/>
      <c r="AF18" s="42"/>
      <c r="AG18" s="42"/>
      <c r="AH18" s="271"/>
      <c r="AI18" s="268"/>
      <c r="AJ18" s="268"/>
      <c r="AK18" s="268"/>
      <c r="AL18" s="268"/>
      <c r="AM18" s="268"/>
      <c r="AN18" s="268"/>
    </row>
    <row r="19" spans="1:40" x14ac:dyDescent="0.2">
      <c r="A19" s="72" t="str">
        <f t="shared" si="8"/>
        <v>貨1ガABE</v>
      </c>
      <c r="B19" s="72" t="s">
        <v>860</v>
      </c>
      <c r="C19" s="72" t="s">
        <v>840</v>
      </c>
      <c r="D19" s="72" t="s">
        <v>839</v>
      </c>
      <c r="E19" s="72" t="s">
        <v>246</v>
      </c>
      <c r="F19" s="72">
        <v>0.05</v>
      </c>
      <c r="G19" s="72">
        <v>0</v>
      </c>
      <c r="H19" s="86">
        <v>2.3199999999999998</v>
      </c>
      <c r="I19" s="12" t="s">
        <v>235</v>
      </c>
      <c r="T19" s="318" t="str">
        <f t="shared" si="0"/>
        <v>トラック・バス</v>
      </c>
      <c r="U19" s="300" t="str">
        <f t="shared" si="1"/>
        <v>ガソリン</v>
      </c>
      <c r="V19" s="300" t="str">
        <f t="shared" si="2"/>
        <v>～1.7 t</v>
      </c>
      <c r="W19" s="300" t="str">
        <f t="shared" si="3"/>
        <v>H17</v>
      </c>
      <c r="X19" s="301" t="str">
        <f t="shared" si="4"/>
        <v>ABE</v>
      </c>
      <c r="Y19" s="287"/>
      <c r="Z19" s="300">
        <f t="shared" si="5"/>
        <v>0.05</v>
      </c>
      <c r="AA19" s="300">
        <f t="shared" si="6"/>
        <v>0</v>
      </c>
      <c r="AB19" s="361">
        <f t="shared" si="7"/>
        <v>2.3199999999999998</v>
      </c>
      <c r="AD19" s="319" t="s">
        <v>1066</v>
      </c>
      <c r="AE19" s="319"/>
      <c r="AF19" s="319"/>
      <c r="AG19" s="319"/>
      <c r="AH19" s="271"/>
      <c r="AI19" s="271"/>
      <c r="AJ19" s="271"/>
      <c r="AK19" s="271"/>
      <c r="AL19" s="271"/>
      <c r="AM19" s="271"/>
    </row>
    <row r="20" spans="1:40" x14ac:dyDescent="0.2">
      <c r="A20" s="72" t="str">
        <f t="shared" si="8"/>
        <v>貨1ガAAE</v>
      </c>
      <c r="B20" s="72" t="s">
        <v>860</v>
      </c>
      <c r="C20" s="72" t="s">
        <v>840</v>
      </c>
      <c r="D20" s="72" t="s">
        <v>839</v>
      </c>
      <c r="E20" s="72" t="s">
        <v>247</v>
      </c>
      <c r="F20" s="72">
        <v>2.5000000000000001E-2</v>
      </c>
      <c r="G20" s="72">
        <v>0</v>
      </c>
      <c r="H20" s="86">
        <v>2.3199999999999998</v>
      </c>
      <c r="I20" s="12" t="s">
        <v>241</v>
      </c>
      <c r="J20" s="72" t="s">
        <v>242</v>
      </c>
      <c r="T20" s="318" t="str">
        <f t="shared" si="0"/>
        <v>トラック・バス</v>
      </c>
      <c r="U20" s="300" t="str">
        <f t="shared" si="1"/>
        <v>ガソリン</v>
      </c>
      <c r="V20" s="300" t="str">
        <f t="shared" si="2"/>
        <v>～1.7 t</v>
      </c>
      <c r="W20" s="300" t="str">
        <f t="shared" si="3"/>
        <v>H17</v>
      </c>
      <c r="X20" s="301" t="str">
        <f t="shared" si="4"/>
        <v>AAE</v>
      </c>
      <c r="Y20" s="287"/>
      <c r="Z20" s="300">
        <f t="shared" si="5"/>
        <v>2.5000000000000001E-2</v>
      </c>
      <c r="AA20" s="300">
        <f t="shared" si="6"/>
        <v>0</v>
      </c>
      <c r="AB20" s="361">
        <f t="shared" si="7"/>
        <v>2.3199999999999998</v>
      </c>
      <c r="AD20" s="319" t="s">
        <v>1067</v>
      </c>
      <c r="AE20" s="319"/>
      <c r="AF20" s="319"/>
      <c r="AG20" s="319"/>
      <c r="AH20" s="271"/>
      <c r="AI20" s="271"/>
      <c r="AJ20" s="271"/>
      <c r="AK20" s="271"/>
      <c r="AL20" s="271"/>
      <c r="AM20" s="271"/>
    </row>
    <row r="21" spans="1:40" x14ac:dyDescent="0.2">
      <c r="A21" s="72" t="str">
        <f t="shared" ref="A21:A27" si="9">CONCATENATE(C21,E21)</f>
        <v>貨1ガALE</v>
      </c>
      <c r="B21" s="72" t="s">
        <v>860</v>
      </c>
      <c r="C21" s="72" t="s">
        <v>840</v>
      </c>
      <c r="D21" s="72" t="s">
        <v>839</v>
      </c>
      <c r="E21" s="291" t="s">
        <v>1511</v>
      </c>
      <c r="F21" s="291">
        <v>1.2500000000000001E-2</v>
      </c>
      <c r="G21" s="72">
        <v>0</v>
      </c>
      <c r="H21" s="72">
        <v>2.3199999999999998</v>
      </c>
      <c r="I21" s="12" t="s">
        <v>1480</v>
      </c>
      <c r="T21" s="318" t="str">
        <f t="shared" si="0"/>
        <v>トラック・バス</v>
      </c>
      <c r="U21" s="300" t="str">
        <f t="shared" si="1"/>
        <v>ガソリン</v>
      </c>
      <c r="V21" s="300" t="str">
        <f t="shared" si="2"/>
        <v>～1.7 t</v>
      </c>
      <c r="W21" s="300" t="str">
        <f t="shared" si="3"/>
        <v>H17</v>
      </c>
      <c r="X21" s="301" t="str">
        <f t="shared" si="4"/>
        <v>ALE</v>
      </c>
      <c r="Y21" s="287"/>
      <c r="Z21" s="300">
        <f t="shared" si="5"/>
        <v>1.2500000000000001E-2</v>
      </c>
      <c r="AA21" s="300">
        <f t="shared" si="6"/>
        <v>0</v>
      </c>
      <c r="AB21" s="361">
        <f t="shared" si="7"/>
        <v>2.3199999999999998</v>
      </c>
      <c r="AD21" s="319"/>
      <c r="AE21" s="319"/>
      <c r="AF21" s="319"/>
      <c r="AG21" s="319"/>
      <c r="AH21" s="271"/>
      <c r="AI21" s="271"/>
      <c r="AJ21" s="271"/>
      <c r="AK21" s="271"/>
      <c r="AL21" s="271"/>
      <c r="AM21" s="271"/>
    </row>
    <row r="22" spans="1:40" x14ac:dyDescent="0.2">
      <c r="A22" s="72" t="str">
        <f t="shared" si="9"/>
        <v>貨1ガCAE</v>
      </c>
      <c r="B22" s="72" t="s">
        <v>860</v>
      </c>
      <c r="C22" s="72" t="s">
        <v>840</v>
      </c>
      <c r="D22" s="72" t="s">
        <v>839</v>
      </c>
      <c r="E22" s="72" t="s">
        <v>841</v>
      </c>
      <c r="F22" s="72">
        <v>2.5000000000000001E-2</v>
      </c>
      <c r="G22" s="72">
        <v>0</v>
      </c>
      <c r="H22" s="72">
        <v>2.3199999999999998</v>
      </c>
      <c r="I22" s="12" t="s">
        <v>241</v>
      </c>
      <c r="J22" s="72" t="s">
        <v>973</v>
      </c>
      <c r="T22" s="318" t="str">
        <f t="shared" si="0"/>
        <v>トラック・バス</v>
      </c>
      <c r="U22" s="300" t="str">
        <f t="shared" si="1"/>
        <v>ガソリン</v>
      </c>
      <c r="V22" s="300" t="str">
        <f t="shared" si="2"/>
        <v>～1.7 t</v>
      </c>
      <c r="W22" s="300" t="str">
        <f t="shared" si="3"/>
        <v>H17</v>
      </c>
      <c r="X22" s="301" t="str">
        <f t="shared" si="4"/>
        <v>CAE</v>
      </c>
      <c r="Y22" s="287" t="s">
        <v>1702</v>
      </c>
      <c r="Z22" s="300">
        <f t="shared" si="5"/>
        <v>2.5000000000000001E-2</v>
      </c>
      <c r="AA22" s="300">
        <f t="shared" si="6"/>
        <v>0</v>
      </c>
      <c r="AB22" s="361">
        <f t="shared" si="7"/>
        <v>2.3199999999999998</v>
      </c>
      <c r="AD22" s="335" t="s">
        <v>1068</v>
      </c>
      <c r="AE22" s="335"/>
      <c r="AF22" s="335"/>
      <c r="AG22" s="335"/>
      <c r="AH22" s="270"/>
      <c r="AI22" s="270"/>
      <c r="AJ22" s="270"/>
      <c r="AK22" s="270"/>
      <c r="AL22" s="270"/>
      <c r="AM22" s="270"/>
    </row>
    <row r="23" spans="1:40" x14ac:dyDescent="0.2">
      <c r="A23" s="72" t="str">
        <f t="shared" si="9"/>
        <v>貨1ガCBE</v>
      </c>
      <c r="B23" s="72" t="s">
        <v>860</v>
      </c>
      <c r="C23" s="72" t="s">
        <v>840</v>
      </c>
      <c r="D23" s="72" t="s">
        <v>839</v>
      </c>
      <c r="E23" s="72" t="s">
        <v>842</v>
      </c>
      <c r="F23" s="72">
        <v>2.5000000000000001E-2</v>
      </c>
      <c r="G23" s="72">
        <v>0</v>
      </c>
      <c r="H23" s="86">
        <v>2.3199999999999998</v>
      </c>
      <c r="I23" s="12" t="s">
        <v>248</v>
      </c>
      <c r="J23" s="72" t="s">
        <v>244</v>
      </c>
      <c r="T23" s="318" t="str">
        <f t="shared" si="0"/>
        <v>トラック・バス</v>
      </c>
      <c r="U23" s="300" t="str">
        <f t="shared" si="1"/>
        <v>ガソリン</v>
      </c>
      <c r="V23" s="300" t="str">
        <f t="shared" si="2"/>
        <v>～1.7 t</v>
      </c>
      <c r="W23" s="300" t="str">
        <f t="shared" si="3"/>
        <v>H17</v>
      </c>
      <c r="X23" s="301" t="str">
        <f t="shared" si="4"/>
        <v>CBE</v>
      </c>
      <c r="Y23" s="287" t="s">
        <v>1702</v>
      </c>
      <c r="Z23" s="300">
        <f t="shared" si="5"/>
        <v>2.5000000000000001E-2</v>
      </c>
      <c r="AA23" s="300">
        <f t="shared" si="6"/>
        <v>0</v>
      </c>
      <c r="AB23" s="361">
        <f t="shared" si="7"/>
        <v>2.3199999999999998</v>
      </c>
      <c r="AD23" s="336"/>
      <c r="AE23" s="337"/>
      <c r="AF23" s="338" t="s">
        <v>657</v>
      </c>
      <c r="AG23" s="338" t="s">
        <v>658</v>
      </c>
      <c r="AH23" s="328"/>
      <c r="AI23" s="232"/>
      <c r="AJ23" s="232"/>
      <c r="AK23" s="232"/>
      <c r="AL23" s="232"/>
      <c r="AM23" s="232"/>
    </row>
    <row r="24" spans="1:40" x14ac:dyDescent="0.2">
      <c r="A24" s="72" t="str">
        <f t="shared" si="9"/>
        <v>貨1ガCLE</v>
      </c>
      <c r="B24" s="72" t="s">
        <v>860</v>
      </c>
      <c r="C24" s="72" t="s">
        <v>840</v>
      </c>
      <c r="D24" s="72" t="s">
        <v>839</v>
      </c>
      <c r="E24" s="291" t="s">
        <v>1512</v>
      </c>
      <c r="F24" s="291">
        <v>2.5000000000000001E-2</v>
      </c>
      <c r="G24" s="72">
        <v>0</v>
      </c>
      <c r="H24" s="86">
        <v>2.3199999999999998</v>
      </c>
      <c r="I24" s="12" t="s">
        <v>498</v>
      </c>
      <c r="T24" s="318" t="str">
        <f t="shared" si="0"/>
        <v>トラック・バス</v>
      </c>
      <c r="U24" s="300" t="str">
        <f t="shared" si="1"/>
        <v>ガソリン</v>
      </c>
      <c r="V24" s="300" t="str">
        <f t="shared" si="2"/>
        <v>～1.7 t</v>
      </c>
      <c r="W24" s="300" t="str">
        <f t="shared" si="3"/>
        <v>H17</v>
      </c>
      <c r="X24" s="301" t="str">
        <f t="shared" si="4"/>
        <v>CLE</v>
      </c>
      <c r="Y24" s="380" t="s">
        <v>1702</v>
      </c>
      <c r="Z24" s="300">
        <f t="shared" si="5"/>
        <v>2.5000000000000001E-2</v>
      </c>
      <c r="AA24" s="300">
        <f t="shared" si="6"/>
        <v>0</v>
      </c>
      <c r="AB24" s="361">
        <f t="shared" si="7"/>
        <v>2.3199999999999998</v>
      </c>
      <c r="AD24" s="339"/>
      <c r="AE24" s="340"/>
      <c r="AF24" s="287" t="s">
        <v>1131</v>
      </c>
      <c r="AG24" s="290" t="s">
        <v>1132</v>
      </c>
      <c r="AH24" s="328"/>
    </row>
    <row r="25" spans="1:40" x14ac:dyDescent="0.2">
      <c r="A25" s="72" t="str">
        <f t="shared" si="9"/>
        <v>貨1ガDAE</v>
      </c>
      <c r="B25" s="72" t="s">
        <v>860</v>
      </c>
      <c r="C25" s="72" t="s">
        <v>840</v>
      </c>
      <c r="D25" s="72" t="s">
        <v>839</v>
      </c>
      <c r="E25" s="72" t="s">
        <v>843</v>
      </c>
      <c r="F25" s="72">
        <v>1.2500000000000001E-2</v>
      </c>
      <c r="G25" s="72">
        <v>0</v>
      </c>
      <c r="H25" s="86">
        <v>2.3199999999999998</v>
      </c>
      <c r="I25" s="12" t="s">
        <v>241</v>
      </c>
      <c r="J25" s="72" t="s">
        <v>974</v>
      </c>
      <c r="T25" s="318" t="str">
        <f t="shared" si="0"/>
        <v>トラック・バス</v>
      </c>
      <c r="U25" s="300" t="str">
        <f t="shared" si="1"/>
        <v>ガソリン</v>
      </c>
      <c r="V25" s="300" t="str">
        <f t="shared" si="2"/>
        <v>～1.7 t</v>
      </c>
      <c r="W25" s="300" t="str">
        <f t="shared" si="3"/>
        <v>H17</v>
      </c>
      <c r="X25" s="301" t="str">
        <f t="shared" si="4"/>
        <v>DAE</v>
      </c>
      <c r="Y25" s="380" t="s">
        <v>1057</v>
      </c>
      <c r="Z25" s="300">
        <f t="shared" si="5"/>
        <v>1.2500000000000001E-2</v>
      </c>
      <c r="AA25" s="300">
        <f t="shared" si="6"/>
        <v>0</v>
      </c>
      <c r="AB25" s="361">
        <f t="shared" si="7"/>
        <v>2.3199999999999998</v>
      </c>
      <c r="AD25" s="818" t="s">
        <v>645</v>
      </c>
      <c r="AE25" s="561"/>
      <c r="AF25" s="265" t="s">
        <v>659</v>
      </c>
      <c r="AG25" s="341" t="s">
        <v>660</v>
      </c>
      <c r="AH25" s="328"/>
    </row>
    <row r="26" spans="1:40" x14ac:dyDescent="0.2">
      <c r="A26" s="72" t="str">
        <f t="shared" si="9"/>
        <v>貨1ガDBE</v>
      </c>
      <c r="B26" s="72" t="s">
        <v>860</v>
      </c>
      <c r="C26" s="72" t="s">
        <v>840</v>
      </c>
      <c r="D26" s="72" t="s">
        <v>839</v>
      </c>
      <c r="E26" s="72" t="s">
        <v>844</v>
      </c>
      <c r="F26" s="72">
        <v>1.2500000000000001E-2</v>
      </c>
      <c r="G26" s="72">
        <v>0</v>
      </c>
      <c r="H26" s="86">
        <v>2.3199999999999998</v>
      </c>
      <c r="I26" s="12" t="s">
        <v>249</v>
      </c>
      <c r="J26" s="72" t="s">
        <v>245</v>
      </c>
      <c r="T26" s="318" t="str">
        <f t="shared" si="0"/>
        <v>トラック・バス</v>
      </c>
      <c r="U26" s="300" t="str">
        <f t="shared" si="1"/>
        <v>ガソリン</v>
      </c>
      <c r="V26" s="300" t="str">
        <f t="shared" si="2"/>
        <v>～1.7 t</v>
      </c>
      <c r="W26" s="300" t="str">
        <f t="shared" si="3"/>
        <v>H17</v>
      </c>
      <c r="X26" s="301" t="str">
        <f t="shared" si="4"/>
        <v>DBE</v>
      </c>
      <c r="Y26" s="380" t="s">
        <v>1057</v>
      </c>
      <c r="Z26" s="300">
        <f t="shared" si="5"/>
        <v>1.2500000000000001E-2</v>
      </c>
      <c r="AA26" s="300">
        <f t="shared" si="6"/>
        <v>0</v>
      </c>
      <c r="AB26" s="361">
        <f t="shared" si="7"/>
        <v>2.3199999999999998</v>
      </c>
      <c r="AD26" s="816" t="s">
        <v>648</v>
      </c>
      <c r="AE26" s="817"/>
      <c r="AF26" s="266" t="s">
        <v>661</v>
      </c>
      <c r="AG26" s="342" t="s">
        <v>662</v>
      </c>
      <c r="AH26" s="328"/>
    </row>
    <row r="27" spans="1:40" s="282" customFormat="1" x14ac:dyDescent="0.2">
      <c r="A27" s="72" t="str">
        <f t="shared" si="9"/>
        <v>貨1ガDLE</v>
      </c>
      <c r="B27" s="72" t="s">
        <v>860</v>
      </c>
      <c r="C27" s="72" t="s">
        <v>840</v>
      </c>
      <c r="D27" s="72" t="s">
        <v>839</v>
      </c>
      <c r="E27" s="291" t="s">
        <v>1513</v>
      </c>
      <c r="F27" s="291">
        <v>1.2500000000000001E-2</v>
      </c>
      <c r="G27" s="72">
        <v>0</v>
      </c>
      <c r="H27" s="72">
        <v>2.3199999999999998</v>
      </c>
      <c r="I27" s="12" t="s">
        <v>498</v>
      </c>
      <c r="J27" s="72"/>
      <c r="T27" s="318" t="str">
        <f t="shared" si="0"/>
        <v>トラック・バス</v>
      </c>
      <c r="U27" s="300" t="str">
        <f t="shared" si="1"/>
        <v>ガソリン</v>
      </c>
      <c r="V27" s="300" t="str">
        <f t="shared" si="2"/>
        <v>～1.7 t</v>
      </c>
      <c r="W27" s="300" t="str">
        <f t="shared" si="3"/>
        <v>H17</v>
      </c>
      <c r="X27" s="301" t="str">
        <f t="shared" si="4"/>
        <v>DLE</v>
      </c>
      <c r="Y27" s="380" t="s">
        <v>1057</v>
      </c>
      <c r="Z27" s="300">
        <f t="shared" si="5"/>
        <v>1.2500000000000001E-2</v>
      </c>
      <c r="AA27" s="300">
        <f t="shared" si="6"/>
        <v>0</v>
      </c>
      <c r="AB27" s="361">
        <f t="shared" si="7"/>
        <v>2.3199999999999998</v>
      </c>
      <c r="AD27" s="816" t="s">
        <v>651</v>
      </c>
      <c r="AE27" s="817"/>
      <c r="AF27" s="342" t="s">
        <v>663</v>
      </c>
      <c r="AG27" s="342" t="s">
        <v>664</v>
      </c>
      <c r="AH27" s="329"/>
      <c r="AI27" s="279"/>
    </row>
    <row r="28" spans="1:40" s="282" customFormat="1" x14ac:dyDescent="0.2">
      <c r="A28" s="72" t="str">
        <f>CONCATENATE(C28,E28)</f>
        <v>貨1ガLBE</v>
      </c>
      <c r="B28" s="282" t="s">
        <v>860</v>
      </c>
      <c r="C28" s="282" t="s">
        <v>840</v>
      </c>
      <c r="D28" s="282" t="s">
        <v>1100</v>
      </c>
      <c r="E28" s="282" t="s">
        <v>250</v>
      </c>
      <c r="F28" s="282">
        <v>0.05</v>
      </c>
      <c r="G28" s="72">
        <v>0</v>
      </c>
      <c r="H28" s="72">
        <v>2.3199999999999998</v>
      </c>
      <c r="I28" s="283" t="s">
        <v>235</v>
      </c>
      <c r="T28" s="318" t="str">
        <f t="shared" si="0"/>
        <v>トラック・バス</v>
      </c>
      <c r="U28" s="300" t="str">
        <f t="shared" si="1"/>
        <v>ガソリン</v>
      </c>
      <c r="V28" s="300" t="str">
        <f t="shared" si="2"/>
        <v>～1.7 t</v>
      </c>
      <c r="W28" s="300" t="str">
        <f t="shared" si="3"/>
        <v>H21</v>
      </c>
      <c r="X28" s="301" t="str">
        <f t="shared" si="4"/>
        <v>LBE</v>
      </c>
      <c r="Y28" s="287"/>
      <c r="Z28" s="300">
        <f t="shared" si="5"/>
        <v>0.05</v>
      </c>
      <c r="AA28" s="300">
        <f t="shared" si="6"/>
        <v>0</v>
      </c>
      <c r="AB28" s="361">
        <f t="shared" si="7"/>
        <v>2.3199999999999998</v>
      </c>
      <c r="AD28" s="826" t="s">
        <v>654</v>
      </c>
      <c r="AE28" s="820"/>
      <c r="AF28" s="267" t="s">
        <v>665</v>
      </c>
      <c r="AG28" s="343" t="s">
        <v>666</v>
      </c>
      <c r="AH28" s="329"/>
      <c r="AI28" s="279"/>
    </row>
    <row r="29" spans="1:40" s="279" customFormat="1" x14ac:dyDescent="0.2">
      <c r="A29" s="72" t="str">
        <f>CONCATENATE(C29,E29)</f>
        <v>貨1ガLAE</v>
      </c>
      <c r="B29" s="282" t="s">
        <v>860</v>
      </c>
      <c r="C29" s="282" t="s">
        <v>840</v>
      </c>
      <c r="D29" s="282" t="s">
        <v>1100</v>
      </c>
      <c r="E29" s="282" t="s">
        <v>251</v>
      </c>
      <c r="F29" s="282">
        <v>2.5000000000000001E-2</v>
      </c>
      <c r="G29" s="72">
        <v>0</v>
      </c>
      <c r="H29" s="86">
        <v>2.3199999999999998</v>
      </c>
      <c r="I29" s="283" t="s">
        <v>241</v>
      </c>
      <c r="J29" s="282" t="s">
        <v>242</v>
      </c>
      <c r="K29" s="272"/>
      <c r="L29" s="272"/>
      <c r="M29" s="272"/>
      <c r="N29" s="272"/>
      <c r="O29" s="272"/>
      <c r="P29" s="272"/>
      <c r="Q29" s="272"/>
      <c r="R29" s="272"/>
      <c r="S29" s="272"/>
      <c r="T29" s="318" t="str">
        <f t="shared" si="0"/>
        <v>トラック・バス</v>
      </c>
      <c r="U29" s="300" t="str">
        <f t="shared" si="1"/>
        <v>ガソリン</v>
      </c>
      <c r="V29" s="300" t="str">
        <f t="shared" si="2"/>
        <v>～1.7 t</v>
      </c>
      <c r="W29" s="300" t="str">
        <f t="shared" si="3"/>
        <v>H21</v>
      </c>
      <c r="X29" s="301" t="str">
        <f t="shared" si="4"/>
        <v>LAE</v>
      </c>
      <c r="Y29" s="287"/>
      <c r="Z29" s="300">
        <f t="shared" si="5"/>
        <v>2.5000000000000001E-2</v>
      </c>
      <c r="AA29" s="300">
        <f t="shared" si="6"/>
        <v>0</v>
      </c>
      <c r="AB29" s="361">
        <f t="shared" si="7"/>
        <v>2.3199999999999998</v>
      </c>
      <c r="AD29" s="816" t="s">
        <v>651</v>
      </c>
      <c r="AE29" s="817"/>
      <c r="AF29" s="342" t="s">
        <v>663</v>
      </c>
      <c r="AG29" s="342" t="s">
        <v>664</v>
      </c>
      <c r="AH29" s="329"/>
    </row>
    <row r="30" spans="1:40" s="279" customFormat="1" x14ac:dyDescent="0.2">
      <c r="A30" s="72" t="str">
        <f t="shared" ref="A30:A39" si="10">CONCATENATE(C30,E30)</f>
        <v>貨1ガLLE</v>
      </c>
      <c r="B30" s="282" t="s">
        <v>860</v>
      </c>
      <c r="C30" s="282" t="s">
        <v>840</v>
      </c>
      <c r="D30" s="282" t="s">
        <v>1100</v>
      </c>
      <c r="E30" s="286" t="s">
        <v>1536</v>
      </c>
      <c r="F30" s="282">
        <v>1.2500000000000001E-2</v>
      </c>
      <c r="G30" s="72">
        <v>0</v>
      </c>
      <c r="H30" s="86">
        <v>2.3199999999999998</v>
      </c>
      <c r="I30" s="283" t="s">
        <v>1480</v>
      </c>
      <c r="J30" s="282"/>
      <c r="K30" s="272"/>
      <c r="L30" s="272"/>
      <c r="M30" s="272"/>
      <c r="N30" s="272"/>
      <c r="O30" s="272"/>
      <c r="P30" s="272"/>
      <c r="Q30" s="272"/>
      <c r="R30" s="272"/>
      <c r="S30" s="272"/>
      <c r="T30" s="318" t="str">
        <f t="shared" si="0"/>
        <v>トラック・バス</v>
      </c>
      <c r="U30" s="300" t="str">
        <f t="shared" si="1"/>
        <v>ガソリン</v>
      </c>
      <c r="V30" s="300" t="str">
        <f t="shared" si="2"/>
        <v>～1.7 t</v>
      </c>
      <c r="W30" s="300" t="str">
        <f t="shared" si="3"/>
        <v>H21</v>
      </c>
      <c r="X30" s="301" t="str">
        <f t="shared" si="4"/>
        <v>LLE</v>
      </c>
      <c r="Y30" s="287"/>
      <c r="Z30" s="300">
        <f t="shared" si="5"/>
        <v>1.2500000000000001E-2</v>
      </c>
      <c r="AA30" s="300">
        <f t="shared" si="6"/>
        <v>0</v>
      </c>
      <c r="AB30" s="361">
        <f t="shared" si="7"/>
        <v>2.3199999999999998</v>
      </c>
      <c r="AD30" s="826" t="s">
        <v>654</v>
      </c>
      <c r="AE30" s="820"/>
      <c r="AF30" s="267" t="s">
        <v>665</v>
      </c>
      <c r="AG30" s="343" t="s">
        <v>666</v>
      </c>
      <c r="AH30" s="329"/>
    </row>
    <row r="31" spans="1:40" s="279" customFormat="1" x14ac:dyDescent="0.2">
      <c r="A31" s="72" t="str">
        <f t="shared" si="10"/>
        <v>貨1ガMBE</v>
      </c>
      <c r="B31" s="282" t="s">
        <v>860</v>
      </c>
      <c r="C31" s="282" t="s">
        <v>840</v>
      </c>
      <c r="D31" s="282" t="s">
        <v>1100</v>
      </c>
      <c r="E31" s="273" t="s">
        <v>252</v>
      </c>
      <c r="F31" s="272">
        <v>2.5000000000000001E-2</v>
      </c>
      <c r="G31" s="72">
        <v>0</v>
      </c>
      <c r="H31" s="86">
        <v>2.3199999999999998</v>
      </c>
      <c r="I31" s="274" t="s">
        <v>248</v>
      </c>
      <c r="J31" s="272" t="s">
        <v>1056</v>
      </c>
      <c r="K31" s="272"/>
      <c r="L31" s="272"/>
      <c r="M31" s="272"/>
      <c r="N31" s="272"/>
      <c r="O31" s="272"/>
      <c r="P31" s="272"/>
      <c r="Q31" s="272"/>
      <c r="R31" s="272"/>
      <c r="S31" s="272"/>
      <c r="T31" s="318" t="str">
        <f t="shared" si="0"/>
        <v>トラック・バス</v>
      </c>
      <c r="U31" s="300" t="str">
        <f t="shared" si="1"/>
        <v>ガソリン</v>
      </c>
      <c r="V31" s="300" t="str">
        <f t="shared" si="2"/>
        <v>～1.7 t</v>
      </c>
      <c r="W31" s="300" t="str">
        <f t="shared" si="3"/>
        <v>H21</v>
      </c>
      <c r="X31" s="301" t="str">
        <f t="shared" si="4"/>
        <v>MBE</v>
      </c>
      <c r="Y31" s="380" t="s">
        <v>1704</v>
      </c>
      <c r="Z31" s="300">
        <f t="shared" si="5"/>
        <v>2.5000000000000001E-2</v>
      </c>
      <c r="AA31" s="300">
        <f t="shared" si="6"/>
        <v>0</v>
      </c>
      <c r="AB31" s="361">
        <f t="shared" si="7"/>
        <v>2.3199999999999998</v>
      </c>
      <c r="AD31" s="344"/>
      <c r="AE31" s="280"/>
      <c r="AF31" s="281"/>
      <c r="AG31" s="345"/>
      <c r="AH31" s="329"/>
    </row>
    <row r="32" spans="1:40" s="279" customFormat="1" ht="17.5" thickBot="1" x14ac:dyDescent="0.25">
      <c r="A32" s="72" t="str">
        <f t="shared" si="10"/>
        <v>貨1ガMAE</v>
      </c>
      <c r="B32" s="282" t="s">
        <v>860</v>
      </c>
      <c r="C32" s="282" t="s">
        <v>840</v>
      </c>
      <c r="D32" s="282" t="s">
        <v>1100</v>
      </c>
      <c r="E32" s="273" t="s">
        <v>253</v>
      </c>
      <c r="F32" s="272">
        <v>2.5000000000000001E-2</v>
      </c>
      <c r="G32" s="72">
        <v>0</v>
      </c>
      <c r="H32" s="86">
        <v>2.3199999999999998</v>
      </c>
      <c r="I32" s="274" t="s">
        <v>241</v>
      </c>
      <c r="J32" s="272" t="s">
        <v>1101</v>
      </c>
      <c r="K32" s="272"/>
      <c r="L32" s="272"/>
      <c r="M32" s="272"/>
      <c r="N32" s="272"/>
      <c r="O32" s="272"/>
      <c r="P32" s="272"/>
      <c r="Q32" s="272"/>
      <c r="R32" s="272"/>
      <c r="S32" s="272"/>
      <c r="T32" s="318" t="str">
        <f t="shared" si="0"/>
        <v>トラック・バス</v>
      </c>
      <c r="U32" s="300" t="str">
        <f t="shared" si="1"/>
        <v>ガソリン</v>
      </c>
      <c r="V32" s="300" t="str">
        <f t="shared" si="2"/>
        <v>～1.7 t</v>
      </c>
      <c r="W32" s="300" t="str">
        <f t="shared" si="3"/>
        <v>H21</v>
      </c>
      <c r="X32" s="301" t="str">
        <f t="shared" si="4"/>
        <v>MAE</v>
      </c>
      <c r="Y32" s="287" t="s">
        <v>1704</v>
      </c>
      <c r="Z32" s="300">
        <f t="shared" si="5"/>
        <v>2.5000000000000001E-2</v>
      </c>
      <c r="AA32" s="300">
        <f t="shared" si="6"/>
        <v>0</v>
      </c>
      <c r="AB32" s="361">
        <f t="shared" si="7"/>
        <v>2.3199999999999998</v>
      </c>
      <c r="AD32" s="824" t="s">
        <v>1140</v>
      </c>
      <c r="AE32" s="824"/>
      <c r="AF32" s="824"/>
      <c r="AG32" s="825"/>
      <c r="AH32" s="329"/>
    </row>
    <row r="33" spans="1:40" s="279" customFormat="1" ht="16.5" thickBot="1" x14ac:dyDescent="0.25">
      <c r="A33" s="72" t="str">
        <f t="shared" si="10"/>
        <v>貨1ガMLE</v>
      </c>
      <c r="B33" s="282" t="s">
        <v>860</v>
      </c>
      <c r="C33" s="282" t="s">
        <v>840</v>
      </c>
      <c r="D33" s="282" t="s">
        <v>1100</v>
      </c>
      <c r="E33" s="273" t="s">
        <v>1537</v>
      </c>
      <c r="F33" s="272">
        <v>2.5000000000000001E-2</v>
      </c>
      <c r="G33" s="72">
        <v>0</v>
      </c>
      <c r="H33" s="72">
        <v>2.3199999999999998</v>
      </c>
      <c r="I33" s="274" t="s">
        <v>1480</v>
      </c>
      <c r="J33" s="272"/>
      <c r="K33" s="272"/>
      <c r="L33" s="272"/>
      <c r="M33" s="272"/>
      <c r="N33" s="272"/>
      <c r="O33" s="272"/>
      <c r="P33" s="272"/>
      <c r="Q33" s="272"/>
      <c r="R33" s="272"/>
      <c r="S33" s="272"/>
      <c r="T33" s="318" t="str">
        <f t="shared" si="0"/>
        <v>トラック・バス</v>
      </c>
      <c r="U33" s="300" t="str">
        <f t="shared" si="1"/>
        <v>ガソリン</v>
      </c>
      <c r="V33" s="300" t="str">
        <f t="shared" si="2"/>
        <v>～1.7 t</v>
      </c>
      <c r="W33" s="300" t="str">
        <f t="shared" si="3"/>
        <v>H21</v>
      </c>
      <c r="X33" s="301" t="str">
        <f t="shared" si="4"/>
        <v>MLE</v>
      </c>
      <c r="Y33" s="287" t="s">
        <v>1704</v>
      </c>
      <c r="Z33" s="300">
        <f t="shared" si="5"/>
        <v>2.5000000000000001E-2</v>
      </c>
      <c r="AA33" s="300">
        <f t="shared" si="6"/>
        <v>0</v>
      </c>
      <c r="AB33" s="361">
        <f t="shared" si="7"/>
        <v>2.3199999999999998</v>
      </c>
      <c r="AD33" s="814" t="s">
        <v>1039</v>
      </c>
      <c r="AE33" s="613"/>
      <c r="AF33" s="346" t="s">
        <v>1040</v>
      </c>
      <c r="AG33" s="347" t="s">
        <v>667</v>
      </c>
      <c r="AH33" s="328"/>
      <c r="AI33" s="72"/>
    </row>
    <row r="34" spans="1:40" s="279" customFormat="1" ht="16" x14ac:dyDescent="0.2">
      <c r="A34" s="72" t="str">
        <f t="shared" si="10"/>
        <v>貨1ガRBE</v>
      </c>
      <c r="B34" s="282" t="s">
        <v>860</v>
      </c>
      <c r="C34" s="282" t="s">
        <v>840</v>
      </c>
      <c r="D34" s="282" t="s">
        <v>1100</v>
      </c>
      <c r="E34" s="273" t="s">
        <v>254</v>
      </c>
      <c r="F34" s="272">
        <v>1.2500000000000001E-2</v>
      </c>
      <c r="G34" s="72">
        <v>0</v>
      </c>
      <c r="H34" s="72">
        <v>2.3199999999999998</v>
      </c>
      <c r="I34" s="274" t="s">
        <v>249</v>
      </c>
      <c r="J34" s="273" t="s">
        <v>1057</v>
      </c>
      <c r="K34" s="272"/>
      <c r="L34" s="272"/>
      <c r="M34" s="272"/>
      <c r="N34" s="272"/>
      <c r="O34" s="272"/>
      <c r="P34" s="272"/>
      <c r="Q34" s="272"/>
      <c r="R34" s="272"/>
      <c r="S34" s="272"/>
      <c r="T34" s="318" t="str">
        <f t="shared" si="0"/>
        <v>トラック・バス</v>
      </c>
      <c r="U34" s="300" t="str">
        <f t="shared" si="1"/>
        <v>ガソリン</v>
      </c>
      <c r="V34" s="300" t="str">
        <f t="shared" si="2"/>
        <v>～1.7 t</v>
      </c>
      <c r="W34" s="300" t="str">
        <f t="shared" si="3"/>
        <v>H21</v>
      </c>
      <c r="X34" s="301" t="str">
        <f t="shared" si="4"/>
        <v>RBE</v>
      </c>
      <c r="Y34" s="380" t="s">
        <v>1057</v>
      </c>
      <c r="Z34" s="300">
        <f t="shared" si="5"/>
        <v>1.2500000000000001E-2</v>
      </c>
      <c r="AA34" s="300">
        <f t="shared" si="6"/>
        <v>0</v>
      </c>
      <c r="AB34" s="361">
        <f t="shared" si="7"/>
        <v>2.3199999999999998</v>
      </c>
      <c r="AD34" s="703" t="s">
        <v>668</v>
      </c>
      <c r="AE34" s="815"/>
      <c r="AF34" s="348" t="s">
        <v>669</v>
      </c>
      <c r="AG34" s="349">
        <v>2.3199999999999998</v>
      </c>
      <c r="AH34" s="328"/>
      <c r="AI34" s="72"/>
    </row>
    <row r="35" spans="1:40" ht="16" x14ac:dyDescent="0.2">
      <c r="A35" s="72" t="str">
        <f t="shared" si="10"/>
        <v>貨1ガRAE</v>
      </c>
      <c r="B35" s="282" t="s">
        <v>860</v>
      </c>
      <c r="C35" s="282" t="s">
        <v>840</v>
      </c>
      <c r="D35" s="282" t="s">
        <v>1100</v>
      </c>
      <c r="E35" s="273" t="s">
        <v>255</v>
      </c>
      <c r="F35" s="272">
        <v>1.2500000000000001E-2</v>
      </c>
      <c r="G35" s="72">
        <v>0</v>
      </c>
      <c r="H35" s="86">
        <v>2.3199999999999998</v>
      </c>
      <c r="I35" s="274" t="s">
        <v>241</v>
      </c>
      <c r="J35" s="273" t="s">
        <v>1102</v>
      </c>
      <c r="T35" s="318" t="str">
        <f t="shared" si="0"/>
        <v>トラック・バス</v>
      </c>
      <c r="U35" s="300" t="str">
        <f t="shared" si="1"/>
        <v>ガソリン</v>
      </c>
      <c r="V35" s="300" t="str">
        <f t="shared" si="2"/>
        <v>～1.7 t</v>
      </c>
      <c r="W35" s="300" t="str">
        <f t="shared" si="3"/>
        <v>H21</v>
      </c>
      <c r="X35" s="301" t="str">
        <f t="shared" si="4"/>
        <v>RAE</v>
      </c>
      <c r="Y35" s="380" t="s">
        <v>1057</v>
      </c>
      <c r="Z35" s="300">
        <f t="shared" si="5"/>
        <v>1.2500000000000001E-2</v>
      </c>
      <c r="AA35" s="300">
        <f t="shared" si="6"/>
        <v>0</v>
      </c>
      <c r="AB35" s="361">
        <f t="shared" si="7"/>
        <v>2.3199999999999998</v>
      </c>
      <c r="AD35" s="690" t="s">
        <v>1177</v>
      </c>
      <c r="AE35" s="823"/>
      <c r="AF35" s="334" t="s">
        <v>669</v>
      </c>
      <c r="AG35" s="350">
        <v>2.58</v>
      </c>
      <c r="AH35" s="270"/>
      <c r="AI35" s="271"/>
    </row>
    <row r="36" spans="1:40" ht="16" x14ac:dyDescent="0.2">
      <c r="A36" s="72" t="str">
        <f t="shared" si="10"/>
        <v>貨1ガRLE</v>
      </c>
      <c r="B36" s="282" t="s">
        <v>860</v>
      </c>
      <c r="C36" s="282" t="s">
        <v>840</v>
      </c>
      <c r="D36" s="282" t="s">
        <v>1100</v>
      </c>
      <c r="E36" s="273" t="s">
        <v>1538</v>
      </c>
      <c r="F36" s="272">
        <v>1.2500000000000001E-2</v>
      </c>
      <c r="G36" s="72">
        <v>0</v>
      </c>
      <c r="H36" s="86">
        <v>2.3199999999999998</v>
      </c>
      <c r="I36" s="274" t="s">
        <v>1480</v>
      </c>
      <c r="J36" s="273"/>
      <c r="T36" s="318" t="str">
        <f t="shared" si="0"/>
        <v>トラック・バス</v>
      </c>
      <c r="U36" s="300" t="str">
        <f t="shared" si="1"/>
        <v>ガソリン</v>
      </c>
      <c r="V36" s="300" t="str">
        <f t="shared" si="2"/>
        <v>～1.7 t</v>
      </c>
      <c r="W36" s="300" t="str">
        <f t="shared" si="3"/>
        <v>H21</v>
      </c>
      <c r="X36" s="301" t="str">
        <f t="shared" si="4"/>
        <v>RLE</v>
      </c>
      <c r="Y36" s="380" t="s">
        <v>1057</v>
      </c>
      <c r="Z36" s="300">
        <f t="shared" si="5"/>
        <v>1.2500000000000001E-2</v>
      </c>
      <c r="AA36" s="300">
        <f t="shared" si="6"/>
        <v>0</v>
      </c>
      <c r="AB36" s="361">
        <f t="shared" si="7"/>
        <v>2.3199999999999998</v>
      </c>
      <c r="AD36" s="690" t="s">
        <v>670</v>
      </c>
      <c r="AE36" s="823"/>
      <c r="AF36" s="351" t="s">
        <v>671</v>
      </c>
      <c r="AG36" s="350">
        <v>3</v>
      </c>
      <c r="AH36" s="270"/>
      <c r="AI36" s="271"/>
    </row>
    <row r="37" spans="1:40" ht="18" customHeight="1" x14ac:dyDescent="0.2">
      <c r="A37" s="72" t="str">
        <f t="shared" si="10"/>
        <v>貨1ガQBE</v>
      </c>
      <c r="B37" s="282" t="s">
        <v>860</v>
      </c>
      <c r="C37" s="282" t="s">
        <v>840</v>
      </c>
      <c r="D37" s="282" t="s">
        <v>1100</v>
      </c>
      <c r="E37" s="273" t="s">
        <v>256</v>
      </c>
      <c r="F37" s="272">
        <v>4.4999999999999998E-2</v>
      </c>
      <c r="G37" s="72">
        <v>0</v>
      </c>
      <c r="H37" s="86">
        <v>2.3199999999999998</v>
      </c>
      <c r="I37" s="274" t="s">
        <v>235</v>
      </c>
      <c r="J37" s="273" t="s">
        <v>243</v>
      </c>
      <c r="T37" s="318" t="str">
        <f t="shared" si="0"/>
        <v>トラック・バス</v>
      </c>
      <c r="U37" s="300" t="str">
        <f t="shared" si="1"/>
        <v>ガソリン</v>
      </c>
      <c r="V37" s="300" t="str">
        <f t="shared" si="2"/>
        <v>～1.7 t</v>
      </c>
      <c r="W37" s="300" t="str">
        <f t="shared" si="3"/>
        <v>H21</v>
      </c>
      <c r="X37" s="301" t="str">
        <f t="shared" si="4"/>
        <v>QBE</v>
      </c>
      <c r="Y37" s="380" t="s">
        <v>1705</v>
      </c>
      <c r="Z37" s="300">
        <f t="shared" si="5"/>
        <v>4.4999999999999998E-2</v>
      </c>
      <c r="AA37" s="300">
        <f t="shared" si="6"/>
        <v>0</v>
      </c>
      <c r="AB37" s="361">
        <f t="shared" si="7"/>
        <v>2.3199999999999998</v>
      </c>
      <c r="AD37" s="690" t="s">
        <v>672</v>
      </c>
      <c r="AE37" s="823"/>
      <c r="AF37" s="351" t="s">
        <v>673</v>
      </c>
      <c r="AG37" s="350">
        <v>2.23</v>
      </c>
      <c r="AH37" s="230"/>
      <c r="AI37" s="271"/>
      <c r="AJ37" s="271"/>
      <c r="AK37" s="268"/>
      <c r="AL37" s="268"/>
      <c r="AM37" s="268"/>
      <c r="AN37" s="268"/>
    </row>
    <row r="38" spans="1:40" ht="16" x14ac:dyDescent="0.2">
      <c r="A38" s="72" t="str">
        <f t="shared" si="10"/>
        <v>貨1ガQAE</v>
      </c>
      <c r="B38" s="282" t="s">
        <v>860</v>
      </c>
      <c r="C38" s="282" t="s">
        <v>840</v>
      </c>
      <c r="D38" s="282" t="s">
        <v>1100</v>
      </c>
      <c r="E38" s="273" t="s">
        <v>257</v>
      </c>
      <c r="F38" s="272">
        <v>4.4999999999999998E-2</v>
      </c>
      <c r="G38" s="72">
        <v>0</v>
      </c>
      <c r="H38" s="86">
        <v>2.3199999999999998</v>
      </c>
      <c r="I38" s="274" t="s">
        <v>241</v>
      </c>
      <c r="J38" s="273" t="s">
        <v>972</v>
      </c>
      <c r="T38" s="318" t="str">
        <f t="shared" si="0"/>
        <v>トラック・バス</v>
      </c>
      <c r="U38" s="300" t="str">
        <f t="shared" si="1"/>
        <v>ガソリン</v>
      </c>
      <c r="V38" s="300" t="str">
        <f t="shared" si="2"/>
        <v>～1.7 t</v>
      </c>
      <c r="W38" s="300" t="str">
        <f t="shared" si="3"/>
        <v>H21</v>
      </c>
      <c r="X38" s="301" t="str">
        <f t="shared" si="4"/>
        <v>QAE</v>
      </c>
      <c r="Y38" s="380" t="s">
        <v>1705</v>
      </c>
      <c r="Z38" s="300">
        <f t="shared" si="5"/>
        <v>4.4999999999999998E-2</v>
      </c>
      <c r="AA38" s="300">
        <f t="shared" si="6"/>
        <v>0</v>
      </c>
      <c r="AB38" s="361">
        <f t="shared" si="7"/>
        <v>2.3199999999999998</v>
      </c>
      <c r="AD38" s="690" t="s">
        <v>1041</v>
      </c>
      <c r="AE38" s="823"/>
      <c r="AF38" s="351" t="s">
        <v>674</v>
      </c>
      <c r="AG38" s="350">
        <v>0</v>
      </c>
      <c r="AH38" s="331"/>
      <c r="AI38" s="271"/>
      <c r="AJ38" s="271"/>
      <c r="AK38" s="268"/>
      <c r="AL38" s="268"/>
      <c r="AM38" s="268"/>
      <c r="AN38" s="268"/>
    </row>
    <row r="39" spans="1:40" ht="13.5" customHeight="1" thickBot="1" x14ac:dyDescent="0.25">
      <c r="A39" s="72" t="str">
        <f t="shared" si="10"/>
        <v>貨1ガQLE</v>
      </c>
      <c r="B39" s="282" t="s">
        <v>860</v>
      </c>
      <c r="C39" s="282" t="s">
        <v>840</v>
      </c>
      <c r="D39" s="282" t="s">
        <v>1100</v>
      </c>
      <c r="E39" s="273" t="s">
        <v>1540</v>
      </c>
      <c r="F39" s="272">
        <v>4.4999999999999998E-2</v>
      </c>
      <c r="G39" s="72">
        <v>0</v>
      </c>
      <c r="H39" s="72">
        <v>2.3199999999999998</v>
      </c>
      <c r="I39" s="274" t="s">
        <v>1480</v>
      </c>
      <c r="J39" s="273"/>
      <c r="T39" s="318" t="str">
        <f t="shared" si="0"/>
        <v>トラック・バス</v>
      </c>
      <c r="U39" s="300" t="str">
        <f t="shared" si="1"/>
        <v>ガソリン</v>
      </c>
      <c r="V39" s="300" t="str">
        <f t="shared" si="2"/>
        <v>～1.7 t</v>
      </c>
      <c r="W39" s="300" t="str">
        <f t="shared" si="3"/>
        <v>H21</v>
      </c>
      <c r="X39" s="301" t="str">
        <f t="shared" si="4"/>
        <v>QLE</v>
      </c>
      <c r="Y39" s="380" t="s">
        <v>1705</v>
      </c>
      <c r="Z39" s="300">
        <f t="shared" si="5"/>
        <v>4.4999999999999998E-2</v>
      </c>
      <c r="AA39" s="300">
        <f t="shared" si="6"/>
        <v>0</v>
      </c>
      <c r="AB39" s="361">
        <f t="shared" si="7"/>
        <v>2.3199999999999998</v>
      </c>
      <c r="AD39" s="706" t="s">
        <v>675</v>
      </c>
      <c r="AE39" s="829"/>
      <c r="AF39" s="352" t="s">
        <v>676</v>
      </c>
      <c r="AG39" s="353">
        <v>1.37</v>
      </c>
      <c r="AH39" s="231"/>
      <c r="AI39" s="268"/>
      <c r="AJ39" s="271"/>
      <c r="AK39" s="268"/>
      <c r="AL39" s="268"/>
      <c r="AM39" s="268"/>
      <c r="AN39" s="268"/>
    </row>
    <row r="40" spans="1:40" ht="16.5" customHeight="1" x14ac:dyDescent="0.2">
      <c r="A40" s="72" t="str">
        <f>CONCATENATE(C40,E40)</f>
        <v>貨1ガ3BE</v>
      </c>
      <c r="B40" s="272" t="s">
        <v>860</v>
      </c>
      <c r="C40" s="272" t="s">
        <v>840</v>
      </c>
      <c r="D40" s="357" t="s">
        <v>1285</v>
      </c>
      <c r="E40" s="357" t="s">
        <v>1272</v>
      </c>
      <c r="F40" s="357">
        <v>0.05</v>
      </c>
      <c r="G40" s="72">
        <v>0</v>
      </c>
      <c r="H40" s="72">
        <v>2.3199999999999998</v>
      </c>
      <c r="I40" s="12" t="s">
        <v>235</v>
      </c>
      <c r="T40" s="318" t="str">
        <f t="shared" si="0"/>
        <v>トラック・バス</v>
      </c>
      <c r="U40" s="300" t="str">
        <f t="shared" si="1"/>
        <v>ガソリン</v>
      </c>
      <c r="V40" s="300" t="str">
        <f t="shared" si="2"/>
        <v>～1.7 t</v>
      </c>
      <c r="W40" s="300" t="str">
        <f t="shared" si="3"/>
        <v>H30</v>
      </c>
      <c r="X40" s="301" t="str">
        <f t="shared" si="4"/>
        <v>3BE</v>
      </c>
      <c r="Y40" s="287"/>
      <c r="Z40" s="300">
        <f t="shared" si="5"/>
        <v>0.05</v>
      </c>
      <c r="AA40" s="300">
        <f t="shared" si="6"/>
        <v>0</v>
      </c>
      <c r="AB40" s="361">
        <f t="shared" si="7"/>
        <v>2.3199999999999998</v>
      </c>
      <c r="AD40" s="354"/>
      <c r="AE40" s="157"/>
      <c r="AF40" s="354"/>
      <c r="AG40" s="355"/>
      <c r="AH40" s="231"/>
      <c r="AI40" s="268"/>
      <c r="AJ40" s="271"/>
      <c r="AK40" s="268"/>
      <c r="AL40" s="268"/>
      <c r="AM40" s="268"/>
      <c r="AN40" s="268"/>
    </row>
    <row r="41" spans="1:40" ht="13.5" customHeight="1" x14ac:dyDescent="0.2">
      <c r="A41" s="72" t="str">
        <f>CONCATENATE(C41,E41)</f>
        <v>貨1ガ3AE</v>
      </c>
      <c r="B41" s="272" t="s">
        <v>860</v>
      </c>
      <c r="C41" s="273" t="s">
        <v>840</v>
      </c>
      <c r="D41" s="357" t="s">
        <v>1287</v>
      </c>
      <c r="E41" s="357" t="s">
        <v>1271</v>
      </c>
      <c r="F41" s="357">
        <v>2.5000000000000001E-2</v>
      </c>
      <c r="G41" s="72">
        <v>0</v>
      </c>
      <c r="H41" s="86">
        <v>2.3199999999999998</v>
      </c>
      <c r="I41" s="274" t="s">
        <v>241</v>
      </c>
      <c r="T41" s="318" t="str">
        <f t="shared" si="0"/>
        <v>トラック・バス</v>
      </c>
      <c r="U41" s="300" t="str">
        <f t="shared" si="1"/>
        <v>ガソリン</v>
      </c>
      <c r="V41" s="300" t="str">
        <f t="shared" si="2"/>
        <v>～1.7 t</v>
      </c>
      <c r="W41" s="300" t="str">
        <f t="shared" si="3"/>
        <v>H30</v>
      </c>
      <c r="X41" s="301" t="str">
        <f t="shared" si="4"/>
        <v>3AE</v>
      </c>
      <c r="Y41" s="287"/>
      <c r="Z41" s="300">
        <f t="shared" si="5"/>
        <v>2.5000000000000001E-2</v>
      </c>
      <c r="AA41" s="300">
        <f t="shared" si="6"/>
        <v>0</v>
      </c>
      <c r="AB41" s="361">
        <f t="shared" si="7"/>
        <v>2.3199999999999998</v>
      </c>
      <c r="AD41" s="356"/>
      <c r="AE41" s="320"/>
      <c r="AF41" s="356"/>
      <c r="AG41" s="330"/>
      <c r="AH41" s="231"/>
      <c r="AI41" s="268"/>
      <c r="AJ41" s="268"/>
      <c r="AK41" s="268"/>
      <c r="AL41" s="268"/>
      <c r="AM41" s="268"/>
      <c r="AN41" s="268"/>
    </row>
    <row r="42" spans="1:40" ht="13.5" customHeight="1" x14ac:dyDescent="0.2">
      <c r="A42" s="72" t="str">
        <f t="shared" ref="A42:A51" si="11">CONCATENATE(C42,E42)</f>
        <v>貨1ガ3LE</v>
      </c>
      <c r="B42" s="272" t="s">
        <v>860</v>
      </c>
      <c r="C42" s="272" t="s">
        <v>840</v>
      </c>
      <c r="D42" s="357" t="s">
        <v>1288</v>
      </c>
      <c r="E42" s="357" t="s">
        <v>1482</v>
      </c>
      <c r="F42" s="357">
        <v>1.2500000000000001E-2</v>
      </c>
      <c r="G42" s="72">
        <v>0</v>
      </c>
      <c r="H42" s="86">
        <v>2.3199999999999998</v>
      </c>
      <c r="I42" s="274" t="s">
        <v>1480</v>
      </c>
      <c r="T42" s="318" t="str">
        <f t="shared" si="0"/>
        <v>トラック・バス</v>
      </c>
      <c r="U42" s="300" t="str">
        <f t="shared" si="1"/>
        <v>ガソリン</v>
      </c>
      <c r="V42" s="300" t="str">
        <f t="shared" si="2"/>
        <v>～1.7 t</v>
      </c>
      <c r="W42" s="300" t="str">
        <f t="shared" si="3"/>
        <v>H30</v>
      </c>
      <c r="X42" s="301" t="str">
        <f t="shared" si="4"/>
        <v>3LE</v>
      </c>
      <c r="Y42" s="287"/>
      <c r="Z42" s="300">
        <f t="shared" si="5"/>
        <v>1.2500000000000001E-2</v>
      </c>
      <c r="AA42" s="300">
        <f t="shared" si="6"/>
        <v>0</v>
      </c>
      <c r="AB42" s="361">
        <f t="shared" si="7"/>
        <v>2.3199999999999998</v>
      </c>
      <c r="AD42" s="356"/>
      <c r="AE42" s="320"/>
      <c r="AF42" s="356"/>
      <c r="AG42" s="330"/>
      <c r="AH42" s="231"/>
      <c r="AI42" s="268"/>
      <c r="AJ42" s="268"/>
      <c r="AK42" s="268"/>
      <c r="AL42" s="268"/>
      <c r="AM42" s="268"/>
      <c r="AN42" s="268"/>
    </row>
    <row r="43" spans="1:40" ht="13.5" customHeight="1" x14ac:dyDescent="0.2">
      <c r="A43" s="72" t="str">
        <f t="shared" si="11"/>
        <v>貨1ガ4BE</v>
      </c>
      <c r="B43" s="272" t="s">
        <v>860</v>
      </c>
      <c r="C43" s="273" t="s">
        <v>840</v>
      </c>
      <c r="D43" s="357" t="s">
        <v>1286</v>
      </c>
      <c r="E43" s="357" t="s">
        <v>1274</v>
      </c>
      <c r="F43" s="357">
        <v>3.7499999999999999E-2</v>
      </c>
      <c r="G43" s="72">
        <v>0</v>
      </c>
      <c r="H43" s="86">
        <v>2.3199999999999998</v>
      </c>
      <c r="I43" s="12" t="s">
        <v>1741</v>
      </c>
      <c r="T43" s="318" t="str">
        <f t="shared" si="0"/>
        <v>トラック・バス</v>
      </c>
      <c r="U43" s="300" t="str">
        <f t="shared" si="1"/>
        <v>ガソリン</v>
      </c>
      <c r="V43" s="300" t="str">
        <f t="shared" si="2"/>
        <v>～1.7 t</v>
      </c>
      <c r="W43" s="300" t="str">
        <f t="shared" si="3"/>
        <v>H30</v>
      </c>
      <c r="X43" s="301" t="str">
        <f t="shared" si="4"/>
        <v>4BE</v>
      </c>
      <c r="Y43" s="380" t="s">
        <v>1704</v>
      </c>
      <c r="Z43" s="300">
        <f t="shared" si="5"/>
        <v>3.7499999999999999E-2</v>
      </c>
      <c r="AA43" s="300">
        <f t="shared" si="6"/>
        <v>0</v>
      </c>
      <c r="AB43" s="361">
        <f t="shared" si="7"/>
        <v>2.3199999999999998</v>
      </c>
      <c r="AD43" s="356"/>
      <c r="AE43" s="320"/>
      <c r="AF43" s="356"/>
      <c r="AG43" s="330"/>
      <c r="AH43" s="231"/>
      <c r="AI43" s="230"/>
      <c r="AJ43" s="268"/>
      <c r="AK43" s="268"/>
      <c r="AL43" s="268"/>
      <c r="AM43" s="268"/>
      <c r="AN43" s="268"/>
    </row>
    <row r="44" spans="1:40" ht="13.5" customHeight="1" x14ac:dyDescent="0.2">
      <c r="A44" s="72" t="str">
        <f t="shared" si="11"/>
        <v>貨1ガ4AE</v>
      </c>
      <c r="B44" s="272" t="s">
        <v>860</v>
      </c>
      <c r="C44" s="272" t="s">
        <v>840</v>
      </c>
      <c r="D44" s="357" t="s">
        <v>1288</v>
      </c>
      <c r="E44" s="357" t="s">
        <v>1276</v>
      </c>
      <c r="F44" s="357">
        <v>3.7499999999999999E-2</v>
      </c>
      <c r="G44" s="72">
        <v>0</v>
      </c>
      <c r="H44" s="86">
        <v>2.3199999999999998</v>
      </c>
      <c r="I44" s="274" t="s">
        <v>241</v>
      </c>
      <c r="T44" s="318" t="str">
        <f t="shared" si="0"/>
        <v>トラック・バス</v>
      </c>
      <c r="U44" s="300" t="str">
        <f t="shared" si="1"/>
        <v>ガソリン</v>
      </c>
      <c r="V44" s="300" t="str">
        <f t="shared" si="2"/>
        <v>～1.7 t</v>
      </c>
      <c r="W44" s="300" t="str">
        <f t="shared" si="3"/>
        <v>H30</v>
      </c>
      <c r="X44" s="301" t="str">
        <f t="shared" si="4"/>
        <v>4AE</v>
      </c>
      <c r="Y44" s="380" t="s">
        <v>1704</v>
      </c>
      <c r="Z44" s="300">
        <f t="shared" si="5"/>
        <v>3.7499999999999999E-2</v>
      </c>
      <c r="AA44" s="300">
        <f t="shared" si="6"/>
        <v>0</v>
      </c>
      <c r="AB44" s="361">
        <f t="shared" si="7"/>
        <v>2.3199999999999998</v>
      </c>
      <c r="AD44" s="356"/>
      <c r="AE44" s="320"/>
      <c r="AF44" s="356"/>
      <c r="AG44" s="330"/>
      <c r="AH44" s="231"/>
      <c r="AI44" s="268"/>
      <c r="AJ44" s="268"/>
      <c r="AK44" s="268"/>
      <c r="AL44" s="268"/>
      <c r="AM44" s="268"/>
      <c r="AN44" s="268"/>
    </row>
    <row r="45" spans="1:40" ht="13.5" customHeight="1" x14ac:dyDescent="0.2">
      <c r="A45" s="72" t="str">
        <f t="shared" si="11"/>
        <v>貨1ガ4LE</v>
      </c>
      <c r="B45" s="272" t="s">
        <v>860</v>
      </c>
      <c r="C45" s="273" t="s">
        <v>840</v>
      </c>
      <c r="D45" s="357" t="s">
        <v>1286</v>
      </c>
      <c r="E45" s="357" t="s">
        <v>1484</v>
      </c>
      <c r="F45" s="357">
        <v>3.7499999999999999E-2</v>
      </c>
      <c r="G45" s="72">
        <v>0</v>
      </c>
      <c r="H45" s="72">
        <v>2.3199999999999998</v>
      </c>
      <c r="I45" s="274" t="s">
        <v>498</v>
      </c>
      <c r="T45" s="318" t="str">
        <f t="shared" si="0"/>
        <v>トラック・バス</v>
      </c>
      <c r="U45" s="300" t="str">
        <f t="shared" si="1"/>
        <v>ガソリン</v>
      </c>
      <c r="V45" s="300" t="str">
        <f t="shared" si="2"/>
        <v>～1.7 t</v>
      </c>
      <c r="W45" s="300" t="str">
        <f t="shared" si="3"/>
        <v>H30</v>
      </c>
      <c r="X45" s="301" t="str">
        <f t="shared" si="4"/>
        <v>4LE</v>
      </c>
      <c r="Y45" s="380" t="s">
        <v>1704</v>
      </c>
      <c r="Z45" s="300">
        <f t="shared" si="5"/>
        <v>3.7499999999999999E-2</v>
      </c>
      <c r="AA45" s="300">
        <f t="shared" si="6"/>
        <v>0</v>
      </c>
      <c r="AB45" s="361">
        <f t="shared" si="7"/>
        <v>2.3199999999999998</v>
      </c>
      <c r="AJ45" s="268"/>
      <c r="AK45" s="268"/>
      <c r="AL45" s="268"/>
      <c r="AM45" s="268"/>
      <c r="AN45" s="268"/>
    </row>
    <row r="46" spans="1:40" ht="13.5" customHeight="1" x14ac:dyDescent="0.2">
      <c r="A46" s="72" t="str">
        <f t="shared" si="11"/>
        <v>貨1ガ5BE</v>
      </c>
      <c r="B46" s="272" t="s">
        <v>860</v>
      </c>
      <c r="C46" s="272" t="s">
        <v>840</v>
      </c>
      <c r="D46" s="357" t="s">
        <v>1288</v>
      </c>
      <c r="E46" s="357" t="s">
        <v>1278</v>
      </c>
      <c r="F46" s="357">
        <v>2.5000000000000001E-2</v>
      </c>
      <c r="G46" s="72">
        <v>0</v>
      </c>
      <c r="H46" s="72">
        <v>2.3199999999999998</v>
      </c>
      <c r="I46" s="12" t="s">
        <v>1742</v>
      </c>
      <c r="T46" s="318" t="str">
        <f t="shared" si="0"/>
        <v>トラック・バス</v>
      </c>
      <c r="U46" s="300" t="str">
        <f t="shared" si="1"/>
        <v>ガソリン</v>
      </c>
      <c r="V46" s="300" t="str">
        <f t="shared" si="2"/>
        <v>～1.7 t</v>
      </c>
      <c r="W46" s="300" t="str">
        <f t="shared" si="3"/>
        <v>H30</v>
      </c>
      <c r="X46" s="301" t="str">
        <f t="shared" si="4"/>
        <v>5BE</v>
      </c>
      <c r="Y46" s="380" t="s">
        <v>1057</v>
      </c>
      <c r="Z46" s="300">
        <f t="shared" si="5"/>
        <v>2.5000000000000001E-2</v>
      </c>
      <c r="AA46" s="300">
        <f t="shared" si="6"/>
        <v>0</v>
      </c>
      <c r="AB46" s="361">
        <f t="shared" si="7"/>
        <v>2.3199999999999998</v>
      </c>
      <c r="AJ46" s="268"/>
      <c r="AK46" s="268"/>
      <c r="AL46" s="268"/>
      <c r="AM46" s="268"/>
      <c r="AN46" s="268"/>
    </row>
    <row r="47" spans="1:40" x14ac:dyDescent="0.2">
      <c r="A47" s="72" t="str">
        <f t="shared" si="11"/>
        <v>貨1ガ5AE</v>
      </c>
      <c r="B47" s="272" t="s">
        <v>860</v>
      </c>
      <c r="C47" s="273" t="s">
        <v>840</v>
      </c>
      <c r="D47" s="357" t="s">
        <v>1286</v>
      </c>
      <c r="E47" s="357" t="s">
        <v>1280</v>
      </c>
      <c r="F47" s="357">
        <v>2.5000000000000001E-2</v>
      </c>
      <c r="G47" s="72">
        <v>0</v>
      </c>
      <c r="H47" s="86">
        <v>2.3199999999999998</v>
      </c>
      <c r="I47" s="274" t="s">
        <v>241</v>
      </c>
      <c r="T47" s="318" t="str">
        <f t="shared" si="0"/>
        <v>トラック・バス</v>
      </c>
      <c r="U47" s="300" t="str">
        <f t="shared" si="1"/>
        <v>ガソリン</v>
      </c>
      <c r="V47" s="300" t="str">
        <f t="shared" si="2"/>
        <v>～1.7 t</v>
      </c>
      <c r="W47" s="300" t="str">
        <f t="shared" si="3"/>
        <v>H30</v>
      </c>
      <c r="X47" s="301" t="str">
        <f t="shared" si="4"/>
        <v>5AE</v>
      </c>
      <c r="Y47" s="380" t="s">
        <v>1057</v>
      </c>
      <c r="Z47" s="300">
        <f t="shared" si="5"/>
        <v>2.5000000000000001E-2</v>
      </c>
      <c r="AA47" s="300">
        <f t="shared" si="6"/>
        <v>0</v>
      </c>
      <c r="AB47" s="361">
        <f t="shared" si="7"/>
        <v>2.3199999999999998</v>
      </c>
    </row>
    <row r="48" spans="1:40" x14ac:dyDescent="0.2">
      <c r="A48" s="72" t="str">
        <f t="shared" si="11"/>
        <v>貨1ガ5LE</v>
      </c>
      <c r="B48" s="272" t="s">
        <v>860</v>
      </c>
      <c r="C48" s="272" t="s">
        <v>840</v>
      </c>
      <c r="D48" s="357" t="s">
        <v>1288</v>
      </c>
      <c r="E48" s="357" t="s">
        <v>1486</v>
      </c>
      <c r="F48" s="357">
        <v>2.5000000000000001E-2</v>
      </c>
      <c r="G48" s="72">
        <v>0</v>
      </c>
      <c r="H48" s="86">
        <v>2.3199999999999998</v>
      </c>
      <c r="I48" s="274" t="s">
        <v>498</v>
      </c>
      <c r="T48" s="318" t="str">
        <f t="shared" si="0"/>
        <v>トラック・バス</v>
      </c>
      <c r="U48" s="300" t="str">
        <f t="shared" si="1"/>
        <v>ガソリン</v>
      </c>
      <c r="V48" s="300" t="str">
        <f t="shared" si="2"/>
        <v>～1.7 t</v>
      </c>
      <c r="W48" s="300" t="str">
        <f t="shared" si="3"/>
        <v>H30</v>
      </c>
      <c r="X48" s="301" t="str">
        <f t="shared" si="4"/>
        <v>5LE</v>
      </c>
      <c r="Y48" s="380" t="s">
        <v>1057</v>
      </c>
      <c r="Z48" s="300">
        <f t="shared" si="5"/>
        <v>2.5000000000000001E-2</v>
      </c>
      <c r="AA48" s="300">
        <f t="shared" si="6"/>
        <v>0</v>
      </c>
      <c r="AB48" s="361">
        <f t="shared" si="7"/>
        <v>2.3199999999999998</v>
      </c>
    </row>
    <row r="49" spans="1:35" x14ac:dyDescent="0.2">
      <c r="A49" s="72" t="str">
        <f t="shared" si="11"/>
        <v>貨1ガ6BE</v>
      </c>
      <c r="B49" s="272" t="s">
        <v>860</v>
      </c>
      <c r="C49" s="273" t="s">
        <v>840</v>
      </c>
      <c r="D49" s="357" t="s">
        <v>1286</v>
      </c>
      <c r="E49" s="357" t="s">
        <v>1282</v>
      </c>
      <c r="F49" s="357">
        <v>1.2500000000000001E-2</v>
      </c>
      <c r="G49" s="72">
        <v>0</v>
      </c>
      <c r="H49" s="86">
        <v>2.3199999999999998</v>
      </c>
      <c r="I49" s="12" t="s">
        <v>1744</v>
      </c>
      <c r="T49" s="318" t="str">
        <f t="shared" si="0"/>
        <v>トラック・バス</v>
      </c>
      <c r="U49" s="300" t="str">
        <f t="shared" si="1"/>
        <v>ガソリン</v>
      </c>
      <c r="V49" s="300" t="str">
        <f t="shared" si="2"/>
        <v>～1.7 t</v>
      </c>
      <c r="W49" s="300" t="str">
        <f t="shared" si="3"/>
        <v>H30</v>
      </c>
      <c r="X49" s="301" t="str">
        <f t="shared" si="4"/>
        <v>6BE</v>
      </c>
      <c r="Y49" s="380" t="s">
        <v>1706</v>
      </c>
      <c r="Z49" s="300">
        <f t="shared" si="5"/>
        <v>1.2500000000000001E-2</v>
      </c>
      <c r="AA49" s="300">
        <f t="shared" si="6"/>
        <v>0</v>
      </c>
      <c r="AB49" s="361">
        <f t="shared" si="7"/>
        <v>2.3199999999999998</v>
      </c>
    </row>
    <row r="50" spans="1:35" x14ac:dyDescent="0.2">
      <c r="A50" s="72" t="str">
        <f t="shared" si="11"/>
        <v>貨1ガ6AE</v>
      </c>
      <c r="B50" s="272" t="s">
        <v>860</v>
      </c>
      <c r="C50" s="272" t="s">
        <v>840</v>
      </c>
      <c r="D50" s="357" t="s">
        <v>1288</v>
      </c>
      <c r="E50" s="357" t="s">
        <v>1284</v>
      </c>
      <c r="F50" s="357">
        <v>1.2500000000000001E-2</v>
      </c>
      <c r="G50" s="72">
        <v>0</v>
      </c>
      <c r="H50" s="86">
        <v>2.3199999999999998</v>
      </c>
      <c r="I50" s="274" t="s">
        <v>241</v>
      </c>
      <c r="T50" s="318" t="str">
        <f t="shared" si="0"/>
        <v>トラック・バス</v>
      </c>
      <c r="U50" s="300" t="str">
        <f t="shared" si="1"/>
        <v>ガソリン</v>
      </c>
      <c r="V50" s="300" t="str">
        <f t="shared" si="2"/>
        <v>～1.7 t</v>
      </c>
      <c r="W50" s="300" t="str">
        <f t="shared" si="3"/>
        <v>H30</v>
      </c>
      <c r="X50" s="301" t="str">
        <f t="shared" si="4"/>
        <v>6AE</v>
      </c>
      <c r="Y50" s="380" t="s">
        <v>1706</v>
      </c>
      <c r="Z50" s="300">
        <f t="shared" si="5"/>
        <v>1.2500000000000001E-2</v>
      </c>
      <c r="AA50" s="300">
        <f t="shared" si="6"/>
        <v>0</v>
      </c>
      <c r="AB50" s="361">
        <f t="shared" si="7"/>
        <v>2.3199999999999998</v>
      </c>
    </row>
    <row r="51" spans="1:35" x14ac:dyDescent="0.2">
      <c r="A51" s="72" t="str">
        <f t="shared" si="11"/>
        <v>貨1ガ6LE</v>
      </c>
      <c r="B51" s="272" t="s">
        <v>860</v>
      </c>
      <c r="C51" s="273" t="s">
        <v>840</v>
      </c>
      <c r="D51" s="357" t="s">
        <v>1286</v>
      </c>
      <c r="E51" s="357" t="s">
        <v>1488</v>
      </c>
      <c r="F51" s="357">
        <v>1.2500000000000001E-2</v>
      </c>
      <c r="G51" s="72">
        <v>0</v>
      </c>
      <c r="H51" s="72">
        <v>2.3199999999999998</v>
      </c>
      <c r="I51" s="274" t="s">
        <v>498</v>
      </c>
      <c r="T51" s="318" t="str">
        <f t="shared" si="0"/>
        <v>トラック・バス</v>
      </c>
      <c r="U51" s="300" t="str">
        <f t="shared" si="1"/>
        <v>ガソリン</v>
      </c>
      <c r="V51" s="300" t="str">
        <f t="shared" si="2"/>
        <v>～1.7 t</v>
      </c>
      <c r="W51" s="300" t="str">
        <f t="shared" si="3"/>
        <v>H30</v>
      </c>
      <c r="X51" s="301" t="str">
        <f t="shared" si="4"/>
        <v>6LE</v>
      </c>
      <c r="Y51" s="380" t="s">
        <v>1706</v>
      </c>
      <c r="Z51" s="300">
        <f t="shared" si="5"/>
        <v>1.2500000000000001E-2</v>
      </c>
      <c r="AA51" s="300">
        <f t="shared" si="6"/>
        <v>0</v>
      </c>
      <c r="AB51" s="361">
        <f t="shared" si="7"/>
        <v>2.3199999999999998</v>
      </c>
    </row>
    <row r="52" spans="1:35" x14ac:dyDescent="0.2">
      <c r="A52" s="72" t="str">
        <f t="shared" ref="A52:A69" si="12">CONCATENATE(C52,E52)</f>
        <v>貨2ガ-</v>
      </c>
      <c r="B52" s="72" t="s">
        <v>861</v>
      </c>
      <c r="C52" s="72" t="s">
        <v>845</v>
      </c>
      <c r="D52" s="72" t="s">
        <v>1181</v>
      </c>
      <c r="E52" s="72" t="s">
        <v>1182</v>
      </c>
      <c r="F52" s="72">
        <v>2.1800000000000002</v>
      </c>
      <c r="G52" s="72">
        <v>0</v>
      </c>
      <c r="H52" s="72">
        <v>2.3199999999999998</v>
      </c>
      <c r="I52" s="12" t="s">
        <v>235</v>
      </c>
      <c r="T52" s="318" t="str">
        <f t="shared" si="0"/>
        <v>トラック・バス</v>
      </c>
      <c r="U52" s="300" t="str">
        <f t="shared" si="1"/>
        <v>ガソリン</v>
      </c>
      <c r="V52" s="300" t="str">
        <f t="shared" si="2"/>
        <v>1.7～2.5 t</v>
      </c>
      <c r="W52" s="300" t="str">
        <f t="shared" si="3"/>
        <v>S50前</v>
      </c>
      <c r="X52" s="301" t="str">
        <f t="shared" si="4"/>
        <v>-</v>
      </c>
      <c r="Y52" s="287"/>
      <c r="Z52" s="300">
        <f t="shared" si="5"/>
        <v>2.1800000000000002</v>
      </c>
      <c r="AA52" s="300">
        <f t="shared" si="6"/>
        <v>0</v>
      </c>
      <c r="AB52" s="361">
        <f t="shared" si="7"/>
        <v>2.3199999999999998</v>
      </c>
    </row>
    <row r="53" spans="1:35" x14ac:dyDescent="0.2">
      <c r="A53" s="72" t="str">
        <f t="shared" si="12"/>
        <v>貨2ガH</v>
      </c>
      <c r="B53" s="72" t="s">
        <v>861</v>
      </c>
      <c r="C53" s="72" t="s">
        <v>845</v>
      </c>
      <c r="D53" s="72" t="s">
        <v>1184</v>
      </c>
      <c r="E53" s="72" t="s">
        <v>1185</v>
      </c>
      <c r="F53" s="72">
        <v>1.8</v>
      </c>
      <c r="G53" s="72">
        <v>0</v>
      </c>
      <c r="H53" s="86">
        <v>2.3199999999999998</v>
      </c>
      <c r="I53" s="12" t="s">
        <v>235</v>
      </c>
      <c r="T53" s="318" t="str">
        <f t="shared" si="0"/>
        <v>トラック・バス</v>
      </c>
      <c r="U53" s="300" t="str">
        <f t="shared" si="1"/>
        <v>ガソリン</v>
      </c>
      <c r="V53" s="300" t="str">
        <f t="shared" si="2"/>
        <v>1.7～2.5 t</v>
      </c>
      <c r="W53" s="300" t="str">
        <f t="shared" si="3"/>
        <v>S50</v>
      </c>
      <c r="X53" s="301" t="str">
        <f t="shared" si="4"/>
        <v>H</v>
      </c>
      <c r="Y53" s="287"/>
      <c r="Z53" s="300">
        <f t="shared" si="5"/>
        <v>1.8</v>
      </c>
      <c r="AA53" s="300">
        <f t="shared" si="6"/>
        <v>0</v>
      </c>
      <c r="AB53" s="361">
        <f t="shared" si="7"/>
        <v>2.3199999999999998</v>
      </c>
    </row>
    <row r="54" spans="1:35" x14ac:dyDescent="0.2">
      <c r="A54" s="72" t="str">
        <f t="shared" si="12"/>
        <v>貨2ガJ</v>
      </c>
      <c r="B54" s="72" t="s">
        <v>861</v>
      </c>
      <c r="C54" s="72" t="s">
        <v>845</v>
      </c>
      <c r="D54" s="72" t="s">
        <v>0</v>
      </c>
      <c r="E54" s="72" t="s">
        <v>7</v>
      </c>
      <c r="F54" s="72">
        <v>1.2</v>
      </c>
      <c r="G54" s="72">
        <v>0</v>
      </c>
      <c r="H54" s="86">
        <v>2.3199999999999998</v>
      </c>
      <c r="I54" s="12" t="s">
        <v>235</v>
      </c>
      <c r="T54" s="318" t="str">
        <f t="shared" si="0"/>
        <v>トラック・バス</v>
      </c>
      <c r="U54" s="300" t="str">
        <f t="shared" si="1"/>
        <v>ガソリン</v>
      </c>
      <c r="V54" s="300" t="str">
        <f t="shared" si="2"/>
        <v>1.7～2.5 t</v>
      </c>
      <c r="W54" s="300" t="str">
        <f t="shared" si="3"/>
        <v>S54</v>
      </c>
      <c r="X54" s="301" t="str">
        <f t="shared" si="4"/>
        <v>J</v>
      </c>
      <c r="Y54" s="287"/>
      <c r="Z54" s="300">
        <f t="shared" si="5"/>
        <v>1.2</v>
      </c>
      <c r="AA54" s="300">
        <f t="shared" si="6"/>
        <v>0</v>
      </c>
      <c r="AB54" s="361">
        <f t="shared" si="7"/>
        <v>2.3199999999999998</v>
      </c>
    </row>
    <row r="55" spans="1:35" x14ac:dyDescent="0.2">
      <c r="A55" s="72" t="str">
        <f t="shared" si="12"/>
        <v>貨2ガL</v>
      </c>
      <c r="B55" s="72" t="s">
        <v>861</v>
      </c>
      <c r="C55" s="72" t="s">
        <v>845</v>
      </c>
      <c r="D55" s="72" t="s">
        <v>9</v>
      </c>
      <c r="E55" s="72" t="s">
        <v>10</v>
      </c>
      <c r="F55" s="72">
        <v>0.9</v>
      </c>
      <c r="G55" s="72">
        <v>0</v>
      </c>
      <c r="H55" s="86">
        <v>2.3199999999999998</v>
      </c>
      <c r="I55" s="12" t="s">
        <v>235</v>
      </c>
      <c r="T55" s="318" t="str">
        <f t="shared" si="0"/>
        <v>トラック・バス</v>
      </c>
      <c r="U55" s="300" t="str">
        <f t="shared" si="1"/>
        <v>ガソリン</v>
      </c>
      <c r="V55" s="300" t="str">
        <f t="shared" si="2"/>
        <v>1.7～2.5 t</v>
      </c>
      <c r="W55" s="300" t="str">
        <f t="shared" si="3"/>
        <v>S56</v>
      </c>
      <c r="X55" s="301" t="str">
        <f t="shared" si="4"/>
        <v>L</v>
      </c>
      <c r="Y55" s="287"/>
      <c r="Z55" s="300">
        <f t="shared" si="5"/>
        <v>0.9</v>
      </c>
      <c r="AA55" s="300">
        <f t="shared" si="6"/>
        <v>0</v>
      </c>
      <c r="AB55" s="361">
        <f t="shared" si="7"/>
        <v>2.3199999999999998</v>
      </c>
    </row>
    <row r="56" spans="1:35" x14ac:dyDescent="0.2">
      <c r="A56" s="72" t="str">
        <f t="shared" si="12"/>
        <v>貨2ガT</v>
      </c>
      <c r="B56" s="72" t="s">
        <v>861</v>
      </c>
      <c r="C56" s="72" t="s">
        <v>845</v>
      </c>
      <c r="D56" s="72" t="s">
        <v>18</v>
      </c>
      <c r="E56" s="72" t="s">
        <v>19</v>
      </c>
      <c r="F56" s="72">
        <v>0.7</v>
      </c>
      <c r="G56" s="72">
        <v>0</v>
      </c>
      <c r="H56" s="86">
        <v>2.3199999999999998</v>
      </c>
      <c r="I56" s="12" t="s">
        <v>235</v>
      </c>
      <c r="T56" s="318" t="str">
        <f t="shared" si="0"/>
        <v>トラック・バス</v>
      </c>
      <c r="U56" s="300" t="str">
        <f t="shared" si="1"/>
        <v>ガソリン</v>
      </c>
      <c r="V56" s="300" t="str">
        <f t="shared" si="2"/>
        <v>1.7～2.5 t</v>
      </c>
      <c r="W56" s="300" t="str">
        <f t="shared" si="3"/>
        <v>H元</v>
      </c>
      <c r="X56" s="301" t="str">
        <f t="shared" si="4"/>
        <v>T</v>
      </c>
      <c r="Y56" s="287"/>
      <c r="Z56" s="300">
        <f t="shared" si="5"/>
        <v>0.7</v>
      </c>
      <c r="AA56" s="300">
        <f t="shared" si="6"/>
        <v>0</v>
      </c>
      <c r="AB56" s="361">
        <f t="shared" si="7"/>
        <v>2.3199999999999998</v>
      </c>
    </row>
    <row r="57" spans="1:35" x14ac:dyDescent="0.2">
      <c r="A57" s="72" t="str">
        <f t="shared" si="12"/>
        <v>貨2ガGA</v>
      </c>
      <c r="B57" s="72" t="s">
        <v>861</v>
      </c>
      <c r="C57" s="72" t="s">
        <v>845</v>
      </c>
      <c r="D57" s="72" t="s">
        <v>851</v>
      </c>
      <c r="E57" s="72" t="s">
        <v>49</v>
      </c>
      <c r="F57" s="72">
        <v>0.4</v>
      </c>
      <c r="G57" s="72">
        <v>0</v>
      </c>
      <c r="H57" s="72">
        <v>2.3199999999999998</v>
      </c>
      <c r="I57" s="12" t="s">
        <v>235</v>
      </c>
      <c r="T57" s="318" t="str">
        <f t="shared" si="0"/>
        <v>トラック・バス</v>
      </c>
      <c r="U57" s="300" t="str">
        <f t="shared" si="1"/>
        <v>ガソリン</v>
      </c>
      <c r="V57" s="300" t="str">
        <f t="shared" si="2"/>
        <v>1.7～2.5 t</v>
      </c>
      <c r="W57" s="300" t="str">
        <f t="shared" si="3"/>
        <v>H6,H10</v>
      </c>
      <c r="X57" s="301" t="str">
        <f t="shared" si="4"/>
        <v>GA</v>
      </c>
      <c r="Y57" s="287"/>
      <c r="Z57" s="300">
        <f t="shared" si="5"/>
        <v>0.4</v>
      </c>
      <c r="AA57" s="300">
        <f t="shared" si="6"/>
        <v>0</v>
      </c>
      <c r="AB57" s="361">
        <f t="shared" si="7"/>
        <v>2.3199999999999998</v>
      </c>
      <c r="AD57" s="282"/>
      <c r="AE57" s="282"/>
      <c r="AF57" s="282"/>
      <c r="AG57" s="282"/>
      <c r="AH57" s="282"/>
      <c r="AI57" s="282"/>
    </row>
    <row r="58" spans="1:35" x14ac:dyDescent="0.2">
      <c r="A58" s="72" t="str">
        <f t="shared" si="12"/>
        <v>貨2ガGC</v>
      </c>
      <c r="B58" s="72" t="s">
        <v>861</v>
      </c>
      <c r="C58" s="72" t="s">
        <v>845</v>
      </c>
      <c r="D58" s="72" t="s">
        <v>851</v>
      </c>
      <c r="E58" s="72" t="s">
        <v>51</v>
      </c>
      <c r="F58" s="72">
        <v>0.4</v>
      </c>
      <c r="G58" s="72">
        <v>0</v>
      </c>
      <c r="H58" s="72">
        <v>2.3199999999999998</v>
      </c>
      <c r="I58" s="12" t="s">
        <v>235</v>
      </c>
      <c r="T58" s="318" t="str">
        <f t="shared" si="0"/>
        <v>トラック・バス</v>
      </c>
      <c r="U58" s="300" t="str">
        <f t="shared" si="1"/>
        <v>ガソリン</v>
      </c>
      <c r="V58" s="300" t="str">
        <f t="shared" si="2"/>
        <v>1.7～2.5 t</v>
      </c>
      <c r="W58" s="300" t="str">
        <f t="shared" si="3"/>
        <v>H6,H10</v>
      </c>
      <c r="X58" s="301" t="str">
        <f t="shared" si="4"/>
        <v>GC</v>
      </c>
      <c r="Y58" s="287"/>
      <c r="Z58" s="300">
        <f t="shared" si="5"/>
        <v>0.4</v>
      </c>
      <c r="AA58" s="300">
        <f t="shared" si="6"/>
        <v>0</v>
      </c>
      <c r="AB58" s="361">
        <f t="shared" si="7"/>
        <v>2.3199999999999998</v>
      </c>
      <c r="AD58" s="282"/>
      <c r="AE58" s="282"/>
      <c r="AF58" s="282"/>
      <c r="AG58" s="282"/>
      <c r="AH58" s="282"/>
      <c r="AI58" s="282"/>
    </row>
    <row r="59" spans="1:35" s="282" customFormat="1" x14ac:dyDescent="0.2">
      <c r="A59" s="72" t="str">
        <f t="shared" si="12"/>
        <v>貨2ガHG</v>
      </c>
      <c r="B59" s="72" t="s">
        <v>861</v>
      </c>
      <c r="C59" s="72" t="s">
        <v>845</v>
      </c>
      <c r="D59" s="72" t="s">
        <v>851</v>
      </c>
      <c r="E59" s="72" t="s">
        <v>59</v>
      </c>
      <c r="F59" s="72">
        <v>0.2</v>
      </c>
      <c r="G59" s="72">
        <v>0</v>
      </c>
      <c r="H59" s="86">
        <v>2.3199999999999998</v>
      </c>
      <c r="I59" s="12" t="s">
        <v>241</v>
      </c>
      <c r="J59" s="72" t="s">
        <v>242</v>
      </c>
      <c r="K59" s="72"/>
      <c r="L59" s="72"/>
      <c r="M59" s="72"/>
      <c r="N59" s="72"/>
      <c r="O59" s="72"/>
      <c r="P59" s="72"/>
      <c r="Q59" s="72"/>
      <c r="R59" s="72"/>
      <c r="S59" s="72"/>
      <c r="T59" s="318" t="str">
        <f t="shared" si="0"/>
        <v>トラック・バス</v>
      </c>
      <c r="U59" s="300" t="str">
        <f t="shared" si="1"/>
        <v>ガソリン</v>
      </c>
      <c r="V59" s="300" t="str">
        <f t="shared" si="2"/>
        <v>1.7～2.5 t</v>
      </c>
      <c r="W59" s="300" t="str">
        <f t="shared" si="3"/>
        <v>H6,H10</v>
      </c>
      <c r="X59" s="301" t="str">
        <f t="shared" si="4"/>
        <v>HG</v>
      </c>
      <c r="Y59" s="287"/>
      <c r="Z59" s="300">
        <f t="shared" si="5"/>
        <v>0.2</v>
      </c>
      <c r="AA59" s="300">
        <f t="shared" si="6"/>
        <v>0</v>
      </c>
      <c r="AB59" s="361">
        <f t="shared" si="7"/>
        <v>2.3199999999999998</v>
      </c>
      <c r="AD59" s="272"/>
      <c r="AE59" s="272"/>
      <c r="AF59" s="272"/>
      <c r="AG59" s="272"/>
      <c r="AH59" s="272"/>
      <c r="AI59" s="272"/>
    </row>
    <row r="60" spans="1:35" s="282" customFormat="1" x14ac:dyDescent="0.2">
      <c r="A60" s="72" t="str">
        <f t="shared" si="12"/>
        <v>貨2ガGK</v>
      </c>
      <c r="B60" s="72" t="s">
        <v>861</v>
      </c>
      <c r="C60" s="72" t="s">
        <v>845</v>
      </c>
      <c r="D60" s="72" t="s">
        <v>21</v>
      </c>
      <c r="E60" s="72" t="s">
        <v>57</v>
      </c>
      <c r="F60" s="72">
        <v>0.13</v>
      </c>
      <c r="G60" s="72">
        <v>0</v>
      </c>
      <c r="H60" s="86">
        <v>2.3199999999999998</v>
      </c>
      <c r="I60" s="12" t="s">
        <v>235</v>
      </c>
      <c r="J60" s="72"/>
      <c r="K60" s="72"/>
      <c r="L60" s="72"/>
      <c r="M60" s="72"/>
      <c r="N60" s="72"/>
      <c r="O60" s="72"/>
      <c r="P60" s="72"/>
      <c r="Q60" s="72"/>
      <c r="R60" s="72"/>
      <c r="S60" s="72"/>
      <c r="T60" s="318" t="str">
        <f t="shared" si="0"/>
        <v>トラック・バス</v>
      </c>
      <c r="U60" s="300" t="str">
        <f t="shared" si="1"/>
        <v>ガソリン</v>
      </c>
      <c r="V60" s="300" t="str">
        <f t="shared" si="2"/>
        <v>1.7～2.5 t</v>
      </c>
      <c r="W60" s="300" t="str">
        <f t="shared" si="3"/>
        <v>H13</v>
      </c>
      <c r="X60" s="301" t="str">
        <f t="shared" si="4"/>
        <v>GK</v>
      </c>
      <c r="Y60" s="287"/>
      <c r="Z60" s="300">
        <f t="shared" si="5"/>
        <v>0.13</v>
      </c>
      <c r="AA60" s="300">
        <f t="shared" si="6"/>
        <v>0</v>
      </c>
      <c r="AB60" s="361">
        <f t="shared" si="7"/>
        <v>2.3199999999999998</v>
      </c>
      <c r="AD60" s="272"/>
      <c r="AE60" s="272"/>
      <c r="AF60" s="272"/>
      <c r="AG60" s="272"/>
      <c r="AH60" s="272"/>
      <c r="AI60" s="272"/>
    </row>
    <row r="61" spans="1:35" s="272" customFormat="1" x14ac:dyDescent="0.2">
      <c r="A61" s="72" t="str">
        <f t="shared" si="12"/>
        <v>貨2ガHQ</v>
      </c>
      <c r="B61" s="72" t="s">
        <v>861</v>
      </c>
      <c r="C61" s="72" t="s">
        <v>845</v>
      </c>
      <c r="D61" s="72" t="s">
        <v>21</v>
      </c>
      <c r="E61" s="72" t="s">
        <v>68</v>
      </c>
      <c r="F61" s="72">
        <v>6.5000000000000002E-2</v>
      </c>
      <c r="G61" s="72">
        <v>0</v>
      </c>
      <c r="H61" s="86">
        <v>2.3199999999999998</v>
      </c>
      <c r="I61" s="12" t="s">
        <v>241</v>
      </c>
      <c r="J61" s="72" t="s">
        <v>242</v>
      </c>
      <c r="K61" s="72"/>
      <c r="L61" s="72"/>
      <c r="M61" s="72"/>
      <c r="N61" s="72"/>
      <c r="O61" s="72"/>
      <c r="P61" s="72"/>
      <c r="Q61" s="72"/>
      <c r="R61" s="72"/>
      <c r="S61" s="72"/>
      <c r="T61" s="318" t="str">
        <f t="shared" si="0"/>
        <v>トラック・バス</v>
      </c>
      <c r="U61" s="300" t="str">
        <f t="shared" si="1"/>
        <v>ガソリン</v>
      </c>
      <c r="V61" s="300" t="str">
        <f t="shared" si="2"/>
        <v>1.7～2.5 t</v>
      </c>
      <c r="W61" s="300" t="str">
        <f t="shared" si="3"/>
        <v>H13</v>
      </c>
      <c r="X61" s="301" t="str">
        <f t="shared" si="4"/>
        <v>HQ</v>
      </c>
      <c r="Y61" s="287"/>
      <c r="Z61" s="300">
        <f t="shared" si="5"/>
        <v>6.5000000000000002E-2</v>
      </c>
      <c r="AA61" s="300">
        <f t="shared" si="6"/>
        <v>0</v>
      </c>
      <c r="AB61" s="361">
        <f t="shared" si="7"/>
        <v>2.3199999999999998</v>
      </c>
    </row>
    <row r="62" spans="1:35" s="272" customFormat="1" x14ac:dyDescent="0.2">
      <c r="A62" s="72" t="str">
        <f t="shared" si="12"/>
        <v>貨2ガTC</v>
      </c>
      <c r="B62" s="72" t="s">
        <v>861</v>
      </c>
      <c r="C62" s="72" t="s">
        <v>845</v>
      </c>
      <c r="D62" s="72" t="s">
        <v>21</v>
      </c>
      <c r="E62" s="72" t="s">
        <v>81</v>
      </c>
      <c r="F62" s="72">
        <v>9.7500000000000003E-2</v>
      </c>
      <c r="G62" s="72">
        <v>0</v>
      </c>
      <c r="H62" s="86">
        <v>2.3199999999999998</v>
      </c>
      <c r="I62" s="12" t="s">
        <v>235</v>
      </c>
      <c r="J62" s="72" t="s">
        <v>243</v>
      </c>
      <c r="K62" s="72"/>
      <c r="L62" s="72"/>
      <c r="M62" s="72"/>
      <c r="N62" s="72"/>
      <c r="O62" s="72"/>
      <c r="P62" s="72"/>
      <c r="Q62" s="72"/>
      <c r="R62" s="72"/>
      <c r="S62" s="72"/>
      <c r="T62" s="318" t="str">
        <f t="shared" si="0"/>
        <v>トラック・バス</v>
      </c>
      <c r="U62" s="300" t="str">
        <f t="shared" si="1"/>
        <v>ガソリン</v>
      </c>
      <c r="V62" s="300" t="str">
        <f t="shared" si="2"/>
        <v>1.7～2.5 t</v>
      </c>
      <c r="W62" s="300" t="str">
        <f t="shared" si="3"/>
        <v>H13</v>
      </c>
      <c r="X62" s="301" t="str">
        <f t="shared" si="4"/>
        <v>TC</v>
      </c>
      <c r="Y62" s="380" t="s">
        <v>1707</v>
      </c>
      <c r="Z62" s="300">
        <f t="shared" si="5"/>
        <v>9.7500000000000003E-2</v>
      </c>
      <c r="AA62" s="300">
        <f t="shared" si="6"/>
        <v>0</v>
      </c>
      <c r="AB62" s="361">
        <f t="shared" si="7"/>
        <v>2.3199999999999998</v>
      </c>
    </row>
    <row r="63" spans="1:35" s="272" customFormat="1" x14ac:dyDescent="0.2">
      <c r="A63" s="72" t="str">
        <f t="shared" si="12"/>
        <v>貨2ガXC</v>
      </c>
      <c r="B63" s="72" t="s">
        <v>861</v>
      </c>
      <c r="C63" s="72" t="s">
        <v>845</v>
      </c>
      <c r="D63" s="72" t="s">
        <v>21</v>
      </c>
      <c r="E63" s="72" t="s">
        <v>95</v>
      </c>
      <c r="F63" s="72">
        <v>9.7500000000000003E-2</v>
      </c>
      <c r="G63" s="72">
        <v>0</v>
      </c>
      <c r="H63" s="72">
        <v>2.3199999999999998</v>
      </c>
      <c r="I63" s="12" t="s">
        <v>241</v>
      </c>
      <c r="J63" s="72" t="s">
        <v>972</v>
      </c>
      <c r="K63" s="72"/>
      <c r="L63" s="72"/>
      <c r="M63" s="72"/>
      <c r="N63" s="72"/>
      <c r="O63" s="72"/>
      <c r="P63" s="72"/>
      <c r="Q63" s="72"/>
      <c r="R63" s="72"/>
      <c r="S63" s="72"/>
      <c r="T63" s="318" t="str">
        <f t="shared" si="0"/>
        <v>トラック・バス</v>
      </c>
      <c r="U63" s="300" t="str">
        <f t="shared" si="1"/>
        <v>ガソリン</v>
      </c>
      <c r="V63" s="300" t="str">
        <f t="shared" si="2"/>
        <v>1.7～2.5 t</v>
      </c>
      <c r="W63" s="300" t="str">
        <f t="shared" si="3"/>
        <v>H13</v>
      </c>
      <c r="X63" s="301" t="str">
        <f t="shared" si="4"/>
        <v>XC</v>
      </c>
      <c r="Y63" s="380" t="s">
        <v>1707</v>
      </c>
      <c r="Z63" s="300">
        <f t="shared" si="5"/>
        <v>9.7500000000000003E-2</v>
      </c>
      <c r="AA63" s="300">
        <f t="shared" si="6"/>
        <v>0</v>
      </c>
      <c r="AB63" s="361">
        <f t="shared" si="7"/>
        <v>2.3199999999999998</v>
      </c>
    </row>
    <row r="64" spans="1:35" s="272" customFormat="1" x14ac:dyDescent="0.2">
      <c r="A64" s="72" t="str">
        <f t="shared" si="12"/>
        <v>貨2ガLC</v>
      </c>
      <c r="B64" s="72" t="s">
        <v>861</v>
      </c>
      <c r="C64" s="72" t="s">
        <v>845</v>
      </c>
      <c r="D64" s="72" t="s">
        <v>21</v>
      </c>
      <c r="E64" s="72" t="s">
        <v>72</v>
      </c>
      <c r="F64" s="72">
        <v>6.5000000000000002E-2</v>
      </c>
      <c r="G64" s="72">
        <v>0</v>
      </c>
      <c r="H64" s="72">
        <v>2.3199999999999998</v>
      </c>
      <c r="I64" s="12" t="s">
        <v>235</v>
      </c>
      <c r="J64" s="72" t="s">
        <v>244</v>
      </c>
      <c r="K64" s="72"/>
      <c r="L64" s="72"/>
      <c r="M64" s="72"/>
      <c r="N64" s="72"/>
      <c r="O64" s="72"/>
      <c r="P64" s="72"/>
      <c r="Q64" s="72"/>
      <c r="R64" s="72"/>
      <c r="S64" s="72"/>
      <c r="T64" s="318" t="str">
        <f t="shared" si="0"/>
        <v>トラック・バス</v>
      </c>
      <c r="U64" s="300" t="str">
        <f t="shared" si="1"/>
        <v>ガソリン</v>
      </c>
      <c r="V64" s="300" t="str">
        <f t="shared" si="2"/>
        <v>1.7～2.5 t</v>
      </c>
      <c r="W64" s="300" t="str">
        <f t="shared" si="3"/>
        <v>H13</v>
      </c>
      <c r="X64" s="301" t="str">
        <f t="shared" si="4"/>
        <v>LC</v>
      </c>
      <c r="Y64" s="380" t="s">
        <v>1708</v>
      </c>
      <c r="Z64" s="300">
        <f t="shared" si="5"/>
        <v>6.5000000000000002E-2</v>
      </c>
      <c r="AA64" s="300">
        <f t="shared" si="6"/>
        <v>0</v>
      </c>
      <c r="AB64" s="361">
        <f t="shared" si="7"/>
        <v>2.3199999999999998</v>
      </c>
    </row>
    <row r="65" spans="1:35" s="272" customFormat="1" x14ac:dyDescent="0.2">
      <c r="A65" s="72" t="str">
        <f t="shared" si="12"/>
        <v>貨2ガYC</v>
      </c>
      <c r="B65" s="72" t="s">
        <v>861</v>
      </c>
      <c r="C65" s="72" t="s">
        <v>845</v>
      </c>
      <c r="D65" s="72" t="s">
        <v>21</v>
      </c>
      <c r="E65" s="72" t="s">
        <v>99</v>
      </c>
      <c r="F65" s="72">
        <v>6.5000000000000002E-2</v>
      </c>
      <c r="G65" s="72">
        <v>0</v>
      </c>
      <c r="H65" s="86">
        <v>2.3199999999999998</v>
      </c>
      <c r="I65" s="12" t="s">
        <v>241</v>
      </c>
      <c r="J65" s="72" t="s">
        <v>973</v>
      </c>
      <c r="K65" s="282"/>
      <c r="L65" s="282"/>
      <c r="M65" s="282"/>
      <c r="N65" s="282"/>
      <c r="O65" s="282"/>
      <c r="P65" s="282"/>
      <c r="Q65" s="282"/>
      <c r="R65" s="282"/>
      <c r="S65" s="282"/>
      <c r="T65" s="318" t="str">
        <f t="shared" si="0"/>
        <v>トラック・バス</v>
      </c>
      <c r="U65" s="300" t="str">
        <f t="shared" si="1"/>
        <v>ガソリン</v>
      </c>
      <c r="V65" s="300" t="str">
        <f t="shared" si="2"/>
        <v>1.7～2.5 t</v>
      </c>
      <c r="W65" s="300" t="str">
        <f t="shared" si="3"/>
        <v>H13</v>
      </c>
      <c r="X65" s="301" t="str">
        <f t="shared" si="4"/>
        <v>YC</v>
      </c>
      <c r="Y65" s="380" t="s">
        <v>1708</v>
      </c>
      <c r="Z65" s="300">
        <f t="shared" si="5"/>
        <v>6.5000000000000002E-2</v>
      </c>
      <c r="AA65" s="300">
        <f t="shared" si="6"/>
        <v>0</v>
      </c>
      <c r="AB65" s="361">
        <f t="shared" si="7"/>
        <v>2.3199999999999998</v>
      </c>
      <c r="AD65" s="72"/>
      <c r="AE65" s="72"/>
      <c r="AF65" s="72"/>
      <c r="AG65" s="72"/>
      <c r="AH65" s="72"/>
      <c r="AI65" s="72"/>
    </row>
    <row r="66" spans="1:35" s="272" customFormat="1" x14ac:dyDescent="0.2">
      <c r="A66" s="72" t="str">
        <f t="shared" si="12"/>
        <v>貨2ガUC</v>
      </c>
      <c r="B66" s="72" t="s">
        <v>861</v>
      </c>
      <c r="C66" s="72" t="s">
        <v>845</v>
      </c>
      <c r="D66" s="72" t="s">
        <v>21</v>
      </c>
      <c r="E66" s="72" t="s">
        <v>88</v>
      </c>
      <c r="F66" s="72">
        <v>3.2500000000000001E-2</v>
      </c>
      <c r="G66" s="72">
        <v>0</v>
      </c>
      <c r="H66" s="86">
        <v>2.3199999999999998</v>
      </c>
      <c r="I66" s="12" t="s">
        <v>235</v>
      </c>
      <c r="J66" s="72" t="s">
        <v>245</v>
      </c>
      <c r="K66" s="282"/>
      <c r="L66" s="282"/>
      <c r="M66" s="282"/>
      <c r="N66" s="282"/>
      <c r="O66" s="282"/>
      <c r="P66" s="282"/>
      <c r="Q66" s="282"/>
      <c r="R66" s="282"/>
      <c r="S66" s="282"/>
      <c r="T66" s="318" t="str">
        <f t="shared" si="0"/>
        <v>トラック・バス</v>
      </c>
      <c r="U66" s="300" t="str">
        <f t="shared" si="1"/>
        <v>ガソリン</v>
      </c>
      <c r="V66" s="300" t="str">
        <f t="shared" si="2"/>
        <v>1.7～2.5 t</v>
      </c>
      <c r="W66" s="300" t="str">
        <f t="shared" si="3"/>
        <v>H13</v>
      </c>
      <c r="X66" s="301" t="str">
        <f t="shared" si="4"/>
        <v>UC</v>
      </c>
      <c r="Y66" s="380" t="s">
        <v>1709</v>
      </c>
      <c r="Z66" s="300">
        <f t="shared" si="5"/>
        <v>3.2500000000000001E-2</v>
      </c>
      <c r="AA66" s="300">
        <f t="shared" si="6"/>
        <v>0</v>
      </c>
      <c r="AB66" s="361">
        <f t="shared" si="7"/>
        <v>2.3199999999999998</v>
      </c>
      <c r="AD66" s="72"/>
      <c r="AE66" s="72"/>
      <c r="AF66" s="72"/>
      <c r="AG66" s="72"/>
      <c r="AH66" s="72"/>
      <c r="AI66" s="72"/>
    </row>
    <row r="67" spans="1:35" x14ac:dyDescent="0.2">
      <c r="A67" s="72" t="str">
        <f t="shared" si="12"/>
        <v>貨2ガZC</v>
      </c>
      <c r="B67" s="72" t="s">
        <v>861</v>
      </c>
      <c r="C67" s="72" t="s">
        <v>845</v>
      </c>
      <c r="D67" s="72" t="s">
        <v>21</v>
      </c>
      <c r="E67" s="72" t="s">
        <v>103</v>
      </c>
      <c r="F67" s="72">
        <v>3.2500000000000001E-2</v>
      </c>
      <c r="G67" s="72">
        <v>0</v>
      </c>
      <c r="H67" s="86">
        <v>2.3199999999999998</v>
      </c>
      <c r="I67" s="12" t="s">
        <v>241</v>
      </c>
      <c r="J67" s="72" t="s">
        <v>974</v>
      </c>
      <c r="K67" s="272"/>
      <c r="L67" s="272"/>
      <c r="M67" s="272"/>
      <c r="N67" s="272"/>
      <c r="O67" s="272"/>
      <c r="P67" s="272"/>
      <c r="Q67" s="272"/>
      <c r="R67" s="272"/>
      <c r="S67" s="272"/>
      <c r="T67" s="318" t="str">
        <f t="shared" si="0"/>
        <v>トラック・バス</v>
      </c>
      <c r="U67" s="300" t="str">
        <f t="shared" si="1"/>
        <v>ガソリン</v>
      </c>
      <c r="V67" s="300" t="str">
        <f t="shared" si="2"/>
        <v>1.7～2.5 t</v>
      </c>
      <c r="W67" s="300" t="str">
        <f t="shared" si="3"/>
        <v>H13</v>
      </c>
      <c r="X67" s="301" t="str">
        <f t="shared" si="4"/>
        <v>ZC</v>
      </c>
      <c r="Y67" s="380" t="s">
        <v>1709</v>
      </c>
      <c r="Z67" s="300">
        <f t="shared" si="5"/>
        <v>3.2500000000000001E-2</v>
      </c>
      <c r="AA67" s="300">
        <f t="shared" si="6"/>
        <v>0</v>
      </c>
      <c r="AB67" s="361">
        <f t="shared" si="7"/>
        <v>2.3199999999999998</v>
      </c>
    </row>
    <row r="68" spans="1:35" x14ac:dyDescent="0.2">
      <c r="A68" s="72" t="str">
        <f t="shared" si="12"/>
        <v>貨2ガABF</v>
      </c>
      <c r="B68" s="72" t="s">
        <v>861</v>
      </c>
      <c r="C68" s="72" t="s">
        <v>845</v>
      </c>
      <c r="D68" s="72" t="s">
        <v>839</v>
      </c>
      <c r="E68" s="72" t="s">
        <v>258</v>
      </c>
      <c r="F68" s="284">
        <v>7.0000000000000007E-2</v>
      </c>
      <c r="G68" s="72">
        <v>0</v>
      </c>
      <c r="H68" s="86">
        <v>2.3199999999999998</v>
      </c>
      <c r="I68" s="12" t="s">
        <v>235</v>
      </c>
      <c r="K68" s="272"/>
      <c r="L68" s="272"/>
      <c r="M68" s="272"/>
      <c r="N68" s="272"/>
      <c r="O68" s="272"/>
      <c r="P68" s="272"/>
      <c r="Q68" s="272"/>
      <c r="R68" s="272"/>
      <c r="S68" s="272"/>
      <c r="T68" s="318" t="str">
        <f t="shared" si="0"/>
        <v>トラック・バス</v>
      </c>
      <c r="U68" s="300" t="str">
        <f t="shared" si="1"/>
        <v>ガソリン</v>
      </c>
      <c r="V68" s="300" t="str">
        <f t="shared" si="2"/>
        <v>1.7～2.5 t</v>
      </c>
      <c r="W68" s="300" t="str">
        <f t="shared" si="3"/>
        <v>H17</v>
      </c>
      <c r="X68" s="301" t="str">
        <f t="shared" si="4"/>
        <v>ABF</v>
      </c>
      <c r="Y68" s="287"/>
      <c r="Z68" s="300">
        <f t="shared" si="5"/>
        <v>7.0000000000000007E-2</v>
      </c>
      <c r="AA68" s="300">
        <f t="shared" si="6"/>
        <v>0</v>
      </c>
      <c r="AB68" s="361">
        <f t="shared" si="7"/>
        <v>2.3199999999999998</v>
      </c>
    </row>
    <row r="69" spans="1:35" x14ac:dyDescent="0.2">
      <c r="A69" s="72" t="str">
        <f t="shared" si="12"/>
        <v>貨2ガAAF</v>
      </c>
      <c r="B69" s="72" t="s">
        <v>861</v>
      </c>
      <c r="C69" s="72" t="s">
        <v>845</v>
      </c>
      <c r="D69" s="72" t="s">
        <v>839</v>
      </c>
      <c r="E69" s="72" t="s">
        <v>259</v>
      </c>
      <c r="F69" s="284">
        <v>3.5000000000000003E-2</v>
      </c>
      <c r="G69" s="72">
        <v>0</v>
      </c>
      <c r="H69" s="72">
        <v>2.3199999999999998</v>
      </c>
      <c r="I69" s="12" t="s">
        <v>241</v>
      </c>
      <c r="J69" s="72" t="s">
        <v>242</v>
      </c>
      <c r="K69" s="272"/>
      <c r="L69" s="272"/>
      <c r="M69" s="272"/>
      <c r="N69" s="272"/>
      <c r="O69" s="272"/>
      <c r="P69" s="272"/>
      <c r="Q69" s="272"/>
      <c r="R69" s="272"/>
      <c r="S69" s="272"/>
      <c r="T69" s="318" t="str">
        <f t="shared" ref="T69:T132" si="13">IF(LEFT(C69,1)="貨","トラック・バス","乗用車")</f>
        <v>トラック・バス</v>
      </c>
      <c r="U69" s="300" t="str">
        <f t="shared" ref="U69:U132" si="14">VLOOKUP(RIGHT(C69,1),$AL$4:$AM$8,2,FALSE)</f>
        <v>ガソリン</v>
      </c>
      <c r="V69" s="300" t="str">
        <f t="shared" ref="V69:V132" si="15">VLOOKUP(VALUE(MID(C69,2,1)),$AL$10:$AM$15,2,FALSE)</f>
        <v>1.7～2.5 t</v>
      </c>
      <c r="W69" s="300" t="str">
        <f t="shared" ref="W69:W132" si="16">D69</f>
        <v>H17</v>
      </c>
      <c r="X69" s="301" t="str">
        <f t="shared" ref="X69:X132" si="17">E69</f>
        <v>AAF</v>
      </c>
      <c r="Y69" s="287"/>
      <c r="Z69" s="300">
        <f t="shared" ref="Z69:Z132" si="18">F69</f>
        <v>3.5000000000000003E-2</v>
      </c>
      <c r="AA69" s="300">
        <f t="shared" ref="AA69:AA132" si="19">G69</f>
        <v>0</v>
      </c>
      <c r="AB69" s="361">
        <f t="shared" ref="AB69:AB132" si="20">H69</f>
        <v>2.3199999999999998</v>
      </c>
    </row>
    <row r="70" spans="1:35" x14ac:dyDescent="0.2">
      <c r="A70" s="72" t="str">
        <f t="shared" ref="A70:A76" si="21">CONCATENATE(C70,E70)</f>
        <v>貨2ガALF</v>
      </c>
      <c r="B70" s="72" t="s">
        <v>861</v>
      </c>
      <c r="C70" s="72" t="s">
        <v>845</v>
      </c>
      <c r="D70" s="72" t="s">
        <v>839</v>
      </c>
      <c r="E70" s="291" t="s">
        <v>1514</v>
      </c>
      <c r="F70" s="284">
        <v>1.7500000000000002E-2</v>
      </c>
      <c r="G70" s="72">
        <v>0</v>
      </c>
      <c r="H70" s="72">
        <v>2.3199999999999998</v>
      </c>
      <c r="I70" s="12" t="s">
        <v>1480</v>
      </c>
      <c r="K70" s="272"/>
      <c r="L70" s="272"/>
      <c r="M70" s="272"/>
      <c r="N70" s="272"/>
      <c r="O70" s="272"/>
      <c r="P70" s="272"/>
      <c r="Q70" s="272"/>
      <c r="R70" s="272"/>
      <c r="S70" s="272"/>
      <c r="T70" s="318" t="str">
        <f t="shared" si="13"/>
        <v>トラック・バス</v>
      </c>
      <c r="U70" s="300" t="str">
        <f t="shared" si="14"/>
        <v>ガソリン</v>
      </c>
      <c r="V70" s="300" t="str">
        <f t="shared" si="15"/>
        <v>1.7～2.5 t</v>
      </c>
      <c r="W70" s="300" t="str">
        <f t="shared" si="16"/>
        <v>H17</v>
      </c>
      <c r="X70" s="301" t="str">
        <f t="shared" si="17"/>
        <v>ALF</v>
      </c>
      <c r="Y70" s="287"/>
      <c r="Z70" s="300">
        <f t="shared" si="18"/>
        <v>1.7500000000000002E-2</v>
      </c>
      <c r="AA70" s="300">
        <f t="shared" si="19"/>
        <v>0</v>
      </c>
      <c r="AB70" s="361">
        <f t="shared" si="20"/>
        <v>2.3199999999999998</v>
      </c>
    </row>
    <row r="71" spans="1:35" x14ac:dyDescent="0.2">
      <c r="A71" s="72" t="str">
        <f t="shared" si="21"/>
        <v>貨2ガCAF</v>
      </c>
      <c r="B71" s="72" t="s">
        <v>861</v>
      </c>
      <c r="C71" s="72" t="s">
        <v>845</v>
      </c>
      <c r="D71" s="72" t="s">
        <v>839</v>
      </c>
      <c r="E71" s="72" t="s">
        <v>847</v>
      </c>
      <c r="F71" s="72">
        <v>3.5000000000000003E-2</v>
      </c>
      <c r="G71" s="72">
        <v>0</v>
      </c>
      <c r="H71" s="86">
        <v>2.3199999999999998</v>
      </c>
      <c r="I71" s="12" t="s">
        <v>241</v>
      </c>
      <c r="J71" s="72" t="s">
        <v>973</v>
      </c>
      <c r="K71" s="272"/>
      <c r="L71" s="272"/>
      <c r="M71" s="272"/>
      <c r="N71" s="272"/>
      <c r="O71" s="272"/>
      <c r="P71" s="272"/>
      <c r="Q71" s="272"/>
      <c r="R71" s="272"/>
      <c r="S71" s="272"/>
      <c r="T71" s="318" t="str">
        <f t="shared" si="13"/>
        <v>トラック・バス</v>
      </c>
      <c r="U71" s="300" t="str">
        <f t="shared" si="14"/>
        <v>ガソリン</v>
      </c>
      <c r="V71" s="300" t="str">
        <f t="shared" si="15"/>
        <v>1.7～2.5 t</v>
      </c>
      <c r="W71" s="300" t="str">
        <f t="shared" si="16"/>
        <v>H17</v>
      </c>
      <c r="X71" s="301" t="str">
        <f t="shared" si="17"/>
        <v>CAF</v>
      </c>
      <c r="Y71" s="380" t="s">
        <v>1056</v>
      </c>
      <c r="Z71" s="300">
        <f t="shared" si="18"/>
        <v>3.5000000000000003E-2</v>
      </c>
      <c r="AA71" s="300">
        <f t="shared" si="19"/>
        <v>0</v>
      </c>
      <c r="AB71" s="361">
        <f t="shared" si="20"/>
        <v>2.3199999999999998</v>
      </c>
    </row>
    <row r="72" spans="1:35" x14ac:dyDescent="0.2">
      <c r="A72" s="72" t="str">
        <f t="shared" si="21"/>
        <v>貨2ガCBF</v>
      </c>
      <c r="B72" s="72" t="s">
        <v>861</v>
      </c>
      <c r="C72" s="72" t="s">
        <v>845</v>
      </c>
      <c r="D72" s="72" t="s">
        <v>839</v>
      </c>
      <c r="E72" s="72" t="s">
        <v>848</v>
      </c>
      <c r="F72" s="72">
        <v>3.5000000000000003E-2</v>
      </c>
      <c r="G72" s="72">
        <v>0</v>
      </c>
      <c r="H72" s="86">
        <v>2.3199999999999998</v>
      </c>
      <c r="I72" s="12" t="s">
        <v>248</v>
      </c>
      <c r="J72" s="72" t="s">
        <v>244</v>
      </c>
      <c r="K72" s="272"/>
      <c r="L72" s="272"/>
      <c r="M72" s="272"/>
      <c r="N72" s="272"/>
      <c r="O72" s="272"/>
      <c r="P72" s="272"/>
      <c r="Q72" s="272"/>
      <c r="R72" s="272"/>
      <c r="S72" s="272"/>
      <c r="T72" s="318" t="str">
        <f t="shared" si="13"/>
        <v>トラック・バス</v>
      </c>
      <c r="U72" s="300" t="str">
        <f t="shared" si="14"/>
        <v>ガソリン</v>
      </c>
      <c r="V72" s="300" t="str">
        <f t="shared" si="15"/>
        <v>1.7～2.5 t</v>
      </c>
      <c r="W72" s="300" t="str">
        <f t="shared" si="16"/>
        <v>H17</v>
      </c>
      <c r="X72" s="301" t="str">
        <f t="shared" si="17"/>
        <v>CBF</v>
      </c>
      <c r="Y72" s="380" t="s">
        <v>1056</v>
      </c>
      <c r="Z72" s="300">
        <f t="shared" si="18"/>
        <v>3.5000000000000003E-2</v>
      </c>
      <c r="AA72" s="300">
        <f t="shared" si="19"/>
        <v>0</v>
      </c>
      <c r="AB72" s="361">
        <f t="shared" si="20"/>
        <v>2.3199999999999998</v>
      </c>
    </row>
    <row r="73" spans="1:35" x14ac:dyDescent="0.2">
      <c r="A73" s="72" t="str">
        <f t="shared" si="21"/>
        <v>貨2ガCLF</v>
      </c>
      <c r="B73" s="72" t="s">
        <v>861</v>
      </c>
      <c r="C73" s="72" t="s">
        <v>845</v>
      </c>
      <c r="D73" s="72" t="s">
        <v>839</v>
      </c>
      <c r="E73" s="291" t="s">
        <v>1710</v>
      </c>
      <c r="F73" s="72">
        <v>3.5000000000000003E-2</v>
      </c>
      <c r="G73" s="72">
        <v>0</v>
      </c>
      <c r="H73" s="86">
        <v>2.3199999999999998</v>
      </c>
      <c r="I73" s="12" t="s">
        <v>498</v>
      </c>
      <c r="T73" s="318" t="str">
        <f t="shared" si="13"/>
        <v>トラック・バス</v>
      </c>
      <c r="U73" s="300" t="str">
        <f t="shared" si="14"/>
        <v>ガソリン</v>
      </c>
      <c r="V73" s="300" t="str">
        <f t="shared" si="15"/>
        <v>1.7～2.5 t</v>
      </c>
      <c r="W73" s="300" t="str">
        <f t="shared" si="16"/>
        <v>H17</v>
      </c>
      <c r="X73" s="301" t="str">
        <f t="shared" si="17"/>
        <v>CLF</v>
      </c>
      <c r="Y73" s="380" t="s">
        <v>1056</v>
      </c>
      <c r="Z73" s="300">
        <f t="shared" si="18"/>
        <v>3.5000000000000003E-2</v>
      </c>
      <c r="AA73" s="300">
        <f t="shared" si="19"/>
        <v>0</v>
      </c>
      <c r="AB73" s="361">
        <f t="shared" si="20"/>
        <v>2.3199999999999998</v>
      </c>
    </row>
    <row r="74" spans="1:35" x14ac:dyDescent="0.2">
      <c r="A74" s="72" t="str">
        <f t="shared" si="21"/>
        <v>貨2ガDAF</v>
      </c>
      <c r="B74" s="72" t="s">
        <v>861</v>
      </c>
      <c r="C74" s="72" t="s">
        <v>845</v>
      </c>
      <c r="D74" s="72" t="s">
        <v>839</v>
      </c>
      <c r="E74" s="282" t="s">
        <v>849</v>
      </c>
      <c r="F74" s="282">
        <v>1.7500000000000002E-2</v>
      </c>
      <c r="G74" s="72">
        <v>0</v>
      </c>
      <c r="H74" s="86">
        <v>2.3199999999999998</v>
      </c>
      <c r="I74" s="283" t="s">
        <v>241</v>
      </c>
      <c r="J74" s="282" t="s">
        <v>974</v>
      </c>
      <c r="T74" s="318" t="str">
        <f t="shared" si="13"/>
        <v>トラック・バス</v>
      </c>
      <c r="U74" s="300" t="str">
        <f t="shared" si="14"/>
        <v>ガソリン</v>
      </c>
      <c r="V74" s="300" t="str">
        <f t="shared" si="15"/>
        <v>1.7～2.5 t</v>
      </c>
      <c r="W74" s="300" t="str">
        <f t="shared" si="16"/>
        <v>H17</v>
      </c>
      <c r="X74" s="301" t="str">
        <f t="shared" si="17"/>
        <v>DAF</v>
      </c>
      <c r="Y74" s="287" t="s">
        <v>1711</v>
      </c>
      <c r="Z74" s="300">
        <f t="shared" si="18"/>
        <v>1.7500000000000002E-2</v>
      </c>
      <c r="AA74" s="300">
        <f t="shared" si="19"/>
        <v>0</v>
      </c>
      <c r="AB74" s="361">
        <f t="shared" si="20"/>
        <v>2.3199999999999998</v>
      </c>
    </row>
    <row r="75" spans="1:35" x14ac:dyDescent="0.2">
      <c r="A75" s="72" t="str">
        <f t="shared" si="21"/>
        <v>貨2ガDBF</v>
      </c>
      <c r="B75" s="72" t="s">
        <v>861</v>
      </c>
      <c r="C75" s="72" t="s">
        <v>845</v>
      </c>
      <c r="D75" s="72" t="s">
        <v>839</v>
      </c>
      <c r="E75" s="282" t="s">
        <v>850</v>
      </c>
      <c r="F75" s="282">
        <v>1.7500000000000002E-2</v>
      </c>
      <c r="G75" s="72">
        <v>0</v>
      </c>
      <c r="H75" s="72">
        <v>2.3199999999999998</v>
      </c>
      <c r="I75" s="283" t="s">
        <v>249</v>
      </c>
      <c r="J75" s="282" t="s">
        <v>245</v>
      </c>
      <c r="T75" s="318" t="str">
        <f t="shared" si="13"/>
        <v>トラック・バス</v>
      </c>
      <c r="U75" s="300" t="str">
        <f t="shared" si="14"/>
        <v>ガソリン</v>
      </c>
      <c r="V75" s="300" t="str">
        <f t="shared" si="15"/>
        <v>1.7～2.5 t</v>
      </c>
      <c r="W75" s="300" t="str">
        <f t="shared" si="16"/>
        <v>H17</v>
      </c>
      <c r="X75" s="301" t="str">
        <f t="shared" si="17"/>
        <v>DBF</v>
      </c>
      <c r="Y75" s="287" t="s">
        <v>1711</v>
      </c>
      <c r="Z75" s="300">
        <f t="shared" si="18"/>
        <v>1.7500000000000002E-2</v>
      </c>
      <c r="AA75" s="300">
        <f t="shared" si="19"/>
        <v>0</v>
      </c>
      <c r="AB75" s="361">
        <f t="shared" si="20"/>
        <v>2.3199999999999998</v>
      </c>
    </row>
    <row r="76" spans="1:35" x14ac:dyDescent="0.2">
      <c r="A76" s="72" t="str">
        <f t="shared" si="21"/>
        <v>貨2ガDLF</v>
      </c>
      <c r="B76" s="72" t="s">
        <v>861</v>
      </c>
      <c r="C76" s="72" t="s">
        <v>845</v>
      </c>
      <c r="D76" s="72" t="s">
        <v>839</v>
      </c>
      <c r="E76" s="286" t="s">
        <v>1515</v>
      </c>
      <c r="F76" s="282">
        <v>1.7500000000000002E-2</v>
      </c>
      <c r="G76" s="72">
        <v>0</v>
      </c>
      <c r="H76" s="72">
        <v>2.3199999999999998</v>
      </c>
      <c r="I76" s="283" t="s">
        <v>498</v>
      </c>
      <c r="J76" s="282"/>
      <c r="T76" s="318" t="str">
        <f t="shared" si="13"/>
        <v>トラック・バス</v>
      </c>
      <c r="U76" s="300" t="str">
        <f t="shared" si="14"/>
        <v>ガソリン</v>
      </c>
      <c r="V76" s="300" t="str">
        <f t="shared" si="15"/>
        <v>1.7～2.5 t</v>
      </c>
      <c r="W76" s="300" t="str">
        <f t="shared" si="16"/>
        <v>H17</v>
      </c>
      <c r="X76" s="301" t="str">
        <f t="shared" si="17"/>
        <v>DLF</v>
      </c>
      <c r="Y76" s="287" t="s">
        <v>1711</v>
      </c>
      <c r="Z76" s="300">
        <f t="shared" si="18"/>
        <v>1.7500000000000002E-2</v>
      </c>
      <c r="AA76" s="300">
        <f t="shared" si="19"/>
        <v>0</v>
      </c>
      <c r="AB76" s="361">
        <f t="shared" si="20"/>
        <v>2.3199999999999998</v>
      </c>
    </row>
    <row r="77" spans="1:35" x14ac:dyDescent="0.2">
      <c r="A77" s="72" t="str">
        <f>CONCATENATE(C77,E77)</f>
        <v>貨2ガLBF</v>
      </c>
      <c r="B77" s="272" t="s">
        <v>861</v>
      </c>
      <c r="C77" s="272" t="s">
        <v>845</v>
      </c>
      <c r="D77" s="273" t="s">
        <v>1100</v>
      </c>
      <c r="E77" s="273" t="s">
        <v>260</v>
      </c>
      <c r="F77" s="272">
        <v>7.0000000000000007E-2</v>
      </c>
      <c r="G77" s="72">
        <v>0</v>
      </c>
      <c r="H77" s="86">
        <v>2.3199999999999998</v>
      </c>
      <c r="I77" s="274" t="s">
        <v>235</v>
      </c>
      <c r="J77" s="273"/>
      <c r="T77" s="318" t="str">
        <f t="shared" si="13"/>
        <v>トラック・バス</v>
      </c>
      <c r="U77" s="300" t="str">
        <f t="shared" si="14"/>
        <v>ガソリン</v>
      </c>
      <c r="V77" s="300" t="str">
        <f t="shared" si="15"/>
        <v>1.7～2.5 t</v>
      </c>
      <c r="W77" s="300" t="str">
        <f t="shared" si="16"/>
        <v>H21</v>
      </c>
      <c r="X77" s="301" t="str">
        <f t="shared" si="17"/>
        <v>LBF</v>
      </c>
      <c r="Y77" s="287"/>
      <c r="Z77" s="300">
        <f t="shared" si="18"/>
        <v>7.0000000000000007E-2</v>
      </c>
      <c r="AA77" s="300">
        <f t="shared" si="19"/>
        <v>0</v>
      </c>
      <c r="AB77" s="361">
        <f t="shared" si="20"/>
        <v>2.3199999999999998</v>
      </c>
    </row>
    <row r="78" spans="1:35" x14ac:dyDescent="0.2">
      <c r="A78" s="72" t="str">
        <f>CONCATENATE(C78,E78)</f>
        <v>貨2ガLAF</v>
      </c>
      <c r="B78" s="272" t="s">
        <v>861</v>
      </c>
      <c r="C78" s="272" t="s">
        <v>845</v>
      </c>
      <c r="D78" s="273" t="s">
        <v>1100</v>
      </c>
      <c r="E78" s="273" t="s">
        <v>261</v>
      </c>
      <c r="F78" s="272">
        <v>3.5000000000000003E-2</v>
      </c>
      <c r="G78" s="72">
        <v>0</v>
      </c>
      <c r="H78" s="86">
        <v>2.3199999999999998</v>
      </c>
      <c r="I78" s="274" t="s">
        <v>241</v>
      </c>
      <c r="J78" s="273" t="s">
        <v>242</v>
      </c>
      <c r="T78" s="318" t="str">
        <f t="shared" si="13"/>
        <v>トラック・バス</v>
      </c>
      <c r="U78" s="300" t="str">
        <f t="shared" si="14"/>
        <v>ガソリン</v>
      </c>
      <c r="V78" s="300" t="str">
        <f t="shared" si="15"/>
        <v>1.7～2.5 t</v>
      </c>
      <c r="W78" s="300" t="str">
        <f t="shared" si="16"/>
        <v>H21</v>
      </c>
      <c r="X78" s="301" t="str">
        <f t="shared" si="17"/>
        <v>LAF</v>
      </c>
      <c r="Y78" s="287"/>
      <c r="Z78" s="300">
        <f t="shared" si="18"/>
        <v>3.5000000000000003E-2</v>
      </c>
      <c r="AA78" s="300">
        <f t="shared" si="19"/>
        <v>0</v>
      </c>
      <c r="AB78" s="361">
        <f t="shared" si="20"/>
        <v>2.3199999999999998</v>
      </c>
    </row>
    <row r="79" spans="1:35" x14ac:dyDescent="0.2">
      <c r="A79" s="72" t="str">
        <f t="shared" ref="A79:A88" si="22">CONCATENATE(C79,E79)</f>
        <v>貨2ガLLF</v>
      </c>
      <c r="B79" s="272" t="s">
        <v>861</v>
      </c>
      <c r="C79" s="272" t="s">
        <v>845</v>
      </c>
      <c r="D79" s="273" t="s">
        <v>1100</v>
      </c>
      <c r="E79" s="273" t="s">
        <v>1541</v>
      </c>
      <c r="F79" s="272">
        <v>1.7500000000000002E-2</v>
      </c>
      <c r="G79" s="72">
        <v>0</v>
      </c>
      <c r="H79" s="86">
        <v>2.3199999999999998</v>
      </c>
      <c r="I79" s="274" t="s">
        <v>1480</v>
      </c>
      <c r="J79" s="273"/>
      <c r="K79" s="291"/>
      <c r="T79" s="318" t="str">
        <f t="shared" si="13"/>
        <v>トラック・バス</v>
      </c>
      <c r="U79" s="300" t="str">
        <f t="shared" si="14"/>
        <v>ガソリン</v>
      </c>
      <c r="V79" s="300" t="str">
        <f t="shared" si="15"/>
        <v>1.7～2.5 t</v>
      </c>
      <c r="W79" s="300" t="str">
        <f t="shared" si="16"/>
        <v>H21</v>
      </c>
      <c r="X79" s="301" t="str">
        <f t="shared" si="17"/>
        <v>LLF</v>
      </c>
      <c r="Y79" s="287"/>
      <c r="Z79" s="300">
        <f t="shared" si="18"/>
        <v>1.7500000000000002E-2</v>
      </c>
      <c r="AA79" s="300">
        <f t="shared" si="19"/>
        <v>0</v>
      </c>
      <c r="AB79" s="361">
        <f t="shared" si="20"/>
        <v>2.3199999999999998</v>
      </c>
    </row>
    <row r="80" spans="1:35" x14ac:dyDescent="0.2">
      <c r="A80" s="72" t="str">
        <f t="shared" si="22"/>
        <v>貨2ガMBF</v>
      </c>
      <c r="B80" s="272" t="s">
        <v>861</v>
      </c>
      <c r="C80" s="272" t="s">
        <v>845</v>
      </c>
      <c r="D80" s="273" t="s">
        <v>1100</v>
      </c>
      <c r="E80" s="273" t="s">
        <v>262</v>
      </c>
      <c r="F80" s="272">
        <v>3.5000000000000003E-2</v>
      </c>
      <c r="G80" s="72">
        <v>0</v>
      </c>
      <c r="H80" s="86">
        <v>2.3199999999999998</v>
      </c>
      <c r="I80" s="274" t="s">
        <v>248</v>
      </c>
      <c r="J80" s="273" t="s">
        <v>1056</v>
      </c>
      <c r="T80" s="318" t="str">
        <f t="shared" si="13"/>
        <v>トラック・バス</v>
      </c>
      <c r="U80" s="300" t="str">
        <f t="shared" si="14"/>
        <v>ガソリン</v>
      </c>
      <c r="V80" s="300" t="str">
        <f t="shared" si="15"/>
        <v>1.7～2.5 t</v>
      </c>
      <c r="W80" s="300" t="str">
        <f t="shared" si="16"/>
        <v>H21</v>
      </c>
      <c r="X80" s="301" t="str">
        <f t="shared" si="17"/>
        <v>MBF</v>
      </c>
      <c r="Y80" s="287" t="s">
        <v>1704</v>
      </c>
      <c r="Z80" s="300">
        <f t="shared" si="18"/>
        <v>3.5000000000000003E-2</v>
      </c>
      <c r="AA80" s="300">
        <f t="shared" si="19"/>
        <v>0</v>
      </c>
      <c r="AB80" s="361">
        <f t="shared" si="20"/>
        <v>2.3199999999999998</v>
      </c>
    </row>
    <row r="81" spans="1:35" x14ac:dyDescent="0.2">
      <c r="A81" s="72" t="str">
        <f t="shared" si="22"/>
        <v>貨2ガMAF</v>
      </c>
      <c r="B81" s="272" t="s">
        <v>861</v>
      </c>
      <c r="C81" s="272" t="s">
        <v>845</v>
      </c>
      <c r="D81" s="273" t="s">
        <v>1100</v>
      </c>
      <c r="E81" s="273" t="s">
        <v>263</v>
      </c>
      <c r="F81" s="272">
        <v>3.5000000000000003E-2</v>
      </c>
      <c r="G81" s="72">
        <v>0</v>
      </c>
      <c r="H81" s="72">
        <v>2.3199999999999998</v>
      </c>
      <c r="I81" s="274" t="s">
        <v>241</v>
      </c>
      <c r="J81" s="273" t="s">
        <v>1103</v>
      </c>
      <c r="T81" s="318" t="str">
        <f t="shared" si="13"/>
        <v>トラック・バス</v>
      </c>
      <c r="U81" s="300" t="str">
        <f t="shared" si="14"/>
        <v>ガソリン</v>
      </c>
      <c r="V81" s="300" t="str">
        <f t="shared" si="15"/>
        <v>1.7～2.5 t</v>
      </c>
      <c r="W81" s="300" t="str">
        <f t="shared" si="16"/>
        <v>H21</v>
      </c>
      <c r="X81" s="301" t="str">
        <f t="shared" si="17"/>
        <v>MAF</v>
      </c>
      <c r="Y81" s="287" t="s">
        <v>1704</v>
      </c>
      <c r="Z81" s="300">
        <f t="shared" si="18"/>
        <v>3.5000000000000003E-2</v>
      </c>
      <c r="AA81" s="300">
        <f t="shared" si="19"/>
        <v>0</v>
      </c>
      <c r="AB81" s="361">
        <f t="shared" si="20"/>
        <v>2.3199999999999998</v>
      </c>
    </row>
    <row r="82" spans="1:35" x14ac:dyDescent="0.2">
      <c r="A82" s="72" t="str">
        <f t="shared" si="22"/>
        <v>貨2ガMLF</v>
      </c>
      <c r="B82" s="272" t="s">
        <v>861</v>
      </c>
      <c r="C82" s="272" t="s">
        <v>845</v>
      </c>
      <c r="D82" s="273" t="s">
        <v>1100</v>
      </c>
      <c r="E82" s="273" t="s">
        <v>1542</v>
      </c>
      <c r="F82" s="272">
        <v>3.5000000000000003E-2</v>
      </c>
      <c r="G82" s="72">
        <v>0</v>
      </c>
      <c r="H82" s="72">
        <v>2.3199999999999998</v>
      </c>
      <c r="I82" s="274" t="s">
        <v>1480</v>
      </c>
      <c r="J82" s="273"/>
      <c r="T82" s="318" t="str">
        <f t="shared" si="13"/>
        <v>トラック・バス</v>
      </c>
      <c r="U82" s="300" t="str">
        <f t="shared" si="14"/>
        <v>ガソリン</v>
      </c>
      <c r="V82" s="300" t="str">
        <f t="shared" si="15"/>
        <v>1.7～2.5 t</v>
      </c>
      <c r="W82" s="300" t="str">
        <f t="shared" si="16"/>
        <v>H21</v>
      </c>
      <c r="X82" s="301" t="str">
        <f t="shared" si="17"/>
        <v>MLF</v>
      </c>
      <c r="Y82" s="287" t="s">
        <v>1704</v>
      </c>
      <c r="Z82" s="300">
        <f t="shared" si="18"/>
        <v>3.5000000000000003E-2</v>
      </c>
      <c r="AA82" s="300">
        <f t="shared" si="19"/>
        <v>0</v>
      </c>
      <c r="AB82" s="361">
        <f t="shared" si="20"/>
        <v>2.3199999999999998</v>
      </c>
    </row>
    <row r="83" spans="1:35" x14ac:dyDescent="0.2">
      <c r="A83" s="72" t="str">
        <f t="shared" si="22"/>
        <v>貨2ガRBF</v>
      </c>
      <c r="B83" s="272" t="s">
        <v>861</v>
      </c>
      <c r="C83" s="272" t="s">
        <v>845</v>
      </c>
      <c r="D83" s="273" t="s">
        <v>1100</v>
      </c>
      <c r="E83" s="72" t="s">
        <v>264</v>
      </c>
      <c r="F83" s="72">
        <v>1.7500000000000002E-2</v>
      </c>
      <c r="G83" s="72">
        <v>0</v>
      </c>
      <c r="H83" s="86">
        <v>2.3199999999999998</v>
      </c>
      <c r="I83" s="12" t="s">
        <v>249</v>
      </c>
      <c r="J83" s="72" t="s">
        <v>1057</v>
      </c>
      <c r="T83" s="318" t="str">
        <f t="shared" si="13"/>
        <v>トラック・バス</v>
      </c>
      <c r="U83" s="300" t="str">
        <f t="shared" si="14"/>
        <v>ガソリン</v>
      </c>
      <c r="V83" s="300" t="str">
        <f t="shared" si="15"/>
        <v>1.7～2.5 t</v>
      </c>
      <c r="W83" s="300" t="str">
        <f t="shared" si="16"/>
        <v>H21</v>
      </c>
      <c r="X83" s="301" t="str">
        <f t="shared" si="17"/>
        <v>RBF</v>
      </c>
      <c r="Y83" s="287" t="s">
        <v>1057</v>
      </c>
      <c r="Z83" s="300">
        <f t="shared" si="18"/>
        <v>1.7500000000000002E-2</v>
      </c>
      <c r="AA83" s="300">
        <f t="shared" si="19"/>
        <v>0</v>
      </c>
      <c r="AB83" s="361">
        <f t="shared" si="20"/>
        <v>2.3199999999999998</v>
      </c>
    </row>
    <row r="84" spans="1:35" x14ac:dyDescent="0.2">
      <c r="A84" s="72" t="str">
        <f t="shared" si="22"/>
        <v>貨2ガRAF</v>
      </c>
      <c r="B84" s="272" t="s">
        <v>861</v>
      </c>
      <c r="C84" s="272" t="s">
        <v>845</v>
      </c>
      <c r="D84" s="273" t="s">
        <v>1100</v>
      </c>
      <c r="E84" s="72" t="s">
        <v>265</v>
      </c>
      <c r="F84" s="72">
        <v>1.7500000000000002E-2</v>
      </c>
      <c r="G84" s="72">
        <v>0</v>
      </c>
      <c r="H84" s="86">
        <v>2.3199999999999998</v>
      </c>
      <c r="I84" s="12" t="s">
        <v>241</v>
      </c>
      <c r="J84" s="72" t="s">
        <v>1104</v>
      </c>
      <c r="T84" s="318" t="str">
        <f t="shared" si="13"/>
        <v>トラック・バス</v>
      </c>
      <c r="U84" s="300" t="str">
        <f t="shared" si="14"/>
        <v>ガソリン</v>
      </c>
      <c r="V84" s="300" t="str">
        <f t="shared" si="15"/>
        <v>1.7～2.5 t</v>
      </c>
      <c r="W84" s="300" t="str">
        <f t="shared" si="16"/>
        <v>H21</v>
      </c>
      <c r="X84" s="301" t="str">
        <f t="shared" si="17"/>
        <v>RAF</v>
      </c>
      <c r="Y84" s="287" t="s">
        <v>1057</v>
      </c>
      <c r="Z84" s="300">
        <f t="shared" si="18"/>
        <v>1.7500000000000002E-2</v>
      </c>
      <c r="AA84" s="300">
        <f t="shared" si="19"/>
        <v>0</v>
      </c>
      <c r="AB84" s="361">
        <f t="shared" si="20"/>
        <v>2.3199999999999998</v>
      </c>
    </row>
    <row r="85" spans="1:35" x14ac:dyDescent="0.2">
      <c r="A85" s="72" t="str">
        <f t="shared" si="22"/>
        <v>貨2ガRLF</v>
      </c>
      <c r="B85" s="272" t="s">
        <v>861</v>
      </c>
      <c r="C85" s="272" t="s">
        <v>845</v>
      </c>
      <c r="D85" s="273" t="s">
        <v>1100</v>
      </c>
      <c r="E85" s="357" t="s">
        <v>1543</v>
      </c>
      <c r="F85" s="72">
        <v>1.7500000000000002E-2</v>
      </c>
      <c r="G85" s="72">
        <v>0</v>
      </c>
      <c r="H85" s="86">
        <v>2.3199999999999998</v>
      </c>
      <c r="I85" s="12" t="s">
        <v>1480</v>
      </c>
      <c r="T85" s="318" t="str">
        <f t="shared" si="13"/>
        <v>トラック・バス</v>
      </c>
      <c r="U85" s="300" t="str">
        <f t="shared" si="14"/>
        <v>ガソリン</v>
      </c>
      <c r="V85" s="300" t="str">
        <f t="shared" si="15"/>
        <v>1.7～2.5 t</v>
      </c>
      <c r="W85" s="300" t="str">
        <f t="shared" si="16"/>
        <v>H21</v>
      </c>
      <c r="X85" s="301" t="str">
        <f t="shared" si="17"/>
        <v>RLF</v>
      </c>
      <c r="Y85" s="287" t="s">
        <v>1057</v>
      </c>
      <c r="Z85" s="300">
        <f t="shared" si="18"/>
        <v>1.7500000000000002E-2</v>
      </c>
      <c r="AA85" s="300">
        <f t="shared" si="19"/>
        <v>0</v>
      </c>
      <c r="AB85" s="361">
        <f t="shared" si="20"/>
        <v>2.3199999999999998</v>
      </c>
    </row>
    <row r="86" spans="1:35" x14ac:dyDescent="0.2">
      <c r="A86" s="72" t="str">
        <f t="shared" si="22"/>
        <v>貨2ガQBF</v>
      </c>
      <c r="B86" s="272" t="s">
        <v>861</v>
      </c>
      <c r="C86" s="272" t="s">
        <v>845</v>
      </c>
      <c r="D86" s="273" t="s">
        <v>1100</v>
      </c>
      <c r="E86" s="72" t="s">
        <v>266</v>
      </c>
      <c r="F86" s="72">
        <v>6.3E-2</v>
      </c>
      <c r="G86" s="72">
        <v>0</v>
      </c>
      <c r="H86" s="86">
        <v>2.3199999999999998</v>
      </c>
      <c r="I86" s="12" t="s">
        <v>235</v>
      </c>
      <c r="J86" s="72" t="s">
        <v>243</v>
      </c>
      <c r="T86" s="318" t="str">
        <f t="shared" si="13"/>
        <v>トラック・バス</v>
      </c>
      <c r="U86" s="300" t="str">
        <f t="shared" si="14"/>
        <v>ガソリン</v>
      </c>
      <c r="V86" s="300" t="str">
        <f t="shared" si="15"/>
        <v>1.7～2.5 t</v>
      </c>
      <c r="W86" s="300" t="str">
        <f t="shared" si="16"/>
        <v>H21</v>
      </c>
      <c r="X86" s="301" t="str">
        <f t="shared" si="17"/>
        <v>QBF</v>
      </c>
      <c r="Y86" s="287" t="s">
        <v>1705</v>
      </c>
      <c r="Z86" s="300">
        <f t="shared" si="18"/>
        <v>6.3E-2</v>
      </c>
      <c r="AA86" s="300">
        <f t="shared" si="19"/>
        <v>0</v>
      </c>
      <c r="AB86" s="361">
        <f t="shared" si="20"/>
        <v>2.3199999999999998</v>
      </c>
    </row>
    <row r="87" spans="1:35" x14ac:dyDescent="0.2">
      <c r="A87" s="72" t="str">
        <f t="shared" si="22"/>
        <v>貨2ガQAF</v>
      </c>
      <c r="B87" s="272" t="s">
        <v>861</v>
      </c>
      <c r="C87" s="272" t="s">
        <v>845</v>
      </c>
      <c r="D87" s="273" t="s">
        <v>1100</v>
      </c>
      <c r="E87" s="72" t="s">
        <v>267</v>
      </c>
      <c r="F87" s="72">
        <v>6.3E-2</v>
      </c>
      <c r="G87" s="72">
        <v>0</v>
      </c>
      <c r="H87" s="72">
        <v>2.3199999999999998</v>
      </c>
      <c r="I87" s="12" t="s">
        <v>241</v>
      </c>
      <c r="J87" s="72" t="s">
        <v>972</v>
      </c>
      <c r="T87" s="318" t="str">
        <f t="shared" si="13"/>
        <v>トラック・バス</v>
      </c>
      <c r="U87" s="300" t="str">
        <f t="shared" si="14"/>
        <v>ガソリン</v>
      </c>
      <c r="V87" s="300" t="str">
        <f t="shared" si="15"/>
        <v>1.7～2.5 t</v>
      </c>
      <c r="W87" s="300" t="str">
        <f t="shared" si="16"/>
        <v>H21</v>
      </c>
      <c r="X87" s="301" t="str">
        <f t="shared" si="17"/>
        <v>QAF</v>
      </c>
      <c r="Y87" s="287" t="s">
        <v>1705</v>
      </c>
      <c r="Z87" s="300">
        <f t="shared" si="18"/>
        <v>6.3E-2</v>
      </c>
      <c r="AA87" s="300">
        <f t="shared" si="19"/>
        <v>0</v>
      </c>
      <c r="AB87" s="361">
        <f t="shared" si="20"/>
        <v>2.3199999999999998</v>
      </c>
    </row>
    <row r="88" spans="1:35" x14ac:dyDescent="0.2">
      <c r="A88" s="72" t="str">
        <f t="shared" si="22"/>
        <v>貨2ガQLF</v>
      </c>
      <c r="B88" s="272" t="s">
        <v>861</v>
      </c>
      <c r="C88" s="272" t="s">
        <v>845</v>
      </c>
      <c r="D88" s="273" t="s">
        <v>1100</v>
      </c>
      <c r="E88" s="357" t="s">
        <v>1544</v>
      </c>
      <c r="F88" s="72">
        <v>6.3E-2</v>
      </c>
      <c r="G88" s="72">
        <v>0</v>
      </c>
      <c r="H88" s="72">
        <v>2.3199999999999998</v>
      </c>
      <c r="I88" s="12" t="s">
        <v>1480</v>
      </c>
      <c r="T88" s="318" t="str">
        <f t="shared" si="13"/>
        <v>トラック・バス</v>
      </c>
      <c r="U88" s="300" t="str">
        <f t="shared" si="14"/>
        <v>ガソリン</v>
      </c>
      <c r="V88" s="300" t="str">
        <f t="shared" si="15"/>
        <v>1.7～2.5 t</v>
      </c>
      <c r="W88" s="300" t="str">
        <f t="shared" si="16"/>
        <v>H21</v>
      </c>
      <c r="X88" s="301" t="str">
        <f t="shared" si="17"/>
        <v>QLF</v>
      </c>
      <c r="Y88" s="287" t="s">
        <v>1705</v>
      </c>
      <c r="Z88" s="300">
        <f t="shared" si="18"/>
        <v>6.3E-2</v>
      </c>
      <c r="AA88" s="300">
        <f t="shared" si="19"/>
        <v>0</v>
      </c>
      <c r="AB88" s="361">
        <f t="shared" si="20"/>
        <v>2.3199999999999998</v>
      </c>
    </row>
    <row r="89" spans="1:35" x14ac:dyDescent="0.2">
      <c r="A89" s="72" t="str">
        <f>CONCATENATE(C89,E89)</f>
        <v>貨2ガ3BF</v>
      </c>
      <c r="B89" s="72" t="s">
        <v>861</v>
      </c>
      <c r="C89" s="72" t="s">
        <v>845</v>
      </c>
      <c r="D89" s="291" t="s">
        <v>1289</v>
      </c>
      <c r="E89" s="291" t="s">
        <v>1292</v>
      </c>
      <c r="F89" s="291">
        <v>7.0000000000000007E-2</v>
      </c>
      <c r="G89" s="72">
        <v>0</v>
      </c>
      <c r="H89" s="86">
        <v>2.3199999999999998</v>
      </c>
      <c r="I89" s="12" t="s">
        <v>235</v>
      </c>
      <c r="T89" s="318" t="str">
        <f t="shared" si="13"/>
        <v>トラック・バス</v>
      </c>
      <c r="U89" s="300" t="str">
        <f t="shared" si="14"/>
        <v>ガソリン</v>
      </c>
      <c r="V89" s="300" t="str">
        <f t="shared" si="15"/>
        <v>1.7～2.5 t</v>
      </c>
      <c r="W89" s="300" t="str">
        <f t="shared" si="16"/>
        <v>H30</v>
      </c>
      <c r="X89" s="301" t="str">
        <f t="shared" si="17"/>
        <v>3BF</v>
      </c>
      <c r="Y89" s="287"/>
      <c r="Z89" s="300">
        <f t="shared" si="18"/>
        <v>7.0000000000000007E-2</v>
      </c>
      <c r="AA89" s="300">
        <f t="shared" si="19"/>
        <v>0</v>
      </c>
      <c r="AB89" s="361">
        <f t="shared" si="20"/>
        <v>2.3199999999999998</v>
      </c>
      <c r="AD89" s="282"/>
      <c r="AE89" s="282"/>
      <c r="AF89" s="282"/>
      <c r="AG89" s="282"/>
      <c r="AH89" s="282"/>
      <c r="AI89" s="282"/>
    </row>
    <row r="90" spans="1:35" x14ac:dyDescent="0.2">
      <c r="A90" s="72" t="str">
        <f>CONCATENATE(C90,E90)</f>
        <v>貨2ガ3AF</v>
      </c>
      <c r="B90" s="72" t="s">
        <v>861</v>
      </c>
      <c r="C90" s="72" t="s">
        <v>845</v>
      </c>
      <c r="D90" s="291" t="s">
        <v>1290</v>
      </c>
      <c r="E90" s="291" t="s">
        <v>1293</v>
      </c>
      <c r="F90" s="291">
        <v>3.5000000000000003E-2</v>
      </c>
      <c r="G90" s="72">
        <v>0</v>
      </c>
      <c r="H90" s="86">
        <v>2.3199999999999998</v>
      </c>
      <c r="I90" s="12" t="s">
        <v>241</v>
      </c>
      <c r="T90" s="318" t="str">
        <f t="shared" si="13"/>
        <v>トラック・バス</v>
      </c>
      <c r="U90" s="300" t="str">
        <f t="shared" si="14"/>
        <v>ガソリン</v>
      </c>
      <c r="V90" s="300" t="str">
        <f t="shared" si="15"/>
        <v>1.7～2.5 t</v>
      </c>
      <c r="W90" s="300" t="str">
        <f t="shared" si="16"/>
        <v>H30</v>
      </c>
      <c r="X90" s="301" t="str">
        <f t="shared" si="17"/>
        <v>3AF</v>
      </c>
      <c r="Y90" s="287"/>
      <c r="Z90" s="300">
        <f t="shared" si="18"/>
        <v>3.5000000000000003E-2</v>
      </c>
      <c r="AA90" s="300">
        <f t="shared" si="19"/>
        <v>0</v>
      </c>
      <c r="AB90" s="361">
        <f t="shared" si="20"/>
        <v>2.3199999999999998</v>
      </c>
      <c r="AD90" s="282"/>
      <c r="AE90" s="282"/>
      <c r="AF90" s="282"/>
      <c r="AG90" s="282"/>
      <c r="AH90" s="282"/>
      <c r="AI90" s="282"/>
    </row>
    <row r="91" spans="1:35" s="282" customFormat="1" x14ac:dyDescent="0.2">
      <c r="A91" s="72" t="str">
        <f t="shared" ref="A91:A100" si="23">CONCATENATE(C91,E91)</f>
        <v>貨2ガ3LF</v>
      </c>
      <c r="B91" s="72" t="s">
        <v>861</v>
      </c>
      <c r="C91" s="72" t="s">
        <v>845</v>
      </c>
      <c r="D91" s="291" t="s">
        <v>1291</v>
      </c>
      <c r="E91" s="291" t="s">
        <v>1496</v>
      </c>
      <c r="F91" s="291">
        <v>1.7500000000000002E-2</v>
      </c>
      <c r="G91" s="72">
        <v>0</v>
      </c>
      <c r="H91" s="86">
        <v>2.3199999999999998</v>
      </c>
      <c r="I91" s="12" t="s">
        <v>498</v>
      </c>
      <c r="J91" s="72"/>
      <c r="K91" s="72"/>
      <c r="L91" s="72"/>
      <c r="M91" s="72"/>
      <c r="N91" s="72"/>
      <c r="O91" s="72"/>
      <c r="P91" s="72"/>
      <c r="Q91" s="72"/>
      <c r="R91" s="72"/>
      <c r="S91" s="72"/>
      <c r="T91" s="318" t="str">
        <f t="shared" si="13"/>
        <v>トラック・バス</v>
      </c>
      <c r="U91" s="300" t="str">
        <f t="shared" si="14"/>
        <v>ガソリン</v>
      </c>
      <c r="V91" s="300" t="str">
        <f t="shared" si="15"/>
        <v>1.7～2.5 t</v>
      </c>
      <c r="W91" s="300" t="str">
        <f t="shared" si="16"/>
        <v>H30</v>
      </c>
      <c r="X91" s="301" t="str">
        <f t="shared" si="17"/>
        <v>3LF</v>
      </c>
      <c r="Y91" s="287"/>
      <c r="Z91" s="300">
        <f t="shared" si="18"/>
        <v>1.7500000000000002E-2</v>
      </c>
      <c r="AA91" s="300">
        <f t="shared" si="19"/>
        <v>0</v>
      </c>
      <c r="AB91" s="361">
        <f t="shared" si="20"/>
        <v>2.3199999999999998</v>
      </c>
      <c r="AD91" s="272"/>
      <c r="AE91" s="272"/>
      <c r="AF91" s="272"/>
      <c r="AG91" s="272"/>
      <c r="AH91" s="272"/>
      <c r="AI91" s="272"/>
    </row>
    <row r="92" spans="1:35" s="282" customFormat="1" x14ac:dyDescent="0.2">
      <c r="A92" s="72" t="str">
        <f t="shared" si="23"/>
        <v>貨2ガ4BF</v>
      </c>
      <c r="B92" s="72" t="s">
        <v>861</v>
      </c>
      <c r="C92" s="72" t="s">
        <v>845</v>
      </c>
      <c r="D92" s="291" t="s">
        <v>1288</v>
      </c>
      <c r="E92" s="291" t="s">
        <v>1294</v>
      </c>
      <c r="F92" s="291">
        <v>5.2500000000000005E-2</v>
      </c>
      <c r="G92" s="72">
        <v>0</v>
      </c>
      <c r="H92" s="86">
        <v>2.3199999999999998</v>
      </c>
      <c r="I92" s="12" t="s">
        <v>248</v>
      </c>
      <c r="J92" s="72"/>
      <c r="K92" s="72"/>
      <c r="L92" s="72"/>
      <c r="M92" s="72"/>
      <c r="N92" s="72"/>
      <c r="O92" s="72"/>
      <c r="P92" s="72"/>
      <c r="Q92" s="72"/>
      <c r="R92" s="72"/>
      <c r="S92" s="72"/>
      <c r="T92" s="318" t="str">
        <f t="shared" si="13"/>
        <v>トラック・バス</v>
      </c>
      <c r="U92" s="300" t="str">
        <f t="shared" si="14"/>
        <v>ガソリン</v>
      </c>
      <c r="V92" s="300" t="str">
        <f t="shared" si="15"/>
        <v>1.7～2.5 t</v>
      </c>
      <c r="W92" s="300" t="str">
        <f t="shared" si="16"/>
        <v>H30</v>
      </c>
      <c r="X92" s="301" t="str">
        <f t="shared" si="17"/>
        <v>4BF</v>
      </c>
      <c r="Y92" s="287" t="s">
        <v>1704</v>
      </c>
      <c r="Z92" s="300">
        <f t="shared" si="18"/>
        <v>5.2500000000000005E-2</v>
      </c>
      <c r="AA92" s="300">
        <f t="shared" si="19"/>
        <v>0</v>
      </c>
      <c r="AB92" s="361">
        <f t="shared" si="20"/>
        <v>2.3199999999999998</v>
      </c>
      <c r="AD92" s="272"/>
      <c r="AE92" s="272"/>
      <c r="AF92" s="272"/>
      <c r="AG92" s="272"/>
      <c r="AH92" s="272"/>
      <c r="AI92" s="272"/>
    </row>
    <row r="93" spans="1:35" s="272" customFormat="1" x14ac:dyDescent="0.2">
      <c r="A93" s="72" t="str">
        <f t="shared" si="23"/>
        <v>貨2ガ4AF</v>
      </c>
      <c r="B93" s="72" t="s">
        <v>861</v>
      </c>
      <c r="C93" s="72" t="s">
        <v>845</v>
      </c>
      <c r="D93" s="291" t="s">
        <v>1291</v>
      </c>
      <c r="E93" s="291" t="s">
        <v>1295</v>
      </c>
      <c r="F93" s="291">
        <v>5.2499999999999998E-2</v>
      </c>
      <c r="G93" s="72">
        <v>0</v>
      </c>
      <c r="H93" s="72">
        <v>2.3199999999999998</v>
      </c>
      <c r="I93" s="12" t="s">
        <v>241</v>
      </c>
      <c r="J93" s="72"/>
      <c r="K93" s="72"/>
      <c r="L93" s="72"/>
      <c r="M93" s="72"/>
      <c r="N93" s="72"/>
      <c r="O93" s="72"/>
      <c r="P93" s="72"/>
      <c r="Q93" s="72"/>
      <c r="R93" s="72"/>
      <c r="S93" s="72"/>
      <c r="T93" s="318" t="str">
        <f t="shared" si="13"/>
        <v>トラック・バス</v>
      </c>
      <c r="U93" s="300" t="str">
        <f t="shared" si="14"/>
        <v>ガソリン</v>
      </c>
      <c r="V93" s="300" t="str">
        <f t="shared" si="15"/>
        <v>1.7～2.5 t</v>
      </c>
      <c r="W93" s="300" t="str">
        <f t="shared" si="16"/>
        <v>H30</v>
      </c>
      <c r="X93" s="301" t="str">
        <f t="shared" si="17"/>
        <v>4AF</v>
      </c>
      <c r="Y93" s="287" t="s">
        <v>1704</v>
      </c>
      <c r="Z93" s="300">
        <f t="shared" si="18"/>
        <v>5.2499999999999998E-2</v>
      </c>
      <c r="AA93" s="300">
        <f t="shared" si="19"/>
        <v>0</v>
      </c>
      <c r="AB93" s="361">
        <f t="shared" si="20"/>
        <v>2.3199999999999998</v>
      </c>
    </row>
    <row r="94" spans="1:35" s="272" customFormat="1" x14ac:dyDescent="0.2">
      <c r="A94" s="72" t="str">
        <f t="shared" si="23"/>
        <v>貨2ガ4LF</v>
      </c>
      <c r="B94" s="72" t="s">
        <v>861</v>
      </c>
      <c r="C94" s="72" t="s">
        <v>845</v>
      </c>
      <c r="D94" s="291" t="s">
        <v>1288</v>
      </c>
      <c r="E94" s="291" t="s">
        <v>1498</v>
      </c>
      <c r="F94" s="291">
        <v>5.2499999999999998E-2</v>
      </c>
      <c r="G94" s="72">
        <v>0</v>
      </c>
      <c r="H94" s="72">
        <v>2.3199999999999998</v>
      </c>
      <c r="I94" s="12" t="s">
        <v>498</v>
      </c>
      <c r="J94" s="72"/>
      <c r="K94" s="72"/>
      <c r="L94" s="72"/>
      <c r="M94" s="72"/>
      <c r="N94" s="72"/>
      <c r="O94" s="72"/>
      <c r="P94" s="72"/>
      <c r="Q94" s="72"/>
      <c r="R94" s="72"/>
      <c r="S94" s="72"/>
      <c r="T94" s="318" t="str">
        <f t="shared" si="13"/>
        <v>トラック・バス</v>
      </c>
      <c r="U94" s="300" t="str">
        <f t="shared" si="14"/>
        <v>ガソリン</v>
      </c>
      <c r="V94" s="300" t="str">
        <f t="shared" si="15"/>
        <v>1.7～2.5 t</v>
      </c>
      <c r="W94" s="300" t="str">
        <f t="shared" si="16"/>
        <v>H30</v>
      </c>
      <c r="X94" s="301" t="str">
        <f t="shared" si="17"/>
        <v>4LF</v>
      </c>
      <c r="Y94" s="287" t="s">
        <v>1704</v>
      </c>
      <c r="Z94" s="300">
        <f t="shared" si="18"/>
        <v>5.2499999999999998E-2</v>
      </c>
      <c r="AA94" s="300">
        <f t="shared" si="19"/>
        <v>0</v>
      </c>
      <c r="AB94" s="361">
        <f t="shared" si="20"/>
        <v>2.3199999999999998</v>
      </c>
    </row>
    <row r="95" spans="1:35" s="272" customFormat="1" x14ac:dyDescent="0.2">
      <c r="A95" s="72" t="str">
        <f t="shared" si="23"/>
        <v>貨2ガ5BF</v>
      </c>
      <c r="B95" s="72" t="s">
        <v>861</v>
      </c>
      <c r="C95" s="72" t="s">
        <v>845</v>
      </c>
      <c r="D95" s="291" t="s">
        <v>1291</v>
      </c>
      <c r="E95" s="291" t="s">
        <v>1296</v>
      </c>
      <c r="F95" s="291">
        <v>3.5000000000000003E-2</v>
      </c>
      <c r="G95" s="72">
        <v>0</v>
      </c>
      <c r="H95" s="86">
        <v>2.3199999999999998</v>
      </c>
      <c r="I95" s="12" t="s">
        <v>249</v>
      </c>
      <c r="J95" s="291"/>
      <c r="K95" s="72"/>
      <c r="L95" s="72"/>
      <c r="M95" s="72"/>
      <c r="N95" s="72"/>
      <c r="O95" s="72"/>
      <c r="P95" s="72"/>
      <c r="Q95" s="72"/>
      <c r="R95" s="72"/>
      <c r="S95" s="72"/>
      <c r="T95" s="318" t="str">
        <f t="shared" si="13"/>
        <v>トラック・バス</v>
      </c>
      <c r="U95" s="300" t="str">
        <f t="shared" si="14"/>
        <v>ガソリン</v>
      </c>
      <c r="V95" s="300" t="str">
        <f t="shared" si="15"/>
        <v>1.7～2.5 t</v>
      </c>
      <c r="W95" s="300" t="str">
        <f t="shared" si="16"/>
        <v>H30</v>
      </c>
      <c r="X95" s="301" t="str">
        <f t="shared" si="17"/>
        <v>5BF</v>
      </c>
      <c r="Y95" s="287" t="s">
        <v>1057</v>
      </c>
      <c r="Z95" s="300">
        <f t="shared" si="18"/>
        <v>3.5000000000000003E-2</v>
      </c>
      <c r="AA95" s="300">
        <f t="shared" si="19"/>
        <v>0</v>
      </c>
      <c r="AB95" s="361">
        <f t="shared" si="20"/>
        <v>2.3199999999999998</v>
      </c>
    </row>
    <row r="96" spans="1:35" s="272" customFormat="1" x14ac:dyDescent="0.2">
      <c r="A96" s="72" t="str">
        <f t="shared" si="23"/>
        <v>貨2ガ5AF</v>
      </c>
      <c r="B96" s="72" t="s">
        <v>861</v>
      </c>
      <c r="C96" s="72" t="s">
        <v>845</v>
      </c>
      <c r="D96" s="291" t="s">
        <v>1288</v>
      </c>
      <c r="E96" s="291" t="s">
        <v>1297</v>
      </c>
      <c r="F96" s="291">
        <v>3.5000000000000003E-2</v>
      </c>
      <c r="G96" s="72">
        <v>0</v>
      </c>
      <c r="H96" s="86">
        <v>2.3199999999999998</v>
      </c>
      <c r="I96" s="12" t="s">
        <v>241</v>
      </c>
      <c r="J96" s="291"/>
      <c r="K96" s="72"/>
      <c r="L96" s="72"/>
      <c r="M96" s="72"/>
      <c r="N96" s="72"/>
      <c r="O96" s="72"/>
      <c r="P96" s="72"/>
      <c r="Q96" s="72"/>
      <c r="R96" s="72"/>
      <c r="S96" s="72"/>
      <c r="T96" s="318" t="str">
        <f t="shared" si="13"/>
        <v>トラック・バス</v>
      </c>
      <c r="U96" s="300" t="str">
        <f t="shared" si="14"/>
        <v>ガソリン</v>
      </c>
      <c r="V96" s="300" t="str">
        <f t="shared" si="15"/>
        <v>1.7～2.5 t</v>
      </c>
      <c r="W96" s="300" t="str">
        <f t="shared" si="16"/>
        <v>H30</v>
      </c>
      <c r="X96" s="301" t="str">
        <f t="shared" si="17"/>
        <v>5AF</v>
      </c>
      <c r="Y96" s="287" t="s">
        <v>1057</v>
      </c>
      <c r="Z96" s="300">
        <f t="shared" si="18"/>
        <v>3.5000000000000003E-2</v>
      </c>
      <c r="AA96" s="300">
        <f t="shared" si="19"/>
        <v>0</v>
      </c>
      <c r="AB96" s="361">
        <f t="shared" si="20"/>
        <v>2.3199999999999998</v>
      </c>
    </row>
    <row r="97" spans="1:35" s="272" customFormat="1" x14ac:dyDescent="0.2">
      <c r="A97" s="72" t="str">
        <f t="shared" si="23"/>
        <v>貨2ガ5LF</v>
      </c>
      <c r="B97" s="72" t="s">
        <v>861</v>
      </c>
      <c r="C97" s="72" t="s">
        <v>845</v>
      </c>
      <c r="D97" s="291" t="s">
        <v>1291</v>
      </c>
      <c r="E97" s="291" t="s">
        <v>1500</v>
      </c>
      <c r="F97" s="291">
        <v>3.5000000000000003E-2</v>
      </c>
      <c r="G97" s="72">
        <v>0</v>
      </c>
      <c r="H97" s="86">
        <v>2.3199999999999998</v>
      </c>
      <c r="I97" s="12" t="s">
        <v>498</v>
      </c>
      <c r="J97" s="291"/>
      <c r="K97" s="72"/>
      <c r="L97" s="72"/>
      <c r="M97" s="72"/>
      <c r="N97" s="72"/>
      <c r="O97" s="72"/>
      <c r="P97" s="72"/>
      <c r="Q97" s="72"/>
      <c r="R97" s="72"/>
      <c r="S97" s="72"/>
      <c r="T97" s="318" t="str">
        <f t="shared" si="13"/>
        <v>トラック・バス</v>
      </c>
      <c r="U97" s="300" t="str">
        <f t="shared" si="14"/>
        <v>ガソリン</v>
      </c>
      <c r="V97" s="300" t="str">
        <f t="shared" si="15"/>
        <v>1.7～2.5 t</v>
      </c>
      <c r="W97" s="300" t="str">
        <f t="shared" si="16"/>
        <v>H30</v>
      </c>
      <c r="X97" s="301" t="str">
        <f t="shared" si="17"/>
        <v>5LF</v>
      </c>
      <c r="Y97" s="287" t="s">
        <v>1057</v>
      </c>
      <c r="Z97" s="300">
        <f t="shared" si="18"/>
        <v>3.5000000000000003E-2</v>
      </c>
      <c r="AA97" s="300">
        <f t="shared" si="19"/>
        <v>0</v>
      </c>
      <c r="AB97" s="361">
        <f t="shared" si="20"/>
        <v>2.3199999999999998</v>
      </c>
      <c r="AD97" s="72"/>
      <c r="AE97" s="72"/>
      <c r="AF97" s="72"/>
      <c r="AG97" s="72"/>
      <c r="AH97" s="72"/>
      <c r="AI97" s="72"/>
    </row>
    <row r="98" spans="1:35" s="272" customFormat="1" x14ac:dyDescent="0.2">
      <c r="A98" s="72" t="str">
        <f t="shared" si="23"/>
        <v>貨2ガ6BF</v>
      </c>
      <c r="B98" s="72" t="s">
        <v>861</v>
      </c>
      <c r="C98" s="72" t="s">
        <v>845</v>
      </c>
      <c r="D98" s="291" t="s">
        <v>1288</v>
      </c>
      <c r="E98" s="291" t="s">
        <v>1298</v>
      </c>
      <c r="F98" s="72">
        <v>1.7500000000000002E-2</v>
      </c>
      <c r="G98" s="72">
        <v>0</v>
      </c>
      <c r="H98" s="86">
        <v>2.3199999999999998</v>
      </c>
      <c r="I98" s="12" t="s">
        <v>1743</v>
      </c>
      <c r="J98" s="291"/>
      <c r="K98" s="72"/>
      <c r="L98" s="72"/>
      <c r="M98" s="72"/>
      <c r="N98" s="72"/>
      <c r="O98" s="72"/>
      <c r="P98" s="72"/>
      <c r="Q98" s="72"/>
      <c r="R98" s="72"/>
      <c r="S98" s="72"/>
      <c r="T98" s="318" t="str">
        <f t="shared" si="13"/>
        <v>トラック・バス</v>
      </c>
      <c r="U98" s="300" t="str">
        <f t="shared" si="14"/>
        <v>ガソリン</v>
      </c>
      <c r="V98" s="300" t="str">
        <f t="shared" si="15"/>
        <v>1.7～2.5 t</v>
      </c>
      <c r="W98" s="300" t="str">
        <f t="shared" si="16"/>
        <v>H30</v>
      </c>
      <c r="X98" s="301" t="str">
        <f t="shared" si="17"/>
        <v>6BF</v>
      </c>
      <c r="Y98" s="287" t="s">
        <v>1706</v>
      </c>
      <c r="Z98" s="300">
        <f t="shared" si="18"/>
        <v>1.7500000000000002E-2</v>
      </c>
      <c r="AA98" s="300">
        <f t="shared" si="19"/>
        <v>0</v>
      </c>
      <c r="AB98" s="361">
        <f t="shared" si="20"/>
        <v>2.3199999999999998</v>
      </c>
      <c r="AD98" s="72"/>
      <c r="AE98" s="72"/>
      <c r="AF98" s="72"/>
      <c r="AG98" s="72"/>
      <c r="AH98" s="72"/>
      <c r="AI98" s="72"/>
    </row>
    <row r="99" spans="1:35" x14ac:dyDescent="0.2">
      <c r="A99" s="72" t="str">
        <f t="shared" si="23"/>
        <v>貨2ガ6AF</v>
      </c>
      <c r="B99" s="72" t="s">
        <v>861</v>
      </c>
      <c r="C99" s="72" t="s">
        <v>845</v>
      </c>
      <c r="D99" s="291" t="s">
        <v>1291</v>
      </c>
      <c r="E99" s="291" t="s">
        <v>1299</v>
      </c>
      <c r="F99" s="291">
        <v>1.7500000000000002E-2</v>
      </c>
      <c r="G99" s="72">
        <v>0</v>
      </c>
      <c r="H99" s="72">
        <v>2.3199999999999998</v>
      </c>
      <c r="I99" s="12" t="s">
        <v>241</v>
      </c>
      <c r="J99" s="291"/>
      <c r="K99" s="282"/>
      <c r="L99" s="282"/>
      <c r="M99" s="282"/>
      <c r="N99" s="282"/>
      <c r="O99" s="282"/>
      <c r="P99" s="282"/>
      <c r="Q99" s="282"/>
      <c r="R99" s="282"/>
      <c r="S99" s="282"/>
      <c r="T99" s="318" t="str">
        <f t="shared" si="13"/>
        <v>トラック・バス</v>
      </c>
      <c r="U99" s="300" t="str">
        <f t="shared" si="14"/>
        <v>ガソリン</v>
      </c>
      <c r="V99" s="300" t="str">
        <f t="shared" si="15"/>
        <v>1.7～2.5 t</v>
      </c>
      <c r="W99" s="300" t="str">
        <f t="shared" si="16"/>
        <v>H30</v>
      </c>
      <c r="X99" s="301" t="str">
        <f t="shared" si="17"/>
        <v>6AF</v>
      </c>
      <c r="Y99" s="287" t="s">
        <v>1706</v>
      </c>
      <c r="Z99" s="300">
        <f t="shared" si="18"/>
        <v>1.7500000000000002E-2</v>
      </c>
      <c r="AA99" s="300">
        <f t="shared" si="19"/>
        <v>0</v>
      </c>
      <c r="AB99" s="361">
        <f t="shared" si="20"/>
        <v>2.3199999999999998</v>
      </c>
    </row>
    <row r="100" spans="1:35" x14ac:dyDescent="0.2">
      <c r="A100" s="72" t="str">
        <f t="shared" si="23"/>
        <v>貨2ガ6LF</v>
      </c>
      <c r="B100" s="72" t="s">
        <v>861</v>
      </c>
      <c r="C100" s="72" t="s">
        <v>845</v>
      </c>
      <c r="D100" s="291" t="s">
        <v>1288</v>
      </c>
      <c r="E100" s="291" t="s">
        <v>1502</v>
      </c>
      <c r="F100" s="291">
        <v>1.7500000000000002E-2</v>
      </c>
      <c r="G100" s="72">
        <v>0</v>
      </c>
      <c r="H100" s="72">
        <v>2.3199999999999998</v>
      </c>
      <c r="I100" s="12" t="s">
        <v>498</v>
      </c>
      <c r="J100" s="291"/>
      <c r="K100" s="282"/>
      <c r="L100" s="282"/>
      <c r="M100" s="282"/>
      <c r="N100" s="282"/>
      <c r="O100" s="282"/>
      <c r="P100" s="282"/>
      <c r="Q100" s="282"/>
      <c r="R100" s="282"/>
      <c r="S100" s="282"/>
      <c r="T100" s="318" t="str">
        <f t="shared" si="13"/>
        <v>トラック・バス</v>
      </c>
      <c r="U100" s="300" t="str">
        <f t="shared" si="14"/>
        <v>ガソリン</v>
      </c>
      <c r="V100" s="300" t="str">
        <f t="shared" si="15"/>
        <v>1.7～2.5 t</v>
      </c>
      <c r="W100" s="300" t="str">
        <f t="shared" si="16"/>
        <v>H30</v>
      </c>
      <c r="X100" s="301" t="str">
        <f t="shared" si="17"/>
        <v>6LF</v>
      </c>
      <c r="Y100" s="287" t="s">
        <v>1706</v>
      </c>
      <c r="Z100" s="300">
        <f t="shared" si="18"/>
        <v>1.7500000000000002E-2</v>
      </c>
      <c r="AA100" s="300">
        <f t="shared" si="19"/>
        <v>0</v>
      </c>
      <c r="AB100" s="361">
        <f t="shared" si="20"/>
        <v>2.3199999999999998</v>
      </c>
    </row>
    <row r="101" spans="1:35" x14ac:dyDescent="0.2">
      <c r="A101" s="72" t="str">
        <f t="shared" ref="A101:A127" si="24">CONCATENATE(C101,E101)</f>
        <v>貨3ガ-</v>
      </c>
      <c r="B101" s="72" t="s">
        <v>883</v>
      </c>
      <c r="C101" s="72" t="s">
        <v>852</v>
      </c>
      <c r="D101" s="72" t="s">
        <v>1183</v>
      </c>
      <c r="E101" s="72" t="s">
        <v>1182</v>
      </c>
      <c r="F101" s="72">
        <v>1.8</v>
      </c>
      <c r="G101" s="72">
        <v>0</v>
      </c>
      <c r="H101" s="86">
        <v>2.3199999999999998</v>
      </c>
      <c r="I101" s="12" t="s">
        <v>235</v>
      </c>
      <c r="J101" s="291"/>
      <c r="K101" s="272"/>
      <c r="L101" s="272"/>
      <c r="M101" s="272"/>
      <c r="N101" s="272"/>
      <c r="O101" s="272"/>
      <c r="P101" s="272"/>
      <c r="Q101" s="272"/>
      <c r="R101" s="272"/>
      <c r="S101" s="272"/>
      <c r="T101" s="318" t="str">
        <f t="shared" si="13"/>
        <v>トラック・バス</v>
      </c>
      <c r="U101" s="300" t="str">
        <f t="shared" si="14"/>
        <v>ガソリン</v>
      </c>
      <c r="V101" s="300" t="str">
        <f t="shared" si="15"/>
        <v>2.5～3.5 t</v>
      </c>
      <c r="W101" s="300" t="str">
        <f t="shared" si="16"/>
        <v>S54前</v>
      </c>
      <c r="X101" s="301" t="str">
        <f t="shared" si="17"/>
        <v>-</v>
      </c>
      <c r="Y101" s="287"/>
      <c r="Z101" s="300">
        <f t="shared" si="18"/>
        <v>1.8</v>
      </c>
      <c r="AA101" s="300">
        <f t="shared" si="19"/>
        <v>0</v>
      </c>
      <c r="AB101" s="361">
        <f t="shared" si="20"/>
        <v>2.3199999999999998</v>
      </c>
    </row>
    <row r="102" spans="1:35" x14ac:dyDescent="0.2">
      <c r="A102" s="72" t="str">
        <f t="shared" si="24"/>
        <v>貨3ガJ</v>
      </c>
      <c r="B102" s="72" t="s">
        <v>883</v>
      </c>
      <c r="C102" s="72" t="s">
        <v>852</v>
      </c>
      <c r="D102" s="72" t="s">
        <v>0</v>
      </c>
      <c r="E102" s="72" t="s">
        <v>7</v>
      </c>
      <c r="F102" s="72">
        <v>1.2</v>
      </c>
      <c r="G102" s="72">
        <v>0</v>
      </c>
      <c r="H102" s="86">
        <v>2.3199999999999998</v>
      </c>
      <c r="I102" s="12" t="s">
        <v>235</v>
      </c>
      <c r="J102" s="291"/>
      <c r="K102" s="272"/>
      <c r="L102" s="272"/>
      <c r="M102" s="272"/>
      <c r="N102" s="272"/>
      <c r="O102" s="272"/>
      <c r="P102" s="272"/>
      <c r="Q102" s="272"/>
      <c r="R102" s="272"/>
      <c r="S102" s="272"/>
      <c r="T102" s="318" t="str">
        <f t="shared" si="13"/>
        <v>トラック・バス</v>
      </c>
      <c r="U102" s="300" t="str">
        <f t="shared" si="14"/>
        <v>ガソリン</v>
      </c>
      <c r="V102" s="300" t="str">
        <f t="shared" si="15"/>
        <v>2.5～3.5 t</v>
      </c>
      <c r="W102" s="300" t="str">
        <f t="shared" si="16"/>
        <v>S54</v>
      </c>
      <c r="X102" s="301" t="str">
        <f t="shared" si="17"/>
        <v>J</v>
      </c>
      <c r="Y102" s="287"/>
      <c r="Z102" s="300">
        <f t="shared" si="18"/>
        <v>1.2</v>
      </c>
      <c r="AA102" s="300">
        <f t="shared" si="19"/>
        <v>0</v>
      </c>
      <c r="AB102" s="361">
        <f t="shared" si="20"/>
        <v>2.3199999999999998</v>
      </c>
    </row>
    <row r="103" spans="1:35" x14ac:dyDescent="0.2">
      <c r="A103" s="72" t="str">
        <f t="shared" si="24"/>
        <v>貨3ガM</v>
      </c>
      <c r="B103" s="72" t="s">
        <v>883</v>
      </c>
      <c r="C103" s="72" t="s">
        <v>852</v>
      </c>
      <c r="D103" s="72" t="s">
        <v>24</v>
      </c>
      <c r="E103" s="72" t="s">
        <v>25</v>
      </c>
      <c r="F103" s="72">
        <v>0.9</v>
      </c>
      <c r="G103" s="72">
        <v>0</v>
      </c>
      <c r="H103" s="86">
        <v>2.3199999999999998</v>
      </c>
      <c r="I103" s="12" t="s">
        <v>235</v>
      </c>
      <c r="K103" s="272"/>
      <c r="L103" s="272"/>
      <c r="M103" s="272"/>
      <c r="N103" s="272"/>
      <c r="O103" s="272"/>
      <c r="P103" s="272"/>
      <c r="Q103" s="272"/>
      <c r="R103" s="272"/>
      <c r="S103" s="272"/>
      <c r="T103" s="318" t="str">
        <f t="shared" si="13"/>
        <v>トラック・バス</v>
      </c>
      <c r="U103" s="300" t="str">
        <f t="shared" si="14"/>
        <v>ガソリン</v>
      </c>
      <c r="V103" s="300" t="str">
        <f t="shared" si="15"/>
        <v>2.5～3.5 t</v>
      </c>
      <c r="W103" s="300" t="str">
        <f t="shared" si="16"/>
        <v>S57</v>
      </c>
      <c r="X103" s="301" t="str">
        <f t="shared" si="17"/>
        <v>M</v>
      </c>
      <c r="Y103" s="287"/>
      <c r="Z103" s="300">
        <f t="shared" si="18"/>
        <v>0.9</v>
      </c>
      <c r="AA103" s="300">
        <f t="shared" si="19"/>
        <v>0</v>
      </c>
      <c r="AB103" s="361">
        <f t="shared" si="20"/>
        <v>2.3199999999999998</v>
      </c>
    </row>
    <row r="104" spans="1:35" x14ac:dyDescent="0.2">
      <c r="A104" s="72" t="str">
        <f t="shared" si="24"/>
        <v>貨3ガT</v>
      </c>
      <c r="B104" s="72" t="s">
        <v>883</v>
      </c>
      <c r="C104" s="72" t="s">
        <v>852</v>
      </c>
      <c r="D104" s="72" t="s">
        <v>18</v>
      </c>
      <c r="E104" s="72" t="s">
        <v>19</v>
      </c>
      <c r="F104" s="72">
        <v>0.7</v>
      </c>
      <c r="G104" s="72">
        <v>0</v>
      </c>
      <c r="H104" s="86">
        <v>2.3199999999999998</v>
      </c>
      <c r="I104" s="12" t="s">
        <v>235</v>
      </c>
      <c r="J104" s="291"/>
      <c r="K104" s="272"/>
      <c r="L104" s="272"/>
      <c r="M104" s="272"/>
      <c r="N104" s="272"/>
      <c r="O104" s="272"/>
      <c r="P104" s="272"/>
      <c r="Q104" s="272"/>
      <c r="R104" s="272"/>
      <c r="S104" s="272"/>
      <c r="T104" s="318" t="str">
        <f t="shared" si="13"/>
        <v>トラック・バス</v>
      </c>
      <c r="U104" s="300" t="str">
        <f t="shared" si="14"/>
        <v>ガソリン</v>
      </c>
      <c r="V104" s="300" t="str">
        <f t="shared" si="15"/>
        <v>2.5～3.5 t</v>
      </c>
      <c r="W104" s="300" t="str">
        <f t="shared" si="16"/>
        <v>H元</v>
      </c>
      <c r="X104" s="301" t="str">
        <f t="shared" si="17"/>
        <v>T</v>
      </c>
      <c r="Y104" s="287"/>
      <c r="Z104" s="300">
        <f t="shared" si="18"/>
        <v>0.7</v>
      </c>
      <c r="AA104" s="300">
        <f t="shared" si="19"/>
        <v>0</v>
      </c>
      <c r="AB104" s="361">
        <f t="shared" si="20"/>
        <v>2.3199999999999998</v>
      </c>
    </row>
    <row r="105" spans="1:35" x14ac:dyDescent="0.2">
      <c r="A105" s="72" t="str">
        <f t="shared" si="24"/>
        <v>貨3ガZ</v>
      </c>
      <c r="B105" s="72" t="s">
        <v>883</v>
      </c>
      <c r="C105" s="72" t="s">
        <v>852</v>
      </c>
      <c r="D105" s="72" t="s">
        <v>854</v>
      </c>
      <c r="E105" s="72" t="s">
        <v>26</v>
      </c>
      <c r="F105" s="72">
        <v>0.49</v>
      </c>
      <c r="G105" s="72">
        <v>0</v>
      </c>
      <c r="H105" s="72">
        <v>2.3199999999999998</v>
      </c>
      <c r="I105" s="12" t="s">
        <v>235</v>
      </c>
      <c r="K105" s="272"/>
      <c r="L105" s="272"/>
      <c r="M105" s="272"/>
      <c r="N105" s="272"/>
      <c r="O105" s="272"/>
      <c r="P105" s="272"/>
      <c r="Q105" s="272"/>
      <c r="R105" s="272"/>
      <c r="S105" s="272"/>
      <c r="T105" s="318" t="str">
        <f t="shared" si="13"/>
        <v>トラック・バス</v>
      </c>
      <c r="U105" s="300" t="str">
        <f t="shared" si="14"/>
        <v>ガソリン</v>
      </c>
      <c r="V105" s="300" t="str">
        <f t="shared" si="15"/>
        <v>2.5～3.5 t</v>
      </c>
      <c r="W105" s="300" t="str">
        <f t="shared" si="16"/>
        <v>H4</v>
      </c>
      <c r="X105" s="301" t="str">
        <f t="shared" si="17"/>
        <v>Z</v>
      </c>
      <c r="Y105" s="287"/>
      <c r="Z105" s="300">
        <f t="shared" si="18"/>
        <v>0.49</v>
      </c>
      <c r="AA105" s="300">
        <f t="shared" si="19"/>
        <v>0</v>
      </c>
      <c r="AB105" s="361">
        <f t="shared" si="20"/>
        <v>2.3199999999999998</v>
      </c>
    </row>
    <row r="106" spans="1:35" x14ac:dyDescent="0.2">
      <c r="A106" s="72" t="str">
        <f t="shared" si="24"/>
        <v>貨3ガGB</v>
      </c>
      <c r="B106" s="72" t="s">
        <v>883</v>
      </c>
      <c r="C106" s="72" t="s">
        <v>852</v>
      </c>
      <c r="D106" s="72" t="s">
        <v>855</v>
      </c>
      <c r="E106" s="72" t="s">
        <v>50</v>
      </c>
      <c r="F106" s="72">
        <v>0.4</v>
      </c>
      <c r="G106" s="72">
        <v>0</v>
      </c>
      <c r="H106" s="72">
        <v>2.3199999999999998</v>
      </c>
      <c r="I106" s="12" t="s">
        <v>235</v>
      </c>
      <c r="K106" s="272"/>
      <c r="L106" s="272"/>
      <c r="M106" s="272"/>
      <c r="N106" s="272"/>
      <c r="O106" s="272"/>
      <c r="P106" s="272"/>
      <c r="Q106" s="272"/>
      <c r="R106" s="272"/>
      <c r="S106" s="272"/>
      <c r="T106" s="318" t="str">
        <f t="shared" si="13"/>
        <v>トラック・バス</v>
      </c>
      <c r="U106" s="300" t="str">
        <f t="shared" si="14"/>
        <v>ガソリン</v>
      </c>
      <c r="V106" s="300" t="str">
        <f t="shared" si="15"/>
        <v>2.5～3.5 t</v>
      </c>
      <c r="W106" s="300" t="str">
        <f t="shared" si="16"/>
        <v>H7,H10</v>
      </c>
      <c r="X106" s="301" t="str">
        <f t="shared" si="17"/>
        <v>GB</v>
      </c>
      <c r="Y106" s="287"/>
      <c r="Z106" s="300">
        <f t="shared" si="18"/>
        <v>0.4</v>
      </c>
      <c r="AA106" s="300">
        <f t="shared" si="19"/>
        <v>0</v>
      </c>
      <c r="AB106" s="361">
        <f t="shared" si="20"/>
        <v>2.3199999999999998</v>
      </c>
    </row>
    <row r="107" spans="1:35" x14ac:dyDescent="0.2">
      <c r="A107" s="72" t="str">
        <f t="shared" si="24"/>
        <v>貨3ガGE</v>
      </c>
      <c r="B107" s="72" t="s">
        <v>883</v>
      </c>
      <c r="C107" s="72" t="s">
        <v>852</v>
      </c>
      <c r="D107" s="72" t="s">
        <v>855</v>
      </c>
      <c r="E107" s="72" t="s">
        <v>52</v>
      </c>
      <c r="F107" s="72">
        <v>0.4</v>
      </c>
      <c r="G107" s="72">
        <v>0</v>
      </c>
      <c r="H107" s="86">
        <v>2.3199999999999998</v>
      </c>
      <c r="I107" s="12" t="s">
        <v>235</v>
      </c>
      <c r="T107" s="318" t="str">
        <f t="shared" si="13"/>
        <v>トラック・バス</v>
      </c>
      <c r="U107" s="300" t="str">
        <f t="shared" si="14"/>
        <v>ガソリン</v>
      </c>
      <c r="V107" s="300" t="str">
        <f t="shared" si="15"/>
        <v>2.5～3.5 t</v>
      </c>
      <c r="W107" s="300" t="str">
        <f t="shared" si="16"/>
        <v>H7,H10</v>
      </c>
      <c r="X107" s="301" t="str">
        <f t="shared" si="17"/>
        <v>GE</v>
      </c>
      <c r="Y107" s="287"/>
      <c r="Z107" s="300">
        <f t="shared" si="18"/>
        <v>0.4</v>
      </c>
      <c r="AA107" s="300">
        <f t="shared" si="19"/>
        <v>0</v>
      </c>
      <c r="AB107" s="361">
        <f t="shared" si="20"/>
        <v>2.3199999999999998</v>
      </c>
    </row>
    <row r="108" spans="1:35" x14ac:dyDescent="0.2">
      <c r="A108" s="72" t="str">
        <f t="shared" si="24"/>
        <v>貨3ガHJ</v>
      </c>
      <c r="B108" s="72" t="s">
        <v>883</v>
      </c>
      <c r="C108" s="72" t="s">
        <v>852</v>
      </c>
      <c r="D108" s="72" t="s">
        <v>855</v>
      </c>
      <c r="E108" s="72" t="s">
        <v>60</v>
      </c>
      <c r="F108" s="72">
        <v>0.2</v>
      </c>
      <c r="G108" s="72">
        <v>0</v>
      </c>
      <c r="H108" s="86">
        <v>2.3199999999999998</v>
      </c>
      <c r="I108" s="12" t="s">
        <v>241</v>
      </c>
      <c r="J108" s="72" t="s">
        <v>242</v>
      </c>
      <c r="T108" s="318" t="str">
        <f t="shared" si="13"/>
        <v>トラック・バス</v>
      </c>
      <c r="U108" s="300" t="str">
        <f t="shared" si="14"/>
        <v>ガソリン</v>
      </c>
      <c r="V108" s="300" t="str">
        <f t="shared" si="15"/>
        <v>2.5～3.5 t</v>
      </c>
      <c r="W108" s="300" t="str">
        <f t="shared" si="16"/>
        <v>H7,H10</v>
      </c>
      <c r="X108" s="301" t="str">
        <f t="shared" si="17"/>
        <v>HJ</v>
      </c>
      <c r="Y108" s="287"/>
      <c r="Z108" s="300">
        <f t="shared" si="18"/>
        <v>0.2</v>
      </c>
      <c r="AA108" s="300">
        <f t="shared" si="19"/>
        <v>0</v>
      </c>
      <c r="AB108" s="361">
        <f t="shared" si="20"/>
        <v>2.3199999999999998</v>
      </c>
    </row>
    <row r="109" spans="1:35" x14ac:dyDescent="0.2">
      <c r="A109" s="72" t="str">
        <f t="shared" si="24"/>
        <v>貨3ガGK</v>
      </c>
      <c r="B109" s="72" t="s">
        <v>883</v>
      </c>
      <c r="C109" s="72" t="s">
        <v>852</v>
      </c>
      <c r="D109" s="72" t="s">
        <v>21</v>
      </c>
      <c r="E109" s="72" t="s">
        <v>57</v>
      </c>
      <c r="F109" s="72">
        <v>0.13</v>
      </c>
      <c r="G109" s="72">
        <v>0</v>
      </c>
      <c r="H109" s="86">
        <v>2.3199999999999998</v>
      </c>
      <c r="I109" s="12" t="s">
        <v>235</v>
      </c>
      <c r="T109" s="318" t="str">
        <f t="shared" si="13"/>
        <v>トラック・バス</v>
      </c>
      <c r="U109" s="300" t="str">
        <f t="shared" si="14"/>
        <v>ガソリン</v>
      </c>
      <c r="V109" s="300" t="str">
        <f t="shared" si="15"/>
        <v>2.5～3.5 t</v>
      </c>
      <c r="W109" s="300" t="str">
        <f t="shared" si="16"/>
        <v>H13</v>
      </c>
      <c r="X109" s="301" t="str">
        <f t="shared" si="17"/>
        <v>GK</v>
      </c>
      <c r="Y109" s="287"/>
      <c r="Z109" s="300">
        <f t="shared" si="18"/>
        <v>0.13</v>
      </c>
      <c r="AA109" s="300">
        <f t="shared" si="19"/>
        <v>0</v>
      </c>
      <c r="AB109" s="361">
        <f t="shared" si="20"/>
        <v>2.3199999999999998</v>
      </c>
    </row>
    <row r="110" spans="1:35" x14ac:dyDescent="0.2">
      <c r="A110" s="72" t="str">
        <f t="shared" si="24"/>
        <v>貨3ガHQ</v>
      </c>
      <c r="B110" s="72" t="s">
        <v>883</v>
      </c>
      <c r="C110" s="72" t="s">
        <v>852</v>
      </c>
      <c r="D110" s="72" t="s">
        <v>21</v>
      </c>
      <c r="E110" s="72" t="s">
        <v>68</v>
      </c>
      <c r="F110" s="72">
        <v>6.5000000000000002E-2</v>
      </c>
      <c r="G110" s="72">
        <v>0</v>
      </c>
      <c r="H110" s="86">
        <v>2.3199999999999998</v>
      </c>
      <c r="I110" s="12" t="s">
        <v>241</v>
      </c>
      <c r="J110" s="72" t="s">
        <v>242</v>
      </c>
      <c r="T110" s="318" t="str">
        <f t="shared" si="13"/>
        <v>トラック・バス</v>
      </c>
      <c r="U110" s="300" t="str">
        <f t="shared" si="14"/>
        <v>ガソリン</v>
      </c>
      <c r="V110" s="300" t="str">
        <f t="shared" si="15"/>
        <v>2.5～3.5 t</v>
      </c>
      <c r="W110" s="300" t="str">
        <f t="shared" si="16"/>
        <v>H13</v>
      </c>
      <c r="X110" s="301" t="str">
        <f t="shared" si="17"/>
        <v>HQ</v>
      </c>
      <c r="Y110" s="287"/>
      <c r="Z110" s="300">
        <f t="shared" si="18"/>
        <v>6.5000000000000002E-2</v>
      </c>
      <c r="AA110" s="300">
        <f t="shared" si="19"/>
        <v>0</v>
      </c>
      <c r="AB110" s="361">
        <f t="shared" si="20"/>
        <v>2.3199999999999998</v>
      </c>
    </row>
    <row r="111" spans="1:35" x14ac:dyDescent="0.2">
      <c r="A111" s="72" t="str">
        <f t="shared" si="24"/>
        <v>貨3ガTC</v>
      </c>
      <c r="B111" s="72" t="s">
        <v>883</v>
      </c>
      <c r="C111" s="72" t="s">
        <v>852</v>
      </c>
      <c r="D111" s="72" t="s">
        <v>21</v>
      </c>
      <c r="E111" s="72" t="s">
        <v>81</v>
      </c>
      <c r="F111" s="72">
        <v>9.7500000000000003E-2</v>
      </c>
      <c r="G111" s="72">
        <v>0</v>
      </c>
      <c r="H111" s="72">
        <v>2.3199999999999998</v>
      </c>
      <c r="I111" s="12" t="s">
        <v>235</v>
      </c>
      <c r="J111" s="72" t="s">
        <v>243</v>
      </c>
      <c r="T111" s="318" t="str">
        <f t="shared" si="13"/>
        <v>トラック・バス</v>
      </c>
      <c r="U111" s="300" t="str">
        <f t="shared" si="14"/>
        <v>ガソリン</v>
      </c>
      <c r="V111" s="300" t="str">
        <f t="shared" si="15"/>
        <v>2.5～3.5 t</v>
      </c>
      <c r="W111" s="300" t="str">
        <f t="shared" si="16"/>
        <v>H13</v>
      </c>
      <c r="X111" s="301" t="str">
        <f t="shared" si="17"/>
        <v>TC</v>
      </c>
      <c r="Y111" s="287" t="s">
        <v>243</v>
      </c>
      <c r="Z111" s="300">
        <f t="shared" si="18"/>
        <v>9.7500000000000003E-2</v>
      </c>
      <c r="AA111" s="300">
        <f t="shared" si="19"/>
        <v>0</v>
      </c>
      <c r="AB111" s="361">
        <f t="shared" si="20"/>
        <v>2.3199999999999998</v>
      </c>
    </row>
    <row r="112" spans="1:35" x14ac:dyDescent="0.2">
      <c r="A112" s="72" t="str">
        <f t="shared" si="24"/>
        <v>貨3ガXC</v>
      </c>
      <c r="B112" s="72" t="s">
        <v>883</v>
      </c>
      <c r="C112" s="72" t="s">
        <v>852</v>
      </c>
      <c r="D112" s="72" t="s">
        <v>21</v>
      </c>
      <c r="E112" s="72" t="s">
        <v>95</v>
      </c>
      <c r="F112" s="72">
        <v>9.7500000000000003E-2</v>
      </c>
      <c r="G112" s="72">
        <v>0</v>
      </c>
      <c r="H112" s="72">
        <v>2.3199999999999998</v>
      </c>
      <c r="I112" s="12" t="s">
        <v>241</v>
      </c>
      <c r="J112" s="72" t="s">
        <v>972</v>
      </c>
      <c r="T112" s="318" t="str">
        <f t="shared" si="13"/>
        <v>トラック・バス</v>
      </c>
      <c r="U112" s="300" t="str">
        <f t="shared" si="14"/>
        <v>ガソリン</v>
      </c>
      <c r="V112" s="300" t="str">
        <f t="shared" si="15"/>
        <v>2.5～3.5 t</v>
      </c>
      <c r="W112" s="300" t="str">
        <f t="shared" si="16"/>
        <v>H13</v>
      </c>
      <c r="X112" s="301" t="str">
        <f t="shared" si="17"/>
        <v>XC</v>
      </c>
      <c r="Y112" s="287" t="s">
        <v>243</v>
      </c>
      <c r="Z112" s="300">
        <f t="shared" si="18"/>
        <v>9.7500000000000003E-2</v>
      </c>
      <c r="AA112" s="300">
        <f t="shared" si="19"/>
        <v>0</v>
      </c>
      <c r="AB112" s="361">
        <f t="shared" si="20"/>
        <v>2.3199999999999998</v>
      </c>
    </row>
    <row r="113" spans="1:35" x14ac:dyDescent="0.2">
      <c r="A113" s="72" t="str">
        <f t="shared" si="24"/>
        <v>貨3ガLC</v>
      </c>
      <c r="B113" s="72" t="s">
        <v>883</v>
      </c>
      <c r="C113" s="72" t="s">
        <v>852</v>
      </c>
      <c r="D113" s="72" t="s">
        <v>21</v>
      </c>
      <c r="E113" s="72" t="s">
        <v>72</v>
      </c>
      <c r="F113" s="72">
        <v>6.5000000000000002E-2</v>
      </c>
      <c r="G113" s="72">
        <v>0</v>
      </c>
      <c r="H113" s="86">
        <v>2.3199999999999998</v>
      </c>
      <c r="I113" s="12" t="s">
        <v>235</v>
      </c>
      <c r="J113" s="72" t="s">
        <v>244</v>
      </c>
      <c r="T113" s="318" t="str">
        <f t="shared" si="13"/>
        <v>トラック・バス</v>
      </c>
      <c r="U113" s="300" t="str">
        <f t="shared" si="14"/>
        <v>ガソリン</v>
      </c>
      <c r="V113" s="300" t="str">
        <f t="shared" si="15"/>
        <v>2.5～3.5 t</v>
      </c>
      <c r="W113" s="300" t="str">
        <f t="shared" si="16"/>
        <v>H13</v>
      </c>
      <c r="X113" s="301" t="str">
        <f t="shared" si="17"/>
        <v>LC</v>
      </c>
      <c r="Y113" s="287" t="s">
        <v>244</v>
      </c>
      <c r="Z113" s="300">
        <f t="shared" si="18"/>
        <v>6.5000000000000002E-2</v>
      </c>
      <c r="AA113" s="300">
        <f t="shared" si="19"/>
        <v>0</v>
      </c>
      <c r="AB113" s="361">
        <f t="shared" si="20"/>
        <v>2.3199999999999998</v>
      </c>
    </row>
    <row r="114" spans="1:35" x14ac:dyDescent="0.2">
      <c r="A114" s="72" t="str">
        <f t="shared" si="24"/>
        <v>貨3ガYC</v>
      </c>
      <c r="B114" s="72" t="s">
        <v>883</v>
      </c>
      <c r="C114" s="72" t="s">
        <v>852</v>
      </c>
      <c r="D114" s="72" t="s">
        <v>21</v>
      </c>
      <c r="E114" s="72" t="s">
        <v>99</v>
      </c>
      <c r="F114" s="72">
        <v>6.5000000000000002E-2</v>
      </c>
      <c r="G114" s="72">
        <v>0</v>
      </c>
      <c r="H114" s="86">
        <v>2.3199999999999998</v>
      </c>
      <c r="I114" s="12" t="s">
        <v>241</v>
      </c>
      <c r="J114" s="72" t="s">
        <v>973</v>
      </c>
      <c r="T114" s="318" t="str">
        <f t="shared" si="13"/>
        <v>トラック・バス</v>
      </c>
      <c r="U114" s="300" t="str">
        <f t="shared" si="14"/>
        <v>ガソリン</v>
      </c>
      <c r="V114" s="300" t="str">
        <f t="shared" si="15"/>
        <v>2.5～3.5 t</v>
      </c>
      <c r="W114" s="300" t="str">
        <f t="shared" si="16"/>
        <v>H13</v>
      </c>
      <c r="X114" s="301" t="str">
        <f t="shared" si="17"/>
        <v>YC</v>
      </c>
      <c r="Y114" s="287" t="s">
        <v>244</v>
      </c>
      <c r="Z114" s="300">
        <f t="shared" si="18"/>
        <v>6.5000000000000002E-2</v>
      </c>
      <c r="AA114" s="300">
        <f t="shared" si="19"/>
        <v>0</v>
      </c>
      <c r="AB114" s="361">
        <f t="shared" si="20"/>
        <v>2.3199999999999998</v>
      </c>
    </row>
    <row r="115" spans="1:35" x14ac:dyDescent="0.2">
      <c r="A115" s="72" t="str">
        <f t="shared" si="24"/>
        <v>貨3ガUC</v>
      </c>
      <c r="B115" s="72" t="s">
        <v>883</v>
      </c>
      <c r="C115" s="72" t="s">
        <v>852</v>
      </c>
      <c r="D115" s="72" t="s">
        <v>21</v>
      </c>
      <c r="E115" s="72" t="s">
        <v>88</v>
      </c>
      <c r="F115" s="284">
        <v>3.2500000000000001E-2</v>
      </c>
      <c r="G115" s="72">
        <v>0</v>
      </c>
      <c r="H115" s="86">
        <v>2.3199999999999998</v>
      </c>
      <c r="I115" s="12" t="s">
        <v>235</v>
      </c>
      <c r="J115" s="72" t="s">
        <v>245</v>
      </c>
      <c r="T115" s="318" t="str">
        <f t="shared" si="13"/>
        <v>トラック・バス</v>
      </c>
      <c r="U115" s="300" t="str">
        <f t="shared" si="14"/>
        <v>ガソリン</v>
      </c>
      <c r="V115" s="300" t="str">
        <f t="shared" si="15"/>
        <v>2.5～3.5 t</v>
      </c>
      <c r="W115" s="300" t="str">
        <f t="shared" si="16"/>
        <v>H13</v>
      </c>
      <c r="X115" s="301" t="str">
        <f t="shared" si="17"/>
        <v>UC</v>
      </c>
      <c r="Y115" s="287" t="s">
        <v>245</v>
      </c>
      <c r="Z115" s="300">
        <f t="shared" si="18"/>
        <v>3.2500000000000001E-2</v>
      </c>
      <c r="AA115" s="300">
        <f t="shared" si="19"/>
        <v>0</v>
      </c>
      <c r="AB115" s="361">
        <f t="shared" si="20"/>
        <v>2.3199999999999998</v>
      </c>
    </row>
    <row r="116" spans="1:35" x14ac:dyDescent="0.2">
      <c r="A116" s="72" t="str">
        <f t="shared" si="24"/>
        <v>貨3ガZC</v>
      </c>
      <c r="B116" s="72" t="s">
        <v>883</v>
      </c>
      <c r="C116" s="72" t="s">
        <v>852</v>
      </c>
      <c r="D116" s="72" t="s">
        <v>21</v>
      </c>
      <c r="E116" s="72" t="s">
        <v>103</v>
      </c>
      <c r="F116" s="284">
        <v>3.2500000000000001E-2</v>
      </c>
      <c r="G116" s="72">
        <v>0</v>
      </c>
      <c r="H116" s="86">
        <v>2.3199999999999998</v>
      </c>
      <c r="I116" s="12" t="s">
        <v>241</v>
      </c>
      <c r="J116" s="72" t="s">
        <v>974</v>
      </c>
      <c r="T116" s="318" t="str">
        <f t="shared" si="13"/>
        <v>トラック・バス</v>
      </c>
      <c r="U116" s="300" t="str">
        <f t="shared" si="14"/>
        <v>ガソリン</v>
      </c>
      <c r="V116" s="300" t="str">
        <f t="shared" si="15"/>
        <v>2.5～3.5 t</v>
      </c>
      <c r="W116" s="300" t="str">
        <f t="shared" si="16"/>
        <v>H13</v>
      </c>
      <c r="X116" s="301" t="str">
        <f t="shared" si="17"/>
        <v>ZC</v>
      </c>
      <c r="Y116" s="287" t="s">
        <v>245</v>
      </c>
      <c r="Z116" s="300">
        <f t="shared" si="18"/>
        <v>3.2500000000000001E-2</v>
      </c>
      <c r="AA116" s="300">
        <f t="shared" si="19"/>
        <v>0</v>
      </c>
      <c r="AB116" s="361">
        <f t="shared" si="20"/>
        <v>2.3199999999999998</v>
      </c>
    </row>
    <row r="117" spans="1:35" x14ac:dyDescent="0.2">
      <c r="A117" s="72" t="str">
        <f t="shared" si="24"/>
        <v>貨3ガABF</v>
      </c>
      <c r="B117" s="72" t="s">
        <v>883</v>
      </c>
      <c r="C117" s="72" t="s">
        <v>852</v>
      </c>
      <c r="D117" s="72" t="s">
        <v>839</v>
      </c>
      <c r="E117" s="72" t="s">
        <v>258</v>
      </c>
      <c r="F117" s="72">
        <v>7.0000000000000007E-2</v>
      </c>
      <c r="G117" s="72">
        <v>0</v>
      </c>
      <c r="H117" s="72">
        <v>2.3199999999999998</v>
      </c>
      <c r="I117" s="12" t="s">
        <v>235</v>
      </c>
      <c r="T117" s="318" t="str">
        <f t="shared" si="13"/>
        <v>トラック・バス</v>
      </c>
      <c r="U117" s="300" t="str">
        <f t="shared" si="14"/>
        <v>ガソリン</v>
      </c>
      <c r="V117" s="300" t="str">
        <f t="shared" si="15"/>
        <v>2.5～3.5 t</v>
      </c>
      <c r="W117" s="300" t="str">
        <f t="shared" si="16"/>
        <v>H17</v>
      </c>
      <c r="X117" s="301" t="str">
        <f t="shared" si="17"/>
        <v>ABF</v>
      </c>
      <c r="Y117" s="287"/>
      <c r="Z117" s="300">
        <f t="shared" si="18"/>
        <v>7.0000000000000007E-2</v>
      </c>
      <c r="AA117" s="300">
        <f t="shared" si="19"/>
        <v>0</v>
      </c>
      <c r="AB117" s="361">
        <f t="shared" si="20"/>
        <v>2.3199999999999998</v>
      </c>
    </row>
    <row r="118" spans="1:35" x14ac:dyDescent="0.2">
      <c r="A118" s="72" t="str">
        <f t="shared" si="24"/>
        <v>貨3ガAAF</v>
      </c>
      <c r="B118" s="72" t="s">
        <v>883</v>
      </c>
      <c r="C118" s="72" t="s">
        <v>852</v>
      </c>
      <c r="D118" s="72" t="s">
        <v>839</v>
      </c>
      <c r="E118" s="72" t="s">
        <v>259</v>
      </c>
      <c r="F118" s="72">
        <v>3.5000000000000003E-2</v>
      </c>
      <c r="G118" s="72">
        <v>0</v>
      </c>
      <c r="H118" s="72">
        <v>2.3199999999999998</v>
      </c>
      <c r="I118" s="12" t="s">
        <v>241</v>
      </c>
      <c r="J118" s="72" t="s">
        <v>242</v>
      </c>
      <c r="T118" s="318" t="str">
        <f t="shared" si="13"/>
        <v>トラック・バス</v>
      </c>
      <c r="U118" s="300" t="str">
        <f t="shared" si="14"/>
        <v>ガソリン</v>
      </c>
      <c r="V118" s="300" t="str">
        <f t="shared" si="15"/>
        <v>2.5～3.5 t</v>
      </c>
      <c r="W118" s="300" t="str">
        <f t="shared" si="16"/>
        <v>H17</v>
      </c>
      <c r="X118" s="301" t="str">
        <f t="shared" si="17"/>
        <v>AAF</v>
      </c>
      <c r="Y118" s="287"/>
      <c r="Z118" s="300">
        <f t="shared" si="18"/>
        <v>3.5000000000000003E-2</v>
      </c>
      <c r="AA118" s="300">
        <f t="shared" si="19"/>
        <v>0</v>
      </c>
      <c r="AB118" s="361">
        <f t="shared" si="20"/>
        <v>2.3199999999999998</v>
      </c>
    </row>
    <row r="119" spans="1:35" x14ac:dyDescent="0.2">
      <c r="A119" s="72" t="str">
        <f t="shared" si="24"/>
        <v>貨3ガALF</v>
      </c>
      <c r="B119" s="282" t="s">
        <v>883</v>
      </c>
      <c r="C119" s="282" t="s">
        <v>852</v>
      </c>
      <c r="D119" s="282" t="s">
        <v>839</v>
      </c>
      <c r="E119" s="282" t="s">
        <v>1231</v>
      </c>
      <c r="F119" s="282">
        <v>1.7500000000000002E-2</v>
      </c>
      <c r="G119" s="72">
        <v>0</v>
      </c>
      <c r="H119" s="86">
        <v>2.3199999999999998</v>
      </c>
      <c r="I119" s="283" t="s">
        <v>498</v>
      </c>
      <c r="J119" s="282"/>
      <c r="T119" s="318" t="str">
        <f t="shared" si="13"/>
        <v>トラック・バス</v>
      </c>
      <c r="U119" s="300" t="str">
        <f t="shared" si="14"/>
        <v>ガソリン</v>
      </c>
      <c r="V119" s="300" t="str">
        <f t="shared" si="15"/>
        <v>2.5～3.5 t</v>
      </c>
      <c r="W119" s="300" t="str">
        <f t="shared" si="16"/>
        <v>H17</v>
      </c>
      <c r="X119" s="301" t="str">
        <f t="shared" si="17"/>
        <v>ALF</v>
      </c>
      <c r="Y119" s="287"/>
      <c r="Z119" s="300">
        <f t="shared" si="18"/>
        <v>1.7500000000000002E-2</v>
      </c>
      <c r="AA119" s="300">
        <f t="shared" si="19"/>
        <v>0</v>
      </c>
      <c r="AB119" s="361">
        <f t="shared" si="20"/>
        <v>2.3199999999999998</v>
      </c>
    </row>
    <row r="120" spans="1:35" x14ac:dyDescent="0.2">
      <c r="A120" s="72" t="str">
        <f t="shared" si="24"/>
        <v>貨3ガCAF</v>
      </c>
      <c r="B120" s="282" t="s">
        <v>883</v>
      </c>
      <c r="C120" s="282" t="s">
        <v>852</v>
      </c>
      <c r="D120" s="282" t="s">
        <v>839</v>
      </c>
      <c r="E120" s="282" t="s">
        <v>847</v>
      </c>
      <c r="F120" s="282">
        <v>3.5000000000000003E-2</v>
      </c>
      <c r="G120" s="72">
        <v>0</v>
      </c>
      <c r="H120" s="86">
        <v>2.3199999999999998</v>
      </c>
      <c r="I120" s="283" t="s">
        <v>241</v>
      </c>
      <c r="J120" s="282" t="s">
        <v>973</v>
      </c>
      <c r="T120" s="318" t="str">
        <f t="shared" si="13"/>
        <v>トラック・バス</v>
      </c>
      <c r="U120" s="300" t="str">
        <f t="shared" si="14"/>
        <v>ガソリン</v>
      </c>
      <c r="V120" s="300" t="str">
        <f t="shared" si="15"/>
        <v>2.5～3.5 t</v>
      </c>
      <c r="W120" s="300" t="str">
        <f t="shared" si="16"/>
        <v>H17</v>
      </c>
      <c r="X120" s="301" t="str">
        <f t="shared" si="17"/>
        <v>CAF</v>
      </c>
      <c r="Y120" s="287" t="s">
        <v>1056</v>
      </c>
      <c r="Z120" s="300">
        <f t="shared" si="18"/>
        <v>3.5000000000000003E-2</v>
      </c>
      <c r="AA120" s="300">
        <f t="shared" si="19"/>
        <v>0</v>
      </c>
      <c r="AB120" s="361">
        <f t="shared" si="20"/>
        <v>2.3199999999999998</v>
      </c>
    </row>
    <row r="121" spans="1:35" x14ac:dyDescent="0.2">
      <c r="A121" s="72" t="str">
        <f t="shared" si="24"/>
        <v>貨3ガCBF</v>
      </c>
      <c r="B121" s="272" t="s">
        <v>883</v>
      </c>
      <c r="C121" s="272" t="s">
        <v>852</v>
      </c>
      <c r="D121" s="273" t="s">
        <v>839</v>
      </c>
      <c r="E121" s="273" t="s">
        <v>848</v>
      </c>
      <c r="F121" s="272">
        <v>3.5000000000000003E-2</v>
      </c>
      <c r="G121" s="72">
        <v>0</v>
      </c>
      <c r="H121" s="86">
        <v>2.3199999999999998</v>
      </c>
      <c r="I121" s="274" t="s">
        <v>248</v>
      </c>
      <c r="J121" s="272" t="s">
        <v>244</v>
      </c>
      <c r="T121" s="318" t="str">
        <f t="shared" si="13"/>
        <v>トラック・バス</v>
      </c>
      <c r="U121" s="300" t="str">
        <f t="shared" si="14"/>
        <v>ガソリン</v>
      </c>
      <c r="V121" s="300" t="str">
        <f t="shared" si="15"/>
        <v>2.5～3.5 t</v>
      </c>
      <c r="W121" s="300" t="str">
        <f t="shared" si="16"/>
        <v>H17</v>
      </c>
      <c r="X121" s="301" t="str">
        <f t="shared" si="17"/>
        <v>CBF</v>
      </c>
      <c r="Y121" s="287" t="s">
        <v>1056</v>
      </c>
      <c r="Z121" s="300">
        <f t="shared" si="18"/>
        <v>3.5000000000000003E-2</v>
      </c>
      <c r="AA121" s="300">
        <f t="shared" si="19"/>
        <v>0</v>
      </c>
      <c r="AB121" s="361">
        <f t="shared" si="20"/>
        <v>2.3199999999999998</v>
      </c>
      <c r="AD121" s="282"/>
      <c r="AE121" s="282"/>
      <c r="AF121" s="282"/>
      <c r="AG121" s="282"/>
      <c r="AH121" s="282"/>
      <c r="AI121" s="282"/>
    </row>
    <row r="122" spans="1:35" x14ac:dyDescent="0.2">
      <c r="A122" s="72" t="str">
        <f t="shared" si="24"/>
        <v>貨3ガCLF</v>
      </c>
      <c r="B122" s="272" t="s">
        <v>883</v>
      </c>
      <c r="C122" s="272" t="s">
        <v>852</v>
      </c>
      <c r="D122" s="273" t="s">
        <v>839</v>
      </c>
      <c r="E122" s="273" t="s">
        <v>1712</v>
      </c>
      <c r="F122" s="272">
        <v>3.5000000000000003E-2</v>
      </c>
      <c r="G122" s="72">
        <v>0</v>
      </c>
      <c r="H122" s="86">
        <v>2.3199999999999998</v>
      </c>
      <c r="I122" s="274" t="s">
        <v>498</v>
      </c>
      <c r="J122" s="273"/>
      <c r="T122" s="318" t="str">
        <f t="shared" si="13"/>
        <v>トラック・バス</v>
      </c>
      <c r="U122" s="300" t="str">
        <f t="shared" si="14"/>
        <v>ガソリン</v>
      </c>
      <c r="V122" s="300" t="str">
        <f t="shared" si="15"/>
        <v>2.5～3.5 t</v>
      </c>
      <c r="W122" s="300" t="str">
        <f t="shared" si="16"/>
        <v>H17</v>
      </c>
      <c r="X122" s="301" t="str">
        <f t="shared" si="17"/>
        <v>CLF</v>
      </c>
      <c r="Y122" s="287" t="s">
        <v>1056</v>
      </c>
      <c r="Z122" s="300">
        <f t="shared" si="18"/>
        <v>3.5000000000000003E-2</v>
      </c>
      <c r="AA122" s="300">
        <f t="shared" si="19"/>
        <v>0</v>
      </c>
      <c r="AB122" s="361">
        <f t="shared" si="20"/>
        <v>2.3199999999999998</v>
      </c>
      <c r="AD122" s="282"/>
      <c r="AE122" s="282"/>
      <c r="AF122" s="282"/>
      <c r="AG122" s="282"/>
      <c r="AH122" s="282"/>
      <c r="AI122" s="282"/>
    </row>
    <row r="123" spans="1:35" s="282" customFormat="1" x14ac:dyDescent="0.2">
      <c r="A123" s="72" t="str">
        <f t="shared" si="24"/>
        <v>貨3ガDAF</v>
      </c>
      <c r="B123" s="72" t="s">
        <v>883</v>
      </c>
      <c r="C123" s="72" t="s">
        <v>852</v>
      </c>
      <c r="D123" s="273" t="s">
        <v>839</v>
      </c>
      <c r="E123" s="273" t="s">
        <v>849</v>
      </c>
      <c r="F123" s="272">
        <v>1.7500000000000002E-2</v>
      </c>
      <c r="G123" s="72">
        <v>0</v>
      </c>
      <c r="H123" s="72">
        <v>2.3199999999999998</v>
      </c>
      <c r="I123" s="274" t="s">
        <v>241</v>
      </c>
      <c r="J123" s="273" t="s">
        <v>974</v>
      </c>
      <c r="K123" s="72"/>
      <c r="L123" s="72"/>
      <c r="M123" s="72"/>
      <c r="N123" s="72"/>
      <c r="O123" s="72"/>
      <c r="P123" s="72"/>
      <c r="Q123" s="72"/>
      <c r="R123" s="72"/>
      <c r="S123" s="72"/>
      <c r="T123" s="318" t="str">
        <f t="shared" si="13"/>
        <v>トラック・バス</v>
      </c>
      <c r="U123" s="300" t="str">
        <f t="shared" si="14"/>
        <v>ガソリン</v>
      </c>
      <c r="V123" s="300" t="str">
        <f t="shared" si="15"/>
        <v>2.5～3.5 t</v>
      </c>
      <c r="W123" s="300" t="str">
        <f t="shared" si="16"/>
        <v>H17</v>
      </c>
      <c r="X123" s="301" t="str">
        <f t="shared" si="17"/>
        <v>DAF</v>
      </c>
      <c r="Y123" s="287" t="s">
        <v>1711</v>
      </c>
      <c r="Z123" s="300">
        <f t="shared" si="18"/>
        <v>1.7500000000000002E-2</v>
      </c>
      <c r="AA123" s="300">
        <f t="shared" si="19"/>
        <v>0</v>
      </c>
      <c r="AB123" s="361">
        <f t="shared" si="20"/>
        <v>2.3199999999999998</v>
      </c>
      <c r="AD123" s="272"/>
      <c r="AE123" s="272"/>
      <c r="AF123" s="272"/>
      <c r="AG123" s="272"/>
      <c r="AH123" s="272"/>
      <c r="AI123" s="272"/>
    </row>
    <row r="124" spans="1:35" s="282" customFormat="1" x14ac:dyDescent="0.2">
      <c r="A124" s="72" t="str">
        <f t="shared" si="24"/>
        <v>貨3ガDBF</v>
      </c>
      <c r="B124" s="72" t="s">
        <v>883</v>
      </c>
      <c r="C124" s="72" t="s">
        <v>852</v>
      </c>
      <c r="D124" s="273" t="s">
        <v>839</v>
      </c>
      <c r="E124" s="273" t="s">
        <v>850</v>
      </c>
      <c r="F124" s="272">
        <v>1.7500000000000002E-2</v>
      </c>
      <c r="G124" s="72">
        <v>0</v>
      </c>
      <c r="H124" s="72">
        <v>2.3199999999999998</v>
      </c>
      <c r="I124" s="274" t="s">
        <v>249</v>
      </c>
      <c r="J124" s="273" t="s">
        <v>245</v>
      </c>
      <c r="K124" s="72"/>
      <c r="L124" s="72"/>
      <c r="M124" s="72"/>
      <c r="N124" s="72"/>
      <c r="O124" s="72"/>
      <c r="P124" s="72"/>
      <c r="Q124" s="72"/>
      <c r="R124" s="72"/>
      <c r="S124" s="72"/>
      <c r="T124" s="318" t="str">
        <f t="shared" si="13"/>
        <v>トラック・バス</v>
      </c>
      <c r="U124" s="300" t="str">
        <f t="shared" si="14"/>
        <v>ガソリン</v>
      </c>
      <c r="V124" s="300" t="str">
        <f t="shared" si="15"/>
        <v>2.5～3.5 t</v>
      </c>
      <c r="W124" s="300" t="str">
        <f t="shared" si="16"/>
        <v>H17</v>
      </c>
      <c r="X124" s="301" t="str">
        <f t="shared" si="17"/>
        <v>DBF</v>
      </c>
      <c r="Y124" s="287" t="s">
        <v>1711</v>
      </c>
      <c r="Z124" s="300">
        <f t="shared" si="18"/>
        <v>1.7500000000000002E-2</v>
      </c>
      <c r="AA124" s="300">
        <f t="shared" si="19"/>
        <v>0</v>
      </c>
      <c r="AB124" s="361">
        <f t="shared" si="20"/>
        <v>2.3199999999999998</v>
      </c>
      <c r="AD124" s="272"/>
      <c r="AE124" s="272"/>
      <c r="AF124" s="272"/>
      <c r="AG124" s="272"/>
      <c r="AH124" s="272"/>
      <c r="AI124" s="272"/>
    </row>
    <row r="125" spans="1:35" s="272" customFormat="1" x14ac:dyDescent="0.2">
      <c r="A125" s="72" t="str">
        <f t="shared" si="24"/>
        <v>貨3ガDLF</v>
      </c>
      <c r="B125" s="282" t="s">
        <v>883</v>
      </c>
      <c r="C125" s="282" t="s">
        <v>852</v>
      </c>
      <c r="D125" s="273" t="s">
        <v>839</v>
      </c>
      <c r="E125" s="273" t="s">
        <v>1243</v>
      </c>
      <c r="F125" s="272">
        <v>1.7500000000000002E-2</v>
      </c>
      <c r="G125" s="72">
        <v>0</v>
      </c>
      <c r="H125" s="86">
        <v>2.3199999999999998</v>
      </c>
      <c r="I125" s="274" t="s">
        <v>498</v>
      </c>
      <c r="J125" s="273"/>
      <c r="K125" s="72"/>
      <c r="L125" s="72"/>
      <c r="M125" s="72"/>
      <c r="N125" s="72"/>
      <c r="O125" s="72"/>
      <c r="P125" s="72"/>
      <c r="Q125" s="72"/>
      <c r="R125" s="72"/>
      <c r="S125" s="72"/>
      <c r="T125" s="318" t="str">
        <f t="shared" si="13"/>
        <v>トラック・バス</v>
      </c>
      <c r="U125" s="300" t="str">
        <f t="shared" si="14"/>
        <v>ガソリン</v>
      </c>
      <c r="V125" s="300" t="str">
        <f t="shared" si="15"/>
        <v>2.5～3.5 t</v>
      </c>
      <c r="W125" s="300" t="str">
        <f t="shared" si="16"/>
        <v>H17</v>
      </c>
      <c r="X125" s="301" t="str">
        <f t="shared" si="17"/>
        <v>DLF</v>
      </c>
      <c r="Y125" s="287" t="s">
        <v>1711</v>
      </c>
      <c r="Z125" s="300">
        <f t="shared" si="18"/>
        <v>1.7500000000000002E-2</v>
      </c>
      <c r="AA125" s="300">
        <f t="shared" si="19"/>
        <v>0</v>
      </c>
      <c r="AB125" s="361">
        <f t="shared" si="20"/>
        <v>2.3199999999999998</v>
      </c>
    </row>
    <row r="126" spans="1:35" s="272" customFormat="1" x14ac:dyDescent="0.2">
      <c r="A126" s="72" t="str">
        <f t="shared" si="24"/>
        <v>貨3ガLBF</v>
      </c>
      <c r="B126" s="272" t="s">
        <v>883</v>
      </c>
      <c r="C126" s="272" t="s">
        <v>852</v>
      </c>
      <c r="D126" s="273" t="s">
        <v>1100</v>
      </c>
      <c r="E126" s="273" t="s">
        <v>260</v>
      </c>
      <c r="F126" s="272">
        <v>7.0000000000000007E-2</v>
      </c>
      <c r="G126" s="72">
        <v>0</v>
      </c>
      <c r="H126" s="86">
        <v>2.3199999999999998</v>
      </c>
      <c r="I126" s="274" t="s">
        <v>235</v>
      </c>
      <c r="J126" s="273"/>
      <c r="K126" s="72"/>
      <c r="L126" s="72"/>
      <c r="M126" s="72"/>
      <c r="N126" s="72"/>
      <c r="O126" s="72"/>
      <c r="P126" s="72"/>
      <c r="Q126" s="72"/>
      <c r="R126" s="72"/>
      <c r="S126" s="72"/>
      <c r="T126" s="318" t="str">
        <f t="shared" si="13"/>
        <v>トラック・バス</v>
      </c>
      <c r="U126" s="300" t="str">
        <f t="shared" si="14"/>
        <v>ガソリン</v>
      </c>
      <c r="V126" s="300" t="str">
        <f t="shared" si="15"/>
        <v>2.5～3.5 t</v>
      </c>
      <c r="W126" s="300" t="str">
        <f t="shared" si="16"/>
        <v>H21</v>
      </c>
      <c r="X126" s="301" t="str">
        <f t="shared" si="17"/>
        <v>LBF</v>
      </c>
      <c r="Y126" s="287"/>
      <c r="Z126" s="300">
        <f t="shared" si="18"/>
        <v>7.0000000000000007E-2</v>
      </c>
      <c r="AA126" s="300">
        <f t="shared" si="19"/>
        <v>0</v>
      </c>
      <c r="AB126" s="361">
        <f t="shared" si="20"/>
        <v>2.3199999999999998</v>
      </c>
    </row>
    <row r="127" spans="1:35" s="272" customFormat="1" x14ac:dyDescent="0.2">
      <c r="A127" s="72" t="str">
        <f t="shared" si="24"/>
        <v>貨3ガLAF</v>
      </c>
      <c r="B127" s="272" t="s">
        <v>883</v>
      </c>
      <c r="C127" s="272" t="s">
        <v>852</v>
      </c>
      <c r="D127" s="273" t="s">
        <v>1100</v>
      </c>
      <c r="E127" s="273" t="s">
        <v>261</v>
      </c>
      <c r="F127" s="272">
        <v>3.5000000000000003E-2</v>
      </c>
      <c r="G127" s="72">
        <v>0</v>
      </c>
      <c r="H127" s="86">
        <v>2.3199999999999998</v>
      </c>
      <c r="I127" s="274" t="s">
        <v>241</v>
      </c>
      <c r="J127" s="273" t="s">
        <v>242</v>
      </c>
      <c r="K127" s="72"/>
      <c r="L127" s="72"/>
      <c r="M127" s="72"/>
      <c r="N127" s="72"/>
      <c r="O127" s="72"/>
      <c r="P127" s="72"/>
      <c r="Q127" s="72"/>
      <c r="R127" s="72"/>
      <c r="S127" s="72"/>
      <c r="T127" s="318" t="str">
        <f t="shared" si="13"/>
        <v>トラック・バス</v>
      </c>
      <c r="U127" s="300" t="str">
        <f t="shared" si="14"/>
        <v>ガソリン</v>
      </c>
      <c r="V127" s="300" t="str">
        <f t="shared" si="15"/>
        <v>2.5～3.5 t</v>
      </c>
      <c r="W127" s="300" t="str">
        <f t="shared" si="16"/>
        <v>H21</v>
      </c>
      <c r="X127" s="301" t="str">
        <f t="shared" si="17"/>
        <v>LAF</v>
      </c>
      <c r="Y127" s="287"/>
      <c r="Z127" s="300">
        <f t="shared" si="18"/>
        <v>3.5000000000000003E-2</v>
      </c>
      <c r="AA127" s="300">
        <f t="shared" si="19"/>
        <v>0</v>
      </c>
      <c r="AB127" s="361">
        <f t="shared" si="20"/>
        <v>2.3199999999999998</v>
      </c>
    </row>
    <row r="128" spans="1:35" s="272" customFormat="1" x14ac:dyDescent="0.2">
      <c r="A128" s="72" t="str">
        <f t="shared" ref="A128:A137" si="25">CONCATENATE(C128,E128)</f>
        <v>貨3ガLLF</v>
      </c>
      <c r="B128" s="272" t="s">
        <v>883</v>
      </c>
      <c r="C128" s="272" t="s">
        <v>852</v>
      </c>
      <c r="D128" s="72" t="s">
        <v>1100</v>
      </c>
      <c r="E128" s="72" t="s">
        <v>1247</v>
      </c>
      <c r="F128" s="72">
        <v>1.7500000000000002E-2</v>
      </c>
      <c r="G128" s="72">
        <v>0</v>
      </c>
      <c r="H128" s="86">
        <v>2.3199999999999998</v>
      </c>
      <c r="I128" s="12" t="s">
        <v>498</v>
      </c>
      <c r="J128" s="72"/>
      <c r="K128" s="72"/>
      <c r="L128" s="72"/>
      <c r="M128" s="72"/>
      <c r="N128" s="72"/>
      <c r="O128" s="72"/>
      <c r="P128" s="72"/>
      <c r="Q128" s="72"/>
      <c r="R128" s="72"/>
      <c r="S128" s="72"/>
      <c r="T128" s="318" t="str">
        <f t="shared" si="13"/>
        <v>トラック・バス</v>
      </c>
      <c r="U128" s="300" t="str">
        <f t="shared" si="14"/>
        <v>ガソリン</v>
      </c>
      <c r="V128" s="300" t="str">
        <f t="shared" si="15"/>
        <v>2.5～3.5 t</v>
      </c>
      <c r="W128" s="300" t="str">
        <f t="shared" si="16"/>
        <v>H21</v>
      </c>
      <c r="X128" s="301" t="str">
        <f t="shared" si="17"/>
        <v>LLF</v>
      </c>
      <c r="Y128" s="287"/>
      <c r="Z128" s="300">
        <f t="shared" si="18"/>
        <v>1.7500000000000002E-2</v>
      </c>
      <c r="AA128" s="300">
        <f t="shared" si="19"/>
        <v>0</v>
      </c>
      <c r="AB128" s="361">
        <f t="shared" si="20"/>
        <v>2.3199999999999998</v>
      </c>
    </row>
    <row r="129" spans="1:35" s="272" customFormat="1" x14ac:dyDescent="0.2">
      <c r="A129" s="72" t="str">
        <f t="shared" si="25"/>
        <v>貨3ガMBF</v>
      </c>
      <c r="B129" s="272" t="s">
        <v>883</v>
      </c>
      <c r="C129" s="272" t="s">
        <v>852</v>
      </c>
      <c r="D129" s="72" t="s">
        <v>1100</v>
      </c>
      <c r="E129" s="72" t="s">
        <v>262</v>
      </c>
      <c r="F129" s="72">
        <v>3.5000000000000003E-2</v>
      </c>
      <c r="G129" s="72">
        <v>0</v>
      </c>
      <c r="H129" s="72">
        <v>2.3199999999999998</v>
      </c>
      <c r="I129" s="12" t="s">
        <v>248</v>
      </c>
      <c r="J129" s="72" t="s">
        <v>1056</v>
      </c>
      <c r="K129" s="72"/>
      <c r="L129" s="72"/>
      <c r="M129" s="72"/>
      <c r="N129" s="72"/>
      <c r="O129" s="72"/>
      <c r="P129" s="72"/>
      <c r="Q129" s="72"/>
      <c r="R129" s="72"/>
      <c r="S129" s="72"/>
      <c r="T129" s="318" t="str">
        <f t="shared" si="13"/>
        <v>トラック・バス</v>
      </c>
      <c r="U129" s="300" t="str">
        <f t="shared" si="14"/>
        <v>ガソリン</v>
      </c>
      <c r="V129" s="300" t="str">
        <f t="shared" si="15"/>
        <v>2.5～3.5 t</v>
      </c>
      <c r="W129" s="300" t="str">
        <f t="shared" si="16"/>
        <v>H21</v>
      </c>
      <c r="X129" s="301" t="str">
        <f t="shared" si="17"/>
        <v>MBF</v>
      </c>
      <c r="Y129" s="287" t="s">
        <v>1704</v>
      </c>
      <c r="Z129" s="300">
        <f t="shared" si="18"/>
        <v>3.5000000000000003E-2</v>
      </c>
      <c r="AA129" s="300">
        <f t="shared" si="19"/>
        <v>0</v>
      </c>
      <c r="AB129" s="361">
        <f t="shared" si="20"/>
        <v>2.3199999999999998</v>
      </c>
      <c r="AD129" s="72"/>
      <c r="AE129" s="72"/>
      <c r="AF129" s="72"/>
      <c r="AG129" s="72"/>
      <c r="AH129" s="72"/>
      <c r="AI129" s="72"/>
    </row>
    <row r="130" spans="1:35" s="272" customFormat="1" x14ac:dyDescent="0.2">
      <c r="A130" s="72" t="str">
        <f t="shared" si="25"/>
        <v>貨3ガMAF</v>
      </c>
      <c r="B130" s="272" t="s">
        <v>883</v>
      </c>
      <c r="C130" s="272" t="s">
        <v>852</v>
      </c>
      <c r="D130" s="72" t="s">
        <v>1100</v>
      </c>
      <c r="E130" s="72" t="s">
        <v>263</v>
      </c>
      <c r="F130" s="72">
        <v>3.5000000000000003E-2</v>
      </c>
      <c r="G130" s="72">
        <v>0</v>
      </c>
      <c r="H130" s="72">
        <v>2.3199999999999998</v>
      </c>
      <c r="I130" s="12" t="s">
        <v>241</v>
      </c>
      <c r="J130" s="72" t="s">
        <v>1103</v>
      </c>
      <c r="K130" s="72"/>
      <c r="L130" s="72"/>
      <c r="M130" s="72"/>
      <c r="N130" s="72"/>
      <c r="O130" s="72"/>
      <c r="P130" s="72"/>
      <c r="Q130" s="72"/>
      <c r="R130" s="72"/>
      <c r="S130" s="72"/>
      <c r="T130" s="318" t="str">
        <f t="shared" si="13"/>
        <v>トラック・バス</v>
      </c>
      <c r="U130" s="300" t="str">
        <f t="shared" si="14"/>
        <v>ガソリン</v>
      </c>
      <c r="V130" s="300" t="str">
        <f t="shared" si="15"/>
        <v>2.5～3.5 t</v>
      </c>
      <c r="W130" s="300" t="str">
        <f t="shared" si="16"/>
        <v>H21</v>
      </c>
      <c r="X130" s="301" t="str">
        <f t="shared" si="17"/>
        <v>MAF</v>
      </c>
      <c r="Y130" s="287" t="s">
        <v>1704</v>
      </c>
      <c r="Z130" s="300">
        <f t="shared" si="18"/>
        <v>3.5000000000000003E-2</v>
      </c>
      <c r="AA130" s="300">
        <f t="shared" si="19"/>
        <v>0</v>
      </c>
      <c r="AB130" s="361">
        <f t="shared" si="20"/>
        <v>2.3199999999999998</v>
      </c>
      <c r="AD130" s="72"/>
      <c r="AE130" s="72"/>
      <c r="AF130" s="72"/>
      <c r="AG130" s="72"/>
      <c r="AH130" s="72"/>
      <c r="AI130" s="72"/>
    </row>
    <row r="131" spans="1:35" x14ac:dyDescent="0.2">
      <c r="A131" s="72" t="str">
        <f t="shared" si="25"/>
        <v>貨3ガMLF</v>
      </c>
      <c r="B131" s="272" t="s">
        <v>883</v>
      </c>
      <c r="C131" s="272" t="s">
        <v>852</v>
      </c>
      <c r="D131" s="72" t="s">
        <v>1100</v>
      </c>
      <c r="E131" s="72" t="s">
        <v>1255</v>
      </c>
      <c r="F131" s="72">
        <v>3.5000000000000003E-2</v>
      </c>
      <c r="G131" s="72">
        <v>0</v>
      </c>
      <c r="H131" s="86">
        <v>2.3199999999999998</v>
      </c>
      <c r="I131" s="12" t="s">
        <v>498</v>
      </c>
      <c r="K131" s="282"/>
      <c r="L131" s="282"/>
      <c r="M131" s="282"/>
      <c r="N131" s="282"/>
      <c r="O131" s="282"/>
      <c r="P131" s="282"/>
      <c r="Q131" s="282"/>
      <c r="R131" s="282"/>
      <c r="S131" s="282"/>
      <c r="T131" s="318" t="str">
        <f t="shared" si="13"/>
        <v>トラック・バス</v>
      </c>
      <c r="U131" s="300" t="str">
        <f t="shared" si="14"/>
        <v>ガソリン</v>
      </c>
      <c r="V131" s="300" t="str">
        <f t="shared" si="15"/>
        <v>2.5～3.5 t</v>
      </c>
      <c r="W131" s="300" t="str">
        <f t="shared" si="16"/>
        <v>H21</v>
      </c>
      <c r="X131" s="301" t="str">
        <f t="shared" si="17"/>
        <v>MLF</v>
      </c>
      <c r="Y131" s="287" t="s">
        <v>1704</v>
      </c>
      <c r="Z131" s="300">
        <f t="shared" si="18"/>
        <v>3.5000000000000003E-2</v>
      </c>
      <c r="AA131" s="300">
        <f t="shared" si="19"/>
        <v>0</v>
      </c>
      <c r="AB131" s="361">
        <f t="shared" si="20"/>
        <v>2.3199999999999998</v>
      </c>
    </row>
    <row r="132" spans="1:35" x14ac:dyDescent="0.2">
      <c r="A132" s="72" t="str">
        <f t="shared" si="25"/>
        <v>貨3ガRBF</v>
      </c>
      <c r="B132" s="272" t="s">
        <v>883</v>
      </c>
      <c r="C132" s="272" t="s">
        <v>852</v>
      </c>
      <c r="D132" s="72" t="s">
        <v>1100</v>
      </c>
      <c r="E132" s="72" t="s">
        <v>264</v>
      </c>
      <c r="F132" s="72">
        <v>1.7500000000000002E-2</v>
      </c>
      <c r="G132" s="72">
        <v>0</v>
      </c>
      <c r="H132" s="86">
        <v>2.3199999999999998</v>
      </c>
      <c r="I132" s="12" t="s">
        <v>249</v>
      </c>
      <c r="J132" s="72" t="s">
        <v>1057</v>
      </c>
      <c r="K132" s="282"/>
      <c r="L132" s="282"/>
      <c r="M132" s="282"/>
      <c r="N132" s="282"/>
      <c r="O132" s="282"/>
      <c r="P132" s="282"/>
      <c r="Q132" s="282"/>
      <c r="R132" s="282"/>
      <c r="S132" s="282"/>
      <c r="T132" s="318" t="str">
        <f t="shared" si="13"/>
        <v>トラック・バス</v>
      </c>
      <c r="U132" s="300" t="str">
        <f t="shared" si="14"/>
        <v>ガソリン</v>
      </c>
      <c r="V132" s="300" t="str">
        <f t="shared" si="15"/>
        <v>2.5～3.5 t</v>
      </c>
      <c r="W132" s="300" t="str">
        <f t="shared" si="16"/>
        <v>H21</v>
      </c>
      <c r="X132" s="301" t="str">
        <f t="shared" si="17"/>
        <v>RBF</v>
      </c>
      <c r="Y132" s="287" t="s">
        <v>1057</v>
      </c>
      <c r="Z132" s="300">
        <f t="shared" si="18"/>
        <v>1.7500000000000002E-2</v>
      </c>
      <c r="AA132" s="300">
        <f t="shared" si="19"/>
        <v>0</v>
      </c>
      <c r="AB132" s="361">
        <f t="shared" si="20"/>
        <v>2.3199999999999998</v>
      </c>
    </row>
    <row r="133" spans="1:35" x14ac:dyDescent="0.2">
      <c r="A133" s="72" t="str">
        <f t="shared" si="25"/>
        <v>貨3ガRAF</v>
      </c>
      <c r="B133" s="272" t="s">
        <v>883</v>
      </c>
      <c r="C133" s="272" t="s">
        <v>852</v>
      </c>
      <c r="D133" s="72" t="s">
        <v>1100</v>
      </c>
      <c r="E133" s="72" t="s">
        <v>265</v>
      </c>
      <c r="F133" s="72">
        <v>1.7500000000000002E-2</v>
      </c>
      <c r="G133" s="72">
        <v>0</v>
      </c>
      <c r="H133" s="86">
        <v>2.3199999999999998</v>
      </c>
      <c r="I133" s="12" t="s">
        <v>241</v>
      </c>
      <c r="J133" s="72" t="s">
        <v>1104</v>
      </c>
      <c r="K133" s="272"/>
      <c r="L133" s="272"/>
      <c r="M133" s="272"/>
      <c r="N133" s="272"/>
      <c r="O133" s="272"/>
      <c r="P133" s="272"/>
      <c r="Q133" s="272"/>
      <c r="R133" s="272"/>
      <c r="S133" s="272"/>
      <c r="T133" s="318" t="str">
        <f t="shared" ref="T133:T196" si="26">IF(LEFT(C133,1)="貨","トラック・バス","乗用車")</f>
        <v>トラック・バス</v>
      </c>
      <c r="U133" s="300" t="str">
        <f t="shared" ref="U133:U196" si="27">VLOOKUP(RIGHT(C133,1),$AL$4:$AM$8,2,FALSE)</f>
        <v>ガソリン</v>
      </c>
      <c r="V133" s="300" t="str">
        <f t="shared" ref="V133:V196" si="28">VLOOKUP(VALUE(MID(C133,2,1)),$AL$10:$AM$15,2,FALSE)</f>
        <v>2.5～3.5 t</v>
      </c>
      <c r="W133" s="300" t="str">
        <f t="shared" ref="W133:W196" si="29">D133</f>
        <v>H21</v>
      </c>
      <c r="X133" s="301" t="str">
        <f t="shared" ref="X133:X196" si="30">E133</f>
        <v>RAF</v>
      </c>
      <c r="Y133" s="287" t="s">
        <v>1057</v>
      </c>
      <c r="Z133" s="300">
        <f t="shared" ref="Z133:Z196" si="31">F133</f>
        <v>1.7500000000000002E-2</v>
      </c>
      <c r="AA133" s="300">
        <f t="shared" ref="AA133:AA196" si="32">G133</f>
        <v>0</v>
      </c>
      <c r="AB133" s="361">
        <f t="shared" ref="AB133:AB196" si="33">H133</f>
        <v>2.3199999999999998</v>
      </c>
    </row>
    <row r="134" spans="1:35" x14ac:dyDescent="0.2">
      <c r="A134" s="72" t="str">
        <f t="shared" si="25"/>
        <v>貨3ガRLF</v>
      </c>
      <c r="B134" s="272" t="s">
        <v>883</v>
      </c>
      <c r="C134" s="272" t="s">
        <v>852</v>
      </c>
      <c r="D134" s="72" t="s">
        <v>1100</v>
      </c>
      <c r="E134" s="72" t="s">
        <v>1263</v>
      </c>
      <c r="F134" s="72">
        <v>1.7500000000000002E-2</v>
      </c>
      <c r="G134" s="72">
        <v>0</v>
      </c>
      <c r="H134" s="86">
        <v>2.3199999999999998</v>
      </c>
      <c r="I134" s="12" t="s">
        <v>498</v>
      </c>
      <c r="K134" s="272"/>
      <c r="L134" s="272"/>
      <c r="M134" s="272"/>
      <c r="N134" s="272"/>
      <c r="O134" s="272"/>
      <c r="P134" s="272"/>
      <c r="Q134" s="272"/>
      <c r="R134" s="272"/>
      <c r="S134" s="272"/>
      <c r="T134" s="318" t="str">
        <f t="shared" si="26"/>
        <v>トラック・バス</v>
      </c>
      <c r="U134" s="300" t="str">
        <f t="shared" si="27"/>
        <v>ガソリン</v>
      </c>
      <c r="V134" s="300" t="str">
        <f t="shared" si="28"/>
        <v>2.5～3.5 t</v>
      </c>
      <c r="W134" s="300" t="str">
        <f t="shared" si="29"/>
        <v>H21</v>
      </c>
      <c r="X134" s="301" t="str">
        <f t="shared" si="30"/>
        <v>RLF</v>
      </c>
      <c r="Y134" s="287" t="s">
        <v>1057</v>
      </c>
      <c r="Z134" s="300">
        <f t="shared" si="31"/>
        <v>1.7500000000000002E-2</v>
      </c>
      <c r="AA134" s="300">
        <f t="shared" si="32"/>
        <v>0</v>
      </c>
      <c r="AB134" s="361">
        <f t="shared" si="33"/>
        <v>2.3199999999999998</v>
      </c>
    </row>
    <row r="135" spans="1:35" x14ac:dyDescent="0.2">
      <c r="A135" s="72" t="str">
        <f t="shared" si="25"/>
        <v>貨3ガQBF</v>
      </c>
      <c r="B135" s="272" t="s">
        <v>883</v>
      </c>
      <c r="C135" s="272" t="s">
        <v>852</v>
      </c>
      <c r="D135" s="72" t="s">
        <v>1100</v>
      </c>
      <c r="E135" s="72" t="s">
        <v>266</v>
      </c>
      <c r="F135" s="72">
        <v>6.3E-2</v>
      </c>
      <c r="G135" s="72">
        <v>0</v>
      </c>
      <c r="H135" s="72">
        <v>2.3199999999999998</v>
      </c>
      <c r="I135" s="12" t="s">
        <v>235</v>
      </c>
      <c r="J135" s="72" t="s">
        <v>243</v>
      </c>
      <c r="K135" s="272"/>
      <c r="L135" s="272"/>
      <c r="M135" s="272"/>
      <c r="N135" s="272"/>
      <c r="O135" s="272"/>
      <c r="P135" s="272"/>
      <c r="Q135" s="272"/>
      <c r="R135" s="272"/>
      <c r="S135" s="272"/>
      <c r="T135" s="318" t="str">
        <f t="shared" si="26"/>
        <v>トラック・バス</v>
      </c>
      <c r="U135" s="300" t="str">
        <f t="shared" si="27"/>
        <v>ガソリン</v>
      </c>
      <c r="V135" s="300" t="str">
        <f t="shared" si="28"/>
        <v>2.5～3.5 t</v>
      </c>
      <c r="W135" s="300" t="str">
        <f t="shared" si="29"/>
        <v>H21</v>
      </c>
      <c r="X135" s="301" t="str">
        <f t="shared" si="30"/>
        <v>QBF</v>
      </c>
      <c r="Y135" s="287" t="s">
        <v>1705</v>
      </c>
      <c r="Z135" s="300">
        <f t="shared" si="31"/>
        <v>6.3E-2</v>
      </c>
      <c r="AA135" s="300">
        <f t="shared" si="32"/>
        <v>0</v>
      </c>
      <c r="AB135" s="361">
        <f t="shared" si="33"/>
        <v>2.3199999999999998</v>
      </c>
    </row>
    <row r="136" spans="1:35" x14ac:dyDescent="0.2">
      <c r="A136" s="72" t="str">
        <f t="shared" si="25"/>
        <v>貨3ガQAF</v>
      </c>
      <c r="B136" s="272" t="s">
        <v>883</v>
      </c>
      <c r="C136" s="272" t="s">
        <v>852</v>
      </c>
      <c r="D136" s="72" t="s">
        <v>1100</v>
      </c>
      <c r="E136" s="72" t="s">
        <v>267</v>
      </c>
      <c r="F136" s="72">
        <v>6.3E-2</v>
      </c>
      <c r="G136" s="72">
        <v>0</v>
      </c>
      <c r="H136" s="72">
        <v>2.3199999999999998</v>
      </c>
      <c r="I136" s="12" t="s">
        <v>241</v>
      </c>
      <c r="J136" s="72" t="s">
        <v>972</v>
      </c>
      <c r="K136" s="272"/>
      <c r="L136" s="272"/>
      <c r="M136" s="272"/>
      <c r="N136" s="272"/>
      <c r="O136" s="272"/>
      <c r="P136" s="272"/>
      <c r="Q136" s="272"/>
      <c r="R136" s="272"/>
      <c r="S136" s="272"/>
      <c r="T136" s="318" t="str">
        <f t="shared" si="26"/>
        <v>トラック・バス</v>
      </c>
      <c r="U136" s="300" t="str">
        <f t="shared" si="27"/>
        <v>ガソリン</v>
      </c>
      <c r="V136" s="300" t="str">
        <f t="shared" si="28"/>
        <v>2.5～3.5 t</v>
      </c>
      <c r="W136" s="300" t="str">
        <f t="shared" si="29"/>
        <v>H21</v>
      </c>
      <c r="X136" s="301" t="str">
        <f t="shared" si="30"/>
        <v>QAF</v>
      </c>
      <c r="Y136" s="287" t="s">
        <v>1705</v>
      </c>
      <c r="Z136" s="300">
        <f t="shared" si="31"/>
        <v>6.3E-2</v>
      </c>
      <c r="AA136" s="300">
        <f t="shared" si="32"/>
        <v>0</v>
      </c>
      <c r="AB136" s="361">
        <f t="shared" si="33"/>
        <v>2.3199999999999998</v>
      </c>
    </row>
    <row r="137" spans="1:35" x14ac:dyDescent="0.2">
      <c r="A137" s="72" t="str">
        <f t="shared" si="25"/>
        <v>貨3ガQLF</v>
      </c>
      <c r="B137" s="272" t="s">
        <v>883</v>
      </c>
      <c r="C137" s="272" t="s">
        <v>852</v>
      </c>
      <c r="D137" s="72" t="s">
        <v>1100</v>
      </c>
      <c r="E137" s="72" t="s">
        <v>1545</v>
      </c>
      <c r="F137" s="72">
        <v>6.3E-2</v>
      </c>
      <c r="G137" s="72">
        <v>0</v>
      </c>
      <c r="H137" s="86">
        <v>2.3199999999999998</v>
      </c>
      <c r="I137" s="12" t="s">
        <v>498</v>
      </c>
      <c r="K137" s="272"/>
      <c r="L137" s="272"/>
      <c r="M137" s="272"/>
      <c r="N137" s="272"/>
      <c r="O137" s="272"/>
      <c r="P137" s="272"/>
      <c r="Q137" s="272"/>
      <c r="R137" s="272"/>
      <c r="S137" s="272"/>
      <c r="T137" s="318" t="str">
        <f t="shared" si="26"/>
        <v>トラック・バス</v>
      </c>
      <c r="U137" s="300" t="str">
        <f t="shared" si="27"/>
        <v>ガソリン</v>
      </c>
      <c r="V137" s="300" t="str">
        <f t="shared" si="28"/>
        <v>2.5～3.5 t</v>
      </c>
      <c r="W137" s="300" t="str">
        <f t="shared" si="29"/>
        <v>H21</v>
      </c>
      <c r="X137" s="301" t="str">
        <f t="shared" si="30"/>
        <v>QLF</v>
      </c>
      <c r="Y137" s="287" t="s">
        <v>1705</v>
      </c>
      <c r="Z137" s="300">
        <f t="shared" si="31"/>
        <v>6.3E-2</v>
      </c>
      <c r="AA137" s="300">
        <f t="shared" si="32"/>
        <v>0</v>
      </c>
      <c r="AB137" s="361">
        <f t="shared" si="33"/>
        <v>2.3199999999999998</v>
      </c>
    </row>
    <row r="138" spans="1:35" x14ac:dyDescent="0.2">
      <c r="A138" s="72" t="str">
        <f t="shared" ref="A138:A167" si="34">CONCATENATE(C138,E138)</f>
        <v>貨3ガ3BF</v>
      </c>
      <c r="B138" s="72" t="s">
        <v>883</v>
      </c>
      <c r="C138" s="72" t="s">
        <v>852</v>
      </c>
      <c r="D138" s="72" t="s">
        <v>1286</v>
      </c>
      <c r="E138" s="72" t="s">
        <v>1205</v>
      </c>
      <c r="F138" s="72">
        <v>7.0000000000000007E-2</v>
      </c>
      <c r="G138" s="72">
        <v>0</v>
      </c>
      <c r="H138" s="86">
        <v>2.3199999999999998</v>
      </c>
      <c r="I138" s="12" t="s">
        <v>235</v>
      </c>
      <c r="K138" s="272"/>
      <c r="L138" s="272"/>
      <c r="M138" s="272"/>
      <c r="N138" s="272"/>
      <c r="O138" s="272"/>
      <c r="P138" s="272"/>
      <c r="Q138" s="272"/>
      <c r="R138" s="272"/>
      <c r="S138" s="272"/>
      <c r="T138" s="318" t="str">
        <f t="shared" si="26"/>
        <v>トラック・バス</v>
      </c>
      <c r="U138" s="300" t="str">
        <f t="shared" si="27"/>
        <v>ガソリン</v>
      </c>
      <c r="V138" s="300" t="str">
        <f t="shared" si="28"/>
        <v>2.5～3.5 t</v>
      </c>
      <c r="W138" s="300" t="str">
        <f t="shared" si="29"/>
        <v>H30</v>
      </c>
      <c r="X138" s="301" t="str">
        <f t="shared" si="30"/>
        <v>3BF</v>
      </c>
      <c r="Y138" s="287"/>
      <c r="Z138" s="300">
        <f t="shared" si="31"/>
        <v>7.0000000000000007E-2</v>
      </c>
      <c r="AA138" s="300">
        <f t="shared" si="32"/>
        <v>0</v>
      </c>
      <c r="AB138" s="361">
        <f t="shared" si="33"/>
        <v>2.3199999999999998</v>
      </c>
    </row>
    <row r="139" spans="1:35" x14ac:dyDescent="0.2">
      <c r="A139" s="72" t="str">
        <f t="shared" si="34"/>
        <v>貨3ガ3AF</v>
      </c>
      <c r="B139" s="72" t="s">
        <v>883</v>
      </c>
      <c r="C139" s="72" t="s">
        <v>852</v>
      </c>
      <c r="D139" s="72" t="s">
        <v>1286</v>
      </c>
      <c r="E139" s="72" t="s">
        <v>1202</v>
      </c>
      <c r="F139" s="72">
        <v>3.5000000000000003E-2</v>
      </c>
      <c r="G139" s="72">
        <v>0</v>
      </c>
      <c r="H139" s="86">
        <v>2.3199999999999998</v>
      </c>
      <c r="I139" s="12" t="s">
        <v>241</v>
      </c>
      <c r="T139" s="318" t="str">
        <f t="shared" si="26"/>
        <v>トラック・バス</v>
      </c>
      <c r="U139" s="300" t="str">
        <f t="shared" si="27"/>
        <v>ガソリン</v>
      </c>
      <c r="V139" s="300" t="str">
        <f t="shared" si="28"/>
        <v>2.5～3.5 t</v>
      </c>
      <c r="W139" s="300" t="str">
        <f t="shared" si="29"/>
        <v>H30</v>
      </c>
      <c r="X139" s="301" t="str">
        <f t="shared" si="30"/>
        <v>3AF</v>
      </c>
      <c r="Y139" s="287"/>
      <c r="Z139" s="300">
        <f t="shared" si="31"/>
        <v>3.5000000000000003E-2</v>
      </c>
      <c r="AA139" s="300">
        <f t="shared" si="32"/>
        <v>0</v>
      </c>
      <c r="AB139" s="361">
        <f t="shared" si="33"/>
        <v>2.3199999999999998</v>
      </c>
    </row>
    <row r="140" spans="1:35" x14ac:dyDescent="0.2">
      <c r="A140" s="72" t="str">
        <f t="shared" si="34"/>
        <v>貨3ガ3LF</v>
      </c>
      <c r="B140" s="72" t="s">
        <v>883</v>
      </c>
      <c r="C140" s="72" t="s">
        <v>852</v>
      </c>
      <c r="D140" s="72" t="s">
        <v>1286</v>
      </c>
      <c r="E140" s="72" t="s">
        <v>1226</v>
      </c>
      <c r="F140" s="72">
        <v>1.7500000000000002E-2</v>
      </c>
      <c r="G140" s="72">
        <v>0</v>
      </c>
      <c r="H140" s="86">
        <v>2.3199999999999998</v>
      </c>
      <c r="I140" s="12" t="s">
        <v>498</v>
      </c>
      <c r="T140" s="318" t="str">
        <f t="shared" si="26"/>
        <v>トラック・バス</v>
      </c>
      <c r="U140" s="300" t="str">
        <f t="shared" si="27"/>
        <v>ガソリン</v>
      </c>
      <c r="V140" s="300" t="str">
        <f t="shared" si="28"/>
        <v>2.5～3.5 t</v>
      </c>
      <c r="W140" s="300" t="str">
        <f t="shared" si="29"/>
        <v>H30</v>
      </c>
      <c r="X140" s="301" t="str">
        <f t="shared" si="30"/>
        <v>3LF</v>
      </c>
      <c r="Y140" s="287"/>
      <c r="Z140" s="300">
        <f t="shared" si="31"/>
        <v>1.7500000000000002E-2</v>
      </c>
      <c r="AA140" s="300">
        <f t="shared" si="32"/>
        <v>0</v>
      </c>
      <c r="AB140" s="361">
        <f t="shared" si="33"/>
        <v>2.3199999999999998</v>
      </c>
    </row>
    <row r="141" spans="1:35" x14ac:dyDescent="0.2">
      <c r="A141" s="72" t="str">
        <f t="shared" si="34"/>
        <v>貨3ガ4BF</v>
      </c>
      <c r="B141" s="72" t="s">
        <v>883</v>
      </c>
      <c r="C141" s="72" t="s">
        <v>852</v>
      </c>
      <c r="D141" s="72" t="s">
        <v>1286</v>
      </c>
      <c r="E141" s="72" t="s">
        <v>1300</v>
      </c>
      <c r="F141" s="72">
        <v>5.2500000000000005E-2</v>
      </c>
      <c r="G141" s="72">
        <v>0</v>
      </c>
      <c r="H141" s="72">
        <v>2.3199999999999998</v>
      </c>
      <c r="I141" s="12" t="s">
        <v>248</v>
      </c>
      <c r="T141" s="318" t="str">
        <f t="shared" si="26"/>
        <v>トラック・バス</v>
      </c>
      <c r="U141" s="300" t="str">
        <f t="shared" si="27"/>
        <v>ガソリン</v>
      </c>
      <c r="V141" s="300" t="str">
        <f t="shared" si="28"/>
        <v>2.5～3.5 t</v>
      </c>
      <c r="W141" s="300" t="str">
        <f t="shared" si="29"/>
        <v>H30</v>
      </c>
      <c r="X141" s="301" t="str">
        <f t="shared" si="30"/>
        <v>4BF</v>
      </c>
      <c r="Y141" s="287" t="s">
        <v>1704</v>
      </c>
      <c r="Z141" s="300">
        <f t="shared" si="31"/>
        <v>5.2500000000000005E-2</v>
      </c>
      <c r="AA141" s="300">
        <f t="shared" si="32"/>
        <v>0</v>
      </c>
      <c r="AB141" s="361">
        <f t="shared" si="33"/>
        <v>2.3199999999999998</v>
      </c>
    </row>
    <row r="142" spans="1:35" x14ac:dyDescent="0.2">
      <c r="A142" s="72" t="str">
        <f t="shared" si="34"/>
        <v>貨3ガ4AF</v>
      </c>
      <c r="B142" s="72" t="s">
        <v>883</v>
      </c>
      <c r="C142" s="72" t="s">
        <v>852</v>
      </c>
      <c r="D142" s="72" t="s">
        <v>1286</v>
      </c>
      <c r="E142" s="72" t="s">
        <v>1301</v>
      </c>
      <c r="F142" s="72">
        <v>5.2499999999999998E-2</v>
      </c>
      <c r="G142" s="72">
        <v>0</v>
      </c>
      <c r="H142" s="72">
        <v>2.3199999999999998</v>
      </c>
      <c r="I142" s="12" t="s">
        <v>241</v>
      </c>
      <c r="T142" s="318" t="str">
        <f t="shared" si="26"/>
        <v>トラック・バス</v>
      </c>
      <c r="U142" s="300" t="str">
        <f t="shared" si="27"/>
        <v>ガソリン</v>
      </c>
      <c r="V142" s="300" t="str">
        <f t="shared" si="28"/>
        <v>2.5～3.5 t</v>
      </c>
      <c r="W142" s="300" t="str">
        <f t="shared" si="29"/>
        <v>H30</v>
      </c>
      <c r="X142" s="301" t="str">
        <f t="shared" si="30"/>
        <v>4AF</v>
      </c>
      <c r="Y142" s="287" t="s">
        <v>1704</v>
      </c>
      <c r="Z142" s="300">
        <f t="shared" si="31"/>
        <v>5.2499999999999998E-2</v>
      </c>
      <c r="AA142" s="300">
        <f t="shared" si="32"/>
        <v>0</v>
      </c>
      <c r="AB142" s="361">
        <f t="shared" si="33"/>
        <v>2.3199999999999998</v>
      </c>
    </row>
    <row r="143" spans="1:35" x14ac:dyDescent="0.2">
      <c r="A143" s="72" t="str">
        <f t="shared" si="34"/>
        <v>貨3ガ4LF</v>
      </c>
      <c r="B143" s="72" t="s">
        <v>883</v>
      </c>
      <c r="C143" s="72" t="s">
        <v>852</v>
      </c>
      <c r="D143" s="72" t="s">
        <v>1286</v>
      </c>
      <c r="E143" s="72" t="s">
        <v>1497</v>
      </c>
      <c r="F143" s="72">
        <v>5.2499999999999998E-2</v>
      </c>
      <c r="G143" s="72">
        <v>0</v>
      </c>
      <c r="H143" s="86">
        <v>2.3199999999999998</v>
      </c>
      <c r="I143" s="12" t="s">
        <v>498</v>
      </c>
      <c r="T143" s="318" t="str">
        <f t="shared" si="26"/>
        <v>トラック・バス</v>
      </c>
      <c r="U143" s="300" t="str">
        <f t="shared" si="27"/>
        <v>ガソリン</v>
      </c>
      <c r="V143" s="300" t="str">
        <f t="shared" si="28"/>
        <v>2.5～3.5 t</v>
      </c>
      <c r="W143" s="300" t="str">
        <f t="shared" si="29"/>
        <v>H30</v>
      </c>
      <c r="X143" s="301" t="str">
        <f t="shared" si="30"/>
        <v>4LF</v>
      </c>
      <c r="Y143" s="287" t="s">
        <v>1704</v>
      </c>
      <c r="Z143" s="300">
        <f t="shared" si="31"/>
        <v>5.2499999999999998E-2</v>
      </c>
      <c r="AA143" s="300">
        <f t="shared" si="32"/>
        <v>0</v>
      </c>
      <c r="AB143" s="361">
        <f t="shared" si="33"/>
        <v>2.3199999999999998</v>
      </c>
    </row>
    <row r="144" spans="1:35" x14ac:dyDescent="0.2">
      <c r="A144" s="72" t="str">
        <f t="shared" si="34"/>
        <v>貨3ガ5BF</v>
      </c>
      <c r="B144" s="72" t="s">
        <v>883</v>
      </c>
      <c r="C144" s="72" t="s">
        <v>852</v>
      </c>
      <c r="D144" s="72" t="s">
        <v>1286</v>
      </c>
      <c r="E144" s="72" t="s">
        <v>1302</v>
      </c>
      <c r="F144" s="72">
        <v>3.5000000000000003E-2</v>
      </c>
      <c r="G144" s="72">
        <v>0</v>
      </c>
      <c r="H144" s="86">
        <v>2.3199999999999998</v>
      </c>
      <c r="I144" s="12" t="s">
        <v>249</v>
      </c>
      <c r="T144" s="318" t="str">
        <f t="shared" si="26"/>
        <v>トラック・バス</v>
      </c>
      <c r="U144" s="300" t="str">
        <f t="shared" si="27"/>
        <v>ガソリン</v>
      </c>
      <c r="V144" s="300" t="str">
        <f t="shared" si="28"/>
        <v>2.5～3.5 t</v>
      </c>
      <c r="W144" s="300" t="str">
        <f t="shared" si="29"/>
        <v>H30</v>
      </c>
      <c r="X144" s="301" t="str">
        <f t="shared" si="30"/>
        <v>5BF</v>
      </c>
      <c r="Y144" s="287" t="s">
        <v>1057</v>
      </c>
      <c r="Z144" s="300">
        <f t="shared" si="31"/>
        <v>3.5000000000000003E-2</v>
      </c>
      <c r="AA144" s="300">
        <f t="shared" si="32"/>
        <v>0</v>
      </c>
      <c r="AB144" s="361">
        <f t="shared" si="33"/>
        <v>2.3199999999999998</v>
      </c>
    </row>
    <row r="145" spans="1:35" x14ac:dyDescent="0.2">
      <c r="A145" s="72" t="str">
        <f t="shared" si="34"/>
        <v>貨3ガ5AF</v>
      </c>
      <c r="B145" s="72" t="s">
        <v>883</v>
      </c>
      <c r="C145" s="72" t="s">
        <v>852</v>
      </c>
      <c r="D145" s="72" t="s">
        <v>1286</v>
      </c>
      <c r="E145" s="72" t="s">
        <v>1303</v>
      </c>
      <c r="F145" s="72">
        <v>3.5000000000000003E-2</v>
      </c>
      <c r="G145" s="72">
        <v>0</v>
      </c>
      <c r="H145" s="86">
        <v>2.3199999999999998</v>
      </c>
      <c r="I145" s="12" t="s">
        <v>241</v>
      </c>
      <c r="T145" s="318" t="str">
        <f t="shared" si="26"/>
        <v>トラック・バス</v>
      </c>
      <c r="U145" s="300" t="str">
        <f t="shared" si="27"/>
        <v>ガソリン</v>
      </c>
      <c r="V145" s="300" t="str">
        <f t="shared" si="28"/>
        <v>2.5～3.5 t</v>
      </c>
      <c r="W145" s="300" t="str">
        <f t="shared" si="29"/>
        <v>H30</v>
      </c>
      <c r="X145" s="301" t="str">
        <f t="shared" si="30"/>
        <v>5AF</v>
      </c>
      <c r="Y145" s="287" t="s">
        <v>1057</v>
      </c>
      <c r="Z145" s="300">
        <f t="shared" si="31"/>
        <v>3.5000000000000003E-2</v>
      </c>
      <c r="AA145" s="300">
        <f t="shared" si="32"/>
        <v>0</v>
      </c>
      <c r="AB145" s="361">
        <f t="shared" si="33"/>
        <v>2.3199999999999998</v>
      </c>
    </row>
    <row r="146" spans="1:35" x14ac:dyDescent="0.2">
      <c r="A146" s="72" t="str">
        <f t="shared" si="34"/>
        <v>貨3ガ5LF</v>
      </c>
      <c r="B146" s="72" t="s">
        <v>883</v>
      </c>
      <c r="C146" s="72" t="s">
        <v>852</v>
      </c>
      <c r="D146" s="72" t="s">
        <v>1286</v>
      </c>
      <c r="E146" s="72" t="s">
        <v>1499</v>
      </c>
      <c r="F146" s="72">
        <v>3.5000000000000003E-2</v>
      </c>
      <c r="G146" s="72">
        <v>0</v>
      </c>
      <c r="H146" s="86">
        <v>2.3199999999999998</v>
      </c>
      <c r="I146" s="12" t="s">
        <v>498</v>
      </c>
      <c r="T146" s="318" t="str">
        <f t="shared" si="26"/>
        <v>トラック・バス</v>
      </c>
      <c r="U146" s="300" t="str">
        <f t="shared" si="27"/>
        <v>ガソリン</v>
      </c>
      <c r="V146" s="300" t="str">
        <f t="shared" si="28"/>
        <v>2.5～3.5 t</v>
      </c>
      <c r="W146" s="300" t="str">
        <f t="shared" si="29"/>
        <v>H30</v>
      </c>
      <c r="X146" s="301" t="str">
        <f t="shared" si="30"/>
        <v>5LF</v>
      </c>
      <c r="Y146" s="287" t="s">
        <v>1057</v>
      </c>
      <c r="Z146" s="300">
        <f t="shared" si="31"/>
        <v>3.5000000000000003E-2</v>
      </c>
      <c r="AA146" s="300">
        <f t="shared" si="32"/>
        <v>0</v>
      </c>
      <c r="AB146" s="361">
        <f t="shared" si="33"/>
        <v>2.3199999999999998</v>
      </c>
    </row>
    <row r="147" spans="1:35" x14ac:dyDescent="0.2">
      <c r="A147" s="72" t="str">
        <f t="shared" si="34"/>
        <v>貨3ガ6BF</v>
      </c>
      <c r="B147" s="72" t="s">
        <v>883</v>
      </c>
      <c r="C147" s="72" t="s">
        <v>852</v>
      </c>
      <c r="D147" s="72" t="s">
        <v>1286</v>
      </c>
      <c r="E147" s="72" t="s">
        <v>1304</v>
      </c>
      <c r="F147" s="72">
        <v>1.7500000000000002E-2</v>
      </c>
      <c r="G147" s="72">
        <v>0</v>
      </c>
      <c r="H147" s="72">
        <v>2.3199999999999998</v>
      </c>
      <c r="I147" s="12" t="s">
        <v>1743</v>
      </c>
      <c r="T147" s="318" t="str">
        <f t="shared" si="26"/>
        <v>トラック・バス</v>
      </c>
      <c r="U147" s="300" t="str">
        <f t="shared" si="27"/>
        <v>ガソリン</v>
      </c>
      <c r="V147" s="300" t="str">
        <f t="shared" si="28"/>
        <v>2.5～3.5 t</v>
      </c>
      <c r="W147" s="300" t="str">
        <f t="shared" si="29"/>
        <v>H30</v>
      </c>
      <c r="X147" s="301" t="str">
        <f t="shared" si="30"/>
        <v>6BF</v>
      </c>
      <c r="Y147" s="287" t="s">
        <v>1706</v>
      </c>
      <c r="Z147" s="300">
        <f t="shared" si="31"/>
        <v>1.7500000000000002E-2</v>
      </c>
      <c r="AA147" s="300">
        <f t="shared" si="32"/>
        <v>0</v>
      </c>
      <c r="AB147" s="361">
        <f t="shared" si="33"/>
        <v>2.3199999999999998</v>
      </c>
    </row>
    <row r="148" spans="1:35" x14ac:dyDescent="0.2">
      <c r="A148" s="72" t="str">
        <f t="shared" si="34"/>
        <v>貨3ガ6AF</v>
      </c>
      <c r="B148" s="72" t="s">
        <v>883</v>
      </c>
      <c r="C148" s="72" t="s">
        <v>852</v>
      </c>
      <c r="D148" s="72" t="s">
        <v>1286</v>
      </c>
      <c r="E148" s="72" t="s">
        <v>1305</v>
      </c>
      <c r="F148" s="72">
        <v>1.7500000000000002E-2</v>
      </c>
      <c r="G148" s="72">
        <v>0</v>
      </c>
      <c r="H148" s="72">
        <v>2.3199999999999998</v>
      </c>
      <c r="I148" s="12" t="s">
        <v>241</v>
      </c>
      <c r="T148" s="318" t="str">
        <f t="shared" si="26"/>
        <v>トラック・バス</v>
      </c>
      <c r="U148" s="300" t="str">
        <f t="shared" si="27"/>
        <v>ガソリン</v>
      </c>
      <c r="V148" s="300" t="str">
        <f t="shared" si="28"/>
        <v>2.5～3.5 t</v>
      </c>
      <c r="W148" s="300" t="str">
        <f t="shared" si="29"/>
        <v>H30</v>
      </c>
      <c r="X148" s="301" t="str">
        <f t="shared" si="30"/>
        <v>6AF</v>
      </c>
      <c r="Y148" s="287" t="s">
        <v>1706</v>
      </c>
      <c r="Z148" s="300">
        <f t="shared" si="31"/>
        <v>1.7500000000000002E-2</v>
      </c>
      <c r="AA148" s="300">
        <f t="shared" si="32"/>
        <v>0</v>
      </c>
      <c r="AB148" s="361">
        <f t="shared" si="33"/>
        <v>2.3199999999999998</v>
      </c>
    </row>
    <row r="149" spans="1:35" x14ac:dyDescent="0.2">
      <c r="A149" s="72" t="str">
        <f t="shared" si="34"/>
        <v>貨3ガ6LF</v>
      </c>
      <c r="B149" s="72" t="s">
        <v>883</v>
      </c>
      <c r="C149" s="72" t="s">
        <v>852</v>
      </c>
      <c r="D149" s="72" t="s">
        <v>1286</v>
      </c>
      <c r="E149" s="72" t="s">
        <v>1501</v>
      </c>
      <c r="F149" s="72">
        <v>1.7500000000000002E-2</v>
      </c>
      <c r="G149" s="72">
        <v>0</v>
      </c>
      <c r="H149" s="86">
        <v>2.3199999999999998</v>
      </c>
      <c r="I149" s="12" t="s">
        <v>498</v>
      </c>
      <c r="T149" s="318" t="str">
        <f t="shared" si="26"/>
        <v>トラック・バス</v>
      </c>
      <c r="U149" s="300" t="str">
        <f t="shared" si="27"/>
        <v>ガソリン</v>
      </c>
      <c r="V149" s="300" t="str">
        <f t="shared" si="28"/>
        <v>2.5～3.5 t</v>
      </c>
      <c r="W149" s="300" t="str">
        <f t="shared" si="29"/>
        <v>H30</v>
      </c>
      <c r="X149" s="301" t="str">
        <f t="shared" si="30"/>
        <v>6LF</v>
      </c>
      <c r="Y149" s="287" t="s">
        <v>1706</v>
      </c>
      <c r="Z149" s="300">
        <f t="shared" si="31"/>
        <v>1.7500000000000002E-2</v>
      </c>
      <c r="AA149" s="300">
        <f t="shared" si="32"/>
        <v>0</v>
      </c>
      <c r="AB149" s="361">
        <f t="shared" si="33"/>
        <v>2.3199999999999998</v>
      </c>
    </row>
    <row r="150" spans="1:35" x14ac:dyDescent="0.2">
      <c r="A150" s="72" t="str">
        <f t="shared" si="34"/>
        <v>貨4ガ-</v>
      </c>
      <c r="B150" s="72" t="s">
        <v>884</v>
      </c>
      <c r="C150" s="72" t="s">
        <v>856</v>
      </c>
      <c r="D150" s="72" t="s">
        <v>1183</v>
      </c>
      <c r="E150" s="72" t="s">
        <v>1182</v>
      </c>
      <c r="F150" s="72">
        <v>1.17</v>
      </c>
      <c r="G150" s="72">
        <v>0</v>
      </c>
      <c r="H150" s="86">
        <v>2.3199999999999998</v>
      </c>
      <c r="I150" s="12" t="s">
        <v>235</v>
      </c>
      <c r="T150" s="318" t="str">
        <f t="shared" si="26"/>
        <v>トラック・バス</v>
      </c>
      <c r="U150" s="300" t="str">
        <f t="shared" si="27"/>
        <v>ガソリン</v>
      </c>
      <c r="V150" s="300" t="str">
        <f t="shared" si="28"/>
        <v>3.5 t～</v>
      </c>
      <c r="W150" s="300" t="str">
        <f t="shared" si="29"/>
        <v>S54前</v>
      </c>
      <c r="X150" s="301" t="str">
        <f t="shared" si="30"/>
        <v>-</v>
      </c>
      <c r="Y150" s="287"/>
      <c r="Z150" s="300">
        <f t="shared" si="31"/>
        <v>1.17</v>
      </c>
      <c r="AA150" s="300">
        <f t="shared" si="32"/>
        <v>0</v>
      </c>
      <c r="AB150" s="361">
        <f t="shared" si="33"/>
        <v>2.3199999999999998</v>
      </c>
    </row>
    <row r="151" spans="1:35" x14ac:dyDescent="0.2">
      <c r="A151" s="72" t="str">
        <f t="shared" si="34"/>
        <v>貨4ガJ</v>
      </c>
      <c r="B151" s="72" t="s">
        <v>884</v>
      </c>
      <c r="C151" s="72" t="s">
        <v>856</v>
      </c>
      <c r="D151" s="72" t="s">
        <v>0</v>
      </c>
      <c r="E151" s="72" t="s">
        <v>7</v>
      </c>
      <c r="F151" s="72">
        <v>0.83</v>
      </c>
      <c r="G151" s="72">
        <v>0</v>
      </c>
      <c r="H151" s="86">
        <v>2.3199999999999998</v>
      </c>
      <c r="I151" s="12" t="s">
        <v>235</v>
      </c>
      <c r="T151" s="318" t="str">
        <f t="shared" si="26"/>
        <v>トラック・バス</v>
      </c>
      <c r="U151" s="300" t="str">
        <f t="shared" si="27"/>
        <v>ガソリン</v>
      </c>
      <c r="V151" s="300" t="str">
        <f t="shared" si="28"/>
        <v>3.5 t～</v>
      </c>
      <c r="W151" s="300" t="str">
        <f t="shared" si="29"/>
        <v>S54</v>
      </c>
      <c r="X151" s="301" t="str">
        <f t="shared" si="30"/>
        <v>J</v>
      </c>
      <c r="Y151" s="287"/>
      <c r="Z151" s="300">
        <f t="shared" si="31"/>
        <v>0.83</v>
      </c>
      <c r="AA151" s="300">
        <f t="shared" si="32"/>
        <v>0</v>
      </c>
      <c r="AB151" s="361">
        <f t="shared" si="33"/>
        <v>2.3199999999999998</v>
      </c>
    </row>
    <row r="152" spans="1:35" x14ac:dyDescent="0.2">
      <c r="A152" s="72" t="str">
        <f t="shared" si="34"/>
        <v>貨4ガM</v>
      </c>
      <c r="B152" s="72" t="s">
        <v>884</v>
      </c>
      <c r="C152" s="72" t="s">
        <v>856</v>
      </c>
      <c r="D152" s="72" t="s">
        <v>24</v>
      </c>
      <c r="E152" s="72" t="s">
        <v>25</v>
      </c>
      <c r="F152" s="72">
        <v>0.56999999999999995</v>
      </c>
      <c r="G152" s="72">
        <v>0</v>
      </c>
      <c r="H152" s="86">
        <v>2.3199999999999998</v>
      </c>
      <c r="I152" s="12" t="s">
        <v>235</v>
      </c>
      <c r="T152" s="318" t="str">
        <f t="shared" si="26"/>
        <v>トラック・バス</v>
      </c>
      <c r="U152" s="300" t="str">
        <f t="shared" si="27"/>
        <v>ガソリン</v>
      </c>
      <c r="V152" s="300" t="str">
        <f t="shared" si="28"/>
        <v>3.5 t～</v>
      </c>
      <c r="W152" s="300" t="str">
        <f t="shared" si="29"/>
        <v>S57</v>
      </c>
      <c r="X152" s="301" t="str">
        <f t="shared" si="30"/>
        <v>M</v>
      </c>
      <c r="Y152" s="287"/>
      <c r="Z152" s="300">
        <f t="shared" si="31"/>
        <v>0.56999999999999995</v>
      </c>
      <c r="AA152" s="300">
        <f t="shared" si="32"/>
        <v>0</v>
      </c>
      <c r="AB152" s="361">
        <f t="shared" si="33"/>
        <v>2.3199999999999998</v>
      </c>
      <c r="AD152" s="282"/>
      <c r="AE152" s="282"/>
      <c r="AF152" s="282"/>
      <c r="AG152" s="282"/>
      <c r="AH152" s="282"/>
      <c r="AI152" s="282"/>
    </row>
    <row r="153" spans="1:35" x14ac:dyDescent="0.2">
      <c r="A153" s="72" t="str">
        <f t="shared" si="34"/>
        <v>貨4ガT</v>
      </c>
      <c r="B153" s="72" t="s">
        <v>884</v>
      </c>
      <c r="C153" s="72" t="s">
        <v>856</v>
      </c>
      <c r="D153" s="72" t="s">
        <v>18</v>
      </c>
      <c r="E153" s="72" t="s">
        <v>19</v>
      </c>
      <c r="F153" s="72">
        <v>0.49</v>
      </c>
      <c r="G153" s="72">
        <v>0</v>
      </c>
      <c r="H153" s="72">
        <v>2.3199999999999998</v>
      </c>
      <c r="I153" s="12" t="s">
        <v>235</v>
      </c>
      <c r="T153" s="318" t="str">
        <f t="shared" si="26"/>
        <v>トラック・バス</v>
      </c>
      <c r="U153" s="300" t="str">
        <f t="shared" si="27"/>
        <v>ガソリン</v>
      </c>
      <c r="V153" s="300" t="str">
        <f t="shared" si="28"/>
        <v>3.5 t～</v>
      </c>
      <c r="W153" s="300" t="str">
        <f t="shared" si="29"/>
        <v>H元</v>
      </c>
      <c r="X153" s="301" t="str">
        <f t="shared" si="30"/>
        <v>T</v>
      </c>
      <c r="Y153" s="287"/>
      <c r="Z153" s="300">
        <f t="shared" si="31"/>
        <v>0.49</v>
      </c>
      <c r="AA153" s="300">
        <f t="shared" si="32"/>
        <v>0</v>
      </c>
      <c r="AB153" s="361">
        <f t="shared" si="33"/>
        <v>2.3199999999999998</v>
      </c>
      <c r="AD153" s="282"/>
      <c r="AE153" s="282"/>
      <c r="AF153" s="282"/>
      <c r="AG153" s="282"/>
      <c r="AH153" s="282"/>
      <c r="AI153" s="282"/>
    </row>
    <row r="154" spans="1:35" s="282" customFormat="1" x14ac:dyDescent="0.2">
      <c r="A154" s="72" t="str">
        <f t="shared" si="34"/>
        <v>貨4ガZ</v>
      </c>
      <c r="B154" s="72" t="s">
        <v>884</v>
      </c>
      <c r="C154" s="72" t="s">
        <v>856</v>
      </c>
      <c r="D154" s="72" t="s">
        <v>854</v>
      </c>
      <c r="E154" s="72" t="s">
        <v>26</v>
      </c>
      <c r="F154" s="72">
        <v>0.4</v>
      </c>
      <c r="G154" s="72">
        <v>0</v>
      </c>
      <c r="H154" s="72">
        <v>2.3199999999999998</v>
      </c>
      <c r="I154" s="12" t="s">
        <v>235</v>
      </c>
      <c r="J154" s="72"/>
      <c r="K154" s="72"/>
      <c r="L154" s="72"/>
      <c r="M154" s="72"/>
      <c r="N154" s="72"/>
      <c r="O154" s="72"/>
      <c r="P154" s="72"/>
      <c r="Q154" s="72"/>
      <c r="R154" s="72"/>
      <c r="S154" s="72"/>
      <c r="T154" s="318" t="str">
        <f t="shared" si="26"/>
        <v>トラック・バス</v>
      </c>
      <c r="U154" s="300" t="str">
        <f t="shared" si="27"/>
        <v>ガソリン</v>
      </c>
      <c r="V154" s="300" t="str">
        <f t="shared" si="28"/>
        <v>3.5 t～</v>
      </c>
      <c r="W154" s="300" t="str">
        <f t="shared" si="29"/>
        <v>H4</v>
      </c>
      <c r="X154" s="301" t="str">
        <f t="shared" si="30"/>
        <v>Z</v>
      </c>
      <c r="Y154" s="287"/>
      <c r="Z154" s="300">
        <f t="shared" si="31"/>
        <v>0.4</v>
      </c>
      <c r="AA154" s="300">
        <f t="shared" si="32"/>
        <v>0</v>
      </c>
      <c r="AB154" s="361">
        <f t="shared" si="33"/>
        <v>2.3199999999999998</v>
      </c>
      <c r="AD154" s="272"/>
      <c r="AE154" s="272"/>
      <c r="AF154" s="272"/>
      <c r="AG154" s="272"/>
      <c r="AH154" s="272"/>
      <c r="AI154" s="272"/>
    </row>
    <row r="155" spans="1:35" s="282" customFormat="1" x14ac:dyDescent="0.2">
      <c r="A155" s="72" t="str">
        <f t="shared" si="34"/>
        <v>貨4ガGB</v>
      </c>
      <c r="B155" s="72" t="s">
        <v>884</v>
      </c>
      <c r="C155" s="72" t="s">
        <v>856</v>
      </c>
      <c r="D155" s="72" t="s">
        <v>855</v>
      </c>
      <c r="E155" s="72" t="s">
        <v>50</v>
      </c>
      <c r="F155" s="72">
        <v>0.33</v>
      </c>
      <c r="G155" s="72">
        <v>0</v>
      </c>
      <c r="H155" s="86">
        <v>2.3199999999999998</v>
      </c>
      <c r="I155" s="12" t="s">
        <v>235</v>
      </c>
      <c r="J155" s="72"/>
      <c r="K155" s="72"/>
      <c r="L155" s="72"/>
      <c r="M155" s="72"/>
      <c r="N155" s="72"/>
      <c r="O155" s="72"/>
      <c r="P155" s="72"/>
      <c r="Q155" s="72"/>
      <c r="R155" s="72"/>
      <c r="S155" s="72"/>
      <c r="T155" s="318" t="str">
        <f t="shared" si="26"/>
        <v>トラック・バス</v>
      </c>
      <c r="U155" s="300" t="str">
        <f t="shared" si="27"/>
        <v>ガソリン</v>
      </c>
      <c r="V155" s="300" t="str">
        <f t="shared" si="28"/>
        <v>3.5 t～</v>
      </c>
      <c r="W155" s="300" t="str">
        <f t="shared" si="29"/>
        <v>H7,H10</v>
      </c>
      <c r="X155" s="301" t="str">
        <f t="shared" si="30"/>
        <v>GB</v>
      </c>
      <c r="Y155" s="287"/>
      <c r="Z155" s="300">
        <f t="shared" si="31"/>
        <v>0.33</v>
      </c>
      <c r="AA155" s="300">
        <f t="shared" si="32"/>
        <v>0</v>
      </c>
      <c r="AB155" s="361">
        <f t="shared" si="33"/>
        <v>2.3199999999999998</v>
      </c>
      <c r="AD155" s="272"/>
      <c r="AE155" s="272"/>
      <c r="AF155" s="272"/>
      <c r="AG155" s="272"/>
      <c r="AH155" s="272"/>
      <c r="AI155" s="272"/>
    </row>
    <row r="156" spans="1:35" s="272" customFormat="1" x14ac:dyDescent="0.2">
      <c r="A156" s="72" t="str">
        <f t="shared" si="34"/>
        <v>貨4ガGE</v>
      </c>
      <c r="B156" s="72" t="s">
        <v>884</v>
      </c>
      <c r="C156" s="72" t="s">
        <v>856</v>
      </c>
      <c r="D156" s="72" t="s">
        <v>855</v>
      </c>
      <c r="E156" s="72" t="s">
        <v>52</v>
      </c>
      <c r="F156" s="72">
        <v>0.33</v>
      </c>
      <c r="G156" s="72">
        <v>0</v>
      </c>
      <c r="H156" s="86">
        <v>2.3199999999999998</v>
      </c>
      <c r="I156" s="12" t="s">
        <v>235</v>
      </c>
      <c r="J156" s="72"/>
      <c r="K156" s="72"/>
      <c r="L156" s="72"/>
      <c r="M156" s="72"/>
      <c r="N156" s="72"/>
      <c r="O156" s="72"/>
      <c r="P156" s="72"/>
      <c r="Q156" s="72"/>
      <c r="R156" s="72"/>
      <c r="S156" s="72"/>
      <c r="T156" s="318" t="str">
        <f t="shared" si="26"/>
        <v>トラック・バス</v>
      </c>
      <c r="U156" s="300" t="str">
        <f t="shared" si="27"/>
        <v>ガソリン</v>
      </c>
      <c r="V156" s="300" t="str">
        <f t="shared" si="28"/>
        <v>3.5 t～</v>
      </c>
      <c r="W156" s="300" t="str">
        <f t="shared" si="29"/>
        <v>H7,H10</v>
      </c>
      <c r="X156" s="301" t="str">
        <f t="shared" si="30"/>
        <v>GE</v>
      </c>
      <c r="Y156" s="287"/>
      <c r="Z156" s="300">
        <f t="shared" si="31"/>
        <v>0.33</v>
      </c>
      <c r="AA156" s="300">
        <f t="shared" si="32"/>
        <v>0</v>
      </c>
      <c r="AB156" s="361">
        <f t="shared" si="33"/>
        <v>2.3199999999999998</v>
      </c>
    </row>
    <row r="157" spans="1:35" s="272" customFormat="1" x14ac:dyDescent="0.2">
      <c r="A157" s="72" t="str">
        <f t="shared" si="34"/>
        <v>貨4ガHJ</v>
      </c>
      <c r="B157" s="72" t="s">
        <v>884</v>
      </c>
      <c r="C157" s="72" t="s">
        <v>856</v>
      </c>
      <c r="D157" s="72" t="s">
        <v>855</v>
      </c>
      <c r="E157" s="72" t="s">
        <v>60</v>
      </c>
      <c r="F157" s="72">
        <v>0.16500000000000001</v>
      </c>
      <c r="G157" s="72">
        <v>0</v>
      </c>
      <c r="H157" s="86">
        <v>2.3199999999999998</v>
      </c>
      <c r="I157" s="12" t="s">
        <v>241</v>
      </c>
      <c r="J157" s="72" t="s">
        <v>242</v>
      </c>
      <c r="K157" s="72"/>
      <c r="L157" s="72"/>
      <c r="M157" s="72"/>
      <c r="N157" s="72"/>
      <c r="O157" s="72"/>
      <c r="P157" s="72"/>
      <c r="Q157" s="72"/>
      <c r="R157" s="72"/>
      <c r="S157" s="72"/>
      <c r="T157" s="318" t="str">
        <f t="shared" si="26"/>
        <v>トラック・バス</v>
      </c>
      <c r="U157" s="300" t="str">
        <f t="shared" si="27"/>
        <v>ガソリン</v>
      </c>
      <c r="V157" s="300" t="str">
        <f t="shared" si="28"/>
        <v>3.5 t～</v>
      </c>
      <c r="W157" s="300" t="str">
        <f t="shared" si="29"/>
        <v>H7,H10</v>
      </c>
      <c r="X157" s="301" t="str">
        <f t="shared" si="30"/>
        <v>HJ</v>
      </c>
      <c r="Y157" s="287"/>
      <c r="Z157" s="300">
        <f t="shared" si="31"/>
        <v>0.16500000000000001</v>
      </c>
      <c r="AA157" s="300">
        <f t="shared" si="32"/>
        <v>0</v>
      </c>
      <c r="AB157" s="361">
        <f t="shared" si="33"/>
        <v>2.3199999999999998</v>
      </c>
    </row>
    <row r="158" spans="1:35" s="272" customFormat="1" x14ac:dyDescent="0.2">
      <c r="A158" s="72" t="str">
        <f t="shared" si="34"/>
        <v>貨4ガGL</v>
      </c>
      <c r="B158" s="72" t="s">
        <v>884</v>
      </c>
      <c r="C158" s="72" t="s">
        <v>856</v>
      </c>
      <c r="D158" s="72" t="s">
        <v>21</v>
      </c>
      <c r="E158" s="72" t="s">
        <v>58</v>
      </c>
      <c r="F158" s="72">
        <v>0.1</v>
      </c>
      <c r="G158" s="72">
        <v>0</v>
      </c>
      <c r="H158" s="86">
        <v>2.3199999999999998</v>
      </c>
      <c r="I158" s="12" t="s">
        <v>235</v>
      </c>
      <c r="J158" s="72"/>
      <c r="K158" s="72"/>
      <c r="L158" s="72"/>
      <c r="M158" s="72"/>
      <c r="N158" s="72"/>
      <c r="O158" s="72"/>
      <c r="P158" s="72"/>
      <c r="Q158" s="72"/>
      <c r="R158" s="72"/>
      <c r="S158" s="72"/>
      <c r="T158" s="318" t="str">
        <f t="shared" si="26"/>
        <v>トラック・バス</v>
      </c>
      <c r="U158" s="300" t="str">
        <f t="shared" si="27"/>
        <v>ガソリン</v>
      </c>
      <c r="V158" s="300" t="str">
        <f t="shared" si="28"/>
        <v>3.5 t～</v>
      </c>
      <c r="W158" s="300" t="str">
        <f t="shared" si="29"/>
        <v>H13</v>
      </c>
      <c r="X158" s="301" t="str">
        <f t="shared" si="30"/>
        <v>GL</v>
      </c>
      <c r="Y158" s="287"/>
      <c r="Z158" s="300">
        <f t="shared" si="31"/>
        <v>0.1</v>
      </c>
      <c r="AA158" s="300">
        <f t="shared" si="32"/>
        <v>0</v>
      </c>
      <c r="AB158" s="361">
        <f t="shared" si="33"/>
        <v>2.3199999999999998</v>
      </c>
    </row>
    <row r="159" spans="1:35" s="272" customFormat="1" x14ac:dyDescent="0.2">
      <c r="A159" s="72" t="str">
        <f t="shared" si="34"/>
        <v>貨4ガHR</v>
      </c>
      <c r="B159" s="72" t="s">
        <v>884</v>
      </c>
      <c r="C159" s="72" t="s">
        <v>856</v>
      </c>
      <c r="D159" s="72" t="s">
        <v>21</v>
      </c>
      <c r="E159" s="72" t="s">
        <v>69</v>
      </c>
      <c r="F159" s="72">
        <v>0.05</v>
      </c>
      <c r="G159" s="72">
        <v>0</v>
      </c>
      <c r="H159" s="72">
        <v>2.3199999999999998</v>
      </c>
      <c r="I159" s="12" t="s">
        <v>241</v>
      </c>
      <c r="J159" s="72" t="s">
        <v>242</v>
      </c>
      <c r="K159" s="72"/>
      <c r="L159" s="72"/>
      <c r="M159" s="72"/>
      <c r="N159" s="72"/>
      <c r="O159" s="72"/>
      <c r="P159" s="72"/>
      <c r="Q159" s="72"/>
      <c r="R159" s="72"/>
      <c r="S159" s="72"/>
      <c r="T159" s="318" t="str">
        <f t="shared" si="26"/>
        <v>トラック・バス</v>
      </c>
      <c r="U159" s="300" t="str">
        <f t="shared" si="27"/>
        <v>ガソリン</v>
      </c>
      <c r="V159" s="300" t="str">
        <f t="shared" si="28"/>
        <v>3.5 t～</v>
      </c>
      <c r="W159" s="300" t="str">
        <f t="shared" si="29"/>
        <v>H13</v>
      </c>
      <c r="X159" s="301" t="str">
        <f t="shared" si="30"/>
        <v>HR</v>
      </c>
      <c r="Y159" s="287"/>
      <c r="Z159" s="300">
        <f t="shared" si="31"/>
        <v>0.05</v>
      </c>
      <c r="AA159" s="300">
        <f t="shared" si="32"/>
        <v>0</v>
      </c>
      <c r="AB159" s="361">
        <f t="shared" si="33"/>
        <v>2.3199999999999998</v>
      </c>
    </row>
    <row r="160" spans="1:35" s="272" customFormat="1" x14ac:dyDescent="0.2">
      <c r="A160" s="72" t="str">
        <f t="shared" si="34"/>
        <v>貨4ガTD</v>
      </c>
      <c r="B160" s="72" t="s">
        <v>884</v>
      </c>
      <c r="C160" s="72" t="s">
        <v>856</v>
      </c>
      <c r="D160" s="72" t="s">
        <v>21</v>
      </c>
      <c r="E160" s="72" t="s">
        <v>82</v>
      </c>
      <c r="F160" s="72">
        <v>7.4999999999999997E-2</v>
      </c>
      <c r="G160" s="72">
        <v>0</v>
      </c>
      <c r="H160" s="72">
        <v>2.3199999999999998</v>
      </c>
      <c r="I160" s="12" t="s">
        <v>235</v>
      </c>
      <c r="J160" s="72" t="s">
        <v>243</v>
      </c>
      <c r="K160" s="72"/>
      <c r="L160" s="72"/>
      <c r="M160" s="72"/>
      <c r="N160" s="72"/>
      <c r="O160" s="72"/>
      <c r="P160" s="72"/>
      <c r="Q160" s="72"/>
      <c r="R160" s="72"/>
      <c r="S160" s="72"/>
      <c r="T160" s="318" t="str">
        <f t="shared" si="26"/>
        <v>トラック・バス</v>
      </c>
      <c r="U160" s="300" t="str">
        <f t="shared" si="27"/>
        <v>ガソリン</v>
      </c>
      <c r="V160" s="300" t="str">
        <f t="shared" si="28"/>
        <v>3.5 t～</v>
      </c>
      <c r="W160" s="300" t="str">
        <f t="shared" si="29"/>
        <v>H13</v>
      </c>
      <c r="X160" s="301" t="str">
        <f t="shared" si="30"/>
        <v>TD</v>
      </c>
      <c r="Y160" s="380" t="s">
        <v>1713</v>
      </c>
      <c r="Z160" s="300">
        <f t="shared" si="31"/>
        <v>7.4999999999999997E-2</v>
      </c>
      <c r="AA160" s="300">
        <f t="shared" si="32"/>
        <v>0</v>
      </c>
      <c r="AB160" s="361">
        <f t="shared" si="33"/>
        <v>2.3199999999999998</v>
      </c>
      <c r="AD160" s="72"/>
      <c r="AE160" s="72"/>
      <c r="AF160" s="72"/>
      <c r="AG160" s="72"/>
      <c r="AH160" s="72"/>
      <c r="AI160" s="72"/>
    </row>
    <row r="161" spans="1:35" s="272" customFormat="1" x14ac:dyDescent="0.2">
      <c r="A161" s="72" t="str">
        <f t="shared" si="34"/>
        <v>貨4ガXD</v>
      </c>
      <c r="B161" s="72" t="s">
        <v>884</v>
      </c>
      <c r="C161" s="72" t="s">
        <v>856</v>
      </c>
      <c r="D161" s="72" t="s">
        <v>21</v>
      </c>
      <c r="E161" s="72" t="s">
        <v>96</v>
      </c>
      <c r="F161" s="72">
        <v>7.4999999999999997E-2</v>
      </c>
      <c r="G161" s="72">
        <v>0</v>
      </c>
      <c r="H161" s="86">
        <v>2.3199999999999998</v>
      </c>
      <c r="I161" s="12" t="s">
        <v>241</v>
      </c>
      <c r="J161" s="72" t="s">
        <v>972</v>
      </c>
      <c r="K161" s="72"/>
      <c r="L161" s="72"/>
      <c r="M161" s="72"/>
      <c r="N161" s="72"/>
      <c r="O161" s="72"/>
      <c r="P161" s="72"/>
      <c r="Q161" s="72"/>
      <c r="R161" s="72"/>
      <c r="S161" s="72"/>
      <c r="T161" s="318" t="str">
        <f t="shared" si="26"/>
        <v>トラック・バス</v>
      </c>
      <c r="U161" s="300" t="str">
        <f t="shared" si="27"/>
        <v>ガソリン</v>
      </c>
      <c r="V161" s="300" t="str">
        <f t="shared" si="28"/>
        <v>3.5 t～</v>
      </c>
      <c r="W161" s="300" t="str">
        <f t="shared" si="29"/>
        <v>H13</v>
      </c>
      <c r="X161" s="301" t="str">
        <f t="shared" si="30"/>
        <v>XD</v>
      </c>
      <c r="Y161" s="380" t="s">
        <v>1713</v>
      </c>
      <c r="Z161" s="300">
        <f t="shared" si="31"/>
        <v>7.4999999999999997E-2</v>
      </c>
      <c r="AA161" s="300">
        <f t="shared" si="32"/>
        <v>0</v>
      </c>
      <c r="AB161" s="361">
        <f t="shared" si="33"/>
        <v>2.3199999999999998</v>
      </c>
      <c r="AD161" s="72"/>
      <c r="AE161" s="72"/>
      <c r="AF161" s="72"/>
      <c r="AG161" s="72"/>
      <c r="AH161" s="72"/>
      <c r="AI161" s="72"/>
    </row>
    <row r="162" spans="1:35" x14ac:dyDescent="0.2">
      <c r="A162" s="72" t="str">
        <f t="shared" si="34"/>
        <v>貨4ガLD</v>
      </c>
      <c r="B162" s="72" t="s">
        <v>884</v>
      </c>
      <c r="C162" s="72" t="s">
        <v>856</v>
      </c>
      <c r="D162" s="72" t="s">
        <v>21</v>
      </c>
      <c r="E162" s="72" t="s">
        <v>73</v>
      </c>
      <c r="F162" s="284">
        <v>0.05</v>
      </c>
      <c r="G162" s="72">
        <v>0</v>
      </c>
      <c r="H162" s="86">
        <v>2.3199999999999998</v>
      </c>
      <c r="I162" s="12" t="s">
        <v>235</v>
      </c>
      <c r="J162" s="72" t="s">
        <v>244</v>
      </c>
      <c r="K162" s="282"/>
      <c r="L162" s="282"/>
      <c r="M162" s="282"/>
      <c r="N162" s="282"/>
      <c r="O162" s="282"/>
      <c r="P162" s="282"/>
      <c r="Q162" s="282"/>
      <c r="R162" s="282"/>
      <c r="S162" s="282"/>
      <c r="T162" s="318" t="str">
        <f t="shared" si="26"/>
        <v>トラック・バス</v>
      </c>
      <c r="U162" s="300" t="str">
        <f t="shared" si="27"/>
        <v>ガソリン</v>
      </c>
      <c r="V162" s="300" t="str">
        <f t="shared" si="28"/>
        <v>3.5 t～</v>
      </c>
      <c r="W162" s="300" t="str">
        <f t="shared" si="29"/>
        <v>H13</v>
      </c>
      <c r="X162" s="301" t="str">
        <f t="shared" si="30"/>
        <v>LD</v>
      </c>
      <c r="Y162" s="380" t="s">
        <v>1714</v>
      </c>
      <c r="Z162" s="300">
        <f t="shared" si="31"/>
        <v>0.05</v>
      </c>
      <c r="AA162" s="300">
        <f t="shared" si="32"/>
        <v>0</v>
      </c>
      <c r="AB162" s="361">
        <f t="shared" si="33"/>
        <v>2.3199999999999998</v>
      </c>
    </row>
    <row r="163" spans="1:35" x14ac:dyDescent="0.2">
      <c r="A163" s="72" t="str">
        <f t="shared" si="34"/>
        <v>貨4ガYD</v>
      </c>
      <c r="B163" s="72" t="s">
        <v>884</v>
      </c>
      <c r="C163" s="72" t="s">
        <v>856</v>
      </c>
      <c r="D163" s="72" t="s">
        <v>21</v>
      </c>
      <c r="E163" s="72" t="s">
        <v>100</v>
      </c>
      <c r="F163" s="284">
        <v>0.05</v>
      </c>
      <c r="G163" s="72">
        <v>0</v>
      </c>
      <c r="H163" s="86">
        <v>2.3199999999999998</v>
      </c>
      <c r="I163" s="12" t="s">
        <v>241</v>
      </c>
      <c r="J163" s="72" t="s">
        <v>973</v>
      </c>
      <c r="K163" s="282"/>
      <c r="L163" s="282"/>
      <c r="M163" s="282"/>
      <c r="N163" s="282"/>
      <c r="O163" s="282"/>
      <c r="P163" s="282"/>
      <c r="Q163" s="282"/>
      <c r="R163" s="282"/>
      <c r="S163" s="282"/>
      <c r="T163" s="318" t="str">
        <f t="shared" si="26"/>
        <v>トラック・バス</v>
      </c>
      <c r="U163" s="300" t="str">
        <f t="shared" si="27"/>
        <v>ガソリン</v>
      </c>
      <c r="V163" s="300" t="str">
        <f t="shared" si="28"/>
        <v>3.5 t～</v>
      </c>
      <c r="W163" s="300" t="str">
        <f t="shared" si="29"/>
        <v>H13</v>
      </c>
      <c r="X163" s="301" t="str">
        <f t="shared" si="30"/>
        <v>YD</v>
      </c>
      <c r="Y163" s="380" t="s">
        <v>1714</v>
      </c>
      <c r="Z163" s="300">
        <f t="shared" si="31"/>
        <v>0.05</v>
      </c>
      <c r="AA163" s="300">
        <f t="shared" si="32"/>
        <v>0</v>
      </c>
      <c r="AB163" s="361">
        <f t="shared" si="33"/>
        <v>2.3199999999999998</v>
      </c>
    </row>
    <row r="164" spans="1:35" x14ac:dyDescent="0.2">
      <c r="A164" s="72" t="str">
        <f t="shared" si="34"/>
        <v>貨4ガUD</v>
      </c>
      <c r="B164" s="72" t="s">
        <v>884</v>
      </c>
      <c r="C164" s="72" t="s">
        <v>856</v>
      </c>
      <c r="D164" s="72" t="s">
        <v>21</v>
      </c>
      <c r="E164" s="72" t="s">
        <v>89</v>
      </c>
      <c r="F164" s="72">
        <v>2.5000000000000001E-2</v>
      </c>
      <c r="G164" s="72">
        <v>0</v>
      </c>
      <c r="H164" s="86">
        <v>2.3199999999999998</v>
      </c>
      <c r="I164" s="12" t="s">
        <v>235</v>
      </c>
      <c r="J164" s="72" t="s">
        <v>245</v>
      </c>
      <c r="K164" s="272"/>
      <c r="L164" s="272"/>
      <c r="M164" s="272"/>
      <c r="N164" s="272"/>
      <c r="O164" s="272"/>
      <c r="P164" s="272"/>
      <c r="Q164" s="272"/>
      <c r="R164" s="272"/>
      <c r="S164" s="272"/>
      <c r="T164" s="318" t="str">
        <f t="shared" si="26"/>
        <v>トラック・バス</v>
      </c>
      <c r="U164" s="300" t="str">
        <f t="shared" si="27"/>
        <v>ガソリン</v>
      </c>
      <c r="V164" s="300" t="str">
        <f t="shared" si="28"/>
        <v>3.5 t～</v>
      </c>
      <c r="W164" s="300" t="str">
        <f t="shared" si="29"/>
        <v>H13</v>
      </c>
      <c r="X164" s="301" t="str">
        <f t="shared" si="30"/>
        <v>UD</v>
      </c>
      <c r="Y164" s="380" t="s">
        <v>1715</v>
      </c>
      <c r="Z164" s="300">
        <f t="shared" si="31"/>
        <v>2.5000000000000001E-2</v>
      </c>
      <c r="AA164" s="300">
        <f t="shared" si="32"/>
        <v>0</v>
      </c>
      <c r="AB164" s="361">
        <f t="shared" si="33"/>
        <v>2.3199999999999998</v>
      </c>
    </row>
    <row r="165" spans="1:35" x14ac:dyDescent="0.2">
      <c r="A165" s="72" t="str">
        <f t="shared" si="34"/>
        <v>貨4ガZD</v>
      </c>
      <c r="B165" s="72" t="s">
        <v>884</v>
      </c>
      <c r="C165" s="72" t="s">
        <v>856</v>
      </c>
      <c r="D165" s="72" t="s">
        <v>21</v>
      </c>
      <c r="E165" s="72" t="s">
        <v>104</v>
      </c>
      <c r="F165" s="72">
        <v>2.5000000000000001E-2</v>
      </c>
      <c r="G165" s="72">
        <v>0</v>
      </c>
      <c r="H165" s="72">
        <v>2.3199999999999998</v>
      </c>
      <c r="I165" s="12" t="s">
        <v>241</v>
      </c>
      <c r="J165" s="72" t="s">
        <v>974</v>
      </c>
      <c r="K165" s="272"/>
      <c r="L165" s="272"/>
      <c r="M165" s="272"/>
      <c r="N165" s="272"/>
      <c r="O165" s="272"/>
      <c r="P165" s="272"/>
      <c r="Q165" s="272"/>
      <c r="R165" s="272"/>
      <c r="S165" s="272"/>
      <c r="T165" s="318" t="str">
        <f t="shared" si="26"/>
        <v>トラック・バス</v>
      </c>
      <c r="U165" s="300" t="str">
        <f t="shared" si="27"/>
        <v>ガソリン</v>
      </c>
      <c r="V165" s="300" t="str">
        <f t="shared" si="28"/>
        <v>3.5 t～</v>
      </c>
      <c r="W165" s="300" t="str">
        <f t="shared" si="29"/>
        <v>H13</v>
      </c>
      <c r="X165" s="301" t="str">
        <f t="shared" si="30"/>
        <v>ZD</v>
      </c>
      <c r="Y165" s="380" t="s">
        <v>1715</v>
      </c>
      <c r="Z165" s="300">
        <f t="shared" si="31"/>
        <v>2.5000000000000001E-2</v>
      </c>
      <c r="AA165" s="300">
        <f t="shared" si="32"/>
        <v>0</v>
      </c>
      <c r="AB165" s="361">
        <f t="shared" si="33"/>
        <v>2.3199999999999998</v>
      </c>
    </row>
    <row r="166" spans="1:35" x14ac:dyDescent="0.2">
      <c r="A166" s="72" t="str">
        <f t="shared" si="34"/>
        <v>貨4ガABG</v>
      </c>
      <c r="B166" s="72" t="s">
        <v>884</v>
      </c>
      <c r="C166" s="72" t="s">
        <v>856</v>
      </c>
      <c r="D166" s="72" t="s">
        <v>839</v>
      </c>
      <c r="E166" s="72" t="s">
        <v>268</v>
      </c>
      <c r="F166" s="72">
        <v>0.05</v>
      </c>
      <c r="G166" s="72">
        <v>0</v>
      </c>
      <c r="H166" s="72">
        <v>2.3199999999999998</v>
      </c>
      <c r="I166" s="12" t="s">
        <v>235</v>
      </c>
      <c r="K166" s="272"/>
      <c r="L166" s="272"/>
      <c r="M166" s="272"/>
      <c r="N166" s="272"/>
      <c r="O166" s="272"/>
      <c r="P166" s="272"/>
      <c r="Q166" s="272"/>
      <c r="R166" s="272"/>
      <c r="S166" s="272"/>
      <c r="T166" s="318" t="str">
        <f t="shared" si="26"/>
        <v>トラック・バス</v>
      </c>
      <c r="U166" s="300" t="str">
        <f t="shared" si="27"/>
        <v>ガソリン</v>
      </c>
      <c r="V166" s="300" t="str">
        <f t="shared" si="28"/>
        <v>3.5 t～</v>
      </c>
      <c r="W166" s="300" t="str">
        <f t="shared" si="29"/>
        <v>H17</v>
      </c>
      <c r="X166" s="301" t="str">
        <f t="shared" si="30"/>
        <v>ABG</v>
      </c>
      <c r="Y166" s="287"/>
      <c r="Z166" s="300">
        <f t="shared" si="31"/>
        <v>0.05</v>
      </c>
      <c r="AA166" s="300">
        <f t="shared" si="32"/>
        <v>0</v>
      </c>
      <c r="AB166" s="361">
        <f t="shared" si="33"/>
        <v>2.3199999999999998</v>
      </c>
    </row>
    <row r="167" spans="1:35" x14ac:dyDescent="0.2">
      <c r="A167" s="72" t="str">
        <f t="shared" si="34"/>
        <v>貨4ガAAG</v>
      </c>
      <c r="B167" s="72" t="s">
        <v>884</v>
      </c>
      <c r="C167" s="72" t="s">
        <v>856</v>
      </c>
      <c r="D167" s="72" t="s">
        <v>839</v>
      </c>
      <c r="E167" s="72" t="s">
        <v>269</v>
      </c>
      <c r="F167" s="72">
        <v>2.5000000000000001E-2</v>
      </c>
      <c r="G167" s="72">
        <v>0</v>
      </c>
      <c r="H167" s="86">
        <v>2.3199999999999998</v>
      </c>
      <c r="I167" s="12" t="s">
        <v>241</v>
      </c>
      <c r="J167" s="72" t="s">
        <v>242</v>
      </c>
      <c r="K167" s="272"/>
      <c r="L167" s="272"/>
      <c r="M167" s="272"/>
      <c r="N167" s="272"/>
      <c r="O167" s="272"/>
      <c r="P167" s="272"/>
      <c r="Q167" s="272"/>
      <c r="R167" s="272"/>
      <c r="S167" s="272"/>
      <c r="T167" s="318" t="str">
        <f t="shared" si="26"/>
        <v>トラック・バス</v>
      </c>
      <c r="U167" s="300" t="str">
        <f t="shared" si="27"/>
        <v>ガソリン</v>
      </c>
      <c r="V167" s="300" t="str">
        <f t="shared" si="28"/>
        <v>3.5 t～</v>
      </c>
      <c r="W167" s="300" t="str">
        <f t="shared" si="29"/>
        <v>H17</v>
      </c>
      <c r="X167" s="301" t="str">
        <f t="shared" si="30"/>
        <v>AAG</v>
      </c>
      <c r="Y167" s="287"/>
      <c r="Z167" s="300">
        <f t="shared" si="31"/>
        <v>2.5000000000000001E-2</v>
      </c>
      <c r="AA167" s="300">
        <f t="shared" si="32"/>
        <v>0</v>
      </c>
      <c r="AB167" s="361">
        <f t="shared" si="33"/>
        <v>2.3199999999999998</v>
      </c>
    </row>
    <row r="168" spans="1:35" x14ac:dyDescent="0.2">
      <c r="A168" s="72" t="str">
        <f t="shared" ref="A168:A174" si="35">CONCATENATE(C168,E168)</f>
        <v>貨4ガALG</v>
      </c>
      <c r="B168" s="72" t="s">
        <v>884</v>
      </c>
      <c r="C168" s="72" t="s">
        <v>856</v>
      </c>
      <c r="D168" s="72" t="s">
        <v>839</v>
      </c>
      <c r="E168" s="291" t="s">
        <v>1517</v>
      </c>
      <c r="F168" s="291">
        <v>1.2500000000000001E-2</v>
      </c>
      <c r="G168" s="72">
        <v>0</v>
      </c>
      <c r="H168" s="86">
        <v>2.3199999999999998</v>
      </c>
      <c r="I168" s="12" t="s">
        <v>1480</v>
      </c>
      <c r="K168" s="272"/>
      <c r="L168" s="272"/>
      <c r="M168" s="272"/>
      <c r="N168" s="272"/>
      <c r="O168" s="272"/>
      <c r="P168" s="272"/>
      <c r="Q168" s="272"/>
      <c r="R168" s="272"/>
      <c r="S168" s="272"/>
      <c r="T168" s="318" t="str">
        <f t="shared" si="26"/>
        <v>トラック・バス</v>
      </c>
      <c r="U168" s="300" t="str">
        <f t="shared" si="27"/>
        <v>ガソリン</v>
      </c>
      <c r="V168" s="300" t="str">
        <f t="shared" si="28"/>
        <v>3.5 t～</v>
      </c>
      <c r="W168" s="300" t="str">
        <f t="shared" si="29"/>
        <v>H17</v>
      </c>
      <c r="X168" s="301" t="str">
        <f t="shared" si="30"/>
        <v>ALG</v>
      </c>
      <c r="Y168" s="287"/>
      <c r="Z168" s="300">
        <f t="shared" si="31"/>
        <v>1.2500000000000001E-2</v>
      </c>
      <c r="AA168" s="300">
        <f t="shared" si="32"/>
        <v>0</v>
      </c>
      <c r="AB168" s="361">
        <f t="shared" si="33"/>
        <v>2.3199999999999998</v>
      </c>
    </row>
    <row r="169" spans="1:35" x14ac:dyDescent="0.2">
      <c r="A169" s="72" t="str">
        <f t="shared" si="35"/>
        <v>貨4ガBAG</v>
      </c>
      <c r="B169" s="72" t="s">
        <v>884</v>
      </c>
      <c r="C169" s="72" t="s">
        <v>856</v>
      </c>
      <c r="D169" s="72" t="s">
        <v>839</v>
      </c>
      <c r="E169" s="282" t="s">
        <v>857</v>
      </c>
      <c r="F169" s="282">
        <v>4.4999999999999998E-2</v>
      </c>
      <c r="G169" s="72">
        <v>0</v>
      </c>
      <c r="H169" s="86">
        <v>2.3199999999999998</v>
      </c>
      <c r="I169" s="283" t="s">
        <v>241</v>
      </c>
      <c r="J169" s="282" t="s">
        <v>972</v>
      </c>
      <c r="K169" s="272"/>
      <c r="L169" s="272"/>
      <c r="M169" s="272"/>
      <c r="N169" s="272"/>
      <c r="O169" s="272"/>
      <c r="P169" s="272"/>
      <c r="Q169" s="272"/>
      <c r="R169" s="272"/>
      <c r="S169" s="272"/>
      <c r="T169" s="318" t="str">
        <f t="shared" si="26"/>
        <v>トラック・バス</v>
      </c>
      <c r="U169" s="300" t="str">
        <f t="shared" si="27"/>
        <v>ガソリン</v>
      </c>
      <c r="V169" s="300" t="str">
        <f t="shared" si="28"/>
        <v>3.5 t～</v>
      </c>
      <c r="W169" s="300" t="str">
        <f t="shared" si="29"/>
        <v>H17</v>
      </c>
      <c r="X169" s="301" t="str">
        <f t="shared" si="30"/>
        <v>BAG</v>
      </c>
      <c r="Y169" s="380" t="s">
        <v>1119</v>
      </c>
      <c r="Z169" s="300">
        <f t="shared" si="31"/>
        <v>4.4999999999999998E-2</v>
      </c>
      <c r="AA169" s="300">
        <f t="shared" si="32"/>
        <v>0</v>
      </c>
      <c r="AB169" s="361">
        <f t="shared" si="33"/>
        <v>2.3199999999999998</v>
      </c>
    </row>
    <row r="170" spans="1:35" x14ac:dyDescent="0.2">
      <c r="A170" s="72" t="str">
        <f t="shared" si="35"/>
        <v>貨4ガBBG</v>
      </c>
      <c r="B170" s="72" t="s">
        <v>884</v>
      </c>
      <c r="C170" s="72" t="s">
        <v>856</v>
      </c>
      <c r="D170" s="72" t="s">
        <v>839</v>
      </c>
      <c r="E170" s="282" t="s">
        <v>858</v>
      </c>
      <c r="F170" s="282">
        <v>4.4999999999999998E-2</v>
      </c>
      <c r="G170" s="72">
        <v>0</v>
      </c>
      <c r="H170" s="86">
        <v>2.3199999999999998</v>
      </c>
      <c r="I170" s="283" t="s">
        <v>235</v>
      </c>
      <c r="J170" s="282" t="s">
        <v>243</v>
      </c>
      <c r="T170" s="318" t="str">
        <f t="shared" si="26"/>
        <v>トラック・バス</v>
      </c>
      <c r="U170" s="300" t="str">
        <f t="shared" si="27"/>
        <v>ガソリン</v>
      </c>
      <c r="V170" s="300" t="str">
        <f t="shared" si="28"/>
        <v>3.5 t～</v>
      </c>
      <c r="W170" s="300" t="str">
        <f t="shared" si="29"/>
        <v>H17</v>
      </c>
      <c r="X170" s="301" t="str">
        <f t="shared" si="30"/>
        <v>BBG</v>
      </c>
      <c r="Y170" s="380" t="s">
        <v>1119</v>
      </c>
      <c r="Z170" s="300">
        <f t="shared" si="31"/>
        <v>4.4999999999999998E-2</v>
      </c>
      <c r="AA170" s="300">
        <f t="shared" si="32"/>
        <v>0</v>
      </c>
      <c r="AB170" s="361">
        <f t="shared" si="33"/>
        <v>2.3199999999999998</v>
      </c>
    </row>
    <row r="171" spans="1:35" x14ac:dyDescent="0.2">
      <c r="A171" s="72" t="str">
        <f t="shared" si="35"/>
        <v>貨4ガBLG</v>
      </c>
      <c r="B171" s="72" t="s">
        <v>884</v>
      </c>
      <c r="C171" s="72" t="s">
        <v>856</v>
      </c>
      <c r="D171" s="72" t="s">
        <v>839</v>
      </c>
      <c r="E171" s="286" t="s">
        <v>1518</v>
      </c>
      <c r="F171" s="282">
        <v>4.4999999999999998E-2</v>
      </c>
      <c r="G171" s="72">
        <v>0</v>
      </c>
      <c r="H171" s="72">
        <v>2.3199999999999998</v>
      </c>
      <c r="I171" s="283" t="s">
        <v>498</v>
      </c>
      <c r="J171" s="282"/>
      <c r="T171" s="318" t="str">
        <f t="shared" si="26"/>
        <v>トラック・バス</v>
      </c>
      <c r="U171" s="300" t="str">
        <f t="shared" si="27"/>
        <v>ガソリン</v>
      </c>
      <c r="V171" s="300" t="str">
        <f t="shared" si="28"/>
        <v>3.5 t～</v>
      </c>
      <c r="W171" s="300" t="str">
        <f t="shared" si="29"/>
        <v>H17</v>
      </c>
      <c r="X171" s="301" t="str">
        <f t="shared" si="30"/>
        <v>BLG</v>
      </c>
      <c r="Y171" s="380" t="s">
        <v>1119</v>
      </c>
      <c r="Z171" s="300">
        <f t="shared" si="31"/>
        <v>4.4999999999999998E-2</v>
      </c>
      <c r="AA171" s="300">
        <f t="shared" si="32"/>
        <v>0</v>
      </c>
      <c r="AB171" s="361">
        <f t="shared" si="33"/>
        <v>2.3199999999999998</v>
      </c>
    </row>
    <row r="172" spans="1:35" x14ac:dyDescent="0.2">
      <c r="A172" s="72" t="str">
        <f t="shared" si="35"/>
        <v>貨4ガNAG</v>
      </c>
      <c r="B172" s="72" t="s">
        <v>884</v>
      </c>
      <c r="C172" s="72" t="s">
        <v>856</v>
      </c>
      <c r="D172" s="72" t="s">
        <v>839</v>
      </c>
      <c r="E172" s="273" t="s">
        <v>270</v>
      </c>
      <c r="F172" s="272">
        <v>4.4999999999999998E-2</v>
      </c>
      <c r="G172" s="72">
        <v>0</v>
      </c>
      <c r="H172" s="72">
        <v>2.3199999999999998</v>
      </c>
      <c r="I172" s="274" t="s">
        <v>241</v>
      </c>
      <c r="J172" s="273" t="s">
        <v>972</v>
      </c>
      <c r="T172" s="318" t="str">
        <f t="shared" si="26"/>
        <v>トラック・バス</v>
      </c>
      <c r="U172" s="300" t="str">
        <f t="shared" si="27"/>
        <v>ガソリン</v>
      </c>
      <c r="V172" s="300" t="str">
        <f t="shared" si="28"/>
        <v>3.5 t～</v>
      </c>
      <c r="W172" s="300" t="str">
        <f t="shared" si="29"/>
        <v>H17</v>
      </c>
      <c r="X172" s="301" t="str">
        <f t="shared" si="30"/>
        <v>NAG</v>
      </c>
      <c r="Y172" s="380" t="s">
        <v>1119</v>
      </c>
      <c r="Z172" s="300">
        <f t="shared" si="31"/>
        <v>4.4999999999999998E-2</v>
      </c>
      <c r="AA172" s="300">
        <f t="shared" si="32"/>
        <v>0</v>
      </c>
      <c r="AB172" s="361">
        <f t="shared" si="33"/>
        <v>2.3199999999999998</v>
      </c>
    </row>
    <row r="173" spans="1:35" x14ac:dyDescent="0.2">
      <c r="A173" s="72" t="str">
        <f t="shared" si="35"/>
        <v>貨4ガNBG</v>
      </c>
      <c r="B173" s="72" t="s">
        <v>884</v>
      </c>
      <c r="C173" s="72" t="s">
        <v>856</v>
      </c>
      <c r="D173" s="72" t="s">
        <v>839</v>
      </c>
      <c r="E173" s="273" t="s">
        <v>271</v>
      </c>
      <c r="F173" s="272">
        <v>4.4999999999999998E-2</v>
      </c>
      <c r="G173" s="72">
        <v>0</v>
      </c>
      <c r="H173" s="86">
        <v>2.3199999999999998</v>
      </c>
      <c r="I173" s="274" t="s">
        <v>235</v>
      </c>
      <c r="J173" s="273" t="s">
        <v>243</v>
      </c>
      <c r="T173" s="318" t="str">
        <f t="shared" si="26"/>
        <v>トラック・バス</v>
      </c>
      <c r="U173" s="300" t="str">
        <f t="shared" si="27"/>
        <v>ガソリン</v>
      </c>
      <c r="V173" s="300" t="str">
        <f t="shared" si="28"/>
        <v>3.5 t～</v>
      </c>
      <c r="W173" s="300" t="str">
        <f t="shared" si="29"/>
        <v>H17</v>
      </c>
      <c r="X173" s="301" t="str">
        <f t="shared" si="30"/>
        <v>NBG</v>
      </c>
      <c r="Y173" s="380" t="s">
        <v>1119</v>
      </c>
      <c r="Z173" s="300">
        <f t="shared" si="31"/>
        <v>4.4999999999999998E-2</v>
      </c>
      <c r="AA173" s="300">
        <f t="shared" si="32"/>
        <v>0</v>
      </c>
      <c r="AB173" s="361">
        <f t="shared" si="33"/>
        <v>2.3199999999999998</v>
      </c>
    </row>
    <row r="174" spans="1:35" x14ac:dyDescent="0.2">
      <c r="A174" s="72" t="str">
        <f t="shared" si="35"/>
        <v>貨4ガNLG</v>
      </c>
      <c r="B174" s="72" t="s">
        <v>884</v>
      </c>
      <c r="C174" s="72" t="s">
        <v>856</v>
      </c>
      <c r="D174" s="72" t="s">
        <v>839</v>
      </c>
      <c r="E174" s="273" t="s">
        <v>1519</v>
      </c>
      <c r="F174" s="272">
        <v>4.4999999999999998E-2</v>
      </c>
      <c r="G174" s="72">
        <v>0</v>
      </c>
      <c r="H174" s="86">
        <v>2.3199999999999998</v>
      </c>
      <c r="I174" s="274" t="s">
        <v>498</v>
      </c>
      <c r="J174" s="273"/>
      <c r="T174" s="318" t="str">
        <f t="shared" si="26"/>
        <v>トラック・バス</v>
      </c>
      <c r="U174" s="300" t="str">
        <f t="shared" si="27"/>
        <v>ガソリン</v>
      </c>
      <c r="V174" s="300" t="str">
        <f t="shared" si="28"/>
        <v>3.5 t～</v>
      </c>
      <c r="W174" s="300" t="str">
        <f t="shared" si="29"/>
        <v>H17</v>
      </c>
      <c r="X174" s="301" t="str">
        <f t="shared" si="30"/>
        <v>NLG</v>
      </c>
      <c r="Y174" s="380" t="s">
        <v>1119</v>
      </c>
      <c r="Z174" s="300">
        <f t="shared" si="31"/>
        <v>4.4999999999999998E-2</v>
      </c>
      <c r="AA174" s="300">
        <f t="shared" si="32"/>
        <v>0</v>
      </c>
      <c r="AB174" s="361">
        <f t="shared" si="33"/>
        <v>2.3199999999999998</v>
      </c>
    </row>
    <row r="175" spans="1:35" x14ac:dyDescent="0.2">
      <c r="A175" s="72" t="str">
        <f>CONCATENATE(C175,E175)</f>
        <v>貨4ガPLG</v>
      </c>
      <c r="B175" s="72" t="s">
        <v>884</v>
      </c>
      <c r="C175" s="72" t="s">
        <v>856</v>
      </c>
      <c r="D175" s="72" t="s">
        <v>839</v>
      </c>
      <c r="E175" s="273" t="s">
        <v>1576</v>
      </c>
      <c r="F175" s="272">
        <v>0.05</v>
      </c>
      <c r="G175" s="72">
        <v>0</v>
      </c>
      <c r="H175" s="86">
        <v>2.3199999999999998</v>
      </c>
      <c r="I175" s="274" t="s">
        <v>498</v>
      </c>
      <c r="J175" s="273"/>
      <c r="T175" s="318" t="str">
        <f t="shared" si="26"/>
        <v>トラック・バス</v>
      </c>
      <c r="U175" s="300" t="str">
        <f t="shared" si="27"/>
        <v>ガソリン</v>
      </c>
      <c r="V175" s="300" t="str">
        <f t="shared" si="28"/>
        <v>3.5 t～</v>
      </c>
      <c r="W175" s="300" t="str">
        <f t="shared" si="29"/>
        <v>H17</v>
      </c>
      <c r="X175" s="301" t="str">
        <f t="shared" si="30"/>
        <v>PLG</v>
      </c>
      <c r="Y175" s="380" t="s">
        <v>1122</v>
      </c>
      <c r="Z175" s="300">
        <f t="shared" si="31"/>
        <v>0.05</v>
      </c>
      <c r="AA175" s="300">
        <f t="shared" si="32"/>
        <v>0</v>
      </c>
      <c r="AB175" s="361">
        <f t="shared" si="33"/>
        <v>2.3199999999999998</v>
      </c>
    </row>
    <row r="176" spans="1:35" x14ac:dyDescent="0.2">
      <c r="A176" s="72" t="str">
        <f>CONCATENATE(C176,E176)</f>
        <v>貨4ガLBG</v>
      </c>
      <c r="B176" s="72" t="s">
        <v>884</v>
      </c>
      <c r="C176" s="72" t="s">
        <v>856</v>
      </c>
      <c r="D176" s="72" t="s">
        <v>1100</v>
      </c>
      <c r="E176" s="72" t="s">
        <v>272</v>
      </c>
      <c r="F176" s="72">
        <v>0.05</v>
      </c>
      <c r="G176" s="72">
        <v>0</v>
      </c>
      <c r="H176" s="86">
        <v>2.3199999999999998</v>
      </c>
      <c r="I176" s="12" t="s">
        <v>235</v>
      </c>
      <c r="T176" s="318" t="str">
        <f t="shared" si="26"/>
        <v>トラック・バス</v>
      </c>
      <c r="U176" s="300" t="str">
        <f t="shared" si="27"/>
        <v>ガソリン</v>
      </c>
      <c r="V176" s="300" t="str">
        <f t="shared" si="28"/>
        <v>3.5 t～</v>
      </c>
      <c r="W176" s="300" t="str">
        <f t="shared" si="29"/>
        <v>H21</v>
      </c>
      <c r="X176" s="301" t="str">
        <f t="shared" si="30"/>
        <v>LBG</v>
      </c>
      <c r="Y176" s="287"/>
      <c r="Z176" s="300">
        <f t="shared" si="31"/>
        <v>0.05</v>
      </c>
      <c r="AA176" s="300">
        <f t="shared" si="32"/>
        <v>0</v>
      </c>
      <c r="AB176" s="361">
        <f t="shared" si="33"/>
        <v>2.3199999999999998</v>
      </c>
    </row>
    <row r="177" spans="1:35" x14ac:dyDescent="0.2">
      <c r="A177" s="72" t="str">
        <f>CONCATENATE(C177,E177)</f>
        <v>貨4ガLAG</v>
      </c>
      <c r="B177" s="72" t="s">
        <v>884</v>
      </c>
      <c r="C177" s="72" t="s">
        <v>856</v>
      </c>
      <c r="D177" s="72" t="s">
        <v>1100</v>
      </c>
      <c r="E177" s="72" t="s">
        <v>273</v>
      </c>
      <c r="F177" s="72">
        <v>2.5000000000000001E-2</v>
      </c>
      <c r="G177" s="72">
        <v>0</v>
      </c>
      <c r="H177" s="72">
        <v>2.3199999999999998</v>
      </c>
      <c r="I177" s="12" t="s">
        <v>241</v>
      </c>
      <c r="J177" s="72" t="s">
        <v>242</v>
      </c>
      <c r="T177" s="318" t="str">
        <f t="shared" si="26"/>
        <v>トラック・バス</v>
      </c>
      <c r="U177" s="300" t="str">
        <f t="shared" si="27"/>
        <v>ガソリン</v>
      </c>
      <c r="V177" s="300" t="str">
        <f t="shared" si="28"/>
        <v>3.5 t～</v>
      </c>
      <c r="W177" s="300" t="str">
        <f t="shared" si="29"/>
        <v>H21</v>
      </c>
      <c r="X177" s="301" t="str">
        <f t="shared" si="30"/>
        <v>LAG</v>
      </c>
      <c r="Y177" s="287"/>
      <c r="Z177" s="300">
        <f t="shared" si="31"/>
        <v>2.5000000000000001E-2</v>
      </c>
      <c r="AA177" s="300">
        <f t="shared" si="32"/>
        <v>0</v>
      </c>
      <c r="AB177" s="361">
        <f t="shared" si="33"/>
        <v>2.3199999999999998</v>
      </c>
    </row>
    <row r="178" spans="1:35" x14ac:dyDescent="0.2">
      <c r="A178" s="72" t="str">
        <f t="shared" ref="A178:A187" si="36">CONCATENATE(C178,E178)</f>
        <v>貨4ガLLG</v>
      </c>
      <c r="B178" s="72" t="s">
        <v>884</v>
      </c>
      <c r="C178" s="72" t="s">
        <v>856</v>
      </c>
      <c r="D178" s="72" t="s">
        <v>1100</v>
      </c>
      <c r="E178" s="357" t="s">
        <v>1546</v>
      </c>
      <c r="F178" s="357">
        <v>1.2500000000000001E-2</v>
      </c>
      <c r="G178" s="72">
        <v>0</v>
      </c>
      <c r="H178" s="72">
        <v>2.3199999999999998</v>
      </c>
      <c r="I178" s="12" t="s">
        <v>1480</v>
      </c>
      <c r="T178" s="318" t="str">
        <f t="shared" si="26"/>
        <v>トラック・バス</v>
      </c>
      <c r="U178" s="300" t="str">
        <f t="shared" si="27"/>
        <v>ガソリン</v>
      </c>
      <c r="V178" s="300" t="str">
        <f t="shared" si="28"/>
        <v>3.5 t～</v>
      </c>
      <c r="W178" s="300" t="str">
        <f t="shared" si="29"/>
        <v>H21</v>
      </c>
      <c r="X178" s="301" t="str">
        <f t="shared" si="30"/>
        <v>LLG</v>
      </c>
      <c r="Y178" s="287"/>
      <c r="Z178" s="300">
        <f t="shared" si="31"/>
        <v>1.2500000000000001E-2</v>
      </c>
      <c r="AA178" s="300">
        <f t="shared" si="32"/>
        <v>0</v>
      </c>
      <c r="AB178" s="361">
        <f t="shared" si="33"/>
        <v>2.3199999999999998</v>
      </c>
    </row>
    <row r="179" spans="1:35" x14ac:dyDescent="0.2">
      <c r="A179" s="72" t="str">
        <f t="shared" si="36"/>
        <v>貨4ガMBG</v>
      </c>
      <c r="B179" s="72" t="s">
        <v>884</v>
      </c>
      <c r="C179" s="72" t="s">
        <v>856</v>
      </c>
      <c r="D179" s="72" t="s">
        <v>1100</v>
      </c>
      <c r="E179" s="72" t="s">
        <v>274</v>
      </c>
      <c r="F179" s="72">
        <v>2.5000000000000001E-2</v>
      </c>
      <c r="G179" s="72">
        <v>0</v>
      </c>
      <c r="H179" s="86">
        <v>2.3199999999999998</v>
      </c>
      <c r="I179" s="12" t="s">
        <v>248</v>
      </c>
      <c r="J179" s="72" t="s">
        <v>1056</v>
      </c>
      <c r="T179" s="318" t="str">
        <f t="shared" si="26"/>
        <v>トラック・バス</v>
      </c>
      <c r="U179" s="300" t="str">
        <f t="shared" si="27"/>
        <v>ガソリン</v>
      </c>
      <c r="V179" s="300" t="str">
        <f t="shared" si="28"/>
        <v>3.5 t～</v>
      </c>
      <c r="W179" s="300" t="str">
        <f t="shared" si="29"/>
        <v>H21</v>
      </c>
      <c r="X179" s="301" t="str">
        <f t="shared" si="30"/>
        <v>MBG</v>
      </c>
      <c r="Y179" s="287" t="s">
        <v>1702</v>
      </c>
      <c r="Z179" s="300">
        <f t="shared" si="31"/>
        <v>2.5000000000000001E-2</v>
      </c>
      <c r="AA179" s="300">
        <f t="shared" si="32"/>
        <v>0</v>
      </c>
      <c r="AB179" s="361">
        <f t="shared" si="33"/>
        <v>2.3199999999999998</v>
      </c>
    </row>
    <row r="180" spans="1:35" x14ac:dyDescent="0.2">
      <c r="A180" s="72" t="str">
        <f t="shared" si="36"/>
        <v>貨4ガMAG</v>
      </c>
      <c r="B180" s="72" t="s">
        <v>884</v>
      </c>
      <c r="C180" s="72" t="s">
        <v>856</v>
      </c>
      <c r="D180" s="72" t="s">
        <v>1100</v>
      </c>
      <c r="E180" s="72" t="s">
        <v>275</v>
      </c>
      <c r="F180" s="72">
        <v>2.5000000000000001E-2</v>
      </c>
      <c r="G180" s="72">
        <v>0</v>
      </c>
      <c r="H180" s="86">
        <v>2.3199999999999998</v>
      </c>
      <c r="I180" s="12" t="s">
        <v>241</v>
      </c>
      <c r="J180" s="72" t="s">
        <v>1103</v>
      </c>
      <c r="T180" s="318" t="str">
        <f t="shared" si="26"/>
        <v>トラック・バス</v>
      </c>
      <c r="U180" s="300" t="str">
        <f t="shared" si="27"/>
        <v>ガソリン</v>
      </c>
      <c r="V180" s="300" t="str">
        <f t="shared" si="28"/>
        <v>3.5 t～</v>
      </c>
      <c r="W180" s="300" t="str">
        <f t="shared" si="29"/>
        <v>H21</v>
      </c>
      <c r="X180" s="301" t="str">
        <f t="shared" si="30"/>
        <v>MAG</v>
      </c>
      <c r="Y180" s="287" t="s">
        <v>1702</v>
      </c>
      <c r="Z180" s="300">
        <f t="shared" si="31"/>
        <v>2.5000000000000001E-2</v>
      </c>
      <c r="AA180" s="300">
        <f t="shared" si="32"/>
        <v>0</v>
      </c>
      <c r="AB180" s="361">
        <f t="shared" si="33"/>
        <v>2.3199999999999998</v>
      </c>
    </row>
    <row r="181" spans="1:35" x14ac:dyDescent="0.2">
      <c r="A181" s="72" t="str">
        <f t="shared" si="36"/>
        <v>貨4ガMLG</v>
      </c>
      <c r="B181" s="72" t="s">
        <v>884</v>
      </c>
      <c r="C181" s="72" t="s">
        <v>856</v>
      </c>
      <c r="D181" s="72" t="s">
        <v>1100</v>
      </c>
      <c r="E181" s="291" t="s">
        <v>1547</v>
      </c>
      <c r="F181" s="291">
        <v>2.5000000000000001E-2</v>
      </c>
      <c r="G181" s="72">
        <v>0</v>
      </c>
      <c r="H181" s="86">
        <v>2.3199999999999998</v>
      </c>
      <c r="I181" s="12" t="s">
        <v>1480</v>
      </c>
      <c r="T181" s="318" t="str">
        <f t="shared" si="26"/>
        <v>トラック・バス</v>
      </c>
      <c r="U181" s="300" t="str">
        <f t="shared" si="27"/>
        <v>ガソリン</v>
      </c>
      <c r="V181" s="300" t="str">
        <f t="shared" si="28"/>
        <v>3.5 t～</v>
      </c>
      <c r="W181" s="300" t="str">
        <f t="shared" si="29"/>
        <v>H21</v>
      </c>
      <c r="X181" s="301" t="str">
        <f t="shared" si="30"/>
        <v>MLG</v>
      </c>
      <c r="Y181" s="380" t="s">
        <v>1702</v>
      </c>
      <c r="Z181" s="300">
        <f t="shared" si="31"/>
        <v>2.5000000000000001E-2</v>
      </c>
      <c r="AA181" s="300">
        <f t="shared" si="32"/>
        <v>0</v>
      </c>
      <c r="AB181" s="361">
        <f t="shared" si="33"/>
        <v>2.3199999999999998</v>
      </c>
    </row>
    <row r="182" spans="1:35" x14ac:dyDescent="0.2">
      <c r="A182" s="72" t="str">
        <f t="shared" si="36"/>
        <v>貨4ガRBG</v>
      </c>
      <c r="B182" s="72" t="s">
        <v>884</v>
      </c>
      <c r="C182" s="72" t="s">
        <v>856</v>
      </c>
      <c r="D182" s="72" t="s">
        <v>1100</v>
      </c>
      <c r="E182" s="72" t="s">
        <v>276</v>
      </c>
      <c r="F182" s="72">
        <v>1.2500000000000001E-2</v>
      </c>
      <c r="G182" s="72">
        <v>0</v>
      </c>
      <c r="H182" s="86">
        <v>2.3199999999999998</v>
      </c>
      <c r="I182" s="12" t="s">
        <v>249</v>
      </c>
      <c r="J182" s="72" t="s">
        <v>1057</v>
      </c>
      <c r="T182" s="318" t="str">
        <f t="shared" si="26"/>
        <v>トラック・バス</v>
      </c>
      <c r="U182" s="300" t="str">
        <f t="shared" si="27"/>
        <v>ガソリン</v>
      </c>
      <c r="V182" s="300" t="str">
        <f t="shared" si="28"/>
        <v>3.5 t～</v>
      </c>
      <c r="W182" s="300" t="str">
        <f t="shared" si="29"/>
        <v>H21</v>
      </c>
      <c r="X182" s="301" t="str">
        <f t="shared" si="30"/>
        <v>RBG</v>
      </c>
      <c r="Y182" s="380" t="s">
        <v>1057</v>
      </c>
      <c r="Z182" s="300">
        <f t="shared" si="31"/>
        <v>1.2500000000000001E-2</v>
      </c>
      <c r="AA182" s="300">
        <f t="shared" si="32"/>
        <v>0</v>
      </c>
      <c r="AB182" s="361">
        <f t="shared" si="33"/>
        <v>2.3199999999999998</v>
      </c>
    </row>
    <row r="183" spans="1:35" x14ac:dyDescent="0.2">
      <c r="A183" s="72" t="str">
        <f t="shared" si="36"/>
        <v>貨4ガRAG</v>
      </c>
      <c r="B183" s="72" t="s">
        <v>884</v>
      </c>
      <c r="C183" s="72" t="s">
        <v>856</v>
      </c>
      <c r="D183" s="72" t="s">
        <v>1100</v>
      </c>
      <c r="E183" s="72" t="s">
        <v>277</v>
      </c>
      <c r="F183" s="72">
        <v>1.2500000000000001E-2</v>
      </c>
      <c r="G183" s="72">
        <v>0</v>
      </c>
      <c r="H183" s="72">
        <v>2.3199999999999998</v>
      </c>
      <c r="I183" s="12" t="s">
        <v>705</v>
      </c>
      <c r="J183" s="72" t="s">
        <v>1104</v>
      </c>
      <c r="T183" s="318" t="str">
        <f t="shared" si="26"/>
        <v>トラック・バス</v>
      </c>
      <c r="U183" s="300" t="str">
        <f t="shared" si="27"/>
        <v>ガソリン</v>
      </c>
      <c r="V183" s="300" t="str">
        <f t="shared" si="28"/>
        <v>3.5 t～</v>
      </c>
      <c r="W183" s="300" t="str">
        <f t="shared" si="29"/>
        <v>H21</v>
      </c>
      <c r="X183" s="301" t="str">
        <f t="shared" si="30"/>
        <v>RAG</v>
      </c>
      <c r="Y183" s="380" t="s">
        <v>1057</v>
      </c>
      <c r="Z183" s="300">
        <f t="shared" si="31"/>
        <v>1.2500000000000001E-2</v>
      </c>
      <c r="AA183" s="300">
        <f t="shared" si="32"/>
        <v>0</v>
      </c>
      <c r="AB183" s="361">
        <f t="shared" si="33"/>
        <v>2.3199999999999998</v>
      </c>
    </row>
    <row r="184" spans="1:35" x14ac:dyDescent="0.2">
      <c r="A184" s="72" t="str">
        <f t="shared" si="36"/>
        <v>貨4ガRLG</v>
      </c>
      <c r="B184" s="72" t="s">
        <v>884</v>
      </c>
      <c r="C184" s="72" t="s">
        <v>856</v>
      </c>
      <c r="D184" s="72" t="s">
        <v>1100</v>
      </c>
      <c r="E184" s="291" t="s">
        <v>1548</v>
      </c>
      <c r="F184" s="291">
        <v>1.2500000000000001E-2</v>
      </c>
      <c r="G184" s="72">
        <v>0</v>
      </c>
      <c r="H184" s="72">
        <v>2.3199999999999998</v>
      </c>
      <c r="I184" s="12" t="s">
        <v>1480</v>
      </c>
      <c r="T184" s="318" t="str">
        <f t="shared" si="26"/>
        <v>トラック・バス</v>
      </c>
      <c r="U184" s="300" t="str">
        <f t="shared" si="27"/>
        <v>ガソリン</v>
      </c>
      <c r="V184" s="300" t="str">
        <f t="shared" si="28"/>
        <v>3.5 t～</v>
      </c>
      <c r="W184" s="300" t="str">
        <f t="shared" si="29"/>
        <v>H21</v>
      </c>
      <c r="X184" s="301" t="str">
        <f t="shared" si="30"/>
        <v>RLG</v>
      </c>
      <c r="Y184" s="380" t="s">
        <v>1057</v>
      </c>
      <c r="Z184" s="300">
        <f t="shared" si="31"/>
        <v>1.2500000000000001E-2</v>
      </c>
      <c r="AA184" s="300">
        <f t="shared" si="32"/>
        <v>0</v>
      </c>
      <c r="AB184" s="361">
        <f t="shared" si="33"/>
        <v>2.3199999999999998</v>
      </c>
      <c r="AD184" s="282"/>
      <c r="AE184" s="282"/>
      <c r="AF184" s="282"/>
      <c r="AG184" s="282"/>
      <c r="AH184" s="282"/>
      <c r="AI184" s="282"/>
    </row>
    <row r="185" spans="1:35" x14ac:dyDescent="0.2">
      <c r="A185" s="72" t="str">
        <f t="shared" si="36"/>
        <v>貨4ガQBG</v>
      </c>
      <c r="B185" s="72" t="s">
        <v>884</v>
      </c>
      <c r="C185" s="72" t="s">
        <v>856</v>
      </c>
      <c r="D185" s="72" t="s">
        <v>1100</v>
      </c>
      <c r="E185" s="72" t="s">
        <v>278</v>
      </c>
      <c r="F185" s="72">
        <v>4.4999999999999998E-2</v>
      </c>
      <c r="G185" s="72">
        <v>0</v>
      </c>
      <c r="H185" s="86">
        <v>2.3199999999999998</v>
      </c>
      <c r="I185" s="12" t="s">
        <v>235</v>
      </c>
      <c r="J185" s="72" t="s">
        <v>243</v>
      </c>
      <c r="T185" s="318" t="str">
        <f t="shared" si="26"/>
        <v>トラック・バス</v>
      </c>
      <c r="U185" s="300" t="str">
        <f t="shared" si="27"/>
        <v>ガソリン</v>
      </c>
      <c r="V185" s="300" t="str">
        <f t="shared" si="28"/>
        <v>3.5 t～</v>
      </c>
      <c r="W185" s="300" t="str">
        <f t="shared" si="29"/>
        <v>H21</v>
      </c>
      <c r="X185" s="301" t="str">
        <f t="shared" si="30"/>
        <v>QBG</v>
      </c>
      <c r="Y185" s="380" t="s">
        <v>1705</v>
      </c>
      <c r="Z185" s="300">
        <f t="shared" si="31"/>
        <v>4.4999999999999998E-2</v>
      </c>
      <c r="AA185" s="300">
        <f t="shared" si="32"/>
        <v>0</v>
      </c>
      <c r="AB185" s="361">
        <f t="shared" si="33"/>
        <v>2.3199999999999998</v>
      </c>
      <c r="AD185" s="282"/>
      <c r="AE185" s="282"/>
      <c r="AF185" s="282"/>
      <c r="AG185" s="282"/>
      <c r="AH185" s="282"/>
      <c r="AI185" s="282"/>
    </row>
    <row r="186" spans="1:35" s="282" customFormat="1" x14ac:dyDescent="0.2">
      <c r="A186" s="72" t="str">
        <f t="shared" si="36"/>
        <v>貨4ガQAG</v>
      </c>
      <c r="B186" s="72" t="s">
        <v>884</v>
      </c>
      <c r="C186" s="72" t="s">
        <v>856</v>
      </c>
      <c r="D186" s="72" t="s">
        <v>1100</v>
      </c>
      <c r="E186" s="72" t="s">
        <v>279</v>
      </c>
      <c r="F186" s="72">
        <v>4.4999999999999998E-2</v>
      </c>
      <c r="G186" s="72">
        <v>0</v>
      </c>
      <c r="H186" s="86">
        <v>2.3199999999999998</v>
      </c>
      <c r="I186" s="12" t="s">
        <v>241</v>
      </c>
      <c r="J186" s="72" t="s">
        <v>972</v>
      </c>
      <c r="K186" s="72"/>
      <c r="L186" s="72"/>
      <c r="M186" s="72"/>
      <c r="N186" s="72"/>
      <c r="O186" s="72"/>
      <c r="P186" s="72"/>
      <c r="Q186" s="72"/>
      <c r="R186" s="72"/>
      <c r="S186" s="72"/>
      <c r="T186" s="318" t="str">
        <f t="shared" si="26"/>
        <v>トラック・バス</v>
      </c>
      <c r="U186" s="300" t="str">
        <f t="shared" si="27"/>
        <v>ガソリン</v>
      </c>
      <c r="V186" s="300" t="str">
        <f t="shared" si="28"/>
        <v>3.5 t～</v>
      </c>
      <c r="W186" s="300" t="str">
        <f t="shared" si="29"/>
        <v>H21</v>
      </c>
      <c r="X186" s="301" t="str">
        <f t="shared" si="30"/>
        <v>QAG</v>
      </c>
      <c r="Y186" s="380" t="s">
        <v>1705</v>
      </c>
      <c r="Z186" s="300">
        <f t="shared" si="31"/>
        <v>4.4999999999999998E-2</v>
      </c>
      <c r="AA186" s="300">
        <f t="shared" si="32"/>
        <v>0</v>
      </c>
      <c r="AB186" s="361">
        <f t="shared" si="33"/>
        <v>2.3199999999999998</v>
      </c>
      <c r="AD186" s="272"/>
      <c r="AE186" s="272"/>
      <c r="AF186" s="272"/>
      <c r="AG186" s="272"/>
      <c r="AH186" s="272"/>
      <c r="AI186" s="272"/>
    </row>
    <row r="187" spans="1:35" s="282" customFormat="1" x14ac:dyDescent="0.2">
      <c r="A187" s="72" t="str">
        <f t="shared" si="36"/>
        <v>貨4ガQLG</v>
      </c>
      <c r="B187" s="72" t="s">
        <v>884</v>
      </c>
      <c r="C187" s="72" t="s">
        <v>856</v>
      </c>
      <c r="D187" s="72" t="s">
        <v>1100</v>
      </c>
      <c r="E187" s="291" t="s">
        <v>1549</v>
      </c>
      <c r="F187" s="291">
        <v>4.4999999999999998E-2</v>
      </c>
      <c r="G187" s="72">
        <v>0</v>
      </c>
      <c r="H187" s="86">
        <v>2.3199999999999998</v>
      </c>
      <c r="I187" s="12" t="s">
        <v>1480</v>
      </c>
      <c r="J187" s="72"/>
      <c r="K187" s="72"/>
      <c r="L187" s="72"/>
      <c r="M187" s="72"/>
      <c r="N187" s="72"/>
      <c r="O187" s="72"/>
      <c r="P187" s="72"/>
      <c r="Q187" s="72"/>
      <c r="R187" s="72"/>
      <c r="S187" s="72"/>
      <c r="T187" s="318" t="str">
        <f t="shared" si="26"/>
        <v>トラック・バス</v>
      </c>
      <c r="U187" s="300" t="str">
        <f t="shared" si="27"/>
        <v>ガソリン</v>
      </c>
      <c r="V187" s="300" t="str">
        <f t="shared" si="28"/>
        <v>3.5 t～</v>
      </c>
      <c r="W187" s="300" t="str">
        <f t="shared" si="29"/>
        <v>H21</v>
      </c>
      <c r="X187" s="301" t="str">
        <f t="shared" si="30"/>
        <v>QLG</v>
      </c>
      <c r="Y187" s="380" t="s">
        <v>1705</v>
      </c>
      <c r="Z187" s="300">
        <f t="shared" si="31"/>
        <v>4.4999999999999998E-2</v>
      </c>
      <c r="AA187" s="300">
        <f t="shared" si="32"/>
        <v>0</v>
      </c>
      <c r="AB187" s="361">
        <f t="shared" si="33"/>
        <v>2.3199999999999998</v>
      </c>
      <c r="AD187" s="272"/>
      <c r="AE187" s="272"/>
      <c r="AF187" s="272"/>
      <c r="AG187" s="272"/>
      <c r="AH187" s="272"/>
      <c r="AI187" s="272"/>
    </row>
    <row r="188" spans="1:35" s="272" customFormat="1" x14ac:dyDescent="0.2">
      <c r="A188" s="72" t="str">
        <f t="shared" ref="A188:A204" si="37">CONCATENATE(C188,E188)</f>
        <v>貨1L-</v>
      </c>
      <c r="B188" s="72" t="s">
        <v>860</v>
      </c>
      <c r="C188" s="72" t="s">
        <v>792</v>
      </c>
      <c r="D188" s="72" t="s">
        <v>1181</v>
      </c>
      <c r="E188" s="72" t="s">
        <v>1182</v>
      </c>
      <c r="F188" s="72">
        <v>2.1800000000000002</v>
      </c>
      <c r="G188" s="72">
        <v>0</v>
      </c>
      <c r="H188" s="72">
        <v>3</v>
      </c>
      <c r="I188" s="12" t="s">
        <v>235</v>
      </c>
      <c r="J188" s="72"/>
      <c r="K188" s="72"/>
      <c r="L188" s="72"/>
      <c r="M188" s="72"/>
      <c r="N188" s="72"/>
      <c r="O188" s="72"/>
      <c r="P188" s="72"/>
      <c r="Q188" s="72"/>
      <c r="R188" s="72"/>
      <c r="S188" s="72"/>
      <c r="T188" s="318" t="str">
        <f t="shared" si="26"/>
        <v>トラック・バス</v>
      </c>
      <c r="U188" s="300" t="str">
        <f t="shared" si="27"/>
        <v>LPG</v>
      </c>
      <c r="V188" s="300" t="str">
        <f t="shared" si="28"/>
        <v>～1.7 t</v>
      </c>
      <c r="W188" s="300" t="str">
        <f t="shared" si="29"/>
        <v>S50前</v>
      </c>
      <c r="X188" s="301" t="str">
        <f t="shared" si="30"/>
        <v>-</v>
      </c>
      <c r="Y188" s="287"/>
      <c r="Z188" s="300">
        <f t="shared" si="31"/>
        <v>2.1800000000000002</v>
      </c>
      <c r="AA188" s="300">
        <f t="shared" si="32"/>
        <v>0</v>
      </c>
      <c r="AB188" s="361">
        <f t="shared" si="33"/>
        <v>3</v>
      </c>
    </row>
    <row r="189" spans="1:35" s="272" customFormat="1" x14ac:dyDescent="0.2">
      <c r="A189" s="72" t="str">
        <f t="shared" si="37"/>
        <v>貨1LH</v>
      </c>
      <c r="B189" s="72" t="s">
        <v>860</v>
      </c>
      <c r="C189" s="72" t="s">
        <v>792</v>
      </c>
      <c r="D189" s="72" t="s">
        <v>1184</v>
      </c>
      <c r="E189" s="72" t="s">
        <v>1185</v>
      </c>
      <c r="F189" s="72">
        <v>2.1800000000000002</v>
      </c>
      <c r="G189" s="72">
        <v>0</v>
      </c>
      <c r="H189" s="72">
        <v>3</v>
      </c>
      <c r="I189" s="12" t="s">
        <v>235</v>
      </c>
      <c r="J189" s="72"/>
      <c r="K189" s="72"/>
      <c r="L189" s="72"/>
      <c r="M189" s="72"/>
      <c r="N189" s="72"/>
      <c r="O189" s="72"/>
      <c r="P189" s="72"/>
      <c r="Q189" s="72"/>
      <c r="R189" s="72"/>
      <c r="S189" s="72"/>
      <c r="T189" s="318" t="str">
        <f t="shared" si="26"/>
        <v>トラック・バス</v>
      </c>
      <c r="U189" s="300" t="str">
        <f t="shared" si="27"/>
        <v>LPG</v>
      </c>
      <c r="V189" s="300" t="str">
        <f t="shared" si="28"/>
        <v>～1.7 t</v>
      </c>
      <c r="W189" s="300" t="str">
        <f t="shared" si="29"/>
        <v>S50</v>
      </c>
      <c r="X189" s="301" t="str">
        <f t="shared" si="30"/>
        <v>H</v>
      </c>
      <c r="Y189" s="287"/>
      <c r="Z189" s="300">
        <f t="shared" si="31"/>
        <v>2.1800000000000002</v>
      </c>
      <c r="AA189" s="300">
        <f t="shared" si="32"/>
        <v>0</v>
      </c>
      <c r="AB189" s="361">
        <f t="shared" si="33"/>
        <v>3</v>
      </c>
    </row>
    <row r="190" spans="1:35" s="272" customFormat="1" x14ac:dyDescent="0.2">
      <c r="A190" s="72" t="str">
        <f t="shared" si="37"/>
        <v>貨1LJ</v>
      </c>
      <c r="B190" s="72" t="s">
        <v>860</v>
      </c>
      <c r="C190" s="72" t="s">
        <v>792</v>
      </c>
      <c r="D190" s="72" t="s">
        <v>0</v>
      </c>
      <c r="E190" s="72" t="s">
        <v>7</v>
      </c>
      <c r="F190" s="72">
        <v>1</v>
      </c>
      <c r="G190" s="72">
        <v>0</v>
      </c>
      <c r="H190" s="72">
        <v>3</v>
      </c>
      <c r="I190" s="12" t="s">
        <v>235</v>
      </c>
      <c r="J190" s="72"/>
      <c r="K190" s="72"/>
      <c r="L190" s="72"/>
      <c r="M190" s="72"/>
      <c r="N190" s="72"/>
      <c r="O190" s="72"/>
      <c r="P190" s="72"/>
      <c r="Q190" s="72"/>
      <c r="R190" s="72"/>
      <c r="S190" s="72"/>
      <c r="T190" s="318" t="str">
        <f t="shared" si="26"/>
        <v>トラック・バス</v>
      </c>
      <c r="U190" s="300" t="str">
        <f t="shared" si="27"/>
        <v>LPG</v>
      </c>
      <c r="V190" s="300" t="str">
        <f t="shared" si="28"/>
        <v>～1.7 t</v>
      </c>
      <c r="W190" s="300" t="str">
        <f t="shared" si="29"/>
        <v>S54</v>
      </c>
      <c r="X190" s="301" t="str">
        <f t="shared" si="30"/>
        <v>J</v>
      </c>
      <c r="Y190" s="287"/>
      <c r="Z190" s="300">
        <f t="shared" si="31"/>
        <v>1</v>
      </c>
      <c r="AA190" s="300">
        <f t="shared" si="32"/>
        <v>0</v>
      </c>
      <c r="AB190" s="361">
        <f t="shared" si="33"/>
        <v>3</v>
      </c>
    </row>
    <row r="191" spans="1:35" s="272" customFormat="1" x14ac:dyDescent="0.2">
      <c r="A191" s="72" t="str">
        <f t="shared" si="37"/>
        <v>貨1LL</v>
      </c>
      <c r="B191" s="72" t="s">
        <v>860</v>
      </c>
      <c r="C191" s="72" t="s">
        <v>792</v>
      </c>
      <c r="D191" s="72" t="s">
        <v>9</v>
      </c>
      <c r="E191" s="72" t="s">
        <v>10</v>
      </c>
      <c r="F191" s="72">
        <v>0.6</v>
      </c>
      <c r="G191" s="72">
        <v>0</v>
      </c>
      <c r="H191" s="72">
        <v>3</v>
      </c>
      <c r="I191" s="12" t="s">
        <v>235</v>
      </c>
      <c r="J191" s="72"/>
      <c r="K191" s="72"/>
      <c r="L191" s="72"/>
      <c r="M191" s="72"/>
      <c r="N191" s="72"/>
      <c r="O191" s="72"/>
      <c r="P191" s="72"/>
      <c r="Q191" s="72"/>
      <c r="R191" s="72"/>
      <c r="S191" s="72"/>
      <c r="T191" s="318" t="str">
        <f t="shared" si="26"/>
        <v>トラック・バス</v>
      </c>
      <c r="U191" s="300" t="str">
        <f t="shared" si="27"/>
        <v>LPG</v>
      </c>
      <c r="V191" s="300" t="str">
        <f t="shared" si="28"/>
        <v>～1.7 t</v>
      </c>
      <c r="W191" s="300" t="str">
        <f t="shared" si="29"/>
        <v>S56</v>
      </c>
      <c r="X191" s="301" t="str">
        <f t="shared" si="30"/>
        <v>L</v>
      </c>
      <c r="Y191" s="287"/>
      <c r="Z191" s="300">
        <f t="shared" si="31"/>
        <v>0.6</v>
      </c>
      <c r="AA191" s="300">
        <f t="shared" si="32"/>
        <v>0</v>
      </c>
      <c r="AB191" s="361">
        <f t="shared" si="33"/>
        <v>3</v>
      </c>
    </row>
    <row r="192" spans="1:35" s="272" customFormat="1" x14ac:dyDescent="0.2">
      <c r="A192" s="72" t="str">
        <f t="shared" si="37"/>
        <v>貨1LR</v>
      </c>
      <c r="B192" s="72" t="s">
        <v>860</v>
      </c>
      <c r="C192" s="72" t="s">
        <v>792</v>
      </c>
      <c r="D192" s="72" t="s">
        <v>13</v>
      </c>
      <c r="E192" s="72" t="s">
        <v>78</v>
      </c>
      <c r="F192" s="72">
        <v>0.25</v>
      </c>
      <c r="G192" s="72">
        <v>0</v>
      </c>
      <c r="H192" s="72">
        <v>3</v>
      </c>
      <c r="I192" s="12" t="s">
        <v>235</v>
      </c>
      <c r="J192" s="72"/>
      <c r="K192" s="282"/>
      <c r="L192" s="282"/>
      <c r="M192" s="282"/>
      <c r="N192" s="282"/>
      <c r="O192" s="282"/>
      <c r="P192" s="282"/>
      <c r="Q192" s="282"/>
      <c r="R192" s="282"/>
      <c r="S192" s="282"/>
      <c r="T192" s="318" t="str">
        <f t="shared" si="26"/>
        <v>トラック・バス</v>
      </c>
      <c r="U192" s="300" t="str">
        <f t="shared" si="27"/>
        <v>LPG</v>
      </c>
      <c r="V192" s="300" t="str">
        <f t="shared" si="28"/>
        <v>～1.7 t</v>
      </c>
      <c r="W192" s="300" t="str">
        <f t="shared" si="29"/>
        <v>S63,H10</v>
      </c>
      <c r="X192" s="301" t="str">
        <f t="shared" si="30"/>
        <v>R</v>
      </c>
      <c r="Y192" s="287"/>
      <c r="Z192" s="300">
        <f t="shared" si="31"/>
        <v>0.25</v>
      </c>
      <c r="AA192" s="300">
        <f t="shared" si="32"/>
        <v>0</v>
      </c>
      <c r="AB192" s="361">
        <f t="shared" si="33"/>
        <v>3</v>
      </c>
      <c r="AD192" s="72"/>
      <c r="AE192" s="72"/>
      <c r="AF192" s="72"/>
      <c r="AG192" s="72"/>
      <c r="AH192" s="72"/>
      <c r="AI192" s="72"/>
    </row>
    <row r="193" spans="1:35" s="272" customFormat="1" x14ac:dyDescent="0.2">
      <c r="A193" s="72" t="str">
        <f t="shared" si="37"/>
        <v>貨1LGG</v>
      </c>
      <c r="B193" s="72" t="s">
        <v>860</v>
      </c>
      <c r="C193" s="72" t="s">
        <v>792</v>
      </c>
      <c r="D193" s="72" t="s">
        <v>13</v>
      </c>
      <c r="E193" s="72" t="s">
        <v>54</v>
      </c>
      <c r="F193" s="72">
        <v>0.25</v>
      </c>
      <c r="G193" s="72">
        <v>0</v>
      </c>
      <c r="H193" s="72">
        <v>3</v>
      </c>
      <c r="I193" s="12" t="s">
        <v>235</v>
      </c>
      <c r="J193" s="72"/>
      <c r="K193" s="282"/>
      <c r="L193" s="282"/>
      <c r="M193" s="282"/>
      <c r="N193" s="282"/>
      <c r="O193" s="282"/>
      <c r="P193" s="282"/>
      <c r="Q193" s="282"/>
      <c r="R193" s="282"/>
      <c r="S193" s="282"/>
      <c r="T193" s="318" t="str">
        <f t="shared" si="26"/>
        <v>トラック・バス</v>
      </c>
      <c r="U193" s="300" t="str">
        <f t="shared" si="27"/>
        <v>LPG</v>
      </c>
      <c r="V193" s="300" t="str">
        <f t="shared" si="28"/>
        <v>～1.7 t</v>
      </c>
      <c r="W193" s="300" t="str">
        <f t="shared" si="29"/>
        <v>S63,H10</v>
      </c>
      <c r="X193" s="301" t="str">
        <f t="shared" si="30"/>
        <v>GG</v>
      </c>
      <c r="Y193" s="287"/>
      <c r="Z193" s="300">
        <f t="shared" si="31"/>
        <v>0.25</v>
      </c>
      <c r="AA193" s="300">
        <f t="shared" si="32"/>
        <v>0</v>
      </c>
      <c r="AB193" s="361">
        <f t="shared" si="33"/>
        <v>3</v>
      </c>
      <c r="AD193" s="72"/>
      <c r="AE193" s="72"/>
      <c r="AF193" s="72"/>
      <c r="AG193" s="72"/>
      <c r="AH193" s="72"/>
      <c r="AI193" s="72"/>
    </row>
    <row r="194" spans="1:35" x14ac:dyDescent="0.2">
      <c r="A194" s="72" t="str">
        <f t="shared" si="37"/>
        <v>貨1LHL</v>
      </c>
      <c r="B194" s="72" t="s">
        <v>860</v>
      </c>
      <c r="C194" s="72" t="s">
        <v>792</v>
      </c>
      <c r="D194" s="72" t="s">
        <v>13</v>
      </c>
      <c r="E194" s="72" t="s">
        <v>62</v>
      </c>
      <c r="F194" s="72">
        <v>0.125</v>
      </c>
      <c r="G194" s="72">
        <v>0</v>
      </c>
      <c r="H194" s="72">
        <v>3</v>
      </c>
      <c r="I194" s="12" t="s">
        <v>241</v>
      </c>
      <c r="J194" s="72" t="s">
        <v>242</v>
      </c>
      <c r="K194" s="272"/>
      <c r="L194" s="272"/>
      <c r="M194" s="272"/>
      <c r="N194" s="272"/>
      <c r="O194" s="272"/>
      <c r="P194" s="272"/>
      <c r="Q194" s="272"/>
      <c r="R194" s="272"/>
      <c r="S194" s="272"/>
      <c r="T194" s="318" t="str">
        <f t="shared" si="26"/>
        <v>トラック・バス</v>
      </c>
      <c r="U194" s="300" t="str">
        <f t="shared" si="27"/>
        <v>LPG</v>
      </c>
      <c r="V194" s="300" t="str">
        <f t="shared" si="28"/>
        <v>～1.7 t</v>
      </c>
      <c r="W194" s="300" t="str">
        <f t="shared" si="29"/>
        <v>S63,H10</v>
      </c>
      <c r="X194" s="301" t="str">
        <f t="shared" si="30"/>
        <v>HL</v>
      </c>
      <c r="Y194" s="287"/>
      <c r="Z194" s="300">
        <f t="shared" si="31"/>
        <v>0.125</v>
      </c>
      <c r="AA194" s="300">
        <f t="shared" si="32"/>
        <v>0</v>
      </c>
      <c r="AB194" s="361">
        <f t="shared" si="33"/>
        <v>3</v>
      </c>
    </row>
    <row r="195" spans="1:35" x14ac:dyDescent="0.2">
      <c r="A195" s="72" t="str">
        <f t="shared" si="37"/>
        <v>貨1LGJ</v>
      </c>
      <c r="B195" s="72" t="s">
        <v>860</v>
      </c>
      <c r="C195" s="72" t="s">
        <v>792</v>
      </c>
      <c r="D195" s="72" t="s">
        <v>15</v>
      </c>
      <c r="E195" s="72" t="s">
        <v>56</v>
      </c>
      <c r="F195" s="72">
        <v>0.08</v>
      </c>
      <c r="G195" s="72">
        <v>0</v>
      </c>
      <c r="H195" s="72">
        <v>3</v>
      </c>
      <c r="I195" s="12" t="s">
        <v>235</v>
      </c>
      <c r="K195" s="272"/>
      <c r="L195" s="272"/>
      <c r="M195" s="272"/>
      <c r="N195" s="272"/>
      <c r="O195" s="272"/>
      <c r="P195" s="272"/>
      <c r="Q195" s="272"/>
      <c r="R195" s="272"/>
      <c r="S195" s="272"/>
      <c r="T195" s="318" t="str">
        <f t="shared" si="26"/>
        <v>トラック・バス</v>
      </c>
      <c r="U195" s="300" t="str">
        <f t="shared" si="27"/>
        <v>LPG</v>
      </c>
      <c r="V195" s="300" t="str">
        <f t="shared" si="28"/>
        <v>～1.7 t</v>
      </c>
      <c r="W195" s="300" t="str">
        <f t="shared" si="29"/>
        <v>H12</v>
      </c>
      <c r="X195" s="301" t="str">
        <f t="shared" si="30"/>
        <v>GJ</v>
      </c>
      <c r="Y195" s="287"/>
      <c r="Z195" s="300">
        <f t="shared" si="31"/>
        <v>0.08</v>
      </c>
      <c r="AA195" s="300">
        <f t="shared" si="32"/>
        <v>0</v>
      </c>
      <c r="AB195" s="361">
        <f t="shared" si="33"/>
        <v>3</v>
      </c>
    </row>
    <row r="196" spans="1:35" x14ac:dyDescent="0.2">
      <c r="A196" s="72" t="str">
        <f t="shared" si="37"/>
        <v>貨1LHP</v>
      </c>
      <c r="B196" s="72" t="s">
        <v>860</v>
      </c>
      <c r="C196" s="72" t="s">
        <v>792</v>
      </c>
      <c r="D196" s="72" t="s">
        <v>15</v>
      </c>
      <c r="E196" s="72" t="s">
        <v>64</v>
      </c>
      <c r="F196" s="72">
        <v>0.04</v>
      </c>
      <c r="G196" s="72">
        <v>0</v>
      </c>
      <c r="H196" s="72">
        <v>3</v>
      </c>
      <c r="I196" s="12" t="s">
        <v>241</v>
      </c>
      <c r="J196" s="72" t="s">
        <v>242</v>
      </c>
      <c r="K196" s="272"/>
      <c r="L196" s="272"/>
      <c r="M196" s="272"/>
      <c r="N196" s="272"/>
      <c r="O196" s="272"/>
      <c r="P196" s="272"/>
      <c r="Q196" s="272"/>
      <c r="R196" s="272"/>
      <c r="S196" s="272"/>
      <c r="T196" s="318" t="str">
        <f t="shared" si="26"/>
        <v>トラック・バス</v>
      </c>
      <c r="U196" s="300" t="str">
        <f t="shared" si="27"/>
        <v>LPG</v>
      </c>
      <c r="V196" s="300" t="str">
        <f t="shared" si="28"/>
        <v>～1.7 t</v>
      </c>
      <c r="W196" s="300" t="str">
        <f t="shared" si="29"/>
        <v>H12</v>
      </c>
      <c r="X196" s="301" t="str">
        <f t="shared" si="30"/>
        <v>HP</v>
      </c>
      <c r="Y196" s="287"/>
      <c r="Z196" s="300">
        <f t="shared" si="31"/>
        <v>0.04</v>
      </c>
      <c r="AA196" s="300">
        <f t="shared" si="32"/>
        <v>0</v>
      </c>
      <c r="AB196" s="361">
        <f t="shared" si="33"/>
        <v>3</v>
      </c>
    </row>
    <row r="197" spans="1:35" x14ac:dyDescent="0.2">
      <c r="A197" s="72" t="str">
        <f t="shared" si="37"/>
        <v>貨1LTB</v>
      </c>
      <c r="B197" s="72" t="s">
        <v>860</v>
      </c>
      <c r="C197" s="72" t="s">
        <v>792</v>
      </c>
      <c r="D197" s="72" t="s">
        <v>15</v>
      </c>
      <c r="E197" s="72" t="s">
        <v>80</v>
      </c>
      <c r="F197" s="284">
        <v>0.06</v>
      </c>
      <c r="G197" s="72">
        <v>0</v>
      </c>
      <c r="H197" s="72">
        <v>3</v>
      </c>
      <c r="I197" s="12" t="s">
        <v>235</v>
      </c>
      <c r="J197" s="72" t="s">
        <v>243</v>
      </c>
      <c r="K197" s="272"/>
      <c r="L197" s="272"/>
      <c r="M197" s="272"/>
      <c r="N197" s="272"/>
      <c r="O197" s="272"/>
      <c r="P197" s="272"/>
      <c r="Q197" s="272"/>
      <c r="R197" s="272"/>
      <c r="S197" s="272"/>
      <c r="T197" s="318" t="str">
        <f t="shared" ref="T197:T260" si="38">IF(LEFT(C197,1)="貨","トラック・バス","乗用車")</f>
        <v>トラック・バス</v>
      </c>
      <c r="U197" s="300" t="str">
        <f t="shared" ref="U197:U260" si="39">VLOOKUP(RIGHT(C197,1),$AL$4:$AM$8,2,FALSE)</f>
        <v>LPG</v>
      </c>
      <c r="V197" s="300" t="str">
        <f t="shared" ref="V197:V260" si="40">VLOOKUP(VALUE(MID(C197,2,1)),$AL$10:$AM$15,2,FALSE)</f>
        <v>～1.7 t</v>
      </c>
      <c r="W197" s="300" t="str">
        <f t="shared" ref="W197:W260" si="41">D197</f>
        <v>H12</v>
      </c>
      <c r="X197" s="301" t="str">
        <f t="shared" ref="X197:X260" si="42">E197</f>
        <v>TB</v>
      </c>
      <c r="Y197" s="287" t="s">
        <v>243</v>
      </c>
      <c r="Z197" s="300">
        <f t="shared" ref="Z197:Z260" si="43">F197</f>
        <v>0.06</v>
      </c>
      <c r="AA197" s="300">
        <f t="shared" ref="AA197:AA260" si="44">G197</f>
        <v>0</v>
      </c>
      <c r="AB197" s="361">
        <f t="shared" ref="AB197:AB260" si="45">H197</f>
        <v>3</v>
      </c>
    </row>
    <row r="198" spans="1:35" x14ac:dyDescent="0.2">
      <c r="A198" s="72" t="str">
        <f t="shared" si="37"/>
        <v>貨1LXB</v>
      </c>
      <c r="B198" s="72" t="s">
        <v>860</v>
      </c>
      <c r="C198" s="72" t="s">
        <v>792</v>
      </c>
      <c r="D198" s="72" t="s">
        <v>15</v>
      </c>
      <c r="E198" s="72" t="s">
        <v>94</v>
      </c>
      <c r="F198" s="284">
        <v>0.06</v>
      </c>
      <c r="G198" s="72">
        <v>0</v>
      </c>
      <c r="H198" s="72">
        <v>3</v>
      </c>
      <c r="I198" s="12" t="s">
        <v>241</v>
      </c>
      <c r="J198" s="72" t="s">
        <v>972</v>
      </c>
      <c r="K198" s="272"/>
      <c r="L198" s="272"/>
      <c r="M198" s="272"/>
      <c r="N198" s="272"/>
      <c r="O198" s="272"/>
      <c r="P198" s="272"/>
      <c r="Q198" s="272"/>
      <c r="R198" s="272"/>
      <c r="S198" s="272"/>
      <c r="T198" s="318" t="str">
        <f t="shared" si="38"/>
        <v>トラック・バス</v>
      </c>
      <c r="U198" s="300" t="str">
        <f t="shared" si="39"/>
        <v>LPG</v>
      </c>
      <c r="V198" s="300" t="str">
        <f t="shared" si="40"/>
        <v>～1.7 t</v>
      </c>
      <c r="W198" s="300" t="str">
        <f t="shared" si="41"/>
        <v>H12</v>
      </c>
      <c r="X198" s="301" t="str">
        <f t="shared" si="42"/>
        <v>XB</v>
      </c>
      <c r="Y198" s="287" t="s">
        <v>243</v>
      </c>
      <c r="Z198" s="300">
        <f t="shared" si="43"/>
        <v>0.06</v>
      </c>
      <c r="AA198" s="300">
        <f t="shared" si="44"/>
        <v>0</v>
      </c>
      <c r="AB198" s="361">
        <f t="shared" si="45"/>
        <v>3</v>
      </c>
    </row>
    <row r="199" spans="1:35" x14ac:dyDescent="0.2">
      <c r="A199" s="72" t="str">
        <f t="shared" si="37"/>
        <v>貨1LLB</v>
      </c>
      <c r="B199" s="72" t="s">
        <v>860</v>
      </c>
      <c r="C199" s="72" t="s">
        <v>792</v>
      </c>
      <c r="D199" s="72" t="s">
        <v>15</v>
      </c>
      <c r="E199" s="72" t="s">
        <v>71</v>
      </c>
      <c r="F199" s="72">
        <v>0.04</v>
      </c>
      <c r="G199" s="72">
        <v>0</v>
      </c>
      <c r="H199" s="72">
        <v>3</v>
      </c>
      <c r="I199" s="12" t="s">
        <v>235</v>
      </c>
      <c r="J199" s="72" t="s">
        <v>244</v>
      </c>
      <c r="K199" s="272"/>
      <c r="L199" s="272"/>
      <c r="M199" s="272"/>
      <c r="N199" s="272"/>
      <c r="O199" s="272"/>
      <c r="P199" s="272"/>
      <c r="Q199" s="272"/>
      <c r="R199" s="272"/>
      <c r="S199" s="272"/>
      <c r="T199" s="318" t="str">
        <f t="shared" si="38"/>
        <v>トラック・バス</v>
      </c>
      <c r="U199" s="300" t="str">
        <f t="shared" si="39"/>
        <v>LPG</v>
      </c>
      <c r="V199" s="300" t="str">
        <f t="shared" si="40"/>
        <v>～1.7 t</v>
      </c>
      <c r="W199" s="300" t="str">
        <f t="shared" si="41"/>
        <v>H12</v>
      </c>
      <c r="X199" s="301" t="str">
        <f t="shared" si="42"/>
        <v>LB</v>
      </c>
      <c r="Y199" s="287" t="s">
        <v>244</v>
      </c>
      <c r="Z199" s="300">
        <f t="shared" si="43"/>
        <v>0.04</v>
      </c>
      <c r="AA199" s="300">
        <f t="shared" si="44"/>
        <v>0</v>
      </c>
      <c r="AB199" s="361">
        <f t="shared" si="45"/>
        <v>3</v>
      </c>
    </row>
    <row r="200" spans="1:35" x14ac:dyDescent="0.2">
      <c r="A200" s="72" t="str">
        <f t="shared" si="37"/>
        <v>貨1LYB</v>
      </c>
      <c r="B200" s="72" t="s">
        <v>860</v>
      </c>
      <c r="C200" s="72" t="s">
        <v>792</v>
      </c>
      <c r="D200" s="72" t="s">
        <v>15</v>
      </c>
      <c r="E200" s="72" t="s">
        <v>98</v>
      </c>
      <c r="F200" s="72">
        <v>0.04</v>
      </c>
      <c r="G200" s="72">
        <v>0</v>
      </c>
      <c r="H200" s="72">
        <v>3</v>
      </c>
      <c r="I200" s="12" t="s">
        <v>241</v>
      </c>
      <c r="J200" s="72" t="s">
        <v>973</v>
      </c>
      <c r="T200" s="318" t="str">
        <f t="shared" si="38"/>
        <v>トラック・バス</v>
      </c>
      <c r="U200" s="300" t="str">
        <f t="shared" si="39"/>
        <v>LPG</v>
      </c>
      <c r="V200" s="300" t="str">
        <f t="shared" si="40"/>
        <v>～1.7 t</v>
      </c>
      <c r="W200" s="300" t="str">
        <f t="shared" si="41"/>
        <v>H12</v>
      </c>
      <c r="X200" s="301" t="str">
        <f t="shared" si="42"/>
        <v>YB</v>
      </c>
      <c r="Y200" s="287" t="s">
        <v>244</v>
      </c>
      <c r="Z200" s="300">
        <f t="shared" si="43"/>
        <v>0.04</v>
      </c>
      <c r="AA200" s="300">
        <f t="shared" si="44"/>
        <v>0</v>
      </c>
      <c r="AB200" s="361">
        <f t="shared" si="45"/>
        <v>3</v>
      </c>
    </row>
    <row r="201" spans="1:35" x14ac:dyDescent="0.2">
      <c r="A201" s="72" t="str">
        <f t="shared" si="37"/>
        <v>貨1LUB</v>
      </c>
      <c r="B201" s="72" t="s">
        <v>860</v>
      </c>
      <c r="C201" s="72" t="s">
        <v>792</v>
      </c>
      <c r="D201" s="72" t="s">
        <v>15</v>
      </c>
      <c r="E201" s="72" t="s">
        <v>87</v>
      </c>
      <c r="F201" s="72">
        <v>0.02</v>
      </c>
      <c r="G201" s="72">
        <v>0</v>
      </c>
      <c r="H201" s="72">
        <v>3</v>
      </c>
      <c r="I201" s="12" t="s">
        <v>235</v>
      </c>
      <c r="J201" s="72" t="s">
        <v>245</v>
      </c>
      <c r="T201" s="318" t="str">
        <f t="shared" si="38"/>
        <v>トラック・バス</v>
      </c>
      <c r="U201" s="300" t="str">
        <f t="shared" si="39"/>
        <v>LPG</v>
      </c>
      <c r="V201" s="300" t="str">
        <f t="shared" si="40"/>
        <v>～1.7 t</v>
      </c>
      <c r="W201" s="300" t="str">
        <f t="shared" si="41"/>
        <v>H12</v>
      </c>
      <c r="X201" s="301" t="str">
        <f t="shared" si="42"/>
        <v>UB</v>
      </c>
      <c r="Y201" s="287" t="s">
        <v>245</v>
      </c>
      <c r="Z201" s="300">
        <f t="shared" si="43"/>
        <v>0.02</v>
      </c>
      <c r="AA201" s="300">
        <f t="shared" si="44"/>
        <v>0</v>
      </c>
      <c r="AB201" s="361">
        <f t="shared" si="45"/>
        <v>3</v>
      </c>
    </row>
    <row r="202" spans="1:35" x14ac:dyDescent="0.2">
      <c r="A202" s="72" t="str">
        <f t="shared" si="37"/>
        <v>貨1LZB</v>
      </c>
      <c r="B202" s="72" t="s">
        <v>860</v>
      </c>
      <c r="C202" s="72" t="s">
        <v>792</v>
      </c>
      <c r="D202" s="72" t="s">
        <v>15</v>
      </c>
      <c r="E202" s="72" t="s">
        <v>102</v>
      </c>
      <c r="F202" s="72">
        <v>0.02</v>
      </c>
      <c r="G202" s="72">
        <v>0</v>
      </c>
      <c r="H202" s="72">
        <v>3</v>
      </c>
      <c r="I202" s="12" t="s">
        <v>241</v>
      </c>
      <c r="J202" s="72" t="s">
        <v>974</v>
      </c>
      <c r="T202" s="318" t="str">
        <f t="shared" si="38"/>
        <v>トラック・バス</v>
      </c>
      <c r="U202" s="300" t="str">
        <f t="shared" si="39"/>
        <v>LPG</v>
      </c>
      <c r="V202" s="300" t="str">
        <f t="shared" si="40"/>
        <v>～1.7 t</v>
      </c>
      <c r="W202" s="300" t="str">
        <f t="shared" si="41"/>
        <v>H12</v>
      </c>
      <c r="X202" s="301" t="str">
        <f t="shared" si="42"/>
        <v>ZB</v>
      </c>
      <c r="Y202" s="287" t="s">
        <v>245</v>
      </c>
      <c r="Z202" s="300">
        <f t="shared" si="43"/>
        <v>0.02</v>
      </c>
      <c r="AA202" s="300">
        <f t="shared" si="44"/>
        <v>0</v>
      </c>
      <c r="AB202" s="361">
        <f t="shared" si="45"/>
        <v>3</v>
      </c>
    </row>
    <row r="203" spans="1:35" x14ac:dyDescent="0.2">
      <c r="A203" s="72" t="str">
        <f t="shared" si="37"/>
        <v>貨1LABE</v>
      </c>
      <c r="B203" s="282" t="s">
        <v>860</v>
      </c>
      <c r="C203" s="282" t="s">
        <v>792</v>
      </c>
      <c r="D203" s="282" t="s">
        <v>839</v>
      </c>
      <c r="E203" s="282" t="s">
        <v>246</v>
      </c>
      <c r="F203" s="282">
        <v>0.05</v>
      </c>
      <c r="G203" s="72">
        <v>0</v>
      </c>
      <c r="H203" s="72">
        <v>3</v>
      </c>
      <c r="I203" s="283" t="s">
        <v>235</v>
      </c>
      <c r="J203" s="282"/>
      <c r="T203" s="318" t="str">
        <f t="shared" si="38"/>
        <v>トラック・バス</v>
      </c>
      <c r="U203" s="300" t="str">
        <f t="shared" si="39"/>
        <v>LPG</v>
      </c>
      <c r="V203" s="300" t="str">
        <f t="shared" si="40"/>
        <v>～1.7 t</v>
      </c>
      <c r="W203" s="300" t="str">
        <f t="shared" si="41"/>
        <v>H17</v>
      </c>
      <c r="X203" s="301" t="str">
        <f t="shared" si="42"/>
        <v>ABE</v>
      </c>
      <c r="Y203" s="287"/>
      <c r="Z203" s="300">
        <f t="shared" si="43"/>
        <v>0.05</v>
      </c>
      <c r="AA203" s="300">
        <f t="shared" si="44"/>
        <v>0</v>
      </c>
      <c r="AB203" s="361">
        <f t="shared" si="45"/>
        <v>3</v>
      </c>
    </row>
    <row r="204" spans="1:35" x14ac:dyDescent="0.2">
      <c r="A204" s="72" t="str">
        <f t="shared" si="37"/>
        <v>貨1LAAE</v>
      </c>
      <c r="B204" s="282" t="s">
        <v>860</v>
      </c>
      <c r="C204" s="282" t="s">
        <v>792</v>
      </c>
      <c r="D204" s="282" t="s">
        <v>839</v>
      </c>
      <c r="E204" s="282" t="s">
        <v>247</v>
      </c>
      <c r="F204" s="282">
        <v>2.5000000000000001E-2</v>
      </c>
      <c r="G204" s="72">
        <v>0</v>
      </c>
      <c r="H204" s="72">
        <v>3</v>
      </c>
      <c r="I204" s="283" t="s">
        <v>241</v>
      </c>
      <c r="J204" s="282" t="s">
        <v>242</v>
      </c>
      <c r="T204" s="318" t="str">
        <f t="shared" si="38"/>
        <v>トラック・バス</v>
      </c>
      <c r="U204" s="300" t="str">
        <f t="shared" si="39"/>
        <v>LPG</v>
      </c>
      <c r="V204" s="300" t="str">
        <f t="shared" si="40"/>
        <v>～1.7 t</v>
      </c>
      <c r="W204" s="300" t="str">
        <f t="shared" si="41"/>
        <v>H17</v>
      </c>
      <c r="X204" s="301" t="str">
        <f t="shared" si="42"/>
        <v>AAE</v>
      </c>
      <c r="Y204" s="287"/>
      <c r="Z204" s="300">
        <f t="shared" si="43"/>
        <v>2.5000000000000001E-2</v>
      </c>
      <c r="AA204" s="300">
        <f t="shared" si="44"/>
        <v>0</v>
      </c>
      <c r="AB204" s="361">
        <f t="shared" si="45"/>
        <v>3</v>
      </c>
    </row>
    <row r="205" spans="1:35" x14ac:dyDescent="0.2">
      <c r="A205" s="72" t="str">
        <f t="shared" ref="A205:A211" si="46">CONCATENATE(C205,E205)</f>
        <v>貨1LALE</v>
      </c>
      <c r="B205" s="282" t="s">
        <v>860</v>
      </c>
      <c r="C205" s="282" t="s">
        <v>792</v>
      </c>
      <c r="D205" s="282" t="s">
        <v>839</v>
      </c>
      <c r="E205" s="286" t="s">
        <v>1510</v>
      </c>
      <c r="F205" s="282">
        <v>1.2500000000000001E-2</v>
      </c>
      <c r="G205" s="72">
        <v>0</v>
      </c>
      <c r="H205" s="72">
        <v>3</v>
      </c>
      <c r="I205" s="283" t="s">
        <v>1520</v>
      </c>
      <c r="J205" s="282"/>
      <c r="T205" s="318" t="str">
        <f t="shared" si="38"/>
        <v>トラック・バス</v>
      </c>
      <c r="U205" s="300" t="str">
        <f t="shared" si="39"/>
        <v>LPG</v>
      </c>
      <c r="V205" s="300" t="str">
        <f t="shared" si="40"/>
        <v>～1.7 t</v>
      </c>
      <c r="W205" s="300" t="str">
        <f t="shared" si="41"/>
        <v>H17</v>
      </c>
      <c r="X205" s="301" t="str">
        <f t="shared" si="42"/>
        <v>ALE</v>
      </c>
      <c r="Y205" s="287"/>
      <c r="Z205" s="300">
        <f t="shared" si="43"/>
        <v>1.2500000000000001E-2</v>
      </c>
      <c r="AA205" s="300">
        <f t="shared" si="44"/>
        <v>0</v>
      </c>
      <c r="AB205" s="361">
        <f t="shared" si="45"/>
        <v>3</v>
      </c>
    </row>
    <row r="206" spans="1:35" x14ac:dyDescent="0.2">
      <c r="A206" s="72" t="str">
        <f t="shared" si="46"/>
        <v>貨1LCAE</v>
      </c>
      <c r="B206" s="282" t="s">
        <v>860</v>
      </c>
      <c r="C206" s="282" t="s">
        <v>792</v>
      </c>
      <c r="D206" s="282" t="s">
        <v>839</v>
      </c>
      <c r="E206" s="273" t="s">
        <v>841</v>
      </c>
      <c r="F206" s="272">
        <v>2.5000000000000001E-2</v>
      </c>
      <c r="G206" s="72">
        <v>0</v>
      </c>
      <c r="H206" s="72">
        <v>3</v>
      </c>
      <c r="I206" s="274" t="s">
        <v>241</v>
      </c>
      <c r="J206" s="273" t="s">
        <v>973</v>
      </c>
      <c r="T206" s="318" t="str">
        <f t="shared" si="38"/>
        <v>トラック・バス</v>
      </c>
      <c r="U206" s="300" t="str">
        <f t="shared" si="39"/>
        <v>LPG</v>
      </c>
      <c r="V206" s="300" t="str">
        <f t="shared" si="40"/>
        <v>～1.7 t</v>
      </c>
      <c r="W206" s="300" t="str">
        <f t="shared" si="41"/>
        <v>H17</v>
      </c>
      <c r="X206" s="301" t="str">
        <f t="shared" si="42"/>
        <v>CAE</v>
      </c>
      <c r="Y206" s="287" t="s">
        <v>1702</v>
      </c>
      <c r="Z206" s="300">
        <f t="shared" si="43"/>
        <v>2.5000000000000001E-2</v>
      </c>
      <c r="AA206" s="300">
        <f t="shared" si="44"/>
        <v>0</v>
      </c>
      <c r="AB206" s="361">
        <f t="shared" si="45"/>
        <v>3</v>
      </c>
    </row>
    <row r="207" spans="1:35" x14ac:dyDescent="0.2">
      <c r="A207" s="72" t="str">
        <f t="shared" si="46"/>
        <v>貨1LCBE</v>
      </c>
      <c r="B207" s="282" t="s">
        <v>860</v>
      </c>
      <c r="C207" s="282" t="s">
        <v>792</v>
      </c>
      <c r="D207" s="282" t="s">
        <v>839</v>
      </c>
      <c r="E207" s="273" t="s">
        <v>842</v>
      </c>
      <c r="F207" s="272">
        <v>2.5000000000000001E-2</v>
      </c>
      <c r="G207" s="72">
        <v>0</v>
      </c>
      <c r="H207" s="72">
        <v>3</v>
      </c>
      <c r="I207" s="274" t="s">
        <v>248</v>
      </c>
      <c r="J207" s="273" t="s">
        <v>244</v>
      </c>
      <c r="T207" s="318" t="str">
        <f t="shared" si="38"/>
        <v>トラック・バス</v>
      </c>
      <c r="U207" s="300" t="str">
        <f t="shared" si="39"/>
        <v>LPG</v>
      </c>
      <c r="V207" s="300" t="str">
        <f t="shared" si="40"/>
        <v>～1.7 t</v>
      </c>
      <c r="W207" s="300" t="str">
        <f t="shared" si="41"/>
        <v>H17</v>
      </c>
      <c r="X207" s="301" t="str">
        <f t="shared" si="42"/>
        <v>CBE</v>
      </c>
      <c r="Y207" s="287" t="s">
        <v>1702</v>
      </c>
      <c r="Z207" s="300">
        <f t="shared" si="43"/>
        <v>2.5000000000000001E-2</v>
      </c>
      <c r="AA207" s="300">
        <f t="shared" si="44"/>
        <v>0</v>
      </c>
      <c r="AB207" s="361">
        <f t="shared" si="45"/>
        <v>3</v>
      </c>
    </row>
    <row r="208" spans="1:35" x14ac:dyDescent="0.2">
      <c r="A208" s="72" t="str">
        <f t="shared" si="46"/>
        <v>貨1LCLE</v>
      </c>
      <c r="B208" s="282" t="s">
        <v>860</v>
      </c>
      <c r="C208" s="282" t="s">
        <v>792</v>
      </c>
      <c r="D208" s="282" t="s">
        <v>839</v>
      </c>
      <c r="E208" s="273" t="s">
        <v>1521</v>
      </c>
      <c r="F208" s="272">
        <v>2.5000000000000001E-2</v>
      </c>
      <c r="G208" s="72">
        <v>0</v>
      </c>
      <c r="H208" s="72">
        <v>3</v>
      </c>
      <c r="I208" s="274" t="s">
        <v>498</v>
      </c>
      <c r="J208" s="273"/>
      <c r="T208" s="318" t="str">
        <f t="shared" si="38"/>
        <v>トラック・バス</v>
      </c>
      <c r="U208" s="300" t="str">
        <f t="shared" si="39"/>
        <v>LPG</v>
      </c>
      <c r="V208" s="300" t="str">
        <f t="shared" si="40"/>
        <v>～1.7 t</v>
      </c>
      <c r="W208" s="300" t="str">
        <f t="shared" si="41"/>
        <v>H17</v>
      </c>
      <c r="X208" s="301" t="str">
        <f t="shared" si="42"/>
        <v>CLE</v>
      </c>
      <c r="Y208" s="287" t="s">
        <v>1702</v>
      </c>
      <c r="Z208" s="300">
        <f t="shared" si="43"/>
        <v>2.5000000000000001E-2</v>
      </c>
      <c r="AA208" s="300">
        <f t="shared" si="44"/>
        <v>0</v>
      </c>
      <c r="AB208" s="361">
        <f t="shared" si="45"/>
        <v>3</v>
      </c>
    </row>
    <row r="209" spans="1:35" x14ac:dyDescent="0.2">
      <c r="A209" s="72" t="str">
        <f t="shared" si="46"/>
        <v>貨1LDAE</v>
      </c>
      <c r="B209" s="282" t="s">
        <v>860</v>
      </c>
      <c r="C209" s="282" t="s">
        <v>792</v>
      </c>
      <c r="D209" s="282" t="s">
        <v>839</v>
      </c>
      <c r="E209" s="273" t="s">
        <v>843</v>
      </c>
      <c r="F209" s="272">
        <v>1.2500000000000001E-2</v>
      </c>
      <c r="G209" s="72">
        <v>0</v>
      </c>
      <c r="H209" s="72">
        <v>3</v>
      </c>
      <c r="I209" s="274" t="s">
        <v>241</v>
      </c>
      <c r="J209" s="273" t="s">
        <v>974</v>
      </c>
      <c r="T209" s="318" t="str">
        <f t="shared" si="38"/>
        <v>トラック・バス</v>
      </c>
      <c r="U209" s="300" t="str">
        <f t="shared" si="39"/>
        <v>LPG</v>
      </c>
      <c r="V209" s="300" t="str">
        <f t="shared" si="40"/>
        <v>～1.7 t</v>
      </c>
      <c r="W209" s="300" t="str">
        <f t="shared" si="41"/>
        <v>H17</v>
      </c>
      <c r="X209" s="301" t="str">
        <f t="shared" si="42"/>
        <v>DAE</v>
      </c>
      <c r="Y209" s="287" t="s">
        <v>1057</v>
      </c>
      <c r="Z209" s="300">
        <f t="shared" si="43"/>
        <v>1.2500000000000001E-2</v>
      </c>
      <c r="AA209" s="300">
        <f t="shared" si="44"/>
        <v>0</v>
      </c>
      <c r="AB209" s="361">
        <f t="shared" si="45"/>
        <v>3</v>
      </c>
    </row>
    <row r="210" spans="1:35" x14ac:dyDescent="0.2">
      <c r="A210" s="72" t="str">
        <f t="shared" si="46"/>
        <v>貨1LDBE</v>
      </c>
      <c r="B210" s="282" t="s">
        <v>860</v>
      </c>
      <c r="C210" s="282" t="s">
        <v>792</v>
      </c>
      <c r="D210" s="282" t="s">
        <v>839</v>
      </c>
      <c r="E210" s="273" t="s">
        <v>844</v>
      </c>
      <c r="F210" s="272">
        <v>1.2500000000000001E-2</v>
      </c>
      <c r="G210" s="72">
        <v>0</v>
      </c>
      <c r="H210" s="72">
        <v>3</v>
      </c>
      <c r="I210" s="274" t="s">
        <v>249</v>
      </c>
      <c r="J210" s="273" t="s">
        <v>245</v>
      </c>
      <c r="T210" s="318" t="str">
        <f t="shared" si="38"/>
        <v>トラック・バス</v>
      </c>
      <c r="U210" s="300" t="str">
        <f t="shared" si="39"/>
        <v>LPG</v>
      </c>
      <c r="V210" s="300" t="str">
        <f t="shared" si="40"/>
        <v>～1.7 t</v>
      </c>
      <c r="W210" s="300" t="str">
        <f t="shared" si="41"/>
        <v>H17</v>
      </c>
      <c r="X210" s="301" t="str">
        <f t="shared" si="42"/>
        <v>DBE</v>
      </c>
      <c r="Y210" s="287" t="s">
        <v>1057</v>
      </c>
      <c r="Z210" s="300">
        <f t="shared" si="43"/>
        <v>1.2500000000000001E-2</v>
      </c>
      <c r="AA210" s="300">
        <f t="shared" si="44"/>
        <v>0</v>
      </c>
      <c r="AB210" s="361">
        <f t="shared" si="45"/>
        <v>3</v>
      </c>
    </row>
    <row r="211" spans="1:35" x14ac:dyDescent="0.2">
      <c r="A211" s="72" t="str">
        <f t="shared" si="46"/>
        <v>貨1LDLE</v>
      </c>
      <c r="B211" s="282" t="s">
        <v>860</v>
      </c>
      <c r="C211" s="282" t="s">
        <v>792</v>
      </c>
      <c r="D211" s="282" t="s">
        <v>839</v>
      </c>
      <c r="E211" s="273" t="s">
        <v>1522</v>
      </c>
      <c r="F211" s="272">
        <v>1.2500000000000001E-2</v>
      </c>
      <c r="G211" s="72">
        <v>0</v>
      </c>
      <c r="H211" s="72">
        <v>3</v>
      </c>
      <c r="I211" s="274" t="s">
        <v>498</v>
      </c>
      <c r="J211" s="273"/>
      <c r="T211" s="318" t="str">
        <f t="shared" si="38"/>
        <v>トラック・バス</v>
      </c>
      <c r="U211" s="300" t="str">
        <f t="shared" si="39"/>
        <v>LPG</v>
      </c>
      <c r="V211" s="300" t="str">
        <f t="shared" si="40"/>
        <v>～1.7 t</v>
      </c>
      <c r="W211" s="300" t="str">
        <f t="shared" si="41"/>
        <v>H17</v>
      </c>
      <c r="X211" s="301" t="str">
        <f t="shared" si="42"/>
        <v>DLE</v>
      </c>
      <c r="Y211" s="287" t="s">
        <v>1057</v>
      </c>
      <c r="Z211" s="300">
        <f t="shared" si="43"/>
        <v>1.2500000000000001E-2</v>
      </c>
      <c r="AA211" s="300">
        <f t="shared" si="44"/>
        <v>0</v>
      </c>
      <c r="AB211" s="361">
        <f t="shared" si="45"/>
        <v>3</v>
      </c>
    </row>
    <row r="212" spans="1:35" x14ac:dyDescent="0.2">
      <c r="A212" s="72" t="str">
        <f t="shared" ref="A212:A253" si="47">CONCATENATE(C212,E212)</f>
        <v>貨1LLBE</v>
      </c>
      <c r="B212" s="72" t="s">
        <v>860</v>
      </c>
      <c r="C212" s="72" t="s">
        <v>792</v>
      </c>
      <c r="D212" s="72" t="s">
        <v>1100</v>
      </c>
      <c r="E212" s="72" t="s">
        <v>250</v>
      </c>
      <c r="F212" s="72">
        <v>0.05</v>
      </c>
      <c r="G212" s="72">
        <v>0</v>
      </c>
      <c r="H212" s="72">
        <v>3</v>
      </c>
      <c r="I212" s="12" t="s">
        <v>235</v>
      </c>
      <c r="T212" s="318" t="str">
        <f t="shared" si="38"/>
        <v>トラック・バス</v>
      </c>
      <c r="U212" s="300" t="str">
        <f t="shared" si="39"/>
        <v>LPG</v>
      </c>
      <c r="V212" s="300" t="str">
        <f t="shared" si="40"/>
        <v>～1.7 t</v>
      </c>
      <c r="W212" s="300" t="str">
        <f t="shared" si="41"/>
        <v>H21</v>
      </c>
      <c r="X212" s="301" t="str">
        <f t="shared" si="42"/>
        <v>LBE</v>
      </c>
      <c r="Y212" s="287"/>
      <c r="Z212" s="300">
        <f t="shared" si="43"/>
        <v>0.05</v>
      </c>
      <c r="AA212" s="300">
        <f t="shared" si="44"/>
        <v>0</v>
      </c>
      <c r="AB212" s="361">
        <f t="shared" si="45"/>
        <v>3</v>
      </c>
    </row>
    <row r="213" spans="1:35" x14ac:dyDescent="0.2">
      <c r="A213" s="72" t="str">
        <f t="shared" si="47"/>
        <v>貨1LLAE</v>
      </c>
      <c r="B213" s="72" t="s">
        <v>860</v>
      </c>
      <c r="C213" s="72" t="s">
        <v>792</v>
      </c>
      <c r="D213" s="72" t="s">
        <v>1100</v>
      </c>
      <c r="E213" s="72" t="s">
        <v>251</v>
      </c>
      <c r="F213" s="72">
        <v>2.5000000000000001E-2</v>
      </c>
      <c r="G213" s="72">
        <v>0</v>
      </c>
      <c r="H213" s="72">
        <v>3</v>
      </c>
      <c r="I213" s="12" t="s">
        <v>241</v>
      </c>
      <c r="J213" s="72" t="s">
        <v>242</v>
      </c>
      <c r="T213" s="318" t="str">
        <f t="shared" si="38"/>
        <v>トラック・バス</v>
      </c>
      <c r="U213" s="300" t="str">
        <f t="shared" si="39"/>
        <v>LPG</v>
      </c>
      <c r="V213" s="300" t="str">
        <f t="shared" si="40"/>
        <v>～1.7 t</v>
      </c>
      <c r="W213" s="300" t="str">
        <f t="shared" si="41"/>
        <v>H21</v>
      </c>
      <c r="X213" s="301" t="str">
        <f t="shared" si="42"/>
        <v>LAE</v>
      </c>
      <c r="Y213" s="287"/>
      <c r="Z213" s="300">
        <f t="shared" si="43"/>
        <v>2.5000000000000001E-2</v>
      </c>
      <c r="AA213" s="300">
        <f t="shared" si="44"/>
        <v>0</v>
      </c>
      <c r="AB213" s="361">
        <f t="shared" si="45"/>
        <v>3</v>
      </c>
    </row>
    <row r="214" spans="1:35" x14ac:dyDescent="0.2">
      <c r="A214" s="72" t="str">
        <f t="shared" si="47"/>
        <v>貨1LLLE</v>
      </c>
      <c r="B214" s="72" t="s">
        <v>860</v>
      </c>
      <c r="C214" s="72" t="s">
        <v>792</v>
      </c>
      <c r="D214" s="72" t="s">
        <v>1100</v>
      </c>
      <c r="E214" s="72" t="s">
        <v>1246</v>
      </c>
      <c r="F214" s="72">
        <v>1.2500000000000001E-2</v>
      </c>
      <c r="G214" s="72">
        <v>0</v>
      </c>
      <c r="H214" s="72">
        <v>3</v>
      </c>
      <c r="I214" s="12" t="s">
        <v>498</v>
      </c>
      <c r="T214" s="318" t="str">
        <f t="shared" si="38"/>
        <v>トラック・バス</v>
      </c>
      <c r="U214" s="300" t="str">
        <f t="shared" si="39"/>
        <v>LPG</v>
      </c>
      <c r="V214" s="300" t="str">
        <f t="shared" si="40"/>
        <v>～1.7 t</v>
      </c>
      <c r="W214" s="300" t="str">
        <f t="shared" si="41"/>
        <v>H21</v>
      </c>
      <c r="X214" s="301" t="str">
        <f t="shared" si="42"/>
        <v>LLE</v>
      </c>
      <c r="Y214" s="287"/>
      <c r="Z214" s="300">
        <f t="shared" si="43"/>
        <v>1.2500000000000001E-2</v>
      </c>
      <c r="AA214" s="300">
        <f t="shared" si="44"/>
        <v>0</v>
      </c>
      <c r="AB214" s="361">
        <f t="shared" si="45"/>
        <v>3</v>
      </c>
    </row>
    <row r="215" spans="1:35" x14ac:dyDescent="0.2">
      <c r="A215" s="72" t="str">
        <f t="shared" si="47"/>
        <v>貨1LMBE</v>
      </c>
      <c r="B215" s="72" t="s">
        <v>860</v>
      </c>
      <c r="C215" s="72" t="s">
        <v>792</v>
      </c>
      <c r="D215" s="72" t="s">
        <v>1100</v>
      </c>
      <c r="E215" s="72" t="s">
        <v>252</v>
      </c>
      <c r="F215" s="72">
        <v>2.5000000000000001E-2</v>
      </c>
      <c r="G215" s="72">
        <v>0</v>
      </c>
      <c r="H215" s="72">
        <v>3</v>
      </c>
      <c r="I215" s="12" t="s">
        <v>248</v>
      </c>
      <c r="J215" s="72" t="s">
        <v>1056</v>
      </c>
      <c r="T215" s="318" t="str">
        <f t="shared" si="38"/>
        <v>トラック・バス</v>
      </c>
      <c r="U215" s="300" t="str">
        <f t="shared" si="39"/>
        <v>LPG</v>
      </c>
      <c r="V215" s="300" t="str">
        <f t="shared" si="40"/>
        <v>～1.7 t</v>
      </c>
      <c r="W215" s="300" t="str">
        <f t="shared" si="41"/>
        <v>H21</v>
      </c>
      <c r="X215" s="301" t="str">
        <f t="shared" si="42"/>
        <v>MBE</v>
      </c>
      <c r="Y215" s="287" t="s">
        <v>1704</v>
      </c>
      <c r="Z215" s="300">
        <f t="shared" si="43"/>
        <v>2.5000000000000001E-2</v>
      </c>
      <c r="AA215" s="300">
        <f t="shared" si="44"/>
        <v>0</v>
      </c>
      <c r="AB215" s="361">
        <f t="shared" si="45"/>
        <v>3</v>
      </c>
    </row>
    <row r="216" spans="1:35" x14ac:dyDescent="0.2">
      <c r="A216" s="72" t="str">
        <f t="shared" si="47"/>
        <v>貨1LMAE</v>
      </c>
      <c r="B216" s="72" t="s">
        <v>860</v>
      </c>
      <c r="C216" s="72" t="s">
        <v>792</v>
      </c>
      <c r="D216" s="72" t="s">
        <v>1100</v>
      </c>
      <c r="E216" s="72" t="s">
        <v>253</v>
      </c>
      <c r="F216" s="72">
        <v>2.5000000000000001E-2</v>
      </c>
      <c r="G216" s="72">
        <v>0</v>
      </c>
      <c r="H216" s="72">
        <v>3</v>
      </c>
      <c r="I216" s="12" t="s">
        <v>241</v>
      </c>
      <c r="J216" s="72" t="s">
        <v>1101</v>
      </c>
      <c r="T216" s="318" t="str">
        <f t="shared" si="38"/>
        <v>トラック・バス</v>
      </c>
      <c r="U216" s="300" t="str">
        <f t="shared" si="39"/>
        <v>LPG</v>
      </c>
      <c r="V216" s="300" t="str">
        <f t="shared" si="40"/>
        <v>～1.7 t</v>
      </c>
      <c r="W216" s="300" t="str">
        <f t="shared" si="41"/>
        <v>H21</v>
      </c>
      <c r="X216" s="301" t="str">
        <f t="shared" si="42"/>
        <v>MAE</v>
      </c>
      <c r="Y216" s="287" t="s">
        <v>1704</v>
      </c>
      <c r="Z216" s="300">
        <f t="shared" si="43"/>
        <v>2.5000000000000001E-2</v>
      </c>
      <c r="AA216" s="300">
        <f t="shared" si="44"/>
        <v>0</v>
      </c>
      <c r="AB216" s="361">
        <f t="shared" si="45"/>
        <v>3</v>
      </c>
      <c r="AD216" s="282"/>
      <c r="AE216" s="282"/>
      <c r="AF216" s="282"/>
      <c r="AG216" s="282"/>
      <c r="AH216" s="282"/>
      <c r="AI216" s="282"/>
    </row>
    <row r="217" spans="1:35" x14ac:dyDescent="0.2">
      <c r="A217" s="72" t="str">
        <f t="shared" si="47"/>
        <v>貨1LMLE</v>
      </c>
      <c r="B217" s="72" t="s">
        <v>860</v>
      </c>
      <c r="C217" s="72" t="s">
        <v>792</v>
      </c>
      <c r="D217" s="72" t="s">
        <v>1100</v>
      </c>
      <c r="E217" s="72" t="s">
        <v>1254</v>
      </c>
      <c r="F217" s="72">
        <v>2.5000000000000001E-2</v>
      </c>
      <c r="G217" s="72">
        <v>0</v>
      </c>
      <c r="H217" s="72">
        <v>3</v>
      </c>
      <c r="I217" s="12" t="s">
        <v>498</v>
      </c>
      <c r="T217" s="318" t="str">
        <f t="shared" si="38"/>
        <v>トラック・バス</v>
      </c>
      <c r="U217" s="300" t="str">
        <f t="shared" si="39"/>
        <v>LPG</v>
      </c>
      <c r="V217" s="300" t="str">
        <f t="shared" si="40"/>
        <v>～1.7 t</v>
      </c>
      <c r="W217" s="300" t="str">
        <f t="shared" si="41"/>
        <v>H21</v>
      </c>
      <c r="X217" s="301" t="str">
        <f t="shared" si="42"/>
        <v>MLE</v>
      </c>
      <c r="Y217" s="287" t="s">
        <v>1704</v>
      </c>
      <c r="Z217" s="300">
        <f t="shared" si="43"/>
        <v>2.5000000000000001E-2</v>
      </c>
      <c r="AA217" s="300">
        <f t="shared" si="44"/>
        <v>0</v>
      </c>
      <c r="AB217" s="361">
        <f t="shared" si="45"/>
        <v>3</v>
      </c>
      <c r="AD217" s="282"/>
      <c r="AE217" s="282"/>
      <c r="AF217" s="282"/>
      <c r="AG217" s="282"/>
      <c r="AH217" s="282"/>
      <c r="AI217" s="282"/>
    </row>
    <row r="218" spans="1:35" s="282" customFormat="1" x14ac:dyDescent="0.2">
      <c r="A218" s="72" t="str">
        <f t="shared" si="47"/>
        <v>貨1LRBE</v>
      </c>
      <c r="B218" s="72" t="s">
        <v>860</v>
      </c>
      <c r="C218" s="72" t="s">
        <v>792</v>
      </c>
      <c r="D218" s="72" t="s">
        <v>1100</v>
      </c>
      <c r="E218" s="72" t="s">
        <v>254</v>
      </c>
      <c r="F218" s="72">
        <v>1.2500000000000001E-2</v>
      </c>
      <c r="G218" s="72">
        <v>0</v>
      </c>
      <c r="H218" s="72">
        <v>3</v>
      </c>
      <c r="I218" s="12" t="s">
        <v>249</v>
      </c>
      <c r="J218" s="72" t="s">
        <v>1057</v>
      </c>
      <c r="K218" s="72"/>
      <c r="L218" s="72"/>
      <c r="M218" s="72"/>
      <c r="N218" s="72"/>
      <c r="O218" s="72"/>
      <c r="P218" s="72"/>
      <c r="Q218" s="72"/>
      <c r="R218" s="72"/>
      <c r="S218" s="72"/>
      <c r="T218" s="318" t="str">
        <f t="shared" si="38"/>
        <v>トラック・バス</v>
      </c>
      <c r="U218" s="300" t="str">
        <f t="shared" si="39"/>
        <v>LPG</v>
      </c>
      <c r="V218" s="300" t="str">
        <f t="shared" si="40"/>
        <v>～1.7 t</v>
      </c>
      <c r="W218" s="300" t="str">
        <f t="shared" si="41"/>
        <v>H21</v>
      </c>
      <c r="X218" s="301" t="str">
        <f t="shared" si="42"/>
        <v>RBE</v>
      </c>
      <c r="Y218" s="287" t="s">
        <v>1057</v>
      </c>
      <c r="Z218" s="300">
        <f t="shared" si="43"/>
        <v>1.2500000000000001E-2</v>
      </c>
      <c r="AA218" s="300">
        <f t="shared" si="44"/>
        <v>0</v>
      </c>
      <c r="AB218" s="361">
        <f t="shared" si="45"/>
        <v>3</v>
      </c>
      <c r="AD218" s="272"/>
      <c r="AE218" s="272"/>
      <c r="AF218" s="272"/>
      <c r="AG218" s="272"/>
      <c r="AH218" s="272"/>
      <c r="AI218" s="272"/>
    </row>
    <row r="219" spans="1:35" s="282" customFormat="1" x14ac:dyDescent="0.2">
      <c r="A219" s="72" t="str">
        <f t="shared" si="47"/>
        <v>貨1LRAE</v>
      </c>
      <c r="B219" s="72" t="s">
        <v>860</v>
      </c>
      <c r="C219" s="72" t="s">
        <v>792</v>
      </c>
      <c r="D219" s="72" t="s">
        <v>1100</v>
      </c>
      <c r="E219" s="72" t="s">
        <v>255</v>
      </c>
      <c r="F219" s="72">
        <v>1.2500000000000001E-2</v>
      </c>
      <c r="G219" s="72">
        <v>0</v>
      </c>
      <c r="H219" s="72">
        <v>3</v>
      </c>
      <c r="I219" s="12" t="s">
        <v>241</v>
      </c>
      <c r="J219" s="72" t="s">
        <v>1102</v>
      </c>
      <c r="K219" s="72"/>
      <c r="L219" s="72"/>
      <c r="M219" s="72"/>
      <c r="N219" s="72"/>
      <c r="O219" s="72"/>
      <c r="P219" s="72"/>
      <c r="Q219" s="72"/>
      <c r="R219" s="72"/>
      <c r="S219" s="72"/>
      <c r="T219" s="318" t="str">
        <f t="shared" si="38"/>
        <v>トラック・バス</v>
      </c>
      <c r="U219" s="300" t="str">
        <f t="shared" si="39"/>
        <v>LPG</v>
      </c>
      <c r="V219" s="300" t="str">
        <f t="shared" si="40"/>
        <v>～1.7 t</v>
      </c>
      <c r="W219" s="300" t="str">
        <f t="shared" si="41"/>
        <v>H21</v>
      </c>
      <c r="X219" s="301" t="str">
        <f t="shared" si="42"/>
        <v>RAE</v>
      </c>
      <c r="Y219" s="287" t="s">
        <v>1057</v>
      </c>
      <c r="Z219" s="300">
        <f t="shared" si="43"/>
        <v>1.2500000000000001E-2</v>
      </c>
      <c r="AA219" s="300">
        <f t="shared" si="44"/>
        <v>0</v>
      </c>
      <c r="AB219" s="361">
        <f t="shared" si="45"/>
        <v>3</v>
      </c>
      <c r="AD219" s="272"/>
      <c r="AE219" s="272"/>
      <c r="AF219" s="272"/>
      <c r="AG219" s="272"/>
      <c r="AH219" s="272"/>
      <c r="AI219" s="272"/>
    </row>
    <row r="220" spans="1:35" s="272" customFormat="1" x14ac:dyDescent="0.2">
      <c r="A220" s="72" t="str">
        <f t="shared" si="47"/>
        <v>貨1LRLE</v>
      </c>
      <c r="B220" s="72" t="s">
        <v>860</v>
      </c>
      <c r="C220" s="72" t="s">
        <v>792</v>
      </c>
      <c r="D220" s="72" t="s">
        <v>1100</v>
      </c>
      <c r="E220" s="72" t="s">
        <v>1262</v>
      </c>
      <c r="F220" s="72">
        <v>1.2500000000000001E-2</v>
      </c>
      <c r="G220" s="72">
        <v>0</v>
      </c>
      <c r="H220" s="72">
        <v>3</v>
      </c>
      <c r="I220" s="12" t="s">
        <v>498</v>
      </c>
      <c r="J220" s="72"/>
      <c r="K220" s="72"/>
      <c r="L220" s="72"/>
      <c r="M220" s="72"/>
      <c r="N220" s="72"/>
      <c r="O220" s="72"/>
      <c r="P220" s="72"/>
      <c r="Q220" s="72"/>
      <c r="R220" s="72"/>
      <c r="S220" s="72"/>
      <c r="T220" s="318" t="str">
        <f t="shared" si="38"/>
        <v>トラック・バス</v>
      </c>
      <c r="U220" s="300" t="str">
        <f t="shared" si="39"/>
        <v>LPG</v>
      </c>
      <c r="V220" s="300" t="str">
        <f t="shared" si="40"/>
        <v>～1.7 t</v>
      </c>
      <c r="W220" s="300" t="str">
        <f t="shared" si="41"/>
        <v>H21</v>
      </c>
      <c r="X220" s="301" t="str">
        <f t="shared" si="42"/>
        <v>RLE</v>
      </c>
      <c r="Y220" s="287" t="s">
        <v>1057</v>
      </c>
      <c r="Z220" s="300">
        <f t="shared" si="43"/>
        <v>1.2500000000000001E-2</v>
      </c>
      <c r="AA220" s="300">
        <f t="shared" si="44"/>
        <v>0</v>
      </c>
      <c r="AB220" s="361">
        <f t="shared" si="45"/>
        <v>3</v>
      </c>
    </row>
    <row r="221" spans="1:35" s="272" customFormat="1" x14ac:dyDescent="0.2">
      <c r="A221" s="72" t="str">
        <f t="shared" si="47"/>
        <v>貨1LQBE</v>
      </c>
      <c r="B221" s="72" t="s">
        <v>860</v>
      </c>
      <c r="C221" s="72" t="s">
        <v>792</v>
      </c>
      <c r="D221" s="72" t="s">
        <v>1100</v>
      </c>
      <c r="E221" s="72" t="s">
        <v>256</v>
      </c>
      <c r="F221" s="72">
        <v>4.4999999999999998E-2</v>
      </c>
      <c r="G221" s="72">
        <v>0</v>
      </c>
      <c r="H221" s="72">
        <v>3</v>
      </c>
      <c r="I221" s="12" t="s">
        <v>235</v>
      </c>
      <c r="J221" s="72" t="s">
        <v>243</v>
      </c>
      <c r="K221" s="72"/>
      <c r="L221" s="72"/>
      <c r="M221" s="72"/>
      <c r="N221" s="72"/>
      <c r="O221" s="72"/>
      <c r="P221" s="72"/>
      <c r="Q221" s="72"/>
      <c r="R221" s="72"/>
      <c r="S221" s="72"/>
      <c r="T221" s="318" t="str">
        <f t="shared" si="38"/>
        <v>トラック・バス</v>
      </c>
      <c r="U221" s="300" t="str">
        <f t="shared" si="39"/>
        <v>LPG</v>
      </c>
      <c r="V221" s="300" t="str">
        <f t="shared" si="40"/>
        <v>～1.7 t</v>
      </c>
      <c r="W221" s="300" t="str">
        <f t="shared" si="41"/>
        <v>H21</v>
      </c>
      <c r="X221" s="301" t="str">
        <f t="shared" si="42"/>
        <v>QBE</v>
      </c>
      <c r="Y221" s="287" t="s">
        <v>1705</v>
      </c>
      <c r="Z221" s="300">
        <f t="shared" si="43"/>
        <v>4.4999999999999998E-2</v>
      </c>
      <c r="AA221" s="300">
        <f t="shared" si="44"/>
        <v>0</v>
      </c>
      <c r="AB221" s="361">
        <f t="shared" si="45"/>
        <v>3</v>
      </c>
    </row>
    <row r="222" spans="1:35" s="272" customFormat="1" x14ac:dyDescent="0.2">
      <c r="A222" s="72" t="str">
        <f t="shared" si="47"/>
        <v>貨1LQAE</v>
      </c>
      <c r="B222" s="72" t="s">
        <v>860</v>
      </c>
      <c r="C222" s="72" t="s">
        <v>792</v>
      </c>
      <c r="D222" s="72" t="s">
        <v>1100</v>
      </c>
      <c r="E222" s="72" t="s">
        <v>257</v>
      </c>
      <c r="F222" s="72">
        <v>4.4999999999999998E-2</v>
      </c>
      <c r="G222" s="72">
        <v>0</v>
      </c>
      <c r="H222" s="72">
        <v>3</v>
      </c>
      <c r="I222" s="12" t="s">
        <v>241</v>
      </c>
      <c r="J222" s="72" t="s">
        <v>972</v>
      </c>
      <c r="K222" s="72"/>
      <c r="L222" s="72"/>
      <c r="M222" s="72"/>
      <c r="N222" s="72"/>
      <c r="O222" s="72"/>
      <c r="P222" s="72"/>
      <c r="Q222" s="72"/>
      <c r="R222" s="72"/>
      <c r="S222" s="72"/>
      <c r="T222" s="318" t="str">
        <f t="shared" si="38"/>
        <v>トラック・バス</v>
      </c>
      <c r="U222" s="300" t="str">
        <f t="shared" si="39"/>
        <v>LPG</v>
      </c>
      <c r="V222" s="300" t="str">
        <f t="shared" si="40"/>
        <v>～1.7 t</v>
      </c>
      <c r="W222" s="300" t="str">
        <f t="shared" si="41"/>
        <v>H21</v>
      </c>
      <c r="X222" s="301" t="str">
        <f t="shared" si="42"/>
        <v>QAE</v>
      </c>
      <c r="Y222" s="287" t="s">
        <v>1705</v>
      </c>
      <c r="Z222" s="300">
        <f t="shared" si="43"/>
        <v>4.4999999999999998E-2</v>
      </c>
      <c r="AA222" s="300">
        <f t="shared" si="44"/>
        <v>0</v>
      </c>
      <c r="AB222" s="361">
        <f t="shared" si="45"/>
        <v>3</v>
      </c>
    </row>
    <row r="223" spans="1:35" s="272" customFormat="1" x14ac:dyDescent="0.2">
      <c r="A223" s="72" t="str">
        <f t="shared" si="47"/>
        <v>貨1LQLE</v>
      </c>
      <c r="B223" s="72" t="s">
        <v>860</v>
      </c>
      <c r="C223" s="72" t="s">
        <v>792</v>
      </c>
      <c r="D223" s="72" t="s">
        <v>1100</v>
      </c>
      <c r="E223" s="72" t="s">
        <v>1539</v>
      </c>
      <c r="F223" s="72">
        <v>4.4999999999999998E-2</v>
      </c>
      <c r="G223" s="72">
        <v>0</v>
      </c>
      <c r="H223" s="72">
        <v>3</v>
      </c>
      <c r="I223" s="12" t="s">
        <v>498</v>
      </c>
      <c r="J223" s="72"/>
      <c r="K223" s="72"/>
      <c r="L223" s="72"/>
      <c r="M223" s="72"/>
      <c r="N223" s="72"/>
      <c r="O223" s="72"/>
      <c r="P223" s="72"/>
      <c r="Q223" s="72"/>
      <c r="R223" s="72"/>
      <c r="S223" s="72"/>
      <c r="T223" s="318" t="str">
        <f t="shared" si="38"/>
        <v>トラック・バス</v>
      </c>
      <c r="U223" s="300" t="str">
        <f t="shared" si="39"/>
        <v>LPG</v>
      </c>
      <c r="V223" s="300" t="str">
        <f t="shared" si="40"/>
        <v>～1.7 t</v>
      </c>
      <c r="W223" s="300" t="str">
        <f t="shared" si="41"/>
        <v>H21</v>
      </c>
      <c r="X223" s="301" t="str">
        <f t="shared" si="42"/>
        <v>QLE</v>
      </c>
      <c r="Y223" s="287" t="s">
        <v>1705</v>
      </c>
      <c r="Z223" s="300">
        <f t="shared" si="43"/>
        <v>4.4999999999999998E-2</v>
      </c>
      <c r="AA223" s="300">
        <f t="shared" si="44"/>
        <v>0</v>
      </c>
      <c r="AB223" s="361">
        <f t="shared" si="45"/>
        <v>3</v>
      </c>
    </row>
    <row r="224" spans="1:35" s="272" customFormat="1" x14ac:dyDescent="0.2">
      <c r="A224" s="72" t="str">
        <f t="shared" si="47"/>
        <v>貨1L3BE</v>
      </c>
      <c r="B224" s="72" t="s">
        <v>860</v>
      </c>
      <c r="C224" s="72" t="s">
        <v>792</v>
      </c>
      <c r="D224" s="72" t="s">
        <v>1286</v>
      </c>
      <c r="E224" s="72" t="s">
        <v>1204</v>
      </c>
      <c r="F224" s="72">
        <v>0.05</v>
      </c>
      <c r="G224" s="72">
        <v>0</v>
      </c>
      <c r="H224" s="72">
        <v>3</v>
      </c>
      <c r="I224" s="12" t="s">
        <v>235</v>
      </c>
      <c r="J224" s="72"/>
      <c r="K224" s="282"/>
      <c r="L224" s="282"/>
      <c r="M224" s="282"/>
      <c r="N224" s="282"/>
      <c r="O224" s="282"/>
      <c r="P224" s="282"/>
      <c r="Q224" s="282"/>
      <c r="R224" s="282"/>
      <c r="S224" s="282"/>
      <c r="T224" s="318" t="str">
        <f t="shared" si="38"/>
        <v>トラック・バス</v>
      </c>
      <c r="U224" s="300" t="str">
        <f t="shared" si="39"/>
        <v>LPG</v>
      </c>
      <c r="V224" s="300" t="str">
        <f t="shared" si="40"/>
        <v>～1.7 t</v>
      </c>
      <c r="W224" s="300" t="str">
        <f t="shared" si="41"/>
        <v>H30</v>
      </c>
      <c r="X224" s="301" t="str">
        <f t="shared" si="42"/>
        <v>3BE</v>
      </c>
      <c r="Y224" s="287"/>
      <c r="Z224" s="300">
        <f t="shared" si="43"/>
        <v>0.05</v>
      </c>
      <c r="AA224" s="300">
        <f t="shared" si="44"/>
        <v>0</v>
      </c>
      <c r="AB224" s="361">
        <f t="shared" si="45"/>
        <v>3</v>
      </c>
      <c r="AD224" s="72"/>
      <c r="AE224" s="72"/>
      <c r="AF224" s="72"/>
      <c r="AG224" s="72"/>
      <c r="AH224" s="72"/>
      <c r="AI224" s="72"/>
    </row>
    <row r="225" spans="1:35" s="272" customFormat="1" x14ac:dyDescent="0.2">
      <c r="A225" s="72" t="str">
        <f t="shared" si="47"/>
        <v>貨1L3AE</v>
      </c>
      <c r="B225" s="72" t="s">
        <v>860</v>
      </c>
      <c r="C225" s="72" t="s">
        <v>792</v>
      </c>
      <c r="D225" s="72" t="s">
        <v>1286</v>
      </c>
      <c r="E225" s="72" t="s">
        <v>1201</v>
      </c>
      <c r="F225" s="72">
        <v>2.5000000000000001E-2</v>
      </c>
      <c r="G225" s="72">
        <v>0</v>
      </c>
      <c r="H225" s="72">
        <v>3</v>
      </c>
      <c r="I225" s="12" t="s">
        <v>241</v>
      </c>
      <c r="J225" s="72"/>
      <c r="K225" s="282"/>
      <c r="L225" s="282"/>
      <c r="M225" s="282"/>
      <c r="N225" s="282"/>
      <c r="O225" s="282"/>
      <c r="P225" s="282"/>
      <c r="Q225" s="282"/>
      <c r="R225" s="282"/>
      <c r="S225" s="282"/>
      <c r="T225" s="318" t="str">
        <f t="shared" si="38"/>
        <v>トラック・バス</v>
      </c>
      <c r="U225" s="300" t="str">
        <f t="shared" si="39"/>
        <v>LPG</v>
      </c>
      <c r="V225" s="300" t="str">
        <f t="shared" si="40"/>
        <v>～1.7 t</v>
      </c>
      <c r="W225" s="300" t="str">
        <f t="shared" si="41"/>
        <v>H30</v>
      </c>
      <c r="X225" s="301" t="str">
        <f t="shared" si="42"/>
        <v>3AE</v>
      </c>
      <c r="Y225" s="287"/>
      <c r="Z225" s="300">
        <f t="shared" si="43"/>
        <v>2.5000000000000001E-2</v>
      </c>
      <c r="AA225" s="300">
        <f t="shared" si="44"/>
        <v>0</v>
      </c>
      <c r="AB225" s="361">
        <f t="shared" si="45"/>
        <v>3</v>
      </c>
      <c r="AD225" s="72"/>
      <c r="AE225" s="72"/>
      <c r="AF225" s="72"/>
      <c r="AG225" s="72"/>
      <c r="AH225" s="72"/>
      <c r="AI225" s="72"/>
    </row>
    <row r="226" spans="1:35" x14ac:dyDescent="0.2">
      <c r="A226" s="72" t="str">
        <f t="shared" si="47"/>
        <v>貨1L3LE</v>
      </c>
      <c r="B226" s="72" t="s">
        <v>860</v>
      </c>
      <c r="C226" s="72" t="s">
        <v>792</v>
      </c>
      <c r="D226" s="72" t="s">
        <v>1286</v>
      </c>
      <c r="E226" s="72" t="s">
        <v>1225</v>
      </c>
      <c r="F226" s="72">
        <v>1.2500000000000001E-2</v>
      </c>
      <c r="G226" s="72">
        <v>0</v>
      </c>
      <c r="H226" s="72">
        <v>3</v>
      </c>
      <c r="I226" s="12" t="s">
        <v>498</v>
      </c>
      <c r="K226" s="272"/>
      <c r="L226" s="272"/>
      <c r="M226" s="272"/>
      <c r="N226" s="272"/>
      <c r="O226" s="272"/>
      <c r="P226" s="272"/>
      <c r="Q226" s="272"/>
      <c r="R226" s="272"/>
      <c r="S226" s="272"/>
      <c r="T226" s="318" t="str">
        <f t="shared" si="38"/>
        <v>トラック・バス</v>
      </c>
      <c r="U226" s="300" t="str">
        <f t="shared" si="39"/>
        <v>LPG</v>
      </c>
      <c r="V226" s="300" t="str">
        <f t="shared" si="40"/>
        <v>～1.7 t</v>
      </c>
      <c r="W226" s="300" t="str">
        <f t="shared" si="41"/>
        <v>H30</v>
      </c>
      <c r="X226" s="301" t="str">
        <f t="shared" si="42"/>
        <v>3LE</v>
      </c>
      <c r="Y226" s="287"/>
      <c r="Z226" s="300">
        <f t="shared" si="43"/>
        <v>1.2500000000000001E-2</v>
      </c>
      <c r="AA226" s="300">
        <f t="shared" si="44"/>
        <v>0</v>
      </c>
      <c r="AB226" s="361">
        <f t="shared" si="45"/>
        <v>3</v>
      </c>
    </row>
    <row r="227" spans="1:35" x14ac:dyDescent="0.2">
      <c r="A227" s="72" t="str">
        <f t="shared" si="47"/>
        <v>貨1L4BE</v>
      </c>
      <c r="B227" s="72" t="s">
        <v>860</v>
      </c>
      <c r="C227" s="72" t="s">
        <v>792</v>
      </c>
      <c r="D227" s="72" t="s">
        <v>1286</v>
      </c>
      <c r="E227" s="72" t="s">
        <v>1273</v>
      </c>
      <c r="F227" s="72">
        <v>3.7499999999999999E-2</v>
      </c>
      <c r="G227" s="72">
        <v>0</v>
      </c>
      <c r="H227" s="72">
        <v>3</v>
      </c>
      <c r="I227" s="12" t="s">
        <v>248</v>
      </c>
      <c r="K227" s="272"/>
      <c r="L227" s="272"/>
      <c r="M227" s="272"/>
      <c r="N227" s="272"/>
      <c r="O227" s="272"/>
      <c r="P227" s="272"/>
      <c r="Q227" s="272"/>
      <c r="R227" s="272"/>
      <c r="S227" s="272"/>
      <c r="T227" s="318" t="str">
        <f t="shared" si="38"/>
        <v>トラック・バス</v>
      </c>
      <c r="U227" s="300" t="str">
        <f t="shared" si="39"/>
        <v>LPG</v>
      </c>
      <c r="V227" s="300" t="str">
        <f t="shared" si="40"/>
        <v>～1.7 t</v>
      </c>
      <c r="W227" s="300" t="str">
        <f t="shared" si="41"/>
        <v>H30</v>
      </c>
      <c r="X227" s="301" t="str">
        <f t="shared" si="42"/>
        <v>4BE</v>
      </c>
      <c r="Y227" s="287" t="s">
        <v>1704</v>
      </c>
      <c r="Z227" s="300">
        <f t="shared" si="43"/>
        <v>3.7499999999999999E-2</v>
      </c>
      <c r="AA227" s="300">
        <f t="shared" si="44"/>
        <v>0</v>
      </c>
      <c r="AB227" s="361">
        <f t="shared" si="45"/>
        <v>3</v>
      </c>
    </row>
    <row r="228" spans="1:35" x14ac:dyDescent="0.2">
      <c r="A228" s="72" t="str">
        <f t="shared" si="47"/>
        <v>貨1L4AE</v>
      </c>
      <c r="B228" s="72" t="s">
        <v>860</v>
      </c>
      <c r="C228" s="72" t="s">
        <v>792</v>
      </c>
      <c r="D228" s="72" t="s">
        <v>1286</v>
      </c>
      <c r="E228" s="72" t="s">
        <v>1275</v>
      </c>
      <c r="F228" s="72">
        <v>3.7499999999999999E-2</v>
      </c>
      <c r="G228" s="72">
        <v>0</v>
      </c>
      <c r="H228" s="72">
        <v>3</v>
      </c>
      <c r="I228" s="12" t="s">
        <v>241</v>
      </c>
      <c r="K228" s="272"/>
      <c r="L228" s="272"/>
      <c r="M228" s="272"/>
      <c r="N228" s="272"/>
      <c r="O228" s="272"/>
      <c r="P228" s="272"/>
      <c r="Q228" s="272"/>
      <c r="R228" s="272"/>
      <c r="S228" s="272"/>
      <c r="T228" s="318" t="str">
        <f t="shared" si="38"/>
        <v>トラック・バス</v>
      </c>
      <c r="U228" s="300" t="str">
        <f t="shared" si="39"/>
        <v>LPG</v>
      </c>
      <c r="V228" s="300" t="str">
        <f t="shared" si="40"/>
        <v>～1.7 t</v>
      </c>
      <c r="W228" s="300" t="str">
        <f t="shared" si="41"/>
        <v>H30</v>
      </c>
      <c r="X228" s="301" t="str">
        <f t="shared" si="42"/>
        <v>4AE</v>
      </c>
      <c r="Y228" s="287" t="s">
        <v>1704</v>
      </c>
      <c r="Z228" s="300">
        <f t="shared" si="43"/>
        <v>3.7499999999999999E-2</v>
      </c>
      <c r="AA228" s="300">
        <f t="shared" si="44"/>
        <v>0</v>
      </c>
      <c r="AB228" s="361">
        <f t="shared" si="45"/>
        <v>3</v>
      </c>
    </row>
    <row r="229" spans="1:35" x14ac:dyDescent="0.2">
      <c r="A229" s="72" t="str">
        <f t="shared" si="47"/>
        <v>貨1L4LE</v>
      </c>
      <c r="B229" s="72" t="s">
        <v>860</v>
      </c>
      <c r="C229" s="72" t="s">
        <v>792</v>
      </c>
      <c r="D229" s="72" t="s">
        <v>1286</v>
      </c>
      <c r="E229" s="72" t="s">
        <v>1483</v>
      </c>
      <c r="F229" s="72">
        <v>3.7499999999999999E-2</v>
      </c>
      <c r="G229" s="72">
        <v>0</v>
      </c>
      <c r="H229" s="72">
        <v>3</v>
      </c>
      <c r="I229" s="12" t="s">
        <v>498</v>
      </c>
      <c r="K229" s="272"/>
      <c r="L229" s="272"/>
      <c r="M229" s="272"/>
      <c r="N229" s="272"/>
      <c r="O229" s="272"/>
      <c r="P229" s="272"/>
      <c r="Q229" s="272"/>
      <c r="R229" s="272"/>
      <c r="S229" s="272"/>
      <c r="T229" s="318" t="str">
        <f t="shared" si="38"/>
        <v>トラック・バス</v>
      </c>
      <c r="U229" s="300" t="str">
        <f t="shared" si="39"/>
        <v>LPG</v>
      </c>
      <c r="V229" s="300" t="str">
        <f t="shared" si="40"/>
        <v>～1.7 t</v>
      </c>
      <c r="W229" s="300" t="str">
        <f t="shared" si="41"/>
        <v>H30</v>
      </c>
      <c r="X229" s="301" t="str">
        <f t="shared" si="42"/>
        <v>4LE</v>
      </c>
      <c r="Y229" s="287" t="s">
        <v>1704</v>
      </c>
      <c r="Z229" s="300">
        <f t="shared" si="43"/>
        <v>3.7499999999999999E-2</v>
      </c>
      <c r="AA229" s="300">
        <f t="shared" si="44"/>
        <v>0</v>
      </c>
      <c r="AB229" s="361">
        <f t="shared" si="45"/>
        <v>3</v>
      </c>
    </row>
    <row r="230" spans="1:35" x14ac:dyDescent="0.2">
      <c r="A230" s="72" t="str">
        <f t="shared" si="47"/>
        <v>貨1L5BE</v>
      </c>
      <c r="B230" s="72" t="s">
        <v>860</v>
      </c>
      <c r="C230" s="72" t="s">
        <v>792</v>
      </c>
      <c r="D230" s="72" t="s">
        <v>1286</v>
      </c>
      <c r="E230" s="72" t="s">
        <v>1277</v>
      </c>
      <c r="F230" s="72">
        <v>2.5000000000000001E-2</v>
      </c>
      <c r="G230" s="72">
        <v>0</v>
      </c>
      <c r="H230" s="72">
        <v>3</v>
      </c>
      <c r="I230" s="12" t="s">
        <v>249</v>
      </c>
      <c r="K230" s="272"/>
      <c r="L230" s="272"/>
      <c r="M230" s="272"/>
      <c r="N230" s="272"/>
      <c r="O230" s="272"/>
      <c r="P230" s="272"/>
      <c r="Q230" s="272"/>
      <c r="R230" s="272"/>
      <c r="S230" s="272"/>
      <c r="T230" s="318" t="str">
        <f t="shared" si="38"/>
        <v>トラック・バス</v>
      </c>
      <c r="U230" s="300" t="str">
        <f t="shared" si="39"/>
        <v>LPG</v>
      </c>
      <c r="V230" s="300" t="str">
        <f t="shared" si="40"/>
        <v>～1.7 t</v>
      </c>
      <c r="W230" s="300" t="str">
        <f t="shared" si="41"/>
        <v>H30</v>
      </c>
      <c r="X230" s="301" t="str">
        <f t="shared" si="42"/>
        <v>5BE</v>
      </c>
      <c r="Y230" s="287" t="s">
        <v>1057</v>
      </c>
      <c r="Z230" s="300">
        <f t="shared" si="43"/>
        <v>2.5000000000000001E-2</v>
      </c>
      <c r="AA230" s="300">
        <f t="shared" si="44"/>
        <v>0</v>
      </c>
      <c r="AB230" s="361">
        <f t="shared" si="45"/>
        <v>3</v>
      </c>
    </row>
    <row r="231" spans="1:35" x14ac:dyDescent="0.2">
      <c r="A231" s="72" t="str">
        <f t="shared" si="47"/>
        <v>貨1L5AE</v>
      </c>
      <c r="B231" s="72" t="s">
        <v>860</v>
      </c>
      <c r="C231" s="72" t="s">
        <v>792</v>
      </c>
      <c r="D231" s="72" t="s">
        <v>1286</v>
      </c>
      <c r="E231" s="72" t="s">
        <v>1279</v>
      </c>
      <c r="F231" s="72">
        <v>2.5000000000000001E-2</v>
      </c>
      <c r="G231" s="72">
        <v>0</v>
      </c>
      <c r="H231" s="72">
        <v>3</v>
      </c>
      <c r="I231" s="12" t="s">
        <v>241</v>
      </c>
      <c r="K231" s="272"/>
      <c r="L231" s="272"/>
      <c r="M231" s="272"/>
      <c r="N231" s="272"/>
      <c r="O231" s="272"/>
      <c r="P231" s="272"/>
      <c r="Q231" s="272"/>
      <c r="R231" s="272"/>
      <c r="S231" s="272"/>
      <c r="T231" s="318" t="str">
        <f t="shared" si="38"/>
        <v>トラック・バス</v>
      </c>
      <c r="U231" s="300" t="str">
        <f t="shared" si="39"/>
        <v>LPG</v>
      </c>
      <c r="V231" s="300" t="str">
        <f t="shared" si="40"/>
        <v>～1.7 t</v>
      </c>
      <c r="W231" s="300" t="str">
        <f t="shared" si="41"/>
        <v>H30</v>
      </c>
      <c r="X231" s="301" t="str">
        <f t="shared" si="42"/>
        <v>5AE</v>
      </c>
      <c r="Y231" s="287" t="s">
        <v>1057</v>
      </c>
      <c r="Z231" s="300">
        <f t="shared" si="43"/>
        <v>2.5000000000000001E-2</v>
      </c>
      <c r="AA231" s="300">
        <f t="shared" si="44"/>
        <v>0</v>
      </c>
      <c r="AB231" s="361">
        <f t="shared" si="45"/>
        <v>3</v>
      </c>
    </row>
    <row r="232" spans="1:35" x14ac:dyDescent="0.2">
      <c r="A232" s="72" t="str">
        <f t="shared" si="47"/>
        <v>貨1L5LE</v>
      </c>
      <c r="B232" s="72" t="s">
        <v>860</v>
      </c>
      <c r="C232" s="72" t="s">
        <v>792</v>
      </c>
      <c r="D232" s="72" t="s">
        <v>1286</v>
      </c>
      <c r="E232" s="72" t="s">
        <v>1485</v>
      </c>
      <c r="F232" s="72">
        <v>2.5000000000000001E-2</v>
      </c>
      <c r="G232" s="72">
        <v>0</v>
      </c>
      <c r="H232" s="72">
        <v>3</v>
      </c>
      <c r="I232" s="12" t="s">
        <v>498</v>
      </c>
      <c r="T232" s="318" t="str">
        <f t="shared" si="38"/>
        <v>トラック・バス</v>
      </c>
      <c r="U232" s="300" t="str">
        <f t="shared" si="39"/>
        <v>LPG</v>
      </c>
      <c r="V232" s="300" t="str">
        <f t="shared" si="40"/>
        <v>～1.7 t</v>
      </c>
      <c r="W232" s="300" t="str">
        <f t="shared" si="41"/>
        <v>H30</v>
      </c>
      <c r="X232" s="301" t="str">
        <f t="shared" si="42"/>
        <v>5LE</v>
      </c>
      <c r="Y232" s="287" t="s">
        <v>1057</v>
      </c>
      <c r="Z232" s="300">
        <f t="shared" si="43"/>
        <v>2.5000000000000001E-2</v>
      </c>
      <c r="AA232" s="300">
        <f t="shared" si="44"/>
        <v>0</v>
      </c>
      <c r="AB232" s="361">
        <f t="shared" si="45"/>
        <v>3</v>
      </c>
    </row>
    <row r="233" spans="1:35" x14ac:dyDescent="0.2">
      <c r="A233" s="72" t="str">
        <f t="shared" si="47"/>
        <v>貨1L6BE</v>
      </c>
      <c r="B233" s="72" t="s">
        <v>860</v>
      </c>
      <c r="C233" s="72" t="s">
        <v>792</v>
      </c>
      <c r="D233" s="72" t="s">
        <v>1286</v>
      </c>
      <c r="E233" s="72" t="s">
        <v>1281</v>
      </c>
      <c r="F233" s="72">
        <v>1.2500000000000001E-2</v>
      </c>
      <c r="G233" s="72">
        <v>0</v>
      </c>
      <c r="H233" s="72">
        <v>3</v>
      </c>
      <c r="I233" s="12" t="s">
        <v>1743</v>
      </c>
      <c r="T233" s="318" t="str">
        <f t="shared" si="38"/>
        <v>トラック・バス</v>
      </c>
      <c r="U233" s="300" t="str">
        <f t="shared" si="39"/>
        <v>LPG</v>
      </c>
      <c r="V233" s="300" t="str">
        <f t="shared" si="40"/>
        <v>～1.7 t</v>
      </c>
      <c r="W233" s="300" t="str">
        <f t="shared" si="41"/>
        <v>H30</v>
      </c>
      <c r="X233" s="301" t="str">
        <f t="shared" si="42"/>
        <v>6BE</v>
      </c>
      <c r="Y233" s="287" t="s">
        <v>1706</v>
      </c>
      <c r="Z233" s="300">
        <f t="shared" si="43"/>
        <v>1.2500000000000001E-2</v>
      </c>
      <c r="AA233" s="300">
        <f t="shared" si="44"/>
        <v>0</v>
      </c>
      <c r="AB233" s="361">
        <f t="shared" si="45"/>
        <v>3</v>
      </c>
    </row>
    <row r="234" spans="1:35" x14ac:dyDescent="0.2">
      <c r="A234" s="72" t="str">
        <f t="shared" si="47"/>
        <v>貨1L6AE</v>
      </c>
      <c r="B234" s="72" t="s">
        <v>860</v>
      </c>
      <c r="C234" s="72" t="s">
        <v>792</v>
      </c>
      <c r="D234" s="72" t="s">
        <v>1286</v>
      </c>
      <c r="E234" s="72" t="s">
        <v>1283</v>
      </c>
      <c r="F234" s="72">
        <v>1.2500000000000001E-2</v>
      </c>
      <c r="G234" s="72">
        <v>0</v>
      </c>
      <c r="H234" s="72">
        <v>3</v>
      </c>
      <c r="I234" s="12" t="s">
        <v>241</v>
      </c>
      <c r="T234" s="318" t="str">
        <f t="shared" si="38"/>
        <v>トラック・バス</v>
      </c>
      <c r="U234" s="300" t="str">
        <f t="shared" si="39"/>
        <v>LPG</v>
      </c>
      <c r="V234" s="300" t="str">
        <f t="shared" si="40"/>
        <v>～1.7 t</v>
      </c>
      <c r="W234" s="300" t="str">
        <f t="shared" si="41"/>
        <v>H30</v>
      </c>
      <c r="X234" s="301" t="str">
        <f t="shared" si="42"/>
        <v>6AE</v>
      </c>
      <c r="Y234" s="287" t="s">
        <v>1706</v>
      </c>
      <c r="Z234" s="300">
        <f t="shared" si="43"/>
        <v>1.2500000000000001E-2</v>
      </c>
      <c r="AA234" s="300">
        <f t="shared" si="44"/>
        <v>0</v>
      </c>
      <c r="AB234" s="361">
        <f t="shared" si="45"/>
        <v>3</v>
      </c>
    </row>
    <row r="235" spans="1:35" x14ac:dyDescent="0.2">
      <c r="A235" s="72" t="str">
        <f t="shared" si="47"/>
        <v>貨1L6LE</v>
      </c>
      <c r="B235" s="72" t="s">
        <v>860</v>
      </c>
      <c r="C235" s="72" t="s">
        <v>792</v>
      </c>
      <c r="D235" s="72" t="s">
        <v>1286</v>
      </c>
      <c r="E235" s="72" t="s">
        <v>1487</v>
      </c>
      <c r="F235" s="72">
        <v>1.2500000000000001E-2</v>
      </c>
      <c r="G235" s="72">
        <v>0</v>
      </c>
      <c r="H235" s="72">
        <v>3</v>
      </c>
      <c r="I235" s="12" t="s">
        <v>498</v>
      </c>
      <c r="T235" s="318" t="str">
        <f t="shared" si="38"/>
        <v>トラック・バス</v>
      </c>
      <c r="U235" s="300" t="str">
        <f t="shared" si="39"/>
        <v>LPG</v>
      </c>
      <c r="V235" s="300" t="str">
        <f t="shared" si="40"/>
        <v>～1.7 t</v>
      </c>
      <c r="W235" s="300" t="str">
        <f t="shared" si="41"/>
        <v>H30</v>
      </c>
      <c r="X235" s="301" t="str">
        <f t="shared" si="42"/>
        <v>6LE</v>
      </c>
      <c r="Y235" s="287" t="s">
        <v>1706</v>
      </c>
      <c r="Z235" s="300">
        <f t="shared" si="43"/>
        <v>1.2500000000000001E-2</v>
      </c>
      <c r="AA235" s="300">
        <f t="shared" si="44"/>
        <v>0</v>
      </c>
      <c r="AB235" s="361">
        <f t="shared" si="45"/>
        <v>3</v>
      </c>
    </row>
    <row r="236" spans="1:35" x14ac:dyDescent="0.2">
      <c r="A236" s="72" t="str">
        <f t="shared" si="47"/>
        <v>貨2L-</v>
      </c>
      <c r="B236" s="72" t="s">
        <v>861</v>
      </c>
      <c r="C236" s="72" t="s">
        <v>793</v>
      </c>
      <c r="D236" s="72" t="s">
        <v>1181</v>
      </c>
      <c r="E236" s="72" t="s">
        <v>1182</v>
      </c>
      <c r="F236" s="72">
        <v>2.1800000000000002</v>
      </c>
      <c r="G236" s="72">
        <v>0</v>
      </c>
      <c r="H236" s="72">
        <v>3</v>
      </c>
      <c r="I236" s="12" t="s">
        <v>235</v>
      </c>
      <c r="T236" s="318" t="str">
        <f t="shared" si="38"/>
        <v>トラック・バス</v>
      </c>
      <c r="U236" s="300" t="str">
        <f t="shared" si="39"/>
        <v>LPG</v>
      </c>
      <c r="V236" s="300" t="str">
        <f t="shared" si="40"/>
        <v>1.7～2.5 t</v>
      </c>
      <c r="W236" s="300" t="str">
        <f t="shared" si="41"/>
        <v>S50前</v>
      </c>
      <c r="X236" s="301" t="str">
        <f t="shared" si="42"/>
        <v>-</v>
      </c>
      <c r="Y236" s="287"/>
      <c r="Z236" s="300">
        <f t="shared" si="43"/>
        <v>2.1800000000000002</v>
      </c>
      <c r="AA236" s="300">
        <f t="shared" si="44"/>
        <v>0</v>
      </c>
      <c r="AB236" s="361">
        <f t="shared" si="45"/>
        <v>3</v>
      </c>
    </row>
    <row r="237" spans="1:35" x14ac:dyDescent="0.2">
      <c r="A237" s="72" t="str">
        <f t="shared" si="47"/>
        <v>貨2LH</v>
      </c>
      <c r="B237" s="72" t="s">
        <v>861</v>
      </c>
      <c r="C237" s="72" t="s">
        <v>793</v>
      </c>
      <c r="D237" s="72" t="s">
        <v>1184</v>
      </c>
      <c r="E237" s="72" t="s">
        <v>1185</v>
      </c>
      <c r="F237" s="72">
        <v>1.8</v>
      </c>
      <c r="G237" s="72">
        <v>0</v>
      </c>
      <c r="H237" s="72">
        <v>3</v>
      </c>
      <c r="I237" s="12" t="s">
        <v>235</v>
      </c>
      <c r="T237" s="318" t="str">
        <f t="shared" si="38"/>
        <v>トラック・バス</v>
      </c>
      <c r="U237" s="300" t="str">
        <f t="shared" si="39"/>
        <v>LPG</v>
      </c>
      <c r="V237" s="300" t="str">
        <f t="shared" si="40"/>
        <v>1.7～2.5 t</v>
      </c>
      <c r="W237" s="300" t="str">
        <f t="shared" si="41"/>
        <v>S50</v>
      </c>
      <c r="X237" s="301" t="str">
        <f t="shared" si="42"/>
        <v>H</v>
      </c>
      <c r="Y237" s="287"/>
      <c r="Z237" s="300">
        <f t="shared" si="43"/>
        <v>1.8</v>
      </c>
      <c r="AA237" s="300">
        <f t="shared" si="44"/>
        <v>0</v>
      </c>
      <c r="AB237" s="361">
        <f t="shared" si="45"/>
        <v>3</v>
      </c>
    </row>
    <row r="238" spans="1:35" x14ac:dyDescent="0.2">
      <c r="A238" s="72" t="str">
        <f t="shared" si="47"/>
        <v>貨2LJ</v>
      </c>
      <c r="B238" s="72" t="s">
        <v>861</v>
      </c>
      <c r="C238" s="72" t="s">
        <v>793</v>
      </c>
      <c r="D238" s="72" t="s">
        <v>0</v>
      </c>
      <c r="E238" s="72" t="s">
        <v>7</v>
      </c>
      <c r="F238" s="72">
        <v>1.2</v>
      </c>
      <c r="G238" s="72">
        <v>0</v>
      </c>
      <c r="H238" s="72">
        <v>3</v>
      </c>
      <c r="I238" s="12" t="s">
        <v>235</v>
      </c>
      <c r="T238" s="318" t="str">
        <f t="shared" si="38"/>
        <v>トラック・バス</v>
      </c>
      <c r="U238" s="300" t="str">
        <f t="shared" si="39"/>
        <v>LPG</v>
      </c>
      <c r="V238" s="300" t="str">
        <f t="shared" si="40"/>
        <v>1.7～2.5 t</v>
      </c>
      <c r="W238" s="300" t="str">
        <f t="shared" si="41"/>
        <v>S54</v>
      </c>
      <c r="X238" s="301" t="str">
        <f t="shared" si="42"/>
        <v>J</v>
      </c>
      <c r="Y238" s="287"/>
      <c r="Z238" s="300">
        <f t="shared" si="43"/>
        <v>1.2</v>
      </c>
      <c r="AA238" s="300">
        <f t="shared" si="44"/>
        <v>0</v>
      </c>
      <c r="AB238" s="361">
        <f t="shared" si="45"/>
        <v>3</v>
      </c>
    </row>
    <row r="239" spans="1:35" x14ac:dyDescent="0.2">
      <c r="A239" s="72" t="str">
        <f t="shared" si="47"/>
        <v>貨2LL</v>
      </c>
      <c r="B239" s="72" t="s">
        <v>861</v>
      </c>
      <c r="C239" s="72" t="s">
        <v>793</v>
      </c>
      <c r="D239" s="72" t="s">
        <v>9</v>
      </c>
      <c r="E239" s="72" t="s">
        <v>10</v>
      </c>
      <c r="F239" s="72">
        <v>0.9</v>
      </c>
      <c r="G239" s="72">
        <v>0</v>
      </c>
      <c r="H239" s="72">
        <v>3</v>
      </c>
      <c r="I239" s="12" t="s">
        <v>235</v>
      </c>
      <c r="T239" s="318" t="str">
        <f t="shared" si="38"/>
        <v>トラック・バス</v>
      </c>
      <c r="U239" s="300" t="str">
        <f t="shared" si="39"/>
        <v>LPG</v>
      </c>
      <c r="V239" s="300" t="str">
        <f t="shared" si="40"/>
        <v>1.7～2.5 t</v>
      </c>
      <c r="W239" s="300" t="str">
        <f t="shared" si="41"/>
        <v>S56</v>
      </c>
      <c r="X239" s="301" t="str">
        <f t="shared" si="42"/>
        <v>L</v>
      </c>
      <c r="Y239" s="287"/>
      <c r="Z239" s="300">
        <f t="shared" si="43"/>
        <v>0.9</v>
      </c>
      <c r="AA239" s="300">
        <f t="shared" si="44"/>
        <v>0</v>
      </c>
      <c r="AB239" s="361">
        <f t="shared" si="45"/>
        <v>3</v>
      </c>
    </row>
    <row r="240" spans="1:35" x14ac:dyDescent="0.2">
      <c r="A240" s="72" t="str">
        <f t="shared" si="47"/>
        <v>貨2LT</v>
      </c>
      <c r="B240" s="72" t="s">
        <v>861</v>
      </c>
      <c r="C240" s="72" t="s">
        <v>793</v>
      </c>
      <c r="D240" s="72" t="s">
        <v>18</v>
      </c>
      <c r="E240" s="72" t="s">
        <v>19</v>
      </c>
      <c r="F240" s="72">
        <v>0.7</v>
      </c>
      <c r="G240" s="72">
        <v>0</v>
      </c>
      <c r="H240" s="72">
        <v>3</v>
      </c>
      <c r="I240" s="12" t="s">
        <v>235</v>
      </c>
      <c r="T240" s="318" t="str">
        <f t="shared" si="38"/>
        <v>トラック・バス</v>
      </c>
      <c r="U240" s="300" t="str">
        <f t="shared" si="39"/>
        <v>LPG</v>
      </c>
      <c r="V240" s="300" t="str">
        <f t="shared" si="40"/>
        <v>1.7～2.5 t</v>
      </c>
      <c r="W240" s="300" t="str">
        <f t="shared" si="41"/>
        <v>H元</v>
      </c>
      <c r="X240" s="301" t="str">
        <f t="shared" si="42"/>
        <v>T</v>
      </c>
      <c r="Y240" s="287"/>
      <c r="Z240" s="300">
        <f t="shared" si="43"/>
        <v>0.7</v>
      </c>
      <c r="AA240" s="300">
        <f t="shared" si="44"/>
        <v>0</v>
      </c>
      <c r="AB240" s="361">
        <f t="shared" si="45"/>
        <v>3</v>
      </c>
    </row>
    <row r="241" spans="1:35" x14ac:dyDescent="0.2">
      <c r="A241" s="72" t="str">
        <f t="shared" si="47"/>
        <v>貨2LGA</v>
      </c>
      <c r="B241" s="72" t="s">
        <v>861</v>
      </c>
      <c r="C241" s="72" t="s">
        <v>793</v>
      </c>
      <c r="D241" s="72" t="s">
        <v>851</v>
      </c>
      <c r="E241" s="72" t="s">
        <v>49</v>
      </c>
      <c r="F241" s="72">
        <v>0.4</v>
      </c>
      <c r="G241" s="72">
        <v>0</v>
      </c>
      <c r="H241" s="72">
        <v>3</v>
      </c>
      <c r="I241" s="12" t="s">
        <v>235</v>
      </c>
      <c r="T241" s="318" t="str">
        <f t="shared" si="38"/>
        <v>トラック・バス</v>
      </c>
      <c r="U241" s="300" t="str">
        <f t="shared" si="39"/>
        <v>LPG</v>
      </c>
      <c r="V241" s="300" t="str">
        <f t="shared" si="40"/>
        <v>1.7～2.5 t</v>
      </c>
      <c r="W241" s="300" t="str">
        <f t="shared" si="41"/>
        <v>H6,H10</v>
      </c>
      <c r="X241" s="301" t="str">
        <f t="shared" si="42"/>
        <v>GA</v>
      </c>
      <c r="Y241" s="287"/>
      <c r="Z241" s="300">
        <f t="shared" si="43"/>
        <v>0.4</v>
      </c>
      <c r="AA241" s="300">
        <f t="shared" si="44"/>
        <v>0</v>
      </c>
      <c r="AB241" s="361">
        <f t="shared" si="45"/>
        <v>3</v>
      </c>
    </row>
    <row r="242" spans="1:35" x14ac:dyDescent="0.2">
      <c r="A242" s="72" t="str">
        <f t="shared" si="47"/>
        <v>貨2LGC</v>
      </c>
      <c r="B242" s="72" t="s">
        <v>861</v>
      </c>
      <c r="C242" s="72" t="s">
        <v>793</v>
      </c>
      <c r="D242" s="72" t="s">
        <v>851</v>
      </c>
      <c r="E242" s="72" t="s">
        <v>51</v>
      </c>
      <c r="F242" s="72">
        <v>0.4</v>
      </c>
      <c r="G242" s="72">
        <v>0</v>
      </c>
      <c r="H242" s="72">
        <v>3</v>
      </c>
      <c r="I242" s="12" t="s">
        <v>235</v>
      </c>
      <c r="T242" s="318" t="str">
        <f t="shared" si="38"/>
        <v>トラック・バス</v>
      </c>
      <c r="U242" s="300" t="str">
        <f t="shared" si="39"/>
        <v>LPG</v>
      </c>
      <c r="V242" s="300" t="str">
        <f t="shared" si="40"/>
        <v>1.7～2.5 t</v>
      </c>
      <c r="W242" s="300" t="str">
        <f t="shared" si="41"/>
        <v>H6,H10</v>
      </c>
      <c r="X242" s="301" t="str">
        <f t="shared" si="42"/>
        <v>GC</v>
      </c>
      <c r="Y242" s="287"/>
      <c r="Z242" s="300">
        <f t="shared" si="43"/>
        <v>0.4</v>
      </c>
      <c r="AA242" s="300">
        <f t="shared" si="44"/>
        <v>0</v>
      </c>
      <c r="AB242" s="361">
        <f t="shared" si="45"/>
        <v>3</v>
      </c>
    </row>
    <row r="243" spans="1:35" x14ac:dyDescent="0.2">
      <c r="A243" s="72" t="str">
        <f t="shared" si="47"/>
        <v>貨2LHG</v>
      </c>
      <c r="B243" s="72" t="s">
        <v>861</v>
      </c>
      <c r="C243" s="72" t="s">
        <v>793</v>
      </c>
      <c r="D243" s="72" t="s">
        <v>851</v>
      </c>
      <c r="E243" s="72" t="s">
        <v>59</v>
      </c>
      <c r="F243" s="72">
        <v>0.2</v>
      </c>
      <c r="G243" s="72">
        <v>0</v>
      </c>
      <c r="H243" s="72">
        <v>3</v>
      </c>
      <c r="I243" s="12" t="s">
        <v>241</v>
      </c>
      <c r="J243" s="72" t="s">
        <v>242</v>
      </c>
      <c r="T243" s="318" t="str">
        <f t="shared" si="38"/>
        <v>トラック・バス</v>
      </c>
      <c r="U243" s="300" t="str">
        <f t="shared" si="39"/>
        <v>LPG</v>
      </c>
      <c r="V243" s="300" t="str">
        <f t="shared" si="40"/>
        <v>1.7～2.5 t</v>
      </c>
      <c r="W243" s="300" t="str">
        <f t="shared" si="41"/>
        <v>H6,H10</v>
      </c>
      <c r="X243" s="301" t="str">
        <f t="shared" si="42"/>
        <v>HG</v>
      </c>
      <c r="Y243" s="287"/>
      <c r="Z243" s="300">
        <f t="shared" si="43"/>
        <v>0.2</v>
      </c>
      <c r="AA243" s="300">
        <f t="shared" si="44"/>
        <v>0</v>
      </c>
      <c r="AB243" s="361">
        <f t="shared" si="45"/>
        <v>3</v>
      </c>
    </row>
    <row r="244" spans="1:35" x14ac:dyDescent="0.2">
      <c r="A244" s="72" t="str">
        <f t="shared" si="47"/>
        <v>貨2LGK</v>
      </c>
      <c r="B244" s="72" t="s">
        <v>861</v>
      </c>
      <c r="C244" s="72" t="s">
        <v>793</v>
      </c>
      <c r="D244" s="72" t="s">
        <v>21</v>
      </c>
      <c r="E244" s="72" t="s">
        <v>57</v>
      </c>
      <c r="F244" s="284">
        <v>0.13</v>
      </c>
      <c r="G244" s="72">
        <v>0</v>
      </c>
      <c r="H244" s="72">
        <v>3</v>
      </c>
      <c r="I244" s="12" t="s">
        <v>235</v>
      </c>
      <c r="T244" s="318" t="str">
        <f t="shared" si="38"/>
        <v>トラック・バス</v>
      </c>
      <c r="U244" s="300" t="str">
        <f t="shared" si="39"/>
        <v>LPG</v>
      </c>
      <c r="V244" s="300" t="str">
        <f t="shared" si="40"/>
        <v>1.7～2.5 t</v>
      </c>
      <c r="W244" s="300" t="str">
        <f t="shared" si="41"/>
        <v>H13</v>
      </c>
      <c r="X244" s="301" t="str">
        <f t="shared" si="42"/>
        <v>GK</v>
      </c>
      <c r="Y244" s="287"/>
      <c r="Z244" s="300">
        <f t="shared" si="43"/>
        <v>0.13</v>
      </c>
      <c r="AA244" s="300">
        <f t="shared" si="44"/>
        <v>0</v>
      </c>
      <c r="AB244" s="361">
        <f t="shared" si="45"/>
        <v>3</v>
      </c>
    </row>
    <row r="245" spans="1:35" x14ac:dyDescent="0.2">
      <c r="A245" s="72" t="str">
        <f t="shared" si="47"/>
        <v>貨2LHQ</v>
      </c>
      <c r="B245" s="72" t="s">
        <v>861</v>
      </c>
      <c r="C245" s="72" t="s">
        <v>793</v>
      </c>
      <c r="D245" s="72" t="s">
        <v>21</v>
      </c>
      <c r="E245" s="72" t="s">
        <v>68</v>
      </c>
      <c r="F245" s="284">
        <v>6.5000000000000002E-2</v>
      </c>
      <c r="G245" s="72">
        <v>0</v>
      </c>
      <c r="H245" s="72">
        <v>3</v>
      </c>
      <c r="I245" s="12" t="s">
        <v>241</v>
      </c>
      <c r="J245" s="72" t="s">
        <v>242</v>
      </c>
      <c r="T245" s="318" t="str">
        <f t="shared" si="38"/>
        <v>トラック・バス</v>
      </c>
      <c r="U245" s="300" t="str">
        <f t="shared" si="39"/>
        <v>LPG</v>
      </c>
      <c r="V245" s="300" t="str">
        <f t="shared" si="40"/>
        <v>1.7～2.5 t</v>
      </c>
      <c r="W245" s="300" t="str">
        <f t="shared" si="41"/>
        <v>H13</v>
      </c>
      <c r="X245" s="301" t="str">
        <f t="shared" si="42"/>
        <v>HQ</v>
      </c>
      <c r="Y245" s="287"/>
      <c r="Z245" s="300">
        <f t="shared" si="43"/>
        <v>6.5000000000000002E-2</v>
      </c>
      <c r="AA245" s="300">
        <f t="shared" si="44"/>
        <v>0</v>
      </c>
      <c r="AB245" s="361">
        <f t="shared" si="45"/>
        <v>3</v>
      </c>
    </row>
    <row r="246" spans="1:35" x14ac:dyDescent="0.2">
      <c r="A246" s="72" t="str">
        <f t="shared" si="47"/>
        <v>貨2LTC</v>
      </c>
      <c r="B246" s="72" t="s">
        <v>861</v>
      </c>
      <c r="C246" s="72" t="s">
        <v>793</v>
      </c>
      <c r="D246" s="72" t="s">
        <v>21</v>
      </c>
      <c r="E246" s="72" t="s">
        <v>81</v>
      </c>
      <c r="F246" s="72">
        <v>9.7500000000000003E-2</v>
      </c>
      <c r="G246" s="72">
        <v>0</v>
      </c>
      <c r="H246" s="72">
        <v>3</v>
      </c>
      <c r="I246" s="12" t="s">
        <v>235</v>
      </c>
      <c r="J246" s="72" t="s">
        <v>243</v>
      </c>
      <c r="T246" s="318" t="str">
        <f t="shared" si="38"/>
        <v>トラック・バス</v>
      </c>
      <c r="U246" s="300" t="str">
        <f t="shared" si="39"/>
        <v>LPG</v>
      </c>
      <c r="V246" s="300" t="str">
        <f t="shared" si="40"/>
        <v>1.7～2.5 t</v>
      </c>
      <c r="W246" s="300" t="str">
        <f t="shared" si="41"/>
        <v>H13</v>
      </c>
      <c r="X246" s="301" t="str">
        <f t="shared" si="42"/>
        <v>TC</v>
      </c>
      <c r="Y246" s="287" t="s">
        <v>243</v>
      </c>
      <c r="Z246" s="300">
        <f t="shared" si="43"/>
        <v>9.7500000000000003E-2</v>
      </c>
      <c r="AA246" s="300">
        <f t="shared" si="44"/>
        <v>0</v>
      </c>
      <c r="AB246" s="361">
        <f t="shared" si="45"/>
        <v>3</v>
      </c>
    </row>
    <row r="247" spans="1:35" x14ac:dyDescent="0.2">
      <c r="A247" s="72" t="str">
        <f t="shared" si="47"/>
        <v>貨2LXC</v>
      </c>
      <c r="B247" s="72" t="s">
        <v>861</v>
      </c>
      <c r="C247" s="72" t="s">
        <v>793</v>
      </c>
      <c r="D247" s="72" t="s">
        <v>21</v>
      </c>
      <c r="E247" s="72" t="s">
        <v>95</v>
      </c>
      <c r="F247" s="72">
        <v>9.7500000000000003E-2</v>
      </c>
      <c r="G247" s="72">
        <v>0</v>
      </c>
      <c r="H247" s="72">
        <v>3</v>
      </c>
      <c r="I247" s="12" t="s">
        <v>241</v>
      </c>
      <c r="J247" s="72" t="s">
        <v>972</v>
      </c>
      <c r="T247" s="318" t="str">
        <f t="shared" si="38"/>
        <v>トラック・バス</v>
      </c>
      <c r="U247" s="300" t="str">
        <f t="shared" si="39"/>
        <v>LPG</v>
      </c>
      <c r="V247" s="300" t="str">
        <f t="shared" si="40"/>
        <v>1.7～2.5 t</v>
      </c>
      <c r="W247" s="300" t="str">
        <f t="shared" si="41"/>
        <v>H13</v>
      </c>
      <c r="X247" s="301" t="str">
        <f t="shared" si="42"/>
        <v>XC</v>
      </c>
      <c r="Y247" s="287" t="s">
        <v>243</v>
      </c>
      <c r="Z247" s="300">
        <f t="shared" si="43"/>
        <v>9.7500000000000003E-2</v>
      </c>
      <c r="AA247" s="300">
        <f t="shared" si="44"/>
        <v>0</v>
      </c>
      <c r="AB247" s="361">
        <f t="shared" si="45"/>
        <v>3</v>
      </c>
    </row>
    <row r="248" spans="1:35" x14ac:dyDescent="0.2">
      <c r="A248" s="72" t="str">
        <f t="shared" si="47"/>
        <v>貨2LLC</v>
      </c>
      <c r="B248" s="72" t="s">
        <v>861</v>
      </c>
      <c r="C248" s="72" t="s">
        <v>793</v>
      </c>
      <c r="D248" s="72" t="s">
        <v>21</v>
      </c>
      <c r="E248" s="72" t="s">
        <v>72</v>
      </c>
      <c r="F248" s="72">
        <v>6.5000000000000002E-2</v>
      </c>
      <c r="G248" s="72">
        <v>0</v>
      </c>
      <c r="H248" s="72">
        <v>3</v>
      </c>
      <c r="I248" s="12" t="s">
        <v>235</v>
      </c>
      <c r="J248" s="72" t="s">
        <v>244</v>
      </c>
      <c r="T248" s="318" t="str">
        <f t="shared" si="38"/>
        <v>トラック・バス</v>
      </c>
      <c r="U248" s="300" t="str">
        <f t="shared" si="39"/>
        <v>LPG</v>
      </c>
      <c r="V248" s="300" t="str">
        <f t="shared" si="40"/>
        <v>1.7～2.5 t</v>
      </c>
      <c r="W248" s="300" t="str">
        <f t="shared" si="41"/>
        <v>H13</v>
      </c>
      <c r="X248" s="301" t="str">
        <f t="shared" si="42"/>
        <v>LC</v>
      </c>
      <c r="Y248" s="287" t="s">
        <v>244</v>
      </c>
      <c r="Z248" s="300">
        <f t="shared" si="43"/>
        <v>6.5000000000000002E-2</v>
      </c>
      <c r="AA248" s="300">
        <f t="shared" si="44"/>
        <v>0</v>
      </c>
      <c r="AB248" s="361">
        <f t="shared" si="45"/>
        <v>3</v>
      </c>
      <c r="AD248" s="284"/>
      <c r="AE248" s="284"/>
      <c r="AF248" s="284"/>
      <c r="AG248" s="284"/>
      <c r="AH248" s="284"/>
      <c r="AI248" s="284"/>
    </row>
    <row r="249" spans="1:35" x14ac:dyDescent="0.2">
      <c r="A249" s="72" t="str">
        <f t="shared" si="47"/>
        <v>貨2LYC</v>
      </c>
      <c r="B249" s="72" t="s">
        <v>861</v>
      </c>
      <c r="C249" s="72" t="s">
        <v>793</v>
      </c>
      <c r="D249" s="72" t="s">
        <v>21</v>
      </c>
      <c r="E249" s="72" t="s">
        <v>99</v>
      </c>
      <c r="F249" s="72">
        <v>6.5000000000000002E-2</v>
      </c>
      <c r="G249" s="72">
        <v>0</v>
      </c>
      <c r="H249" s="72">
        <v>3</v>
      </c>
      <c r="I249" s="12" t="s">
        <v>241</v>
      </c>
      <c r="J249" s="72" t="s">
        <v>973</v>
      </c>
      <c r="T249" s="318" t="str">
        <f t="shared" si="38"/>
        <v>トラック・バス</v>
      </c>
      <c r="U249" s="300" t="str">
        <f t="shared" si="39"/>
        <v>LPG</v>
      </c>
      <c r="V249" s="300" t="str">
        <f t="shared" si="40"/>
        <v>1.7～2.5 t</v>
      </c>
      <c r="W249" s="300" t="str">
        <f t="shared" si="41"/>
        <v>H13</v>
      </c>
      <c r="X249" s="301" t="str">
        <f t="shared" si="42"/>
        <v>YC</v>
      </c>
      <c r="Y249" s="287" t="s">
        <v>244</v>
      </c>
      <c r="Z249" s="300">
        <f t="shared" si="43"/>
        <v>6.5000000000000002E-2</v>
      </c>
      <c r="AA249" s="300">
        <f t="shared" si="44"/>
        <v>0</v>
      </c>
      <c r="AB249" s="361">
        <f t="shared" si="45"/>
        <v>3</v>
      </c>
      <c r="AD249" s="284"/>
      <c r="AE249" s="284"/>
      <c r="AF249" s="284"/>
      <c r="AG249" s="284"/>
      <c r="AH249" s="284"/>
      <c r="AI249" s="284"/>
    </row>
    <row r="250" spans="1:35" s="284" customFormat="1" x14ac:dyDescent="0.2">
      <c r="A250" s="72" t="str">
        <f t="shared" si="47"/>
        <v>貨2LUC</v>
      </c>
      <c r="B250" s="282" t="s">
        <v>861</v>
      </c>
      <c r="C250" s="282" t="s">
        <v>793</v>
      </c>
      <c r="D250" s="282" t="s">
        <v>21</v>
      </c>
      <c r="E250" s="282" t="s">
        <v>88</v>
      </c>
      <c r="F250" s="282">
        <v>3.2500000000000001E-2</v>
      </c>
      <c r="G250" s="72">
        <v>0</v>
      </c>
      <c r="H250" s="72">
        <v>3</v>
      </c>
      <c r="I250" s="283" t="s">
        <v>235</v>
      </c>
      <c r="J250" s="282" t="s">
        <v>245</v>
      </c>
      <c r="K250" s="72"/>
      <c r="L250" s="72"/>
      <c r="M250" s="72"/>
      <c r="N250" s="72"/>
      <c r="O250" s="72"/>
      <c r="P250" s="72"/>
      <c r="Q250" s="72"/>
      <c r="R250" s="72"/>
      <c r="S250" s="72"/>
      <c r="T250" s="318" t="str">
        <f t="shared" si="38"/>
        <v>トラック・バス</v>
      </c>
      <c r="U250" s="300" t="str">
        <f t="shared" si="39"/>
        <v>LPG</v>
      </c>
      <c r="V250" s="300" t="str">
        <f t="shared" si="40"/>
        <v>1.7～2.5 t</v>
      </c>
      <c r="W250" s="300" t="str">
        <f t="shared" si="41"/>
        <v>H13</v>
      </c>
      <c r="X250" s="301" t="str">
        <f t="shared" si="42"/>
        <v>UC</v>
      </c>
      <c r="Y250" s="287" t="s">
        <v>245</v>
      </c>
      <c r="Z250" s="300">
        <f t="shared" si="43"/>
        <v>3.2500000000000001E-2</v>
      </c>
      <c r="AA250" s="300">
        <f t="shared" si="44"/>
        <v>0</v>
      </c>
      <c r="AB250" s="361">
        <f t="shared" si="45"/>
        <v>3</v>
      </c>
      <c r="AD250" s="272"/>
      <c r="AE250" s="272"/>
      <c r="AF250" s="272"/>
      <c r="AG250" s="272"/>
      <c r="AH250" s="272"/>
      <c r="AI250" s="272"/>
    </row>
    <row r="251" spans="1:35" s="284" customFormat="1" x14ac:dyDescent="0.2">
      <c r="A251" s="72" t="str">
        <f t="shared" si="47"/>
        <v>貨2LZC</v>
      </c>
      <c r="B251" s="282" t="s">
        <v>861</v>
      </c>
      <c r="C251" s="282" t="s">
        <v>793</v>
      </c>
      <c r="D251" s="282" t="s">
        <v>21</v>
      </c>
      <c r="E251" s="282" t="s">
        <v>103</v>
      </c>
      <c r="F251" s="282">
        <v>3.2500000000000001E-2</v>
      </c>
      <c r="G251" s="72">
        <v>0</v>
      </c>
      <c r="H251" s="72">
        <v>3</v>
      </c>
      <c r="I251" s="283" t="s">
        <v>241</v>
      </c>
      <c r="J251" s="282" t="s">
        <v>974</v>
      </c>
      <c r="K251" s="72"/>
      <c r="L251" s="72"/>
      <c r="M251" s="72"/>
      <c r="N251" s="72"/>
      <c r="O251" s="72"/>
      <c r="P251" s="72"/>
      <c r="Q251" s="72"/>
      <c r="R251" s="72"/>
      <c r="S251" s="72"/>
      <c r="T251" s="318" t="str">
        <f t="shared" si="38"/>
        <v>トラック・バス</v>
      </c>
      <c r="U251" s="300" t="str">
        <f t="shared" si="39"/>
        <v>LPG</v>
      </c>
      <c r="V251" s="300" t="str">
        <f t="shared" si="40"/>
        <v>1.7～2.5 t</v>
      </c>
      <c r="W251" s="300" t="str">
        <f t="shared" si="41"/>
        <v>H13</v>
      </c>
      <c r="X251" s="301" t="str">
        <f t="shared" si="42"/>
        <v>ZC</v>
      </c>
      <c r="Y251" s="287" t="s">
        <v>245</v>
      </c>
      <c r="Z251" s="300">
        <f t="shared" si="43"/>
        <v>3.2500000000000001E-2</v>
      </c>
      <c r="AA251" s="300">
        <f t="shared" si="44"/>
        <v>0</v>
      </c>
      <c r="AB251" s="361">
        <f t="shared" si="45"/>
        <v>3</v>
      </c>
      <c r="AD251" s="272"/>
      <c r="AE251" s="272"/>
      <c r="AF251" s="272"/>
      <c r="AG251" s="272"/>
      <c r="AH251" s="272"/>
      <c r="AI251" s="272"/>
    </row>
    <row r="252" spans="1:35" s="272" customFormat="1" x14ac:dyDescent="0.2">
      <c r="A252" s="72" t="str">
        <f t="shared" si="47"/>
        <v>貨2LABF</v>
      </c>
      <c r="B252" s="272" t="s">
        <v>861</v>
      </c>
      <c r="C252" s="272" t="s">
        <v>793</v>
      </c>
      <c r="D252" s="273" t="s">
        <v>839</v>
      </c>
      <c r="E252" s="273" t="s">
        <v>258</v>
      </c>
      <c r="F252" s="272">
        <v>7.0000000000000007E-2</v>
      </c>
      <c r="G252" s="72">
        <v>0</v>
      </c>
      <c r="H252" s="72">
        <v>3</v>
      </c>
      <c r="I252" s="274" t="s">
        <v>235</v>
      </c>
      <c r="K252" s="72"/>
      <c r="L252" s="72"/>
      <c r="M252" s="72"/>
      <c r="N252" s="72"/>
      <c r="O252" s="72"/>
      <c r="P252" s="72"/>
      <c r="Q252" s="72"/>
      <c r="R252" s="72"/>
      <c r="S252" s="72"/>
      <c r="T252" s="318" t="str">
        <f t="shared" si="38"/>
        <v>トラック・バス</v>
      </c>
      <c r="U252" s="300" t="str">
        <f t="shared" si="39"/>
        <v>LPG</v>
      </c>
      <c r="V252" s="300" t="str">
        <f t="shared" si="40"/>
        <v>1.7～2.5 t</v>
      </c>
      <c r="W252" s="300" t="str">
        <f t="shared" si="41"/>
        <v>H17</v>
      </c>
      <c r="X252" s="301" t="str">
        <f t="shared" si="42"/>
        <v>ABF</v>
      </c>
      <c r="Y252" s="287"/>
      <c r="Z252" s="300">
        <f t="shared" si="43"/>
        <v>7.0000000000000007E-2</v>
      </c>
      <c r="AA252" s="300">
        <f t="shared" si="44"/>
        <v>0</v>
      </c>
      <c r="AB252" s="361">
        <f t="shared" si="45"/>
        <v>3</v>
      </c>
    </row>
    <row r="253" spans="1:35" s="272" customFormat="1" x14ac:dyDescent="0.2">
      <c r="A253" s="72" t="str">
        <f t="shared" si="47"/>
        <v>貨2LAAF</v>
      </c>
      <c r="B253" s="272" t="s">
        <v>861</v>
      </c>
      <c r="C253" s="272" t="s">
        <v>793</v>
      </c>
      <c r="D253" s="273" t="s">
        <v>839</v>
      </c>
      <c r="E253" s="273" t="s">
        <v>259</v>
      </c>
      <c r="F253" s="272">
        <v>3.5000000000000003E-2</v>
      </c>
      <c r="G253" s="72">
        <v>0</v>
      </c>
      <c r="H253" s="72">
        <v>3</v>
      </c>
      <c r="I253" s="274" t="s">
        <v>241</v>
      </c>
      <c r="J253" s="273" t="s">
        <v>242</v>
      </c>
      <c r="K253" s="72"/>
      <c r="L253" s="72"/>
      <c r="M253" s="72"/>
      <c r="N253" s="72"/>
      <c r="O253" s="72"/>
      <c r="P253" s="72"/>
      <c r="Q253" s="72"/>
      <c r="R253" s="72"/>
      <c r="S253" s="72"/>
      <c r="T253" s="318" t="str">
        <f t="shared" si="38"/>
        <v>トラック・バス</v>
      </c>
      <c r="U253" s="300" t="str">
        <f t="shared" si="39"/>
        <v>LPG</v>
      </c>
      <c r="V253" s="300" t="str">
        <f t="shared" si="40"/>
        <v>1.7～2.5 t</v>
      </c>
      <c r="W253" s="300" t="str">
        <f t="shared" si="41"/>
        <v>H17</v>
      </c>
      <c r="X253" s="301" t="str">
        <f t="shared" si="42"/>
        <v>AAF</v>
      </c>
      <c r="Y253" s="287"/>
      <c r="Z253" s="300">
        <f t="shared" si="43"/>
        <v>3.5000000000000003E-2</v>
      </c>
      <c r="AA253" s="300">
        <f t="shared" si="44"/>
        <v>0</v>
      </c>
      <c r="AB253" s="361">
        <f t="shared" si="45"/>
        <v>3</v>
      </c>
    </row>
    <row r="254" spans="1:35" s="272" customFormat="1" x14ac:dyDescent="0.2">
      <c r="A254" s="72" t="str">
        <f t="shared" ref="A254:A260" si="48">CONCATENATE(C254,E254)</f>
        <v>貨2LALF</v>
      </c>
      <c r="B254" s="272" t="s">
        <v>861</v>
      </c>
      <c r="C254" s="272" t="s">
        <v>793</v>
      </c>
      <c r="D254" s="273" t="s">
        <v>839</v>
      </c>
      <c r="E254" s="273" t="s">
        <v>1523</v>
      </c>
      <c r="F254" s="272">
        <v>1.7500000000000002E-2</v>
      </c>
      <c r="G254" s="72">
        <v>0</v>
      </c>
      <c r="H254" s="72">
        <v>3</v>
      </c>
      <c r="I254" s="274" t="s">
        <v>1480</v>
      </c>
      <c r="J254" s="273"/>
      <c r="K254" s="72"/>
      <c r="L254" s="72"/>
      <c r="M254" s="72"/>
      <c r="N254" s="72"/>
      <c r="O254" s="72"/>
      <c r="P254" s="72"/>
      <c r="Q254" s="72"/>
      <c r="R254" s="72"/>
      <c r="S254" s="72"/>
      <c r="T254" s="318" t="str">
        <f t="shared" si="38"/>
        <v>トラック・バス</v>
      </c>
      <c r="U254" s="300" t="str">
        <f t="shared" si="39"/>
        <v>LPG</v>
      </c>
      <c r="V254" s="300" t="str">
        <f t="shared" si="40"/>
        <v>1.7～2.5 t</v>
      </c>
      <c r="W254" s="300" t="str">
        <f t="shared" si="41"/>
        <v>H17</v>
      </c>
      <c r="X254" s="301" t="str">
        <f t="shared" si="42"/>
        <v>ALF</v>
      </c>
      <c r="Y254" s="287"/>
      <c r="Z254" s="300">
        <f t="shared" si="43"/>
        <v>1.7500000000000002E-2</v>
      </c>
      <c r="AA254" s="300">
        <f t="shared" si="44"/>
        <v>0</v>
      </c>
      <c r="AB254" s="361">
        <f t="shared" si="45"/>
        <v>3</v>
      </c>
    </row>
    <row r="255" spans="1:35" s="272" customFormat="1" x14ac:dyDescent="0.2">
      <c r="A255" s="72" t="str">
        <f t="shared" si="48"/>
        <v>貨2LCAF</v>
      </c>
      <c r="B255" s="272" t="s">
        <v>861</v>
      </c>
      <c r="C255" s="272" t="s">
        <v>793</v>
      </c>
      <c r="D255" s="273" t="s">
        <v>839</v>
      </c>
      <c r="E255" s="273" t="s">
        <v>847</v>
      </c>
      <c r="F255" s="272">
        <v>3.5000000000000003E-2</v>
      </c>
      <c r="G255" s="72">
        <v>0</v>
      </c>
      <c r="H255" s="72">
        <v>3</v>
      </c>
      <c r="I255" s="274" t="s">
        <v>241</v>
      </c>
      <c r="J255" s="273" t="s">
        <v>973</v>
      </c>
      <c r="K255" s="72"/>
      <c r="L255" s="72"/>
      <c r="M255" s="72"/>
      <c r="N255" s="72"/>
      <c r="O255" s="72"/>
      <c r="P255" s="72"/>
      <c r="Q255" s="72"/>
      <c r="R255" s="72"/>
      <c r="S255" s="72"/>
      <c r="T255" s="318" t="str">
        <f t="shared" si="38"/>
        <v>トラック・バス</v>
      </c>
      <c r="U255" s="300" t="str">
        <f t="shared" si="39"/>
        <v>LPG</v>
      </c>
      <c r="V255" s="300" t="str">
        <f t="shared" si="40"/>
        <v>1.7～2.5 t</v>
      </c>
      <c r="W255" s="300" t="str">
        <f t="shared" si="41"/>
        <v>H17</v>
      </c>
      <c r="X255" s="301" t="str">
        <f t="shared" si="42"/>
        <v>CAF</v>
      </c>
      <c r="Y255" s="287" t="s">
        <v>1056</v>
      </c>
      <c r="Z255" s="300">
        <f t="shared" si="43"/>
        <v>3.5000000000000003E-2</v>
      </c>
      <c r="AA255" s="300">
        <f t="shared" si="44"/>
        <v>0</v>
      </c>
      <c r="AB255" s="361">
        <f t="shared" si="45"/>
        <v>3</v>
      </c>
    </row>
    <row r="256" spans="1:35" s="272" customFormat="1" x14ac:dyDescent="0.2">
      <c r="A256" s="72" t="str">
        <f t="shared" si="48"/>
        <v>貨2LCBF</v>
      </c>
      <c r="B256" s="272" t="s">
        <v>861</v>
      </c>
      <c r="C256" s="272" t="s">
        <v>793</v>
      </c>
      <c r="D256" s="273" t="s">
        <v>839</v>
      </c>
      <c r="E256" s="273" t="s">
        <v>848</v>
      </c>
      <c r="F256" s="272">
        <v>3.5000000000000003E-2</v>
      </c>
      <c r="G256" s="72">
        <v>0</v>
      </c>
      <c r="H256" s="72">
        <v>3</v>
      </c>
      <c r="I256" s="274" t="s">
        <v>248</v>
      </c>
      <c r="J256" s="273" t="s">
        <v>244</v>
      </c>
      <c r="K256" s="284"/>
      <c r="L256" s="284"/>
      <c r="M256" s="284"/>
      <c r="N256" s="284"/>
      <c r="O256" s="284"/>
      <c r="P256" s="284"/>
      <c r="Q256" s="284"/>
      <c r="R256" s="284"/>
      <c r="S256" s="284"/>
      <c r="T256" s="318" t="str">
        <f t="shared" si="38"/>
        <v>トラック・バス</v>
      </c>
      <c r="U256" s="300" t="str">
        <f t="shared" si="39"/>
        <v>LPG</v>
      </c>
      <c r="V256" s="300" t="str">
        <f t="shared" si="40"/>
        <v>1.7～2.5 t</v>
      </c>
      <c r="W256" s="300" t="str">
        <f t="shared" si="41"/>
        <v>H17</v>
      </c>
      <c r="X256" s="301" t="str">
        <f t="shared" si="42"/>
        <v>CBF</v>
      </c>
      <c r="Y256" s="287" t="s">
        <v>1056</v>
      </c>
      <c r="Z256" s="300">
        <f t="shared" si="43"/>
        <v>3.5000000000000003E-2</v>
      </c>
      <c r="AA256" s="300">
        <f t="shared" si="44"/>
        <v>0</v>
      </c>
      <c r="AB256" s="361">
        <f t="shared" si="45"/>
        <v>3</v>
      </c>
      <c r="AD256" s="72"/>
      <c r="AE256" s="72"/>
      <c r="AF256" s="72"/>
      <c r="AG256" s="72"/>
      <c r="AH256" s="72"/>
      <c r="AI256" s="72"/>
    </row>
    <row r="257" spans="1:35" s="272" customFormat="1" x14ac:dyDescent="0.2">
      <c r="A257" s="72" t="str">
        <f t="shared" si="48"/>
        <v>貨2LCLF</v>
      </c>
      <c r="B257" s="272" t="s">
        <v>861</v>
      </c>
      <c r="C257" s="272" t="s">
        <v>793</v>
      </c>
      <c r="D257" s="273" t="s">
        <v>839</v>
      </c>
      <c r="E257" s="273" t="s">
        <v>1524</v>
      </c>
      <c r="F257" s="272">
        <v>3.5000000000000003E-2</v>
      </c>
      <c r="G257" s="72">
        <v>0</v>
      </c>
      <c r="H257" s="72">
        <v>3</v>
      </c>
      <c r="I257" s="274" t="s">
        <v>498</v>
      </c>
      <c r="J257" s="273"/>
      <c r="K257" s="284"/>
      <c r="L257" s="284"/>
      <c r="M257" s="284"/>
      <c r="N257" s="284"/>
      <c r="O257" s="284"/>
      <c r="P257" s="284"/>
      <c r="Q257" s="284"/>
      <c r="R257" s="284"/>
      <c r="S257" s="284"/>
      <c r="T257" s="318" t="str">
        <f t="shared" si="38"/>
        <v>トラック・バス</v>
      </c>
      <c r="U257" s="300" t="str">
        <f t="shared" si="39"/>
        <v>LPG</v>
      </c>
      <c r="V257" s="300" t="str">
        <f t="shared" si="40"/>
        <v>1.7～2.5 t</v>
      </c>
      <c r="W257" s="300" t="str">
        <f t="shared" si="41"/>
        <v>H17</v>
      </c>
      <c r="X257" s="301" t="str">
        <f t="shared" si="42"/>
        <v>CLF</v>
      </c>
      <c r="Y257" s="287" t="s">
        <v>1056</v>
      </c>
      <c r="Z257" s="300">
        <f t="shared" si="43"/>
        <v>3.5000000000000003E-2</v>
      </c>
      <c r="AA257" s="300">
        <f t="shared" si="44"/>
        <v>0</v>
      </c>
      <c r="AB257" s="361">
        <f t="shared" si="45"/>
        <v>3</v>
      </c>
      <c r="AD257" s="72"/>
      <c r="AE257" s="72"/>
      <c r="AF257" s="72"/>
      <c r="AG257" s="72"/>
      <c r="AH257" s="72"/>
      <c r="AI257" s="72"/>
    </row>
    <row r="258" spans="1:35" x14ac:dyDescent="0.2">
      <c r="A258" s="72" t="str">
        <f t="shared" si="48"/>
        <v>貨2LDAF</v>
      </c>
      <c r="B258" s="272" t="s">
        <v>861</v>
      </c>
      <c r="C258" s="272" t="s">
        <v>793</v>
      </c>
      <c r="D258" s="273" t="s">
        <v>839</v>
      </c>
      <c r="E258" s="72" t="s">
        <v>849</v>
      </c>
      <c r="F258" s="72">
        <v>1.7500000000000002E-2</v>
      </c>
      <c r="G258" s="72">
        <v>0</v>
      </c>
      <c r="H258" s="72">
        <v>3</v>
      </c>
      <c r="I258" s="12" t="s">
        <v>241</v>
      </c>
      <c r="J258" s="72" t="s">
        <v>974</v>
      </c>
      <c r="K258" s="272"/>
      <c r="L258" s="272"/>
      <c r="M258" s="272"/>
      <c r="N258" s="272"/>
      <c r="O258" s="272"/>
      <c r="P258" s="272"/>
      <c r="Q258" s="272"/>
      <c r="R258" s="272"/>
      <c r="S258" s="272"/>
      <c r="T258" s="318" t="str">
        <f t="shared" si="38"/>
        <v>トラック・バス</v>
      </c>
      <c r="U258" s="300" t="str">
        <f t="shared" si="39"/>
        <v>LPG</v>
      </c>
      <c r="V258" s="300" t="str">
        <f t="shared" si="40"/>
        <v>1.7～2.5 t</v>
      </c>
      <c r="W258" s="300" t="str">
        <f t="shared" si="41"/>
        <v>H17</v>
      </c>
      <c r="X258" s="301" t="str">
        <f t="shared" si="42"/>
        <v>DAF</v>
      </c>
      <c r="Y258" s="287" t="s">
        <v>1711</v>
      </c>
      <c r="Z258" s="300">
        <f t="shared" si="43"/>
        <v>1.7500000000000002E-2</v>
      </c>
      <c r="AA258" s="300">
        <f t="shared" si="44"/>
        <v>0</v>
      </c>
      <c r="AB258" s="361">
        <f t="shared" si="45"/>
        <v>3</v>
      </c>
    </row>
    <row r="259" spans="1:35" x14ac:dyDescent="0.2">
      <c r="A259" s="72" t="str">
        <f t="shared" si="48"/>
        <v>貨2LDBF</v>
      </c>
      <c r="B259" s="272" t="s">
        <v>861</v>
      </c>
      <c r="C259" s="272" t="s">
        <v>793</v>
      </c>
      <c r="D259" s="273" t="s">
        <v>839</v>
      </c>
      <c r="E259" s="72" t="s">
        <v>850</v>
      </c>
      <c r="F259" s="72">
        <v>1.7500000000000002E-2</v>
      </c>
      <c r="G259" s="72">
        <v>0</v>
      </c>
      <c r="H259" s="72">
        <v>3</v>
      </c>
      <c r="I259" s="12" t="s">
        <v>249</v>
      </c>
      <c r="J259" s="72" t="s">
        <v>245</v>
      </c>
      <c r="K259" s="272"/>
      <c r="L259" s="272"/>
      <c r="M259" s="272"/>
      <c r="N259" s="272"/>
      <c r="O259" s="272"/>
      <c r="P259" s="272"/>
      <c r="Q259" s="272"/>
      <c r="R259" s="272"/>
      <c r="S259" s="272"/>
      <c r="T259" s="318" t="str">
        <f t="shared" si="38"/>
        <v>トラック・バス</v>
      </c>
      <c r="U259" s="300" t="str">
        <f t="shared" si="39"/>
        <v>LPG</v>
      </c>
      <c r="V259" s="300" t="str">
        <f t="shared" si="40"/>
        <v>1.7～2.5 t</v>
      </c>
      <c r="W259" s="300" t="str">
        <f t="shared" si="41"/>
        <v>H17</v>
      </c>
      <c r="X259" s="301" t="str">
        <f t="shared" si="42"/>
        <v>DBF</v>
      </c>
      <c r="Y259" s="287" t="s">
        <v>1711</v>
      </c>
      <c r="Z259" s="300">
        <f t="shared" si="43"/>
        <v>1.7500000000000002E-2</v>
      </c>
      <c r="AA259" s="300">
        <f t="shared" si="44"/>
        <v>0</v>
      </c>
      <c r="AB259" s="361">
        <f t="shared" si="45"/>
        <v>3</v>
      </c>
    </row>
    <row r="260" spans="1:35" x14ac:dyDescent="0.2">
      <c r="A260" s="72" t="str">
        <f t="shared" si="48"/>
        <v>貨2LDLF</v>
      </c>
      <c r="B260" s="272" t="s">
        <v>861</v>
      </c>
      <c r="C260" s="272" t="s">
        <v>793</v>
      </c>
      <c r="D260" s="273" t="s">
        <v>839</v>
      </c>
      <c r="E260" s="357" t="s">
        <v>1515</v>
      </c>
      <c r="F260" s="357">
        <v>1.7500000000000002E-2</v>
      </c>
      <c r="G260" s="72">
        <v>0</v>
      </c>
      <c r="H260" s="72">
        <v>3</v>
      </c>
      <c r="I260" s="12" t="s">
        <v>498</v>
      </c>
      <c r="K260" s="272"/>
      <c r="L260" s="272"/>
      <c r="M260" s="272"/>
      <c r="N260" s="272"/>
      <c r="O260" s="272"/>
      <c r="P260" s="272"/>
      <c r="Q260" s="272"/>
      <c r="R260" s="272"/>
      <c r="S260" s="272"/>
      <c r="T260" s="318" t="str">
        <f t="shared" si="38"/>
        <v>トラック・バス</v>
      </c>
      <c r="U260" s="300" t="str">
        <f t="shared" si="39"/>
        <v>LPG</v>
      </c>
      <c r="V260" s="300" t="str">
        <f t="shared" si="40"/>
        <v>1.7～2.5 t</v>
      </c>
      <c r="W260" s="300" t="str">
        <f t="shared" si="41"/>
        <v>H17</v>
      </c>
      <c r="X260" s="301" t="str">
        <f t="shared" si="42"/>
        <v>DLF</v>
      </c>
      <c r="Y260" s="287" t="s">
        <v>1711</v>
      </c>
      <c r="Z260" s="300">
        <f t="shared" si="43"/>
        <v>1.7500000000000002E-2</v>
      </c>
      <c r="AA260" s="300">
        <f t="shared" si="44"/>
        <v>0</v>
      </c>
      <c r="AB260" s="361">
        <f t="shared" si="45"/>
        <v>3</v>
      </c>
    </row>
    <row r="261" spans="1:35" x14ac:dyDescent="0.2">
      <c r="A261" s="72" t="str">
        <f>CONCATENATE(C261,E261)</f>
        <v>貨2LLBF</v>
      </c>
      <c r="B261" s="72" t="s">
        <v>861</v>
      </c>
      <c r="C261" s="72" t="s">
        <v>793</v>
      </c>
      <c r="D261" s="72" t="s">
        <v>1100</v>
      </c>
      <c r="E261" s="72" t="s">
        <v>260</v>
      </c>
      <c r="F261" s="72">
        <v>7.0000000000000007E-2</v>
      </c>
      <c r="G261" s="72">
        <v>0</v>
      </c>
      <c r="H261" s="72">
        <v>3</v>
      </c>
      <c r="I261" s="12" t="s">
        <v>235</v>
      </c>
      <c r="K261" s="272"/>
      <c r="L261" s="272"/>
      <c r="M261" s="272"/>
      <c r="N261" s="272"/>
      <c r="O261" s="272"/>
      <c r="P261" s="272"/>
      <c r="Q261" s="272"/>
      <c r="R261" s="272"/>
      <c r="S261" s="272"/>
      <c r="T261" s="318" t="str">
        <f t="shared" ref="T261:T324" si="49">IF(LEFT(C261,1)="貨","トラック・バス","乗用車")</f>
        <v>トラック・バス</v>
      </c>
      <c r="U261" s="300" t="str">
        <f t="shared" ref="U261:U324" si="50">VLOOKUP(RIGHT(C261,1),$AL$4:$AM$8,2,FALSE)</f>
        <v>LPG</v>
      </c>
      <c r="V261" s="300" t="str">
        <f t="shared" ref="V261:V324" si="51">VLOOKUP(VALUE(MID(C261,2,1)),$AL$10:$AM$15,2,FALSE)</f>
        <v>1.7～2.5 t</v>
      </c>
      <c r="W261" s="300" t="str">
        <f t="shared" ref="W261:W324" si="52">D261</f>
        <v>H21</v>
      </c>
      <c r="X261" s="301" t="str">
        <f t="shared" ref="X261:X324" si="53">E261</f>
        <v>LBF</v>
      </c>
      <c r="Y261" s="287"/>
      <c r="Z261" s="300">
        <f t="shared" ref="Z261:Z324" si="54">F261</f>
        <v>7.0000000000000007E-2</v>
      </c>
      <c r="AA261" s="300">
        <f t="shared" ref="AA261:AA324" si="55">G261</f>
        <v>0</v>
      </c>
      <c r="AB261" s="361">
        <f t="shared" ref="AB261:AB324" si="56">H261</f>
        <v>3</v>
      </c>
    </row>
    <row r="262" spans="1:35" x14ac:dyDescent="0.2">
      <c r="A262" s="72" t="str">
        <f>CONCATENATE(C262,E262)</f>
        <v>貨2LLAF</v>
      </c>
      <c r="B262" s="72" t="s">
        <v>861</v>
      </c>
      <c r="C262" s="72" t="s">
        <v>793</v>
      </c>
      <c r="D262" s="72" t="s">
        <v>1100</v>
      </c>
      <c r="E262" s="72" t="s">
        <v>261</v>
      </c>
      <c r="F262" s="72">
        <v>3.5000000000000003E-2</v>
      </c>
      <c r="G262" s="72">
        <v>0</v>
      </c>
      <c r="H262" s="72">
        <v>3</v>
      </c>
      <c r="I262" s="12" t="s">
        <v>241</v>
      </c>
      <c r="J262" s="72" t="s">
        <v>242</v>
      </c>
      <c r="K262" s="272"/>
      <c r="L262" s="272"/>
      <c r="M262" s="272"/>
      <c r="N262" s="272"/>
      <c r="O262" s="272"/>
      <c r="P262" s="272"/>
      <c r="Q262" s="272"/>
      <c r="R262" s="272"/>
      <c r="S262" s="272"/>
      <c r="T262" s="318" t="str">
        <f t="shared" si="49"/>
        <v>トラック・バス</v>
      </c>
      <c r="U262" s="300" t="str">
        <f t="shared" si="50"/>
        <v>LPG</v>
      </c>
      <c r="V262" s="300" t="str">
        <f t="shared" si="51"/>
        <v>1.7～2.5 t</v>
      </c>
      <c r="W262" s="300" t="str">
        <f t="shared" si="52"/>
        <v>H21</v>
      </c>
      <c r="X262" s="301" t="str">
        <f t="shared" si="53"/>
        <v>LAF</v>
      </c>
      <c r="Y262" s="287"/>
      <c r="Z262" s="300">
        <f t="shared" si="54"/>
        <v>3.5000000000000003E-2</v>
      </c>
      <c r="AA262" s="300">
        <f t="shared" si="55"/>
        <v>0</v>
      </c>
      <c r="AB262" s="361">
        <f t="shared" si="56"/>
        <v>3</v>
      </c>
    </row>
    <row r="263" spans="1:35" x14ac:dyDescent="0.2">
      <c r="A263" s="72" t="str">
        <f t="shared" ref="A263:A272" si="57">CONCATENATE(C263,E263)</f>
        <v>貨2LLLF</v>
      </c>
      <c r="B263" s="72" t="s">
        <v>861</v>
      </c>
      <c r="C263" s="72" t="s">
        <v>793</v>
      </c>
      <c r="D263" s="72" t="s">
        <v>1100</v>
      </c>
      <c r="E263" s="72" t="s">
        <v>1247</v>
      </c>
      <c r="F263" s="72">
        <v>1.7500000000000002E-2</v>
      </c>
      <c r="G263" s="72">
        <v>0</v>
      </c>
      <c r="H263" s="72">
        <v>3</v>
      </c>
      <c r="I263" s="12" t="s">
        <v>498</v>
      </c>
      <c r="K263" s="272"/>
      <c r="L263" s="272"/>
      <c r="M263" s="272"/>
      <c r="N263" s="272"/>
      <c r="O263" s="272"/>
      <c r="P263" s="272"/>
      <c r="Q263" s="272"/>
      <c r="R263" s="272"/>
      <c r="S263" s="272"/>
      <c r="T263" s="318" t="str">
        <f t="shared" si="49"/>
        <v>トラック・バス</v>
      </c>
      <c r="U263" s="300" t="str">
        <f t="shared" si="50"/>
        <v>LPG</v>
      </c>
      <c r="V263" s="300" t="str">
        <f t="shared" si="51"/>
        <v>1.7～2.5 t</v>
      </c>
      <c r="W263" s="300" t="str">
        <f t="shared" si="52"/>
        <v>H21</v>
      </c>
      <c r="X263" s="301" t="str">
        <f t="shared" si="53"/>
        <v>LLF</v>
      </c>
      <c r="Y263" s="287"/>
      <c r="Z263" s="300">
        <f t="shared" si="54"/>
        <v>1.7500000000000002E-2</v>
      </c>
      <c r="AA263" s="300">
        <f t="shared" si="55"/>
        <v>0</v>
      </c>
      <c r="AB263" s="361">
        <f t="shared" si="56"/>
        <v>3</v>
      </c>
    </row>
    <row r="264" spans="1:35" x14ac:dyDescent="0.2">
      <c r="A264" s="72" t="str">
        <f t="shared" si="57"/>
        <v>貨2LMBF</v>
      </c>
      <c r="B264" s="72" t="s">
        <v>861</v>
      </c>
      <c r="C264" s="72" t="s">
        <v>793</v>
      </c>
      <c r="D264" s="72" t="s">
        <v>1100</v>
      </c>
      <c r="E264" s="72" t="s">
        <v>262</v>
      </c>
      <c r="F264" s="72">
        <v>3.5000000000000003E-2</v>
      </c>
      <c r="G264" s="72">
        <v>0</v>
      </c>
      <c r="H264" s="72">
        <v>3</v>
      </c>
      <c r="I264" s="12" t="s">
        <v>248</v>
      </c>
      <c r="J264" s="72" t="s">
        <v>1056</v>
      </c>
      <c r="T264" s="318" t="str">
        <f t="shared" si="49"/>
        <v>トラック・バス</v>
      </c>
      <c r="U264" s="300" t="str">
        <f t="shared" si="50"/>
        <v>LPG</v>
      </c>
      <c r="V264" s="300" t="str">
        <f t="shared" si="51"/>
        <v>1.7～2.5 t</v>
      </c>
      <c r="W264" s="300" t="str">
        <f t="shared" si="52"/>
        <v>H21</v>
      </c>
      <c r="X264" s="301" t="str">
        <f t="shared" si="53"/>
        <v>MBF</v>
      </c>
      <c r="Y264" s="287" t="s">
        <v>1704</v>
      </c>
      <c r="Z264" s="300">
        <f t="shared" si="54"/>
        <v>3.5000000000000003E-2</v>
      </c>
      <c r="AA264" s="300">
        <f t="shared" si="55"/>
        <v>0</v>
      </c>
      <c r="AB264" s="361">
        <f t="shared" si="56"/>
        <v>3</v>
      </c>
    </row>
    <row r="265" spans="1:35" x14ac:dyDescent="0.2">
      <c r="A265" s="72" t="str">
        <f t="shared" si="57"/>
        <v>貨2LMAF</v>
      </c>
      <c r="B265" s="72" t="s">
        <v>861</v>
      </c>
      <c r="C265" s="72" t="s">
        <v>793</v>
      </c>
      <c r="D265" s="72" t="s">
        <v>1100</v>
      </c>
      <c r="E265" s="72" t="s">
        <v>263</v>
      </c>
      <c r="F265" s="72">
        <v>3.5000000000000003E-2</v>
      </c>
      <c r="G265" s="72">
        <v>0</v>
      </c>
      <c r="H265" s="72">
        <v>3</v>
      </c>
      <c r="I265" s="12" t="s">
        <v>241</v>
      </c>
      <c r="J265" s="72" t="s">
        <v>1103</v>
      </c>
      <c r="T265" s="318" t="str">
        <f t="shared" si="49"/>
        <v>トラック・バス</v>
      </c>
      <c r="U265" s="300" t="str">
        <f t="shared" si="50"/>
        <v>LPG</v>
      </c>
      <c r="V265" s="300" t="str">
        <f t="shared" si="51"/>
        <v>1.7～2.5 t</v>
      </c>
      <c r="W265" s="300" t="str">
        <f t="shared" si="52"/>
        <v>H21</v>
      </c>
      <c r="X265" s="301" t="str">
        <f t="shared" si="53"/>
        <v>MAF</v>
      </c>
      <c r="Y265" s="287" t="s">
        <v>1704</v>
      </c>
      <c r="Z265" s="300">
        <f t="shared" si="54"/>
        <v>3.5000000000000003E-2</v>
      </c>
      <c r="AA265" s="300">
        <f t="shared" si="55"/>
        <v>0</v>
      </c>
      <c r="AB265" s="361">
        <f t="shared" si="56"/>
        <v>3</v>
      </c>
    </row>
    <row r="266" spans="1:35" x14ac:dyDescent="0.2">
      <c r="A266" s="72" t="str">
        <f t="shared" si="57"/>
        <v>貨2LMLF</v>
      </c>
      <c r="B266" s="72" t="s">
        <v>861</v>
      </c>
      <c r="C266" s="72" t="s">
        <v>793</v>
      </c>
      <c r="D266" s="72" t="s">
        <v>1100</v>
      </c>
      <c r="E266" s="72" t="s">
        <v>1255</v>
      </c>
      <c r="F266" s="72">
        <v>3.5000000000000003E-2</v>
      </c>
      <c r="G266" s="72">
        <v>0</v>
      </c>
      <c r="H266" s="72">
        <v>3</v>
      </c>
      <c r="I266" s="12" t="s">
        <v>498</v>
      </c>
      <c r="T266" s="318" t="str">
        <f t="shared" si="49"/>
        <v>トラック・バス</v>
      </c>
      <c r="U266" s="300" t="str">
        <f t="shared" si="50"/>
        <v>LPG</v>
      </c>
      <c r="V266" s="300" t="str">
        <f t="shared" si="51"/>
        <v>1.7～2.5 t</v>
      </c>
      <c r="W266" s="300" t="str">
        <f t="shared" si="52"/>
        <v>H21</v>
      </c>
      <c r="X266" s="301" t="str">
        <f t="shared" si="53"/>
        <v>MLF</v>
      </c>
      <c r="Y266" s="287" t="s">
        <v>1704</v>
      </c>
      <c r="Z266" s="300">
        <f t="shared" si="54"/>
        <v>3.5000000000000003E-2</v>
      </c>
      <c r="AA266" s="300">
        <f t="shared" si="55"/>
        <v>0</v>
      </c>
      <c r="AB266" s="361">
        <f t="shared" si="56"/>
        <v>3</v>
      </c>
    </row>
    <row r="267" spans="1:35" x14ac:dyDescent="0.2">
      <c r="A267" s="72" t="str">
        <f t="shared" si="57"/>
        <v>貨2LRBF</v>
      </c>
      <c r="B267" s="72" t="s">
        <v>861</v>
      </c>
      <c r="C267" s="72" t="s">
        <v>793</v>
      </c>
      <c r="D267" s="72" t="s">
        <v>1100</v>
      </c>
      <c r="E267" s="72" t="s">
        <v>264</v>
      </c>
      <c r="F267" s="72">
        <v>1.7500000000000002E-2</v>
      </c>
      <c r="G267" s="72">
        <v>0</v>
      </c>
      <c r="H267" s="72">
        <v>3</v>
      </c>
      <c r="I267" s="12" t="s">
        <v>249</v>
      </c>
      <c r="J267" s="72" t="s">
        <v>1057</v>
      </c>
      <c r="T267" s="318" t="str">
        <f t="shared" si="49"/>
        <v>トラック・バス</v>
      </c>
      <c r="U267" s="300" t="str">
        <f t="shared" si="50"/>
        <v>LPG</v>
      </c>
      <c r="V267" s="300" t="str">
        <f t="shared" si="51"/>
        <v>1.7～2.5 t</v>
      </c>
      <c r="W267" s="300" t="str">
        <f t="shared" si="52"/>
        <v>H21</v>
      </c>
      <c r="X267" s="301" t="str">
        <f t="shared" si="53"/>
        <v>RBF</v>
      </c>
      <c r="Y267" s="287" t="s">
        <v>1057</v>
      </c>
      <c r="Z267" s="300">
        <f t="shared" si="54"/>
        <v>1.7500000000000002E-2</v>
      </c>
      <c r="AA267" s="300">
        <f t="shared" si="55"/>
        <v>0</v>
      </c>
      <c r="AB267" s="361">
        <f t="shared" si="56"/>
        <v>3</v>
      </c>
    </row>
    <row r="268" spans="1:35" x14ac:dyDescent="0.2">
      <c r="A268" s="72" t="str">
        <f t="shared" si="57"/>
        <v>貨2LRAF</v>
      </c>
      <c r="B268" s="72" t="s">
        <v>861</v>
      </c>
      <c r="C268" s="72" t="s">
        <v>793</v>
      </c>
      <c r="D268" s="72" t="s">
        <v>1100</v>
      </c>
      <c r="E268" s="72" t="s">
        <v>265</v>
      </c>
      <c r="F268" s="72">
        <v>1.7500000000000002E-2</v>
      </c>
      <c r="G268" s="72">
        <v>0</v>
      </c>
      <c r="H268" s="72">
        <v>3</v>
      </c>
      <c r="I268" s="12" t="s">
        <v>241</v>
      </c>
      <c r="J268" s="72" t="s">
        <v>1104</v>
      </c>
      <c r="T268" s="318" t="str">
        <f t="shared" si="49"/>
        <v>トラック・バス</v>
      </c>
      <c r="U268" s="300" t="str">
        <f t="shared" si="50"/>
        <v>LPG</v>
      </c>
      <c r="V268" s="300" t="str">
        <f t="shared" si="51"/>
        <v>1.7～2.5 t</v>
      </c>
      <c r="W268" s="300" t="str">
        <f t="shared" si="52"/>
        <v>H21</v>
      </c>
      <c r="X268" s="301" t="str">
        <f t="shared" si="53"/>
        <v>RAF</v>
      </c>
      <c r="Y268" s="287" t="s">
        <v>1057</v>
      </c>
      <c r="Z268" s="300">
        <f t="shared" si="54"/>
        <v>1.7500000000000002E-2</v>
      </c>
      <c r="AA268" s="300">
        <f t="shared" si="55"/>
        <v>0</v>
      </c>
      <c r="AB268" s="361">
        <f t="shared" si="56"/>
        <v>3</v>
      </c>
    </row>
    <row r="269" spans="1:35" x14ac:dyDescent="0.2">
      <c r="A269" s="72" t="str">
        <f t="shared" si="57"/>
        <v>貨2LRLF</v>
      </c>
      <c r="B269" s="72" t="s">
        <v>861</v>
      </c>
      <c r="C269" s="72" t="s">
        <v>793</v>
      </c>
      <c r="D269" s="72" t="s">
        <v>1100</v>
      </c>
      <c r="E269" s="72" t="s">
        <v>1263</v>
      </c>
      <c r="F269" s="72">
        <v>1.7500000000000002E-2</v>
      </c>
      <c r="G269" s="72">
        <v>0</v>
      </c>
      <c r="H269" s="72">
        <v>3</v>
      </c>
      <c r="I269" s="12" t="s">
        <v>498</v>
      </c>
      <c r="T269" s="318" t="str">
        <f t="shared" si="49"/>
        <v>トラック・バス</v>
      </c>
      <c r="U269" s="300" t="str">
        <f t="shared" si="50"/>
        <v>LPG</v>
      </c>
      <c r="V269" s="300" t="str">
        <f t="shared" si="51"/>
        <v>1.7～2.5 t</v>
      </c>
      <c r="W269" s="300" t="str">
        <f t="shared" si="52"/>
        <v>H21</v>
      </c>
      <c r="X269" s="301" t="str">
        <f t="shared" si="53"/>
        <v>RLF</v>
      </c>
      <c r="Y269" s="287" t="s">
        <v>1057</v>
      </c>
      <c r="Z269" s="300">
        <f t="shared" si="54"/>
        <v>1.7500000000000002E-2</v>
      </c>
      <c r="AA269" s="300">
        <f t="shared" si="55"/>
        <v>0</v>
      </c>
      <c r="AB269" s="361">
        <f t="shared" si="56"/>
        <v>3</v>
      </c>
    </row>
    <row r="270" spans="1:35" x14ac:dyDescent="0.2">
      <c r="A270" s="72" t="str">
        <f t="shared" si="57"/>
        <v>貨2LQBF</v>
      </c>
      <c r="B270" s="72" t="s">
        <v>861</v>
      </c>
      <c r="C270" s="72" t="s">
        <v>793</v>
      </c>
      <c r="D270" s="72" t="s">
        <v>1100</v>
      </c>
      <c r="E270" s="72" t="s">
        <v>266</v>
      </c>
      <c r="F270" s="72">
        <v>6.3E-2</v>
      </c>
      <c r="G270" s="72">
        <v>0</v>
      </c>
      <c r="H270" s="72">
        <v>3</v>
      </c>
      <c r="I270" s="12" t="s">
        <v>235</v>
      </c>
      <c r="J270" s="72" t="s">
        <v>243</v>
      </c>
      <c r="T270" s="318" t="str">
        <f t="shared" si="49"/>
        <v>トラック・バス</v>
      </c>
      <c r="U270" s="300" t="str">
        <f t="shared" si="50"/>
        <v>LPG</v>
      </c>
      <c r="V270" s="300" t="str">
        <f t="shared" si="51"/>
        <v>1.7～2.5 t</v>
      </c>
      <c r="W270" s="300" t="str">
        <f t="shared" si="52"/>
        <v>H21</v>
      </c>
      <c r="X270" s="301" t="str">
        <f t="shared" si="53"/>
        <v>QBF</v>
      </c>
      <c r="Y270" s="287" t="s">
        <v>1705</v>
      </c>
      <c r="Z270" s="300">
        <f t="shared" si="54"/>
        <v>6.3E-2</v>
      </c>
      <c r="AA270" s="300">
        <f t="shared" si="55"/>
        <v>0</v>
      </c>
      <c r="AB270" s="361">
        <f t="shared" si="56"/>
        <v>3</v>
      </c>
    </row>
    <row r="271" spans="1:35" x14ac:dyDescent="0.2">
      <c r="A271" s="72" t="str">
        <f t="shared" si="57"/>
        <v>貨2LQAF</v>
      </c>
      <c r="B271" s="72" t="s">
        <v>861</v>
      </c>
      <c r="C271" s="72" t="s">
        <v>793</v>
      </c>
      <c r="D271" s="72" t="s">
        <v>1100</v>
      </c>
      <c r="E271" s="72" t="s">
        <v>267</v>
      </c>
      <c r="F271" s="72">
        <v>6.3E-2</v>
      </c>
      <c r="G271" s="72">
        <v>0</v>
      </c>
      <c r="H271" s="72">
        <v>3</v>
      </c>
      <c r="I271" s="12" t="s">
        <v>241</v>
      </c>
      <c r="J271" s="72" t="s">
        <v>972</v>
      </c>
      <c r="T271" s="318" t="str">
        <f t="shared" si="49"/>
        <v>トラック・バス</v>
      </c>
      <c r="U271" s="300" t="str">
        <f t="shared" si="50"/>
        <v>LPG</v>
      </c>
      <c r="V271" s="300" t="str">
        <f t="shared" si="51"/>
        <v>1.7～2.5 t</v>
      </c>
      <c r="W271" s="300" t="str">
        <f t="shared" si="52"/>
        <v>H21</v>
      </c>
      <c r="X271" s="301" t="str">
        <f t="shared" si="53"/>
        <v>QAF</v>
      </c>
      <c r="Y271" s="287" t="s">
        <v>1705</v>
      </c>
      <c r="Z271" s="300">
        <f t="shared" si="54"/>
        <v>6.3E-2</v>
      </c>
      <c r="AA271" s="300">
        <f t="shared" si="55"/>
        <v>0</v>
      </c>
      <c r="AB271" s="361">
        <f t="shared" si="56"/>
        <v>3</v>
      </c>
    </row>
    <row r="272" spans="1:35" x14ac:dyDescent="0.2">
      <c r="A272" s="72" t="str">
        <f t="shared" si="57"/>
        <v>貨2LQLF</v>
      </c>
      <c r="B272" s="72" t="s">
        <v>861</v>
      </c>
      <c r="C272" s="72" t="s">
        <v>793</v>
      </c>
      <c r="D272" s="72" t="s">
        <v>1100</v>
      </c>
      <c r="E272" s="72" t="s">
        <v>1545</v>
      </c>
      <c r="F272" s="72">
        <v>6.3E-2</v>
      </c>
      <c r="G272" s="72">
        <v>0</v>
      </c>
      <c r="H272" s="72">
        <v>3</v>
      </c>
      <c r="I272" s="12" t="s">
        <v>498</v>
      </c>
      <c r="T272" s="318" t="str">
        <f t="shared" si="49"/>
        <v>トラック・バス</v>
      </c>
      <c r="U272" s="300" t="str">
        <f t="shared" si="50"/>
        <v>LPG</v>
      </c>
      <c r="V272" s="300" t="str">
        <f t="shared" si="51"/>
        <v>1.7～2.5 t</v>
      </c>
      <c r="W272" s="300" t="str">
        <f t="shared" si="52"/>
        <v>H21</v>
      </c>
      <c r="X272" s="301" t="str">
        <f t="shared" si="53"/>
        <v>QLF</v>
      </c>
      <c r="Y272" s="287" t="s">
        <v>1705</v>
      </c>
      <c r="Z272" s="300">
        <f t="shared" si="54"/>
        <v>6.3E-2</v>
      </c>
      <c r="AA272" s="300">
        <f t="shared" si="55"/>
        <v>0</v>
      </c>
      <c r="AB272" s="361">
        <f t="shared" si="56"/>
        <v>3</v>
      </c>
    </row>
    <row r="273" spans="1:35" x14ac:dyDescent="0.2">
      <c r="A273" s="72" t="str">
        <f t="shared" ref="A273:A312" si="58">CONCATENATE(C273,E273)</f>
        <v>貨2L3BF</v>
      </c>
      <c r="B273" s="72" t="s">
        <v>861</v>
      </c>
      <c r="C273" s="72" t="s">
        <v>793</v>
      </c>
      <c r="D273" s="72" t="s">
        <v>1286</v>
      </c>
      <c r="E273" s="72" t="s">
        <v>1205</v>
      </c>
      <c r="F273" s="72">
        <v>7.0000000000000007E-2</v>
      </c>
      <c r="G273" s="72">
        <v>0</v>
      </c>
      <c r="H273" s="72">
        <v>3</v>
      </c>
      <c r="I273" s="12" t="s">
        <v>235</v>
      </c>
      <c r="T273" s="318" t="str">
        <f t="shared" si="49"/>
        <v>トラック・バス</v>
      </c>
      <c r="U273" s="300" t="str">
        <f t="shared" si="50"/>
        <v>LPG</v>
      </c>
      <c r="V273" s="300" t="str">
        <f t="shared" si="51"/>
        <v>1.7～2.5 t</v>
      </c>
      <c r="W273" s="300" t="str">
        <f t="shared" si="52"/>
        <v>H30</v>
      </c>
      <c r="X273" s="301" t="str">
        <f t="shared" si="53"/>
        <v>3BF</v>
      </c>
      <c r="Y273" s="287"/>
      <c r="Z273" s="300">
        <f t="shared" si="54"/>
        <v>7.0000000000000007E-2</v>
      </c>
      <c r="AA273" s="300">
        <f t="shared" si="55"/>
        <v>0</v>
      </c>
      <c r="AB273" s="361">
        <f t="shared" si="56"/>
        <v>3</v>
      </c>
      <c r="AD273" s="284"/>
      <c r="AE273" s="284"/>
      <c r="AF273" s="284"/>
      <c r="AG273" s="284"/>
      <c r="AH273" s="284"/>
      <c r="AI273" s="284"/>
    </row>
    <row r="274" spans="1:35" x14ac:dyDescent="0.2">
      <c r="A274" s="72" t="str">
        <f t="shared" si="58"/>
        <v>貨2L3AF</v>
      </c>
      <c r="B274" s="72" t="s">
        <v>861</v>
      </c>
      <c r="C274" s="72" t="s">
        <v>793</v>
      </c>
      <c r="D274" s="72" t="s">
        <v>1286</v>
      </c>
      <c r="E274" s="72" t="s">
        <v>1202</v>
      </c>
      <c r="F274" s="72">
        <v>3.5000000000000003E-2</v>
      </c>
      <c r="G274" s="72">
        <v>0</v>
      </c>
      <c r="H274" s="72">
        <v>3</v>
      </c>
      <c r="I274" s="12" t="s">
        <v>241</v>
      </c>
      <c r="T274" s="318" t="str">
        <f t="shared" si="49"/>
        <v>トラック・バス</v>
      </c>
      <c r="U274" s="300" t="str">
        <f t="shared" si="50"/>
        <v>LPG</v>
      </c>
      <c r="V274" s="300" t="str">
        <f t="shared" si="51"/>
        <v>1.7～2.5 t</v>
      </c>
      <c r="W274" s="300" t="str">
        <f t="shared" si="52"/>
        <v>H30</v>
      </c>
      <c r="X274" s="301" t="str">
        <f t="shared" si="53"/>
        <v>3AF</v>
      </c>
      <c r="Y274" s="287"/>
      <c r="Z274" s="300">
        <f t="shared" si="54"/>
        <v>3.5000000000000003E-2</v>
      </c>
      <c r="AA274" s="300">
        <f t="shared" si="55"/>
        <v>0</v>
      </c>
      <c r="AB274" s="361">
        <f t="shared" si="56"/>
        <v>3</v>
      </c>
    </row>
    <row r="275" spans="1:35" s="284" customFormat="1" x14ac:dyDescent="0.2">
      <c r="A275" s="72" t="str">
        <f t="shared" si="58"/>
        <v>貨2L3LF</v>
      </c>
      <c r="B275" s="72" t="s">
        <v>861</v>
      </c>
      <c r="C275" s="72" t="s">
        <v>793</v>
      </c>
      <c r="D275" s="72" t="s">
        <v>1286</v>
      </c>
      <c r="E275" s="72" t="s">
        <v>1226</v>
      </c>
      <c r="F275" s="72">
        <v>1.7500000000000002E-2</v>
      </c>
      <c r="G275" s="72">
        <v>0</v>
      </c>
      <c r="H275" s="72">
        <v>3</v>
      </c>
      <c r="I275" s="12" t="s">
        <v>498</v>
      </c>
      <c r="J275" s="72"/>
      <c r="K275" s="72"/>
      <c r="L275" s="72"/>
      <c r="M275" s="72"/>
      <c r="N275" s="72"/>
      <c r="O275" s="72"/>
      <c r="P275" s="72"/>
      <c r="Q275" s="72"/>
      <c r="R275" s="72"/>
      <c r="S275" s="72"/>
      <c r="T275" s="318" t="str">
        <f t="shared" si="49"/>
        <v>トラック・バス</v>
      </c>
      <c r="U275" s="300" t="str">
        <f t="shared" si="50"/>
        <v>LPG</v>
      </c>
      <c r="V275" s="300" t="str">
        <f t="shared" si="51"/>
        <v>1.7～2.5 t</v>
      </c>
      <c r="W275" s="300" t="str">
        <f t="shared" si="52"/>
        <v>H30</v>
      </c>
      <c r="X275" s="301" t="str">
        <f t="shared" si="53"/>
        <v>3LF</v>
      </c>
      <c r="Y275" s="287"/>
      <c r="Z275" s="300">
        <f t="shared" si="54"/>
        <v>1.7500000000000002E-2</v>
      </c>
      <c r="AA275" s="300">
        <f t="shared" si="55"/>
        <v>0</v>
      </c>
      <c r="AB275" s="361">
        <f t="shared" si="56"/>
        <v>3</v>
      </c>
    </row>
    <row r="276" spans="1:35" x14ac:dyDescent="0.2">
      <c r="A276" s="72" t="str">
        <f t="shared" si="58"/>
        <v>貨2L4BF</v>
      </c>
      <c r="B276" s="72" t="s">
        <v>861</v>
      </c>
      <c r="C276" s="72" t="s">
        <v>793</v>
      </c>
      <c r="D276" s="72" t="s">
        <v>1286</v>
      </c>
      <c r="E276" s="72" t="s">
        <v>1300</v>
      </c>
      <c r="F276" s="72">
        <v>5.2500000000000005E-2</v>
      </c>
      <c r="G276" s="72">
        <v>0</v>
      </c>
      <c r="H276" s="72">
        <v>3</v>
      </c>
      <c r="I276" s="12" t="s">
        <v>248</v>
      </c>
      <c r="T276" s="318" t="str">
        <f t="shared" si="49"/>
        <v>トラック・バス</v>
      </c>
      <c r="U276" s="300" t="str">
        <f t="shared" si="50"/>
        <v>LPG</v>
      </c>
      <c r="V276" s="300" t="str">
        <f t="shared" si="51"/>
        <v>1.7～2.5 t</v>
      </c>
      <c r="W276" s="300" t="str">
        <f t="shared" si="52"/>
        <v>H30</v>
      </c>
      <c r="X276" s="301" t="str">
        <f t="shared" si="53"/>
        <v>4BF</v>
      </c>
      <c r="Y276" s="287" t="s">
        <v>1704</v>
      </c>
      <c r="Z276" s="300">
        <f t="shared" si="54"/>
        <v>5.2500000000000005E-2</v>
      </c>
      <c r="AA276" s="300">
        <f t="shared" si="55"/>
        <v>0</v>
      </c>
      <c r="AB276" s="361">
        <f t="shared" si="56"/>
        <v>3</v>
      </c>
    </row>
    <row r="277" spans="1:35" s="284" customFormat="1" x14ac:dyDescent="0.2">
      <c r="A277" s="72" t="str">
        <f t="shared" si="58"/>
        <v>貨2L4AF</v>
      </c>
      <c r="B277" s="72" t="s">
        <v>861</v>
      </c>
      <c r="C277" s="72" t="s">
        <v>793</v>
      </c>
      <c r="D277" s="72" t="s">
        <v>1286</v>
      </c>
      <c r="E277" s="72" t="s">
        <v>1301</v>
      </c>
      <c r="F277" s="72">
        <v>5.2499999999999998E-2</v>
      </c>
      <c r="G277" s="72">
        <v>0</v>
      </c>
      <c r="H277" s="72">
        <v>3</v>
      </c>
      <c r="I277" s="12" t="s">
        <v>241</v>
      </c>
      <c r="J277" s="72"/>
      <c r="K277" s="72"/>
      <c r="L277" s="72"/>
      <c r="M277" s="72"/>
      <c r="N277" s="72"/>
      <c r="O277" s="72"/>
      <c r="P277" s="72"/>
      <c r="Q277" s="72"/>
      <c r="R277" s="72"/>
      <c r="S277" s="72"/>
      <c r="T277" s="318" t="str">
        <f t="shared" si="49"/>
        <v>トラック・バス</v>
      </c>
      <c r="U277" s="300" t="str">
        <f t="shared" si="50"/>
        <v>LPG</v>
      </c>
      <c r="V277" s="300" t="str">
        <f t="shared" si="51"/>
        <v>1.7～2.5 t</v>
      </c>
      <c r="W277" s="300" t="str">
        <f t="shared" si="52"/>
        <v>H30</v>
      </c>
      <c r="X277" s="301" t="str">
        <f t="shared" si="53"/>
        <v>4AF</v>
      </c>
      <c r="Y277" s="287" t="s">
        <v>1704</v>
      </c>
      <c r="Z277" s="300">
        <f t="shared" si="54"/>
        <v>5.2499999999999998E-2</v>
      </c>
      <c r="AA277" s="300">
        <f t="shared" si="55"/>
        <v>0</v>
      </c>
      <c r="AB277" s="361">
        <f t="shared" si="56"/>
        <v>3</v>
      </c>
    </row>
    <row r="278" spans="1:35" x14ac:dyDescent="0.2">
      <c r="A278" s="72" t="str">
        <f t="shared" si="58"/>
        <v>貨2L4LF</v>
      </c>
      <c r="B278" s="72" t="s">
        <v>861</v>
      </c>
      <c r="C278" s="72" t="s">
        <v>793</v>
      </c>
      <c r="D278" s="72" t="s">
        <v>1286</v>
      </c>
      <c r="E278" s="72" t="s">
        <v>1497</v>
      </c>
      <c r="F278" s="72">
        <v>5.2499999999999998E-2</v>
      </c>
      <c r="G278" s="72">
        <v>0</v>
      </c>
      <c r="H278" s="72">
        <v>3</v>
      </c>
      <c r="I278" s="12" t="s">
        <v>498</v>
      </c>
      <c r="T278" s="318" t="str">
        <f t="shared" si="49"/>
        <v>トラック・バス</v>
      </c>
      <c r="U278" s="300" t="str">
        <f t="shared" si="50"/>
        <v>LPG</v>
      </c>
      <c r="V278" s="300" t="str">
        <f t="shared" si="51"/>
        <v>1.7～2.5 t</v>
      </c>
      <c r="W278" s="300" t="str">
        <f t="shared" si="52"/>
        <v>H30</v>
      </c>
      <c r="X278" s="301" t="str">
        <f t="shared" si="53"/>
        <v>4LF</v>
      </c>
      <c r="Y278" s="287" t="s">
        <v>1704</v>
      </c>
      <c r="Z278" s="300">
        <f t="shared" si="54"/>
        <v>5.2499999999999998E-2</v>
      </c>
      <c r="AA278" s="300">
        <f t="shared" si="55"/>
        <v>0</v>
      </c>
      <c r="AB278" s="361">
        <f t="shared" si="56"/>
        <v>3</v>
      </c>
    </row>
    <row r="279" spans="1:35" s="284" customFormat="1" x14ac:dyDescent="0.2">
      <c r="A279" s="72" t="str">
        <f t="shared" si="58"/>
        <v>貨2L5BF</v>
      </c>
      <c r="B279" s="72" t="s">
        <v>861</v>
      </c>
      <c r="C279" s="72" t="s">
        <v>793</v>
      </c>
      <c r="D279" s="72" t="s">
        <v>1286</v>
      </c>
      <c r="E279" s="72" t="s">
        <v>1302</v>
      </c>
      <c r="F279" s="72">
        <v>3.5000000000000003E-2</v>
      </c>
      <c r="G279" s="72">
        <v>0</v>
      </c>
      <c r="H279" s="72">
        <v>3</v>
      </c>
      <c r="I279" s="12" t="s">
        <v>249</v>
      </c>
      <c r="J279" s="72"/>
      <c r="K279" s="72"/>
      <c r="L279" s="72"/>
      <c r="M279" s="72"/>
      <c r="N279" s="72"/>
      <c r="O279" s="72"/>
      <c r="P279" s="72"/>
      <c r="Q279" s="72"/>
      <c r="R279" s="72"/>
      <c r="S279" s="72"/>
      <c r="T279" s="318" t="str">
        <f t="shared" si="49"/>
        <v>トラック・バス</v>
      </c>
      <c r="U279" s="300" t="str">
        <f t="shared" si="50"/>
        <v>LPG</v>
      </c>
      <c r="V279" s="300" t="str">
        <f t="shared" si="51"/>
        <v>1.7～2.5 t</v>
      </c>
      <c r="W279" s="300" t="str">
        <f t="shared" si="52"/>
        <v>H30</v>
      </c>
      <c r="X279" s="301" t="str">
        <f t="shared" si="53"/>
        <v>5BF</v>
      </c>
      <c r="Y279" s="287" t="s">
        <v>1057</v>
      </c>
      <c r="Z279" s="300">
        <f t="shared" si="54"/>
        <v>3.5000000000000003E-2</v>
      </c>
      <c r="AA279" s="300">
        <f t="shared" si="55"/>
        <v>0</v>
      </c>
      <c r="AB279" s="361">
        <f t="shared" si="56"/>
        <v>3</v>
      </c>
    </row>
    <row r="280" spans="1:35" x14ac:dyDescent="0.2">
      <c r="A280" s="72" t="str">
        <f t="shared" si="58"/>
        <v>貨2L5AF</v>
      </c>
      <c r="B280" s="72" t="s">
        <v>861</v>
      </c>
      <c r="C280" s="72" t="s">
        <v>793</v>
      </c>
      <c r="D280" s="72" t="s">
        <v>1286</v>
      </c>
      <c r="E280" s="72" t="s">
        <v>1303</v>
      </c>
      <c r="F280" s="72">
        <v>3.5000000000000003E-2</v>
      </c>
      <c r="G280" s="72">
        <v>0</v>
      </c>
      <c r="H280" s="72">
        <v>3</v>
      </c>
      <c r="I280" s="12" t="s">
        <v>241</v>
      </c>
      <c r="T280" s="318" t="str">
        <f t="shared" si="49"/>
        <v>トラック・バス</v>
      </c>
      <c r="U280" s="300" t="str">
        <f t="shared" si="50"/>
        <v>LPG</v>
      </c>
      <c r="V280" s="300" t="str">
        <f t="shared" si="51"/>
        <v>1.7～2.5 t</v>
      </c>
      <c r="W280" s="300" t="str">
        <f t="shared" si="52"/>
        <v>H30</v>
      </c>
      <c r="X280" s="301" t="str">
        <f t="shared" si="53"/>
        <v>5AF</v>
      </c>
      <c r="Y280" s="287" t="s">
        <v>1057</v>
      </c>
      <c r="Z280" s="300">
        <f t="shared" si="54"/>
        <v>3.5000000000000003E-2</v>
      </c>
      <c r="AA280" s="300">
        <f t="shared" si="55"/>
        <v>0</v>
      </c>
      <c r="AB280" s="361">
        <f t="shared" si="56"/>
        <v>3</v>
      </c>
    </row>
    <row r="281" spans="1:35" s="284" customFormat="1" x14ac:dyDescent="0.2">
      <c r="A281" s="72" t="str">
        <f t="shared" si="58"/>
        <v>貨2L5LF</v>
      </c>
      <c r="B281" s="72" t="s">
        <v>861</v>
      </c>
      <c r="C281" s="72" t="s">
        <v>793</v>
      </c>
      <c r="D281" s="72" t="s">
        <v>1286</v>
      </c>
      <c r="E281" s="72" t="s">
        <v>1499</v>
      </c>
      <c r="F281" s="72">
        <v>3.5000000000000003E-2</v>
      </c>
      <c r="G281" s="72">
        <v>0</v>
      </c>
      <c r="H281" s="72">
        <v>3</v>
      </c>
      <c r="I281" s="12" t="s">
        <v>498</v>
      </c>
      <c r="J281" s="72"/>
      <c r="T281" s="318" t="str">
        <f t="shared" si="49"/>
        <v>トラック・バス</v>
      </c>
      <c r="U281" s="300" t="str">
        <f t="shared" si="50"/>
        <v>LPG</v>
      </c>
      <c r="V281" s="300" t="str">
        <f t="shared" si="51"/>
        <v>1.7～2.5 t</v>
      </c>
      <c r="W281" s="300" t="str">
        <f t="shared" si="52"/>
        <v>H30</v>
      </c>
      <c r="X281" s="301" t="str">
        <f t="shared" si="53"/>
        <v>5LF</v>
      </c>
      <c r="Y281" s="287" t="s">
        <v>1057</v>
      </c>
      <c r="Z281" s="300">
        <f t="shared" si="54"/>
        <v>3.5000000000000003E-2</v>
      </c>
      <c r="AA281" s="300">
        <f t="shared" si="55"/>
        <v>0</v>
      </c>
      <c r="AB281" s="361">
        <f t="shared" si="56"/>
        <v>3</v>
      </c>
    </row>
    <row r="282" spans="1:35" x14ac:dyDescent="0.2">
      <c r="A282" s="72" t="str">
        <f t="shared" si="58"/>
        <v>貨2L6BF</v>
      </c>
      <c r="B282" s="72" t="s">
        <v>861</v>
      </c>
      <c r="C282" s="72" t="s">
        <v>793</v>
      </c>
      <c r="D282" s="72" t="s">
        <v>1286</v>
      </c>
      <c r="E282" s="72" t="s">
        <v>1304</v>
      </c>
      <c r="F282" s="72">
        <v>1.7500000000000002E-2</v>
      </c>
      <c r="G282" s="72">
        <v>0</v>
      </c>
      <c r="H282" s="72">
        <v>3</v>
      </c>
      <c r="I282" s="12" t="s">
        <v>1743</v>
      </c>
      <c r="T282" s="318" t="str">
        <f t="shared" si="49"/>
        <v>トラック・バス</v>
      </c>
      <c r="U282" s="300" t="str">
        <f t="shared" si="50"/>
        <v>LPG</v>
      </c>
      <c r="V282" s="300" t="str">
        <f t="shared" si="51"/>
        <v>1.7～2.5 t</v>
      </c>
      <c r="W282" s="300" t="str">
        <f t="shared" si="52"/>
        <v>H30</v>
      </c>
      <c r="X282" s="301" t="str">
        <f t="shared" si="53"/>
        <v>6BF</v>
      </c>
      <c r="Y282" s="287" t="s">
        <v>1706</v>
      </c>
      <c r="Z282" s="300">
        <f t="shared" si="54"/>
        <v>1.7500000000000002E-2</v>
      </c>
      <c r="AA282" s="300">
        <f t="shared" si="55"/>
        <v>0</v>
      </c>
      <c r="AB282" s="361">
        <f t="shared" si="56"/>
        <v>3</v>
      </c>
    </row>
    <row r="283" spans="1:35" s="284" customFormat="1" x14ac:dyDescent="0.2">
      <c r="A283" s="72" t="str">
        <f t="shared" si="58"/>
        <v>貨2L6AF</v>
      </c>
      <c r="B283" s="72" t="s">
        <v>861</v>
      </c>
      <c r="C283" s="72" t="s">
        <v>793</v>
      </c>
      <c r="D283" s="72" t="s">
        <v>1286</v>
      </c>
      <c r="E283" s="72" t="s">
        <v>1305</v>
      </c>
      <c r="F283" s="72">
        <v>1.7500000000000002E-2</v>
      </c>
      <c r="G283" s="72">
        <v>0</v>
      </c>
      <c r="H283" s="72">
        <v>3</v>
      </c>
      <c r="I283" s="12" t="s">
        <v>241</v>
      </c>
      <c r="J283" s="72"/>
      <c r="T283" s="318" t="str">
        <f t="shared" si="49"/>
        <v>トラック・バス</v>
      </c>
      <c r="U283" s="300" t="str">
        <f t="shared" si="50"/>
        <v>LPG</v>
      </c>
      <c r="V283" s="300" t="str">
        <f t="shared" si="51"/>
        <v>1.7～2.5 t</v>
      </c>
      <c r="W283" s="300" t="str">
        <f t="shared" si="52"/>
        <v>H30</v>
      </c>
      <c r="X283" s="301" t="str">
        <f t="shared" si="53"/>
        <v>6AF</v>
      </c>
      <c r="Y283" s="287" t="s">
        <v>1706</v>
      </c>
      <c r="Z283" s="300">
        <f t="shared" si="54"/>
        <v>1.7500000000000002E-2</v>
      </c>
      <c r="AA283" s="300">
        <f t="shared" si="55"/>
        <v>0</v>
      </c>
      <c r="AB283" s="361">
        <f t="shared" si="56"/>
        <v>3</v>
      </c>
    </row>
    <row r="284" spans="1:35" x14ac:dyDescent="0.2">
      <c r="A284" s="72" t="str">
        <f t="shared" si="58"/>
        <v>貨2L6LF</v>
      </c>
      <c r="B284" s="72" t="s">
        <v>861</v>
      </c>
      <c r="C284" s="72" t="s">
        <v>793</v>
      </c>
      <c r="D284" s="72" t="s">
        <v>1286</v>
      </c>
      <c r="E284" s="72" t="s">
        <v>1501</v>
      </c>
      <c r="F284" s="72">
        <v>1.7500000000000002E-2</v>
      </c>
      <c r="G284" s="72">
        <v>0</v>
      </c>
      <c r="H284" s="72">
        <v>3</v>
      </c>
      <c r="I284" s="12" t="s">
        <v>498</v>
      </c>
      <c r="T284" s="318" t="str">
        <f t="shared" si="49"/>
        <v>トラック・バス</v>
      </c>
      <c r="U284" s="300" t="str">
        <f t="shared" si="50"/>
        <v>LPG</v>
      </c>
      <c r="V284" s="300" t="str">
        <f t="shared" si="51"/>
        <v>1.7～2.5 t</v>
      </c>
      <c r="W284" s="300" t="str">
        <f t="shared" si="52"/>
        <v>H30</v>
      </c>
      <c r="X284" s="301" t="str">
        <f t="shared" si="53"/>
        <v>6LF</v>
      </c>
      <c r="Y284" s="287" t="s">
        <v>1706</v>
      </c>
      <c r="Z284" s="300">
        <f t="shared" si="54"/>
        <v>1.7500000000000002E-2</v>
      </c>
      <c r="AA284" s="300">
        <f t="shared" si="55"/>
        <v>0</v>
      </c>
      <c r="AB284" s="361">
        <f t="shared" si="56"/>
        <v>3</v>
      </c>
    </row>
    <row r="285" spans="1:35" s="284" customFormat="1" x14ac:dyDescent="0.2">
      <c r="A285" s="72" t="str">
        <f t="shared" si="58"/>
        <v>貨3L-</v>
      </c>
      <c r="B285" s="72" t="s">
        <v>883</v>
      </c>
      <c r="C285" s="72" t="s">
        <v>794</v>
      </c>
      <c r="D285" s="72" t="s">
        <v>1183</v>
      </c>
      <c r="E285" s="72" t="s">
        <v>1182</v>
      </c>
      <c r="F285" s="72">
        <v>1.8</v>
      </c>
      <c r="G285" s="72">
        <v>0</v>
      </c>
      <c r="H285" s="72">
        <v>3</v>
      </c>
      <c r="I285" s="12" t="s">
        <v>235</v>
      </c>
      <c r="J285" s="72"/>
      <c r="T285" s="318" t="str">
        <f t="shared" si="49"/>
        <v>トラック・バス</v>
      </c>
      <c r="U285" s="300" t="str">
        <f t="shared" si="50"/>
        <v>LPG</v>
      </c>
      <c r="V285" s="300" t="str">
        <f t="shared" si="51"/>
        <v>2.5～3.5 t</v>
      </c>
      <c r="W285" s="300" t="str">
        <f t="shared" si="52"/>
        <v>S54前</v>
      </c>
      <c r="X285" s="301" t="str">
        <f t="shared" si="53"/>
        <v>-</v>
      </c>
      <c r="Y285" s="287"/>
      <c r="Z285" s="300">
        <f t="shared" si="54"/>
        <v>1.8</v>
      </c>
      <c r="AA285" s="300">
        <f t="shared" si="55"/>
        <v>0</v>
      </c>
      <c r="AB285" s="361">
        <f t="shared" si="56"/>
        <v>3</v>
      </c>
    </row>
    <row r="286" spans="1:35" x14ac:dyDescent="0.2">
      <c r="A286" s="72" t="str">
        <f t="shared" si="58"/>
        <v>貨3LJ</v>
      </c>
      <c r="B286" s="72" t="s">
        <v>883</v>
      </c>
      <c r="C286" s="72" t="s">
        <v>794</v>
      </c>
      <c r="D286" s="72" t="s">
        <v>0</v>
      </c>
      <c r="E286" s="72" t="s">
        <v>7</v>
      </c>
      <c r="F286" s="72">
        <v>1.2</v>
      </c>
      <c r="G286" s="72">
        <v>0</v>
      </c>
      <c r="H286" s="72">
        <v>3</v>
      </c>
      <c r="I286" s="12" t="s">
        <v>235</v>
      </c>
      <c r="T286" s="318" t="str">
        <f t="shared" si="49"/>
        <v>トラック・バス</v>
      </c>
      <c r="U286" s="300" t="str">
        <f t="shared" si="50"/>
        <v>LPG</v>
      </c>
      <c r="V286" s="300" t="str">
        <f t="shared" si="51"/>
        <v>2.5～3.5 t</v>
      </c>
      <c r="W286" s="300" t="str">
        <f t="shared" si="52"/>
        <v>S54</v>
      </c>
      <c r="X286" s="301" t="str">
        <f t="shared" si="53"/>
        <v>J</v>
      </c>
      <c r="Y286" s="287"/>
      <c r="Z286" s="300">
        <f t="shared" si="54"/>
        <v>1.2</v>
      </c>
      <c r="AA286" s="300">
        <f t="shared" si="55"/>
        <v>0</v>
      </c>
      <c r="AB286" s="361">
        <f t="shared" si="56"/>
        <v>3</v>
      </c>
    </row>
    <row r="287" spans="1:35" s="284" customFormat="1" x14ac:dyDescent="0.2">
      <c r="A287" s="72" t="str">
        <f t="shared" si="58"/>
        <v>貨3LM</v>
      </c>
      <c r="B287" s="72" t="s">
        <v>883</v>
      </c>
      <c r="C287" s="72" t="s">
        <v>794</v>
      </c>
      <c r="D287" s="72" t="s">
        <v>24</v>
      </c>
      <c r="E287" s="72" t="s">
        <v>25</v>
      </c>
      <c r="F287" s="72">
        <v>0.9</v>
      </c>
      <c r="G287" s="72">
        <v>0</v>
      </c>
      <c r="H287" s="72">
        <v>3</v>
      </c>
      <c r="I287" s="12" t="s">
        <v>235</v>
      </c>
      <c r="J287" s="72"/>
      <c r="T287" s="318" t="str">
        <f t="shared" si="49"/>
        <v>トラック・バス</v>
      </c>
      <c r="U287" s="300" t="str">
        <f t="shared" si="50"/>
        <v>LPG</v>
      </c>
      <c r="V287" s="300" t="str">
        <f t="shared" si="51"/>
        <v>2.5～3.5 t</v>
      </c>
      <c r="W287" s="300" t="str">
        <f t="shared" si="52"/>
        <v>S57</v>
      </c>
      <c r="X287" s="301" t="str">
        <f t="shared" si="53"/>
        <v>M</v>
      </c>
      <c r="Y287" s="287"/>
      <c r="Z287" s="300">
        <f t="shared" si="54"/>
        <v>0.9</v>
      </c>
      <c r="AA287" s="300">
        <f t="shared" si="55"/>
        <v>0</v>
      </c>
      <c r="AB287" s="361">
        <f t="shared" si="56"/>
        <v>3</v>
      </c>
    </row>
    <row r="288" spans="1:35" x14ac:dyDescent="0.2">
      <c r="A288" s="72" t="str">
        <f t="shared" si="58"/>
        <v>貨3LT</v>
      </c>
      <c r="B288" s="72" t="s">
        <v>883</v>
      </c>
      <c r="C288" s="72" t="s">
        <v>794</v>
      </c>
      <c r="D288" s="72" t="s">
        <v>18</v>
      </c>
      <c r="E288" s="72" t="s">
        <v>19</v>
      </c>
      <c r="F288" s="72">
        <v>0.7</v>
      </c>
      <c r="G288" s="72">
        <v>0</v>
      </c>
      <c r="H288" s="72">
        <v>3</v>
      </c>
      <c r="I288" s="12" t="s">
        <v>235</v>
      </c>
      <c r="T288" s="318" t="str">
        <f t="shared" si="49"/>
        <v>トラック・バス</v>
      </c>
      <c r="U288" s="300" t="str">
        <f t="shared" si="50"/>
        <v>LPG</v>
      </c>
      <c r="V288" s="300" t="str">
        <f t="shared" si="51"/>
        <v>2.5～3.5 t</v>
      </c>
      <c r="W288" s="300" t="str">
        <f t="shared" si="52"/>
        <v>H元</v>
      </c>
      <c r="X288" s="301" t="str">
        <f t="shared" si="53"/>
        <v>T</v>
      </c>
      <c r="Y288" s="287"/>
      <c r="Z288" s="300">
        <f t="shared" si="54"/>
        <v>0.7</v>
      </c>
      <c r="AA288" s="300">
        <f t="shared" si="55"/>
        <v>0</v>
      </c>
      <c r="AB288" s="361">
        <f t="shared" si="56"/>
        <v>3</v>
      </c>
      <c r="AD288" s="284"/>
      <c r="AE288" s="284"/>
      <c r="AF288" s="284"/>
      <c r="AG288" s="284"/>
      <c r="AH288" s="284"/>
      <c r="AI288" s="284"/>
    </row>
    <row r="289" spans="1:35" s="284" customFormat="1" x14ac:dyDescent="0.2">
      <c r="A289" s="72" t="str">
        <f t="shared" si="58"/>
        <v>貨3LZ</v>
      </c>
      <c r="B289" s="72" t="s">
        <v>883</v>
      </c>
      <c r="C289" s="72" t="s">
        <v>794</v>
      </c>
      <c r="D289" s="72" t="s">
        <v>854</v>
      </c>
      <c r="E289" s="72" t="s">
        <v>26</v>
      </c>
      <c r="F289" s="72">
        <v>0.49</v>
      </c>
      <c r="G289" s="72">
        <v>0</v>
      </c>
      <c r="H289" s="72">
        <v>3</v>
      </c>
      <c r="I289" s="12" t="s">
        <v>235</v>
      </c>
      <c r="J289" s="72"/>
      <c r="T289" s="318" t="str">
        <f t="shared" si="49"/>
        <v>トラック・バス</v>
      </c>
      <c r="U289" s="300" t="str">
        <f t="shared" si="50"/>
        <v>LPG</v>
      </c>
      <c r="V289" s="300" t="str">
        <f t="shared" si="51"/>
        <v>2.5～3.5 t</v>
      </c>
      <c r="W289" s="300" t="str">
        <f t="shared" si="52"/>
        <v>H4</v>
      </c>
      <c r="X289" s="301" t="str">
        <f t="shared" si="53"/>
        <v>Z</v>
      </c>
      <c r="Y289" s="287"/>
      <c r="Z289" s="300">
        <f t="shared" si="54"/>
        <v>0.49</v>
      </c>
      <c r="AA289" s="300">
        <f t="shared" si="55"/>
        <v>0</v>
      </c>
      <c r="AB289" s="361">
        <f t="shared" si="56"/>
        <v>3</v>
      </c>
    </row>
    <row r="290" spans="1:35" s="284" customFormat="1" x14ac:dyDescent="0.2">
      <c r="A290" s="72" t="str">
        <f t="shared" si="58"/>
        <v>貨3LGB</v>
      </c>
      <c r="B290" s="72" t="s">
        <v>883</v>
      </c>
      <c r="C290" s="72" t="s">
        <v>794</v>
      </c>
      <c r="D290" s="72" t="s">
        <v>855</v>
      </c>
      <c r="E290" s="72" t="s">
        <v>50</v>
      </c>
      <c r="F290" s="72">
        <v>0.4</v>
      </c>
      <c r="G290" s="72">
        <v>0</v>
      </c>
      <c r="H290" s="72">
        <v>3</v>
      </c>
      <c r="I290" s="12" t="s">
        <v>235</v>
      </c>
      <c r="J290" s="72"/>
      <c r="K290" s="72"/>
      <c r="L290" s="72"/>
      <c r="M290" s="72"/>
      <c r="N290" s="72"/>
      <c r="O290" s="72"/>
      <c r="P290" s="72"/>
      <c r="Q290" s="72"/>
      <c r="R290" s="72"/>
      <c r="S290" s="72"/>
      <c r="T290" s="318" t="str">
        <f t="shared" si="49"/>
        <v>トラック・バス</v>
      </c>
      <c r="U290" s="300" t="str">
        <f t="shared" si="50"/>
        <v>LPG</v>
      </c>
      <c r="V290" s="300" t="str">
        <f t="shared" si="51"/>
        <v>2.5～3.5 t</v>
      </c>
      <c r="W290" s="300" t="str">
        <f t="shared" si="52"/>
        <v>H7,H10</v>
      </c>
      <c r="X290" s="301" t="str">
        <f t="shared" si="53"/>
        <v>GB</v>
      </c>
      <c r="Y290" s="287"/>
      <c r="Z290" s="300">
        <f t="shared" si="54"/>
        <v>0.4</v>
      </c>
      <c r="AA290" s="300">
        <f t="shared" si="55"/>
        <v>0</v>
      </c>
      <c r="AB290" s="361">
        <f t="shared" si="56"/>
        <v>3</v>
      </c>
    </row>
    <row r="291" spans="1:35" s="284" customFormat="1" x14ac:dyDescent="0.2">
      <c r="A291" s="72" t="str">
        <f t="shared" si="58"/>
        <v>貨3LGE</v>
      </c>
      <c r="B291" s="72" t="s">
        <v>883</v>
      </c>
      <c r="C291" s="72" t="s">
        <v>794</v>
      </c>
      <c r="D291" s="72" t="s">
        <v>855</v>
      </c>
      <c r="E291" s="72" t="s">
        <v>52</v>
      </c>
      <c r="F291" s="284">
        <v>0.4</v>
      </c>
      <c r="G291" s="72">
        <v>0</v>
      </c>
      <c r="H291" s="72">
        <v>3</v>
      </c>
      <c r="I291" s="12" t="s">
        <v>235</v>
      </c>
      <c r="J291" s="72"/>
      <c r="T291" s="318" t="str">
        <f t="shared" si="49"/>
        <v>トラック・バス</v>
      </c>
      <c r="U291" s="300" t="str">
        <f t="shared" si="50"/>
        <v>LPG</v>
      </c>
      <c r="V291" s="300" t="str">
        <f t="shared" si="51"/>
        <v>2.5～3.5 t</v>
      </c>
      <c r="W291" s="300" t="str">
        <f t="shared" si="52"/>
        <v>H7,H10</v>
      </c>
      <c r="X291" s="301" t="str">
        <f t="shared" si="53"/>
        <v>GE</v>
      </c>
      <c r="Y291" s="287"/>
      <c r="Z291" s="300">
        <f t="shared" si="54"/>
        <v>0.4</v>
      </c>
      <c r="AA291" s="300">
        <f t="shared" si="55"/>
        <v>0</v>
      </c>
      <c r="AB291" s="361">
        <f t="shared" si="56"/>
        <v>3</v>
      </c>
    </row>
    <row r="292" spans="1:35" s="284" customFormat="1" x14ac:dyDescent="0.2">
      <c r="A292" s="72" t="str">
        <f t="shared" si="58"/>
        <v>貨3LHJ</v>
      </c>
      <c r="B292" s="72" t="s">
        <v>883</v>
      </c>
      <c r="C292" s="72" t="s">
        <v>794</v>
      </c>
      <c r="D292" s="72" t="s">
        <v>855</v>
      </c>
      <c r="E292" s="72" t="s">
        <v>60</v>
      </c>
      <c r="F292" s="284">
        <v>0.2</v>
      </c>
      <c r="G292" s="72">
        <v>0</v>
      </c>
      <c r="H292" s="72">
        <v>3</v>
      </c>
      <c r="I292" s="12" t="s">
        <v>241</v>
      </c>
      <c r="J292" s="72" t="s">
        <v>242</v>
      </c>
      <c r="K292" s="72"/>
      <c r="L292" s="72"/>
      <c r="M292" s="72"/>
      <c r="N292" s="72"/>
      <c r="O292" s="72"/>
      <c r="P292" s="72"/>
      <c r="Q292" s="72"/>
      <c r="R292" s="72"/>
      <c r="S292" s="72"/>
      <c r="T292" s="318" t="str">
        <f t="shared" si="49"/>
        <v>トラック・バス</v>
      </c>
      <c r="U292" s="300" t="str">
        <f t="shared" si="50"/>
        <v>LPG</v>
      </c>
      <c r="V292" s="300" t="str">
        <f t="shared" si="51"/>
        <v>2.5～3.5 t</v>
      </c>
      <c r="W292" s="300" t="str">
        <f t="shared" si="52"/>
        <v>H7,H10</v>
      </c>
      <c r="X292" s="301" t="str">
        <f t="shared" si="53"/>
        <v>HJ</v>
      </c>
      <c r="Y292" s="287"/>
      <c r="Z292" s="300">
        <f t="shared" si="54"/>
        <v>0.2</v>
      </c>
      <c r="AA292" s="300">
        <f t="shared" si="55"/>
        <v>0</v>
      </c>
      <c r="AB292" s="361">
        <f t="shared" si="56"/>
        <v>3</v>
      </c>
    </row>
    <row r="293" spans="1:35" s="284" customFormat="1" x14ac:dyDescent="0.2">
      <c r="A293" s="72" t="str">
        <f t="shared" si="58"/>
        <v>貨3LGK</v>
      </c>
      <c r="B293" s="72" t="s">
        <v>883</v>
      </c>
      <c r="C293" s="72" t="s">
        <v>794</v>
      </c>
      <c r="D293" s="72" t="s">
        <v>21</v>
      </c>
      <c r="E293" s="72" t="s">
        <v>57</v>
      </c>
      <c r="F293" s="72">
        <v>0.13</v>
      </c>
      <c r="G293" s="72">
        <v>0</v>
      </c>
      <c r="H293" s="72">
        <v>3</v>
      </c>
      <c r="I293" s="12" t="s">
        <v>235</v>
      </c>
      <c r="J293" s="72"/>
      <c r="T293" s="318" t="str">
        <f t="shared" si="49"/>
        <v>トラック・バス</v>
      </c>
      <c r="U293" s="300" t="str">
        <f t="shared" si="50"/>
        <v>LPG</v>
      </c>
      <c r="V293" s="300" t="str">
        <f t="shared" si="51"/>
        <v>2.5～3.5 t</v>
      </c>
      <c r="W293" s="300" t="str">
        <f t="shared" si="52"/>
        <v>H13</v>
      </c>
      <c r="X293" s="301" t="str">
        <f t="shared" si="53"/>
        <v>GK</v>
      </c>
      <c r="Y293" s="287"/>
      <c r="Z293" s="300">
        <f t="shared" si="54"/>
        <v>0.13</v>
      </c>
      <c r="AA293" s="300">
        <f t="shared" si="55"/>
        <v>0</v>
      </c>
      <c r="AB293" s="361">
        <f t="shared" si="56"/>
        <v>3</v>
      </c>
    </row>
    <row r="294" spans="1:35" s="284" customFormat="1" x14ac:dyDescent="0.2">
      <c r="A294" s="72" t="str">
        <f t="shared" si="58"/>
        <v>貨3LHQ</v>
      </c>
      <c r="B294" s="72" t="s">
        <v>883</v>
      </c>
      <c r="C294" s="72" t="s">
        <v>794</v>
      </c>
      <c r="D294" s="72" t="s">
        <v>21</v>
      </c>
      <c r="E294" s="72" t="s">
        <v>68</v>
      </c>
      <c r="F294" s="72">
        <v>6.5000000000000002E-2</v>
      </c>
      <c r="G294" s="72">
        <v>0</v>
      </c>
      <c r="H294" s="72">
        <v>3</v>
      </c>
      <c r="I294" s="12" t="s">
        <v>241</v>
      </c>
      <c r="J294" s="72" t="s">
        <v>242</v>
      </c>
      <c r="K294" s="72"/>
      <c r="L294" s="72"/>
      <c r="M294" s="72"/>
      <c r="N294" s="72"/>
      <c r="O294" s="72"/>
      <c r="P294" s="72"/>
      <c r="Q294" s="72"/>
      <c r="R294" s="72"/>
      <c r="S294" s="72"/>
      <c r="T294" s="318" t="str">
        <f t="shared" si="49"/>
        <v>トラック・バス</v>
      </c>
      <c r="U294" s="300" t="str">
        <f t="shared" si="50"/>
        <v>LPG</v>
      </c>
      <c r="V294" s="300" t="str">
        <f t="shared" si="51"/>
        <v>2.5～3.5 t</v>
      </c>
      <c r="W294" s="300" t="str">
        <f t="shared" si="52"/>
        <v>H13</v>
      </c>
      <c r="X294" s="301" t="str">
        <f t="shared" si="53"/>
        <v>HQ</v>
      </c>
      <c r="Y294" s="287"/>
      <c r="Z294" s="300">
        <f t="shared" si="54"/>
        <v>6.5000000000000002E-2</v>
      </c>
      <c r="AA294" s="300">
        <f t="shared" si="55"/>
        <v>0</v>
      </c>
      <c r="AB294" s="361">
        <f t="shared" si="56"/>
        <v>3</v>
      </c>
    </row>
    <row r="295" spans="1:35" s="284" customFormat="1" x14ac:dyDescent="0.2">
      <c r="A295" s="72" t="str">
        <f t="shared" si="58"/>
        <v>貨3LTC</v>
      </c>
      <c r="B295" s="72" t="s">
        <v>883</v>
      </c>
      <c r="C295" s="72" t="s">
        <v>794</v>
      </c>
      <c r="D295" s="72" t="s">
        <v>21</v>
      </c>
      <c r="E295" s="72" t="s">
        <v>81</v>
      </c>
      <c r="F295" s="72">
        <v>9.7500000000000003E-2</v>
      </c>
      <c r="G295" s="72">
        <v>0</v>
      </c>
      <c r="H295" s="72">
        <v>3</v>
      </c>
      <c r="I295" s="12" t="s">
        <v>235</v>
      </c>
      <c r="J295" s="72" t="s">
        <v>243</v>
      </c>
      <c r="T295" s="318" t="str">
        <f t="shared" si="49"/>
        <v>トラック・バス</v>
      </c>
      <c r="U295" s="300" t="str">
        <f t="shared" si="50"/>
        <v>LPG</v>
      </c>
      <c r="V295" s="300" t="str">
        <f t="shared" si="51"/>
        <v>2.5～3.5 t</v>
      </c>
      <c r="W295" s="300" t="str">
        <f t="shared" si="52"/>
        <v>H13</v>
      </c>
      <c r="X295" s="301" t="str">
        <f t="shared" si="53"/>
        <v>TC</v>
      </c>
      <c r="Y295" s="287" t="s">
        <v>243</v>
      </c>
      <c r="Z295" s="300">
        <f t="shared" si="54"/>
        <v>9.7500000000000003E-2</v>
      </c>
      <c r="AA295" s="300">
        <f t="shared" si="55"/>
        <v>0</v>
      </c>
      <c r="AB295" s="361">
        <f t="shared" si="56"/>
        <v>3</v>
      </c>
    </row>
    <row r="296" spans="1:35" s="284" customFormat="1" x14ac:dyDescent="0.2">
      <c r="A296" s="72" t="str">
        <f t="shared" si="58"/>
        <v>貨3LXC</v>
      </c>
      <c r="B296" s="72" t="s">
        <v>883</v>
      </c>
      <c r="C296" s="72" t="s">
        <v>794</v>
      </c>
      <c r="D296" s="72" t="s">
        <v>21</v>
      </c>
      <c r="E296" s="72" t="s">
        <v>95</v>
      </c>
      <c r="F296" s="72">
        <v>9.7500000000000003E-2</v>
      </c>
      <c r="G296" s="72">
        <v>0</v>
      </c>
      <c r="H296" s="72">
        <v>3</v>
      </c>
      <c r="I296" s="12" t="s">
        <v>241</v>
      </c>
      <c r="J296" s="72" t="s">
        <v>972</v>
      </c>
      <c r="T296" s="318" t="str">
        <f t="shared" si="49"/>
        <v>トラック・バス</v>
      </c>
      <c r="U296" s="300" t="str">
        <f t="shared" si="50"/>
        <v>LPG</v>
      </c>
      <c r="V296" s="300" t="str">
        <f t="shared" si="51"/>
        <v>2.5～3.5 t</v>
      </c>
      <c r="W296" s="300" t="str">
        <f t="shared" si="52"/>
        <v>H13</v>
      </c>
      <c r="X296" s="301" t="str">
        <f t="shared" si="53"/>
        <v>XC</v>
      </c>
      <c r="Y296" s="287" t="s">
        <v>243</v>
      </c>
      <c r="Z296" s="300">
        <f t="shared" si="54"/>
        <v>9.7500000000000003E-2</v>
      </c>
      <c r="AA296" s="300">
        <f t="shared" si="55"/>
        <v>0</v>
      </c>
      <c r="AB296" s="361">
        <f t="shared" si="56"/>
        <v>3</v>
      </c>
      <c r="AD296" s="272"/>
      <c r="AE296" s="272"/>
      <c r="AF296" s="272"/>
      <c r="AG296" s="272"/>
      <c r="AH296" s="272"/>
      <c r="AI296" s="272"/>
    </row>
    <row r="297" spans="1:35" s="284" customFormat="1" x14ac:dyDescent="0.2">
      <c r="A297" s="72" t="str">
        <f t="shared" si="58"/>
        <v>貨3LLC</v>
      </c>
      <c r="B297" s="282" t="s">
        <v>883</v>
      </c>
      <c r="C297" s="282" t="s">
        <v>794</v>
      </c>
      <c r="D297" s="282" t="s">
        <v>21</v>
      </c>
      <c r="E297" s="282" t="s">
        <v>72</v>
      </c>
      <c r="F297" s="282">
        <v>6.5000000000000002E-2</v>
      </c>
      <c r="G297" s="72">
        <v>0</v>
      </c>
      <c r="H297" s="72">
        <v>3</v>
      </c>
      <c r="I297" s="283" t="s">
        <v>235</v>
      </c>
      <c r="J297" s="282" t="s">
        <v>244</v>
      </c>
      <c r="T297" s="318" t="str">
        <f t="shared" si="49"/>
        <v>トラック・バス</v>
      </c>
      <c r="U297" s="300" t="str">
        <f t="shared" si="50"/>
        <v>LPG</v>
      </c>
      <c r="V297" s="300" t="str">
        <f t="shared" si="51"/>
        <v>2.5～3.5 t</v>
      </c>
      <c r="W297" s="300" t="str">
        <f t="shared" si="52"/>
        <v>H13</v>
      </c>
      <c r="X297" s="301" t="str">
        <f t="shared" si="53"/>
        <v>LC</v>
      </c>
      <c r="Y297" s="287" t="s">
        <v>244</v>
      </c>
      <c r="Z297" s="300">
        <f t="shared" si="54"/>
        <v>6.5000000000000002E-2</v>
      </c>
      <c r="AA297" s="300">
        <f t="shared" si="55"/>
        <v>0</v>
      </c>
      <c r="AB297" s="361">
        <f t="shared" si="56"/>
        <v>3</v>
      </c>
      <c r="AD297" s="272"/>
      <c r="AE297" s="272"/>
      <c r="AF297" s="272"/>
      <c r="AG297" s="272"/>
      <c r="AH297" s="272"/>
      <c r="AI297" s="272"/>
    </row>
    <row r="298" spans="1:35" s="272" customFormat="1" x14ac:dyDescent="0.2">
      <c r="A298" s="72" t="str">
        <f t="shared" si="58"/>
        <v>貨3LYC</v>
      </c>
      <c r="B298" s="282" t="s">
        <v>883</v>
      </c>
      <c r="C298" s="282" t="s">
        <v>794</v>
      </c>
      <c r="D298" s="282" t="s">
        <v>21</v>
      </c>
      <c r="E298" s="282" t="s">
        <v>99</v>
      </c>
      <c r="F298" s="282">
        <v>6.5000000000000002E-2</v>
      </c>
      <c r="G298" s="72">
        <v>0</v>
      </c>
      <c r="H298" s="72">
        <v>3</v>
      </c>
      <c r="I298" s="283" t="s">
        <v>241</v>
      </c>
      <c r="J298" s="282" t="s">
        <v>973</v>
      </c>
      <c r="K298" s="284"/>
      <c r="L298" s="284"/>
      <c r="M298" s="284"/>
      <c r="N298" s="284"/>
      <c r="O298" s="284"/>
      <c r="P298" s="284"/>
      <c r="Q298" s="284"/>
      <c r="R298" s="284"/>
      <c r="S298" s="284"/>
      <c r="T298" s="318" t="str">
        <f t="shared" si="49"/>
        <v>トラック・バス</v>
      </c>
      <c r="U298" s="300" t="str">
        <f t="shared" si="50"/>
        <v>LPG</v>
      </c>
      <c r="V298" s="300" t="str">
        <f t="shared" si="51"/>
        <v>2.5～3.5 t</v>
      </c>
      <c r="W298" s="300" t="str">
        <f t="shared" si="52"/>
        <v>H13</v>
      </c>
      <c r="X298" s="301" t="str">
        <f t="shared" si="53"/>
        <v>YC</v>
      </c>
      <c r="Y298" s="287" t="s">
        <v>244</v>
      </c>
      <c r="Z298" s="300">
        <f t="shared" si="54"/>
        <v>6.5000000000000002E-2</v>
      </c>
      <c r="AA298" s="300">
        <f t="shared" si="55"/>
        <v>0</v>
      </c>
      <c r="AB298" s="361">
        <f t="shared" si="56"/>
        <v>3</v>
      </c>
    </row>
    <row r="299" spans="1:35" s="272" customFormat="1" x14ac:dyDescent="0.2">
      <c r="A299" s="72" t="str">
        <f t="shared" si="58"/>
        <v>貨3LUC</v>
      </c>
      <c r="B299" s="272" t="s">
        <v>883</v>
      </c>
      <c r="C299" s="272" t="s">
        <v>794</v>
      </c>
      <c r="D299" s="273" t="s">
        <v>21</v>
      </c>
      <c r="E299" s="273" t="s">
        <v>88</v>
      </c>
      <c r="F299" s="272">
        <v>3.2500000000000001E-2</v>
      </c>
      <c r="G299" s="72">
        <v>0</v>
      </c>
      <c r="H299" s="72">
        <v>3</v>
      </c>
      <c r="I299" s="274" t="s">
        <v>235</v>
      </c>
      <c r="J299" s="272" t="s">
        <v>245</v>
      </c>
      <c r="K299" s="284"/>
      <c r="L299" s="284"/>
      <c r="M299" s="284"/>
      <c r="N299" s="284"/>
      <c r="O299" s="284"/>
      <c r="P299" s="284"/>
      <c r="Q299" s="284"/>
      <c r="R299" s="284"/>
      <c r="S299" s="284"/>
      <c r="T299" s="318" t="str">
        <f t="shared" si="49"/>
        <v>トラック・バス</v>
      </c>
      <c r="U299" s="300" t="str">
        <f t="shared" si="50"/>
        <v>LPG</v>
      </c>
      <c r="V299" s="300" t="str">
        <f t="shared" si="51"/>
        <v>2.5～3.5 t</v>
      </c>
      <c r="W299" s="300" t="str">
        <f t="shared" si="52"/>
        <v>H13</v>
      </c>
      <c r="X299" s="301" t="str">
        <f t="shared" si="53"/>
        <v>UC</v>
      </c>
      <c r="Y299" s="287" t="s">
        <v>245</v>
      </c>
      <c r="Z299" s="300">
        <f t="shared" si="54"/>
        <v>3.2500000000000001E-2</v>
      </c>
      <c r="AA299" s="300">
        <f t="shared" si="55"/>
        <v>0</v>
      </c>
      <c r="AB299" s="361">
        <f t="shared" si="56"/>
        <v>3</v>
      </c>
    </row>
    <row r="300" spans="1:35" s="272" customFormat="1" x14ac:dyDescent="0.2">
      <c r="A300" s="72" t="str">
        <f t="shared" si="58"/>
        <v>貨3LZC</v>
      </c>
      <c r="B300" s="272" t="s">
        <v>883</v>
      </c>
      <c r="C300" s="272" t="s">
        <v>794</v>
      </c>
      <c r="D300" s="273" t="s">
        <v>21</v>
      </c>
      <c r="E300" s="273" t="s">
        <v>103</v>
      </c>
      <c r="F300" s="272">
        <v>3.2500000000000001E-2</v>
      </c>
      <c r="G300" s="72">
        <v>0</v>
      </c>
      <c r="H300" s="72">
        <v>3</v>
      </c>
      <c r="I300" s="274" t="s">
        <v>241</v>
      </c>
      <c r="J300" s="273" t="s">
        <v>974</v>
      </c>
      <c r="K300" s="284"/>
      <c r="L300" s="284"/>
      <c r="M300" s="284"/>
      <c r="N300" s="284"/>
      <c r="O300" s="284"/>
      <c r="P300" s="284"/>
      <c r="Q300" s="284"/>
      <c r="R300" s="284"/>
      <c r="S300" s="284"/>
      <c r="T300" s="318" t="str">
        <f t="shared" si="49"/>
        <v>トラック・バス</v>
      </c>
      <c r="U300" s="300" t="str">
        <f t="shared" si="50"/>
        <v>LPG</v>
      </c>
      <c r="V300" s="300" t="str">
        <f t="shared" si="51"/>
        <v>2.5～3.5 t</v>
      </c>
      <c r="W300" s="300" t="str">
        <f t="shared" si="52"/>
        <v>H13</v>
      </c>
      <c r="X300" s="301" t="str">
        <f t="shared" si="53"/>
        <v>ZC</v>
      </c>
      <c r="Y300" s="287" t="s">
        <v>245</v>
      </c>
      <c r="Z300" s="300">
        <f t="shared" si="54"/>
        <v>3.2500000000000001E-2</v>
      </c>
      <c r="AA300" s="300">
        <f t="shared" si="55"/>
        <v>0</v>
      </c>
      <c r="AB300" s="361">
        <f t="shared" si="56"/>
        <v>3</v>
      </c>
    </row>
    <row r="301" spans="1:35" s="272" customFormat="1" x14ac:dyDescent="0.2">
      <c r="A301" s="72" t="str">
        <f t="shared" si="58"/>
        <v>貨3LABF</v>
      </c>
      <c r="B301" s="272" t="s">
        <v>883</v>
      </c>
      <c r="C301" s="272" t="s">
        <v>794</v>
      </c>
      <c r="D301" s="273" t="s">
        <v>839</v>
      </c>
      <c r="E301" s="273" t="s">
        <v>258</v>
      </c>
      <c r="F301" s="272">
        <v>7.0000000000000007E-2</v>
      </c>
      <c r="G301" s="72">
        <v>0</v>
      </c>
      <c r="H301" s="72">
        <v>3</v>
      </c>
      <c r="I301" s="274" t="s">
        <v>235</v>
      </c>
      <c r="J301" s="273"/>
      <c r="K301" s="284"/>
      <c r="L301" s="284"/>
      <c r="M301" s="284"/>
      <c r="N301" s="284"/>
      <c r="O301" s="284"/>
      <c r="P301" s="284"/>
      <c r="Q301" s="284"/>
      <c r="R301" s="284"/>
      <c r="S301" s="284"/>
      <c r="T301" s="318" t="str">
        <f t="shared" si="49"/>
        <v>トラック・バス</v>
      </c>
      <c r="U301" s="300" t="str">
        <f t="shared" si="50"/>
        <v>LPG</v>
      </c>
      <c r="V301" s="300" t="str">
        <f t="shared" si="51"/>
        <v>2.5～3.5 t</v>
      </c>
      <c r="W301" s="300" t="str">
        <f t="shared" si="52"/>
        <v>H17</v>
      </c>
      <c r="X301" s="301" t="str">
        <f t="shared" si="53"/>
        <v>ABF</v>
      </c>
      <c r="Y301" s="287"/>
      <c r="Z301" s="300">
        <f t="shared" si="54"/>
        <v>7.0000000000000007E-2</v>
      </c>
      <c r="AA301" s="300">
        <f t="shared" si="55"/>
        <v>0</v>
      </c>
      <c r="AB301" s="361">
        <f t="shared" si="56"/>
        <v>3</v>
      </c>
    </row>
    <row r="302" spans="1:35" s="272" customFormat="1" x14ac:dyDescent="0.2">
      <c r="A302" s="72" t="str">
        <f t="shared" si="58"/>
        <v>貨3LAAF</v>
      </c>
      <c r="B302" s="272" t="s">
        <v>883</v>
      </c>
      <c r="C302" s="272" t="s">
        <v>794</v>
      </c>
      <c r="D302" s="273" t="s">
        <v>839</v>
      </c>
      <c r="E302" s="273" t="s">
        <v>259</v>
      </c>
      <c r="F302" s="272">
        <v>3.5000000000000003E-2</v>
      </c>
      <c r="G302" s="72">
        <v>0</v>
      </c>
      <c r="H302" s="72">
        <v>3</v>
      </c>
      <c r="I302" s="274" t="s">
        <v>241</v>
      </c>
      <c r="J302" s="273" t="s">
        <v>242</v>
      </c>
      <c r="K302" s="284"/>
      <c r="L302" s="284"/>
      <c r="M302" s="284"/>
      <c r="N302" s="284"/>
      <c r="O302" s="284"/>
      <c r="P302" s="284"/>
      <c r="Q302" s="284"/>
      <c r="R302" s="284"/>
      <c r="S302" s="284"/>
      <c r="T302" s="318" t="str">
        <f t="shared" si="49"/>
        <v>トラック・バス</v>
      </c>
      <c r="U302" s="300" t="str">
        <f t="shared" si="50"/>
        <v>LPG</v>
      </c>
      <c r="V302" s="300" t="str">
        <f t="shared" si="51"/>
        <v>2.5～3.5 t</v>
      </c>
      <c r="W302" s="300" t="str">
        <f t="shared" si="52"/>
        <v>H17</v>
      </c>
      <c r="X302" s="301" t="str">
        <f t="shared" si="53"/>
        <v>AAF</v>
      </c>
      <c r="Y302" s="287"/>
      <c r="Z302" s="300">
        <f t="shared" si="54"/>
        <v>3.5000000000000003E-2</v>
      </c>
      <c r="AA302" s="300">
        <f t="shared" si="55"/>
        <v>0</v>
      </c>
      <c r="AB302" s="361">
        <f t="shared" si="56"/>
        <v>3</v>
      </c>
    </row>
    <row r="303" spans="1:35" s="272" customFormat="1" x14ac:dyDescent="0.2">
      <c r="A303" s="72" t="str">
        <f t="shared" si="58"/>
        <v>貨3LALF</v>
      </c>
      <c r="B303" s="72" t="s">
        <v>883</v>
      </c>
      <c r="C303" s="72" t="s">
        <v>794</v>
      </c>
      <c r="D303" s="72" t="s">
        <v>839</v>
      </c>
      <c r="E303" s="72" t="s">
        <v>1231</v>
      </c>
      <c r="F303" s="72">
        <v>1.7500000000000002E-2</v>
      </c>
      <c r="G303" s="72">
        <v>0</v>
      </c>
      <c r="H303" s="72">
        <v>3</v>
      </c>
      <c r="I303" s="12" t="s">
        <v>498</v>
      </c>
      <c r="J303" s="72"/>
      <c r="K303" s="284"/>
      <c r="L303" s="284"/>
      <c r="M303" s="284"/>
      <c r="N303" s="284"/>
      <c r="O303" s="284"/>
      <c r="P303" s="284"/>
      <c r="Q303" s="284"/>
      <c r="R303" s="284"/>
      <c r="S303" s="284"/>
      <c r="T303" s="318" t="str">
        <f t="shared" si="49"/>
        <v>トラック・バス</v>
      </c>
      <c r="U303" s="300" t="str">
        <f t="shared" si="50"/>
        <v>LPG</v>
      </c>
      <c r="V303" s="300" t="str">
        <f t="shared" si="51"/>
        <v>2.5～3.5 t</v>
      </c>
      <c r="W303" s="300" t="str">
        <f t="shared" si="52"/>
        <v>H17</v>
      </c>
      <c r="X303" s="301" t="str">
        <f t="shared" si="53"/>
        <v>ALF</v>
      </c>
      <c r="Y303" s="287"/>
      <c r="Z303" s="300">
        <f t="shared" si="54"/>
        <v>1.7500000000000002E-2</v>
      </c>
      <c r="AA303" s="300">
        <f t="shared" si="55"/>
        <v>0</v>
      </c>
      <c r="AB303" s="361">
        <f t="shared" si="56"/>
        <v>3</v>
      </c>
    </row>
    <row r="304" spans="1:35" s="272" customFormat="1" x14ac:dyDescent="0.2">
      <c r="A304" s="72" t="str">
        <f t="shared" si="58"/>
        <v>貨3LCAF</v>
      </c>
      <c r="B304" s="72" t="s">
        <v>883</v>
      </c>
      <c r="C304" s="72" t="s">
        <v>794</v>
      </c>
      <c r="D304" s="72" t="s">
        <v>839</v>
      </c>
      <c r="E304" s="72" t="s">
        <v>847</v>
      </c>
      <c r="F304" s="72">
        <v>3.5000000000000003E-2</v>
      </c>
      <c r="G304" s="72">
        <v>0</v>
      </c>
      <c r="H304" s="72">
        <v>3</v>
      </c>
      <c r="I304" s="12" t="s">
        <v>241</v>
      </c>
      <c r="J304" s="72" t="s">
        <v>973</v>
      </c>
      <c r="T304" s="318" t="str">
        <f t="shared" si="49"/>
        <v>トラック・バス</v>
      </c>
      <c r="U304" s="300" t="str">
        <f t="shared" si="50"/>
        <v>LPG</v>
      </c>
      <c r="V304" s="300" t="str">
        <f t="shared" si="51"/>
        <v>2.5～3.5 t</v>
      </c>
      <c r="W304" s="300" t="str">
        <f t="shared" si="52"/>
        <v>H17</v>
      </c>
      <c r="X304" s="301" t="str">
        <f t="shared" si="53"/>
        <v>CAF</v>
      </c>
      <c r="Y304" s="287" t="s">
        <v>1056</v>
      </c>
      <c r="Z304" s="300">
        <f t="shared" si="54"/>
        <v>3.5000000000000003E-2</v>
      </c>
      <c r="AA304" s="300">
        <f t="shared" si="55"/>
        <v>0</v>
      </c>
      <c r="AB304" s="361">
        <f t="shared" si="56"/>
        <v>3</v>
      </c>
    </row>
    <row r="305" spans="1:35" s="272" customFormat="1" x14ac:dyDescent="0.2">
      <c r="A305" s="72" t="str">
        <f t="shared" si="58"/>
        <v>貨3LCBF</v>
      </c>
      <c r="B305" s="72" t="s">
        <v>883</v>
      </c>
      <c r="C305" s="72" t="s">
        <v>794</v>
      </c>
      <c r="D305" s="72" t="s">
        <v>839</v>
      </c>
      <c r="E305" s="72" t="s">
        <v>848</v>
      </c>
      <c r="F305" s="72">
        <v>3.5000000000000003E-2</v>
      </c>
      <c r="G305" s="72">
        <v>0</v>
      </c>
      <c r="H305" s="72">
        <v>3</v>
      </c>
      <c r="I305" s="12" t="s">
        <v>248</v>
      </c>
      <c r="J305" s="72" t="s">
        <v>244</v>
      </c>
      <c r="T305" s="318" t="str">
        <f t="shared" si="49"/>
        <v>トラック・バス</v>
      </c>
      <c r="U305" s="300" t="str">
        <f t="shared" si="50"/>
        <v>LPG</v>
      </c>
      <c r="V305" s="300" t="str">
        <f t="shared" si="51"/>
        <v>2.5～3.5 t</v>
      </c>
      <c r="W305" s="300" t="str">
        <f t="shared" si="52"/>
        <v>H17</v>
      </c>
      <c r="X305" s="301" t="str">
        <f t="shared" si="53"/>
        <v>CBF</v>
      </c>
      <c r="Y305" s="287" t="s">
        <v>1056</v>
      </c>
      <c r="Z305" s="300">
        <f t="shared" si="54"/>
        <v>3.5000000000000003E-2</v>
      </c>
      <c r="AA305" s="300">
        <f t="shared" si="55"/>
        <v>0</v>
      </c>
      <c r="AB305" s="361">
        <f t="shared" si="56"/>
        <v>3</v>
      </c>
    </row>
    <row r="306" spans="1:35" s="272" customFormat="1" x14ac:dyDescent="0.2">
      <c r="A306" s="72" t="str">
        <f t="shared" si="58"/>
        <v>貨3LCLF</v>
      </c>
      <c r="B306" s="72" t="s">
        <v>883</v>
      </c>
      <c r="C306" s="72" t="s">
        <v>794</v>
      </c>
      <c r="D306" s="72" t="s">
        <v>839</v>
      </c>
      <c r="E306" s="72" t="s">
        <v>1239</v>
      </c>
      <c r="F306" s="72">
        <v>3.5000000000000003E-2</v>
      </c>
      <c r="G306" s="72">
        <v>0</v>
      </c>
      <c r="H306" s="72">
        <v>3</v>
      </c>
      <c r="I306" s="12" t="s">
        <v>498</v>
      </c>
      <c r="J306" s="72"/>
      <c r="T306" s="318" t="str">
        <f t="shared" si="49"/>
        <v>トラック・バス</v>
      </c>
      <c r="U306" s="300" t="str">
        <f t="shared" si="50"/>
        <v>LPG</v>
      </c>
      <c r="V306" s="300" t="str">
        <f t="shared" si="51"/>
        <v>2.5～3.5 t</v>
      </c>
      <c r="W306" s="300" t="str">
        <f t="shared" si="52"/>
        <v>H17</v>
      </c>
      <c r="X306" s="301" t="str">
        <f t="shared" si="53"/>
        <v>CLF</v>
      </c>
      <c r="Y306" s="287" t="s">
        <v>1056</v>
      </c>
      <c r="Z306" s="300">
        <f t="shared" si="54"/>
        <v>3.5000000000000003E-2</v>
      </c>
      <c r="AA306" s="300">
        <f t="shared" si="55"/>
        <v>0</v>
      </c>
      <c r="AB306" s="361">
        <f t="shared" si="56"/>
        <v>3</v>
      </c>
    </row>
    <row r="307" spans="1:35" s="272" customFormat="1" x14ac:dyDescent="0.2">
      <c r="A307" s="72" t="str">
        <f t="shared" si="58"/>
        <v>貨3LDAF</v>
      </c>
      <c r="B307" s="272" t="s">
        <v>883</v>
      </c>
      <c r="C307" s="272" t="s">
        <v>794</v>
      </c>
      <c r="D307" s="72" t="s">
        <v>839</v>
      </c>
      <c r="E307" s="72" t="s">
        <v>849</v>
      </c>
      <c r="F307" s="72">
        <v>1.7500000000000002E-2</v>
      </c>
      <c r="G307" s="72">
        <v>0</v>
      </c>
      <c r="H307" s="72">
        <v>3</v>
      </c>
      <c r="I307" s="12" t="s">
        <v>241</v>
      </c>
      <c r="J307" s="72" t="s">
        <v>974</v>
      </c>
      <c r="T307" s="318" t="str">
        <f t="shared" si="49"/>
        <v>トラック・バス</v>
      </c>
      <c r="U307" s="300" t="str">
        <f t="shared" si="50"/>
        <v>LPG</v>
      </c>
      <c r="V307" s="300" t="str">
        <f t="shared" si="51"/>
        <v>2.5～3.5 t</v>
      </c>
      <c r="W307" s="300" t="str">
        <f t="shared" si="52"/>
        <v>H17</v>
      </c>
      <c r="X307" s="301" t="str">
        <f t="shared" si="53"/>
        <v>DAF</v>
      </c>
      <c r="Y307" s="287" t="s">
        <v>1711</v>
      </c>
      <c r="Z307" s="300">
        <f t="shared" si="54"/>
        <v>1.7500000000000002E-2</v>
      </c>
      <c r="AA307" s="300">
        <f t="shared" si="55"/>
        <v>0</v>
      </c>
      <c r="AB307" s="361">
        <f t="shared" si="56"/>
        <v>3</v>
      </c>
    </row>
    <row r="308" spans="1:35" s="272" customFormat="1" x14ac:dyDescent="0.2">
      <c r="A308" s="72" t="str">
        <f t="shared" si="58"/>
        <v>貨3LDBF</v>
      </c>
      <c r="B308" s="272" t="s">
        <v>883</v>
      </c>
      <c r="C308" s="272" t="s">
        <v>794</v>
      </c>
      <c r="D308" s="72" t="s">
        <v>839</v>
      </c>
      <c r="E308" s="72" t="s">
        <v>850</v>
      </c>
      <c r="F308" s="72">
        <v>1.7500000000000002E-2</v>
      </c>
      <c r="G308" s="72">
        <v>0</v>
      </c>
      <c r="H308" s="72">
        <v>3</v>
      </c>
      <c r="I308" s="12" t="s">
        <v>249</v>
      </c>
      <c r="J308" s="72" t="s">
        <v>245</v>
      </c>
      <c r="T308" s="318" t="str">
        <f t="shared" si="49"/>
        <v>トラック・バス</v>
      </c>
      <c r="U308" s="300" t="str">
        <f t="shared" si="50"/>
        <v>LPG</v>
      </c>
      <c r="V308" s="300" t="str">
        <f t="shared" si="51"/>
        <v>2.5～3.5 t</v>
      </c>
      <c r="W308" s="300" t="str">
        <f t="shared" si="52"/>
        <v>H17</v>
      </c>
      <c r="X308" s="301" t="str">
        <f t="shared" si="53"/>
        <v>DBF</v>
      </c>
      <c r="Y308" s="287" t="s">
        <v>1711</v>
      </c>
      <c r="Z308" s="300">
        <f t="shared" si="54"/>
        <v>1.7500000000000002E-2</v>
      </c>
      <c r="AA308" s="300">
        <f t="shared" si="55"/>
        <v>0</v>
      </c>
      <c r="AB308" s="361">
        <f t="shared" si="56"/>
        <v>3</v>
      </c>
      <c r="AD308" s="72"/>
      <c r="AE308" s="72"/>
      <c r="AF308" s="72"/>
      <c r="AG308" s="72"/>
      <c r="AH308" s="72"/>
      <c r="AI308" s="72"/>
    </row>
    <row r="309" spans="1:35" s="272" customFormat="1" x14ac:dyDescent="0.2">
      <c r="A309" s="72" t="str">
        <f t="shared" si="58"/>
        <v>貨3LDLF</v>
      </c>
      <c r="B309" s="72" t="s">
        <v>883</v>
      </c>
      <c r="C309" s="72" t="s">
        <v>794</v>
      </c>
      <c r="D309" s="72" t="s">
        <v>839</v>
      </c>
      <c r="E309" s="72" t="s">
        <v>1243</v>
      </c>
      <c r="F309" s="72">
        <v>1.7500000000000002E-2</v>
      </c>
      <c r="G309" s="72">
        <v>0</v>
      </c>
      <c r="H309" s="72">
        <v>3</v>
      </c>
      <c r="I309" s="12" t="s">
        <v>498</v>
      </c>
      <c r="J309" s="72"/>
      <c r="T309" s="318" t="str">
        <f t="shared" si="49"/>
        <v>トラック・バス</v>
      </c>
      <c r="U309" s="300" t="str">
        <f t="shared" si="50"/>
        <v>LPG</v>
      </c>
      <c r="V309" s="300" t="str">
        <f t="shared" si="51"/>
        <v>2.5～3.5 t</v>
      </c>
      <c r="W309" s="300" t="str">
        <f t="shared" si="52"/>
        <v>H17</v>
      </c>
      <c r="X309" s="301" t="str">
        <f t="shared" si="53"/>
        <v>DLF</v>
      </c>
      <c r="Y309" s="287" t="s">
        <v>1711</v>
      </c>
      <c r="Z309" s="300">
        <f t="shared" si="54"/>
        <v>1.7500000000000002E-2</v>
      </c>
      <c r="AA309" s="300">
        <f t="shared" si="55"/>
        <v>0</v>
      </c>
      <c r="AB309" s="361">
        <f t="shared" si="56"/>
        <v>3</v>
      </c>
      <c r="AD309" s="72"/>
      <c r="AE309" s="72"/>
      <c r="AF309" s="72"/>
      <c r="AG309" s="72"/>
      <c r="AH309" s="72"/>
      <c r="AI309" s="72"/>
    </row>
    <row r="310" spans="1:35" x14ac:dyDescent="0.2">
      <c r="A310" s="72" t="str">
        <f t="shared" si="58"/>
        <v>貨3LLBF</v>
      </c>
      <c r="B310" s="72" t="s">
        <v>883</v>
      </c>
      <c r="C310" s="72" t="s">
        <v>794</v>
      </c>
      <c r="D310" s="72" t="s">
        <v>1100</v>
      </c>
      <c r="E310" s="72" t="s">
        <v>260</v>
      </c>
      <c r="F310" s="72">
        <v>7.0000000000000007E-2</v>
      </c>
      <c r="G310" s="72">
        <v>0</v>
      </c>
      <c r="H310" s="72">
        <v>3</v>
      </c>
      <c r="I310" s="12" t="s">
        <v>235</v>
      </c>
      <c r="K310" s="272"/>
      <c r="L310" s="272"/>
      <c r="M310" s="272"/>
      <c r="N310" s="272"/>
      <c r="O310" s="272"/>
      <c r="P310" s="272"/>
      <c r="Q310" s="272"/>
      <c r="R310" s="272"/>
      <c r="S310" s="272"/>
      <c r="T310" s="318" t="str">
        <f t="shared" si="49"/>
        <v>トラック・バス</v>
      </c>
      <c r="U310" s="300" t="str">
        <f t="shared" si="50"/>
        <v>LPG</v>
      </c>
      <c r="V310" s="300" t="str">
        <f t="shared" si="51"/>
        <v>2.5～3.5 t</v>
      </c>
      <c r="W310" s="300" t="str">
        <f t="shared" si="52"/>
        <v>H21</v>
      </c>
      <c r="X310" s="301" t="str">
        <f t="shared" si="53"/>
        <v>LBF</v>
      </c>
      <c r="Y310" s="287"/>
      <c r="Z310" s="300">
        <f t="shared" si="54"/>
        <v>7.0000000000000007E-2</v>
      </c>
      <c r="AA310" s="300">
        <f t="shared" si="55"/>
        <v>0</v>
      </c>
      <c r="AB310" s="361">
        <f t="shared" si="56"/>
        <v>3</v>
      </c>
    </row>
    <row r="311" spans="1:35" x14ac:dyDescent="0.2">
      <c r="A311" s="72" t="str">
        <f t="shared" si="58"/>
        <v>貨3LLAF</v>
      </c>
      <c r="B311" s="72" t="s">
        <v>883</v>
      </c>
      <c r="C311" s="72" t="s">
        <v>794</v>
      </c>
      <c r="D311" s="72" t="s">
        <v>1100</v>
      </c>
      <c r="E311" s="72" t="s">
        <v>261</v>
      </c>
      <c r="F311" s="72">
        <v>3.5000000000000003E-2</v>
      </c>
      <c r="G311" s="72">
        <v>0</v>
      </c>
      <c r="H311" s="72">
        <v>3</v>
      </c>
      <c r="I311" s="12" t="s">
        <v>241</v>
      </c>
      <c r="J311" s="72" t="s">
        <v>242</v>
      </c>
      <c r="K311" s="272"/>
      <c r="L311" s="272"/>
      <c r="M311" s="272"/>
      <c r="N311" s="272"/>
      <c r="O311" s="272"/>
      <c r="P311" s="272"/>
      <c r="Q311" s="272"/>
      <c r="R311" s="272"/>
      <c r="S311" s="272"/>
      <c r="T311" s="318" t="str">
        <f t="shared" si="49"/>
        <v>トラック・バス</v>
      </c>
      <c r="U311" s="300" t="str">
        <f t="shared" si="50"/>
        <v>LPG</v>
      </c>
      <c r="V311" s="300" t="str">
        <f t="shared" si="51"/>
        <v>2.5～3.5 t</v>
      </c>
      <c r="W311" s="300" t="str">
        <f t="shared" si="52"/>
        <v>H21</v>
      </c>
      <c r="X311" s="301" t="str">
        <f t="shared" si="53"/>
        <v>LAF</v>
      </c>
      <c r="Y311" s="287"/>
      <c r="Z311" s="300">
        <f t="shared" si="54"/>
        <v>3.5000000000000003E-2</v>
      </c>
      <c r="AA311" s="300">
        <f t="shared" si="55"/>
        <v>0</v>
      </c>
      <c r="AB311" s="361">
        <f t="shared" si="56"/>
        <v>3</v>
      </c>
    </row>
    <row r="312" spans="1:35" x14ac:dyDescent="0.2">
      <c r="A312" s="72" t="str">
        <f t="shared" si="58"/>
        <v>貨3LLLF</v>
      </c>
      <c r="B312" s="72" t="s">
        <v>883</v>
      </c>
      <c r="C312" s="72" t="s">
        <v>794</v>
      </c>
      <c r="D312" s="72" t="s">
        <v>1100</v>
      </c>
      <c r="E312" s="72" t="s">
        <v>1247</v>
      </c>
      <c r="F312" s="72">
        <v>1.7500000000000002E-2</v>
      </c>
      <c r="G312" s="72">
        <v>0</v>
      </c>
      <c r="H312" s="72">
        <v>3</v>
      </c>
      <c r="I312" s="12" t="s">
        <v>498</v>
      </c>
      <c r="K312" s="272"/>
      <c r="L312" s="272"/>
      <c r="M312" s="272"/>
      <c r="N312" s="272"/>
      <c r="O312" s="272"/>
      <c r="P312" s="272"/>
      <c r="Q312" s="272"/>
      <c r="R312" s="272"/>
      <c r="S312" s="272"/>
      <c r="T312" s="318" t="str">
        <f t="shared" si="49"/>
        <v>トラック・バス</v>
      </c>
      <c r="U312" s="300" t="str">
        <f t="shared" si="50"/>
        <v>LPG</v>
      </c>
      <c r="V312" s="300" t="str">
        <f t="shared" si="51"/>
        <v>2.5～3.5 t</v>
      </c>
      <c r="W312" s="300" t="str">
        <f t="shared" si="52"/>
        <v>H21</v>
      </c>
      <c r="X312" s="301" t="str">
        <f t="shared" si="53"/>
        <v>LLF</v>
      </c>
      <c r="Y312" s="287"/>
      <c r="Z312" s="300">
        <f t="shared" si="54"/>
        <v>1.7500000000000002E-2</v>
      </c>
      <c r="AA312" s="300">
        <f t="shared" si="55"/>
        <v>0</v>
      </c>
      <c r="AB312" s="361">
        <f t="shared" si="56"/>
        <v>3</v>
      </c>
    </row>
    <row r="313" spans="1:35" x14ac:dyDescent="0.2">
      <c r="A313" s="72" t="str">
        <f t="shared" ref="A313:A321" si="59">CONCATENATE(C313,E313)</f>
        <v>貨3LMBF</v>
      </c>
      <c r="B313" s="72" t="s">
        <v>883</v>
      </c>
      <c r="C313" s="72" t="s">
        <v>794</v>
      </c>
      <c r="D313" s="72" t="s">
        <v>1100</v>
      </c>
      <c r="E313" s="72" t="s">
        <v>262</v>
      </c>
      <c r="F313" s="72">
        <v>3.5000000000000003E-2</v>
      </c>
      <c r="G313" s="72">
        <v>0</v>
      </c>
      <c r="H313" s="72">
        <v>3</v>
      </c>
      <c r="I313" s="12" t="s">
        <v>248</v>
      </c>
      <c r="J313" s="72" t="s">
        <v>1056</v>
      </c>
      <c r="K313" s="272"/>
      <c r="L313" s="272"/>
      <c r="M313" s="272"/>
      <c r="N313" s="272"/>
      <c r="O313" s="272"/>
      <c r="P313" s="272"/>
      <c r="Q313" s="272"/>
      <c r="R313" s="272"/>
      <c r="S313" s="272"/>
      <c r="T313" s="318" t="str">
        <f t="shared" si="49"/>
        <v>トラック・バス</v>
      </c>
      <c r="U313" s="300" t="str">
        <f t="shared" si="50"/>
        <v>LPG</v>
      </c>
      <c r="V313" s="300" t="str">
        <f t="shared" si="51"/>
        <v>2.5～3.5 t</v>
      </c>
      <c r="W313" s="300" t="str">
        <f t="shared" si="52"/>
        <v>H21</v>
      </c>
      <c r="X313" s="301" t="str">
        <f t="shared" si="53"/>
        <v>MBF</v>
      </c>
      <c r="Y313" s="287" t="s">
        <v>1704</v>
      </c>
      <c r="Z313" s="300">
        <f t="shared" si="54"/>
        <v>3.5000000000000003E-2</v>
      </c>
      <c r="AA313" s="300">
        <f t="shared" si="55"/>
        <v>0</v>
      </c>
      <c r="AB313" s="361">
        <f t="shared" si="56"/>
        <v>3</v>
      </c>
    </row>
    <row r="314" spans="1:35" x14ac:dyDescent="0.2">
      <c r="A314" s="72" t="str">
        <f t="shared" si="59"/>
        <v>貨3LMAF</v>
      </c>
      <c r="B314" s="72" t="s">
        <v>883</v>
      </c>
      <c r="C314" s="72" t="s">
        <v>794</v>
      </c>
      <c r="D314" s="72" t="s">
        <v>1100</v>
      </c>
      <c r="E314" s="72" t="s">
        <v>263</v>
      </c>
      <c r="F314" s="72">
        <v>3.5000000000000003E-2</v>
      </c>
      <c r="G314" s="72">
        <v>0</v>
      </c>
      <c r="H314" s="72">
        <v>3</v>
      </c>
      <c r="I314" s="12" t="s">
        <v>241</v>
      </c>
      <c r="J314" s="72" t="s">
        <v>1103</v>
      </c>
      <c r="K314" s="272"/>
      <c r="L314" s="272"/>
      <c r="M314" s="272"/>
      <c r="N314" s="272"/>
      <c r="O314" s="272"/>
      <c r="P314" s="272"/>
      <c r="Q314" s="272"/>
      <c r="R314" s="272"/>
      <c r="S314" s="272"/>
      <c r="T314" s="318" t="str">
        <f t="shared" si="49"/>
        <v>トラック・バス</v>
      </c>
      <c r="U314" s="300" t="str">
        <f t="shared" si="50"/>
        <v>LPG</v>
      </c>
      <c r="V314" s="300" t="str">
        <f t="shared" si="51"/>
        <v>2.5～3.5 t</v>
      </c>
      <c r="W314" s="300" t="str">
        <f t="shared" si="52"/>
        <v>H21</v>
      </c>
      <c r="X314" s="301" t="str">
        <f t="shared" si="53"/>
        <v>MAF</v>
      </c>
      <c r="Y314" s="287" t="s">
        <v>1704</v>
      </c>
      <c r="Z314" s="300">
        <f t="shared" si="54"/>
        <v>3.5000000000000003E-2</v>
      </c>
      <c r="AA314" s="300">
        <f t="shared" si="55"/>
        <v>0</v>
      </c>
      <c r="AB314" s="361">
        <f t="shared" si="56"/>
        <v>3</v>
      </c>
    </row>
    <row r="315" spans="1:35" x14ac:dyDescent="0.2">
      <c r="A315" s="72" t="str">
        <f t="shared" si="59"/>
        <v>貨3LMLF</v>
      </c>
      <c r="B315" s="72" t="s">
        <v>883</v>
      </c>
      <c r="C315" s="72" t="s">
        <v>794</v>
      </c>
      <c r="D315" s="72" t="s">
        <v>1100</v>
      </c>
      <c r="E315" s="72" t="s">
        <v>1255</v>
      </c>
      <c r="F315" s="72">
        <v>3.5000000000000003E-2</v>
      </c>
      <c r="G315" s="72">
        <v>0</v>
      </c>
      <c r="H315" s="72">
        <v>3</v>
      </c>
      <c r="I315" s="12" t="s">
        <v>498</v>
      </c>
      <c r="K315" s="272"/>
      <c r="L315" s="272"/>
      <c r="M315" s="272"/>
      <c r="N315" s="272"/>
      <c r="O315" s="272"/>
      <c r="P315" s="272"/>
      <c r="Q315" s="272"/>
      <c r="R315" s="272"/>
      <c r="S315" s="272"/>
      <c r="T315" s="318" t="str">
        <f t="shared" si="49"/>
        <v>トラック・バス</v>
      </c>
      <c r="U315" s="300" t="str">
        <f t="shared" si="50"/>
        <v>LPG</v>
      </c>
      <c r="V315" s="300" t="str">
        <f t="shared" si="51"/>
        <v>2.5～3.5 t</v>
      </c>
      <c r="W315" s="300" t="str">
        <f t="shared" si="52"/>
        <v>H21</v>
      </c>
      <c r="X315" s="301" t="str">
        <f t="shared" si="53"/>
        <v>MLF</v>
      </c>
      <c r="Y315" s="287" t="s">
        <v>1704</v>
      </c>
      <c r="Z315" s="300">
        <f t="shared" si="54"/>
        <v>3.5000000000000003E-2</v>
      </c>
      <c r="AA315" s="300">
        <f t="shared" si="55"/>
        <v>0</v>
      </c>
      <c r="AB315" s="361">
        <f t="shared" si="56"/>
        <v>3</v>
      </c>
    </row>
    <row r="316" spans="1:35" x14ac:dyDescent="0.2">
      <c r="A316" s="72" t="str">
        <f t="shared" si="59"/>
        <v>貨3LRBF</v>
      </c>
      <c r="B316" s="72" t="s">
        <v>883</v>
      </c>
      <c r="C316" s="72" t="s">
        <v>794</v>
      </c>
      <c r="D316" s="72" t="s">
        <v>1100</v>
      </c>
      <c r="E316" s="72" t="s">
        <v>264</v>
      </c>
      <c r="F316" s="72">
        <v>1.7500000000000002E-2</v>
      </c>
      <c r="G316" s="72">
        <v>0</v>
      </c>
      <c r="H316" s="72">
        <v>3</v>
      </c>
      <c r="I316" s="12" t="s">
        <v>249</v>
      </c>
      <c r="J316" s="72" t="s">
        <v>1057</v>
      </c>
      <c r="T316" s="318" t="str">
        <f t="shared" si="49"/>
        <v>トラック・バス</v>
      </c>
      <c r="U316" s="300" t="str">
        <f t="shared" si="50"/>
        <v>LPG</v>
      </c>
      <c r="V316" s="300" t="str">
        <f t="shared" si="51"/>
        <v>2.5～3.5 t</v>
      </c>
      <c r="W316" s="300" t="str">
        <f t="shared" si="52"/>
        <v>H21</v>
      </c>
      <c r="X316" s="301" t="str">
        <f t="shared" si="53"/>
        <v>RBF</v>
      </c>
      <c r="Y316" s="287" t="s">
        <v>1057</v>
      </c>
      <c r="Z316" s="300">
        <f t="shared" si="54"/>
        <v>1.7500000000000002E-2</v>
      </c>
      <c r="AA316" s="300">
        <f t="shared" si="55"/>
        <v>0</v>
      </c>
      <c r="AB316" s="361">
        <f t="shared" si="56"/>
        <v>3</v>
      </c>
    </row>
    <row r="317" spans="1:35" x14ac:dyDescent="0.2">
      <c r="A317" s="72" t="str">
        <f t="shared" si="59"/>
        <v>貨3LRAF</v>
      </c>
      <c r="B317" s="72" t="s">
        <v>883</v>
      </c>
      <c r="C317" s="72" t="s">
        <v>794</v>
      </c>
      <c r="D317" s="72" t="s">
        <v>1100</v>
      </c>
      <c r="E317" s="72" t="s">
        <v>265</v>
      </c>
      <c r="F317" s="72">
        <v>1.7500000000000002E-2</v>
      </c>
      <c r="G317" s="72">
        <v>0</v>
      </c>
      <c r="H317" s="72">
        <v>3</v>
      </c>
      <c r="I317" s="12" t="s">
        <v>241</v>
      </c>
      <c r="J317" s="72" t="s">
        <v>1104</v>
      </c>
      <c r="T317" s="318" t="str">
        <f t="shared" si="49"/>
        <v>トラック・バス</v>
      </c>
      <c r="U317" s="300" t="str">
        <f t="shared" si="50"/>
        <v>LPG</v>
      </c>
      <c r="V317" s="300" t="str">
        <f t="shared" si="51"/>
        <v>2.5～3.5 t</v>
      </c>
      <c r="W317" s="300" t="str">
        <f t="shared" si="52"/>
        <v>H21</v>
      </c>
      <c r="X317" s="301" t="str">
        <f t="shared" si="53"/>
        <v>RAF</v>
      </c>
      <c r="Y317" s="287" t="s">
        <v>1057</v>
      </c>
      <c r="Z317" s="300">
        <f t="shared" si="54"/>
        <v>1.7500000000000002E-2</v>
      </c>
      <c r="AA317" s="300">
        <f t="shared" si="55"/>
        <v>0</v>
      </c>
      <c r="AB317" s="361">
        <f t="shared" si="56"/>
        <v>3</v>
      </c>
    </row>
    <row r="318" spans="1:35" x14ac:dyDescent="0.2">
      <c r="A318" s="72" t="str">
        <f t="shared" si="59"/>
        <v>貨3LRLF</v>
      </c>
      <c r="B318" s="72" t="s">
        <v>883</v>
      </c>
      <c r="C318" s="72" t="s">
        <v>794</v>
      </c>
      <c r="D318" s="72" t="s">
        <v>1100</v>
      </c>
      <c r="E318" s="72" t="s">
        <v>1263</v>
      </c>
      <c r="F318" s="72">
        <v>1.7500000000000002E-2</v>
      </c>
      <c r="G318" s="72">
        <v>0</v>
      </c>
      <c r="H318" s="72">
        <v>3</v>
      </c>
      <c r="I318" s="12" t="s">
        <v>498</v>
      </c>
      <c r="T318" s="318" t="str">
        <f t="shared" si="49"/>
        <v>トラック・バス</v>
      </c>
      <c r="U318" s="300" t="str">
        <f t="shared" si="50"/>
        <v>LPG</v>
      </c>
      <c r="V318" s="300" t="str">
        <f t="shared" si="51"/>
        <v>2.5～3.5 t</v>
      </c>
      <c r="W318" s="300" t="str">
        <f t="shared" si="52"/>
        <v>H21</v>
      </c>
      <c r="X318" s="301" t="str">
        <f t="shared" si="53"/>
        <v>RLF</v>
      </c>
      <c r="Y318" s="287" t="s">
        <v>1057</v>
      </c>
      <c r="Z318" s="300">
        <f t="shared" si="54"/>
        <v>1.7500000000000002E-2</v>
      </c>
      <c r="AA318" s="300">
        <f t="shared" si="55"/>
        <v>0</v>
      </c>
      <c r="AB318" s="361">
        <f t="shared" si="56"/>
        <v>3</v>
      </c>
    </row>
    <row r="319" spans="1:35" x14ac:dyDescent="0.2">
      <c r="A319" s="72" t="str">
        <f t="shared" si="59"/>
        <v>貨3LQBF</v>
      </c>
      <c r="B319" s="72" t="s">
        <v>883</v>
      </c>
      <c r="C319" s="72" t="s">
        <v>794</v>
      </c>
      <c r="D319" s="72" t="s">
        <v>1100</v>
      </c>
      <c r="E319" s="72" t="s">
        <v>266</v>
      </c>
      <c r="F319" s="72">
        <v>6.3E-2</v>
      </c>
      <c r="G319" s="72">
        <v>0</v>
      </c>
      <c r="H319" s="72">
        <v>3</v>
      </c>
      <c r="I319" s="12" t="s">
        <v>235</v>
      </c>
      <c r="J319" s="72" t="s">
        <v>243</v>
      </c>
      <c r="T319" s="318" t="str">
        <f t="shared" si="49"/>
        <v>トラック・バス</v>
      </c>
      <c r="U319" s="300" t="str">
        <f t="shared" si="50"/>
        <v>LPG</v>
      </c>
      <c r="V319" s="300" t="str">
        <f t="shared" si="51"/>
        <v>2.5～3.5 t</v>
      </c>
      <c r="W319" s="300" t="str">
        <f t="shared" si="52"/>
        <v>H21</v>
      </c>
      <c r="X319" s="301" t="str">
        <f t="shared" si="53"/>
        <v>QBF</v>
      </c>
      <c r="Y319" s="287" t="s">
        <v>1705</v>
      </c>
      <c r="Z319" s="300">
        <f t="shared" si="54"/>
        <v>6.3E-2</v>
      </c>
      <c r="AA319" s="300">
        <f t="shared" si="55"/>
        <v>0</v>
      </c>
      <c r="AB319" s="361">
        <f t="shared" si="56"/>
        <v>3</v>
      </c>
    </row>
    <row r="320" spans="1:35" x14ac:dyDescent="0.2">
      <c r="A320" s="72" t="str">
        <f t="shared" si="59"/>
        <v>貨3LQAF</v>
      </c>
      <c r="B320" s="72" t="s">
        <v>883</v>
      </c>
      <c r="C320" s="72" t="s">
        <v>794</v>
      </c>
      <c r="D320" s="72" t="s">
        <v>1100</v>
      </c>
      <c r="E320" s="72" t="s">
        <v>267</v>
      </c>
      <c r="F320" s="72">
        <v>6.3E-2</v>
      </c>
      <c r="G320" s="72">
        <v>0</v>
      </c>
      <c r="H320" s="72">
        <v>3</v>
      </c>
      <c r="I320" s="12" t="s">
        <v>241</v>
      </c>
      <c r="J320" s="72" t="s">
        <v>972</v>
      </c>
      <c r="T320" s="318" t="str">
        <f t="shared" si="49"/>
        <v>トラック・バス</v>
      </c>
      <c r="U320" s="300" t="str">
        <f t="shared" si="50"/>
        <v>LPG</v>
      </c>
      <c r="V320" s="300" t="str">
        <f t="shared" si="51"/>
        <v>2.5～3.5 t</v>
      </c>
      <c r="W320" s="300" t="str">
        <f t="shared" si="52"/>
        <v>H21</v>
      </c>
      <c r="X320" s="301" t="str">
        <f t="shared" si="53"/>
        <v>QAF</v>
      </c>
      <c r="Y320" s="287" t="s">
        <v>1705</v>
      </c>
      <c r="Z320" s="300">
        <f t="shared" si="54"/>
        <v>6.3E-2</v>
      </c>
      <c r="AA320" s="300">
        <f t="shared" si="55"/>
        <v>0</v>
      </c>
      <c r="AB320" s="361">
        <f t="shared" si="56"/>
        <v>3</v>
      </c>
    </row>
    <row r="321" spans="1:28" x14ac:dyDescent="0.2">
      <c r="A321" s="72" t="str">
        <f t="shared" si="59"/>
        <v>貨3LQLF</v>
      </c>
      <c r="B321" s="72" t="s">
        <v>883</v>
      </c>
      <c r="C321" s="72" t="s">
        <v>794</v>
      </c>
      <c r="D321" s="72" t="s">
        <v>1100</v>
      </c>
      <c r="E321" s="72" t="s">
        <v>1545</v>
      </c>
      <c r="F321" s="72">
        <v>6.3E-2</v>
      </c>
      <c r="G321" s="72">
        <v>0</v>
      </c>
      <c r="H321" s="72">
        <v>3</v>
      </c>
      <c r="I321" s="12" t="s">
        <v>498</v>
      </c>
      <c r="T321" s="318" t="str">
        <f t="shared" si="49"/>
        <v>トラック・バス</v>
      </c>
      <c r="U321" s="300" t="str">
        <f t="shared" si="50"/>
        <v>LPG</v>
      </c>
      <c r="V321" s="300" t="str">
        <f t="shared" si="51"/>
        <v>2.5～3.5 t</v>
      </c>
      <c r="W321" s="300" t="str">
        <f t="shared" si="52"/>
        <v>H21</v>
      </c>
      <c r="X321" s="301" t="str">
        <f t="shared" si="53"/>
        <v>QLF</v>
      </c>
      <c r="Y321" s="287" t="s">
        <v>1705</v>
      </c>
      <c r="Z321" s="300">
        <f t="shared" si="54"/>
        <v>6.3E-2</v>
      </c>
      <c r="AA321" s="300">
        <f t="shared" si="55"/>
        <v>0</v>
      </c>
      <c r="AB321" s="361">
        <f t="shared" si="56"/>
        <v>3</v>
      </c>
    </row>
    <row r="322" spans="1:28" x14ac:dyDescent="0.2">
      <c r="A322" s="72" t="str">
        <f t="shared" ref="A322:A351" si="60">CONCATENATE(C322,E322)</f>
        <v>貨3L3BF</v>
      </c>
      <c r="B322" s="72" t="s">
        <v>883</v>
      </c>
      <c r="C322" s="72" t="s">
        <v>794</v>
      </c>
      <c r="D322" s="72" t="s">
        <v>1286</v>
      </c>
      <c r="E322" s="72" t="s">
        <v>1205</v>
      </c>
      <c r="F322" s="72">
        <v>7.0000000000000007E-2</v>
      </c>
      <c r="G322" s="72">
        <v>0</v>
      </c>
      <c r="H322" s="72">
        <v>3</v>
      </c>
      <c r="I322" s="12" t="s">
        <v>235</v>
      </c>
      <c r="T322" s="318" t="str">
        <f t="shared" si="49"/>
        <v>トラック・バス</v>
      </c>
      <c r="U322" s="300" t="str">
        <f t="shared" si="50"/>
        <v>LPG</v>
      </c>
      <c r="V322" s="300" t="str">
        <f t="shared" si="51"/>
        <v>2.5～3.5 t</v>
      </c>
      <c r="W322" s="300" t="str">
        <f t="shared" si="52"/>
        <v>H30</v>
      </c>
      <c r="X322" s="301" t="str">
        <f t="shared" si="53"/>
        <v>3BF</v>
      </c>
      <c r="Y322" s="287"/>
      <c r="Z322" s="300">
        <f t="shared" si="54"/>
        <v>7.0000000000000007E-2</v>
      </c>
      <c r="AA322" s="300">
        <f t="shared" si="55"/>
        <v>0</v>
      </c>
      <c r="AB322" s="361">
        <f t="shared" si="56"/>
        <v>3</v>
      </c>
    </row>
    <row r="323" spans="1:28" x14ac:dyDescent="0.2">
      <c r="A323" s="72" t="str">
        <f t="shared" si="60"/>
        <v>貨3L3AF</v>
      </c>
      <c r="B323" s="72" t="s">
        <v>883</v>
      </c>
      <c r="C323" s="72" t="s">
        <v>794</v>
      </c>
      <c r="D323" s="72" t="s">
        <v>1286</v>
      </c>
      <c r="E323" s="72" t="s">
        <v>1202</v>
      </c>
      <c r="F323" s="72">
        <v>3.5000000000000003E-2</v>
      </c>
      <c r="G323" s="72">
        <v>0</v>
      </c>
      <c r="H323" s="72">
        <v>3</v>
      </c>
      <c r="I323" s="12" t="s">
        <v>241</v>
      </c>
      <c r="T323" s="318" t="str">
        <f t="shared" si="49"/>
        <v>トラック・バス</v>
      </c>
      <c r="U323" s="300" t="str">
        <f t="shared" si="50"/>
        <v>LPG</v>
      </c>
      <c r="V323" s="300" t="str">
        <f t="shared" si="51"/>
        <v>2.5～3.5 t</v>
      </c>
      <c r="W323" s="300" t="str">
        <f t="shared" si="52"/>
        <v>H30</v>
      </c>
      <c r="X323" s="301" t="str">
        <f t="shared" si="53"/>
        <v>3AF</v>
      </c>
      <c r="Y323" s="287"/>
      <c r="Z323" s="300">
        <f t="shared" si="54"/>
        <v>3.5000000000000003E-2</v>
      </c>
      <c r="AA323" s="300">
        <f t="shared" si="55"/>
        <v>0</v>
      </c>
      <c r="AB323" s="361">
        <f t="shared" si="56"/>
        <v>3</v>
      </c>
    </row>
    <row r="324" spans="1:28" x14ac:dyDescent="0.2">
      <c r="A324" s="72" t="str">
        <f t="shared" si="60"/>
        <v>貨3L3LF</v>
      </c>
      <c r="B324" s="72" t="s">
        <v>883</v>
      </c>
      <c r="C324" s="72" t="s">
        <v>794</v>
      </c>
      <c r="D324" s="72" t="s">
        <v>1286</v>
      </c>
      <c r="E324" s="72" t="s">
        <v>1226</v>
      </c>
      <c r="F324" s="72">
        <v>1.7500000000000002E-2</v>
      </c>
      <c r="G324" s="72">
        <v>0</v>
      </c>
      <c r="H324" s="72">
        <v>3</v>
      </c>
      <c r="I324" s="12" t="s">
        <v>498</v>
      </c>
      <c r="T324" s="318" t="str">
        <f t="shared" si="49"/>
        <v>トラック・バス</v>
      </c>
      <c r="U324" s="300" t="str">
        <f t="shared" si="50"/>
        <v>LPG</v>
      </c>
      <c r="V324" s="300" t="str">
        <f t="shared" si="51"/>
        <v>2.5～3.5 t</v>
      </c>
      <c r="W324" s="300" t="str">
        <f t="shared" si="52"/>
        <v>H30</v>
      </c>
      <c r="X324" s="301" t="str">
        <f t="shared" si="53"/>
        <v>3LF</v>
      </c>
      <c r="Y324" s="287"/>
      <c r="Z324" s="300">
        <f t="shared" si="54"/>
        <v>1.7500000000000002E-2</v>
      </c>
      <c r="AA324" s="300">
        <f t="shared" si="55"/>
        <v>0</v>
      </c>
      <c r="AB324" s="361">
        <f t="shared" si="56"/>
        <v>3</v>
      </c>
    </row>
    <row r="325" spans="1:28" x14ac:dyDescent="0.2">
      <c r="A325" s="72" t="str">
        <f t="shared" si="60"/>
        <v>貨3L4BF</v>
      </c>
      <c r="B325" s="72" t="s">
        <v>883</v>
      </c>
      <c r="C325" s="72" t="s">
        <v>794</v>
      </c>
      <c r="D325" s="72" t="s">
        <v>1286</v>
      </c>
      <c r="E325" s="72" t="s">
        <v>1300</v>
      </c>
      <c r="F325" s="72">
        <v>5.2500000000000005E-2</v>
      </c>
      <c r="G325" s="72">
        <v>0</v>
      </c>
      <c r="H325" s="72">
        <v>3</v>
      </c>
      <c r="I325" s="12" t="s">
        <v>248</v>
      </c>
      <c r="T325" s="318" t="str">
        <f t="shared" ref="T325:T388" si="61">IF(LEFT(C325,1)="貨","トラック・バス","乗用車")</f>
        <v>トラック・バス</v>
      </c>
      <c r="U325" s="300" t="str">
        <f t="shared" ref="U325:U388" si="62">VLOOKUP(RIGHT(C325,1),$AL$4:$AM$8,2,FALSE)</f>
        <v>LPG</v>
      </c>
      <c r="V325" s="300" t="str">
        <f t="shared" ref="V325:V388" si="63">VLOOKUP(VALUE(MID(C325,2,1)),$AL$10:$AM$15,2,FALSE)</f>
        <v>2.5～3.5 t</v>
      </c>
      <c r="W325" s="300" t="str">
        <f t="shared" ref="W325:W388" si="64">D325</f>
        <v>H30</v>
      </c>
      <c r="X325" s="301" t="str">
        <f t="shared" ref="X325:X388" si="65">E325</f>
        <v>4BF</v>
      </c>
      <c r="Y325" s="287" t="s">
        <v>1704</v>
      </c>
      <c r="Z325" s="300">
        <f t="shared" ref="Z325:Z388" si="66">F325</f>
        <v>5.2500000000000005E-2</v>
      </c>
      <c r="AA325" s="300">
        <f t="shared" ref="AA325:AA388" si="67">G325</f>
        <v>0</v>
      </c>
      <c r="AB325" s="361">
        <f t="shared" ref="AB325:AB388" si="68">H325</f>
        <v>3</v>
      </c>
    </row>
    <row r="326" spans="1:28" x14ac:dyDescent="0.2">
      <c r="A326" s="72" t="str">
        <f t="shared" si="60"/>
        <v>貨3L4AF</v>
      </c>
      <c r="B326" s="72" t="s">
        <v>883</v>
      </c>
      <c r="C326" s="72" t="s">
        <v>794</v>
      </c>
      <c r="D326" s="72" t="s">
        <v>1286</v>
      </c>
      <c r="E326" s="72" t="s">
        <v>1301</v>
      </c>
      <c r="F326" s="72">
        <v>5.2499999999999998E-2</v>
      </c>
      <c r="G326" s="72">
        <v>0</v>
      </c>
      <c r="H326" s="72">
        <v>3</v>
      </c>
      <c r="I326" s="12" t="s">
        <v>241</v>
      </c>
      <c r="T326" s="318" t="str">
        <f t="shared" si="61"/>
        <v>トラック・バス</v>
      </c>
      <c r="U326" s="300" t="str">
        <f t="shared" si="62"/>
        <v>LPG</v>
      </c>
      <c r="V326" s="300" t="str">
        <f t="shared" si="63"/>
        <v>2.5～3.5 t</v>
      </c>
      <c r="W326" s="300" t="str">
        <f t="shared" si="64"/>
        <v>H30</v>
      </c>
      <c r="X326" s="301" t="str">
        <f t="shared" si="65"/>
        <v>4AF</v>
      </c>
      <c r="Y326" s="287" t="s">
        <v>1704</v>
      </c>
      <c r="Z326" s="300">
        <f t="shared" si="66"/>
        <v>5.2499999999999998E-2</v>
      </c>
      <c r="AA326" s="300">
        <f t="shared" si="67"/>
        <v>0</v>
      </c>
      <c r="AB326" s="361">
        <f t="shared" si="68"/>
        <v>3</v>
      </c>
    </row>
    <row r="327" spans="1:28" x14ac:dyDescent="0.2">
      <c r="A327" s="72" t="str">
        <f t="shared" si="60"/>
        <v>貨3L4LF</v>
      </c>
      <c r="B327" s="72" t="s">
        <v>883</v>
      </c>
      <c r="C327" s="72" t="s">
        <v>794</v>
      </c>
      <c r="D327" s="72" t="s">
        <v>1286</v>
      </c>
      <c r="E327" s="72" t="s">
        <v>1497</v>
      </c>
      <c r="F327" s="72">
        <v>5.2499999999999998E-2</v>
      </c>
      <c r="G327" s="72">
        <v>0</v>
      </c>
      <c r="H327" s="72">
        <v>3</v>
      </c>
      <c r="I327" s="12" t="s">
        <v>498</v>
      </c>
      <c r="T327" s="318" t="str">
        <f t="shared" si="61"/>
        <v>トラック・バス</v>
      </c>
      <c r="U327" s="300" t="str">
        <f t="shared" si="62"/>
        <v>LPG</v>
      </c>
      <c r="V327" s="300" t="str">
        <f t="shared" si="63"/>
        <v>2.5～3.5 t</v>
      </c>
      <c r="W327" s="300" t="str">
        <f t="shared" si="64"/>
        <v>H30</v>
      </c>
      <c r="X327" s="301" t="str">
        <f t="shared" si="65"/>
        <v>4LF</v>
      </c>
      <c r="Y327" s="287" t="s">
        <v>1704</v>
      </c>
      <c r="Z327" s="300">
        <f t="shared" si="66"/>
        <v>5.2499999999999998E-2</v>
      </c>
      <c r="AA327" s="300">
        <f t="shared" si="67"/>
        <v>0</v>
      </c>
      <c r="AB327" s="361">
        <f t="shared" si="68"/>
        <v>3</v>
      </c>
    </row>
    <row r="328" spans="1:28" x14ac:dyDescent="0.2">
      <c r="A328" s="72" t="str">
        <f t="shared" si="60"/>
        <v>貨3L5BF</v>
      </c>
      <c r="B328" s="72" t="s">
        <v>883</v>
      </c>
      <c r="C328" s="72" t="s">
        <v>794</v>
      </c>
      <c r="D328" s="72" t="s">
        <v>1286</v>
      </c>
      <c r="E328" s="72" t="s">
        <v>1302</v>
      </c>
      <c r="F328" s="72">
        <v>3.5000000000000003E-2</v>
      </c>
      <c r="G328" s="72">
        <v>0</v>
      </c>
      <c r="H328" s="72">
        <v>3</v>
      </c>
      <c r="I328" s="12" t="s">
        <v>249</v>
      </c>
      <c r="T328" s="318" t="str">
        <f t="shared" si="61"/>
        <v>トラック・バス</v>
      </c>
      <c r="U328" s="300" t="str">
        <f t="shared" si="62"/>
        <v>LPG</v>
      </c>
      <c r="V328" s="300" t="str">
        <f t="shared" si="63"/>
        <v>2.5～3.5 t</v>
      </c>
      <c r="W328" s="300" t="str">
        <f t="shared" si="64"/>
        <v>H30</v>
      </c>
      <c r="X328" s="301" t="str">
        <f t="shared" si="65"/>
        <v>5BF</v>
      </c>
      <c r="Y328" s="287" t="s">
        <v>1057</v>
      </c>
      <c r="Z328" s="300">
        <f t="shared" si="66"/>
        <v>3.5000000000000003E-2</v>
      </c>
      <c r="AA328" s="300">
        <f t="shared" si="67"/>
        <v>0</v>
      </c>
      <c r="AB328" s="361">
        <f t="shared" si="68"/>
        <v>3</v>
      </c>
    </row>
    <row r="329" spans="1:28" x14ac:dyDescent="0.2">
      <c r="A329" s="72" t="str">
        <f t="shared" si="60"/>
        <v>貨3L5AF</v>
      </c>
      <c r="B329" s="72" t="s">
        <v>883</v>
      </c>
      <c r="C329" s="72" t="s">
        <v>794</v>
      </c>
      <c r="D329" s="72" t="s">
        <v>1286</v>
      </c>
      <c r="E329" s="72" t="s">
        <v>1303</v>
      </c>
      <c r="F329" s="72">
        <v>3.5000000000000003E-2</v>
      </c>
      <c r="G329" s="72">
        <v>0</v>
      </c>
      <c r="H329" s="72">
        <v>3</v>
      </c>
      <c r="I329" s="12" t="s">
        <v>241</v>
      </c>
      <c r="T329" s="318" t="str">
        <f t="shared" si="61"/>
        <v>トラック・バス</v>
      </c>
      <c r="U329" s="300" t="str">
        <f t="shared" si="62"/>
        <v>LPG</v>
      </c>
      <c r="V329" s="300" t="str">
        <f t="shared" si="63"/>
        <v>2.5～3.5 t</v>
      </c>
      <c r="W329" s="300" t="str">
        <f t="shared" si="64"/>
        <v>H30</v>
      </c>
      <c r="X329" s="301" t="str">
        <f t="shared" si="65"/>
        <v>5AF</v>
      </c>
      <c r="Y329" s="287" t="s">
        <v>1057</v>
      </c>
      <c r="Z329" s="300">
        <f t="shared" si="66"/>
        <v>3.5000000000000003E-2</v>
      </c>
      <c r="AA329" s="300">
        <f t="shared" si="67"/>
        <v>0</v>
      </c>
      <c r="AB329" s="361">
        <f t="shared" si="68"/>
        <v>3</v>
      </c>
    </row>
    <row r="330" spans="1:28" x14ac:dyDescent="0.2">
      <c r="A330" s="72" t="str">
        <f t="shared" si="60"/>
        <v>貨3L5LF</v>
      </c>
      <c r="B330" s="72" t="s">
        <v>883</v>
      </c>
      <c r="C330" s="72" t="s">
        <v>794</v>
      </c>
      <c r="D330" s="72" t="s">
        <v>1286</v>
      </c>
      <c r="E330" s="72" t="s">
        <v>1499</v>
      </c>
      <c r="F330" s="72">
        <v>3.5000000000000003E-2</v>
      </c>
      <c r="G330" s="72">
        <v>0</v>
      </c>
      <c r="H330" s="72">
        <v>3</v>
      </c>
      <c r="I330" s="12" t="s">
        <v>498</v>
      </c>
      <c r="T330" s="318" t="str">
        <f t="shared" si="61"/>
        <v>トラック・バス</v>
      </c>
      <c r="U330" s="300" t="str">
        <f t="shared" si="62"/>
        <v>LPG</v>
      </c>
      <c r="V330" s="300" t="str">
        <f t="shared" si="63"/>
        <v>2.5～3.5 t</v>
      </c>
      <c r="W330" s="300" t="str">
        <f t="shared" si="64"/>
        <v>H30</v>
      </c>
      <c r="X330" s="301" t="str">
        <f t="shared" si="65"/>
        <v>5LF</v>
      </c>
      <c r="Y330" s="287" t="s">
        <v>1057</v>
      </c>
      <c r="Z330" s="300">
        <f t="shared" si="66"/>
        <v>3.5000000000000003E-2</v>
      </c>
      <c r="AA330" s="300">
        <f t="shared" si="67"/>
        <v>0</v>
      </c>
      <c r="AB330" s="361">
        <f t="shared" si="68"/>
        <v>3</v>
      </c>
    </row>
    <row r="331" spans="1:28" x14ac:dyDescent="0.2">
      <c r="A331" s="72" t="str">
        <f t="shared" si="60"/>
        <v>貨3L6BF</v>
      </c>
      <c r="B331" s="72" t="s">
        <v>883</v>
      </c>
      <c r="C331" s="72" t="s">
        <v>794</v>
      </c>
      <c r="D331" s="72" t="s">
        <v>1286</v>
      </c>
      <c r="E331" s="72" t="s">
        <v>1304</v>
      </c>
      <c r="F331" s="72">
        <v>1.7500000000000002E-2</v>
      </c>
      <c r="G331" s="72">
        <v>0</v>
      </c>
      <c r="H331" s="72">
        <v>3</v>
      </c>
      <c r="I331" s="12" t="s">
        <v>1743</v>
      </c>
      <c r="T331" s="318" t="str">
        <f t="shared" si="61"/>
        <v>トラック・バス</v>
      </c>
      <c r="U331" s="300" t="str">
        <f t="shared" si="62"/>
        <v>LPG</v>
      </c>
      <c r="V331" s="300" t="str">
        <f t="shared" si="63"/>
        <v>2.5～3.5 t</v>
      </c>
      <c r="W331" s="300" t="str">
        <f t="shared" si="64"/>
        <v>H30</v>
      </c>
      <c r="X331" s="301" t="str">
        <f t="shared" si="65"/>
        <v>6BF</v>
      </c>
      <c r="Y331" s="287" t="s">
        <v>1706</v>
      </c>
      <c r="Z331" s="300">
        <f t="shared" si="66"/>
        <v>1.7500000000000002E-2</v>
      </c>
      <c r="AA331" s="300">
        <f t="shared" si="67"/>
        <v>0</v>
      </c>
      <c r="AB331" s="361">
        <f t="shared" si="68"/>
        <v>3</v>
      </c>
    </row>
    <row r="332" spans="1:28" x14ac:dyDescent="0.2">
      <c r="A332" s="72" t="str">
        <f t="shared" si="60"/>
        <v>貨3L6AF</v>
      </c>
      <c r="B332" s="72" t="s">
        <v>883</v>
      </c>
      <c r="C332" s="72" t="s">
        <v>794</v>
      </c>
      <c r="D332" s="72" t="s">
        <v>1286</v>
      </c>
      <c r="E332" s="72" t="s">
        <v>1305</v>
      </c>
      <c r="F332" s="72">
        <v>1.7500000000000002E-2</v>
      </c>
      <c r="G332" s="72">
        <v>0</v>
      </c>
      <c r="H332" s="72">
        <v>3</v>
      </c>
      <c r="I332" s="12" t="s">
        <v>241</v>
      </c>
      <c r="T332" s="318" t="str">
        <f t="shared" si="61"/>
        <v>トラック・バス</v>
      </c>
      <c r="U332" s="300" t="str">
        <f t="shared" si="62"/>
        <v>LPG</v>
      </c>
      <c r="V332" s="300" t="str">
        <f t="shared" si="63"/>
        <v>2.5～3.5 t</v>
      </c>
      <c r="W332" s="300" t="str">
        <f t="shared" si="64"/>
        <v>H30</v>
      </c>
      <c r="X332" s="301" t="str">
        <f t="shared" si="65"/>
        <v>6AF</v>
      </c>
      <c r="Y332" s="287" t="s">
        <v>1706</v>
      </c>
      <c r="Z332" s="300">
        <f t="shared" si="66"/>
        <v>1.7500000000000002E-2</v>
      </c>
      <c r="AA332" s="300">
        <f t="shared" si="67"/>
        <v>0</v>
      </c>
      <c r="AB332" s="361">
        <f t="shared" si="68"/>
        <v>3</v>
      </c>
    </row>
    <row r="333" spans="1:28" x14ac:dyDescent="0.2">
      <c r="A333" s="72" t="str">
        <f t="shared" si="60"/>
        <v>貨3L6LF</v>
      </c>
      <c r="B333" s="72" t="s">
        <v>883</v>
      </c>
      <c r="C333" s="72" t="s">
        <v>794</v>
      </c>
      <c r="D333" s="72" t="s">
        <v>1286</v>
      </c>
      <c r="E333" s="72" t="s">
        <v>1501</v>
      </c>
      <c r="F333" s="72">
        <v>1.7500000000000002E-2</v>
      </c>
      <c r="G333" s="72">
        <v>0</v>
      </c>
      <c r="H333" s="72">
        <v>3</v>
      </c>
      <c r="I333" s="12" t="s">
        <v>498</v>
      </c>
      <c r="T333" s="318" t="str">
        <f t="shared" si="61"/>
        <v>トラック・バス</v>
      </c>
      <c r="U333" s="300" t="str">
        <f t="shared" si="62"/>
        <v>LPG</v>
      </c>
      <c r="V333" s="300" t="str">
        <f t="shared" si="63"/>
        <v>2.5～3.5 t</v>
      </c>
      <c r="W333" s="300" t="str">
        <f t="shared" si="64"/>
        <v>H30</v>
      </c>
      <c r="X333" s="301" t="str">
        <f t="shared" si="65"/>
        <v>6LF</v>
      </c>
      <c r="Y333" s="287" t="s">
        <v>1706</v>
      </c>
      <c r="Z333" s="300">
        <f t="shared" si="66"/>
        <v>1.7500000000000002E-2</v>
      </c>
      <c r="AA333" s="300">
        <f t="shared" si="67"/>
        <v>0</v>
      </c>
      <c r="AB333" s="361">
        <f t="shared" si="68"/>
        <v>3</v>
      </c>
    </row>
    <row r="334" spans="1:28" x14ac:dyDescent="0.2">
      <c r="A334" s="72" t="str">
        <f t="shared" si="60"/>
        <v>貨4L-</v>
      </c>
      <c r="B334" s="72" t="s">
        <v>884</v>
      </c>
      <c r="C334" s="72" t="s">
        <v>795</v>
      </c>
      <c r="D334" s="72" t="s">
        <v>1183</v>
      </c>
      <c r="E334" s="72" t="s">
        <v>1182</v>
      </c>
      <c r="F334" s="72">
        <v>1.17</v>
      </c>
      <c r="G334" s="72">
        <v>0</v>
      </c>
      <c r="H334" s="72">
        <v>3</v>
      </c>
      <c r="I334" s="12" t="s">
        <v>235</v>
      </c>
      <c r="T334" s="318" t="str">
        <f t="shared" si="61"/>
        <v>トラック・バス</v>
      </c>
      <c r="U334" s="300" t="str">
        <f t="shared" si="62"/>
        <v>LPG</v>
      </c>
      <c r="V334" s="300" t="str">
        <f t="shared" si="63"/>
        <v>3.5 t～</v>
      </c>
      <c r="W334" s="300" t="str">
        <f t="shared" si="64"/>
        <v>S54前</v>
      </c>
      <c r="X334" s="301" t="str">
        <f t="shared" si="65"/>
        <v>-</v>
      </c>
      <c r="Y334" s="287"/>
      <c r="Z334" s="300">
        <f t="shared" si="66"/>
        <v>1.17</v>
      </c>
      <c r="AA334" s="300">
        <f t="shared" si="67"/>
        <v>0</v>
      </c>
      <c r="AB334" s="361">
        <f t="shared" si="68"/>
        <v>3</v>
      </c>
    </row>
    <row r="335" spans="1:28" x14ac:dyDescent="0.2">
      <c r="A335" s="72" t="str">
        <f t="shared" si="60"/>
        <v>貨4LJ</v>
      </c>
      <c r="B335" s="72" t="s">
        <v>884</v>
      </c>
      <c r="C335" s="72" t="s">
        <v>795</v>
      </c>
      <c r="D335" s="72" t="s">
        <v>0</v>
      </c>
      <c r="E335" s="72" t="s">
        <v>7</v>
      </c>
      <c r="F335" s="72">
        <v>0.83</v>
      </c>
      <c r="G335" s="72">
        <v>0</v>
      </c>
      <c r="H335" s="72">
        <v>3</v>
      </c>
      <c r="I335" s="12" t="s">
        <v>235</v>
      </c>
      <c r="T335" s="318" t="str">
        <f t="shared" si="61"/>
        <v>トラック・バス</v>
      </c>
      <c r="U335" s="300" t="str">
        <f t="shared" si="62"/>
        <v>LPG</v>
      </c>
      <c r="V335" s="300" t="str">
        <f t="shared" si="63"/>
        <v>3.5 t～</v>
      </c>
      <c r="W335" s="300" t="str">
        <f t="shared" si="64"/>
        <v>S54</v>
      </c>
      <c r="X335" s="301" t="str">
        <f t="shared" si="65"/>
        <v>J</v>
      </c>
      <c r="Y335" s="287"/>
      <c r="Z335" s="300">
        <f t="shared" si="66"/>
        <v>0.83</v>
      </c>
      <c r="AA335" s="300">
        <f t="shared" si="67"/>
        <v>0</v>
      </c>
      <c r="AB335" s="361">
        <f t="shared" si="68"/>
        <v>3</v>
      </c>
    </row>
    <row r="336" spans="1:28" x14ac:dyDescent="0.2">
      <c r="A336" s="72" t="str">
        <f t="shared" si="60"/>
        <v>貨4LM</v>
      </c>
      <c r="B336" s="72" t="s">
        <v>884</v>
      </c>
      <c r="C336" s="72" t="s">
        <v>795</v>
      </c>
      <c r="D336" s="72" t="s">
        <v>24</v>
      </c>
      <c r="E336" s="72" t="s">
        <v>25</v>
      </c>
      <c r="F336" s="72">
        <v>0.56999999999999995</v>
      </c>
      <c r="G336" s="72">
        <v>0</v>
      </c>
      <c r="H336" s="72">
        <v>3</v>
      </c>
      <c r="I336" s="12" t="s">
        <v>235</v>
      </c>
      <c r="T336" s="318" t="str">
        <f t="shared" si="61"/>
        <v>トラック・バス</v>
      </c>
      <c r="U336" s="300" t="str">
        <f t="shared" si="62"/>
        <v>LPG</v>
      </c>
      <c r="V336" s="300" t="str">
        <f t="shared" si="63"/>
        <v>3.5 t～</v>
      </c>
      <c r="W336" s="300" t="str">
        <f t="shared" si="64"/>
        <v>S57</v>
      </c>
      <c r="X336" s="301" t="str">
        <f t="shared" si="65"/>
        <v>M</v>
      </c>
      <c r="Y336" s="287"/>
      <c r="Z336" s="300">
        <f t="shared" si="66"/>
        <v>0.56999999999999995</v>
      </c>
      <c r="AA336" s="300">
        <f t="shared" si="67"/>
        <v>0</v>
      </c>
      <c r="AB336" s="361">
        <f t="shared" si="68"/>
        <v>3</v>
      </c>
    </row>
    <row r="337" spans="1:35" x14ac:dyDescent="0.2">
      <c r="A337" s="72" t="str">
        <f t="shared" si="60"/>
        <v>貨4LT</v>
      </c>
      <c r="B337" s="72" t="s">
        <v>884</v>
      </c>
      <c r="C337" s="72" t="s">
        <v>795</v>
      </c>
      <c r="D337" s="72" t="s">
        <v>18</v>
      </c>
      <c r="E337" s="72" t="s">
        <v>19</v>
      </c>
      <c r="F337" s="72">
        <v>0.49</v>
      </c>
      <c r="G337" s="72">
        <v>0</v>
      </c>
      <c r="H337" s="72">
        <v>3</v>
      </c>
      <c r="I337" s="12" t="s">
        <v>235</v>
      </c>
      <c r="T337" s="318" t="str">
        <f t="shared" si="61"/>
        <v>トラック・バス</v>
      </c>
      <c r="U337" s="300" t="str">
        <f t="shared" si="62"/>
        <v>LPG</v>
      </c>
      <c r="V337" s="300" t="str">
        <f t="shared" si="63"/>
        <v>3.5 t～</v>
      </c>
      <c r="W337" s="300" t="str">
        <f t="shared" si="64"/>
        <v>H元</v>
      </c>
      <c r="X337" s="301" t="str">
        <f t="shared" si="65"/>
        <v>T</v>
      </c>
      <c r="Y337" s="287"/>
      <c r="Z337" s="300">
        <f t="shared" si="66"/>
        <v>0.49</v>
      </c>
      <c r="AA337" s="300">
        <f t="shared" si="67"/>
        <v>0</v>
      </c>
      <c r="AB337" s="361">
        <f t="shared" si="68"/>
        <v>3</v>
      </c>
    </row>
    <row r="338" spans="1:35" x14ac:dyDescent="0.2">
      <c r="A338" s="72" t="str">
        <f t="shared" si="60"/>
        <v>貨4LZ</v>
      </c>
      <c r="B338" s="72" t="s">
        <v>884</v>
      </c>
      <c r="C338" s="72" t="s">
        <v>795</v>
      </c>
      <c r="D338" s="72" t="s">
        <v>854</v>
      </c>
      <c r="E338" s="72" t="s">
        <v>26</v>
      </c>
      <c r="F338" s="284">
        <v>0.4</v>
      </c>
      <c r="G338" s="72">
        <v>0</v>
      </c>
      <c r="H338" s="72">
        <v>3</v>
      </c>
      <c r="I338" s="12" t="s">
        <v>235</v>
      </c>
      <c r="T338" s="318" t="str">
        <f t="shared" si="61"/>
        <v>トラック・バス</v>
      </c>
      <c r="U338" s="300" t="str">
        <f t="shared" si="62"/>
        <v>LPG</v>
      </c>
      <c r="V338" s="300" t="str">
        <f t="shared" si="63"/>
        <v>3.5 t～</v>
      </c>
      <c r="W338" s="300" t="str">
        <f t="shared" si="64"/>
        <v>H4</v>
      </c>
      <c r="X338" s="301" t="str">
        <f t="shared" si="65"/>
        <v>Z</v>
      </c>
      <c r="Y338" s="287"/>
      <c r="Z338" s="300">
        <f t="shared" si="66"/>
        <v>0.4</v>
      </c>
      <c r="AA338" s="300">
        <f t="shared" si="67"/>
        <v>0</v>
      </c>
      <c r="AB338" s="361">
        <f t="shared" si="68"/>
        <v>3</v>
      </c>
    </row>
    <row r="339" spans="1:35" x14ac:dyDescent="0.2">
      <c r="A339" s="72" t="str">
        <f t="shared" si="60"/>
        <v>貨4LGB</v>
      </c>
      <c r="B339" s="72" t="s">
        <v>884</v>
      </c>
      <c r="C339" s="72" t="s">
        <v>795</v>
      </c>
      <c r="D339" s="72" t="s">
        <v>855</v>
      </c>
      <c r="E339" s="72" t="s">
        <v>50</v>
      </c>
      <c r="F339" s="284">
        <v>0.33</v>
      </c>
      <c r="G339" s="72">
        <v>0</v>
      </c>
      <c r="H339" s="72">
        <v>3</v>
      </c>
      <c r="I339" s="12" t="s">
        <v>235</v>
      </c>
      <c r="T339" s="318" t="str">
        <f t="shared" si="61"/>
        <v>トラック・バス</v>
      </c>
      <c r="U339" s="300" t="str">
        <f t="shared" si="62"/>
        <v>LPG</v>
      </c>
      <c r="V339" s="300" t="str">
        <f t="shared" si="63"/>
        <v>3.5 t～</v>
      </c>
      <c r="W339" s="300" t="str">
        <f t="shared" si="64"/>
        <v>H7,H10</v>
      </c>
      <c r="X339" s="301" t="str">
        <f t="shared" si="65"/>
        <v>GB</v>
      </c>
      <c r="Y339" s="287"/>
      <c r="Z339" s="300">
        <f t="shared" si="66"/>
        <v>0.33</v>
      </c>
      <c r="AA339" s="300">
        <f t="shared" si="67"/>
        <v>0</v>
      </c>
      <c r="AB339" s="361">
        <f t="shared" si="68"/>
        <v>3</v>
      </c>
      <c r="AD339" s="284"/>
      <c r="AE339" s="284"/>
      <c r="AF339" s="284"/>
      <c r="AG339" s="284"/>
      <c r="AH339" s="284"/>
      <c r="AI339" s="284"/>
    </row>
    <row r="340" spans="1:35" x14ac:dyDescent="0.2">
      <c r="A340" s="72" t="str">
        <f t="shared" si="60"/>
        <v>貨4LGE</v>
      </c>
      <c r="B340" s="72" t="s">
        <v>884</v>
      </c>
      <c r="C340" s="72" t="s">
        <v>795</v>
      </c>
      <c r="D340" s="72" t="s">
        <v>855</v>
      </c>
      <c r="E340" s="72" t="s">
        <v>52</v>
      </c>
      <c r="F340" s="72">
        <v>0.33</v>
      </c>
      <c r="G340" s="72">
        <v>0</v>
      </c>
      <c r="H340" s="72">
        <v>3</v>
      </c>
      <c r="I340" s="12" t="s">
        <v>235</v>
      </c>
      <c r="T340" s="318" t="str">
        <f t="shared" si="61"/>
        <v>トラック・バス</v>
      </c>
      <c r="U340" s="300" t="str">
        <f t="shared" si="62"/>
        <v>LPG</v>
      </c>
      <c r="V340" s="300" t="str">
        <f t="shared" si="63"/>
        <v>3.5 t～</v>
      </c>
      <c r="W340" s="300" t="str">
        <f t="shared" si="64"/>
        <v>H7,H10</v>
      </c>
      <c r="X340" s="301" t="str">
        <f t="shared" si="65"/>
        <v>GE</v>
      </c>
      <c r="Y340" s="287"/>
      <c r="Z340" s="300">
        <f t="shared" si="66"/>
        <v>0.33</v>
      </c>
      <c r="AA340" s="300">
        <f t="shared" si="67"/>
        <v>0</v>
      </c>
      <c r="AB340" s="361">
        <f t="shared" si="68"/>
        <v>3</v>
      </c>
    </row>
    <row r="341" spans="1:35" s="284" customFormat="1" x14ac:dyDescent="0.2">
      <c r="A341" s="72" t="str">
        <f t="shared" si="60"/>
        <v>貨4LHJ</v>
      </c>
      <c r="B341" s="72" t="s">
        <v>884</v>
      </c>
      <c r="C341" s="72" t="s">
        <v>795</v>
      </c>
      <c r="D341" s="72" t="s">
        <v>855</v>
      </c>
      <c r="E341" s="72" t="s">
        <v>60</v>
      </c>
      <c r="F341" s="72">
        <v>0.16500000000000001</v>
      </c>
      <c r="G341" s="72">
        <v>0</v>
      </c>
      <c r="H341" s="72">
        <v>3</v>
      </c>
      <c r="I341" s="12" t="s">
        <v>241</v>
      </c>
      <c r="J341" s="72" t="s">
        <v>242</v>
      </c>
      <c r="K341" s="72"/>
      <c r="L341" s="72"/>
      <c r="M341" s="72"/>
      <c r="N341" s="72"/>
      <c r="O341" s="72"/>
      <c r="P341" s="72"/>
      <c r="Q341" s="72"/>
      <c r="R341" s="72"/>
      <c r="S341" s="72"/>
      <c r="T341" s="318" t="str">
        <f t="shared" si="61"/>
        <v>トラック・バス</v>
      </c>
      <c r="U341" s="300" t="str">
        <f t="shared" si="62"/>
        <v>LPG</v>
      </c>
      <c r="V341" s="300" t="str">
        <f t="shared" si="63"/>
        <v>3.5 t～</v>
      </c>
      <c r="W341" s="300" t="str">
        <f t="shared" si="64"/>
        <v>H7,H10</v>
      </c>
      <c r="X341" s="301" t="str">
        <f t="shared" si="65"/>
        <v>HJ</v>
      </c>
      <c r="Y341" s="287"/>
      <c r="Z341" s="300">
        <f t="shared" si="66"/>
        <v>0.16500000000000001</v>
      </c>
      <c r="AA341" s="300">
        <f t="shared" si="67"/>
        <v>0</v>
      </c>
      <c r="AB341" s="361">
        <f t="shared" si="68"/>
        <v>3</v>
      </c>
    </row>
    <row r="342" spans="1:35" x14ac:dyDescent="0.2">
      <c r="A342" s="72" t="str">
        <f t="shared" si="60"/>
        <v>貨4LGL</v>
      </c>
      <c r="B342" s="72" t="s">
        <v>884</v>
      </c>
      <c r="C342" s="72" t="s">
        <v>795</v>
      </c>
      <c r="D342" s="72" t="s">
        <v>21</v>
      </c>
      <c r="E342" s="72" t="s">
        <v>58</v>
      </c>
      <c r="F342" s="72">
        <v>0.1</v>
      </c>
      <c r="G342" s="72">
        <v>0</v>
      </c>
      <c r="H342" s="72">
        <v>3</v>
      </c>
      <c r="I342" s="12" t="s">
        <v>235</v>
      </c>
      <c r="T342" s="318" t="str">
        <f t="shared" si="61"/>
        <v>トラック・バス</v>
      </c>
      <c r="U342" s="300" t="str">
        <f t="shared" si="62"/>
        <v>LPG</v>
      </c>
      <c r="V342" s="300" t="str">
        <f t="shared" si="63"/>
        <v>3.5 t～</v>
      </c>
      <c r="W342" s="300" t="str">
        <f t="shared" si="64"/>
        <v>H13</v>
      </c>
      <c r="X342" s="301" t="str">
        <f t="shared" si="65"/>
        <v>GL</v>
      </c>
      <c r="Y342" s="287"/>
      <c r="Z342" s="300">
        <f t="shared" si="66"/>
        <v>0.1</v>
      </c>
      <c r="AA342" s="300">
        <f t="shared" si="67"/>
        <v>0</v>
      </c>
      <c r="AB342" s="361">
        <f t="shared" si="68"/>
        <v>3</v>
      </c>
    </row>
    <row r="343" spans="1:35" s="284" customFormat="1" x14ac:dyDescent="0.2">
      <c r="A343" s="72" t="str">
        <f t="shared" si="60"/>
        <v>貨4LHR</v>
      </c>
      <c r="B343" s="72" t="s">
        <v>884</v>
      </c>
      <c r="C343" s="72" t="s">
        <v>795</v>
      </c>
      <c r="D343" s="72" t="s">
        <v>21</v>
      </c>
      <c r="E343" s="72" t="s">
        <v>69</v>
      </c>
      <c r="F343" s="72">
        <v>0.05</v>
      </c>
      <c r="G343" s="72">
        <v>0</v>
      </c>
      <c r="H343" s="72">
        <v>3</v>
      </c>
      <c r="I343" s="12" t="s">
        <v>241</v>
      </c>
      <c r="J343" s="72" t="s">
        <v>242</v>
      </c>
      <c r="K343" s="72"/>
      <c r="L343" s="72"/>
      <c r="M343" s="72"/>
      <c r="N343" s="72"/>
      <c r="O343" s="72"/>
      <c r="P343" s="72"/>
      <c r="Q343" s="72"/>
      <c r="R343" s="72"/>
      <c r="S343" s="72"/>
      <c r="T343" s="318" t="str">
        <f t="shared" si="61"/>
        <v>トラック・バス</v>
      </c>
      <c r="U343" s="300" t="str">
        <f t="shared" si="62"/>
        <v>LPG</v>
      </c>
      <c r="V343" s="300" t="str">
        <f t="shared" si="63"/>
        <v>3.5 t～</v>
      </c>
      <c r="W343" s="300" t="str">
        <f t="shared" si="64"/>
        <v>H13</v>
      </c>
      <c r="X343" s="301" t="str">
        <f t="shared" si="65"/>
        <v>HR</v>
      </c>
      <c r="Y343" s="287"/>
      <c r="Z343" s="300">
        <f t="shared" si="66"/>
        <v>0.05</v>
      </c>
      <c r="AA343" s="300">
        <f t="shared" si="67"/>
        <v>0</v>
      </c>
      <c r="AB343" s="361">
        <f t="shared" si="68"/>
        <v>3</v>
      </c>
    </row>
    <row r="344" spans="1:35" x14ac:dyDescent="0.2">
      <c r="A344" s="72" t="str">
        <f t="shared" si="60"/>
        <v>貨4LTD</v>
      </c>
      <c r="B344" s="284" t="s">
        <v>884</v>
      </c>
      <c r="C344" s="284" t="s">
        <v>795</v>
      </c>
      <c r="D344" s="284" t="s">
        <v>21</v>
      </c>
      <c r="E344" s="285" t="s">
        <v>82</v>
      </c>
      <c r="F344" s="284">
        <v>7.4999999999999997E-2</v>
      </c>
      <c r="G344" s="72">
        <v>0</v>
      </c>
      <c r="H344" s="72">
        <v>3</v>
      </c>
      <c r="I344" s="283" t="s">
        <v>235</v>
      </c>
      <c r="J344" s="285" t="s">
        <v>243</v>
      </c>
      <c r="T344" s="318" t="str">
        <f t="shared" si="61"/>
        <v>トラック・バス</v>
      </c>
      <c r="U344" s="300" t="str">
        <f t="shared" si="62"/>
        <v>LPG</v>
      </c>
      <c r="V344" s="300" t="str">
        <f t="shared" si="63"/>
        <v>3.5 t～</v>
      </c>
      <c r="W344" s="300" t="str">
        <f t="shared" si="64"/>
        <v>H13</v>
      </c>
      <c r="X344" s="301" t="str">
        <f t="shared" si="65"/>
        <v>TD</v>
      </c>
      <c r="Y344" s="287" t="s">
        <v>243</v>
      </c>
      <c r="Z344" s="300">
        <f t="shared" si="66"/>
        <v>7.4999999999999997E-2</v>
      </c>
      <c r="AA344" s="300">
        <f t="shared" si="67"/>
        <v>0</v>
      </c>
      <c r="AB344" s="361">
        <f t="shared" si="68"/>
        <v>3</v>
      </c>
    </row>
    <row r="345" spans="1:35" s="284" customFormat="1" ht="13.5" customHeight="1" x14ac:dyDescent="0.2">
      <c r="A345" s="72" t="str">
        <f t="shared" si="60"/>
        <v>貨4LXD</v>
      </c>
      <c r="B345" s="284" t="s">
        <v>884</v>
      </c>
      <c r="C345" s="284" t="s">
        <v>795</v>
      </c>
      <c r="D345" s="284" t="s">
        <v>21</v>
      </c>
      <c r="E345" s="285" t="s">
        <v>96</v>
      </c>
      <c r="F345" s="284">
        <v>7.4999999999999997E-2</v>
      </c>
      <c r="G345" s="72">
        <v>0</v>
      </c>
      <c r="H345" s="72">
        <v>3</v>
      </c>
      <c r="I345" s="283" t="s">
        <v>241</v>
      </c>
      <c r="J345" s="285" t="s">
        <v>972</v>
      </c>
      <c r="K345" s="72"/>
      <c r="L345" s="72"/>
      <c r="M345" s="72"/>
      <c r="N345" s="72"/>
      <c r="O345" s="72"/>
      <c r="P345" s="72"/>
      <c r="Q345" s="72"/>
      <c r="R345" s="72"/>
      <c r="S345" s="72"/>
      <c r="T345" s="318" t="str">
        <f t="shared" si="61"/>
        <v>トラック・バス</v>
      </c>
      <c r="U345" s="300" t="str">
        <f t="shared" si="62"/>
        <v>LPG</v>
      </c>
      <c r="V345" s="300" t="str">
        <f t="shared" si="63"/>
        <v>3.5 t～</v>
      </c>
      <c r="W345" s="300" t="str">
        <f t="shared" si="64"/>
        <v>H13</v>
      </c>
      <c r="X345" s="301" t="str">
        <f t="shared" si="65"/>
        <v>XD</v>
      </c>
      <c r="Y345" s="287" t="s">
        <v>243</v>
      </c>
      <c r="Z345" s="300">
        <f t="shared" si="66"/>
        <v>7.4999999999999997E-2</v>
      </c>
      <c r="AA345" s="300">
        <f t="shared" si="67"/>
        <v>0</v>
      </c>
      <c r="AB345" s="361">
        <f t="shared" si="68"/>
        <v>3</v>
      </c>
    </row>
    <row r="346" spans="1:35" x14ac:dyDescent="0.2">
      <c r="A346" s="72" t="str">
        <f t="shared" si="60"/>
        <v>貨4LLD</v>
      </c>
      <c r="B346" s="272" t="s">
        <v>884</v>
      </c>
      <c r="C346" s="272" t="s">
        <v>795</v>
      </c>
      <c r="D346" s="273" t="s">
        <v>21</v>
      </c>
      <c r="E346" s="273" t="s">
        <v>73</v>
      </c>
      <c r="F346" s="272">
        <v>0.05</v>
      </c>
      <c r="G346" s="72">
        <v>0</v>
      </c>
      <c r="H346" s="72">
        <v>3</v>
      </c>
      <c r="I346" s="274" t="s">
        <v>235</v>
      </c>
      <c r="J346" s="272" t="s">
        <v>244</v>
      </c>
      <c r="T346" s="318" t="str">
        <f t="shared" si="61"/>
        <v>トラック・バス</v>
      </c>
      <c r="U346" s="300" t="str">
        <f t="shared" si="62"/>
        <v>LPG</v>
      </c>
      <c r="V346" s="300" t="str">
        <f t="shared" si="63"/>
        <v>3.5 t～</v>
      </c>
      <c r="W346" s="300" t="str">
        <f t="shared" si="64"/>
        <v>H13</v>
      </c>
      <c r="X346" s="301" t="str">
        <f t="shared" si="65"/>
        <v>LD</v>
      </c>
      <c r="Y346" s="287" t="s">
        <v>244</v>
      </c>
      <c r="Z346" s="300">
        <f t="shared" si="66"/>
        <v>0.05</v>
      </c>
      <c r="AA346" s="300">
        <f t="shared" si="67"/>
        <v>0</v>
      </c>
      <c r="AB346" s="361">
        <f t="shared" si="68"/>
        <v>3</v>
      </c>
    </row>
    <row r="347" spans="1:35" s="284" customFormat="1" x14ac:dyDescent="0.2">
      <c r="A347" s="72" t="str">
        <f t="shared" si="60"/>
        <v>貨4LYD</v>
      </c>
      <c r="B347" s="272" t="s">
        <v>884</v>
      </c>
      <c r="C347" s="272" t="s">
        <v>795</v>
      </c>
      <c r="D347" s="273" t="s">
        <v>21</v>
      </c>
      <c r="E347" s="273" t="s">
        <v>100</v>
      </c>
      <c r="F347" s="272">
        <v>0.05</v>
      </c>
      <c r="G347" s="72">
        <v>0</v>
      </c>
      <c r="H347" s="72">
        <v>3</v>
      </c>
      <c r="I347" s="274" t="s">
        <v>241</v>
      </c>
      <c r="J347" s="273" t="s">
        <v>973</v>
      </c>
      <c r="T347" s="318" t="str">
        <f t="shared" si="61"/>
        <v>トラック・バス</v>
      </c>
      <c r="U347" s="300" t="str">
        <f t="shared" si="62"/>
        <v>LPG</v>
      </c>
      <c r="V347" s="300" t="str">
        <f t="shared" si="63"/>
        <v>3.5 t～</v>
      </c>
      <c r="W347" s="300" t="str">
        <f t="shared" si="64"/>
        <v>H13</v>
      </c>
      <c r="X347" s="301" t="str">
        <f t="shared" si="65"/>
        <v>YD</v>
      </c>
      <c r="Y347" s="287" t="s">
        <v>244</v>
      </c>
      <c r="Z347" s="300">
        <f t="shared" si="66"/>
        <v>0.05</v>
      </c>
      <c r="AA347" s="300">
        <f t="shared" si="67"/>
        <v>0</v>
      </c>
      <c r="AB347" s="361">
        <f t="shared" si="68"/>
        <v>3</v>
      </c>
    </row>
    <row r="348" spans="1:35" x14ac:dyDescent="0.2">
      <c r="A348" s="72" t="str">
        <f t="shared" si="60"/>
        <v>貨4LUD</v>
      </c>
      <c r="B348" s="272" t="s">
        <v>884</v>
      </c>
      <c r="C348" s="272" t="s">
        <v>795</v>
      </c>
      <c r="D348" s="273" t="s">
        <v>21</v>
      </c>
      <c r="E348" s="273" t="s">
        <v>89</v>
      </c>
      <c r="F348" s="272">
        <v>2.5000000000000001E-2</v>
      </c>
      <c r="G348" s="72">
        <v>0</v>
      </c>
      <c r="H348" s="72">
        <v>3</v>
      </c>
      <c r="I348" s="274" t="s">
        <v>235</v>
      </c>
      <c r="J348" s="273" t="s">
        <v>245</v>
      </c>
      <c r="T348" s="318" t="str">
        <f t="shared" si="61"/>
        <v>トラック・バス</v>
      </c>
      <c r="U348" s="300" t="str">
        <f t="shared" si="62"/>
        <v>LPG</v>
      </c>
      <c r="V348" s="300" t="str">
        <f t="shared" si="63"/>
        <v>3.5 t～</v>
      </c>
      <c r="W348" s="300" t="str">
        <f t="shared" si="64"/>
        <v>H13</v>
      </c>
      <c r="X348" s="301" t="str">
        <f t="shared" si="65"/>
        <v>UD</v>
      </c>
      <c r="Y348" s="287" t="s">
        <v>245</v>
      </c>
      <c r="Z348" s="300">
        <f t="shared" si="66"/>
        <v>2.5000000000000001E-2</v>
      </c>
      <c r="AA348" s="300">
        <f t="shared" si="67"/>
        <v>0</v>
      </c>
      <c r="AB348" s="361">
        <f t="shared" si="68"/>
        <v>3</v>
      </c>
    </row>
    <row r="349" spans="1:35" s="284" customFormat="1" x14ac:dyDescent="0.2">
      <c r="A349" s="72" t="str">
        <f t="shared" si="60"/>
        <v>貨4LZD</v>
      </c>
      <c r="B349" s="272" t="s">
        <v>884</v>
      </c>
      <c r="C349" s="272" t="s">
        <v>795</v>
      </c>
      <c r="D349" s="273" t="s">
        <v>21</v>
      </c>
      <c r="E349" s="273" t="s">
        <v>104</v>
      </c>
      <c r="F349" s="272">
        <v>2.5000000000000001E-2</v>
      </c>
      <c r="G349" s="72">
        <v>0</v>
      </c>
      <c r="H349" s="72">
        <v>3</v>
      </c>
      <c r="I349" s="274" t="s">
        <v>241</v>
      </c>
      <c r="J349" s="273" t="s">
        <v>974</v>
      </c>
      <c r="T349" s="318" t="str">
        <f t="shared" si="61"/>
        <v>トラック・バス</v>
      </c>
      <c r="U349" s="300" t="str">
        <f t="shared" si="62"/>
        <v>LPG</v>
      </c>
      <c r="V349" s="300" t="str">
        <f t="shared" si="63"/>
        <v>3.5 t～</v>
      </c>
      <c r="W349" s="300" t="str">
        <f t="shared" si="64"/>
        <v>H13</v>
      </c>
      <c r="X349" s="301" t="str">
        <f t="shared" si="65"/>
        <v>ZD</v>
      </c>
      <c r="Y349" s="287" t="s">
        <v>245</v>
      </c>
      <c r="Z349" s="300">
        <f t="shared" si="66"/>
        <v>2.5000000000000001E-2</v>
      </c>
      <c r="AA349" s="300">
        <f t="shared" si="67"/>
        <v>0</v>
      </c>
      <c r="AB349" s="361">
        <f t="shared" si="68"/>
        <v>3</v>
      </c>
    </row>
    <row r="350" spans="1:35" x14ac:dyDescent="0.2">
      <c r="A350" s="72" t="str">
        <f t="shared" si="60"/>
        <v>貨4LABG</v>
      </c>
      <c r="B350" s="272" t="s">
        <v>884</v>
      </c>
      <c r="C350" s="272" t="s">
        <v>795</v>
      </c>
      <c r="D350" s="273" t="s">
        <v>839</v>
      </c>
      <c r="E350" s="273" t="s">
        <v>268</v>
      </c>
      <c r="F350" s="272">
        <v>0.05</v>
      </c>
      <c r="G350" s="72">
        <v>0</v>
      </c>
      <c r="H350" s="72">
        <v>3</v>
      </c>
      <c r="I350" s="274" t="s">
        <v>235</v>
      </c>
      <c r="J350" s="273"/>
      <c r="T350" s="318" t="str">
        <f t="shared" si="61"/>
        <v>トラック・バス</v>
      </c>
      <c r="U350" s="300" t="str">
        <f t="shared" si="62"/>
        <v>LPG</v>
      </c>
      <c r="V350" s="300" t="str">
        <f t="shared" si="63"/>
        <v>3.5 t～</v>
      </c>
      <c r="W350" s="300" t="str">
        <f t="shared" si="64"/>
        <v>H17</v>
      </c>
      <c r="X350" s="301" t="str">
        <f t="shared" si="65"/>
        <v>ABG</v>
      </c>
      <c r="Y350" s="287"/>
      <c r="Z350" s="300">
        <f t="shared" si="66"/>
        <v>0.05</v>
      </c>
      <c r="AA350" s="300">
        <f t="shared" si="67"/>
        <v>0</v>
      </c>
      <c r="AB350" s="361">
        <f t="shared" si="68"/>
        <v>3</v>
      </c>
    </row>
    <row r="351" spans="1:35" s="284" customFormat="1" x14ac:dyDescent="0.2">
      <c r="A351" s="72" t="str">
        <f t="shared" si="60"/>
        <v>貨4LAAG</v>
      </c>
      <c r="B351" s="272" t="s">
        <v>884</v>
      </c>
      <c r="C351" s="272" t="s">
        <v>795</v>
      </c>
      <c r="D351" s="273" t="s">
        <v>839</v>
      </c>
      <c r="E351" s="273" t="s">
        <v>269</v>
      </c>
      <c r="F351" s="272">
        <v>2.5000000000000001E-2</v>
      </c>
      <c r="G351" s="72">
        <v>0</v>
      </c>
      <c r="H351" s="72">
        <v>3</v>
      </c>
      <c r="I351" s="274" t="s">
        <v>241</v>
      </c>
      <c r="J351" s="273" t="s">
        <v>242</v>
      </c>
      <c r="T351" s="318" t="str">
        <f t="shared" si="61"/>
        <v>トラック・バス</v>
      </c>
      <c r="U351" s="300" t="str">
        <f t="shared" si="62"/>
        <v>LPG</v>
      </c>
      <c r="V351" s="300" t="str">
        <f t="shared" si="63"/>
        <v>3.5 t～</v>
      </c>
      <c r="W351" s="300" t="str">
        <f t="shared" si="64"/>
        <v>H17</v>
      </c>
      <c r="X351" s="301" t="str">
        <f t="shared" si="65"/>
        <v>AAG</v>
      </c>
      <c r="Y351" s="287"/>
      <c r="Z351" s="300">
        <f t="shared" si="66"/>
        <v>2.5000000000000001E-2</v>
      </c>
      <c r="AA351" s="300">
        <f t="shared" si="67"/>
        <v>0</v>
      </c>
      <c r="AB351" s="361">
        <f t="shared" si="68"/>
        <v>3</v>
      </c>
    </row>
    <row r="352" spans="1:35" x14ac:dyDescent="0.2">
      <c r="A352" s="72" t="str">
        <f t="shared" ref="A352:A358" si="69">CONCATENATE(C352,E352)</f>
        <v>貨4LALG</v>
      </c>
      <c r="B352" s="272" t="s">
        <v>884</v>
      </c>
      <c r="C352" s="272" t="s">
        <v>795</v>
      </c>
      <c r="D352" s="273" t="s">
        <v>839</v>
      </c>
      <c r="E352" s="273" t="s">
        <v>1525</v>
      </c>
      <c r="F352" s="272">
        <v>1.2500000000000001E-2</v>
      </c>
      <c r="G352" s="72">
        <v>0</v>
      </c>
      <c r="H352" s="72">
        <v>3</v>
      </c>
      <c r="I352" s="274" t="s">
        <v>1480</v>
      </c>
      <c r="J352" s="273"/>
      <c r="T352" s="318" t="str">
        <f t="shared" si="61"/>
        <v>トラック・バス</v>
      </c>
      <c r="U352" s="300" t="str">
        <f t="shared" si="62"/>
        <v>LPG</v>
      </c>
      <c r="V352" s="300" t="str">
        <f t="shared" si="63"/>
        <v>3.5 t～</v>
      </c>
      <c r="W352" s="300" t="str">
        <f t="shared" si="64"/>
        <v>H17</v>
      </c>
      <c r="X352" s="301" t="str">
        <f t="shared" si="65"/>
        <v>ALG</v>
      </c>
      <c r="Y352" s="287"/>
      <c r="Z352" s="300">
        <f t="shared" si="66"/>
        <v>1.2500000000000001E-2</v>
      </c>
      <c r="AA352" s="300">
        <f t="shared" si="67"/>
        <v>0</v>
      </c>
      <c r="AB352" s="361">
        <f t="shared" si="68"/>
        <v>3</v>
      </c>
    </row>
    <row r="353" spans="1:35" s="284" customFormat="1" x14ac:dyDescent="0.2">
      <c r="A353" s="72" t="str">
        <f t="shared" si="69"/>
        <v>貨4LBAG</v>
      </c>
      <c r="B353" s="272" t="s">
        <v>884</v>
      </c>
      <c r="C353" s="272" t="s">
        <v>795</v>
      </c>
      <c r="D353" s="273" t="s">
        <v>839</v>
      </c>
      <c r="E353" s="72" t="s">
        <v>857</v>
      </c>
      <c r="F353" s="72">
        <v>4.4999999999999998E-2</v>
      </c>
      <c r="G353" s="72">
        <v>0</v>
      </c>
      <c r="H353" s="72">
        <v>3</v>
      </c>
      <c r="I353" s="12" t="s">
        <v>241</v>
      </c>
      <c r="J353" s="72" t="s">
        <v>972</v>
      </c>
      <c r="T353" s="318" t="str">
        <f t="shared" si="61"/>
        <v>トラック・バス</v>
      </c>
      <c r="U353" s="300" t="str">
        <f t="shared" si="62"/>
        <v>LPG</v>
      </c>
      <c r="V353" s="300" t="str">
        <f t="shared" si="63"/>
        <v>3.5 t～</v>
      </c>
      <c r="W353" s="300" t="str">
        <f t="shared" si="64"/>
        <v>H17</v>
      </c>
      <c r="X353" s="301" t="str">
        <f t="shared" si="65"/>
        <v>BAG</v>
      </c>
      <c r="Y353" s="287" t="s">
        <v>1119</v>
      </c>
      <c r="Z353" s="300">
        <f t="shared" si="66"/>
        <v>4.4999999999999998E-2</v>
      </c>
      <c r="AA353" s="300">
        <f t="shared" si="67"/>
        <v>0</v>
      </c>
      <c r="AB353" s="361">
        <f t="shared" si="68"/>
        <v>3</v>
      </c>
    </row>
    <row r="354" spans="1:35" x14ac:dyDescent="0.2">
      <c r="A354" s="72" t="str">
        <f t="shared" si="69"/>
        <v>貨4LBBG</v>
      </c>
      <c r="B354" s="272" t="s">
        <v>884</v>
      </c>
      <c r="C354" s="272" t="s">
        <v>795</v>
      </c>
      <c r="D354" s="273" t="s">
        <v>839</v>
      </c>
      <c r="E354" s="72" t="s">
        <v>858</v>
      </c>
      <c r="F354" s="72">
        <v>4.4999999999999998E-2</v>
      </c>
      <c r="G354" s="72">
        <v>0</v>
      </c>
      <c r="H354" s="72">
        <v>3</v>
      </c>
      <c r="I354" s="12" t="s">
        <v>235</v>
      </c>
      <c r="J354" s="72" t="s">
        <v>243</v>
      </c>
      <c r="T354" s="318" t="str">
        <f t="shared" si="61"/>
        <v>トラック・バス</v>
      </c>
      <c r="U354" s="300" t="str">
        <f t="shared" si="62"/>
        <v>LPG</v>
      </c>
      <c r="V354" s="300" t="str">
        <f t="shared" si="63"/>
        <v>3.5 t～</v>
      </c>
      <c r="W354" s="300" t="str">
        <f t="shared" si="64"/>
        <v>H17</v>
      </c>
      <c r="X354" s="301" t="str">
        <f t="shared" si="65"/>
        <v>BBG</v>
      </c>
      <c r="Y354" s="287" t="s">
        <v>1119</v>
      </c>
      <c r="Z354" s="300">
        <f t="shared" si="66"/>
        <v>4.4999999999999998E-2</v>
      </c>
      <c r="AA354" s="300">
        <f t="shared" si="67"/>
        <v>0</v>
      </c>
      <c r="AB354" s="361">
        <f t="shared" si="68"/>
        <v>3</v>
      </c>
      <c r="AD354" s="284"/>
      <c r="AE354" s="284"/>
      <c r="AF354" s="284"/>
      <c r="AG354" s="284"/>
      <c r="AH354" s="284"/>
      <c r="AI354" s="284"/>
    </row>
    <row r="355" spans="1:35" s="284" customFormat="1" x14ac:dyDescent="0.2">
      <c r="A355" s="72" t="str">
        <f t="shared" si="69"/>
        <v>貨4LBLG</v>
      </c>
      <c r="B355" s="272" t="s">
        <v>884</v>
      </c>
      <c r="C355" s="272" t="s">
        <v>795</v>
      </c>
      <c r="D355" s="273" t="s">
        <v>839</v>
      </c>
      <c r="E355" s="357" t="s">
        <v>1518</v>
      </c>
      <c r="F355" s="357">
        <v>4.4999999999999998E-2</v>
      </c>
      <c r="G355" s="72">
        <v>0</v>
      </c>
      <c r="H355" s="72">
        <v>3</v>
      </c>
      <c r="I355" s="12" t="s">
        <v>498</v>
      </c>
      <c r="J355" s="72"/>
      <c r="T355" s="318" t="str">
        <f t="shared" si="61"/>
        <v>トラック・バス</v>
      </c>
      <c r="U355" s="300" t="str">
        <f t="shared" si="62"/>
        <v>LPG</v>
      </c>
      <c r="V355" s="300" t="str">
        <f t="shared" si="63"/>
        <v>3.5 t～</v>
      </c>
      <c r="W355" s="300" t="str">
        <f t="shared" si="64"/>
        <v>H17</v>
      </c>
      <c r="X355" s="301" t="str">
        <f t="shared" si="65"/>
        <v>BLG</v>
      </c>
      <c r="Y355" s="287" t="s">
        <v>1119</v>
      </c>
      <c r="Z355" s="300">
        <f t="shared" si="66"/>
        <v>4.4999999999999998E-2</v>
      </c>
      <c r="AA355" s="300">
        <f t="shared" si="67"/>
        <v>0</v>
      </c>
      <c r="AB355" s="361">
        <f t="shared" si="68"/>
        <v>3</v>
      </c>
    </row>
    <row r="356" spans="1:35" s="284" customFormat="1" x14ac:dyDescent="0.2">
      <c r="A356" s="72" t="str">
        <f t="shared" si="69"/>
        <v>貨4LNAG</v>
      </c>
      <c r="B356" s="272" t="s">
        <v>884</v>
      </c>
      <c r="C356" s="272" t="s">
        <v>795</v>
      </c>
      <c r="D356" s="273" t="s">
        <v>839</v>
      </c>
      <c r="E356" s="72" t="s">
        <v>270</v>
      </c>
      <c r="F356" s="72">
        <v>4.4999999999999998E-2</v>
      </c>
      <c r="G356" s="72">
        <v>0</v>
      </c>
      <c r="H356" s="72">
        <v>3</v>
      </c>
      <c r="I356" s="12" t="s">
        <v>241</v>
      </c>
      <c r="J356" s="72" t="s">
        <v>1121</v>
      </c>
      <c r="K356" s="72"/>
      <c r="L356" s="72"/>
      <c r="M356" s="72"/>
      <c r="N356" s="72"/>
      <c r="O356" s="72"/>
      <c r="P356" s="72"/>
      <c r="Q356" s="72"/>
      <c r="R356" s="72"/>
      <c r="S356" s="72"/>
      <c r="T356" s="318" t="str">
        <f t="shared" si="61"/>
        <v>トラック・バス</v>
      </c>
      <c r="U356" s="300" t="str">
        <f t="shared" si="62"/>
        <v>LPG</v>
      </c>
      <c r="V356" s="300" t="str">
        <f t="shared" si="63"/>
        <v>3.5 t～</v>
      </c>
      <c r="W356" s="300" t="str">
        <f t="shared" si="64"/>
        <v>H17</v>
      </c>
      <c r="X356" s="301" t="str">
        <f t="shared" si="65"/>
        <v>NAG</v>
      </c>
      <c r="Y356" s="287" t="s">
        <v>1119</v>
      </c>
      <c r="Z356" s="300">
        <f t="shared" si="66"/>
        <v>4.4999999999999998E-2</v>
      </c>
      <c r="AA356" s="300">
        <f t="shared" si="67"/>
        <v>0</v>
      </c>
      <c r="AB356" s="361">
        <f t="shared" si="68"/>
        <v>3</v>
      </c>
    </row>
    <row r="357" spans="1:35" s="284" customFormat="1" x14ac:dyDescent="0.2">
      <c r="A357" s="72" t="str">
        <f t="shared" si="69"/>
        <v>貨4LNBG</v>
      </c>
      <c r="B357" s="272" t="s">
        <v>884</v>
      </c>
      <c r="C357" s="272" t="s">
        <v>795</v>
      </c>
      <c r="D357" s="273" t="s">
        <v>839</v>
      </c>
      <c r="E357" s="72" t="s">
        <v>271</v>
      </c>
      <c r="F357" s="72">
        <v>4.4999999999999998E-2</v>
      </c>
      <c r="G357" s="72">
        <v>0</v>
      </c>
      <c r="H357" s="72">
        <v>3</v>
      </c>
      <c r="I357" s="12" t="s">
        <v>235</v>
      </c>
      <c r="J357" s="72" t="s">
        <v>243</v>
      </c>
      <c r="T357" s="318" t="str">
        <f t="shared" si="61"/>
        <v>トラック・バス</v>
      </c>
      <c r="U357" s="300" t="str">
        <f t="shared" si="62"/>
        <v>LPG</v>
      </c>
      <c r="V357" s="300" t="str">
        <f t="shared" si="63"/>
        <v>3.5 t～</v>
      </c>
      <c r="W357" s="300" t="str">
        <f t="shared" si="64"/>
        <v>H17</v>
      </c>
      <c r="X357" s="301" t="str">
        <f t="shared" si="65"/>
        <v>NBG</v>
      </c>
      <c r="Y357" s="287" t="s">
        <v>1119</v>
      </c>
      <c r="Z357" s="300">
        <f t="shared" si="66"/>
        <v>4.4999999999999998E-2</v>
      </c>
      <c r="AA357" s="300">
        <f t="shared" si="67"/>
        <v>0</v>
      </c>
      <c r="AB357" s="361">
        <f t="shared" si="68"/>
        <v>3</v>
      </c>
    </row>
    <row r="358" spans="1:35" s="284" customFormat="1" x14ac:dyDescent="0.2">
      <c r="A358" s="72" t="str">
        <f t="shared" si="69"/>
        <v>貨4LNLG</v>
      </c>
      <c r="B358" s="272" t="s">
        <v>884</v>
      </c>
      <c r="C358" s="272" t="s">
        <v>795</v>
      </c>
      <c r="D358" s="273" t="s">
        <v>839</v>
      </c>
      <c r="E358" s="357" t="s">
        <v>1526</v>
      </c>
      <c r="F358" s="291">
        <v>4.4999999999999998E-2</v>
      </c>
      <c r="G358" s="72">
        <v>0</v>
      </c>
      <c r="H358" s="72">
        <v>3</v>
      </c>
      <c r="I358" s="12" t="s">
        <v>498</v>
      </c>
      <c r="J358" s="72"/>
      <c r="K358" s="72"/>
      <c r="L358" s="72"/>
      <c r="M358" s="72"/>
      <c r="N358" s="72"/>
      <c r="O358" s="72"/>
      <c r="P358" s="72"/>
      <c r="Q358" s="72"/>
      <c r="R358" s="72"/>
      <c r="S358" s="72"/>
      <c r="T358" s="318" t="str">
        <f t="shared" si="61"/>
        <v>トラック・バス</v>
      </c>
      <c r="U358" s="300" t="str">
        <f t="shared" si="62"/>
        <v>LPG</v>
      </c>
      <c r="V358" s="300" t="str">
        <f t="shared" si="63"/>
        <v>3.5 t～</v>
      </c>
      <c r="W358" s="300" t="str">
        <f t="shared" si="64"/>
        <v>H17</v>
      </c>
      <c r="X358" s="301" t="str">
        <f t="shared" si="65"/>
        <v>NLG</v>
      </c>
      <c r="Y358" s="287" t="s">
        <v>1119</v>
      </c>
      <c r="Z358" s="300">
        <f t="shared" si="66"/>
        <v>4.4999999999999998E-2</v>
      </c>
      <c r="AA358" s="300">
        <f t="shared" si="67"/>
        <v>0</v>
      </c>
      <c r="AB358" s="361">
        <f t="shared" si="68"/>
        <v>3</v>
      </c>
    </row>
    <row r="359" spans="1:35" s="284" customFormat="1" x14ac:dyDescent="0.2">
      <c r="A359" s="72" t="str">
        <f t="shared" ref="A359:A389" si="70">CONCATENATE(C359,E359)</f>
        <v>貨4LPLG</v>
      </c>
      <c r="B359" s="272" t="s">
        <v>884</v>
      </c>
      <c r="C359" s="272" t="s">
        <v>795</v>
      </c>
      <c r="D359" s="273" t="s">
        <v>839</v>
      </c>
      <c r="E359" s="357" t="s">
        <v>1576</v>
      </c>
      <c r="F359" s="291">
        <v>0.05</v>
      </c>
      <c r="G359" s="72">
        <v>0</v>
      </c>
      <c r="H359" s="72">
        <v>3</v>
      </c>
      <c r="I359" s="12" t="s">
        <v>498</v>
      </c>
      <c r="J359" s="72"/>
      <c r="T359" s="318" t="str">
        <f t="shared" si="61"/>
        <v>トラック・バス</v>
      </c>
      <c r="U359" s="300" t="str">
        <f t="shared" si="62"/>
        <v>LPG</v>
      </c>
      <c r="V359" s="300" t="str">
        <f t="shared" si="63"/>
        <v>3.5 t～</v>
      </c>
      <c r="W359" s="300" t="str">
        <f t="shared" si="64"/>
        <v>H17</v>
      </c>
      <c r="X359" s="301" t="str">
        <f t="shared" si="65"/>
        <v>PLG</v>
      </c>
      <c r="Y359" s="287" t="s">
        <v>1122</v>
      </c>
      <c r="Z359" s="300">
        <f t="shared" si="66"/>
        <v>0.05</v>
      </c>
      <c r="AA359" s="300">
        <f t="shared" si="67"/>
        <v>0</v>
      </c>
      <c r="AB359" s="361">
        <f t="shared" si="68"/>
        <v>3</v>
      </c>
    </row>
    <row r="360" spans="1:35" s="284" customFormat="1" x14ac:dyDescent="0.2">
      <c r="A360" s="72" t="str">
        <f t="shared" si="70"/>
        <v>貨4LLBG</v>
      </c>
      <c r="B360" s="72" t="s">
        <v>884</v>
      </c>
      <c r="C360" s="72" t="s">
        <v>795</v>
      </c>
      <c r="D360" s="72" t="s">
        <v>1100</v>
      </c>
      <c r="E360" s="72" t="s">
        <v>272</v>
      </c>
      <c r="F360" s="72">
        <v>0.05</v>
      </c>
      <c r="G360" s="72">
        <v>0</v>
      </c>
      <c r="H360" s="72">
        <v>3</v>
      </c>
      <c r="I360" s="12" t="s">
        <v>235</v>
      </c>
      <c r="J360" s="72"/>
      <c r="K360" s="72"/>
      <c r="L360" s="72"/>
      <c r="M360" s="72"/>
      <c r="N360" s="72"/>
      <c r="O360" s="72"/>
      <c r="P360" s="72"/>
      <c r="Q360" s="72"/>
      <c r="R360" s="72"/>
      <c r="S360" s="72"/>
      <c r="T360" s="318" t="str">
        <f t="shared" si="61"/>
        <v>トラック・バス</v>
      </c>
      <c r="U360" s="300" t="str">
        <f t="shared" si="62"/>
        <v>LPG</v>
      </c>
      <c r="V360" s="300" t="str">
        <f t="shared" si="63"/>
        <v>3.5 t～</v>
      </c>
      <c r="W360" s="300" t="str">
        <f t="shared" si="64"/>
        <v>H21</v>
      </c>
      <c r="X360" s="301" t="str">
        <f t="shared" si="65"/>
        <v>LBG</v>
      </c>
      <c r="Y360" s="287"/>
      <c r="Z360" s="300">
        <f t="shared" si="66"/>
        <v>0.05</v>
      </c>
      <c r="AA360" s="300">
        <f t="shared" si="67"/>
        <v>0</v>
      </c>
      <c r="AB360" s="361">
        <f t="shared" si="68"/>
        <v>3</v>
      </c>
    </row>
    <row r="361" spans="1:35" s="284" customFormat="1" x14ac:dyDescent="0.2">
      <c r="A361" s="72" t="str">
        <f t="shared" si="70"/>
        <v>貨4LLAG</v>
      </c>
      <c r="B361" s="72" t="s">
        <v>884</v>
      </c>
      <c r="C361" s="72" t="s">
        <v>795</v>
      </c>
      <c r="D361" s="72" t="s">
        <v>1100</v>
      </c>
      <c r="E361" s="72" t="s">
        <v>273</v>
      </c>
      <c r="F361" s="72">
        <v>2.5000000000000001E-2</v>
      </c>
      <c r="G361" s="72">
        <v>0</v>
      </c>
      <c r="H361" s="72">
        <v>3</v>
      </c>
      <c r="I361" s="12" t="s">
        <v>241</v>
      </c>
      <c r="J361" s="72" t="s">
        <v>242</v>
      </c>
      <c r="T361" s="318" t="str">
        <f t="shared" si="61"/>
        <v>トラック・バス</v>
      </c>
      <c r="U361" s="300" t="str">
        <f t="shared" si="62"/>
        <v>LPG</v>
      </c>
      <c r="V361" s="300" t="str">
        <f t="shared" si="63"/>
        <v>3.5 t～</v>
      </c>
      <c r="W361" s="300" t="str">
        <f t="shared" si="64"/>
        <v>H21</v>
      </c>
      <c r="X361" s="301" t="str">
        <f t="shared" si="65"/>
        <v>LAG</v>
      </c>
      <c r="Y361" s="287"/>
      <c r="Z361" s="300">
        <f t="shared" si="66"/>
        <v>2.5000000000000001E-2</v>
      </c>
      <c r="AA361" s="300">
        <f t="shared" si="67"/>
        <v>0</v>
      </c>
      <c r="AB361" s="361">
        <f t="shared" si="68"/>
        <v>3</v>
      </c>
    </row>
    <row r="362" spans="1:35" s="284" customFormat="1" x14ac:dyDescent="0.2">
      <c r="A362" s="72" t="str">
        <f t="shared" si="70"/>
        <v>貨4LLLG</v>
      </c>
      <c r="B362" s="72" t="s">
        <v>884</v>
      </c>
      <c r="C362" s="72" t="s">
        <v>795</v>
      </c>
      <c r="D362" s="72" t="s">
        <v>1100</v>
      </c>
      <c r="E362" s="72" t="s">
        <v>1248</v>
      </c>
      <c r="F362" s="72">
        <v>1.2500000000000001E-2</v>
      </c>
      <c r="G362" s="72">
        <v>0</v>
      </c>
      <c r="H362" s="72">
        <v>3</v>
      </c>
      <c r="I362" s="12" t="s">
        <v>498</v>
      </c>
      <c r="J362" s="72"/>
      <c r="T362" s="318" t="str">
        <f t="shared" si="61"/>
        <v>トラック・バス</v>
      </c>
      <c r="U362" s="300" t="str">
        <f t="shared" si="62"/>
        <v>LPG</v>
      </c>
      <c r="V362" s="300" t="str">
        <f t="shared" si="63"/>
        <v>3.5 t～</v>
      </c>
      <c r="W362" s="300" t="str">
        <f t="shared" si="64"/>
        <v>H21</v>
      </c>
      <c r="X362" s="301" t="str">
        <f t="shared" si="65"/>
        <v>LLG</v>
      </c>
      <c r="Y362" s="287"/>
      <c r="Z362" s="300">
        <f t="shared" si="66"/>
        <v>1.2500000000000001E-2</v>
      </c>
      <c r="AA362" s="300">
        <f t="shared" si="67"/>
        <v>0</v>
      </c>
      <c r="AB362" s="361">
        <f t="shared" si="68"/>
        <v>3</v>
      </c>
      <c r="AD362" s="275"/>
      <c r="AE362" s="275"/>
      <c r="AF362" s="275"/>
      <c r="AG362" s="275"/>
      <c r="AH362" s="275"/>
      <c r="AI362" s="275"/>
    </row>
    <row r="363" spans="1:35" s="284" customFormat="1" x14ac:dyDescent="0.2">
      <c r="A363" s="72" t="str">
        <f t="shared" si="70"/>
        <v>貨4LMBG</v>
      </c>
      <c r="B363" s="72" t="s">
        <v>884</v>
      </c>
      <c r="C363" s="72" t="s">
        <v>795</v>
      </c>
      <c r="D363" s="72" t="s">
        <v>1100</v>
      </c>
      <c r="E363" s="72" t="s">
        <v>274</v>
      </c>
      <c r="F363" s="72">
        <v>2.5000000000000001E-2</v>
      </c>
      <c r="G363" s="72">
        <v>0</v>
      </c>
      <c r="H363" s="72">
        <v>3</v>
      </c>
      <c r="I363" s="12" t="s">
        <v>248</v>
      </c>
      <c r="J363" s="72" t="s">
        <v>1056</v>
      </c>
      <c r="T363" s="318" t="str">
        <f t="shared" si="61"/>
        <v>トラック・バス</v>
      </c>
      <c r="U363" s="300" t="str">
        <f t="shared" si="62"/>
        <v>LPG</v>
      </c>
      <c r="V363" s="300" t="str">
        <f t="shared" si="63"/>
        <v>3.5 t～</v>
      </c>
      <c r="W363" s="300" t="str">
        <f t="shared" si="64"/>
        <v>H21</v>
      </c>
      <c r="X363" s="301" t="str">
        <f t="shared" si="65"/>
        <v>MBG</v>
      </c>
      <c r="Y363" s="287" t="s">
        <v>1702</v>
      </c>
      <c r="Z363" s="300">
        <f t="shared" si="66"/>
        <v>2.5000000000000001E-2</v>
      </c>
      <c r="AA363" s="300">
        <f t="shared" si="67"/>
        <v>0</v>
      </c>
      <c r="AB363" s="361">
        <f t="shared" si="68"/>
        <v>3</v>
      </c>
      <c r="AD363" s="275"/>
      <c r="AE363" s="275"/>
      <c r="AF363" s="275"/>
      <c r="AG363" s="275"/>
      <c r="AH363" s="275"/>
      <c r="AI363" s="275"/>
    </row>
    <row r="364" spans="1:35" s="275" customFormat="1" x14ac:dyDescent="0.2">
      <c r="A364" s="72" t="str">
        <f t="shared" si="70"/>
        <v>貨4LMAG</v>
      </c>
      <c r="B364" s="72" t="s">
        <v>884</v>
      </c>
      <c r="C364" s="72" t="s">
        <v>795</v>
      </c>
      <c r="D364" s="72" t="s">
        <v>1100</v>
      </c>
      <c r="E364" s="72" t="s">
        <v>275</v>
      </c>
      <c r="F364" s="72">
        <v>2.5000000000000001E-2</v>
      </c>
      <c r="G364" s="72">
        <v>0</v>
      </c>
      <c r="H364" s="72">
        <v>3</v>
      </c>
      <c r="I364" s="12" t="s">
        <v>241</v>
      </c>
      <c r="J364" s="72" t="s">
        <v>1103</v>
      </c>
      <c r="K364" s="284"/>
      <c r="L364" s="284"/>
      <c r="M364" s="284"/>
      <c r="N364" s="284"/>
      <c r="O364" s="284"/>
      <c r="P364" s="284"/>
      <c r="Q364" s="284"/>
      <c r="R364" s="284"/>
      <c r="S364" s="284"/>
      <c r="T364" s="318" t="str">
        <f t="shared" si="61"/>
        <v>トラック・バス</v>
      </c>
      <c r="U364" s="300" t="str">
        <f t="shared" si="62"/>
        <v>LPG</v>
      </c>
      <c r="V364" s="300" t="str">
        <f t="shared" si="63"/>
        <v>3.5 t～</v>
      </c>
      <c r="W364" s="300" t="str">
        <f t="shared" si="64"/>
        <v>H21</v>
      </c>
      <c r="X364" s="301" t="str">
        <f t="shared" si="65"/>
        <v>MAG</v>
      </c>
      <c r="Y364" s="287" t="s">
        <v>1702</v>
      </c>
      <c r="Z364" s="300">
        <f t="shared" si="66"/>
        <v>2.5000000000000001E-2</v>
      </c>
      <c r="AA364" s="300">
        <f t="shared" si="67"/>
        <v>0</v>
      </c>
      <c r="AB364" s="361">
        <f t="shared" si="68"/>
        <v>3</v>
      </c>
    </row>
    <row r="365" spans="1:35" s="275" customFormat="1" x14ac:dyDescent="0.2">
      <c r="A365" s="72" t="str">
        <f t="shared" si="70"/>
        <v>貨4LMLG</v>
      </c>
      <c r="B365" s="72" t="s">
        <v>884</v>
      </c>
      <c r="C365" s="72" t="s">
        <v>795</v>
      </c>
      <c r="D365" s="72" t="s">
        <v>1100</v>
      </c>
      <c r="E365" s="72" t="s">
        <v>1550</v>
      </c>
      <c r="F365" s="72">
        <v>2.5000000000000001E-2</v>
      </c>
      <c r="G365" s="72">
        <v>0</v>
      </c>
      <c r="H365" s="72">
        <v>3</v>
      </c>
      <c r="I365" s="12" t="s">
        <v>498</v>
      </c>
      <c r="J365" s="72"/>
      <c r="K365" s="284"/>
      <c r="L365" s="284"/>
      <c r="M365" s="284"/>
      <c r="N365" s="284"/>
      <c r="O365" s="284"/>
      <c r="P365" s="284"/>
      <c r="Q365" s="284"/>
      <c r="R365" s="284"/>
      <c r="S365" s="284"/>
      <c r="T365" s="318" t="str">
        <f t="shared" si="61"/>
        <v>トラック・バス</v>
      </c>
      <c r="U365" s="300" t="str">
        <f t="shared" si="62"/>
        <v>LPG</v>
      </c>
      <c r="V365" s="300" t="str">
        <f t="shared" si="63"/>
        <v>3.5 t～</v>
      </c>
      <c r="W365" s="300" t="str">
        <f t="shared" si="64"/>
        <v>H21</v>
      </c>
      <c r="X365" s="301" t="str">
        <f t="shared" si="65"/>
        <v>MLG</v>
      </c>
      <c r="Y365" s="287" t="s">
        <v>1702</v>
      </c>
      <c r="Z365" s="300">
        <f t="shared" si="66"/>
        <v>2.5000000000000001E-2</v>
      </c>
      <c r="AA365" s="300">
        <f t="shared" si="67"/>
        <v>0</v>
      </c>
      <c r="AB365" s="361">
        <f t="shared" si="68"/>
        <v>3</v>
      </c>
    </row>
    <row r="366" spans="1:35" s="275" customFormat="1" x14ac:dyDescent="0.2">
      <c r="A366" s="72" t="str">
        <f t="shared" si="70"/>
        <v>貨4LRBG</v>
      </c>
      <c r="B366" s="72" t="s">
        <v>884</v>
      </c>
      <c r="C366" s="72" t="s">
        <v>795</v>
      </c>
      <c r="D366" s="72" t="s">
        <v>1100</v>
      </c>
      <c r="E366" s="72" t="s">
        <v>276</v>
      </c>
      <c r="F366" s="72">
        <v>1.2500000000000001E-2</v>
      </c>
      <c r="G366" s="72">
        <v>0</v>
      </c>
      <c r="H366" s="72">
        <v>3</v>
      </c>
      <c r="I366" s="12" t="s">
        <v>249</v>
      </c>
      <c r="J366" s="72" t="s">
        <v>1057</v>
      </c>
      <c r="K366" s="284"/>
      <c r="L366" s="284"/>
      <c r="M366" s="284"/>
      <c r="N366" s="284"/>
      <c r="O366" s="284"/>
      <c r="P366" s="284"/>
      <c r="Q366" s="284"/>
      <c r="R366" s="284"/>
      <c r="S366" s="284"/>
      <c r="T366" s="318" t="str">
        <f t="shared" si="61"/>
        <v>トラック・バス</v>
      </c>
      <c r="U366" s="300" t="str">
        <f t="shared" si="62"/>
        <v>LPG</v>
      </c>
      <c r="V366" s="300" t="str">
        <f t="shared" si="63"/>
        <v>3.5 t～</v>
      </c>
      <c r="W366" s="300" t="str">
        <f t="shared" si="64"/>
        <v>H21</v>
      </c>
      <c r="X366" s="301" t="str">
        <f t="shared" si="65"/>
        <v>RBG</v>
      </c>
      <c r="Y366" s="287" t="s">
        <v>1057</v>
      </c>
      <c r="Z366" s="300">
        <f t="shared" si="66"/>
        <v>1.2500000000000001E-2</v>
      </c>
      <c r="AA366" s="300">
        <f t="shared" si="67"/>
        <v>0</v>
      </c>
      <c r="AB366" s="361">
        <f t="shared" si="68"/>
        <v>3</v>
      </c>
      <c r="AD366" s="72"/>
      <c r="AE366" s="72"/>
      <c r="AF366" s="72"/>
      <c r="AG366" s="72"/>
      <c r="AH366" s="72"/>
      <c r="AI366" s="72"/>
    </row>
    <row r="367" spans="1:35" s="275" customFormat="1" x14ac:dyDescent="0.2">
      <c r="A367" s="72" t="str">
        <f t="shared" si="70"/>
        <v>貨4LRAG</v>
      </c>
      <c r="B367" s="72" t="s">
        <v>884</v>
      </c>
      <c r="C367" s="72" t="s">
        <v>795</v>
      </c>
      <c r="D367" s="72" t="s">
        <v>1100</v>
      </c>
      <c r="E367" s="72" t="s">
        <v>277</v>
      </c>
      <c r="F367" s="72">
        <v>1.2500000000000001E-2</v>
      </c>
      <c r="G367" s="72">
        <v>0</v>
      </c>
      <c r="H367" s="72">
        <v>3</v>
      </c>
      <c r="I367" s="12" t="s">
        <v>241</v>
      </c>
      <c r="J367" s="72" t="s">
        <v>1104</v>
      </c>
      <c r="K367" s="284"/>
      <c r="L367" s="284"/>
      <c r="M367" s="284"/>
      <c r="N367" s="284"/>
      <c r="O367" s="284"/>
      <c r="P367" s="284"/>
      <c r="Q367" s="284"/>
      <c r="R367" s="284"/>
      <c r="S367" s="284"/>
      <c r="T367" s="318" t="str">
        <f t="shared" si="61"/>
        <v>トラック・バス</v>
      </c>
      <c r="U367" s="300" t="str">
        <f t="shared" si="62"/>
        <v>LPG</v>
      </c>
      <c r="V367" s="300" t="str">
        <f t="shared" si="63"/>
        <v>3.5 t～</v>
      </c>
      <c r="W367" s="300" t="str">
        <f t="shared" si="64"/>
        <v>H21</v>
      </c>
      <c r="X367" s="301" t="str">
        <f t="shared" si="65"/>
        <v>RAG</v>
      </c>
      <c r="Y367" s="287" t="s">
        <v>1057</v>
      </c>
      <c r="Z367" s="300">
        <f t="shared" si="66"/>
        <v>1.2500000000000001E-2</v>
      </c>
      <c r="AA367" s="300">
        <f t="shared" si="67"/>
        <v>0</v>
      </c>
      <c r="AB367" s="361">
        <f t="shared" si="68"/>
        <v>3</v>
      </c>
      <c r="AD367" s="72"/>
      <c r="AE367" s="72"/>
      <c r="AF367" s="72"/>
      <c r="AG367" s="72"/>
      <c r="AH367" s="72"/>
      <c r="AI367" s="72"/>
    </row>
    <row r="368" spans="1:35" x14ac:dyDescent="0.2">
      <c r="A368" s="72" t="str">
        <f t="shared" si="70"/>
        <v>貨4LRLG</v>
      </c>
      <c r="B368" s="72" t="s">
        <v>884</v>
      </c>
      <c r="C368" s="72" t="s">
        <v>795</v>
      </c>
      <c r="D368" s="72" t="s">
        <v>1100</v>
      </c>
      <c r="E368" s="72" t="s">
        <v>1551</v>
      </c>
      <c r="F368" s="72">
        <v>1.2500000000000001E-2</v>
      </c>
      <c r="G368" s="72">
        <v>0</v>
      </c>
      <c r="H368" s="72">
        <v>3</v>
      </c>
      <c r="I368" s="12" t="s">
        <v>498</v>
      </c>
      <c r="K368" s="284"/>
      <c r="L368" s="284"/>
      <c r="M368" s="284"/>
      <c r="N368" s="284"/>
      <c r="O368" s="284"/>
      <c r="P368" s="284"/>
      <c r="Q368" s="284"/>
      <c r="R368" s="284"/>
      <c r="S368" s="284"/>
      <c r="T368" s="318" t="str">
        <f t="shared" si="61"/>
        <v>トラック・バス</v>
      </c>
      <c r="U368" s="300" t="str">
        <f t="shared" si="62"/>
        <v>LPG</v>
      </c>
      <c r="V368" s="300" t="str">
        <f t="shared" si="63"/>
        <v>3.5 t～</v>
      </c>
      <c r="W368" s="300" t="str">
        <f t="shared" si="64"/>
        <v>H21</v>
      </c>
      <c r="X368" s="301" t="str">
        <f t="shared" si="65"/>
        <v>RLG</v>
      </c>
      <c r="Y368" s="287" t="s">
        <v>1057</v>
      </c>
      <c r="Z368" s="300">
        <f t="shared" si="66"/>
        <v>1.2500000000000001E-2</v>
      </c>
      <c r="AA368" s="300">
        <f t="shared" si="67"/>
        <v>0</v>
      </c>
      <c r="AB368" s="361">
        <f t="shared" si="68"/>
        <v>3</v>
      </c>
    </row>
    <row r="369" spans="1:28" x14ac:dyDescent="0.2">
      <c r="A369" s="72" t="str">
        <f t="shared" si="70"/>
        <v>貨4LQBG</v>
      </c>
      <c r="B369" s="72" t="s">
        <v>884</v>
      </c>
      <c r="C369" s="72" t="s">
        <v>795</v>
      </c>
      <c r="D369" s="72" t="s">
        <v>1100</v>
      </c>
      <c r="E369" s="72" t="s">
        <v>278</v>
      </c>
      <c r="F369" s="72">
        <v>4.4999999999999998E-2</v>
      </c>
      <c r="G369" s="72">
        <v>0</v>
      </c>
      <c r="H369" s="72">
        <v>3</v>
      </c>
      <c r="I369" s="12" t="s">
        <v>235</v>
      </c>
      <c r="J369" s="72" t="s">
        <v>243</v>
      </c>
      <c r="K369" s="284"/>
      <c r="L369" s="284"/>
      <c r="M369" s="284"/>
      <c r="N369" s="284"/>
      <c r="O369" s="284"/>
      <c r="P369" s="284"/>
      <c r="Q369" s="284"/>
      <c r="R369" s="284"/>
      <c r="S369" s="284"/>
      <c r="T369" s="318" t="str">
        <f t="shared" si="61"/>
        <v>トラック・バス</v>
      </c>
      <c r="U369" s="300" t="str">
        <f t="shared" si="62"/>
        <v>LPG</v>
      </c>
      <c r="V369" s="300" t="str">
        <f t="shared" si="63"/>
        <v>3.5 t～</v>
      </c>
      <c r="W369" s="300" t="str">
        <f t="shared" si="64"/>
        <v>H21</v>
      </c>
      <c r="X369" s="301" t="str">
        <f t="shared" si="65"/>
        <v>QBG</v>
      </c>
      <c r="Y369" s="287" t="s">
        <v>1705</v>
      </c>
      <c r="Z369" s="300">
        <f t="shared" si="66"/>
        <v>4.4999999999999998E-2</v>
      </c>
      <c r="AA369" s="300">
        <f t="shared" si="67"/>
        <v>0</v>
      </c>
      <c r="AB369" s="361">
        <f t="shared" si="68"/>
        <v>3</v>
      </c>
    </row>
    <row r="370" spans="1:28" x14ac:dyDescent="0.2">
      <c r="A370" s="72" t="str">
        <f t="shared" si="70"/>
        <v>貨4LQAG</v>
      </c>
      <c r="B370" s="72" t="s">
        <v>884</v>
      </c>
      <c r="C370" s="72" t="s">
        <v>795</v>
      </c>
      <c r="D370" s="72" t="s">
        <v>1100</v>
      </c>
      <c r="E370" s="72" t="s">
        <v>279</v>
      </c>
      <c r="F370" s="72">
        <v>4.4999999999999998E-2</v>
      </c>
      <c r="G370" s="72">
        <v>0</v>
      </c>
      <c r="H370" s="72">
        <v>3</v>
      </c>
      <c r="I370" s="12" t="s">
        <v>241</v>
      </c>
      <c r="J370" s="72" t="s">
        <v>972</v>
      </c>
      <c r="K370" s="275"/>
      <c r="L370" s="275"/>
      <c r="M370" s="275"/>
      <c r="N370" s="275"/>
      <c r="O370" s="275"/>
      <c r="P370" s="275"/>
      <c r="Q370" s="275"/>
      <c r="R370" s="275"/>
      <c r="S370" s="275"/>
      <c r="T370" s="318" t="str">
        <f t="shared" si="61"/>
        <v>トラック・バス</v>
      </c>
      <c r="U370" s="300" t="str">
        <f t="shared" si="62"/>
        <v>LPG</v>
      </c>
      <c r="V370" s="300" t="str">
        <f t="shared" si="63"/>
        <v>3.5 t～</v>
      </c>
      <c r="W370" s="300" t="str">
        <f t="shared" si="64"/>
        <v>H21</v>
      </c>
      <c r="X370" s="301" t="str">
        <f t="shared" si="65"/>
        <v>QAG</v>
      </c>
      <c r="Y370" s="287" t="s">
        <v>1705</v>
      </c>
      <c r="Z370" s="300">
        <f t="shared" si="66"/>
        <v>4.4999999999999998E-2</v>
      </c>
      <c r="AA370" s="300">
        <f t="shared" si="67"/>
        <v>0</v>
      </c>
      <c r="AB370" s="361">
        <f t="shared" si="68"/>
        <v>3</v>
      </c>
    </row>
    <row r="371" spans="1:28" x14ac:dyDescent="0.2">
      <c r="A371" s="72" t="str">
        <f t="shared" si="70"/>
        <v>貨4LQLG</v>
      </c>
      <c r="B371" s="72" t="s">
        <v>884</v>
      </c>
      <c r="C371" s="72" t="s">
        <v>795</v>
      </c>
      <c r="D371" s="72" t="s">
        <v>1100</v>
      </c>
      <c r="E371" s="72" t="s">
        <v>1552</v>
      </c>
      <c r="F371" s="72">
        <v>4.4999999999999998E-2</v>
      </c>
      <c r="G371" s="72">
        <v>0</v>
      </c>
      <c r="H371" s="72">
        <v>3</v>
      </c>
      <c r="I371" s="12" t="s">
        <v>498</v>
      </c>
      <c r="K371" s="275"/>
      <c r="L371" s="275"/>
      <c r="M371" s="275"/>
      <c r="N371" s="275"/>
      <c r="O371" s="275"/>
      <c r="P371" s="275"/>
      <c r="Q371" s="275"/>
      <c r="R371" s="275"/>
      <c r="S371" s="275"/>
      <c r="T371" s="318" t="str">
        <f t="shared" si="61"/>
        <v>トラック・バス</v>
      </c>
      <c r="U371" s="300" t="str">
        <f t="shared" si="62"/>
        <v>LPG</v>
      </c>
      <c r="V371" s="300" t="str">
        <f t="shared" si="63"/>
        <v>3.5 t～</v>
      </c>
      <c r="W371" s="300" t="str">
        <f t="shared" si="64"/>
        <v>H21</v>
      </c>
      <c r="X371" s="301" t="str">
        <f t="shared" si="65"/>
        <v>QLG</v>
      </c>
      <c r="Y371" s="287" t="s">
        <v>1705</v>
      </c>
      <c r="Z371" s="300">
        <f t="shared" si="66"/>
        <v>4.4999999999999998E-2</v>
      </c>
      <c r="AA371" s="300">
        <f t="shared" si="67"/>
        <v>0</v>
      </c>
      <c r="AB371" s="361">
        <f t="shared" si="68"/>
        <v>3</v>
      </c>
    </row>
    <row r="372" spans="1:28" x14ac:dyDescent="0.2">
      <c r="A372" s="72" t="str">
        <f t="shared" si="70"/>
        <v>貨1軽-</v>
      </c>
      <c r="B372" s="72" t="s">
        <v>897</v>
      </c>
      <c r="C372" s="72" t="s">
        <v>895</v>
      </c>
      <c r="D372" s="72" t="s">
        <v>1183</v>
      </c>
      <c r="E372" s="72" t="s">
        <v>1182</v>
      </c>
      <c r="F372" s="72">
        <v>1.7</v>
      </c>
      <c r="G372" s="72">
        <v>0.2</v>
      </c>
      <c r="H372" s="72">
        <v>2.58</v>
      </c>
      <c r="I372" s="12" t="s">
        <v>833</v>
      </c>
      <c r="K372" s="275"/>
      <c r="L372" s="275"/>
      <c r="M372" s="275"/>
      <c r="N372" s="275"/>
      <c r="O372" s="275"/>
      <c r="P372" s="275"/>
      <c r="Q372" s="275"/>
      <c r="R372" s="275"/>
      <c r="S372" s="275"/>
      <c r="T372" s="318" t="str">
        <f t="shared" si="61"/>
        <v>トラック・バス</v>
      </c>
      <c r="U372" s="300" t="str">
        <f t="shared" si="62"/>
        <v>軽油</v>
      </c>
      <c r="V372" s="300" t="str">
        <f t="shared" si="63"/>
        <v>～1.7 t</v>
      </c>
      <c r="W372" s="300" t="str">
        <f t="shared" si="64"/>
        <v>S54前</v>
      </c>
      <c r="X372" s="301" t="str">
        <f t="shared" si="65"/>
        <v>-</v>
      </c>
      <c r="Y372" s="287"/>
      <c r="Z372" s="300">
        <f t="shared" si="66"/>
        <v>1.7</v>
      </c>
      <c r="AA372" s="300">
        <f t="shared" si="67"/>
        <v>0.2</v>
      </c>
      <c r="AB372" s="361">
        <f t="shared" si="68"/>
        <v>2.58</v>
      </c>
    </row>
    <row r="373" spans="1:28" x14ac:dyDescent="0.2">
      <c r="A373" s="72" t="str">
        <f t="shared" si="70"/>
        <v>貨1軽K</v>
      </c>
      <c r="B373" s="284" t="s">
        <v>897</v>
      </c>
      <c r="C373" s="284" t="s">
        <v>895</v>
      </c>
      <c r="D373" s="285" t="s">
        <v>0</v>
      </c>
      <c r="E373" s="285" t="s">
        <v>6</v>
      </c>
      <c r="F373" s="284">
        <v>1.52</v>
      </c>
      <c r="G373" s="284">
        <v>0.2</v>
      </c>
      <c r="H373" s="284">
        <v>2.58</v>
      </c>
      <c r="I373" s="283" t="s">
        <v>833</v>
      </c>
      <c r="J373" s="284"/>
      <c r="K373" s="275"/>
      <c r="L373" s="275"/>
      <c r="M373" s="275"/>
      <c r="N373" s="275"/>
      <c r="O373" s="275"/>
      <c r="P373" s="275"/>
      <c r="Q373" s="275"/>
      <c r="R373" s="275"/>
      <c r="S373" s="275"/>
      <c r="T373" s="318" t="str">
        <f t="shared" si="61"/>
        <v>トラック・バス</v>
      </c>
      <c r="U373" s="300" t="str">
        <f t="shared" si="62"/>
        <v>軽油</v>
      </c>
      <c r="V373" s="300" t="str">
        <f t="shared" si="63"/>
        <v>～1.7 t</v>
      </c>
      <c r="W373" s="300" t="str">
        <f t="shared" si="64"/>
        <v>S54</v>
      </c>
      <c r="X373" s="301" t="str">
        <f t="shared" si="65"/>
        <v>K</v>
      </c>
      <c r="Y373" s="287"/>
      <c r="Z373" s="300">
        <f t="shared" si="66"/>
        <v>1.52</v>
      </c>
      <c r="AA373" s="300">
        <f t="shared" si="67"/>
        <v>0.2</v>
      </c>
      <c r="AB373" s="361">
        <f t="shared" si="68"/>
        <v>2.58</v>
      </c>
    </row>
    <row r="374" spans="1:28" x14ac:dyDescent="0.2">
      <c r="A374" s="72" t="str">
        <f t="shared" si="70"/>
        <v>貨1軽N</v>
      </c>
      <c r="B374" s="72" t="s">
        <v>897</v>
      </c>
      <c r="C374" s="72" t="s">
        <v>895</v>
      </c>
      <c r="D374" s="72" t="s">
        <v>8</v>
      </c>
      <c r="E374" s="72" t="s">
        <v>136</v>
      </c>
      <c r="F374" s="72">
        <v>1.3</v>
      </c>
      <c r="G374" s="72">
        <v>0.2</v>
      </c>
      <c r="H374" s="72">
        <v>2.58</v>
      </c>
      <c r="I374" s="12" t="s">
        <v>833</v>
      </c>
      <c r="T374" s="318" t="str">
        <f t="shared" si="61"/>
        <v>トラック・バス</v>
      </c>
      <c r="U374" s="300" t="str">
        <f t="shared" si="62"/>
        <v>軽油</v>
      </c>
      <c r="V374" s="300" t="str">
        <f t="shared" si="63"/>
        <v>～1.7 t</v>
      </c>
      <c r="W374" s="300" t="str">
        <f t="shared" si="64"/>
        <v>S57,S58</v>
      </c>
      <c r="X374" s="301" t="str">
        <f t="shared" si="65"/>
        <v>N</v>
      </c>
      <c r="Y374" s="287"/>
      <c r="Z374" s="300">
        <f t="shared" si="66"/>
        <v>1.3</v>
      </c>
      <c r="AA374" s="300">
        <f t="shared" si="67"/>
        <v>0.2</v>
      </c>
      <c r="AB374" s="361">
        <f t="shared" si="68"/>
        <v>2.58</v>
      </c>
    </row>
    <row r="375" spans="1:28" x14ac:dyDescent="0.2">
      <c r="A375" s="72" t="str">
        <f t="shared" si="70"/>
        <v>貨1軽P</v>
      </c>
      <c r="B375" s="284" t="s">
        <v>897</v>
      </c>
      <c r="C375" s="284" t="s">
        <v>895</v>
      </c>
      <c r="D375" s="285" t="s">
        <v>8</v>
      </c>
      <c r="E375" s="286" t="s">
        <v>137</v>
      </c>
      <c r="F375" s="284">
        <v>1.3</v>
      </c>
      <c r="G375" s="284">
        <v>0.2</v>
      </c>
      <c r="H375" s="284">
        <v>2.58</v>
      </c>
      <c r="I375" s="283" t="s">
        <v>833</v>
      </c>
      <c r="J375" s="285"/>
      <c r="T375" s="318" t="str">
        <f t="shared" si="61"/>
        <v>トラック・バス</v>
      </c>
      <c r="U375" s="300" t="str">
        <f t="shared" si="62"/>
        <v>軽油</v>
      </c>
      <c r="V375" s="300" t="str">
        <f t="shared" si="63"/>
        <v>～1.7 t</v>
      </c>
      <c r="W375" s="300" t="str">
        <f t="shared" si="64"/>
        <v>S57,S58</v>
      </c>
      <c r="X375" s="301" t="str">
        <f t="shared" si="65"/>
        <v>P</v>
      </c>
      <c r="Y375" s="287"/>
      <c r="Z375" s="300">
        <f t="shared" si="66"/>
        <v>1.3</v>
      </c>
      <c r="AA375" s="300">
        <f t="shared" si="67"/>
        <v>0.2</v>
      </c>
      <c r="AB375" s="361">
        <f t="shared" si="68"/>
        <v>2.58</v>
      </c>
    </row>
    <row r="376" spans="1:28" x14ac:dyDescent="0.2">
      <c r="A376" s="72" t="str">
        <f t="shared" si="70"/>
        <v>貨1軽S</v>
      </c>
      <c r="B376" s="72" t="s">
        <v>897</v>
      </c>
      <c r="C376" s="72" t="s">
        <v>895</v>
      </c>
      <c r="D376" s="72" t="s">
        <v>11</v>
      </c>
      <c r="E376" s="72" t="s">
        <v>12</v>
      </c>
      <c r="F376" s="284">
        <v>0.9</v>
      </c>
      <c r="G376" s="72">
        <v>0.2</v>
      </c>
      <c r="H376" s="72">
        <v>2.58</v>
      </c>
      <c r="I376" s="12" t="s">
        <v>833</v>
      </c>
      <c r="J376"/>
      <c r="T376" s="318" t="str">
        <f t="shared" si="61"/>
        <v>トラック・バス</v>
      </c>
      <c r="U376" s="300" t="str">
        <f t="shared" si="62"/>
        <v>軽油</v>
      </c>
      <c r="V376" s="300" t="str">
        <f t="shared" si="63"/>
        <v>～1.7 t</v>
      </c>
      <c r="W376" s="300" t="str">
        <f t="shared" si="64"/>
        <v>S63</v>
      </c>
      <c r="X376" s="301" t="str">
        <f t="shared" si="65"/>
        <v>S</v>
      </c>
      <c r="Y376" s="287"/>
      <c r="Z376" s="300">
        <f t="shared" si="66"/>
        <v>0.9</v>
      </c>
      <c r="AA376" s="300">
        <f t="shared" si="67"/>
        <v>0.2</v>
      </c>
      <c r="AB376" s="361">
        <f t="shared" si="68"/>
        <v>2.58</v>
      </c>
    </row>
    <row r="377" spans="1:28" x14ac:dyDescent="0.2">
      <c r="A377" s="72" t="str">
        <f t="shared" si="70"/>
        <v>貨1軽KA</v>
      </c>
      <c r="B377" s="284" t="s">
        <v>897</v>
      </c>
      <c r="C377" s="284" t="s">
        <v>895</v>
      </c>
      <c r="D377" s="285" t="s">
        <v>885</v>
      </c>
      <c r="E377" s="285" t="s">
        <v>14</v>
      </c>
      <c r="F377" s="284">
        <v>0.6</v>
      </c>
      <c r="G377" s="284">
        <v>0.2</v>
      </c>
      <c r="H377" s="284">
        <v>2.58</v>
      </c>
      <c r="I377" s="283" t="s">
        <v>833</v>
      </c>
      <c r="J377" s="285"/>
      <c r="T377" s="318" t="str">
        <f t="shared" si="61"/>
        <v>トラック・バス</v>
      </c>
      <c r="U377" s="300" t="str">
        <f t="shared" si="62"/>
        <v>軽油</v>
      </c>
      <c r="V377" s="300" t="str">
        <f t="shared" si="63"/>
        <v>～1.7 t</v>
      </c>
      <c r="W377" s="300" t="str">
        <f t="shared" si="64"/>
        <v>H5</v>
      </c>
      <c r="X377" s="301" t="str">
        <f t="shared" si="65"/>
        <v>KA</v>
      </c>
      <c r="Y377" s="287"/>
      <c r="Z377" s="300">
        <f t="shared" si="66"/>
        <v>0.6</v>
      </c>
      <c r="AA377" s="300">
        <f t="shared" si="67"/>
        <v>0.2</v>
      </c>
      <c r="AB377" s="361">
        <f t="shared" si="68"/>
        <v>2.58</v>
      </c>
    </row>
    <row r="378" spans="1:28" x14ac:dyDescent="0.2">
      <c r="A378" s="72" t="str">
        <f t="shared" si="70"/>
        <v>貨1軽KE</v>
      </c>
      <c r="B378" s="72" t="s">
        <v>897</v>
      </c>
      <c r="C378" s="72" t="s">
        <v>895</v>
      </c>
      <c r="D378" s="72" t="s">
        <v>886</v>
      </c>
      <c r="E378" s="72" t="s">
        <v>118</v>
      </c>
      <c r="F378" s="284">
        <v>0.4</v>
      </c>
      <c r="G378" s="72">
        <v>0.08</v>
      </c>
      <c r="H378" s="72">
        <v>2.58</v>
      </c>
      <c r="I378" s="12" t="s">
        <v>833</v>
      </c>
      <c r="T378" s="318" t="str">
        <f t="shared" si="61"/>
        <v>トラック・バス</v>
      </c>
      <c r="U378" s="300" t="str">
        <f t="shared" si="62"/>
        <v>軽油</v>
      </c>
      <c r="V378" s="300" t="str">
        <f t="shared" si="63"/>
        <v>～1.7 t</v>
      </c>
      <c r="W378" s="300" t="str">
        <f t="shared" si="64"/>
        <v>H9</v>
      </c>
      <c r="X378" s="301" t="str">
        <f t="shared" si="65"/>
        <v>KE</v>
      </c>
      <c r="Y378" s="287"/>
      <c r="Z378" s="300">
        <f t="shared" si="66"/>
        <v>0.4</v>
      </c>
      <c r="AA378" s="300">
        <f t="shared" si="67"/>
        <v>0.08</v>
      </c>
      <c r="AB378" s="361">
        <f t="shared" si="68"/>
        <v>2.58</v>
      </c>
    </row>
    <row r="379" spans="1:28" x14ac:dyDescent="0.2">
      <c r="A379" s="72" t="str">
        <f t="shared" si="70"/>
        <v>貨1軽HA</v>
      </c>
      <c r="B379" s="284" t="s">
        <v>897</v>
      </c>
      <c r="C379" s="284" t="s">
        <v>895</v>
      </c>
      <c r="D379" s="285" t="s">
        <v>886</v>
      </c>
      <c r="E379" s="285" t="s">
        <v>105</v>
      </c>
      <c r="F379" s="284">
        <v>0.2</v>
      </c>
      <c r="G379" s="284">
        <v>0.04</v>
      </c>
      <c r="H379" s="284">
        <v>2.58</v>
      </c>
      <c r="I379" s="283" t="s">
        <v>241</v>
      </c>
      <c r="J379" s="285" t="s">
        <v>242</v>
      </c>
      <c r="T379" s="318" t="str">
        <f t="shared" si="61"/>
        <v>トラック・バス</v>
      </c>
      <c r="U379" s="300" t="str">
        <f t="shared" si="62"/>
        <v>軽油</v>
      </c>
      <c r="V379" s="300" t="str">
        <f t="shared" si="63"/>
        <v>～1.7 t</v>
      </c>
      <c r="W379" s="300" t="str">
        <f t="shared" si="64"/>
        <v>H9</v>
      </c>
      <c r="X379" s="301" t="str">
        <f t="shared" si="65"/>
        <v>HA</v>
      </c>
      <c r="Y379" s="287"/>
      <c r="Z379" s="300">
        <f t="shared" si="66"/>
        <v>0.2</v>
      </c>
      <c r="AA379" s="300">
        <f t="shared" si="67"/>
        <v>0.04</v>
      </c>
      <c r="AB379" s="361">
        <f t="shared" si="68"/>
        <v>2.58</v>
      </c>
    </row>
    <row r="380" spans="1:28" x14ac:dyDescent="0.2">
      <c r="A380" s="72" t="str">
        <f t="shared" si="70"/>
        <v>貨1軽KP</v>
      </c>
      <c r="B380" s="72" t="s">
        <v>897</v>
      </c>
      <c r="C380" s="72" t="s">
        <v>895</v>
      </c>
      <c r="D380" s="72" t="s">
        <v>16</v>
      </c>
      <c r="E380" s="72" t="s">
        <v>127</v>
      </c>
      <c r="F380" s="72">
        <v>0.28000000000000003</v>
      </c>
      <c r="G380" s="72">
        <v>5.1999999999999998E-2</v>
      </c>
      <c r="H380" s="72">
        <v>2.58</v>
      </c>
      <c r="I380" s="12" t="s">
        <v>833</v>
      </c>
      <c r="J380"/>
      <c r="T380" s="318" t="str">
        <f t="shared" si="61"/>
        <v>トラック・バス</v>
      </c>
      <c r="U380" s="300" t="str">
        <f t="shared" si="62"/>
        <v>軽油</v>
      </c>
      <c r="V380" s="300" t="str">
        <f t="shared" si="63"/>
        <v>～1.7 t</v>
      </c>
      <c r="W380" s="300" t="str">
        <f t="shared" si="64"/>
        <v>H14</v>
      </c>
      <c r="X380" s="301" t="str">
        <f t="shared" si="65"/>
        <v>KP</v>
      </c>
      <c r="Y380" s="287"/>
      <c r="Z380" s="300">
        <f t="shared" si="66"/>
        <v>0.28000000000000003</v>
      </c>
      <c r="AA380" s="300">
        <f t="shared" si="67"/>
        <v>5.1999999999999998E-2</v>
      </c>
      <c r="AB380" s="361">
        <f t="shared" si="68"/>
        <v>2.58</v>
      </c>
    </row>
    <row r="381" spans="1:28" x14ac:dyDescent="0.2">
      <c r="A381" s="72" t="str">
        <f t="shared" si="70"/>
        <v>貨1軽HW</v>
      </c>
      <c r="B381" s="284" t="s">
        <v>897</v>
      </c>
      <c r="C381" s="284" t="s">
        <v>895</v>
      </c>
      <c r="D381" s="285" t="s">
        <v>16</v>
      </c>
      <c r="E381" s="285" t="s">
        <v>114</v>
      </c>
      <c r="F381" s="284">
        <v>0.14000000000000001</v>
      </c>
      <c r="G381" s="284">
        <v>2.5999999999999999E-2</v>
      </c>
      <c r="H381" s="72">
        <v>2.58</v>
      </c>
      <c r="I381" s="283" t="s">
        <v>241</v>
      </c>
      <c r="J381" s="285" t="s">
        <v>242</v>
      </c>
      <c r="T381" s="318" t="str">
        <f t="shared" si="61"/>
        <v>トラック・バス</v>
      </c>
      <c r="U381" s="300" t="str">
        <f t="shared" si="62"/>
        <v>軽油</v>
      </c>
      <c r="V381" s="300" t="str">
        <f t="shared" si="63"/>
        <v>～1.7 t</v>
      </c>
      <c r="W381" s="300" t="str">
        <f t="shared" si="64"/>
        <v>H14</v>
      </c>
      <c r="X381" s="301" t="str">
        <f t="shared" si="65"/>
        <v>HW</v>
      </c>
      <c r="Y381" s="287"/>
      <c r="Z381" s="300">
        <f t="shared" si="66"/>
        <v>0.14000000000000001</v>
      </c>
      <c r="AA381" s="300">
        <f t="shared" si="67"/>
        <v>2.5999999999999999E-2</v>
      </c>
      <c r="AB381" s="361">
        <f t="shared" si="68"/>
        <v>2.58</v>
      </c>
    </row>
    <row r="382" spans="1:28" x14ac:dyDescent="0.2">
      <c r="A382" s="72" t="str">
        <f t="shared" si="70"/>
        <v>貨1軽TH</v>
      </c>
      <c r="B382" s="72" t="s">
        <v>897</v>
      </c>
      <c r="C382" s="72" t="s">
        <v>895</v>
      </c>
      <c r="D382" s="72" t="s">
        <v>16</v>
      </c>
      <c r="E382" s="72" t="s">
        <v>154</v>
      </c>
      <c r="F382" s="72">
        <v>0.21</v>
      </c>
      <c r="G382" s="72">
        <v>3.9E-2</v>
      </c>
      <c r="H382" s="284">
        <v>2.58</v>
      </c>
      <c r="I382" s="12" t="s">
        <v>833</v>
      </c>
      <c r="J382" t="s">
        <v>243</v>
      </c>
      <c r="T382" s="318" t="str">
        <f t="shared" si="61"/>
        <v>トラック・バス</v>
      </c>
      <c r="U382" s="300" t="str">
        <f t="shared" si="62"/>
        <v>軽油</v>
      </c>
      <c r="V382" s="300" t="str">
        <f t="shared" si="63"/>
        <v>～1.7 t</v>
      </c>
      <c r="W382" s="300" t="str">
        <f t="shared" si="64"/>
        <v>H14</v>
      </c>
      <c r="X382" s="301" t="str">
        <f t="shared" si="65"/>
        <v>TH</v>
      </c>
      <c r="Y382" s="287" t="s">
        <v>243</v>
      </c>
      <c r="Z382" s="300">
        <f t="shared" si="66"/>
        <v>0.21</v>
      </c>
      <c r="AA382" s="300">
        <f t="shared" si="67"/>
        <v>3.9E-2</v>
      </c>
      <c r="AB382" s="361">
        <f t="shared" si="68"/>
        <v>2.58</v>
      </c>
    </row>
    <row r="383" spans="1:28" x14ac:dyDescent="0.2">
      <c r="A383" s="72" t="str">
        <f t="shared" si="70"/>
        <v>貨1軽XH</v>
      </c>
      <c r="B383" s="284" t="s">
        <v>897</v>
      </c>
      <c r="C383" s="284" t="s">
        <v>895</v>
      </c>
      <c r="D383" s="285" t="s">
        <v>16</v>
      </c>
      <c r="E383" s="285" t="s">
        <v>183</v>
      </c>
      <c r="F383" s="284">
        <v>0.21</v>
      </c>
      <c r="G383" s="284">
        <v>3.9E-2</v>
      </c>
      <c r="H383" s="72">
        <v>2.58</v>
      </c>
      <c r="I383" s="283" t="s">
        <v>241</v>
      </c>
      <c r="J383" s="285" t="s">
        <v>972</v>
      </c>
      <c r="T383" s="318" t="str">
        <f t="shared" si="61"/>
        <v>トラック・バス</v>
      </c>
      <c r="U383" s="300" t="str">
        <f t="shared" si="62"/>
        <v>軽油</v>
      </c>
      <c r="V383" s="300" t="str">
        <f t="shared" si="63"/>
        <v>～1.7 t</v>
      </c>
      <c r="W383" s="300" t="str">
        <f t="shared" si="64"/>
        <v>H14</v>
      </c>
      <c r="X383" s="301" t="str">
        <f t="shared" si="65"/>
        <v>XH</v>
      </c>
      <c r="Y383" s="287" t="s">
        <v>243</v>
      </c>
      <c r="Z383" s="300">
        <f t="shared" si="66"/>
        <v>0.21</v>
      </c>
      <c r="AA383" s="300">
        <f t="shared" si="67"/>
        <v>3.9E-2</v>
      </c>
      <c r="AB383" s="361">
        <f t="shared" si="68"/>
        <v>2.58</v>
      </c>
    </row>
    <row r="384" spans="1:28" x14ac:dyDescent="0.2">
      <c r="A384" s="72" t="str">
        <f t="shared" si="70"/>
        <v>貨1軽LH</v>
      </c>
      <c r="B384" s="72" t="s">
        <v>897</v>
      </c>
      <c r="C384" s="72" t="s">
        <v>895</v>
      </c>
      <c r="D384" s="72" t="s">
        <v>16</v>
      </c>
      <c r="E384" s="72" t="s">
        <v>131</v>
      </c>
      <c r="F384" s="72">
        <v>0.14000000000000001</v>
      </c>
      <c r="G384" s="72">
        <v>2.5999999999999999E-2</v>
      </c>
      <c r="H384" s="284">
        <v>2.58</v>
      </c>
      <c r="I384" s="12" t="s">
        <v>833</v>
      </c>
      <c r="J384" t="s">
        <v>244</v>
      </c>
      <c r="T384" s="318" t="str">
        <f t="shared" si="61"/>
        <v>トラック・バス</v>
      </c>
      <c r="U384" s="300" t="str">
        <f t="shared" si="62"/>
        <v>軽油</v>
      </c>
      <c r="V384" s="300" t="str">
        <f t="shared" si="63"/>
        <v>～1.7 t</v>
      </c>
      <c r="W384" s="300" t="str">
        <f t="shared" si="64"/>
        <v>H14</v>
      </c>
      <c r="X384" s="301" t="str">
        <f t="shared" si="65"/>
        <v>LH</v>
      </c>
      <c r="Y384" s="287" t="s">
        <v>244</v>
      </c>
      <c r="Z384" s="300">
        <f t="shared" si="66"/>
        <v>0.14000000000000001</v>
      </c>
      <c r="AA384" s="300">
        <f t="shared" si="67"/>
        <v>2.5999999999999999E-2</v>
      </c>
      <c r="AB384" s="361">
        <f t="shared" si="68"/>
        <v>2.58</v>
      </c>
    </row>
    <row r="385" spans="1:35" x14ac:dyDescent="0.2">
      <c r="A385" s="72" t="str">
        <f t="shared" si="70"/>
        <v>貨1軽YH</v>
      </c>
      <c r="B385" s="284" t="s">
        <v>897</v>
      </c>
      <c r="C385" s="284" t="s">
        <v>895</v>
      </c>
      <c r="D385" s="285" t="s">
        <v>16</v>
      </c>
      <c r="E385" s="285" t="s">
        <v>189</v>
      </c>
      <c r="F385" s="284">
        <v>0.14000000000000001</v>
      </c>
      <c r="G385" s="284">
        <v>2.5999999999999999E-2</v>
      </c>
      <c r="H385" s="72">
        <v>2.58</v>
      </c>
      <c r="I385" s="283" t="s">
        <v>241</v>
      </c>
      <c r="J385" s="285" t="s">
        <v>973</v>
      </c>
      <c r="T385" s="318" t="str">
        <f t="shared" si="61"/>
        <v>トラック・バス</v>
      </c>
      <c r="U385" s="300" t="str">
        <f t="shared" si="62"/>
        <v>軽油</v>
      </c>
      <c r="V385" s="300" t="str">
        <f t="shared" si="63"/>
        <v>～1.7 t</v>
      </c>
      <c r="W385" s="300" t="str">
        <f t="shared" si="64"/>
        <v>H14</v>
      </c>
      <c r="X385" s="301" t="str">
        <f t="shared" si="65"/>
        <v>YH</v>
      </c>
      <c r="Y385" s="287" t="s">
        <v>244</v>
      </c>
      <c r="Z385" s="300">
        <f t="shared" si="66"/>
        <v>0.14000000000000001</v>
      </c>
      <c r="AA385" s="300">
        <f t="shared" si="67"/>
        <v>2.5999999999999999E-2</v>
      </c>
      <c r="AB385" s="361">
        <f t="shared" si="68"/>
        <v>2.58</v>
      </c>
    </row>
    <row r="386" spans="1:35" x14ac:dyDescent="0.2">
      <c r="A386" s="72" t="str">
        <f t="shared" si="70"/>
        <v>貨1軽UH</v>
      </c>
      <c r="B386" s="72" t="s">
        <v>897</v>
      </c>
      <c r="C386" s="72" t="s">
        <v>895</v>
      </c>
      <c r="D386" s="72" t="s">
        <v>16</v>
      </c>
      <c r="E386" s="72" t="s">
        <v>160</v>
      </c>
      <c r="F386" s="72">
        <v>7.0000000000000007E-2</v>
      </c>
      <c r="G386" s="72">
        <v>1.2999999999999999E-2</v>
      </c>
      <c r="H386" s="284">
        <v>2.58</v>
      </c>
      <c r="I386" s="12" t="s">
        <v>833</v>
      </c>
      <c r="J386" t="s">
        <v>245</v>
      </c>
      <c r="T386" s="318" t="str">
        <f t="shared" si="61"/>
        <v>トラック・バス</v>
      </c>
      <c r="U386" s="300" t="str">
        <f t="shared" si="62"/>
        <v>軽油</v>
      </c>
      <c r="V386" s="300" t="str">
        <f t="shared" si="63"/>
        <v>～1.7 t</v>
      </c>
      <c r="W386" s="300" t="str">
        <f t="shared" si="64"/>
        <v>H14</v>
      </c>
      <c r="X386" s="301" t="str">
        <f t="shared" si="65"/>
        <v>UH</v>
      </c>
      <c r="Y386" s="287" t="s">
        <v>245</v>
      </c>
      <c r="Z386" s="300">
        <f t="shared" si="66"/>
        <v>7.0000000000000007E-2</v>
      </c>
      <c r="AA386" s="300">
        <f t="shared" si="67"/>
        <v>1.2999999999999999E-2</v>
      </c>
      <c r="AB386" s="361">
        <f t="shared" si="68"/>
        <v>2.58</v>
      </c>
    </row>
    <row r="387" spans="1:35" x14ac:dyDescent="0.2">
      <c r="A387" s="72" t="str">
        <f t="shared" si="70"/>
        <v>貨1軽ZH</v>
      </c>
      <c r="B387" s="284" t="s">
        <v>897</v>
      </c>
      <c r="C387" s="284" t="s">
        <v>895</v>
      </c>
      <c r="D387" s="285" t="s">
        <v>16</v>
      </c>
      <c r="E387" s="285" t="s">
        <v>194</v>
      </c>
      <c r="F387" s="284">
        <v>7.0000000000000007E-2</v>
      </c>
      <c r="G387" s="284">
        <v>1.2999999999999999E-2</v>
      </c>
      <c r="H387" s="72">
        <v>2.58</v>
      </c>
      <c r="I387" s="283" t="s">
        <v>241</v>
      </c>
      <c r="J387" s="285" t="s">
        <v>974</v>
      </c>
      <c r="T387" s="318" t="str">
        <f t="shared" si="61"/>
        <v>トラック・バス</v>
      </c>
      <c r="U387" s="300" t="str">
        <f t="shared" si="62"/>
        <v>軽油</v>
      </c>
      <c r="V387" s="300" t="str">
        <f t="shared" si="63"/>
        <v>～1.7 t</v>
      </c>
      <c r="W387" s="300" t="str">
        <f t="shared" si="64"/>
        <v>H14</v>
      </c>
      <c r="X387" s="301" t="str">
        <f t="shared" si="65"/>
        <v>ZH</v>
      </c>
      <c r="Y387" s="287" t="s">
        <v>245</v>
      </c>
      <c r="Z387" s="300">
        <f t="shared" si="66"/>
        <v>7.0000000000000007E-2</v>
      </c>
      <c r="AA387" s="300">
        <f t="shared" si="67"/>
        <v>1.2999999999999999E-2</v>
      </c>
      <c r="AB387" s="361">
        <f t="shared" si="68"/>
        <v>2.58</v>
      </c>
    </row>
    <row r="388" spans="1:35" x14ac:dyDescent="0.2">
      <c r="A388" s="72" t="str">
        <f t="shared" si="70"/>
        <v>貨1軽ADE</v>
      </c>
      <c r="B388" s="284" t="s">
        <v>897</v>
      </c>
      <c r="C388" s="284" t="s">
        <v>895</v>
      </c>
      <c r="D388" s="284" t="s">
        <v>839</v>
      </c>
      <c r="E388" s="285" t="s">
        <v>280</v>
      </c>
      <c r="F388" s="284">
        <v>0.14000000000000001</v>
      </c>
      <c r="G388" s="284">
        <v>1.2999999999999999E-2</v>
      </c>
      <c r="H388" s="284">
        <v>2.58</v>
      </c>
      <c r="I388" s="283" t="s">
        <v>1085</v>
      </c>
      <c r="J388" s="285"/>
      <c r="T388" s="318" t="str">
        <f t="shared" si="61"/>
        <v>トラック・バス</v>
      </c>
      <c r="U388" s="300" t="str">
        <f t="shared" si="62"/>
        <v>軽油</v>
      </c>
      <c r="V388" s="300" t="str">
        <f t="shared" si="63"/>
        <v>～1.7 t</v>
      </c>
      <c r="W388" s="300" t="str">
        <f t="shared" si="64"/>
        <v>H17</v>
      </c>
      <c r="X388" s="301" t="str">
        <f t="shared" si="65"/>
        <v>ADE</v>
      </c>
      <c r="Y388" s="287"/>
      <c r="Z388" s="300">
        <f t="shared" si="66"/>
        <v>0.14000000000000001</v>
      </c>
      <c r="AA388" s="300">
        <f t="shared" si="67"/>
        <v>1.2999999999999999E-2</v>
      </c>
      <c r="AB388" s="361">
        <f t="shared" si="68"/>
        <v>2.58</v>
      </c>
    </row>
    <row r="389" spans="1:35" x14ac:dyDescent="0.2">
      <c r="A389" s="72" t="str">
        <f t="shared" si="70"/>
        <v>貨1軽ACE</v>
      </c>
      <c r="B389" s="284" t="s">
        <v>897</v>
      </c>
      <c r="C389" s="284" t="s">
        <v>895</v>
      </c>
      <c r="D389" s="284" t="s">
        <v>839</v>
      </c>
      <c r="E389" s="285" t="s">
        <v>281</v>
      </c>
      <c r="F389" s="284">
        <v>7.0000000000000007E-2</v>
      </c>
      <c r="G389" s="284">
        <v>6.4999999999999997E-3</v>
      </c>
      <c r="H389" s="72">
        <v>2.58</v>
      </c>
      <c r="I389" s="283" t="s">
        <v>241</v>
      </c>
      <c r="J389" s="285" t="s">
        <v>242</v>
      </c>
      <c r="T389" s="318" t="str">
        <f t="shared" ref="T389:T452" si="71">IF(LEFT(C389,1)="貨","トラック・バス","乗用車")</f>
        <v>トラック・バス</v>
      </c>
      <c r="U389" s="300" t="str">
        <f t="shared" ref="U389:U452" si="72">VLOOKUP(RIGHT(C389,1),$AL$4:$AM$8,2,FALSE)</f>
        <v>軽油</v>
      </c>
      <c r="V389" s="300" t="str">
        <f t="shared" ref="V389:V452" si="73">VLOOKUP(VALUE(MID(C389,2,1)),$AL$10:$AM$15,2,FALSE)</f>
        <v>～1.7 t</v>
      </c>
      <c r="W389" s="300" t="str">
        <f t="shared" ref="W389:W452" si="74">D389</f>
        <v>H17</v>
      </c>
      <c r="X389" s="301" t="str">
        <f t="shared" ref="X389:X452" si="75">E389</f>
        <v>ACE</v>
      </c>
      <c r="Y389" s="287"/>
      <c r="Z389" s="300">
        <f t="shared" ref="Z389:Z452" si="76">F389</f>
        <v>7.0000000000000007E-2</v>
      </c>
      <c r="AA389" s="300">
        <f t="shared" ref="AA389:AA452" si="77">G389</f>
        <v>6.4999999999999997E-3</v>
      </c>
      <c r="AB389" s="361">
        <f t="shared" ref="AB389:AB452" si="78">H389</f>
        <v>2.58</v>
      </c>
    </row>
    <row r="390" spans="1:35" x14ac:dyDescent="0.2">
      <c r="A390" s="72" t="str">
        <f t="shared" ref="A390:A396" si="79">CONCATENATE(C390,E390)</f>
        <v>貨1軽AME</v>
      </c>
      <c r="B390" s="284" t="s">
        <v>897</v>
      </c>
      <c r="C390" s="284" t="s">
        <v>895</v>
      </c>
      <c r="D390" s="284" t="s">
        <v>839</v>
      </c>
      <c r="E390" s="285" t="s">
        <v>1527</v>
      </c>
      <c r="F390" s="284">
        <v>3.5000000000000003E-2</v>
      </c>
      <c r="G390" s="284">
        <v>3.2499999999999999E-3</v>
      </c>
      <c r="H390" s="72">
        <v>2.58</v>
      </c>
      <c r="I390" s="283" t="s">
        <v>1480</v>
      </c>
      <c r="J390" s="285"/>
      <c r="T390" s="318" t="str">
        <f t="shared" si="71"/>
        <v>トラック・バス</v>
      </c>
      <c r="U390" s="300" t="str">
        <f t="shared" si="72"/>
        <v>軽油</v>
      </c>
      <c r="V390" s="300" t="str">
        <f t="shared" si="73"/>
        <v>～1.7 t</v>
      </c>
      <c r="W390" s="300" t="str">
        <f t="shared" si="74"/>
        <v>H17</v>
      </c>
      <c r="X390" s="301" t="str">
        <f t="shared" si="75"/>
        <v>AME</v>
      </c>
      <c r="Y390" s="287"/>
      <c r="Z390" s="300">
        <f t="shared" si="76"/>
        <v>3.5000000000000003E-2</v>
      </c>
      <c r="AA390" s="300">
        <f t="shared" si="77"/>
        <v>3.2499999999999999E-3</v>
      </c>
      <c r="AB390" s="361">
        <f t="shared" si="78"/>
        <v>2.58</v>
      </c>
      <c r="AD390" s="284"/>
      <c r="AE390" s="284"/>
      <c r="AF390" s="284"/>
      <c r="AG390" s="284"/>
      <c r="AH390" s="284"/>
      <c r="AI390" s="284"/>
    </row>
    <row r="391" spans="1:35" x14ac:dyDescent="0.2">
      <c r="A391" s="72" t="str">
        <f t="shared" si="79"/>
        <v>貨1軽CCE</v>
      </c>
      <c r="B391" s="284" t="s">
        <v>897</v>
      </c>
      <c r="C391" s="284" t="s">
        <v>895</v>
      </c>
      <c r="D391" s="284" t="s">
        <v>839</v>
      </c>
      <c r="E391" s="273" t="s">
        <v>891</v>
      </c>
      <c r="F391" s="272">
        <v>7.0000000000000007E-2</v>
      </c>
      <c r="G391" s="272">
        <v>6.4999999999999997E-3</v>
      </c>
      <c r="H391" s="284">
        <v>2.58</v>
      </c>
      <c r="I391" s="274" t="s">
        <v>241</v>
      </c>
      <c r="J391" s="272" t="s">
        <v>974</v>
      </c>
      <c r="T391" s="318" t="str">
        <f t="shared" si="71"/>
        <v>トラック・バス</v>
      </c>
      <c r="U391" s="300" t="str">
        <f t="shared" si="72"/>
        <v>軽油</v>
      </c>
      <c r="V391" s="300" t="str">
        <f t="shared" si="73"/>
        <v>～1.7 t</v>
      </c>
      <c r="W391" s="300" t="str">
        <f t="shared" si="74"/>
        <v>H17</v>
      </c>
      <c r="X391" s="301" t="str">
        <f t="shared" si="75"/>
        <v>CCE</v>
      </c>
      <c r="Y391" s="380" t="s">
        <v>1056</v>
      </c>
      <c r="Z391" s="300">
        <f t="shared" si="76"/>
        <v>7.0000000000000007E-2</v>
      </c>
      <c r="AA391" s="300">
        <f t="shared" si="77"/>
        <v>6.4999999999999997E-3</v>
      </c>
      <c r="AB391" s="361">
        <f t="shared" si="78"/>
        <v>2.58</v>
      </c>
    </row>
    <row r="392" spans="1:35" s="284" customFormat="1" x14ac:dyDescent="0.2">
      <c r="A392" s="72" t="str">
        <f t="shared" si="79"/>
        <v>貨1軽CDE</v>
      </c>
      <c r="B392" s="284" t="s">
        <v>897</v>
      </c>
      <c r="C392" s="284" t="s">
        <v>895</v>
      </c>
      <c r="D392" s="284" t="s">
        <v>839</v>
      </c>
      <c r="E392" s="273" t="s">
        <v>892</v>
      </c>
      <c r="F392" s="272">
        <v>7.0000000000000007E-2</v>
      </c>
      <c r="G392" s="272">
        <v>6.4999999999999997E-3</v>
      </c>
      <c r="H392" s="72">
        <v>2.58</v>
      </c>
      <c r="I392" s="274" t="s">
        <v>1085</v>
      </c>
      <c r="J392" s="273" t="s">
        <v>245</v>
      </c>
      <c r="K392" s="72"/>
      <c r="L392" s="72"/>
      <c r="M392" s="72"/>
      <c r="N392" s="72"/>
      <c r="O392" s="72"/>
      <c r="P392" s="72"/>
      <c r="Q392" s="72"/>
      <c r="R392" s="72"/>
      <c r="S392" s="72"/>
      <c r="T392" s="318" t="str">
        <f t="shared" si="71"/>
        <v>トラック・バス</v>
      </c>
      <c r="U392" s="300" t="str">
        <f t="shared" si="72"/>
        <v>軽油</v>
      </c>
      <c r="V392" s="300" t="str">
        <f t="shared" si="73"/>
        <v>～1.7 t</v>
      </c>
      <c r="W392" s="300" t="str">
        <f t="shared" si="74"/>
        <v>H17</v>
      </c>
      <c r="X392" s="301" t="str">
        <f t="shared" si="75"/>
        <v>CDE</v>
      </c>
      <c r="Y392" s="380" t="s">
        <v>1056</v>
      </c>
      <c r="Z392" s="300">
        <f t="shared" si="76"/>
        <v>7.0000000000000007E-2</v>
      </c>
      <c r="AA392" s="300">
        <f t="shared" si="77"/>
        <v>6.4999999999999997E-3</v>
      </c>
      <c r="AB392" s="361">
        <f t="shared" si="78"/>
        <v>2.58</v>
      </c>
    </row>
    <row r="393" spans="1:35" x14ac:dyDescent="0.2">
      <c r="A393" s="72" t="str">
        <f t="shared" si="79"/>
        <v>貨1軽CME</v>
      </c>
      <c r="B393" s="284" t="s">
        <v>897</v>
      </c>
      <c r="C393" s="284" t="s">
        <v>895</v>
      </c>
      <c r="D393" s="284" t="s">
        <v>839</v>
      </c>
      <c r="E393" s="273" t="s">
        <v>1528</v>
      </c>
      <c r="F393" s="272">
        <v>7.0000000000000007E-2</v>
      </c>
      <c r="G393" s="272">
        <v>6.4999999999999997E-3</v>
      </c>
      <c r="H393" s="284">
        <v>2.58</v>
      </c>
      <c r="I393" s="274" t="s">
        <v>498</v>
      </c>
      <c r="J393" s="273"/>
      <c r="T393" s="318" t="str">
        <f t="shared" si="71"/>
        <v>トラック・バス</v>
      </c>
      <c r="U393" s="300" t="str">
        <f t="shared" si="72"/>
        <v>軽油</v>
      </c>
      <c r="V393" s="300" t="str">
        <f t="shared" si="73"/>
        <v>～1.7 t</v>
      </c>
      <c r="W393" s="300" t="str">
        <f t="shared" si="74"/>
        <v>H17</v>
      </c>
      <c r="X393" s="301" t="str">
        <f t="shared" si="75"/>
        <v>CME</v>
      </c>
      <c r="Y393" s="380" t="s">
        <v>1056</v>
      </c>
      <c r="Z393" s="300">
        <f t="shared" si="76"/>
        <v>7.0000000000000007E-2</v>
      </c>
      <c r="AA393" s="300">
        <f t="shared" si="77"/>
        <v>6.4999999999999997E-3</v>
      </c>
      <c r="AB393" s="361">
        <f t="shared" si="78"/>
        <v>2.58</v>
      </c>
    </row>
    <row r="394" spans="1:35" s="284" customFormat="1" x14ac:dyDescent="0.2">
      <c r="A394" s="72" t="str">
        <f t="shared" si="79"/>
        <v>貨1軽DCE</v>
      </c>
      <c r="B394" s="284" t="s">
        <v>897</v>
      </c>
      <c r="C394" s="284" t="s">
        <v>895</v>
      </c>
      <c r="D394" s="284" t="s">
        <v>839</v>
      </c>
      <c r="E394" s="273" t="s">
        <v>893</v>
      </c>
      <c r="F394" s="272">
        <v>3.5000000000000003E-2</v>
      </c>
      <c r="G394" s="272">
        <v>3.2499999999999999E-3</v>
      </c>
      <c r="H394" s="72">
        <v>2.58</v>
      </c>
      <c r="I394" s="274" t="s">
        <v>241</v>
      </c>
      <c r="J394" s="273" t="s">
        <v>1126</v>
      </c>
      <c r="K394" s="72"/>
      <c r="L394" s="72"/>
      <c r="M394" s="72"/>
      <c r="N394" s="72"/>
      <c r="O394" s="72"/>
      <c r="P394" s="72"/>
      <c r="Q394" s="72"/>
      <c r="R394" s="72"/>
      <c r="S394" s="72"/>
      <c r="T394" s="318" t="str">
        <f t="shared" si="71"/>
        <v>トラック・バス</v>
      </c>
      <c r="U394" s="300" t="str">
        <f t="shared" si="72"/>
        <v>軽油</v>
      </c>
      <c r="V394" s="300" t="str">
        <f t="shared" si="73"/>
        <v>～1.7 t</v>
      </c>
      <c r="W394" s="300" t="str">
        <f t="shared" si="74"/>
        <v>H17</v>
      </c>
      <c r="X394" s="301" t="str">
        <f t="shared" si="75"/>
        <v>DCE</v>
      </c>
      <c r="Y394" s="380" t="s">
        <v>1057</v>
      </c>
      <c r="Z394" s="300">
        <f t="shared" si="76"/>
        <v>3.5000000000000003E-2</v>
      </c>
      <c r="AA394" s="300">
        <f t="shared" si="77"/>
        <v>3.2499999999999999E-3</v>
      </c>
      <c r="AB394" s="361">
        <f t="shared" si="78"/>
        <v>2.58</v>
      </c>
    </row>
    <row r="395" spans="1:35" x14ac:dyDescent="0.2">
      <c r="A395" s="72" t="str">
        <f t="shared" si="79"/>
        <v>貨1軽DDE</v>
      </c>
      <c r="B395" s="284" t="s">
        <v>897</v>
      </c>
      <c r="C395" s="284" t="s">
        <v>895</v>
      </c>
      <c r="D395" s="284" t="s">
        <v>839</v>
      </c>
      <c r="E395" s="273" t="s">
        <v>894</v>
      </c>
      <c r="F395" s="272">
        <v>3.5000000000000003E-2</v>
      </c>
      <c r="G395" s="272">
        <v>3.2499999999999999E-3</v>
      </c>
      <c r="H395" s="284">
        <v>2.58</v>
      </c>
      <c r="I395" s="274" t="s">
        <v>1085</v>
      </c>
      <c r="J395" s="273" t="s">
        <v>283</v>
      </c>
      <c r="T395" s="318" t="str">
        <f t="shared" si="71"/>
        <v>トラック・バス</v>
      </c>
      <c r="U395" s="300" t="str">
        <f t="shared" si="72"/>
        <v>軽油</v>
      </c>
      <c r="V395" s="300" t="str">
        <f t="shared" si="73"/>
        <v>～1.7 t</v>
      </c>
      <c r="W395" s="300" t="str">
        <f t="shared" si="74"/>
        <v>H17</v>
      </c>
      <c r="X395" s="301" t="str">
        <f t="shared" si="75"/>
        <v>DDE</v>
      </c>
      <c r="Y395" s="380" t="s">
        <v>1057</v>
      </c>
      <c r="Z395" s="300">
        <f t="shared" si="76"/>
        <v>3.5000000000000003E-2</v>
      </c>
      <c r="AA395" s="300">
        <f t="shared" si="77"/>
        <v>3.2499999999999999E-3</v>
      </c>
      <c r="AB395" s="361">
        <f t="shared" si="78"/>
        <v>2.58</v>
      </c>
    </row>
    <row r="396" spans="1:35" s="284" customFormat="1" x14ac:dyDescent="0.2">
      <c r="A396" s="72" t="str">
        <f t="shared" si="79"/>
        <v>貨1軽DME</v>
      </c>
      <c r="B396" s="284" t="s">
        <v>897</v>
      </c>
      <c r="C396" s="284" t="s">
        <v>895</v>
      </c>
      <c r="D396" s="284" t="s">
        <v>839</v>
      </c>
      <c r="E396" s="273" t="s">
        <v>1529</v>
      </c>
      <c r="F396" s="272">
        <v>3.5000000000000003E-2</v>
      </c>
      <c r="G396" s="272">
        <v>3.2499999999999999E-3</v>
      </c>
      <c r="H396" s="72">
        <v>2.58</v>
      </c>
      <c r="I396" s="274" t="s">
        <v>498</v>
      </c>
      <c r="J396" s="273"/>
      <c r="K396" s="72"/>
      <c r="L396" s="72"/>
      <c r="M396" s="72"/>
      <c r="N396" s="72"/>
      <c r="O396" s="72"/>
      <c r="P396" s="72"/>
      <c r="Q396" s="72"/>
      <c r="R396" s="72"/>
      <c r="S396" s="72"/>
      <c r="T396" s="318" t="str">
        <f t="shared" si="71"/>
        <v>トラック・バス</v>
      </c>
      <c r="U396" s="300" t="str">
        <f t="shared" si="72"/>
        <v>軽油</v>
      </c>
      <c r="V396" s="300" t="str">
        <f t="shared" si="73"/>
        <v>～1.7 t</v>
      </c>
      <c r="W396" s="300" t="str">
        <f t="shared" si="74"/>
        <v>H17</v>
      </c>
      <c r="X396" s="301" t="str">
        <f t="shared" si="75"/>
        <v>DME</v>
      </c>
      <c r="Y396" s="380" t="s">
        <v>1057</v>
      </c>
      <c r="Z396" s="300">
        <f t="shared" si="76"/>
        <v>3.5000000000000003E-2</v>
      </c>
      <c r="AA396" s="300">
        <f t="shared" si="77"/>
        <v>3.2499999999999999E-3</v>
      </c>
      <c r="AB396" s="361">
        <f t="shared" si="78"/>
        <v>2.58</v>
      </c>
    </row>
    <row r="397" spans="1:35" x14ac:dyDescent="0.2">
      <c r="A397" s="72" t="str">
        <f>CONCATENATE(C397,E397)</f>
        <v>貨1軽LDE</v>
      </c>
      <c r="B397" s="72" t="s">
        <v>897</v>
      </c>
      <c r="C397" s="72" t="s">
        <v>895</v>
      </c>
      <c r="D397" s="72" t="s">
        <v>1100</v>
      </c>
      <c r="E397" s="72" t="s">
        <v>284</v>
      </c>
      <c r="F397" s="72">
        <v>0.08</v>
      </c>
      <c r="G397" s="72">
        <v>5.0000000000000001E-3</v>
      </c>
      <c r="H397" s="284">
        <v>2.58</v>
      </c>
      <c r="I397" s="12" t="s">
        <v>285</v>
      </c>
      <c r="T397" s="318" t="str">
        <f t="shared" si="71"/>
        <v>トラック・バス</v>
      </c>
      <c r="U397" s="300" t="str">
        <f t="shared" si="72"/>
        <v>軽油</v>
      </c>
      <c r="V397" s="300" t="str">
        <f t="shared" si="73"/>
        <v>～1.7 t</v>
      </c>
      <c r="W397" s="300" t="str">
        <f t="shared" si="74"/>
        <v>H21</v>
      </c>
      <c r="X397" s="301" t="str">
        <f t="shared" si="75"/>
        <v>LDE</v>
      </c>
      <c r="Y397" s="287"/>
      <c r="Z397" s="300">
        <f t="shared" si="76"/>
        <v>0.08</v>
      </c>
      <c r="AA397" s="300">
        <f t="shared" si="77"/>
        <v>5.0000000000000001E-3</v>
      </c>
      <c r="AB397" s="361">
        <f t="shared" si="78"/>
        <v>2.58</v>
      </c>
    </row>
    <row r="398" spans="1:35" s="284" customFormat="1" x14ac:dyDescent="0.2">
      <c r="A398" s="72" t="str">
        <f>CONCATENATE(C398,E398)</f>
        <v>貨1軽LCE</v>
      </c>
      <c r="B398" s="72" t="s">
        <v>897</v>
      </c>
      <c r="C398" s="72" t="s">
        <v>895</v>
      </c>
      <c r="D398" s="72" t="s">
        <v>1100</v>
      </c>
      <c r="E398" s="72" t="s">
        <v>286</v>
      </c>
      <c r="F398" s="72">
        <v>0.04</v>
      </c>
      <c r="G398" s="72">
        <v>2.5000000000000001E-3</v>
      </c>
      <c r="H398" s="72">
        <v>2.58</v>
      </c>
      <c r="I398" s="12" t="s">
        <v>241</v>
      </c>
      <c r="J398" s="72" t="s">
        <v>242</v>
      </c>
      <c r="T398" s="318" t="str">
        <f t="shared" si="71"/>
        <v>トラック・バス</v>
      </c>
      <c r="U398" s="300" t="str">
        <f t="shared" si="72"/>
        <v>軽油</v>
      </c>
      <c r="V398" s="300" t="str">
        <f t="shared" si="73"/>
        <v>～1.7 t</v>
      </c>
      <c r="W398" s="300" t="str">
        <f t="shared" si="74"/>
        <v>H21</v>
      </c>
      <c r="X398" s="301" t="str">
        <f t="shared" si="75"/>
        <v>LCE</v>
      </c>
      <c r="Y398" s="287"/>
      <c r="Z398" s="300">
        <f t="shared" si="76"/>
        <v>0.04</v>
      </c>
      <c r="AA398" s="300">
        <f t="shared" si="77"/>
        <v>2.5000000000000001E-3</v>
      </c>
      <c r="AB398" s="361">
        <f t="shared" si="78"/>
        <v>2.58</v>
      </c>
    </row>
    <row r="399" spans="1:35" x14ac:dyDescent="0.2">
      <c r="A399" s="72" t="str">
        <f t="shared" ref="A399:A408" si="80">CONCATENATE(C399,E399)</f>
        <v>貨1軽LME</v>
      </c>
      <c r="B399" s="72" t="s">
        <v>897</v>
      </c>
      <c r="C399" s="72" t="s">
        <v>895</v>
      </c>
      <c r="D399" s="72" t="s">
        <v>1100</v>
      </c>
      <c r="E399" s="357" t="s">
        <v>1553</v>
      </c>
      <c r="F399" s="357">
        <v>0.02</v>
      </c>
      <c r="G399" s="357">
        <v>1.25E-3</v>
      </c>
      <c r="H399" s="72">
        <v>2.58</v>
      </c>
      <c r="I399" s="12" t="s">
        <v>1480</v>
      </c>
      <c r="T399" s="318" t="str">
        <f t="shared" si="71"/>
        <v>トラック・バス</v>
      </c>
      <c r="U399" s="300" t="str">
        <f t="shared" si="72"/>
        <v>軽油</v>
      </c>
      <c r="V399" s="300" t="str">
        <f t="shared" si="73"/>
        <v>～1.7 t</v>
      </c>
      <c r="W399" s="300" t="str">
        <f t="shared" si="74"/>
        <v>H21</v>
      </c>
      <c r="X399" s="301" t="str">
        <f t="shared" si="75"/>
        <v>LME</v>
      </c>
      <c r="Y399" s="287"/>
      <c r="Z399" s="300">
        <f t="shared" si="76"/>
        <v>0.02</v>
      </c>
      <c r="AA399" s="300">
        <f t="shared" si="77"/>
        <v>1.25E-3</v>
      </c>
      <c r="AB399" s="361">
        <f t="shared" si="78"/>
        <v>2.58</v>
      </c>
    </row>
    <row r="400" spans="1:35" s="284" customFormat="1" x14ac:dyDescent="0.2">
      <c r="A400" s="72" t="str">
        <f t="shared" si="80"/>
        <v>貨1軽MDE</v>
      </c>
      <c r="B400" s="72" t="s">
        <v>897</v>
      </c>
      <c r="C400" s="72" t="s">
        <v>895</v>
      </c>
      <c r="D400" s="72" t="s">
        <v>1100</v>
      </c>
      <c r="E400" s="72" t="s">
        <v>287</v>
      </c>
      <c r="F400" s="72">
        <v>0.04</v>
      </c>
      <c r="G400" s="72">
        <v>2.5000000000000001E-3</v>
      </c>
      <c r="H400" s="284">
        <v>2.58</v>
      </c>
      <c r="I400" s="12" t="s">
        <v>285</v>
      </c>
      <c r="J400" s="72" t="s">
        <v>1056</v>
      </c>
      <c r="T400" s="318" t="str">
        <f t="shared" si="71"/>
        <v>トラック・バス</v>
      </c>
      <c r="U400" s="300" t="str">
        <f t="shared" si="72"/>
        <v>軽油</v>
      </c>
      <c r="V400" s="300" t="str">
        <f t="shared" si="73"/>
        <v>～1.7 t</v>
      </c>
      <c r="W400" s="300" t="str">
        <f t="shared" si="74"/>
        <v>H21</v>
      </c>
      <c r="X400" s="301" t="str">
        <f t="shared" si="75"/>
        <v>MDE</v>
      </c>
      <c r="Y400" s="380" t="s">
        <v>1056</v>
      </c>
      <c r="Z400" s="300">
        <f t="shared" si="76"/>
        <v>0.04</v>
      </c>
      <c r="AA400" s="300">
        <f t="shared" si="77"/>
        <v>2.5000000000000001E-3</v>
      </c>
      <c r="AB400" s="361">
        <f t="shared" si="78"/>
        <v>2.58</v>
      </c>
    </row>
    <row r="401" spans="1:35" x14ac:dyDescent="0.2">
      <c r="A401" s="72" t="str">
        <f t="shared" si="80"/>
        <v>貨1軽MCE</v>
      </c>
      <c r="B401" s="72" t="s">
        <v>897</v>
      </c>
      <c r="C401" s="72" t="s">
        <v>895</v>
      </c>
      <c r="D401" s="72" t="s">
        <v>1100</v>
      </c>
      <c r="E401" s="72" t="s">
        <v>288</v>
      </c>
      <c r="F401" s="72">
        <v>0.04</v>
      </c>
      <c r="G401" s="72">
        <v>2.5000000000000001E-3</v>
      </c>
      <c r="H401" s="72">
        <v>2.58</v>
      </c>
      <c r="I401" s="12" t="s">
        <v>241</v>
      </c>
      <c r="J401" s="72" t="s">
        <v>1103</v>
      </c>
      <c r="T401" s="318" t="str">
        <f t="shared" si="71"/>
        <v>トラック・バス</v>
      </c>
      <c r="U401" s="300" t="str">
        <f t="shared" si="72"/>
        <v>軽油</v>
      </c>
      <c r="V401" s="300" t="str">
        <f t="shared" si="73"/>
        <v>～1.7 t</v>
      </c>
      <c r="W401" s="300" t="str">
        <f t="shared" si="74"/>
        <v>H21</v>
      </c>
      <c r="X401" s="301" t="str">
        <f t="shared" si="75"/>
        <v>MCE</v>
      </c>
      <c r="Y401" s="380" t="s">
        <v>1056</v>
      </c>
      <c r="Z401" s="300">
        <f t="shared" si="76"/>
        <v>0.04</v>
      </c>
      <c r="AA401" s="300">
        <f t="shared" si="77"/>
        <v>2.5000000000000001E-3</v>
      </c>
      <c r="AB401" s="361">
        <f t="shared" si="78"/>
        <v>2.58</v>
      </c>
    </row>
    <row r="402" spans="1:35" s="284" customFormat="1" x14ac:dyDescent="0.2">
      <c r="A402" s="72" t="str">
        <f t="shared" si="80"/>
        <v>貨1軽MME</v>
      </c>
      <c r="B402" s="72" t="s">
        <v>897</v>
      </c>
      <c r="C402" s="72" t="s">
        <v>895</v>
      </c>
      <c r="D402" s="72" t="s">
        <v>1100</v>
      </c>
      <c r="E402" s="291" t="s">
        <v>1554</v>
      </c>
      <c r="F402" s="72">
        <v>0.04</v>
      </c>
      <c r="G402" s="72">
        <v>2.5000000000000001E-3</v>
      </c>
      <c r="H402" s="284">
        <v>2.58</v>
      </c>
      <c r="I402" s="12" t="s">
        <v>1480</v>
      </c>
      <c r="J402" s="72"/>
      <c r="T402" s="318" t="str">
        <f t="shared" si="71"/>
        <v>トラック・バス</v>
      </c>
      <c r="U402" s="300" t="str">
        <f t="shared" si="72"/>
        <v>軽油</v>
      </c>
      <c r="V402" s="300" t="str">
        <f t="shared" si="73"/>
        <v>～1.7 t</v>
      </c>
      <c r="W402" s="300" t="str">
        <f t="shared" si="74"/>
        <v>H21</v>
      </c>
      <c r="X402" s="301" t="str">
        <f t="shared" si="75"/>
        <v>MME</v>
      </c>
      <c r="Y402" s="380" t="s">
        <v>1704</v>
      </c>
      <c r="Z402" s="300">
        <f t="shared" si="76"/>
        <v>0.04</v>
      </c>
      <c r="AA402" s="300">
        <f t="shared" si="77"/>
        <v>2.5000000000000001E-3</v>
      </c>
      <c r="AB402" s="361">
        <f t="shared" si="78"/>
        <v>2.58</v>
      </c>
    </row>
    <row r="403" spans="1:35" x14ac:dyDescent="0.2">
      <c r="A403" s="72" t="str">
        <f t="shared" si="80"/>
        <v>貨1軽RDE</v>
      </c>
      <c r="B403" s="72" t="s">
        <v>897</v>
      </c>
      <c r="C403" s="72" t="s">
        <v>895</v>
      </c>
      <c r="D403" s="72" t="s">
        <v>1100</v>
      </c>
      <c r="E403" s="72" t="s">
        <v>289</v>
      </c>
      <c r="F403" s="72">
        <v>0.02</v>
      </c>
      <c r="G403" s="72">
        <v>1.25E-3</v>
      </c>
      <c r="H403" s="72">
        <v>2.58</v>
      </c>
      <c r="I403" s="12" t="s">
        <v>285</v>
      </c>
      <c r="J403" s="72" t="s">
        <v>1057</v>
      </c>
      <c r="T403" s="318" t="str">
        <f t="shared" si="71"/>
        <v>トラック・バス</v>
      </c>
      <c r="U403" s="300" t="str">
        <f t="shared" si="72"/>
        <v>軽油</v>
      </c>
      <c r="V403" s="300" t="str">
        <f t="shared" si="73"/>
        <v>～1.7 t</v>
      </c>
      <c r="W403" s="300" t="str">
        <f t="shared" si="74"/>
        <v>H21</v>
      </c>
      <c r="X403" s="301" t="str">
        <f t="shared" si="75"/>
        <v>RDE</v>
      </c>
      <c r="Y403" s="380" t="s">
        <v>1057</v>
      </c>
      <c r="Z403" s="300">
        <f t="shared" si="76"/>
        <v>0.02</v>
      </c>
      <c r="AA403" s="300">
        <f t="shared" si="77"/>
        <v>1.25E-3</v>
      </c>
      <c r="AB403" s="361">
        <f t="shared" si="78"/>
        <v>2.58</v>
      </c>
    </row>
    <row r="404" spans="1:35" s="284" customFormat="1" x14ac:dyDescent="0.2">
      <c r="A404" s="72" t="str">
        <f t="shared" si="80"/>
        <v>貨1軽RCE</v>
      </c>
      <c r="B404" s="72" t="s">
        <v>897</v>
      </c>
      <c r="C404" s="72" t="s">
        <v>895</v>
      </c>
      <c r="D404" s="72" t="s">
        <v>1100</v>
      </c>
      <c r="E404" s="72" t="s">
        <v>290</v>
      </c>
      <c r="F404" s="72">
        <v>0.02</v>
      </c>
      <c r="G404" s="72">
        <v>1.25E-3</v>
      </c>
      <c r="H404" s="284">
        <v>2.58</v>
      </c>
      <c r="I404" s="12" t="s">
        <v>241</v>
      </c>
      <c r="J404" s="72" t="s">
        <v>1112</v>
      </c>
      <c r="T404" s="318" t="str">
        <f t="shared" si="71"/>
        <v>トラック・バス</v>
      </c>
      <c r="U404" s="300" t="str">
        <f t="shared" si="72"/>
        <v>軽油</v>
      </c>
      <c r="V404" s="300" t="str">
        <f t="shared" si="73"/>
        <v>～1.7 t</v>
      </c>
      <c r="W404" s="300" t="str">
        <f t="shared" si="74"/>
        <v>H21</v>
      </c>
      <c r="X404" s="301" t="str">
        <f t="shared" si="75"/>
        <v>RCE</v>
      </c>
      <c r="Y404" s="380" t="s">
        <v>1057</v>
      </c>
      <c r="Z404" s="300">
        <f t="shared" si="76"/>
        <v>0.02</v>
      </c>
      <c r="AA404" s="300">
        <f t="shared" si="77"/>
        <v>1.25E-3</v>
      </c>
      <c r="AB404" s="361">
        <f t="shared" si="78"/>
        <v>2.58</v>
      </c>
    </row>
    <row r="405" spans="1:35" x14ac:dyDescent="0.2">
      <c r="A405" s="72" t="str">
        <f t="shared" si="80"/>
        <v>貨1軽RME</v>
      </c>
      <c r="B405" s="72" t="s">
        <v>897</v>
      </c>
      <c r="C405" s="72" t="s">
        <v>895</v>
      </c>
      <c r="D405" s="72" t="s">
        <v>1100</v>
      </c>
      <c r="E405" s="291" t="s">
        <v>1555</v>
      </c>
      <c r="F405" s="72">
        <v>0.02</v>
      </c>
      <c r="G405" s="72">
        <v>1.25E-3</v>
      </c>
      <c r="H405" s="72">
        <v>2.58</v>
      </c>
      <c r="I405" s="12" t="s">
        <v>1480</v>
      </c>
      <c r="T405" s="318" t="str">
        <f t="shared" si="71"/>
        <v>トラック・バス</v>
      </c>
      <c r="U405" s="300" t="str">
        <f t="shared" si="72"/>
        <v>軽油</v>
      </c>
      <c r="V405" s="300" t="str">
        <f t="shared" si="73"/>
        <v>～1.7 t</v>
      </c>
      <c r="W405" s="300" t="str">
        <f t="shared" si="74"/>
        <v>H21</v>
      </c>
      <c r="X405" s="301" t="str">
        <f t="shared" si="75"/>
        <v>RME</v>
      </c>
      <c r="Y405" s="380" t="s">
        <v>1711</v>
      </c>
      <c r="Z405" s="300">
        <f t="shared" si="76"/>
        <v>0.02</v>
      </c>
      <c r="AA405" s="300">
        <f t="shared" si="77"/>
        <v>1.25E-3</v>
      </c>
      <c r="AB405" s="361">
        <f t="shared" si="78"/>
        <v>2.58</v>
      </c>
      <c r="AD405" s="284"/>
      <c r="AE405" s="284"/>
      <c r="AF405" s="284"/>
      <c r="AG405" s="284"/>
      <c r="AH405" s="284"/>
      <c r="AI405" s="284"/>
    </row>
    <row r="406" spans="1:35" s="284" customFormat="1" x14ac:dyDescent="0.2">
      <c r="A406" s="72" t="str">
        <f t="shared" si="80"/>
        <v>貨1軽QDE</v>
      </c>
      <c r="B406" s="72" t="s">
        <v>897</v>
      </c>
      <c r="C406" s="72" t="s">
        <v>895</v>
      </c>
      <c r="D406" s="72" t="s">
        <v>1100</v>
      </c>
      <c r="E406" s="72" t="s">
        <v>291</v>
      </c>
      <c r="F406" s="72">
        <v>7.2000000000000008E-2</v>
      </c>
      <c r="G406" s="72">
        <v>4.5000000000000005E-3</v>
      </c>
      <c r="H406" s="284">
        <v>2.58</v>
      </c>
      <c r="I406" s="12" t="s">
        <v>285</v>
      </c>
      <c r="J406" s="72" t="s">
        <v>1119</v>
      </c>
      <c r="T406" s="318" t="str">
        <f t="shared" si="71"/>
        <v>トラック・バス</v>
      </c>
      <c r="U406" s="300" t="str">
        <f t="shared" si="72"/>
        <v>軽油</v>
      </c>
      <c r="V406" s="300" t="str">
        <f t="shared" si="73"/>
        <v>～1.7 t</v>
      </c>
      <c r="W406" s="300" t="str">
        <f t="shared" si="74"/>
        <v>H21</v>
      </c>
      <c r="X406" s="301" t="str">
        <f t="shared" si="75"/>
        <v>QDE</v>
      </c>
      <c r="Y406" s="380" t="s">
        <v>1705</v>
      </c>
      <c r="Z406" s="300">
        <f t="shared" si="76"/>
        <v>7.2000000000000008E-2</v>
      </c>
      <c r="AA406" s="300">
        <f t="shared" si="77"/>
        <v>4.5000000000000005E-3</v>
      </c>
      <c r="AB406" s="361">
        <f t="shared" si="78"/>
        <v>2.58</v>
      </c>
    </row>
    <row r="407" spans="1:35" s="284" customFormat="1" x14ac:dyDescent="0.2">
      <c r="A407" s="72" t="str">
        <f t="shared" si="80"/>
        <v>貨1軽QCE</v>
      </c>
      <c r="B407" s="72" t="s">
        <v>897</v>
      </c>
      <c r="C407" s="72" t="s">
        <v>895</v>
      </c>
      <c r="D407" s="72" t="s">
        <v>1100</v>
      </c>
      <c r="E407" s="72" t="s">
        <v>292</v>
      </c>
      <c r="F407" s="72">
        <v>7.2000000000000008E-2</v>
      </c>
      <c r="G407" s="72">
        <v>4.5000000000000005E-3</v>
      </c>
      <c r="H407" s="72">
        <v>2.58</v>
      </c>
      <c r="I407" s="12" t="s">
        <v>241</v>
      </c>
      <c r="J407" s="72" t="s">
        <v>1123</v>
      </c>
      <c r="K407" s="72"/>
      <c r="L407" s="72"/>
      <c r="M407" s="72"/>
      <c r="N407" s="72"/>
      <c r="O407" s="72"/>
      <c r="P407" s="72"/>
      <c r="Q407" s="72"/>
      <c r="R407" s="72"/>
      <c r="S407" s="72"/>
      <c r="T407" s="318" t="str">
        <f t="shared" si="71"/>
        <v>トラック・バス</v>
      </c>
      <c r="U407" s="300" t="str">
        <f t="shared" si="72"/>
        <v>軽油</v>
      </c>
      <c r="V407" s="300" t="str">
        <f t="shared" si="73"/>
        <v>～1.7 t</v>
      </c>
      <c r="W407" s="300" t="str">
        <f t="shared" si="74"/>
        <v>H21</v>
      </c>
      <c r="X407" s="301" t="str">
        <f t="shared" si="75"/>
        <v>QCE</v>
      </c>
      <c r="Y407" s="380" t="s">
        <v>1705</v>
      </c>
      <c r="Z407" s="300">
        <f t="shared" si="76"/>
        <v>7.2000000000000008E-2</v>
      </c>
      <c r="AA407" s="300">
        <f t="shared" si="77"/>
        <v>4.5000000000000005E-3</v>
      </c>
      <c r="AB407" s="361">
        <f t="shared" si="78"/>
        <v>2.58</v>
      </c>
    </row>
    <row r="408" spans="1:35" s="284" customFormat="1" x14ac:dyDescent="0.2">
      <c r="A408" s="72" t="str">
        <f t="shared" si="80"/>
        <v>貨1軽QME</v>
      </c>
      <c r="B408" s="72" t="s">
        <v>897</v>
      </c>
      <c r="C408" s="72" t="s">
        <v>895</v>
      </c>
      <c r="D408" s="72" t="s">
        <v>1100</v>
      </c>
      <c r="E408" s="291" t="s">
        <v>1556</v>
      </c>
      <c r="F408" s="72">
        <v>7.1999999999999995E-2</v>
      </c>
      <c r="G408" s="72">
        <v>4.4999999999999997E-3</v>
      </c>
      <c r="H408" s="72">
        <v>2.58</v>
      </c>
      <c r="I408" s="12" t="s">
        <v>1480</v>
      </c>
      <c r="J408" s="72"/>
      <c r="T408" s="318" t="str">
        <f t="shared" si="71"/>
        <v>トラック・バス</v>
      </c>
      <c r="U408" s="300" t="str">
        <f t="shared" si="72"/>
        <v>軽油</v>
      </c>
      <c r="V408" s="300" t="str">
        <f t="shared" si="73"/>
        <v>～1.7 t</v>
      </c>
      <c r="W408" s="300" t="str">
        <f t="shared" si="74"/>
        <v>H21</v>
      </c>
      <c r="X408" s="301" t="str">
        <f t="shared" si="75"/>
        <v>QME</v>
      </c>
      <c r="Y408" s="380" t="s">
        <v>1705</v>
      </c>
      <c r="Z408" s="300">
        <f t="shared" si="76"/>
        <v>7.1999999999999995E-2</v>
      </c>
      <c r="AA408" s="300">
        <f t="shared" si="77"/>
        <v>4.4999999999999997E-3</v>
      </c>
      <c r="AB408" s="361">
        <f t="shared" si="78"/>
        <v>2.58</v>
      </c>
    </row>
    <row r="409" spans="1:35" s="284" customFormat="1" x14ac:dyDescent="0.2">
      <c r="A409" s="72" t="str">
        <f>CONCATENATE(C409,E409)</f>
        <v>貨1軽3DE</v>
      </c>
      <c r="B409" s="72" t="s">
        <v>897</v>
      </c>
      <c r="C409" s="72" t="s">
        <v>895</v>
      </c>
      <c r="D409" s="291" t="s">
        <v>1289</v>
      </c>
      <c r="E409" s="291" t="s">
        <v>1306</v>
      </c>
      <c r="F409" s="291">
        <v>0.15</v>
      </c>
      <c r="G409" s="291">
        <v>5.0000000000000001E-3</v>
      </c>
      <c r="H409" s="284">
        <v>2.58</v>
      </c>
      <c r="I409" s="12" t="s">
        <v>1745</v>
      </c>
      <c r="J409" s="72"/>
      <c r="K409" s="72"/>
      <c r="L409" s="72"/>
      <c r="M409" s="72"/>
      <c r="N409" s="72"/>
      <c r="O409" s="72"/>
      <c r="P409" s="72"/>
      <c r="Q409" s="72"/>
      <c r="R409" s="72"/>
      <c r="S409" s="72"/>
      <c r="T409" s="318" t="str">
        <f t="shared" si="71"/>
        <v>トラック・バス</v>
      </c>
      <c r="U409" s="300" t="str">
        <f t="shared" si="72"/>
        <v>軽油</v>
      </c>
      <c r="V409" s="300" t="str">
        <f t="shared" si="73"/>
        <v>～1.7 t</v>
      </c>
      <c r="W409" s="300" t="str">
        <f t="shared" si="74"/>
        <v>H30</v>
      </c>
      <c r="X409" s="301" t="str">
        <f t="shared" si="75"/>
        <v>3DE</v>
      </c>
      <c r="Y409" s="287"/>
      <c r="Z409" s="300">
        <f t="shared" si="76"/>
        <v>0.15</v>
      </c>
      <c r="AA409" s="300">
        <f t="shared" si="77"/>
        <v>5.0000000000000001E-3</v>
      </c>
      <c r="AB409" s="361">
        <f t="shared" si="78"/>
        <v>2.58</v>
      </c>
    </row>
    <row r="410" spans="1:35" s="284" customFormat="1" x14ac:dyDescent="0.2">
      <c r="A410" s="72" t="str">
        <f>CONCATENATE(C410,E410)</f>
        <v>貨1軽3CE</v>
      </c>
      <c r="B410" s="72" t="s">
        <v>897</v>
      </c>
      <c r="C410" s="72" t="s">
        <v>895</v>
      </c>
      <c r="D410" s="291" t="s">
        <v>1290</v>
      </c>
      <c r="E410" s="291" t="s">
        <v>1307</v>
      </c>
      <c r="F410" s="291">
        <v>7.4999999999999997E-2</v>
      </c>
      <c r="G410" s="291">
        <v>2.5000000000000001E-3</v>
      </c>
      <c r="H410" s="72">
        <v>2.58</v>
      </c>
      <c r="I410" s="12" t="s">
        <v>241</v>
      </c>
      <c r="J410" s="72"/>
      <c r="T410" s="318" t="str">
        <f t="shared" si="71"/>
        <v>トラック・バス</v>
      </c>
      <c r="U410" s="300" t="str">
        <f t="shared" si="72"/>
        <v>軽油</v>
      </c>
      <c r="V410" s="300" t="str">
        <f t="shared" si="73"/>
        <v>～1.7 t</v>
      </c>
      <c r="W410" s="300" t="str">
        <f t="shared" si="74"/>
        <v>H30</v>
      </c>
      <c r="X410" s="301" t="str">
        <f t="shared" si="75"/>
        <v>3CE</v>
      </c>
      <c r="Y410" s="287"/>
      <c r="Z410" s="300">
        <f t="shared" si="76"/>
        <v>7.4999999999999997E-2</v>
      </c>
      <c r="AA410" s="300">
        <f t="shared" si="77"/>
        <v>2.5000000000000001E-3</v>
      </c>
      <c r="AB410" s="361">
        <f t="shared" si="78"/>
        <v>2.58</v>
      </c>
    </row>
    <row r="411" spans="1:35" s="284" customFormat="1" x14ac:dyDescent="0.2">
      <c r="A411" s="72" t="str">
        <f>CONCATENATE(C411,E411)</f>
        <v>貨1軽3ME</v>
      </c>
      <c r="B411" s="72" t="s">
        <v>897</v>
      </c>
      <c r="C411" s="72" t="s">
        <v>895</v>
      </c>
      <c r="D411" s="291" t="s">
        <v>1287</v>
      </c>
      <c r="E411" s="291" t="s">
        <v>1489</v>
      </c>
      <c r="F411" s="291">
        <v>3.7499999999999999E-2</v>
      </c>
      <c r="G411" s="291">
        <v>1.25E-3</v>
      </c>
      <c r="H411" s="284">
        <v>2.58</v>
      </c>
      <c r="I411" s="12" t="s">
        <v>498</v>
      </c>
      <c r="J411" s="72"/>
      <c r="K411" s="72"/>
      <c r="L411" s="72"/>
      <c r="M411" s="72"/>
      <c r="N411" s="72"/>
      <c r="O411" s="72"/>
      <c r="P411" s="72"/>
      <c r="Q411" s="72"/>
      <c r="R411" s="72"/>
      <c r="S411" s="72"/>
      <c r="T411" s="318" t="str">
        <f t="shared" si="71"/>
        <v>トラック・バス</v>
      </c>
      <c r="U411" s="300" t="str">
        <f t="shared" si="72"/>
        <v>軽油</v>
      </c>
      <c r="V411" s="300" t="str">
        <f t="shared" si="73"/>
        <v>～1.7 t</v>
      </c>
      <c r="W411" s="300" t="str">
        <f t="shared" si="74"/>
        <v>H30</v>
      </c>
      <c r="X411" s="301" t="str">
        <f t="shared" si="75"/>
        <v>3ME</v>
      </c>
      <c r="Y411" s="287"/>
      <c r="Z411" s="300">
        <f t="shared" si="76"/>
        <v>3.7499999999999999E-2</v>
      </c>
      <c r="AA411" s="300">
        <f t="shared" si="77"/>
        <v>1.25E-3</v>
      </c>
      <c r="AB411" s="361">
        <f t="shared" si="78"/>
        <v>2.58</v>
      </c>
    </row>
    <row r="412" spans="1:35" s="284" customFormat="1" x14ac:dyDescent="0.2">
      <c r="A412" s="72" t="str">
        <f>CONCATENATE(C412,E412)</f>
        <v>貨1軽4DE</v>
      </c>
      <c r="B412" s="72" t="s">
        <v>897</v>
      </c>
      <c r="C412" s="72" t="s">
        <v>895</v>
      </c>
      <c r="D412" s="291" t="s">
        <v>1291</v>
      </c>
      <c r="E412" s="291" t="s">
        <v>1308</v>
      </c>
      <c r="F412" s="72">
        <v>0.11249999999999999</v>
      </c>
      <c r="G412" s="72">
        <v>3.7499999999999999E-3</v>
      </c>
      <c r="H412" s="72">
        <v>2.58</v>
      </c>
      <c r="I412" s="12" t="s">
        <v>1745</v>
      </c>
      <c r="J412" s="72"/>
      <c r="T412" s="318" t="str">
        <f t="shared" si="71"/>
        <v>トラック・バス</v>
      </c>
      <c r="U412" s="300" t="str">
        <f t="shared" si="72"/>
        <v>軽油</v>
      </c>
      <c r="V412" s="300" t="str">
        <f t="shared" si="73"/>
        <v>～1.7 t</v>
      </c>
      <c r="W412" s="300" t="str">
        <f t="shared" si="74"/>
        <v>H30</v>
      </c>
      <c r="X412" s="301" t="str">
        <f t="shared" si="75"/>
        <v>4DE</v>
      </c>
      <c r="Y412" s="380" t="s">
        <v>1704</v>
      </c>
      <c r="Z412" s="300">
        <f t="shared" si="76"/>
        <v>0.11249999999999999</v>
      </c>
      <c r="AA412" s="300">
        <f t="shared" si="77"/>
        <v>3.7499999999999999E-3</v>
      </c>
      <c r="AB412" s="361">
        <f t="shared" si="78"/>
        <v>2.58</v>
      </c>
    </row>
    <row r="413" spans="1:35" s="284" customFormat="1" x14ac:dyDescent="0.2">
      <c r="A413" s="72" t="str">
        <f>CONCATENATE(C413,E413)</f>
        <v>貨1軽4CE</v>
      </c>
      <c r="B413" s="72" t="s">
        <v>897</v>
      </c>
      <c r="C413" s="72" t="s">
        <v>895</v>
      </c>
      <c r="D413" s="291" t="s">
        <v>1288</v>
      </c>
      <c r="E413" s="291" t="s">
        <v>1309</v>
      </c>
      <c r="F413" s="72">
        <v>0.11249999999999999</v>
      </c>
      <c r="G413" s="72">
        <v>3.7499999999999999E-3</v>
      </c>
      <c r="H413" s="284">
        <v>2.58</v>
      </c>
      <c r="I413" s="12" t="s">
        <v>241</v>
      </c>
      <c r="J413" s="72"/>
      <c r="T413" s="318" t="str">
        <f t="shared" si="71"/>
        <v>トラック・バス</v>
      </c>
      <c r="U413" s="300" t="str">
        <f t="shared" si="72"/>
        <v>軽油</v>
      </c>
      <c r="V413" s="300" t="str">
        <f t="shared" si="73"/>
        <v>～1.7 t</v>
      </c>
      <c r="W413" s="300" t="str">
        <f t="shared" si="74"/>
        <v>H30</v>
      </c>
      <c r="X413" s="301" t="str">
        <f t="shared" si="75"/>
        <v>4CE</v>
      </c>
      <c r="Y413" s="380" t="s">
        <v>1704</v>
      </c>
      <c r="Z413" s="300">
        <f t="shared" si="76"/>
        <v>0.11249999999999999</v>
      </c>
      <c r="AA413" s="300">
        <f t="shared" si="77"/>
        <v>3.7499999999999999E-3</v>
      </c>
      <c r="AB413" s="361">
        <f t="shared" si="78"/>
        <v>2.58</v>
      </c>
      <c r="AD413" s="272"/>
      <c r="AE413" s="272"/>
      <c r="AF413" s="272"/>
      <c r="AG413" s="272"/>
      <c r="AH413" s="272"/>
      <c r="AI413" s="272"/>
    </row>
    <row r="414" spans="1:35" s="284" customFormat="1" x14ac:dyDescent="0.2">
      <c r="A414" s="72" t="str">
        <f t="shared" ref="A414:A420" si="81">CONCATENATE(C414,E414)</f>
        <v>貨1軽4ME</v>
      </c>
      <c r="B414" s="72" t="s">
        <v>897</v>
      </c>
      <c r="C414" s="72" t="s">
        <v>895</v>
      </c>
      <c r="D414" s="291" t="s">
        <v>1288</v>
      </c>
      <c r="E414" s="291" t="s">
        <v>1491</v>
      </c>
      <c r="F414" s="72">
        <v>0.11249999999999999</v>
      </c>
      <c r="G414" s="72">
        <v>3.7499999999999999E-3</v>
      </c>
      <c r="H414" s="72">
        <v>2.58</v>
      </c>
      <c r="I414" s="12" t="s">
        <v>498</v>
      </c>
      <c r="J414" s="72"/>
      <c r="T414" s="318" t="str">
        <f t="shared" si="71"/>
        <v>トラック・バス</v>
      </c>
      <c r="U414" s="300" t="str">
        <f t="shared" si="72"/>
        <v>軽油</v>
      </c>
      <c r="V414" s="300" t="str">
        <f t="shared" si="73"/>
        <v>～1.7 t</v>
      </c>
      <c r="W414" s="300" t="str">
        <f t="shared" si="74"/>
        <v>H30</v>
      </c>
      <c r="X414" s="301" t="str">
        <f t="shared" si="75"/>
        <v>4ME</v>
      </c>
      <c r="Y414" s="380" t="s">
        <v>1704</v>
      </c>
      <c r="Z414" s="300">
        <f t="shared" si="76"/>
        <v>0.11249999999999999</v>
      </c>
      <c r="AA414" s="300">
        <f t="shared" si="77"/>
        <v>3.7499999999999999E-3</v>
      </c>
      <c r="AB414" s="361">
        <f t="shared" si="78"/>
        <v>2.58</v>
      </c>
      <c r="AD414" s="272"/>
      <c r="AE414" s="272"/>
      <c r="AF414" s="272"/>
      <c r="AG414" s="272"/>
      <c r="AH414" s="272"/>
      <c r="AI414" s="272"/>
    </row>
    <row r="415" spans="1:35" s="272" customFormat="1" x14ac:dyDescent="0.2">
      <c r="A415" s="72" t="str">
        <f t="shared" si="81"/>
        <v>貨1軽5DE</v>
      </c>
      <c r="B415" s="72" t="s">
        <v>897</v>
      </c>
      <c r="C415" s="72" t="s">
        <v>895</v>
      </c>
      <c r="D415" s="291" t="s">
        <v>1286</v>
      </c>
      <c r="E415" s="291" t="s">
        <v>1310</v>
      </c>
      <c r="F415" s="291">
        <v>7.4999999999999997E-2</v>
      </c>
      <c r="G415" s="291">
        <v>2.5000000000000001E-3</v>
      </c>
      <c r="H415" s="284">
        <v>2.58</v>
      </c>
      <c r="I415" s="12" t="s">
        <v>1745</v>
      </c>
      <c r="J415" s="72"/>
      <c r="K415" s="284"/>
      <c r="L415" s="284"/>
      <c r="M415" s="284"/>
      <c r="N415" s="284"/>
      <c r="O415" s="284"/>
      <c r="P415" s="284"/>
      <c r="Q415" s="284"/>
      <c r="R415" s="284"/>
      <c r="S415" s="284"/>
      <c r="T415" s="318" t="str">
        <f t="shared" si="71"/>
        <v>トラック・バス</v>
      </c>
      <c r="U415" s="300" t="str">
        <f t="shared" si="72"/>
        <v>軽油</v>
      </c>
      <c r="V415" s="300" t="str">
        <f t="shared" si="73"/>
        <v>～1.7 t</v>
      </c>
      <c r="W415" s="300" t="str">
        <f t="shared" si="74"/>
        <v>H30</v>
      </c>
      <c r="X415" s="301" t="str">
        <f t="shared" si="75"/>
        <v>5DE</v>
      </c>
      <c r="Y415" s="380" t="s">
        <v>1057</v>
      </c>
      <c r="Z415" s="300">
        <f t="shared" si="76"/>
        <v>7.4999999999999997E-2</v>
      </c>
      <c r="AA415" s="300">
        <f t="shared" si="77"/>
        <v>2.5000000000000001E-3</v>
      </c>
      <c r="AB415" s="361">
        <f t="shared" si="78"/>
        <v>2.58</v>
      </c>
    </row>
    <row r="416" spans="1:35" s="272" customFormat="1" x14ac:dyDescent="0.2">
      <c r="A416" s="72" t="str">
        <f t="shared" si="81"/>
        <v>貨1軽5CE</v>
      </c>
      <c r="B416" s="72" t="s">
        <v>897</v>
      </c>
      <c r="C416" s="72" t="s">
        <v>895</v>
      </c>
      <c r="D416" s="291" t="s">
        <v>1291</v>
      </c>
      <c r="E416" s="291" t="s">
        <v>1311</v>
      </c>
      <c r="F416" s="291">
        <v>7.4999999999999997E-2</v>
      </c>
      <c r="G416" s="291">
        <v>2.5000000000000001E-3</v>
      </c>
      <c r="H416" s="72">
        <v>2.58</v>
      </c>
      <c r="I416" s="12" t="s">
        <v>241</v>
      </c>
      <c r="J416" s="72"/>
      <c r="K416" s="284"/>
      <c r="L416" s="284"/>
      <c r="M416" s="284"/>
      <c r="N416" s="284"/>
      <c r="O416" s="284"/>
      <c r="P416" s="284"/>
      <c r="Q416" s="284"/>
      <c r="R416" s="284"/>
      <c r="S416" s="284"/>
      <c r="T416" s="318" t="str">
        <f t="shared" si="71"/>
        <v>トラック・バス</v>
      </c>
      <c r="U416" s="300" t="str">
        <f t="shared" si="72"/>
        <v>軽油</v>
      </c>
      <c r="V416" s="300" t="str">
        <f t="shared" si="73"/>
        <v>～1.7 t</v>
      </c>
      <c r="W416" s="300" t="str">
        <f t="shared" si="74"/>
        <v>H30</v>
      </c>
      <c r="X416" s="301" t="str">
        <f t="shared" si="75"/>
        <v>5CE</v>
      </c>
      <c r="Y416" s="380" t="s">
        <v>1057</v>
      </c>
      <c r="Z416" s="300">
        <f t="shared" si="76"/>
        <v>7.4999999999999997E-2</v>
      </c>
      <c r="AA416" s="300">
        <f t="shared" si="77"/>
        <v>2.5000000000000001E-3</v>
      </c>
      <c r="AB416" s="361">
        <f t="shared" si="78"/>
        <v>2.58</v>
      </c>
    </row>
    <row r="417" spans="1:35" s="272" customFormat="1" x14ac:dyDescent="0.2">
      <c r="A417" s="72" t="str">
        <f t="shared" si="81"/>
        <v>貨1軽5ME</v>
      </c>
      <c r="B417" s="72" t="s">
        <v>897</v>
      </c>
      <c r="C417" s="72" t="s">
        <v>895</v>
      </c>
      <c r="D417" s="291" t="s">
        <v>1288</v>
      </c>
      <c r="E417" s="291" t="s">
        <v>1493</v>
      </c>
      <c r="F417" s="291">
        <v>7.4999999999999997E-2</v>
      </c>
      <c r="G417" s="291">
        <v>2.5000000000000001E-3</v>
      </c>
      <c r="H417" s="72">
        <v>2.58</v>
      </c>
      <c r="I417" s="12" t="s">
        <v>498</v>
      </c>
      <c r="J417" s="72"/>
      <c r="K417" s="284"/>
      <c r="L417" s="284"/>
      <c r="M417" s="284"/>
      <c r="N417" s="284"/>
      <c r="O417" s="284"/>
      <c r="P417" s="284"/>
      <c r="Q417" s="284"/>
      <c r="R417" s="284"/>
      <c r="S417" s="284"/>
      <c r="T417" s="318" t="str">
        <f t="shared" si="71"/>
        <v>トラック・バス</v>
      </c>
      <c r="U417" s="300" t="str">
        <f t="shared" si="72"/>
        <v>軽油</v>
      </c>
      <c r="V417" s="300" t="str">
        <f t="shared" si="73"/>
        <v>～1.7 t</v>
      </c>
      <c r="W417" s="300" t="str">
        <f t="shared" si="74"/>
        <v>H30</v>
      </c>
      <c r="X417" s="301" t="str">
        <f t="shared" si="75"/>
        <v>5ME</v>
      </c>
      <c r="Y417" s="380" t="s">
        <v>1057</v>
      </c>
      <c r="Z417" s="300">
        <f t="shared" si="76"/>
        <v>7.4999999999999997E-2</v>
      </c>
      <c r="AA417" s="300">
        <f t="shared" si="77"/>
        <v>2.5000000000000001E-3</v>
      </c>
      <c r="AB417" s="361">
        <f t="shared" si="78"/>
        <v>2.58</v>
      </c>
    </row>
    <row r="418" spans="1:35" s="272" customFormat="1" x14ac:dyDescent="0.2">
      <c r="A418" s="72" t="str">
        <f t="shared" si="81"/>
        <v>貨1軽6DE</v>
      </c>
      <c r="B418" s="72" t="s">
        <v>897</v>
      </c>
      <c r="C418" s="72" t="s">
        <v>895</v>
      </c>
      <c r="D418" s="291" t="s">
        <v>1288</v>
      </c>
      <c r="E418" s="291" t="s">
        <v>1312</v>
      </c>
      <c r="F418" s="72">
        <v>3.7499999999999999E-2</v>
      </c>
      <c r="G418" s="72">
        <v>1.25E-3</v>
      </c>
      <c r="H418" s="284">
        <v>2.58</v>
      </c>
      <c r="I418" s="12" t="s">
        <v>1745</v>
      </c>
      <c r="J418" s="72"/>
      <c r="K418" s="284"/>
      <c r="L418" s="284"/>
      <c r="M418" s="284"/>
      <c r="N418" s="284"/>
      <c r="O418" s="284"/>
      <c r="P418" s="284"/>
      <c r="Q418" s="284"/>
      <c r="R418" s="284"/>
      <c r="S418" s="284"/>
      <c r="T418" s="318" t="str">
        <f t="shared" si="71"/>
        <v>トラック・バス</v>
      </c>
      <c r="U418" s="300" t="str">
        <f t="shared" si="72"/>
        <v>軽油</v>
      </c>
      <c r="V418" s="300" t="str">
        <f t="shared" si="73"/>
        <v>～1.7 t</v>
      </c>
      <c r="W418" s="300" t="str">
        <f t="shared" si="74"/>
        <v>H30</v>
      </c>
      <c r="X418" s="301" t="str">
        <f t="shared" si="75"/>
        <v>6DE</v>
      </c>
      <c r="Y418" s="380" t="s">
        <v>1706</v>
      </c>
      <c r="Z418" s="300">
        <f t="shared" si="76"/>
        <v>3.7499999999999999E-2</v>
      </c>
      <c r="AA418" s="300">
        <f t="shared" si="77"/>
        <v>1.25E-3</v>
      </c>
      <c r="AB418" s="361">
        <f t="shared" si="78"/>
        <v>2.58</v>
      </c>
    </row>
    <row r="419" spans="1:35" s="272" customFormat="1" x14ac:dyDescent="0.2">
      <c r="A419" s="72" t="str">
        <f t="shared" si="81"/>
        <v>貨1軽6CE</v>
      </c>
      <c r="B419" s="72" t="s">
        <v>897</v>
      </c>
      <c r="C419" s="72" t="s">
        <v>895</v>
      </c>
      <c r="D419" s="291" t="s">
        <v>1286</v>
      </c>
      <c r="E419" s="291" t="s">
        <v>1313</v>
      </c>
      <c r="F419" s="72">
        <v>3.7499999999999999E-2</v>
      </c>
      <c r="G419" s="72">
        <v>1.25E-3</v>
      </c>
      <c r="H419" s="72">
        <v>2.58</v>
      </c>
      <c r="I419" s="12" t="s">
        <v>241</v>
      </c>
      <c r="J419" s="285"/>
      <c r="K419" s="284"/>
      <c r="L419" s="284"/>
      <c r="M419" s="284"/>
      <c r="N419" s="284"/>
      <c r="O419" s="284"/>
      <c r="P419" s="284"/>
      <c r="Q419" s="284"/>
      <c r="R419" s="284"/>
      <c r="S419" s="284"/>
      <c r="T419" s="318" t="str">
        <f t="shared" si="71"/>
        <v>トラック・バス</v>
      </c>
      <c r="U419" s="300" t="str">
        <f t="shared" si="72"/>
        <v>軽油</v>
      </c>
      <c r="V419" s="300" t="str">
        <f t="shared" si="73"/>
        <v>～1.7 t</v>
      </c>
      <c r="W419" s="300" t="str">
        <f t="shared" si="74"/>
        <v>H30</v>
      </c>
      <c r="X419" s="301" t="str">
        <f t="shared" si="75"/>
        <v>6CE</v>
      </c>
      <c r="Y419" s="380" t="s">
        <v>1706</v>
      </c>
      <c r="Z419" s="300">
        <f t="shared" si="76"/>
        <v>3.7499999999999999E-2</v>
      </c>
      <c r="AA419" s="300">
        <f t="shared" si="77"/>
        <v>1.25E-3</v>
      </c>
      <c r="AB419" s="361">
        <f t="shared" si="78"/>
        <v>2.58</v>
      </c>
    </row>
    <row r="420" spans="1:35" s="272" customFormat="1" x14ac:dyDescent="0.2">
      <c r="A420" s="72" t="str">
        <f t="shared" si="81"/>
        <v>貨1軽6ME</v>
      </c>
      <c r="B420" s="72" t="s">
        <v>897</v>
      </c>
      <c r="C420" s="72" t="s">
        <v>895</v>
      </c>
      <c r="D420" s="291" t="s">
        <v>1291</v>
      </c>
      <c r="E420" s="291" t="s">
        <v>1495</v>
      </c>
      <c r="F420" s="72">
        <v>3.7499999999999999E-2</v>
      </c>
      <c r="G420" s="72">
        <v>1.25E-3</v>
      </c>
      <c r="H420" s="284">
        <v>2.58</v>
      </c>
      <c r="I420" s="12" t="s">
        <v>498</v>
      </c>
      <c r="J420"/>
      <c r="K420" s="284"/>
      <c r="L420" s="284"/>
      <c r="M420" s="284"/>
      <c r="N420" s="284"/>
      <c r="O420" s="284"/>
      <c r="P420" s="284"/>
      <c r="Q420" s="284"/>
      <c r="R420" s="284"/>
      <c r="S420" s="284"/>
      <c r="T420" s="318" t="str">
        <f t="shared" si="71"/>
        <v>トラック・バス</v>
      </c>
      <c r="U420" s="300" t="str">
        <f t="shared" si="72"/>
        <v>軽油</v>
      </c>
      <c r="V420" s="300" t="str">
        <f t="shared" si="73"/>
        <v>～1.7 t</v>
      </c>
      <c r="W420" s="300" t="str">
        <f t="shared" si="74"/>
        <v>H30</v>
      </c>
      <c r="X420" s="301" t="str">
        <f t="shared" si="75"/>
        <v>6ME</v>
      </c>
      <c r="Y420" s="380" t="s">
        <v>1706</v>
      </c>
      <c r="Z420" s="300">
        <f t="shared" si="76"/>
        <v>3.7499999999999999E-2</v>
      </c>
      <c r="AA420" s="300">
        <f t="shared" si="77"/>
        <v>1.25E-3</v>
      </c>
      <c r="AB420" s="361">
        <f t="shared" si="78"/>
        <v>2.58</v>
      </c>
    </row>
    <row r="421" spans="1:35" s="272" customFormat="1" x14ac:dyDescent="0.2">
      <c r="A421" s="72" t="str">
        <f t="shared" ref="A421:A452" si="82">CONCATENATE(C421,E421)</f>
        <v>貨2軽-</v>
      </c>
      <c r="B421" s="72" t="s">
        <v>904</v>
      </c>
      <c r="C421" s="72" t="s">
        <v>903</v>
      </c>
      <c r="D421" s="72" t="s">
        <v>1183</v>
      </c>
      <c r="E421" s="72" t="s">
        <v>1182</v>
      </c>
      <c r="F421" s="284">
        <v>2.83</v>
      </c>
      <c r="G421" s="72">
        <v>0.25</v>
      </c>
      <c r="H421" s="72">
        <v>2.58</v>
      </c>
      <c r="I421" s="12" t="s">
        <v>833</v>
      </c>
      <c r="J421" s="285"/>
      <c r="T421" s="318" t="str">
        <f t="shared" si="71"/>
        <v>トラック・バス</v>
      </c>
      <c r="U421" s="300" t="str">
        <f t="shared" si="72"/>
        <v>軽油</v>
      </c>
      <c r="V421" s="300" t="str">
        <f t="shared" si="73"/>
        <v>1.7～2.5 t</v>
      </c>
      <c r="W421" s="300" t="str">
        <f t="shared" si="74"/>
        <v>S54前</v>
      </c>
      <c r="X421" s="301" t="str">
        <f t="shared" si="75"/>
        <v>-</v>
      </c>
      <c r="Y421" s="380"/>
      <c r="Z421" s="300">
        <f t="shared" si="76"/>
        <v>2.83</v>
      </c>
      <c r="AA421" s="300">
        <f t="shared" si="77"/>
        <v>0.25</v>
      </c>
      <c r="AB421" s="361">
        <f t="shared" si="78"/>
        <v>2.58</v>
      </c>
    </row>
    <row r="422" spans="1:35" s="272" customFormat="1" x14ac:dyDescent="0.2">
      <c r="A422" s="72" t="str">
        <f t="shared" si="82"/>
        <v>貨2軽K</v>
      </c>
      <c r="B422" s="284" t="s">
        <v>904</v>
      </c>
      <c r="C422" s="284" t="s">
        <v>903</v>
      </c>
      <c r="D422" s="286" t="s">
        <v>0</v>
      </c>
      <c r="E422" s="285" t="s">
        <v>6</v>
      </c>
      <c r="F422" s="284">
        <v>2.5299999999999998</v>
      </c>
      <c r="G422" s="284">
        <v>0.25</v>
      </c>
      <c r="H422" s="284">
        <v>2.58</v>
      </c>
      <c r="I422" s="283" t="s">
        <v>833</v>
      </c>
      <c r="J422"/>
      <c r="T422" s="318" t="str">
        <f t="shared" si="71"/>
        <v>トラック・バス</v>
      </c>
      <c r="U422" s="300" t="str">
        <f t="shared" si="72"/>
        <v>軽油</v>
      </c>
      <c r="V422" s="300" t="str">
        <f t="shared" si="73"/>
        <v>1.7～2.5 t</v>
      </c>
      <c r="W422" s="300" t="str">
        <f t="shared" si="74"/>
        <v>S54</v>
      </c>
      <c r="X422" s="301" t="str">
        <f t="shared" si="75"/>
        <v>K</v>
      </c>
      <c r="Y422" s="380"/>
      <c r="Z422" s="300">
        <f t="shared" si="76"/>
        <v>2.5299999999999998</v>
      </c>
      <c r="AA422" s="300">
        <f t="shared" si="77"/>
        <v>0.25</v>
      </c>
      <c r="AB422" s="361">
        <f t="shared" si="78"/>
        <v>2.58</v>
      </c>
    </row>
    <row r="423" spans="1:35" s="272" customFormat="1" x14ac:dyDescent="0.2">
      <c r="A423" s="72" t="str">
        <f t="shared" si="82"/>
        <v>貨2軽N</v>
      </c>
      <c r="B423" s="72" t="s">
        <v>904</v>
      </c>
      <c r="C423" s="72" t="s">
        <v>903</v>
      </c>
      <c r="D423" s="72" t="s">
        <v>8</v>
      </c>
      <c r="E423" s="72" t="s">
        <v>136</v>
      </c>
      <c r="F423" s="72">
        <v>2.16</v>
      </c>
      <c r="G423" s="72">
        <v>0.25</v>
      </c>
      <c r="H423" s="72">
        <v>2.58</v>
      </c>
      <c r="I423" s="12" t="s">
        <v>833</v>
      </c>
      <c r="J423" s="285"/>
      <c r="T423" s="318" t="str">
        <f t="shared" si="71"/>
        <v>トラック・バス</v>
      </c>
      <c r="U423" s="300" t="str">
        <f t="shared" si="72"/>
        <v>軽油</v>
      </c>
      <c r="V423" s="300" t="str">
        <f t="shared" si="73"/>
        <v>1.7～2.5 t</v>
      </c>
      <c r="W423" s="300" t="str">
        <f t="shared" si="74"/>
        <v>S57,S58</v>
      </c>
      <c r="X423" s="301" t="str">
        <f t="shared" si="75"/>
        <v>N</v>
      </c>
      <c r="Y423" s="380"/>
      <c r="Z423" s="300">
        <f t="shared" si="76"/>
        <v>2.16</v>
      </c>
      <c r="AA423" s="300">
        <f t="shared" si="77"/>
        <v>0.25</v>
      </c>
      <c r="AB423" s="361">
        <f t="shared" si="78"/>
        <v>2.58</v>
      </c>
    </row>
    <row r="424" spans="1:35" s="272" customFormat="1" x14ac:dyDescent="0.2">
      <c r="A424" s="72" t="str">
        <f t="shared" si="82"/>
        <v>貨2軽P</v>
      </c>
      <c r="B424" s="284" t="s">
        <v>904</v>
      </c>
      <c r="C424" s="284" t="s">
        <v>903</v>
      </c>
      <c r="D424" s="286" t="s">
        <v>8</v>
      </c>
      <c r="E424" s="285" t="s">
        <v>137</v>
      </c>
      <c r="F424" s="284">
        <v>2.16</v>
      </c>
      <c r="G424" s="284">
        <v>0.25</v>
      </c>
      <c r="H424" s="284">
        <v>2.58</v>
      </c>
      <c r="I424" s="283" t="s">
        <v>833</v>
      </c>
      <c r="J424"/>
      <c r="T424" s="318" t="str">
        <f t="shared" si="71"/>
        <v>トラック・バス</v>
      </c>
      <c r="U424" s="300" t="str">
        <f t="shared" si="72"/>
        <v>軽油</v>
      </c>
      <c r="V424" s="300" t="str">
        <f t="shared" si="73"/>
        <v>1.7～2.5 t</v>
      </c>
      <c r="W424" s="300" t="str">
        <f t="shared" si="74"/>
        <v>S57,S58</v>
      </c>
      <c r="X424" s="301" t="str">
        <f t="shared" si="75"/>
        <v>P</v>
      </c>
      <c r="Y424" s="380"/>
      <c r="Z424" s="300">
        <f t="shared" si="76"/>
        <v>2.16</v>
      </c>
      <c r="AA424" s="300">
        <f t="shared" si="77"/>
        <v>0.25</v>
      </c>
      <c r="AB424" s="361">
        <f t="shared" si="78"/>
        <v>2.58</v>
      </c>
    </row>
    <row r="425" spans="1:35" s="272" customFormat="1" x14ac:dyDescent="0.2">
      <c r="A425" s="72" t="str">
        <f t="shared" si="82"/>
        <v>貨2軽S</v>
      </c>
      <c r="B425" s="72" t="s">
        <v>904</v>
      </c>
      <c r="C425" s="72" t="s">
        <v>903</v>
      </c>
      <c r="D425" s="72" t="s">
        <v>11</v>
      </c>
      <c r="E425" s="72" t="s">
        <v>12</v>
      </c>
      <c r="F425" s="72">
        <v>1.93</v>
      </c>
      <c r="G425" s="72">
        <v>0.25</v>
      </c>
      <c r="H425" s="72">
        <v>2.58</v>
      </c>
      <c r="I425" s="12" t="s">
        <v>833</v>
      </c>
      <c r="J425"/>
      <c r="T425" s="318" t="str">
        <f t="shared" si="71"/>
        <v>トラック・バス</v>
      </c>
      <c r="U425" s="300" t="str">
        <f t="shared" si="72"/>
        <v>軽油</v>
      </c>
      <c r="V425" s="300" t="str">
        <f t="shared" si="73"/>
        <v>1.7～2.5 t</v>
      </c>
      <c r="W425" s="300" t="str">
        <f t="shared" si="74"/>
        <v>S63</v>
      </c>
      <c r="X425" s="301" t="str">
        <f t="shared" si="75"/>
        <v>S</v>
      </c>
      <c r="Y425" s="380"/>
      <c r="Z425" s="300">
        <f t="shared" si="76"/>
        <v>1.93</v>
      </c>
      <c r="AA425" s="300">
        <f t="shared" si="77"/>
        <v>0.25</v>
      </c>
      <c r="AB425" s="361">
        <f t="shared" si="78"/>
        <v>2.58</v>
      </c>
      <c r="AD425" s="72"/>
      <c r="AE425" s="72"/>
      <c r="AF425" s="72"/>
      <c r="AG425" s="72"/>
      <c r="AH425" s="72"/>
      <c r="AI425" s="72"/>
    </row>
    <row r="426" spans="1:35" s="272" customFormat="1" x14ac:dyDescent="0.2">
      <c r="A426" s="72" t="str">
        <f t="shared" si="82"/>
        <v>貨2軽KB</v>
      </c>
      <c r="B426" s="284" t="s">
        <v>904</v>
      </c>
      <c r="C426" s="284" t="s">
        <v>903</v>
      </c>
      <c r="D426" s="286" t="s">
        <v>885</v>
      </c>
      <c r="E426" s="285" t="s">
        <v>17</v>
      </c>
      <c r="F426" s="284">
        <v>1.3</v>
      </c>
      <c r="G426" s="284">
        <v>0.25</v>
      </c>
      <c r="H426" s="72">
        <v>2.58</v>
      </c>
      <c r="I426" s="283" t="s">
        <v>833</v>
      </c>
      <c r="J426"/>
      <c r="T426" s="318" t="str">
        <f t="shared" si="71"/>
        <v>トラック・バス</v>
      </c>
      <c r="U426" s="300" t="str">
        <f t="shared" si="72"/>
        <v>軽油</v>
      </c>
      <c r="V426" s="300" t="str">
        <f t="shared" si="73"/>
        <v>1.7～2.5 t</v>
      </c>
      <c r="W426" s="300" t="str">
        <f t="shared" si="74"/>
        <v>H5</v>
      </c>
      <c r="X426" s="301" t="str">
        <f t="shared" si="75"/>
        <v>KB</v>
      </c>
      <c r="Y426" s="380"/>
      <c r="Z426" s="300">
        <f t="shared" si="76"/>
        <v>1.3</v>
      </c>
      <c r="AA426" s="300">
        <f t="shared" si="77"/>
        <v>0.25</v>
      </c>
      <c r="AB426" s="361">
        <f t="shared" si="78"/>
        <v>2.58</v>
      </c>
      <c r="AD426" s="72"/>
      <c r="AE426" s="72"/>
      <c r="AF426" s="72"/>
      <c r="AG426" s="72"/>
      <c r="AH426" s="72"/>
      <c r="AI426" s="72"/>
    </row>
    <row r="427" spans="1:35" x14ac:dyDescent="0.2">
      <c r="A427" s="72" t="str">
        <f t="shared" si="82"/>
        <v>貨2軽KF</v>
      </c>
      <c r="B427" s="72" t="s">
        <v>904</v>
      </c>
      <c r="C427" s="72" t="s">
        <v>903</v>
      </c>
      <c r="D427" s="72" t="s">
        <v>898</v>
      </c>
      <c r="E427" s="72" t="s">
        <v>119</v>
      </c>
      <c r="F427" s="72">
        <v>0.7</v>
      </c>
      <c r="G427" s="72">
        <v>0.09</v>
      </c>
      <c r="H427" s="284">
        <v>2.58</v>
      </c>
      <c r="I427" s="12" t="s">
        <v>833</v>
      </c>
      <c r="J427"/>
      <c r="K427" s="272"/>
      <c r="L427" s="272"/>
      <c r="M427" s="272"/>
      <c r="N427" s="272"/>
      <c r="O427" s="272"/>
      <c r="P427" s="272"/>
      <c r="Q427" s="272"/>
      <c r="R427" s="272"/>
      <c r="S427" s="272"/>
      <c r="T427" s="318" t="str">
        <f t="shared" si="71"/>
        <v>トラック・バス</v>
      </c>
      <c r="U427" s="300" t="str">
        <f t="shared" si="72"/>
        <v>軽油</v>
      </c>
      <c r="V427" s="300" t="str">
        <f t="shared" si="73"/>
        <v>1.7～2.5 t</v>
      </c>
      <c r="W427" s="300" t="str">
        <f t="shared" si="74"/>
        <v>H9・H10</v>
      </c>
      <c r="X427" s="301" t="str">
        <f t="shared" si="75"/>
        <v>KF</v>
      </c>
      <c r="Y427" s="380"/>
      <c r="Z427" s="300">
        <f t="shared" si="76"/>
        <v>0.7</v>
      </c>
      <c r="AA427" s="300">
        <f t="shared" si="77"/>
        <v>0.09</v>
      </c>
      <c r="AB427" s="361">
        <f t="shared" si="78"/>
        <v>2.58</v>
      </c>
    </row>
    <row r="428" spans="1:35" x14ac:dyDescent="0.2">
      <c r="A428" s="72" t="str">
        <f t="shared" si="82"/>
        <v>貨2軽HB</v>
      </c>
      <c r="B428" s="284" t="s">
        <v>904</v>
      </c>
      <c r="C428" s="284" t="s">
        <v>903</v>
      </c>
      <c r="D428" s="286" t="s">
        <v>898</v>
      </c>
      <c r="E428" s="285" t="s">
        <v>106</v>
      </c>
      <c r="F428" s="284">
        <v>0.35</v>
      </c>
      <c r="G428" s="284">
        <v>4.4999999999999998E-2</v>
      </c>
      <c r="H428" s="72">
        <v>2.58</v>
      </c>
      <c r="I428" s="283" t="s">
        <v>241</v>
      </c>
      <c r="J428" s="285" t="s">
        <v>242</v>
      </c>
      <c r="K428" s="272"/>
      <c r="L428" s="272"/>
      <c r="M428" s="272"/>
      <c r="N428" s="272"/>
      <c r="O428" s="272"/>
      <c r="P428" s="272"/>
      <c r="Q428" s="272"/>
      <c r="R428" s="272"/>
      <c r="S428" s="272"/>
      <c r="T428" s="318" t="str">
        <f t="shared" si="71"/>
        <v>トラック・バス</v>
      </c>
      <c r="U428" s="300" t="str">
        <f t="shared" si="72"/>
        <v>軽油</v>
      </c>
      <c r="V428" s="300" t="str">
        <f t="shared" si="73"/>
        <v>1.7～2.5 t</v>
      </c>
      <c r="W428" s="300" t="str">
        <f t="shared" si="74"/>
        <v>H9・H10</v>
      </c>
      <c r="X428" s="301" t="str">
        <f t="shared" si="75"/>
        <v>HB</v>
      </c>
      <c r="Y428" s="380"/>
      <c r="Z428" s="300">
        <f t="shared" si="76"/>
        <v>0.35</v>
      </c>
      <c r="AA428" s="300">
        <f t="shared" si="77"/>
        <v>4.4999999999999998E-2</v>
      </c>
      <c r="AB428" s="361">
        <f t="shared" si="78"/>
        <v>2.58</v>
      </c>
    </row>
    <row r="429" spans="1:35" x14ac:dyDescent="0.2">
      <c r="A429" s="72" t="str">
        <f t="shared" si="82"/>
        <v>貨2軽KJ</v>
      </c>
      <c r="B429" s="72" t="s">
        <v>904</v>
      </c>
      <c r="C429" s="72" t="s">
        <v>903</v>
      </c>
      <c r="D429" s="72" t="s">
        <v>898</v>
      </c>
      <c r="E429" s="72" t="s">
        <v>122</v>
      </c>
      <c r="F429" s="72">
        <v>0.7</v>
      </c>
      <c r="G429" s="72">
        <v>0.09</v>
      </c>
      <c r="H429" s="284">
        <v>2.58</v>
      </c>
      <c r="I429" s="12" t="s">
        <v>833</v>
      </c>
      <c r="J429"/>
      <c r="K429" s="272"/>
      <c r="L429" s="272"/>
      <c r="M429" s="272"/>
      <c r="N429" s="272"/>
      <c r="O429" s="272"/>
      <c r="P429" s="272"/>
      <c r="Q429" s="272"/>
      <c r="R429" s="272"/>
      <c r="S429" s="272"/>
      <c r="T429" s="318" t="str">
        <f t="shared" si="71"/>
        <v>トラック・バス</v>
      </c>
      <c r="U429" s="300" t="str">
        <f t="shared" si="72"/>
        <v>軽油</v>
      </c>
      <c r="V429" s="300" t="str">
        <f t="shared" si="73"/>
        <v>1.7～2.5 t</v>
      </c>
      <c r="W429" s="300" t="str">
        <f t="shared" si="74"/>
        <v>H9・H10</v>
      </c>
      <c r="X429" s="301" t="str">
        <f t="shared" si="75"/>
        <v>KJ</v>
      </c>
      <c r="Y429" s="380"/>
      <c r="Z429" s="300">
        <f t="shared" si="76"/>
        <v>0.7</v>
      </c>
      <c r="AA429" s="300">
        <f t="shared" si="77"/>
        <v>0.09</v>
      </c>
      <c r="AB429" s="361">
        <f t="shared" si="78"/>
        <v>2.58</v>
      </c>
    </row>
    <row r="430" spans="1:35" x14ac:dyDescent="0.2">
      <c r="A430" s="72" t="str">
        <f t="shared" si="82"/>
        <v>貨2軽HE</v>
      </c>
      <c r="B430" s="284" t="s">
        <v>904</v>
      </c>
      <c r="C430" s="284" t="s">
        <v>903</v>
      </c>
      <c r="D430" s="286" t="s">
        <v>898</v>
      </c>
      <c r="E430" s="285" t="s">
        <v>109</v>
      </c>
      <c r="F430" s="284">
        <v>0.35</v>
      </c>
      <c r="G430" s="284">
        <v>4.4999999999999998E-2</v>
      </c>
      <c r="H430" s="72">
        <v>2.58</v>
      </c>
      <c r="I430" s="283" t="s">
        <v>241</v>
      </c>
      <c r="J430" s="285" t="s">
        <v>242</v>
      </c>
      <c r="K430" s="272"/>
      <c r="L430" s="272"/>
      <c r="M430" s="272"/>
      <c r="N430" s="272"/>
      <c r="O430" s="272"/>
      <c r="P430" s="272"/>
      <c r="Q430" s="272"/>
      <c r="R430" s="272"/>
      <c r="S430" s="272"/>
      <c r="T430" s="318" t="str">
        <f t="shared" si="71"/>
        <v>トラック・バス</v>
      </c>
      <c r="U430" s="300" t="str">
        <f t="shared" si="72"/>
        <v>軽油</v>
      </c>
      <c r="V430" s="300" t="str">
        <f t="shared" si="73"/>
        <v>1.7～2.5 t</v>
      </c>
      <c r="W430" s="300" t="str">
        <f t="shared" si="74"/>
        <v>H9・H10</v>
      </c>
      <c r="X430" s="301" t="str">
        <f t="shared" si="75"/>
        <v>HE</v>
      </c>
      <c r="Y430" s="380"/>
      <c r="Z430" s="300">
        <f t="shared" si="76"/>
        <v>0.35</v>
      </c>
      <c r="AA430" s="300">
        <f t="shared" si="77"/>
        <v>4.4999999999999998E-2</v>
      </c>
      <c r="AB430" s="361">
        <f t="shared" si="78"/>
        <v>2.58</v>
      </c>
    </row>
    <row r="431" spans="1:35" x14ac:dyDescent="0.2">
      <c r="A431" s="72" t="str">
        <f t="shared" si="82"/>
        <v>貨2軽DD</v>
      </c>
      <c r="B431" s="284" t="s">
        <v>904</v>
      </c>
      <c r="C431" s="284" t="s">
        <v>903</v>
      </c>
      <c r="D431" s="284" t="s">
        <v>898</v>
      </c>
      <c r="E431" s="286" t="s">
        <v>293</v>
      </c>
      <c r="F431" s="285">
        <v>0.52500000000000002</v>
      </c>
      <c r="G431" s="284">
        <v>6.7500000000000004E-2</v>
      </c>
      <c r="H431" s="284">
        <v>2.58</v>
      </c>
      <c r="I431" s="283" t="s">
        <v>833</v>
      </c>
      <c r="J431" s="285" t="s">
        <v>243</v>
      </c>
      <c r="K431" s="272"/>
      <c r="L431" s="272"/>
      <c r="M431" s="272"/>
      <c r="N431" s="272"/>
      <c r="O431" s="272"/>
      <c r="P431" s="272"/>
      <c r="Q431" s="272"/>
      <c r="R431" s="272"/>
      <c r="S431" s="272"/>
      <c r="T431" s="318" t="str">
        <f t="shared" si="71"/>
        <v>トラック・バス</v>
      </c>
      <c r="U431" s="300" t="str">
        <f t="shared" si="72"/>
        <v>軽油</v>
      </c>
      <c r="V431" s="300" t="str">
        <f t="shared" si="73"/>
        <v>1.7～2.5 t</v>
      </c>
      <c r="W431" s="300" t="str">
        <f t="shared" si="74"/>
        <v>H9・H10</v>
      </c>
      <c r="X431" s="301" t="str">
        <f t="shared" si="75"/>
        <v>DD</v>
      </c>
      <c r="Y431" s="380" t="s">
        <v>1713</v>
      </c>
      <c r="Z431" s="300">
        <f t="shared" si="76"/>
        <v>0.52500000000000002</v>
      </c>
      <c r="AA431" s="300">
        <f t="shared" si="77"/>
        <v>6.7500000000000004E-2</v>
      </c>
      <c r="AB431" s="361">
        <f t="shared" si="78"/>
        <v>2.58</v>
      </c>
    </row>
    <row r="432" spans="1:35" x14ac:dyDescent="0.2">
      <c r="A432" s="72" t="str">
        <f t="shared" si="82"/>
        <v>貨2軽WD</v>
      </c>
      <c r="B432" s="284" t="s">
        <v>904</v>
      </c>
      <c r="C432" s="284" t="s">
        <v>903</v>
      </c>
      <c r="D432" s="286" t="s">
        <v>898</v>
      </c>
      <c r="E432" s="285" t="s">
        <v>294</v>
      </c>
      <c r="F432" s="285">
        <v>0.52500000000000002</v>
      </c>
      <c r="G432" s="284">
        <v>6.7500000000000004E-2</v>
      </c>
      <c r="H432" s="72">
        <v>2.58</v>
      </c>
      <c r="I432" s="283" t="s">
        <v>241</v>
      </c>
      <c r="J432" s="285" t="s">
        <v>972</v>
      </c>
      <c r="K432" s="272"/>
      <c r="L432" s="272"/>
      <c r="M432" s="272"/>
      <c r="N432" s="272"/>
      <c r="O432" s="272"/>
      <c r="P432" s="272"/>
      <c r="Q432" s="272"/>
      <c r="R432" s="272"/>
      <c r="S432" s="272"/>
      <c r="T432" s="318" t="str">
        <f t="shared" si="71"/>
        <v>トラック・バス</v>
      </c>
      <c r="U432" s="300" t="str">
        <f t="shared" si="72"/>
        <v>軽油</v>
      </c>
      <c r="V432" s="300" t="str">
        <f t="shared" si="73"/>
        <v>1.7～2.5 t</v>
      </c>
      <c r="W432" s="300" t="str">
        <f t="shared" si="74"/>
        <v>H9・H10</v>
      </c>
      <c r="X432" s="301" t="str">
        <f t="shared" si="75"/>
        <v>WD</v>
      </c>
      <c r="Y432" s="380" t="s">
        <v>1713</v>
      </c>
      <c r="Z432" s="300">
        <f t="shared" si="76"/>
        <v>0.52500000000000002</v>
      </c>
      <c r="AA432" s="300">
        <f t="shared" si="77"/>
        <v>6.7500000000000004E-2</v>
      </c>
      <c r="AB432" s="361">
        <f t="shared" si="78"/>
        <v>2.58</v>
      </c>
    </row>
    <row r="433" spans="1:28" x14ac:dyDescent="0.2">
      <c r="A433" s="72" t="str">
        <f t="shared" si="82"/>
        <v>貨2軽DE</v>
      </c>
      <c r="B433" s="284" t="s">
        <v>904</v>
      </c>
      <c r="C433" s="284" t="s">
        <v>903</v>
      </c>
      <c r="D433" s="284" t="s">
        <v>898</v>
      </c>
      <c r="E433" s="286" t="s">
        <v>295</v>
      </c>
      <c r="F433" s="285">
        <v>0.35</v>
      </c>
      <c r="G433" s="284">
        <v>4.4999999999999998E-2</v>
      </c>
      <c r="H433" s="284">
        <v>2.58</v>
      </c>
      <c r="I433" s="283" t="s">
        <v>833</v>
      </c>
      <c r="J433" s="285" t="s">
        <v>244</v>
      </c>
      <c r="T433" s="318" t="str">
        <f t="shared" si="71"/>
        <v>トラック・バス</v>
      </c>
      <c r="U433" s="300" t="str">
        <f t="shared" si="72"/>
        <v>軽油</v>
      </c>
      <c r="V433" s="300" t="str">
        <f t="shared" si="73"/>
        <v>1.7～2.5 t</v>
      </c>
      <c r="W433" s="300" t="str">
        <f t="shared" si="74"/>
        <v>H9・H10</v>
      </c>
      <c r="X433" s="301" t="str">
        <f t="shared" si="75"/>
        <v>DE</v>
      </c>
      <c r="Y433" s="380" t="s">
        <v>1714</v>
      </c>
      <c r="Z433" s="300">
        <f t="shared" si="76"/>
        <v>0.35</v>
      </c>
      <c r="AA433" s="300">
        <f t="shared" si="77"/>
        <v>4.4999999999999998E-2</v>
      </c>
      <c r="AB433" s="361">
        <f t="shared" si="78"/>
        <v>2.58</v>
      </c>
    </row>
    <row r="434" spans="1:28" x14ac:dyDescent="0.2">
      <c r="A434" s="72" t="str">
        <f t="shared" si="82"/>
        <v>貨2軽WE</v>
      </c>
      <c r="B434" s="284" t="s">
        <v>904</v>
      </c>
      <c r="C434" s="284" t="s">
        <v>903</v>
      </c>
      <c r="D434" s="286" t="s">
        <v>898</v>
      </c>
      <c r="E434" s="285" t="s">
        <v>296</v>
      </c>
      <c r="F434" s="285">
        <v>0.35</v>
      </c>
      <c r="G434" s="284">
        <v>4.4999999999999998E-2</v>
      </c>
      <c r="H434" s="72">
        <v>2.58</v>
      </c>
      <c r="I434" s="283" t="s">
        <v>241</v>
      </c>
      <c r="J434" s="285" t="s">
        <v>973</v>
      </c>
      <c r="T434" s="318" t="str">
        <f t="shared" si="71"/>
        <v>トラック・バス</v>
      </c>
      <c r="U434" s="300" t="str">
        <f t="shared" si="72"/>
        <v>軽油</v>
      </c>
      <c r="V434" s="300" t="str">
        <f t="shared" si="73"/>
        <v>1.7～2.5 t</v>
      </c>
      <c r="W434" s="300" t="str">
        <f t="shared" si="74"/>
        <v>H9・H10</v>
      </c>
      <c r="X434" s="301" t="str">
        <f t="shared" si="75"/>
        <v>WE</v>
      </c>
      <c r="Y434" s="380" t="s">
        <v>1714</v>
      </c>
      <c r="Z434" s="300">
        <f t="shared" si="76"/>
        <v>0.35</v>
      </c>
      <c r="AA434" s="300">
        <f t="shared" si="77"/>
        <v>4.4999999999999998E-2</v>
      </c>
      <c r="AB434" s="361">
        <f t="shared" si="78"/>
        <v>2.58</v>
      </c>
    </row>
    <row r="435" spans="1:28" x14ac:dyDescent="0.2">
      <c r="A435" s="72" t="str">
        <f t="shared" si="82"/>
        <v>貨2軽DF</v>
      </c>
      <c r="B435" s="284" t="s">
        <v>904</v>
      </c>
      <c r="C435" s="284" t="s">
        <v>903</v>
      </c>
      <c r="D435" s="284" t="s">
        <v>898</v>
      </c>
      <c r="E435" s="286" t="s">
        <v>297</v>
      </c>
      <c r="F435" s="284">
        <v>0.17499999999999999</v>
      </c>
      <c r="G435" s="284">
        <v>2.2499999999999999E-2</v>
      </c>
      <c r="H435" s="72">
        <v>2.58</v>
      </c>
      <c r="I435" s="283" t="s">
        <v>833</v>
      </c>
      <c r="J435" s="285" t="s">
        <v>245</v>
      </c>
      <c r="T435" s="318" t="str">
        <f t="shared" si="71"/>
        <v>トラック・バス</v>
      </c>
      <c r="U435" s="300" t="str">
        <f t="shared" si="72"/>
        <v>軽油</v>
      </c>
      <c r="V435" s="300" t="str">
        <f t="shared" si="73"/>
        <v>1.7～2.5 t</v>
      </c>
      <c r="W435" s="300" t="str">
        <f t="shared" si="74"/>
        <v>H9・H10</v>
      </c>
      <c r="X435" s="301" t="str">
        <f t="shared" si="75"/>
        <v>DF</v>
      </c>
      <c r="Y435" s="380" t="s">
        <v>1715</v>
      </c>
      <c r="Z435" s="300">
        <f t="shared" si="76"/>
        <v>0.17499999999999999</v>
      </c>
      <c r="AA435" s="300">
        <f t="shared" si="77"/>
        <v>2.2499999999999999E-2</v>
      </c>
      <c r="AB435" s="361">
        <f t="shared" si="78"/>
        <v>2.58</v>
      </c>
    </row>
    <row r="436" spans="1:28" x14ac:dyDescent="0.2">
      <c r="A436" s="72" t="str">
        <f t="shared" si="82"/>
        <v>貨2軽WF</v>
      </c>
      <c r="B436" s="284" t="s">
        <v>904</v>
      </c>
      <c r="C436" s="284" t="s">
        <v>903</v>
      </c>
      <c r="D436" s="286" t="s">
        <v>898</v>
      </c>
      <c r="E436" s="285" t="s">
        <v>298</v>
      </c>
      <c r="F436" s="284">
        <v>0.17499999999999999</v>
      </c>
      <c r="G436" s="284">
        <v>2.2499999999999999E-2</v>
      </c>
      <c r="H436" s="284">
        <v>2.58</v>
      </c>
      <c r="I436" s="283" t="s">
        <v>241</v>
      </c>
      <c r="J436" s="285" t="s">
        <v>974</v>
      </c>
      <c r="T436" s="318" t="str">
        <f t="shared" si="71"/>
        <v>トラック・バス</v>
      </c>
      <c r="U436" s="300" t="str">
        <f t="shared" si="72"/>
        <v>軽油</v>
      </c>
      <c r="V436" s="300" t="str">
        <f t="shared" si="73"/>
        <v>1.7～2.5 t</v>
      </c>
      <c r="W436" s="300" t="str">
        <f t="shared" si="74"/>
        <v>H9・H10</v>
      </c>
      <c r="X436" s="301" t="str">
        <f t="shared" si="75"/>
        <v>WF</v>
      </c>
      <c r="Y436" s="380" t="s">
        <v>1715</v>
      </c>
      <c r="Z436" s="300">
        <f t="shared" si="76"/>
        <v>0.17499999999999999</v>
      </c>
      <c r="AA436" s="300">
        <f t="shared" si="77"/>
        <v>2.2499999999999999E-2</v>
      </c>
      <c r="AB436" s="361">
        <f t="shared" si="78"/>
        <v>2.58</v>
      </c>
    </row>
    <row r="437" spans="1:28" x14ac:dyDescent="0.2">
      <c r="A437" s="72" t="str">
        <f t="shared" si="82"/>
        <v>貨2軽DN</v>
      </c>
      <c r="B437" s="284" t="s">
        <v>904</v>
      </c>
      <c r="C437" s="284" t="s">
        <v>903</v>
      </c>
      <c r="D437" s="284" t="s">
        <v>898</v>
      </c>
      <c r="E437" s="286" t="s">
        <v>299</v>
      </c>
      <c r="F437" s="284">
        <v>0.52500000000000002</v>
      </c>
      <c r="G437" s="284">
        <v>6.7500000000000004E-2</v>
      </c>
      <c r="H437" s="72">
        <v>2.58</v>
      </c>
      <c r="I437" s="283" t="s">
        <v>833</v>
      </c>
      <c r="J437" s="285" t="s">
        <v>243</v>
      </c>
      <c r="T437" s="318" t="str">
        <f t="shared" si="71"/>
        <v>トラック・バス</v>
      </c>
      <c r="U437" s="300" t="str">
        <f t="shared" si="72"/>
        <v>軽油</v>
      </c>
      <c r="V437" s="300" t="str">
        <f t="shared" si="73"/>
        <v>1.7～2.5 t</v>
      </c>
      <c r="W437" s="300" t="str">
        <f t="shared" si="74"/>
        <v>H9・H10</v>
      </c>
      <c r="X437" s="301" t="str">
        <f t="shared" si="75"/>
        <v>DN</v>
      </c>
      <c r="Y437" s="380" t="s">
        <v>1713</v>
      </c>
      <c r="Z437" s="300">
        <f t="shared" si="76"/>
        <v>0.52500000000000002</v>
      </c>
      <c r="AA437" s="300">
        <f t="shared" si="77"/>
        <v>6.7500000000000004E-2</v>
      </c>
      <c r="AB437" s="361">
        <f t="shared" si="78"/>
        <v>2.58</v>
      </c>
    </row>
    <row r="438" spans="1:28" x14ac:dyDescent="0.2">
      <c r="A438" s="72" t="str">
        <f t="shared" si="82"/>
        <v>貨2軽WN</v>
      </c>
      <c r="B438" s="284" t="s">
        <v>904</v>
      </c>
      <c r="C438" s="284" t="s">
        <v>903</v>
      </c>
      <c r="D438" s="286" t="s">
        <v>898</v>
      </c>
      <c r="E438" s="285" t="s">
        <v>300</v>
      </c>
      <c r="F438" s="284">
        <v>0.52500000000000002</v>
      </c>
      <c r="G438" s="284">
        <v>6.7500000000000004E-2</v>
      </c>
      <c r="H438" s="284">
        <v>2.58</v>
      </c>
      <c r="I438" s="283" t="s">
        <v>241</v>
      </c>
      <c r="J438" s="285" t="s">
        <v>972</v>
      </c>
      <c r="T438" s="318" t="str">
        <f t="shared" si="71"/>
        <v>トラック・バス</v>
      </c>
      <c r="U438" s="300" t="str">
        <f t="shared" si="72"/>
        <v>軽油</v>
      </c>
      <c r="V438" s="300" t="str">
        <f t="shared" si="73"/>
        <v>1.7～2.5 t</v>
      </c>
      <c r="W438" s="300" t="str">
        <f t="shared" si="74"/>
        <v>H9・H10</v>
      </c>
      <c r="X438" s="301" t="str">
        <f t="shared" si="75"/>
        <v>WN</v>
      </c>
      <c r="Y438" s="380" t="s">
        <v>1713</v>
      </c>
      <c r="Z438" s="300">
        <f t="shared" si="76"/>
        <v>0.52500000000000002</v>
      </c>
      <c r="AA438" s="300">
        <f t="shared" si="77"/>
        <v>6.7500000000000004E-2</v>
      </c>
      <c r="AB438" s="361">
        <f t="shared" si="78"/>
        <v>2.58</v>
      </c>
    </row>
    <row r="439" spans="1:28" x14ac:dyDescent="0.2">
      <c r="A439" s="72" t="str">
        <f t="shared" si="82"/>
        <v>貨2軽DP</v>
      </c>
      <c r="B439" s="275" t="s">
        <v>904</v>
      </c>
      <c r="C439" s="275" t="s">
        <v>903</v>
      </c>
      <c r="D439" s="276" t="s">
        <v>898</v>
      </c>
      <c r="E439" s="276" t="s">
        <v>301</v>
      </c>
      <c r="F439" s="275">
        <v>0.35</v>
      </c>
      <c r="G439" s="275">
        <v>4.4999999999999998E-2</v>
      </c>
      <c r="H439" s="72">
        <v>2.58</v>
      </c>
      <c r="I439" s="277" t="s">
        <v>833</v>
      </c>
      <c r="J439" s="275" t="s">
        <v>244</v>
      </c>
      <c r="T439" s="318" t="str">
        <f t="shared" si="71"/>
        <v>トラック・バス</v>
      </c>
      <c r="U439" s="300" t="str">
        <f t="shared" si="72"/>
        <v>軽油</v>
      </c>
      <c r="V439" s="300" t="str">
        <f t="shared" si="73"/>
        <v>1.7～2.5 t</v>
      </c>
      <c r="W439" s="300" t="str">
        <f t="shared" si="74"/>
        <v>H9・H10</v>
      </c>
      <c r="X439" s="301" t="str">
        <f t="shared" si="75"/>
        <v>DP</v>
      </c>
      <c r="Y439" s="380" t="s">
        <v>1714</v>
      </c>
      <c r="Z439" s="300">
        <f t="shared" si="76"/>
        <v>0.35</v>
      </c>
      <c r="AA439" s="300">
        <f t="shared" si="77"/>
        <v>4.4999999999999998E-2</v>
      </c>
      <c r="AB439" s="361">
        <f t="shared" si="78"/>
        <v>2.58</v>
      </c>
    </row>
    <row r="440" spans="1:28" x14ac:dyDescent="0.2">
      <c r="A440" s="72" t="str">
        <f t="shared" si="82"/>
        <v>貨2軽WP</v>
      </c>
      <c r="B440" s="275" t="s">
        <v>904</v>
      </c>
      <c r="C440" s="275" t="s">
        <v>903</v>
      </c>
      <c r="D440" s="276" t="s">
        <v>898</v>
      </c>
      <c r="E440" s="276" t="s">
        <v>302</v>
      </c>
      <c r="F440" s="275">
        <v>0.35</v>
      </c>
      <c r="G440" s="275">
        <v>4.4999999999999998E-2</v>
      </c>
      <c r="H440" s="284">
        <v>2.58</v>
      </c>
      <c r="I440" s="277" t="s">
        <v>241</v>
      </c>
      <c r="J440" s="275" t="s">
        <v>973</v>
      </c>
      <c r="T440" s="318" t="str">
        <f t="shared" si="71"/>
        <v>トラック・バス</v>
      </c>
      <c r="U440" s="300" t="str">
        <f t="shared" si="72"/>
        <v>軽油</v>
      </c>
      <c r="V440" s="300" t="str">
        <f t="shared" si="73"/>
        <v>1.7～2.5 t</v>
      </c>
      <c r="W440" s="300" t="str">
        <f t="shared" si="74"/>
        <v>H9・H10</v>
      </c>
      <c r="X440" s="301" t="str">
        <f t="shared" si="75"/>
        <v>WP</v>
      </c>
      <c r="Y440" s="380" t="s">
        <v>1714</v>
      </c>
      <c r="Z440" s="300">
        <f t="shared" si="76"/>
        <v>0.35</v>
      </c>
      <c r="AA440" s="300">
        <f t="shared" si="77"/>
        <v>4.4999999999999998E-2</v>
      </c>
      <c r="AB440" s="361">
        <f t="shared" si="78"/>
        <v>2.58</v>
      </c>
    </row>
    <row r="441" spans="1:28" x14ac:dyDescent="0.2">
      <c r="A441" s="72" t="str">
        <f t="shared" si="82"/>
        <v>貨2軽DQ</v>
      </c>
      <c r="B441" s="275" t="s">
        <v>904</v>
      </c>
      <c r="C441" s="275" t="s">
        <v>903</v>
      </c>
      <c r="D441" s="276" t="s">
        <v>898</v>
      </c>
      <c r="E441" s="276" t="s">
        <v>303</v>
      </c>
      <c r="F441" s="275">
        <v>0.17499999999999999</v>
      </c>
      <c r="G441" s="275">
        <v>2.2499999999999999E-2</v>
      </c>
      <c r="H441" s="72">
        <v>2.58</v>
      </c>
      <c r="I441" s="277" t="s">
        <v>833</v>
      </c>
      <c r="J441" s="276" t="s">
        <v>245</v>
      </c>
      <c r="T441" s="318" t="str">
        <f t="shared" si="71"/>
        <v>トラック・バス</v>
      </c>
      <c r="U441" s="300" t="str">
        <f t="shared" si="72"/>
        <v>軽油</v>
      </c>
      <c r="V441" s="300" t="str">
        <f t="shared" si="73"/>
        <v>1.7～2.5 t</v>
      </c>
      <c r="W441" s="300" t="str">
        <f t="shared" si="74"/>
        <v>H9・H10</v>
      </c>
      <c r="X441" s="301" t="str">
        <f t="shared" si="75"/>
        <v>DQ</v>
      </c>
      <c r="Y441" s="380" t="s">
        <v>1715</v>
      </c>
      <c r="Z441" s="300">
        <f t="shared" si="76"/>
        <v>0.17499999999999999</v>
      </c>
      <c r="AA441" s="300">
        <f t="shared" si="77"/>
        <v>2.2499999999999999E-2</v>
      </c>
      <c r="AB441" s="361">
        <f t="shared" si="78"/>
        <v>2.58</v>
      </c>
    </row>
    <row r="442" spans="1:28" x14ac:dyDescent="0.2">
      <c r="A442" s="72" t="str">
        <f t="shared" si="82"/>
        <v>貨2軽WQ</v>
      </c>
      <c r="B442" s="275" t="s">
        <v>904</v>
      </c>
      <c r="C442" s="275" t="s">
        <v>903</v>
      </c>
      <c r="D442" s="276" t="s">
        <v>898</v>
      </c>
      <c r="E442" s="276" t="s">
        <v>304</v>
      </c>
      <c r="F442" s="275">
        <v>0.17499999999999999</v>
      </c>
      <c r="G442" s="275">
        <v>2.2499999999999999E-2</v>
      </c>
      <c r="H442" s="284">
        <v>2.58</v>
      </c>
      <c r="I442" s="277" t="s">
        <v>241</v>
      </c>
      <c r="J442" s="276" t="s">
        <v>974</v>
      </c>
      <c r="T442" s="318" t="str">
        <f t="shared" si="71"/>
        <v>トラック・バス</v>
      </c>
      <c r="U442" s="300" t="str">
        <f t="shared" si="72"/>
        <v>軽油</v>
      </c>
      <c r="V442" s="300" t="str">
        <f t="shared" si="73"/>
        <v>1.7～2.5 t</v>
      </c>
      <c r="W442" s="300" t="str">
        <f t="shared" si="74"/>
        <v>H9・H10</v>
      </c>
      <c r="X442" s="301" t="str">
        <f t="shared" si="75"/>
        <v>WQ</v>
      </c>
      <c r="Y442" s="380" t="s">
        <v>1715</v>
      </c>
      <c r="Z442" s="300">
        <f t="shared" si="76"/>
        <v>0.17499999999999999</v>
      </c>
      <c r="AA442" s="300">
        <f t="shared" si="77"/>
        <v>2.2499999999999999E-2</v>
      </c>
      <c r="AB442" s="361">
        <f t="shared" si="78"/>
        <v>2.58</v>
      </c>
    </row>
    <row r="443" spans="1:28" x14ac:dyDescent="0.2">
      <c r="A443" s="72" t="str">
        <f t="shared" si="82"/>
        <v>貨2軽KQ</v>
      </c>
      <c r="B443" s="72" t="s">
        <v>904</v>
      </c>
      <c r="C443" s="72" t="s">
        <v>903</v>
      </c>
      <c r="D443" s="72" t="s">
        <v>20</v>
      </c>
      <c r="E443" s="72" t="s">
        <v>128</v>
      </c>
      <c r="F443" s="72">
        <v>0.49</v>
      </c>
      <c r="G443" s="72">
        <v>0.06</v>
      </c>
      <c r="H443" s="72">
        <v>2.58</v>
      </c>
      <c r="I443" s="12" t="s">
        <v>833</v>
      </c>
      <c r="T443" s="318" t="str">
        <f t="shared" si="71"/>
        <v>トラック・バス</v>
      </c>
      <c r="U443" s="300" t="str">
        <f t="shared" si="72"/>
        <v>軽油</v>
      </c>
      <c r="V443" s="300" t="str">
        <f t="shared" si="73"/>
        <v>1.7～2.5 t</v>
      </c>
      <c r="W443" s="300" t="str">
        <f t="shared" si="74"/>
        <v>H15</v>
      </c>
      <c r="X443" s="301" t="str">
        <f t="shared" si="75"/>
        <v>KQ</v>
      </c>
      <c r="Y443" s="380"/>
      <c r="Z443" s="300">
        <f t="shared" si="76"/>
        <v>0.49</v>
      </c>
      <c r="AA443" s="300">
        <f t="shared" si="77"/>
        <v>0.06</v>
      </c>
      <c r="AB443" s="361">
        <f t="shared" si="78"/>
        <v>2.58</v>
      </c>
    </row>
    <row r="444" spans="1:28" x14ac:dyDescent="0.2">
      <c r="A444" s="72" t="str">
        <f t="shared" si="82"/>
        <v>貨2軽HX</v>
      </c>
      <c r="B444" s="72" t="s">
        <v>904</v>
      </c>
      <c r="C444" s="72" t="s">
        <v>903</v>
      </c>
      <c r="D444" s="72" t="s">
        <v>20</v>
      </c>
      <c r="E444" s="72" t="s">
        <v>115</v>
      </c>
      <c r="F444" s="72">
        <v>0.245</v>
      </c>
      <c r="G444" s="72">
        <v>0.03</v>
      </c>
      <c r="H444" s="72">
        <v>2.58</v>
      </c>
      <c r="I444" s="12" t="s">
        <v>241</v>
      </c>
      <c r="J444" s="72" t="s">
        <v>242</v>
      </c>
      <c r="T444" s="318" t="str">
        <f t="shared" si="71"/>
        <v>トラック・バス</v>
      </c>
      <c r="U444" s="300" t="str">
        <f t="shared" si="72"/>
        <v>軽油</v>
      </c>
      <c r="V444" s="300" t="str">
        <f t="shared" si="73"/>
        <v>1.7～2.5 t</v>
      </c>
      <c r="W444" s="300" t="str">
        <f t="shared" si="74"/>
        <v>H15</v>
      </c>
      <c r="X444" s="301" t="str">
        <f t="shared" si="75"/>
        <v>HX</v>
      </c>
      <c r="Y444" s="380"/>
      <c r="Z444" s="300">
        <f t="shared" si="76"/>
        <v>0.245</v>
      </c>
      <c r="AA444" s="300">
        <f t="shared" si="77"/>
        <v>0.03</v>
      </c>
      <c r="AB444" s="361">
        <f t="shared" si="78"/>
        <v>2.58</v>
      </c>
    </row>
    <row r="445" spans="1:28" x14ac:dyDescent="0.2">
      <c r="A445" s="72" t="str">
        <f t="shared" si="82"/>
        <v>貨2軽TJ</v>
      </c>
      <c r="B445" s="72" t="s">
        <v>904</v>
      </c>
      <c r="C445" s="72" t="s">
        <v>903</v>
      </c>
      <c r="D445" s="72" t="s">
        <v>20</v>
      </c>
      <c r="E445" s="72" t="s">
        <v>155</v>
      </c>
      <c r="F445" s="72">
        <v>0.36749999999999999</v>
      </c>
      <c r="G445" s="72">
        <v>4.4999999999999998E-2</v>
      </c>
      <c r="H445" s="284">
        <v>2.58</v>
      </c>
      <c r="I445" s="12" t="s">
        <v>833</v>
      </c>
      <c r="J445" s="72" t="s">
        <v>243</v>
      </c>
      <c r="T445" s="318" t="str">
        <f t="shared" si="71"/>
        <v>トラック・バス</v>
      </c>
      <c r="U445" s="300" t="str">
        <f t="shared" si="72"/>
        <v>軽油</v>
      </c>
      <c r="V445" s="300" t="str">
        <f t="shared" si="73"/>
        <v>1.7～2.5 t</v>
      </c>
      <c r="W445" s="300" t="str">
        <f t="shared" si="74"/>
        <v>H15</v>
      </c>
      <c r="X445" s="301" t="str">
        <f t="shared" si="75"/>
        <v>TJ</v>
      </c>
      <c r="Y445" s="380" t="s">
        <v>1713</v>
      </c>
      <c r="Z445" s="300">
        <f t="shared" si="76"/>
        <v>0.36749999999999999</v>
      </c>
      <c r="AA445" s="300">
        <f t="shared" si="77"/>
        <v>4.4999999999999998E-2</v>
      </c>
      <c r="AB445" s="361">
        <f t="shared" si="78"/>
        <v>2.58</v>
      </c>
    </row>
    <row r="446" spans="1:28" x14ac:dyDescent="0.2">
      <c r="A446" s="72" t="str">
        <f t="shared" si="82"/>
        <v>貨2軽XJ</v>
      </c>
      <c r="B446" s="72" t="s">
        <v>904</v>
      </c>
      <c r="C446" s="72" t="s">
        <v>903</v>
      </c>
      <c r="D446" s="72" t="s">
        <v>20</v>
      </c>
      <c r="E446" s="72" t="s">
        <v>184</v>
      </c>
      <c r="F446" s="72">
        <v>0.36749999999999999</v>
      </c>
      <c r="G446" s="72">
        <v>4.4999999999999998E-2</v>
      </c>
      <c r="H446" s="72">
        <v>2.58</v>
      </c>
      <c r="I446" s="12" t="s">
        <v>241</v>
      </c>
      <c r="J446" s="72" t="s">
        <v>972</v>
      </c>
      <c r="T446" s="318" t="str">
        <f t="shared" si="71"/>
        <v>トラック・バス</v>
      </c>
      <c r="U446" s="300" t="str">
        <f t="shared" si="72"/>
        <v>軽油</v>
      </c>
      <c r="V446" s="300" t="str">
        <f t="shared" si="73"/>
        <v>1.7～2.5 t</v>
      </c>
      <c r="W446" s="300" t="str">
        <f t="shared" si="74"/>
        <v>H15</v>
      </c>
      <c r="X446" s="301" t="str">
        <f t="shared" si="75"/>
        <v>XJ</v>
      </c>
      <c r="Y446" s="380" t="s">
        <v>1713</v>
      </c>
      <c r="Z446" s="300">
        <f t="shared" si="76"/>
        <v>0.36749999999999999</v>
      </c>
      <c r="AA446" s="300">
        <f t="shared" si="77"/>
        <v>4.4999999999999998E-2</v>
      </c>
      <c r="AB446" s="361">
        <f t="shared" si="78"/>
        <v>2.58</v>
      </c>
    </row>
    <row r="447" spans="1:28" x14ac:dyDescent="0.2">
      <c r="A447" s="72" t="str">
        <f t="shared" si="82"/>
        <v>貨2軽LJ</v>
      </c>
      <c r="B447" s="72" t="s">
        <v>904</v>
      </c>
      <c r="C447" s="72" t="s">
        <v>903</v>
      </c>
      <c r="D447" s="72" t="s">
        <v>20</v>
      </c>
      <c r="E447" s="72" t="s">
        <v>132</v>
      </c>
      <c r="F447" s="72">
        <v>0.245</v>
      </c>
      <c r="G447" s="72">
        <v>0.03</v>
      </c>
      <c r="H447" s="284">
        <v>2.58</v>
      </c>
      <c r="I447" s="12" t="s">
        <v>833</v>
      </c>
      <c r="J447" s="72" t="s">
        <v>244</v>
      </c>
      <c r="T447" s="318" t="str">
        <f t="shared" si="71"/>
        <v>トラック・バス</v>
      </c>
      <c r="U447" s="300" t="str">
        <f t="shared" si="72"/>
        <v>軽油</v>
      </c>
      <c r="V447" s="300" t="str">
        <f t="shared" si="73"/>
        <v>1.7～2.5 t</v>
      </c>
      <c r="W447" s="300" t="str">
        <f t="shared" si="74"/>
        <v>H15</v>
      </c>
      <c r="X447" s="301" t="str">
        <f t="shared" si="75"/>
        <v>LJ</v>
      </c>
      <c r="Y447" s="380" t="s">
        <v>1714</v>
      </c>
      <c r="Z447" s="300">
        <f t="shared" si="76"/>
        <v>0.245</v>
      </c>
      <c r="AA447" s="300">
        <f t="shared" si="77"/>
        <v>0.03</v>
      </c>
      <c r="AB447" s="361">
        <f t="shared" si="78"/>
        <v>2.58</v>
      </c>
    </row>
    <row r="448" spans="1:28" x14ac:dyDescent="0.2">
      <c r="A448" s="72" t="str">
        <f t="shared" si="82"/>
        <v>貨2軽YJ</v>
      </c>
      <c r="B448" s="72" t="s">
        <v>904</v>
      </c>
      <c r="C448" s="72" t="s">
        <v>903</v>
      </c>
      <c r="D448" s="72" t="s">
        <v>20</v>
      </c>
      <c r="E448" s="72" t="s">
        <v>190</v>
      </c>
      <c r="F448" s="72">
        <v>0.245</v>
      </c>
      <c r="G448" s="72">
        <v>0.03</v>
      </c>
      <c r="H448" s="72">
        <v>2.58</v>
      </c>
      <c r="I448" s="12" t="s">
        <v>241</v>
      </c>
      <c r="J448" s="72" t="s">
        <v>973</v>
      </c>
      <c r="T448" s="318" t="str">
        <f t="shared" si="71"/>
        <v>トラック・バス</v>
      </c>
      <c r="U448" s="300" t="str">
        <f t="shared" si="72"/>
        <v>軽油</v>
      </c>
      <c r="V448" s="300" t="str">
        <f t="shared" si="73"/>
        <v>1.7～2.5 t</v>
      </c>
      <c r="W448" s="300" t="str">
        <f t="shared" si="74"/>
        <v>H15</v>
      </c>
      <c r="X448" s="301" t="str">
        <f t="shared" si="75"/>
        <v>YJ</v>
      </c>
      <c r="Y448" s="380" t="s">
        <v>1714</v>
      </c>
      <c r="Z448" s="300">
        <f t="shared" si="76"/>
        <v>0.245</v>
      </c>
      <c r="AA448" s="300">
        <f t="shared" si="77"/>
        <v>0.03</v>
      </c>
      <c r="AB448" s="361">
        <f t="shared" si="78"/>
        <v>2.58</v>
      </c>
    </row>
    <row r="449" spans="1:28" x14ac:dyDescent="0.2">
      <c r="A449" s="72" t="str">
        <f t="shared" si="82"/>
        <v>貨2軽UJ</v>
      </c>
      <c r="B449" s="72" t="s">
        <v>904</v>
      </c>
      <c r="C449" s="72" t="s">
        <v>903</v>
      </c>
      <c r="D449" s="72" t="s">
        <v>20</v>
      </c>
      <c r="E449" s="72" t="s">
        <v>161</v>
      </c>
      <c r="F449" s="72">
        <v>0.1225</v>
      </c>
      <c r="G449" s="72">
        <v>1.4999999999999999E-2</v>
      </c>
      <c r="H449" s="284">
        <v>2.58</v>
      </c>
      <c r="I449" s="12" t="s">
        <v>833</v>
      </c>
      <c r="J449" s="72" t="s">
        <v>245</v>
      </c>
      <c r="T449" s="318" t="str">
        <f t="shared" si="71"/>
        <v>トラック・バス</v>
      </c>
      <c r="U449" s="300" t="str">
        <f t="shared" si="72"/>
        <v>軽油</v>
      </c>
      <c r="V449" s="300" t="str">
        <f t="shared" si="73"/>
        <v>1.7～2.5 t</v>
      </c>
      <c r="W449" s="300" t="str">
        <f t="shared" si="74"/>
        <v>H15</v>
      </c>
      <c r="X449" s="301" t="str">
        <f t="shared" si="75"/>
        <v>UJ</v>
      </c>
      <c r="Y449" s="380" t="s">
        <v>1715</v>
      </c>
      <c r="Z449" s="300">
        <f t="shared" si="76"/>
        <v>0.1225</v>
      </c>
      <c r="AA449" s="300">
        <f t="shared" si="77"/>
        <v>1.4999999999999999E-2</v>
      </c>
      <c r="AB449" s="361">
        <f t="shared" si="78"/>
        <v>2.58</v>
      </c>
    </row>
    <row r="450" spans="1:28" x14ac:dyDescent="0.2">
      <c r="A450" s="72" t="str">
        <f t="shared" si="82"/>
        <v>貨2軽ZJ</v>
      </c>
      <c r="B450" s="72" t="s">
        <v>904</v>
      </c>
      <c r="C450" s="72" t="s">
        <v>903</v>
      </c>
      <c r="D450" s="72" t="s">
        <v>20</v>
      </c>
      <c r="E450" s="72" t="s">
        <v>195</v>
      </c>
      <c r="F450" s="72">
        <v>0.1225</v>
      </c>
      <c r="G450" s="72">
        <v>1.4999999999999999E-2</v>
      </c>
      <c r="H450" s="72">
        <v>2.58</v>
      </c>
      <c r="I450" s="12" t="s">
        <v>241</v>
      </c>
      <c r="J450" s="72" t="s">
        <v>974</v>
      </c>
      <c r="T450" s="318" t="str">
        <f t="shared" si="71"/>
        <v>トラック・バス</v>
      </c>
      <c r="U450" s="300" t="str">
        <f t="shared" si="72"/>
        <v>軽油</v>
      </c>
      <c r="V450" s="300" t="str">
        <f t="shared" si="73"/>
        <v>1.7～2.5 t</v>
      </c>
      <c r="W450" s="300" t="str">
        <f t="shared" si="74"/>
        <v>H15</v>
      </c>
      <c r="X450" s="301" t="str">
        <f t="shared" si="75"/>
        <v>ZJ</v>
      </c>
      <c r="Y450" s="380" t="s">
        <v>1715</v>
      </c>
      <c r="Z450" s="300">
        <f t="shared" si="76"/>
        <v>0.1225</v>
      </c>
      <c r="AA450" s="300">
        <f t="shared" si="77"/>
        <v>1.4999999999999999E-2</v>
      </c>
      <c r="AB450" s="361">
        <f t="shared" si="78"/>
        <v>2.58</v>
      </c>
    </row>
    <row r="451" spans="1:28" x14ac:dyDescent="0.2">
      <c r="A451" s="72" t="str">
        <f t="shared" si="82"/>
        <v>貨2軽ADF</v>
      </c>
      <c r="B451" s="72" t="s">
        <v>904</v>
      </c>
      <c r="C451" s="72" t="s">
        <v>903</v>
      </c>
      <c r="D451" s="72" t="s">
        <v>839</v>
      </c>
      <c r="E451" s="72" t="s">
        <v>305</v>
      </c>
      <c r="F451" s="72">
        <v>0.25</v>
      </c>
      <c r="G451" s="72">
        <v>1.4999999999999999E-2</v>
      </c>
      <c r="H451" s="284">
        <v>2.58</v>
      </c>
      <c r="I451" s="12" t="s">
        <v>1085</v>
      </c>
      <c r="T451" s="318" t="str">
        <f t="shared" si="71"/>
        <v>トラック・バス</v>
      </c>
      <c r="U451" s="300" t="str">
        <f t="shared" si="72"/>
        <v>軽油</v>
      </c>
      <c r="V451" s="300" t="str">
        <f t="shared" si="73"/>
        <v>1.7～2.5 t</v>
      </c>
      <c r="W451" s="300" t="str">
        <f t="shared" si="74"/>
        <v>H17</v>
      </c>
      <c r="X451" s="301" t="str">
        <f t="shared" si="75"/>
        <v>ADF</v>
      </c>
      <c r="Y451" s="380"/>
      <c r="Z451" s="300">
        <f t="shared" si="76"/>
        <v>0.25</v>
      </c>
      <c r="AA451" s="300">
        <f t="shared" si="77"/>
        <v>1.4999999999999999E-2</v>
      </c>
      <c r="AB451" s="361">
        <f t="shared" si="78"/>
        <v>2.58</v>
      </c>
    </row>
    <row r="452" spans="1:28" x14ac:dyDescent="0.2">
      <c r="A452" s="72" t="str">
        <f t="shared" si="82"/>
        <v>貨2軽ACF</v>
      </c>
      <c r="B452" s="72" t="s">
        <v>904</v>
      </c>
      <c r="C452" s="72" t="s">
        <v>903</v>
      </c>
      <c r="D452" s="72" t="s">
        <v>839</v>
      </c>
      <c r="E452" s="72" t="s">
        <v>306</v>
      </c>
      <c r="F452" s="72">
        <v>0.125</v>
      </c>
      <c r="G452" s="72">
        <v>7.4999999999999997E-3</v>
      </c>
      <c r="H452" s="72">
        <v>2.58</v>
      </c>
      <c r="I452" s="12" t="s">
        <v>241</v>
      </c>
      <c r="J452" s="72" t="s">
        <v>242</v>
      </c>
      <c r="T452" s="318" t="str">
        <f t="shared" si="71"/>
        <v>トラック・バス</v>
      </c>
      <c r="U452" s="300" t="str">
        <f t="shared" si="72"/>
        <v>軽油</v>
      </c>
      <c r="V452" s="300" t="str">
        <f t="shared" si="73"/>
        <v>1.7～2.5 t</v>
      </c>
      <c r="W452" s="300" t="str">
        <f t="shared" si="74"/>
        <v>H17</v>
      </c>
      <c r="X452" s="301" t="str">
        <f t="shared" si="75"/>
        <v>ACF</v>
      </c>
      <c r="Y452" s="380"/>
      <c r="Z452" s="300">
        <f t="shared" si="76"/>
        <v>0.125</v>
      </c>
      <c r="AA452" s="300">
        <f t="shared" si="77"/>
        <v>7.4999999999999997E-3</v>
      </c>
      <c r="AB452" s="361">
        <f t="shared" si="78"/>
        <v>2.58</v>
      </c>
    </row>
    <row r="453" spans="1:28" x14ac:dyDescent="0.2">
      <c r="A453" s="72" t="str">
        <f t="shared" ref="A453:A459" si="83">CONCATENATE(C453,E453)</f>
        <v>貨2軽AMF</v>
      </c>
      <c r="B453" s="72" t="s">
        <v>904</v>
      </c>
      <c r="C453" s="72" t="s">
        <v>903</v>
      </c>
      <c r="D453" s="72" t="s">
        <v>839</v>
      </c>
      <c r="E453" s="291" t="s">
        <v>1530</v>
      </c>
      <c r="F453" s="291">
        <v>6.25E-2</v>
      </c>
      <c r="G453" s="291">
        <v>3.7499999999999999E-3</v>
      </c>
      <c r="H453" s="72">
        <v>2.58</v>
      </c>
      <c r="I453" s="12" t="s">
        <v>1480</v>
      </c>
      <c r="T453" s="318" t="str">
        <f t="shared" ref="T453:T516" si="84">IF(LEFT(C453,1)="貨","トラック・バス","乗用車")</f>
        <v>トラック・バス</v>
      </c>
      <c r="U453" s="300" t="str">
        <f t="shared" ref="U453:U516" si="85">VLOOKUP(RIGHT(C453,1),$AL$4:$AM$8,2,FALSE)</f>
        <v>軽油</v>
      </c>
      <c r="V453" s="300" t="str">
        <f t="shared" ref="V453:V516" si="86">VLOOKUP(VALUE(MID(C453,2,1)),$AL$10:$AM$15,2,FALSE)</f>
        <v>1.7～2.5 t</v>
      </c>
      <c r="W453" s="300" t="str">
        <f t="shared" ref="W453:W516" si="87">D453</f>
        <v>H17</v>
      </c>
      <c r="X453" s="301" t="str">
        <f t="shared" ref="X453:X516" si="88">E453</f>
        <v>AMF</v>
      </c>
      <c r="Y453" s="380"/>
      <c r="Z453" s="300">
        <f t="shared" ref="Z453:Z516" si="89">F453</f>
        <v>6.25E-2</v>
      </c>
      <c r="AA453" s="300">
        <f t="shared" ref="AA453:AA516" si="90">G453</f>
        <v>3.7499999999999999E-3</v>
      </c>
      <c r="AB453" s="361">
        <f t="shared" ref="AB453:AB516" si="91">H453</f>
        <v>2.58</v>
      </c>
    </row>
    <row r="454" spans="1:28" x14ac:dyDescent="0.2">
      <c r="A454" s="72" t="str">
        <f t="shared" si="83"/>
        <v>貨2軽CCF</v>
      </c>
      <c r="B454" s="72" t="s">
        <v>904</v>
      </c>
      <c r="C454" s="72" t="s">
        <v>903</v>
      </c>
      <c r="D454" s="72" t="s">
        <v>839</v>
      </c>
      <c r="E454" s="72" t="s">
        <v>899</v>
      </c>
      <c r="F454" s="72">
        <v>0.125</v>
      </c>
      <c r="G454" s="72">
        <v>7.4999999999999997E-3</v>
      </c>
      <c r="H454" s="284">
        <v>2.58</v>
      </c>
      <c r="I454" s="12" t="s">
        <v>241</v>
      </c>
      <c r="J454" s="72" t="s">
        <v>974</v>
      </c>
      <c r="T454" s="318" t="str">
        <f t="shared" si="84"/>
        <v>トラック・バス</v>
      </c>
      <c r="U454" s="300" t="str">
        <f t="shared" si="85"/>
        <v>軽油</v>
      </c>
      <c r="V454" s="300" t="str">
        <f t="shared" si="86"/>
        <v>1.7～2.5 t</v>
      </c>
      <c r="W454" s="300" t="str">
        <f t="shared" si="87"/>
        <v>H17</v>
      </c>
      <c r="X454" s="301" t="str">
        <f t="shared" si="88"/>
        <v>CCF</v>
      </c>
      <c r="Y454" s="380" t="s">
        <v>1056</v>
      </c>
      <c r="Z454" s="300">
        <f t="shared" si="89"/>
        <v>0.125</v>
      </c>
      <c r="AA454" s="300">
        <f t="shared" si="90"/>
        <v>7.4999999999999997E-3</v>
      </c>
      <c r="AB454" s="361">
        <f t="shared" si="91"/>
        <v>2.58</v>
      </c>
    </row>
    <row r="455" spans="1:28" x14ac:dyDescent="0.2">
      <c r="A455" s="72" t="str">
        <f t="shared" si="83"/>
        <v>貨2軽CDF</v>
      </c>
      <c r="B455" s="72" t="s">
        <v>904</v>
      </c>
      <c r="C455" s="72" t="s">
        <v>903</v>
      </c>
      <c r="D455" s="72" t="s">
        <v>839</v>
      </c>
      <c r="E455" s="72" t="s">
        <v>900</v>
      </c>
      <c r="F455" s="72">
        <v>0.125</v>
      </c>
      <c r="G455" s="72">
        <v>7.4999999999999997E-3</v>
      </c>
      <c r="H455" s="72">
        <v>2.58</v>
      </c>
      <c r="I455" s="12" t="s">
        <v>1085</v>
      </c>
      <c r="J455" s="72" t="s">
        <v>245</v>
      </c>
      <c r="T455" s="318" t="str">
        <f t="shared" si="84"/>
        <v>トラック・バス</v>
      </c>
      <c r="U455" s="300" t="str">
        <f t="shared" si="85"/>
        <v>軽油</v>
      </c>
      <c r="V455" s="300" t="str">
        <f t="shared" si="86"/>
        <v>1.7～2.5 t</v>
      </c>
      <c r="W455" s="300" t="str">
        <f t="shared" si="87"/>
        <v>H17</v>
      </c>
      <c r="X455" s="301" t="str">
        <f t="shared" si="88"/>
        <v>CDF</v>
      </c>
      <c r="Y455" s="380" t="s">
        <v>1056</v>
      </c>
      <c r="Z455" s="300">
        <f t="shared" si="89"/>
        <v>0.125</v>
      </c>
      <c r="AA455" s="300">
        <f t="shared" si="90"/>
        <v>7.4999999999999997E-3</v>
      </c>
      <c r="AB455" s="361">
        <f t="shared" si="91"/>
        <v>2.58</v>
      </c>
    </row>
    <row r="456" spans="1:28" x14ac:dyDescent="0.2">
      <c r="A456" s="72" t="str">
        <f t="shared" si="83"/>
        <v>貨2軽CMF</v>
      </c>
      <c r="B456" s="72" t="s">
        <v>904</v>
      </c>
      <c r="C456" s="72" t="s">
        <v>903</v>
      </c>
      <c r="D456" s="72" t="s">
        <v>839</v>
      </c>
      <c r="E456" s="291" t="s">
        <v>1531</v>
      </c>
      <c r="F456" s="72">
        <v>0.125</v>
      </c>
      <c r="G456" s="72">
        <v>7.4999999999999997E-3</v>
      </c>
      <c r="H456" s="284">
        <v>2.58</v>
      </c>
      <c r="I456" s="12" t="s">
        <v>498</v>
      </c>
      <c r="T456" s="318" t="str">
        <f t="shared" si="84"/>
        <v>トラック・バス</v>
      </c>
      <c r="U456" s="300" t="str">
        <f t="shared" si="85"/>
        <v>軽油</v>
      </c>
      <c r="V456" s="300" t="str">
        <f t="shared" si="86"/>
        <v>1.7～2.5 t</v>
      </c>
      <c r="W456" s="300" t="str">
        <f t="shared" si="87"/>
        <v>H17</v>
      </c>
      <c r="X456" s="301" t="str">
        <f t="shared" si="88"/>
        <v>CMF</v>
      </c>
      <c r="Y456" s="380" t="s">
        <v>1056</v>
      </c>
      <c r="Z456" s="300">
        <f t="shared" si="89"/>
        <v>0.125</v>
      </c>
      <c r="AA456" s="300">
        <f t="shared" si="90"/>
        <v>7.4999999999999997E-3</v>
      </c>
      <c r="AB456" s="361">
        <f t="shared" si="91"/>
        <v>2.58</v>
      </c>
    </row>
    <row r="457" spans="1:28" x14ac:dyDescent="0.2">
      <c r="A457" s="72" t="str">
        <f t="shared" si="83"/>
        <v>貨2軽DCF</v>
      </c>
      <c r="B457" s="72" t="s">
        <v>904</v>
      </c>
      <c r="C457" s="72" t="s">
        <v>903</v>
      </c>
      <c r="D457" s="72" t="s">
        <v>839</v>
      </c>
      <c r="E457" s="72" t="s">
        <v>901</v>
      </c>
      <c r="F457" s="72">
        <v>6.25E-2</v>
      </c>
      <c r="G457" s="72">
        <v>3.7499999999999999E-3</v>
      </c>
      <c r="H457" s="72">
        <v>2.58</v>
      </c>
      <c r="I457" s="12" t="s">
        <v>241</v>
      </c>
      <c r="J457" s="72" t="s">
        <v>1126</v>
      </c>
      <c r="T457" s="318" t="str">
        <f t="shared" si="84"/>
        <v>トラック・バス</v>
      </c>
      <c r="U457" s="300" t="str">
        <f t="shared" si="85"/>
        <v>軽油</v>
      </c>
      <c r="V457" s="300" t="str">
        <f t="shared" si="86"/>
        <v>1.7～2.5 t</v>
      </c>
      <c r="W457" s="300" t="str">
        <f t="shared" si="87"/>
        <v>H17</v>
      </c>
      <c r="X457" s="301" t="str">
        <f t="shared" si="88"/>
        <v>DCF</v>
      </c>
      <c r="Y457" s="380" t="s">
        <v>1057</v>
      </c>
      <c r="Z457" s="300">
        <f t="shared" si="89"/>
        <v>6.25E-2</v>
      </c>
      <c r="AA457" s="300">
        <f t="shared" si="90"/>
        <v>3.7499999999999999E-3</v>
      </c>
      <c r="AB457" s="361">
        <f t="shared" si="91"/>
        <v>2.58</v>
      </c>
    </row>
    <row r="458" spans="1:28" x14ac:dyDescent="0.2">
      <c r="A458" s="72" t="str">
        <f t="shared" si="83"/>
        <v>貨2軽DDF</v>
      </c>
      <c r="B458" s="72" t="s">
        <v>904</v>
      </c>
      <c r="C458" s="72" t="s">
        <v>903</v>
      </c>
      <c r="D458" s="72" t="s">
        <v>839</v>
      </c>
      <c r="E458" s="72" t="s">
        <v>902</v>
      </c>
      <c r="F458" s="72">
        <v>6.25E-2</v>
      </c>
      <c r="G458" s="72">
        <v>3.7499999999999999E-3</v>
      </c>
      <c r="H458" s="284">
        <v>2.58</v>
      </c>
      <c r="I458" s="12" t="s">
        <v>1085</v>
      </c>
      <c r="J458" s="72" t="s">
        <v>283</v>
      </c>
      <c r="T458" s="318" t="str">
        <f t="shared" si="84"/>
        <v>トラック・バス</v>
      </c>
      <c r="U458" s="300" t="str">
        <f t="shared" si="85"/>
        <v>軽油</v>
      </c>
      <c r="V458" s="300" t="str">
        <f t="shared" si="86"/>
        <v>1.7～2.5 t</v>
      </c>
      <c r="W458" s="300" t="str">
        <f t="shared" si="87"/>
        <v>H17</v>
      </c>
      <c r="X458" s="301" t="str">
        <f t="shared" si="88"/>
        <v>DDF</v>
      </c>
      <c r="Y458" s="380" t="s">
        <v>1057</v>
      </c>
      <c r="Z458" s="300">
        <f t="shared" si="89"/>
        <v>6.25E-2</v>
      </c>
      <c r="AA458" s="300">
        <f t="shared" si="90"/>
        <v>3.7499999999999999E-3</v>
      </c>
      <c r="AB458" s="361">
        <f t="shared" si="91"/>
        <v>2.58</v>
      </c>
    </row>
    <row r="459" spans="1:28" x14ac:dyDescent="0.2">
      <c r="A459" s="72" t="str">
        <f t="shared" si="83"/>
        <v>貨2軽DMF</v>
      </c>
      <c r="B459" s="72" t="s">
        <v>904</v>
      </c>
      <c r="C459" s="72" t="s">
        <v>903</v>
      </c>
      <c r="D459" s="72" t="s">
        <v>839</v>
      </c>
      <c r="E459" s="291" t="s">
        <v>1532</v>
      </c>
      <c r="F459" s="72">
        <v>6.25E-2</v>
      </c>
      <c r="G459" s="72">
        <v>3.7499999999999999E-3</v>
      </c>
      <c r="H459" s="72">
        <v>2.58</v>
      </c>
      <c r="I459" s="12" t="s">
        <v>498</v>
      </c>
      <c r="T459" s="318" t="str">
        <f t="shared" si="84"/>
        <v>トラック・バス</v>
      </c>
      <c r="U459" s="300" t="str">
        <f t="shared" si="85"/>
        <v>軽油</v>
      </c>
      <c r="V459" s="300" t="str">
        <f t="shared" si="86"/>
        <v>1.7～2.5 t</v>
      </c>
      <c r="W459" s="300" t="str">
        <f t="shared" si="87"/>
        <v>H17</v>
      </c>
      <c r="X459" s="301" t="str">
        <f t="shared" si="88"/>
        <v>DMF</v>
      </c>
      <c r="Y459" s="380" t="s">
        <v>1057</v>
      </c>
      <c r="Z459" s="300">
        <f t="shared" si="89"/>
        <v>6.25E-2</v>
      </c>
      <c r="AA459" s="300">
        <f t="shared" si="90"/>
        <v>3.7499999999999999E-3</v>
      </c>
      <c r="AB459" s="361">
        <f t="shared" si="91"/>
        <v>2.58</v>
      </c>
    </row>
    <row r="460" spans="1:28" x14ac:dyDescent="0.2">
      <c r="A460" s="72" t="str">
        <f t="shared" ref="A460:A467" si="92">CONCATENATE(C460,E460)</f>
        <v>貨2軽SDF</v>
      </c>
      <c r="B460" s="284" t="s">
        <v>904</v>
      </c>
      <c r="C460" s="284" t="s">
        <v>903</v>
      </c>
      <c r="D460" s="286" t="s">
        <v>1113</v>
      </c>
      <c r="E460" s="285" t="s">
        <v>307</v>
      </c>
      <c r="F460" s="284">
        <v>0.15</v>
      </c>
      <c r="G460" s="284">
        <v>7.0000000000000001E-3</v>
      </c>
      <c r="H460" s="284">
        <v>2.58</v>
      </c>
      <c r="I460" s="283" t="s">
        <v>285</v>
      </c>
      <c r="J460" s="285"/>
      <c r="T460" s="318" t="str">
        <f t="shared" si="84"/>
        <v>トラック・バス</v>
      </c>
      <c r="U460" s="300" t="str">
        <f t="shared" si="85"/>
        <v>軽油</v>
      </c>
      <c r="V460" s="300" t="str">
        <f t="shared" si="86"/>
        <v>1.7～2.5 t</v>
      </c>
      <c r="W460" s="300" t="str">
        <f t="shared" si="87"/>
        <v>H22</v>
      </c>
      <c r="X460" s="301" t="str">
        <f t="shared" si="88"/>
        <v>SDF</v>
      </c>
      <c r="Y460" s="380"/>
      <c r="Z460" s="300">
        <f t="shared" si="89"/>
        <v>0.15</v>
      </c>
      <c r="AA460" s="300">
        <f t="shared" si="90"/>
        <v>7.0000000000000001E-3</v>
      </c>
      <c r="AB460" s="361">
        <f t="shared" si="91"/>
        <v>2.58</v>
      </c>
    </row>
    <row r="461" spans="1:28" x14ac:dyDescent="0.2">
      <c r="A461" s="72" t="str">
        <f t="shared" si="92"/>
        <v>貨2軽SCF</v>
      </c>
      <c r="B461" s="284" t="s">
        <v>904</v>
      </c>
      <c r="C461" s="284" t="s">
        <v>903</v>
      </c>
      <c r="D461" s="286" t="s">
        <v>1113</v>
      </c>
      <c r="E461" s="285" t="s">
        <v>308</v>
      </c>
      <c r="F461" s="284">
        <v>7.4999999999999997E-2</v>
      </c>
      <c r="G461" s="284">
        <v>3.5000000000000001E-3</v>
      </c>
      <c r="H461" s="72">
        <v>2.58</v>
      </c>
      <c r="I461" s="283" t="s">
        <v>241</v>
      </c>
      <c r="J461" s="285" t="s">
        <v>242</v>
      </c>
      <c r="T461" s="318" t="str">
        <f t="shared" si="84"/>
        <v>トラック・バス</v>
      </c>
      <c r="U461" s="300" t="str">
        <f t="shared" si="85"/>
        <v>軽油</v>
      </c>
      <c r="V461" s="300" t="str">
        <f t="shared" si="86"/>
        <v>1.7～2.5 t</v>
      </c>
      <c r="W461" s="300" t="str">
        <f t="shared" si="87"/>
        <v>H22</v>
      </c>
      <c r="X461" s="301" t="str">
        <f t="shared" si="88"/>
        <v>SCF</v>
      </c>
      <c r="Y461" s="380"/>
      <c r="Z461" s="300">
        <f t="shared" si="89"/>
        <v>7.4999999999999997E-2</v>
      </c>
      <c r="AA461" s="300">
        <f t="shared" si="90"/>
        <v>3.5000000000000001E-3</v>
      </c>
      <c r="AB461" s="361">
        <f t="shared" si="91"/>
        <v>2.58</v>
      </c>
    </row>
    <row r="462" spans="1:28" x14ac:dyDescent="0.2">
      <c r="A462" s="72" t="str">
        <f t="shared" si="92"/>
        <v>貨2軽SMF</v>
      </c>
      <c r="B462" s="284" t="s">
        <v>904</v>
      </c>
      <c r="C462" s="284" t="s">
        <v>903</v>
      </c>
      <c r="D462" s="286" t="s">
        <v>1113</v>
      </c>
      <c r="E462" s="285" t="s">
        <v>1559</v>
      </c>
      <c r="F462" s="284">
        <v>3.7499999999999999E-2</v>
      </c>
      <c r="G462" s="284">
        <v>1.75E-3</v>
      </c>
      <c r="H462" s="72">
        <v>2.58</v>
      </c>
      <c r="I462" s="283" t="s">
        <v>1480</v>
      </c>
      <c r="J462" s="285"/>
      <c r="T462" s="318" t="str">
        <f t="shared" si="84"/>
        <v>トラック・バス</v>
      </c>
      <c r="U462" s="300" t="str">
        <f t="shared" si="85"/>
        <v>軽油</v>
      </c>
      <c r="V462" s="300" t="str">
        <f t="shared" si="86"/>
        <v>1.7～2.5 t</v>
      </c>
      <c r="W462" s="300" t="str">
        <f t="shared" si="87"/>
        <v>H22</v>
      </c>
      <c r="X462" s="301" t="str">
        <f t="shared" si="88"/>
        <v>SMF</v>
      </c>
      <c r="Y462" s="380"/>
      <c r="Z462" s="300">
        <f t="shared" si="89"/>
        <v>3.7499999999999999E-2</v>
      </c>
      <c r="AA462" s="300">
        <f t="shared" si="90"/>
        <v>1.75E-3</v>
      </c>
      <c r="AB462" s="361">
        <f t="shared" si="91"/>
        <v>2.58</v>
      </c>
    </row>
    <row r="463" spans="1:28" x14ac:dyDescent="0.2">
      <c r="A463" s="72" t="str">
        <f t="shared" si="92"/>
        <v>貨2軽TDF</v>
      </c>
      <c r="B463" s="284" t="s">
        <v>904</v>
      </c>
      <c r="C463" s="284" t="s">
        <v>903</v>
      </c>
      <c r="D463" s="286" t="s">
        <v>1113</v>
      </c>
      <c r="E463" s="285" t="s">
        <v>309</v>
      </c>
      <c r="F463" s="284">
        <v>0.13500000000000001</v>
      </c>
      <c r="G463" s="284">
        <v>6.3E-3</v>
      </c>
      <c r="H463" s="284">
        <v>2.58</v>
      </c>
      <c r="I463" s="283" t="s">
        <v>285</v>
      </c>
      <c r="J463" s="285" t="s">
        <v>1119</v>
      </c>
      <c r="T463" s="318" t="str">
        <f t="shared" si="84"/>
        <v>トラック・バス</v>
      </c>
      <c r="U463" s="300" t="str">
        <f t="shared" si="85"/>
        <v>軽油</v>
      </c>
      <c r="V463" s="300" t="str">
        <f t="shared" si="86"/>
        <v>1.7～2.5 t</v>
      </c>
      <c r="W463" s="300" t="str">
        <f t="shared" si="87"/>
        <v>H22</v>
      </c>
      <c r="X463" s="301" t="str">
        <f t="shared" si="88"/>
        <v>TDF</v>
      </c>
      <c r="Y463" s="380" t="s">
        <v>1705</v>
      </c>
      <c r="Z463" s="300">
        <f t="shared" si="89"/>
        <v>0.13500000000000001</v>
      </c>
      <c r="AA463" s="300">
        <f t="shared" si="90"/>
        <v>6.3E-3</v>
      </c>
      <c r="AB463" s="361">
        <f t="shared" si="91"/>
        <v>2.58</v>
      </c>
    </row>
    <row r="464" spans="1:28" ht="13.5" customHeight="1" x14ac:dyDescent="0.2">
      <c r="A464" s="72" t="str">
        <f t="shared" si="92"/>
        <v>貨2軽TCF</v>
      </c>
      <c r="B464" s="284" t="s">
        <v>904</v>
      </c>
      <c r="C464" s="284" t="s">
        <v>903</v>
      </c>
      <c r="D464" s="286" t="s">
        <v>1113</v>
      </c>
      <c r="E464" s="285" t="s">
        <v>310</v>
      </c>
      <c r="F464" s="284">
        <v>0.13500000000000001</v>
      </c>
      <c r="G464" s="284">
        <v>6.3E-3</v>
      </c>
      <c r="H464" s="72">
        <v>2.58</v>
      </c>
      <c r="I464" s="283" t="s">
        <v>241</v>
      </c>
      <c r="J464" s="285" t="s">
        <v>1123</v>
      </c>
      <c r="T464" s="318" t="str">
        <f t="shared" si="84"/>
        <v>トラック・バス</v>
      </c>
      <c r="U464" s="300" t="str">
        <f t="shared" si="85"/>
        <v>軽油</v>
      </c>
      <c r="V464" s="300" t="str">
        <f t="shared" si="86"/>
        <v>1.7～2.5 t</v>
      </c>
      <c r="W464" s="300" t="str">
        <f t="shared" si="87"/>
        <v>H22</v>
      </c>
      <c r="X464" s="301" t="str">
        <f t="shared" si="88"/>
        <v>TCF</v>
      </c>
      <c r="Y464" s="380" t="s">
        <v>1705</v>
      </c>
      <c r="Z464" s="300">
        <f t="shared" si="89"/>
        <v>0.13500000000000001</v>
      </c>
      <c r="AA464" s="300">
        <f t="shared" si="90"/>
        <v>6.3E-3</v>
      </c>
      <c r="AB464" s="361">
        <f t="shared" si="91"/>
        <v>2.58</v>
      </c>
    </row>
    <row r="465" spans="1:28" x14ac:dyDescent="0.2">
      <c r="A465" s="72" t="str">
        <f t="shared" si="92"/>
        <v>貨2軽TMF</v>
      </c>
      <c r="B465" s="284" t="s">
        <v>904</v>
      </c>
      <c r="C465" s="284" t="s">
        <v>903</v>
      </c>
      <c r="D465" s="286" t="s">
        <v>1113</v>
      </c>
      <c r="E465" s="285" t="s">
        <v>1558</v>
      </c>
      <c r="F465" s="284">
        <v>0.13500000000000001</v>
      </c>
      <c r="G465" s="284">
        <v>6.3E-3</v>
      </c>
      <c r="H465" s="284">
        <v>2.58</v>
      </c>
      <c r="I465" s="283" t="s">
        <v>1480</v>
      </c>
      <c r="J465" s="285"/>
      <c r="T465" s="318" t="str">
        <f t="shared" si="84"/>
        <v>トラック・バス</v>
      </c>
      <c r="U465" s="300" t="str">
        <f t="shared" si="85"/>
        <v>軽油</v>
      </c>
      <c r="V465" s="300" t="str">
        <f t="shared" si="86"/>
        <v>1.7～2.5 t</v>
      </c>
      <c r="W465" s="300" t="str">
        <f t="shared" si="87"/>
        <v>H22</v>
      </c>
      <c r="X465" s="301" t="str">
        <f t="shared" si="88"/>
        <v>TMF</v>
      </c>
      <c r="Y465" s="380" t="s">
        <v>1705</v>
      </c>
      <c r="Z465" s="300">
        <f t="shared" si="89"/>
        <v>0.13500000000000001</v>
      </c>
      <c r="AA465" s="300">
        <f t="shared" si="90"/>
        <v>6.3E-3</v>
      </c>
      <c r="AB465" s="361">
        <f t="shared" si="91"/>
        <v>2.58</v>
      </c>
    </row>
    <row r="466" spans="1:28" ht="13.5" customHeight="1" x14ac:dyDescent="0.2">
      <c r="A466" s="72" t="str">
        <f t="shared" si="92"/>
        <v>貨2軽3DF</v>
      </c>
      <c r="B466" s="284" t="s">
        <v>904</v>
      </c>
      <c r="C466" s="284" t="s">
        <v>903</v>
      </c>
      <c r="D466" s="286" t="s">
        <v>1287</v>
      </c>
      <c r="E466" s="285" t="s">
        <v>1320</v>
      </c>
      <c r="F466" s="284">
        <v>0.24</v>
      </c>
      <c r="G466" s="284">
        <v>7.0000000000000001E-3</v>
      </c>
      <c r="H466" s="72">
        <v>2.58</v>
      </c>
      <c r="I466" s="283" t="s">
        <v>1745</v>
      </c>
      <c r="J466" s="285"/>
      <c r="T466" s="318" t="str">
        <f t="shared" si="84"/>
        <v>トラック・バス</v>
      </c>
      <c r="U466" s="300" t="str">
        <f t="shared" si="85"/>
        <v>軽油</v>
      </c>
      <c r="V466" s="300" t="str">
        <f t="shared" si="86"/>
        <v>1.7～2.5 t</v>
      </c>
      <c r="W466" s="300" t="str">
        <f t="shared" si="87"/>
        <v>H30</v>
      </c>
      <c r="X466" s="301" t="str">
        <f t="shared" si="88"/>
        <v>3DF</v>
      </c>
      <c r="Y466" s="380"/>
      <c r="Z466" s="300">
        <f t="shared" si="89"/>
        <v>0.24</v>
      </c>
      <c r="AA466" s="300">
        <f t="shared" si="90"/>
        <v>7.0000000000000001E-3</v>
      </c>
      <c r="AB466" s="361">
        <f t="shared" si="91"/>
        <v>2.58</v>
      </c>
    </row>
    <row r="467" spans="1:28" x14ac:dyDescent="0.2">
      <c r="A467" s="72" t="str">
        <f t="shared" si="92"/>
        <v>貨2軽3CF</v>
      </c>
      <c r="B467" s="284" t="s">
        <v>904</v>
      </c>
      <c r="C467" s="284" t="s">
        <v>903</v>
      </c>
      <c r="D467" s="286" t="s">
        <v>1287</v>
      </c>
      <c r="E467" s="285" t="s">
        <v>1321</v>
      </c>
      <c r="F467" s="284">
        <v>0.12</v>
      </c>
      <c r="G467" s="284">
        <v>3.5000000000000001E-3</v>
      </c>
      <c r="H467" s="284">
        <v>2.58</v>
      </c>
      <c r="I467" s="283" t="s">
        <v>241</v>
      </c>
      <c r="J467" s="285"/>
      <c r="T467" s="318" t="str">
        <f t="shared" si="84"/>
        <v>トラック・バス</v>
      </c>
      <c r="U467" s="300" t="str">
        <f t="shared" si="85"/>
        <v>軽油</v>
      </c>
      <c r="V467" s="300" t="str">
        <f t="shared" si="86"/>
        <v>1.7～2.5 t</v>
      </c>
      <c r="W467" s="300" t="str">
        <f t="shared" si="87"/>
        <v>H30</v>
      </c>
      <c r="X467" s="301" t="str">
        <f t="shared" si="88"/>
        <v>3CF</v>
      </c>
      <c r="Y467" s="380"/>
      <c r="Z467" s="300">
        <f t="shared" si="89"/>
        <v>0.12</v>
      </c>
      <c r="AA467" s="300">
        <f t="shared" si="90"/>
        <v>3.5000000000000001E-3</v>
      </c>
      <c r="AB467" s="361">
        <f t="shared" si="91"/>
        <v>2.58</v>
      </c>
    </row>
    <row r="468" spans="1:28" ht="13.5" customHeight="1" x14ac:dyDescent="0.2">
      <c r="A468" s="72" t="str">
        <f t="shared" ref="A468:A477" si="93">CONCATENATE(C468,E468)</f>
        <v>貨2軽3MF</v>
      </c>
      <c r="B468" s="284" t="s">
        <v>904</v>
      </c>
      <c r="C468" s="284" t="s">
        <v>903</v>
      </c>
      <c r="D468" s="286" t="s">
        <v>1286</v>
      </c>
      <c r="E468" s="285" t="s">
        <v>1503</v>
      </c>
      <c r="F468" s="284">
        <v>0.06</v>
      </c>
      <c r="G468" s="284">
        <v>1.75E-3</v>
      </c>
      <c r="H468" s="72">
        <v>2.58</v>
      </c>
      <c r="I468" s="283" t="s">
        <v>498</v>
      </c>
      <c r="J468" s="285"/>
      <c r="T468" s="318" t="str">
        <f t="shared" si="84"/>
        <v>トラック・バス</v>
      </c>
      <c r="U468" s="300" t="str">
        <f t="shared" si="85"/>
        <v>軽油</v>
      </c>
      <c r="V468" s="300" t="str">
        <f t="shared" si="86"/>
        <v>1.7～2.5 t</v>
      </c>
      <c r="W468" s="300" t="str">
        <f t="shared" si="87"/>
        <v>H30</v>
      </c>
      <c r="X468" s="301" t="str">
        <f t="shared" si="88"/>
        <v>3MF</v>
      </c>
      <c r="Y468" s="380"/>
      <c r="Z468" s="300">
        <f t="shared" si="89"/>
        <v>0.06</v>
      </c>
      <c r="AA468" s="300">
        <f t="shared" si="90"/>
        <v>1.75E-3</v>
      </c>
      <c r="AB468" s="361">
        <f t="shared" si="91"/>
        <v>2.58</v>
      </c>
    </row>
    <row r="469" spans="1:28" x14ac:dyDescent="0.2">
      <c r="A469" s="72" t="str">
        <f t="shared" si="93"/>
        <v>貨2軽4DF</v>
      </c>
      <c r="B469" s="284" t="s">
        <v>904</v>
      </c>
      <c r="C469" s="284" t="s">
        <v>903</v>
      </c>
      <c r="D469" s="286" t="s">
        <v>1286</v>
      </c>
      <c r="E469" s="285" t="s">
        <v>1323</v>
      </c>
      <c r="F469" s="284">
        <v>0.18</v>
      </c>
      <c r="G469" s="284">
        <v>5.2500000000000003E-3</v>
      </c>
      <c r="H469" s="284">
        <v>2.58</v>
      </c>
      <c r="I469" s="283" t="s">
        <v>1745</v>
      </c>
      <c r="J469" s="285"/>
      <c r="T469" s="318" t="str">
        <f t="shared" si="84"/>
        <v>トラック・バス</v>
      </c>
      <c r="U469" s="300" t="str">
        <f t="shared" si="85"/>
        <v>軽油</v>
      </c>
      <c r="V469" s="300" t="str">
        <f t="shared" si="86"/>
        <v>1.7～2.5 t</v>
      </c>
      <c r="W469" s="300" t="str">
        <f t="shared" si="87"/>
        <v>H30</v>
      </c>
      <c r="X469" s="301" t="str">
        <f t="shared" si="88"/>
        <v>4DF</v>
      </c>
      <c r="Y469" s="380" t="s">
        <v>1704</v>
      </c>
      <c r="Z469" s="300">
        <f t="shared" si="89"/>
        <v>0.18</v>
      </c>
      <c r="AA469" s="300">
        <f t="shared" si="90"/>
        <v>5.2500000000000003E-3</v>
      </c>
      <c r="AB469" s="361">
        <f t="shared" si="91"/>
        <v>2.58</v>
      </c>
    </row>
    <row r="470" spans="1:28" ht="13.5" customHeight="1" x14ac:dyDescent="0.2">
      <c r="A470" s="72" t="str">
        <f t="shared" si="93"/>
        <v>貨2軽4CF</v>
      </c>
      <c r="B470" s="284" t="s">
        <v>904</v>
      </c>
      <c r="C470" s="284" t="s">
        <v>903</v>
      </c>
      <c r="D470" s="286" t="s">
        <v>1286</v>
      </c>
      <c r="E470" s="285" t="s">
        <v>1325</v>
      </c>
      <c r="F470" s="284">
        <v>0.18</v>
      </c>
      <c r="G470" s="284">
        <v>5.2500000000000003E-3</v>
      </c>
      <c r="H470" s="72">
        <v>2.58</v>
      </c>
      <c r="I470" s="283" t="s">
        <v>241</v>
      </c>
      <c r="J470" s="285"/>
      <c r="T470" s="318" t="str">
        <f t="shared" si="84"/>
        <v>トラック・バス</v>
      </c>
      <c r="U470" s="300" t="str">
        <f t="shared" si="85"/>
        <v>軽油</v>
      </c>
      <c r="V470" s="300" t="str">
        <f t="shared" si="86"/>
        <v>1.7～2.5 t</v>
      </c>
      <c r="W470" s="300" t="str">
        <f t="shared" si="87"/>
        <v>H30</v>
      </c>
      <c r="X470" s="301" t="str">
        <f t="shared" si="88"/>
        <v>4CF</v>
      </c>
      <c r="Y470" s="287" t="s">
        <v>1704</v>
      </c>
      <c r="Z470" s="300">
        <f t="shared" si="89"/>
        <v>0.18</v>
      </c>
      <c r="AA470" s="300">
        <f t="shared" si="90"/>
        <v>5.2500000000000003E-3</v>
      </c>
      <c r="AB470" s="361">
        <f t="shared" si="91"/>
        <v>2.58</v>
      </c>
    </row>
    <row r="471" spans="1:28" x14ac:dyDescent="0.2">
      <c r="A471" s="72" t="str">
        <f t="shared" si="93"/>
        <v>貨2軽4MF</v>
      </c>
      <c r="B471" s="284" t="s">
        <v>904</v>
      </c>
      <c r="C471" s="284" t="s">
        <v>903</v>
      </c>
      <c r="D471" s="286" t="s">
        <v>1286</v>
      </c>
      <c r="E471" s="285" t="s">
        <v>1505</v>
      </c>
      <c r="F471" s="284">
        <v>0.18</v>
      </c>
      <c r="G471" s="284">
        <v>5.2500000000000003E-3</v>
      </c>
      <c r="H471" s="72">
        <v>2.58</v>
      </c>
      <c r="I471" s="283" t="s">
        <v>498</v>
      </c>
      <c r="J471" s="285"/>
      <c r="T471" s="318" t="str">
        <f t="shared" si="84"/>
        <v>トラック・バス</v>
      </c>
      <c r="U471" s="300" t="str">
        <f t="shared" si="85"/>
        <v>軽油</v>
      </c>
      <c r="V471" s="300" t="str">
        <f t="shared" si="86"/>
        <v>1.7～2.5 t</v>
      </c>
      <c r="W471" s="300" t="str">
        <f t="shared" si="87"/>
        <v>H30</v>
      </c>
      <c r="X471" s="301" t="str">
        <f t="shared" si="88"/>
        <v>4MF</v>
      </c>
      <c r="Y471" s="287" t="s">
        <v>1704</v>
      </c>
      <c r="Z471" s="300">
        <f t="shared" si="89"/>
        <v>0.18</v>
      </c>
      <c r="AA471" s="300">
        <f t="shared" si="90"/>
        <v>5.2500000000000003E-3</v>
      </c>
      <c r="AB471" s="361">
        <f t="shared" si="91"/>
        <v>2.58</v>
      </c>
    </row>
    <row r="472" spans="1:28" ht="13.5" customHeight="1" x14ac:dyDescent="0.2">
      <c r="A472" s="72" t="str">
        <f t="shared" si="93"/>
        <v>貨2軽5DF</v>
      </c>
      <c r="B472" s="284" t="s">
        <v>904</v>
      </c>
      <c r="C472" s="284" t="s">
        <v>903</v>
      </c>
      <c r="D472" s="286" t="s">
        <v>1286</v>
      </c>
      <c r="E472" s="285" t="s">
        <v>1327</v>
      </c>
      <c r="F472" s="284">
        <v>0.12</v>
      </c>
      <c r="G472" s="284">
        <v>0.35</v>
      </c>
      <c r="H472" s="284">
        <v>2.58</v>
      </c>
      <c r="I472" s="283" t="s">
        <v>1745</v>
      </c>
      <c r="J472" s="285"/>
      <c r="T472" s="318" t="str">
        <f t="shared" si="84"/>
        <v>トラック・バス</v>
      </c>
      <c r="U472" s="300" t="str">
        <f t="shared" si="85"/>
        <v>軽油</v>
      </c>
      <c r="V472" s="300" t="str">
        <f t="shared" si="86"/>
        <v>1.7～2.5 t</v>
      </c>
      <c r="W472" s="300" t="str">
        <f t="shared" si="87"/>
        <v>H30</v>
      </c>
      <c r="X472" s="301" t="str">
        <f t="shared" si="88"/>
        <v>5DF</v>
      </c>
      <c r="Y472" s="287" t="s">
        <v>1057</v>
      </c>
      <c r="Z472" s="300">
        <f t="shared" si="89"/>
        <v>0.12</v>
      </c>
      <c r="AA472" s="300">
        <f t="shared" si="90"/>
        <v>0.35</v>
      </c>
      <c r="AB472" s="361">
        <f t="shared" si="91"/>
        <v>2.58</v>
      </c>
    </row>
    <row r="473" spans="1:28" x14ac:dyDescent="0.2">
      <c r="A473" s="72" t="str">
        <f t="shared" si="93"/>
        <v>貨2軽5CF</v>
      </c>
      <c r="B473" s="284" t="s">
        <v>904</v>
      </c>
      <c r="C473" s="284" t="s">
        <v>903</v>
      </c>
      <c r="D473" s="286" t="s">
        <v>1286</v>
      </c>
      <c r="E473" s="285" t="s">
        <v>1329</v>
      </c>
      <c r="F473" s="284">
        <v>0.12</v>
      </c>
      <c r="G473" s="284">
        <v>0.35</v>
      </c>
      <c r="H473" s="72">
        <v>2.58</v>
      </c>
      <c r="I473" s="283" t="s">
        <v>241</v>
      </c>
      <c r="J473" s="285"/>
      <c r="T473" s="318" t="str">
        <f t="shared" si="84"/>
        <v>トラック・バス</v>
      </c>
      <c r="U473" s="300" t="str">
        <f t="shared" si="85"/>
        <v>軽油</v>
      </c>
      <c r="V473" s="300" t="str">
        <f t="shared" si="86"/>
        <v>1.7～2.5 t</v>
      </c>
      <c r="W473" s="300" t="str">
        <f t="shared" si="87"/>
        <v>H30</v>
      </c>
      <c r="X473" s="301" t="str">
        <f t="shared" si="88"/>
        <v>5CF</v>
      </c>
      <c r="Y473" s="287" t="s">
        <v>1057</v>
      </c>
      <c r="Z473" s="300">
        <f t="shared" si="89"/>
        <v>0.12</v>
      </c>
      <c r="AA473" s="300">
        <f t="shared" si="90"/>
        <v>0.35</v>
      </c>
      <c r="AB473" s="361">
        <f t="shared" si="91"/>
        <v>2.58</v>
      </c>
    </row>
    <row r="474" spans="1:28" ht="13.5" customHeight="1" x14ac:dyDescent="0.2">
      <c r="A474" s="72" t="str">
        <f t="shared" si="93"/>
        <v>貨2軽5MF</v>
      </c>
      <c r="B474" s="284" t="s">
        <v>904</v>
      </c>
      <c r="C474" s="284" t="s">
        <v>903</v>
      </c>
      <c r="D474" s="286" t="s">
        <v>1286</v>
      </c>
      <c r="E474" s="285" t="s">
        <v>1507</v>
      </c>
      <c r="F474" s="284">
        <v>0.12</v>
      </c>
      <c r="G474" s="284">
        <v>0.35</v>
      </c>
      <c r="H474" s="284">
        <v>2.58</v>
      </c>
      <c r="I474" s="283" t="s">
        <v>498</v>
      </c>
      <c r="J474" s="285"/>
      <c r="T474" s="318" t="str">
        <f t="shared" si="84"/>
        <v>トラック・バス</v>
      </c>
      <c r="U474" s="300" t="str">
        <f t="shared" si="85"/>
        <v>軽油</v>
      </c>
      <c r="V474" s="300" t="str">
        <f t="shared" si="86"/>
        <v>1.7～2.5 t</v>
      </c>
      <c r="W474" s="300" t="str">
        <f t="shared" si="87"/>
        <v>H30</v>
      </c>
      <c r="X474" s="301" t="str">
        <f t="shared" si="88"/>
        <v>5MF</v>
      </c>
      <c r="Y474" s="287" t="s">
        <v>1057</v>
      </c>
      <c r="Z474" s="300">
        <f t="shared" si="89"/>
        <v>0.12</v>
      </c>
      <c r="AA474" s="300">
        <f t="shared" si="90"/>
        <v>0.35</v>
      </c>
      <c r="AB474" s="361">
        <f t="shared" si="91"/>
        <v>2.58</v>
      </c>
    </row>
    <row r="475" spans="1:28" x14ac:dyDescent="0.2">
      <c r="A475" s="72" t="str">
        <f t="shared" si="93"/>
        <v>貨2軽6DF</v>
      </c>
      <c r="B475" s="284" t="s">
        <v>904</v>
      </c>
      <c r="C475" s="284" t="s">
        <v>903</v>
      </c>
      <c r="D475" s="286" t="s">
        <v>1286</v>
      </c>
      <c r="E475" s="285" t="s">
        <v>1331</v>
      </c>
      <c r="F475" s="284">
        <v>0.06</v>
      </c>
      <c r="G475" s="284">
        <v>1.75E-3</v>
      </c>
      <c r="H475" s="72">
        <v>2.58</v>
      </c>
      <c r="I475" s="283" t="s">
        <v>1745</v>
      </c>
      <c r="J475" s="285"/>
      <c r="T475" s="318" t="str">
        <f t="shared" si="84"/>
        <v>トラック・バス</v>
      </c>
      <c r="U475" s="300" t="str">
        <f t="shared" si="85"/>
        <v>軽油</v>
      </c>
      <c r="V475" s="300" t="str">
        <f t="shared" si="86"/>
        <v>1.7～2.5 t</v>
      </c>
      <c r="W475" s="300" t="str">
        <f t="shared" si="87"/>
        <v>H30</v>
      </c>
      <c r="X475" s="301" t="str">
        <f t="shared" si="88"/>
        <v>6DF</v>
      </c>
      <c r="Y475" s="287" t="s">
        <v>1706</v>
      </c>
      <c r="Z475" s="300">
        <f t="shared" si="89"/>
        <v>0.06</v>
      </c>
      <c r="AA475" s="300">
        <f t="shared" si="90"/>
        <v>1.75E-3</v>
      </c>
      <c r="AB475" s="361">
        <f t="shared" si="91"/>
        <v>2.58</v>
      </c>
    </row>
    <row r="476" spans="1:28" x14ac:dyDescent="0.2">
      <c r="A476" s="72" t="str">
        <f t="shared" si="93"/>
        <v>貨2軽6CF</v>
      </c>
      <c r="B476" s="284" t="s">
        <v>904</v>
      </c>
      <c r="C476" s="284" t="s">
        <v>903</v>
      </c>
      <c r="D476" s="286" t="s">
        <v>1286</v>
      </c>
      <c r="E476" s="285" t="s">
        <v>1333</v>
      </c>
      <c r="F476" s="284">
        <v>0.06</v>
      </c>
      <c r="G476" s="284">
        <v>1.75E-3</v>
      </c>
      <c r="H476" s="284">
        <v>2.58</v>
      </c>
      <c r="I476" s="283" t="s">
        <v>241</v>
      </c>
      <c r="J476" s="285"/>
      <c r="T476" s="318" t="str">
        <f t="shared" si="84"/>
        <v>トラック・バス</v>
      </c>
      <c r="U476" s="300" t="str">
        <f t="shared" si="85"/>
        <v>軽油</v>
      </c>
      <c r="V476" s="300" t="str">
        <f t="shared" si="86"/>
        <v>1.7～2.5 t</v>
      </c>
      <c r="W476" s="300" t="str">
        <f t="shared" si="87"/>
        <v>H30</v>
      </c>
      <c r="X476" s="301" t="str">
        <f t="shared" si="88"/>
        <v>6CF</v>
      </c>
      <c r="Y476" s="287" t="s">
        <v>1706</v>
      </c>
      <c r="Z476" s="300">
        <f t="shared" si="89"/>
        <v>0.06</v>
      </c>
      <c r="AA476" s="300">
        <f t="shared" si="90"/>
        <v>1.75E-3</v>
      </c>
      <c r="AB476" s="361">
        <f t="shared" si="91"/>
        <v>2.58</v>
      </c>
    </row>
    <row r="477" spans="1:28" x14ac:dyDescent="0.2">
      <c r="A477" s="72" t="str">
        <f t="shared" si="93"/>
        <v>貨2軽6MF</v>
      </c>
      <c r="B477" s="284" t="s">
        <v>904</v>
      </c>
      <c r="C477" s="284" t="s">
        <v>903</v>
      </c>
      <c r="D477" s="286" t="s">
        <v>1286</v>
      </c>
      <c r="E477" s="285" t="s">
        <v>1509</v>
      </c>
      <c r="F477" s="284">
        <v>0.06</v>
      </c>
      <c r="G477" s="284">
        <v>1.75E-3</v>
      </c>
      <c r="H477" s="72">
        <v>2.58</v>
      </c>
      <c r="I477" s="283" t="s">
        <v>498</v>
      </c>
      <c r="J477" s="285"/>
      <c r="T477" s="318" t="str">
        <f t="shared" si="84"/>
        <v>トラック・バス</v>
      </c>
      <c r="U477" s="300" t="str">
        <f t="shared" si="85"/>
        <v>軽油</v>
      </c>
      <c r="V477" s="300" t="str">
        <f t="shared" si="86"/>
        <v>1.7～2.5 t</v>
      </c>
      <c r="W477" s="300" t="str">
        <f t="shared" si="87"/>
        <v>H30</v>
      </c>
      <c r="X477" s="301" t="str">
        <f t="shared" si="88"/>
        <v>6MF</v>
      </c>
      <c r="Y477" s="287" t="s">
        <v>1706</v>
      </c>
      <c r="Z477" s="300">
        <f t="shared" si="89"/>
        <v>0.06</v>
      </c>
      <c r="AA477" s="300">
        <f t="shared" si="90"/>
        <v>1.75E-3</v>
      </c>
      <c r="AB477" s="361">
        <f t="shared" si="91"/>
        <v>2.58</v>
      </c>
    </row>
    <row r="478" spans="1:28" x14ac:dyDescent="0.2">
      <c r="A478" s="72" t="str">
        <f t="shared" ref="A478:A511" si="94">CONCATENATE(C478,E478)</f>
        <v>貨3軽-</v>
      </c>
      <c r="B478" s="272" t="s">
        <v>917</v>
      </c>
      <c r="C478" s="272" t="s">
        <v>916</v>
      </c>
      <c r="D478" s="273" t="s">
        <v>1183</v>
      </c>
      <c r="E478" s="273" t="s">
        <v>1182</v>
      </c>
      <c r="F478" s="272">
        <v>2.83</v>
      </c>
      <c r="G478" s="272">
        <v>0.25</v>
      </c>
      <c r="H478" s="284">
        <v>2.58</v>
      </c>
      <c r="I478" s="274" t="s">
        <v>833</v>
      </c>
      <c r="J478" s="272"/>
      <c r="T478" s="318" t="str">
        <f t="shared" si="84"/>
        <v>トラック・バス</v>
      </c>
      <c r="U478" s="300" t="str">
        <f t="shared" si="85"/>
        <v>軽油</v>
      </c>
      <c r="V478" s="300" t="str">
        <f t="shared" si="86"/>
        <v>2.5～3.5 t</v>
      </c>
      <c r="W478" s="300" t="str">
        <f t="shared" si="87"/>
        <v>S54前</v>
      </c>
      <c r="X478" s="301" t="str">
        <f t="shared" si="88"/>
        <v>-</v>
      </c>
      <c r="Y478" s="380"/>
      <c r="Z478" s="300">
        <f t="shared" si="89"/>
        <v>2.83</v>
      </c>
      <c r="AA478" s="300">
        <f t="shared" si="90"/>
        <v>0.25</v>
      </c>
      <c r="AB478" s="361">
        <f t="shared" si="91"/>
        <v>2.58</v>
      </c>
    </row>
    <row r="479" spans="1:28" x14ac:dyDescent="0.2">
      <c r="A479" s="72" t="str">
        <f t="shared" si="94"/>
        <v>貨3軽K</v>
      </c>
      <c r="B479" s="272" t="s">
        <v>917</v>
      </c>
      <c r="C479" s="272" t="s">
        <v>916</v>
      </c>
      <c r="D479" s="273" t="s">
        <v>0</v>
      </c>
      <c r="E479" s="273" t="s">
        <v>6</v>
      </c>
      <c r="F479" s="272">
        <v>2.5299999999999998</v>
      </c>
      <c r="G479" s="272">
        <v>0.25</v>
      </c>
      <c r="H479" s="72">
        <v>2.58</v>
      </c>
      <c r="I479" s="274" t="s">
        <v>833</v>
      </c>
      <c r="J479" s="273"/>
      <c r="T479" s="318" t="str">
        <f t="shared" si="84"/>
        <v>トラック・バス</v>
      </c>
      <c r="U479" s="300" t="str">
        <f t="shared" si="85"/>
        <v>軽油</v>
      </c>
      <c r="V479" s="300" t="str">
        <f t="shared" si="86"/>
        <v>2.5～3.5 t</v>
      </c>
      <c r="W479" s="300" t="str">
        <f t="shared" si="87"/>
        <v>S54</v>
      </c>
      <c r="X479" s="301" t="str">
        <f t="shared" si="88"/>
        <v>K</v>
      </c>
      <c r="Y479" s="380"/>
      <c r="Z479" s="300">
        <f t="shared" si="89"/>
        <v>2.5299999999999998</v>
      </c>
      <c r="AA479" s="300">
        <f t="shared" si="90"/>
        <v>0.25</v>
      </c>
      <c r="AB479" s="361">
        <f t="shared" si="91"/>
        <v>2.58</v>
      </c>
    </row>
    <row r="480" spans="1:28" x14ac:dyDescent="0.2">
      <c r="A480" s="72" t="str">
        <f t="shared" si="94"/>
        <v>貨3軽N</v>
      </c>
      <c r="B480" s="272" t="s">
        <v>917</v>
      </c>
      <c r="C480" s="272" t="s">
        <v>916</v>
      </c>
      <c r="D480" s="273" t="s">
        <v>8</v>
      </c>
      <c r="E480" s="273" t="s">
        <v>136</v>
      </c>
      <c r="F480" s="272">
        <v>2.16</v>
      </c>
      <c r="G480" s="272">
        <v>0.25</v>
      </c>
      <c r="H480" s="72">
        <v>2.58</v>
      </c>
      <c r="I480" s="274" t="s">
        <v>833</v>
      </c>
      <c r="J480" s="273"/>
      <c r="T480" s="318" t="str">
        <f t="shared" si="84"/>
        <v>トラック・バス</v>
      </c>
      <c r="U480" s="300" t="str">
        <f t="shared" si="85"/>
        <v>軽油</v>
      </c>
      <c r="V480" s="300" t="str">
        <f t="shared" si="86"/>
        <v>2.5～3.5 t</v>
      </c>
      <c r="W480" s="300" t="str">
        <f t="shared" si="87"/>
        <v>S57,S58</v>
      </c>
      <c r="X480" s="301" t="str">
        <f t="shared" si="88"/>
        <v>N</v>
      </c>
      <c r="Y480" s="380"/>
      <c r="Z480" s="300">
        <f t="shared" si="89"/>
        <v>2.16</v>
      </c>
      <c r="AA480" s="300">
        <f t="shared" si="90"/>
        <v>0.25</v>
      </c>
      <c r="AB480" s="361">
        <f t="shared" si="91"/>
        <v>2.58</v>
      </c>
    </row>
    <row r="481" spans="1:28" x14ac:dyDescent="0.2">
      <c r="A481" s="72" t="str">
        <f t="shared" si="94"/>
        <v>貨3軽P</v>
      </c>
      <c r="B481" s="272" t="s">
        <v>917</v>
      </c>
      <c r="C481" s="272" t="s">
        <v>916</v>
      </c>
      <c r="D481" s="273" t="s">
        <v>8</v>
      </c>
      <c r="E481" s="273" t="s">
        <v>137</v>
      </c>
      <c r="F481" s="272">
        <v>2.16</v>
      </c>
      <c r="G481" s="272">
        <v>0.25</v>
      </c>
      <c r="H481" s="284">
        <v>2.58</v>
      </c>
      <c r="I481" s="274" t="s">
        <v>833</v>
      </c>
      <c r="J481" s="273"/>
      <c r="T481" s="318" t="str">
        <f t="shared" si="84"/>
        <v>トラック・バス</v>
      </c>
      <c r="U481" s="300" t="str">
        <f t="shared" si="85"/>
        <v>軽油</v>
      </c>
      <c r="V481" s="300" t="str">
        <f t="shared" si="86"/>
        <v>2.5～3.5 t</v>
      </c>
      <c r="W481" s="300" t="str">
        <f t="shared" si="87"/>
        <v>S57,S58</v>
      </c>
      <c r="X481" s="301" t="str">
        <f t="shared" si="88"/>
        <v>P</v>
      </c>
      <c r="Y481" s="380"/>
      <c r="Z481" s="300">
        <f t="shared" si="89"/>
        <v>2.16</v>
      </c>
      <c r="AA481" s="300">
        <f t="shared" si="90"/>
        <v>0.25</v>
      </c>
      <c r="AB481" s="361">
        <f t="shared" si="91"/>
        <v>2.58</v>
      </c>
    </row>
    <row r="482" spans="1:28" x14ac:dyDescent="0.2">
      <c r="A482" s="72" t="str">
        <f t="shared" si="94"/>
        <v>貨3軽S</v>
      </c>
      <c r="B482" s="272" t="s">
        <v>917</v>
      </c>
      <c r="C482" s="272" t="s">
        <v>916</v>
      </c>
      <c r="D482" s="273" t="s">
        <v>22</v>
      </c>
      <c r="E482" s="273" t="s">
        <v>12</v>
      </c>
      <c r="F482" s="272">
        <v>1.93</v>
      </c>
      <c r="G482" s="272">
        <v>0.25</v>
      </c>
      <c r="H482" s="72">
        <v>2.58</v>
      </c>
      <c r="I482" s="274" t="s">
        <v>833</v>
      </c>
      <c r="J482" s="273"/>
      <c r="T482" s="318" t="str">
        <f t="shared" si="84"/>
        <v>トラック・バス</v>
      </c>
      <c r="U482" s="300" t="str">
        <f t="shared" si="85"/>
        <v>軽油</v>
      </c>
      <c r="V482" s="300" t="str">
        <f t="shared" si="86"/>
        <v>2.5～3.5 t</v>
      </c>
      <c r="W482" s="300" t="str">
        <f t="shared" si="87"/>
        <v>S63,H元</v>
      </c>
      <c r="X482" s="301" t="str">
        <f t="shared" si="88"/>
        <v>S</v>
      </c>
      <c r="Y482" s="380"/>
      <c r="Z482" s="300">
        <f t="shared" si="89"/>
        <v>1.93</v>
      </c>
      <c r="AA482" s="300">
        <f t="shared" si="90"/>
        <v>0.25</v>
      </c>
      <c r="AB482" s="361">
        <f t="shared" si="91"/>
        <v>2.58</v>
      </c>
    </row>
    <row r="483" spans="1:28" x14ac:dyDescent="0.2">
      <c r="A483" s="72" t="str">
        <f t="shared" si="94"/>
        <v>貨3軽U</v>
      </c>
      <c r="B483" s="272" t="s">
        <v>917</v>
      </c>
      <c r="C483" s="272" t="s">
        <v>916</v>
      </c>
      <c r="D483" s="273" t="s">
        <v>22</v>
      </c>
      <c r="E483" s="273" t="s">
        <v>159</v>
      </c>
      <c r="F483" s="272">
        <v>1.93</v>
      </c>
      <c r="G483" s="272">
        <v>0.25</v>
      </c>
      <c r="H483" s="284">
        <v>2.58</v>
      </c>
      <c r="I483" s="274" t="s">
        <v>833</v>
      </c>
      <c r="J483" s="273"/>
      <c r="T483" s="318" t="str">
        <f t="shared" si="84"/>
        <v>トラック・バス</v>
      </c>
      <c r="U483" s="300" t="str">
        <f t="shared" si="85"/>
        <v>軽油</v>
      </c>
      <c r="V483" s="300" t="str">
        <f t="shared" si="86"/>
        <v>2.5～3.5 t</v>
      </c>
      <c r="W483" s="300" t="str">
        <f t="shared" si="87"/>
        <v>S63,H元</v>
      </c>
      <c r="X483" s="301" t="str">
        <f t="shared" si="88"/>
        <v>U</v>
      </c>
      <c r="Y483" s="380"/>
      <c r="Z483" s="300">
        <f t="shared" si="89"/>
        <v>1.93</v>
      </c>
      <c r="AA483" s="300">
        <f t="shared" si="90"/>
        <v>0.25</v>
      </c>
      <c r="AB483" s="361">
        <f t="shared" si="91"/>
        <v>2.58</v>
      </c>
    </row>
    <row r="484" spans="1:28" x14ac:dyDescent="0.2">
      <c r="A484" s="72" t="str">
        <f t="shared" si="94"/>
        <v>貨3軽KC</v>
      </c>
      <c r="B484" s="272" t="s">
        <v>917</v>
      </c>
      <c r="C484" s="272" t="s">
        <v>916</v>
      </c>
      <c r="D484" s="273" t="s">
        <v>33</v>
      </c>
      <c r="E484" s="273" t="s">
        <v>23</v>
      </c>
      <c r="F484" s="272">
        <v>1.3</v>
      </c>
      <c r="G484" s="272">
        <v>0.25</v>
      </c>
      <c r="H484" s="72">
        <v>2.58</v>
      </c>
      <c r="I484" s="274" t="s">
        <v>833</v>
      </c>
      <c r="J484" s="273"/>
      <c r="T484" s="318" t="str">
        <f t="shared" si="84"/>
        <v>トラック・バス</v>
      </c>
      <c r="U484" s="300" t="str">
        <f t="shared" si="85"/>
        <v>軽油</v>
      </c>
      <c r="V484" s="300" t="str">
        <f t="shared" si="86"/>
        <v>2.5～3.5 t</v>
      </c>
      <c r="W484" s="300" t="str">
        <f t="shared" si="87"/>
        <v>H6</v>
      </c>
      <c r="X484" s="301" t="str">
        <f t="shared" si="88"/>
        <v>KC</v>
      </c>
      <c r="Y484" s="380"/>
      <c r="Z484" s="300">
        <f t="shared" si="89"/>
        <v>1.3</v>
      </c>
      <c r="AA484" s="300">
        <f t="shared" si="90"/>
        <v>0.25</v>
      </c>
      <c r="AB484" s="361">
        <f t="shared" si="91"/>
        <v>2.58</v>
      </c>
    </row>
    <row r="485" spans="1:28" x14ac:dyDescent="0.2">
      <c r="A485" s="72" t="str">
        <f t="shared" si="94"/>
        <v>貨3軽KG</v>
      </c>
      <c r="B485" s="272" t="s">
        <v>917</v>
      </c>
      <c r="C485" s="272" t="s">
        <v>916</v>
      </c>
      <c r="D485" s="273" t="s">
        <v>886</v>
      </c>
      <c r="E485" s="273" t="s">
        <v>120</v>
      </c>
      <c r="F485" s="272">
        <v>0.7</v>
      </c>
      <c r="G485" s="272">
        <v>0.09</v>
      </c>
      <c r="H485" s="284">
        <v>2.58</v>
      </c>
      <c r="I485" s="274" t="s">
        <v>833</v>
      </c>
      <c r="J485" s="273"/>
      <c r="T485" s="318" t="str">
        <f t="shared" si="84"/>
        <v>トラック・バス</v>
      </c>
      <c r="U485" s="300" t="str">
        <f t="shared" si="85"/>
        <v>軽油</v>
      </c>
      <c r="V485" s="300" t="str">
        <f t="shared" si="86"/>
        <v>2.5～3.5 t</v>
      </c>
      <c r="W485" s="300" t="str">
        <f t="shared" si="87"/>
        <v>H9</v>
      </c>
      <c r="X485" s="301" t="str">
        <f t="shared" si="88"/>
        <v>KG</v>
      </c>
      <c r="Y485" s="380"/>
      <c r="Z485" s="300">
        <f t="shared" si="89"/>
        <v>0.7</v>
      </c>
      <c r="AA485" s="300">
        <f t="shared" si="90"/>
        <v>0.09</v>
      </c>
      <c r="AB485" s="361">
        <f t="shared" si="91"/>
        <v>2.58</v>
      </c>
    </row>
    <row r="486" spans="1:28" ht="13.5" customHeight="1" x14ac:dyDescent="0.2">
      <c r="A486" s="72" t="str">
        <f t="shared" si="94"/>
        <v>貨3軽HC</v>
      </c>
      <c r="B486" s="272" t="s">
        <v>917</v>
      </c>
      <c r="C486" s="272" t="s">
        <v>916</v>
      </c>
      <c r="D486" s="273" t="s">
        <v>886</v>
      </c>
      <c r="E486" s="273" t="s">
        <v>107</v>
      </c>
      <c r="F486" s="272">
        <v>0.35</v>
      </c>
      <c r="G486" s="272">
        <v>4.4999999999999998E-2</v>
      </c>
      <c r="H486" s="72">
        <v>2.58</v>
      </c>
      <c r="I486" s="274" t="s">
        <v>241</v>
      </c>
      <c r="J486" s="273" t="s">
        <v>242</v>
      </c>
      <c r="T486" s="318" t="str">
        <f t="shared" si="84"/>
        <v>トラック・バス</v>
      </c>
      <c r="U486" s="300" t="str">
        <f t="shared" si="85"/>
        <v>軽油</v>
      </c>
      <c r="V486" s="300" t="str">
        <f t="shared" si="86"/>
        <v>2.5～3.5 t</v>
      </c>
      <c r="W486" s="300" t="str">
        <f t="shared" si="87"/>
        <v>H9</v>
      </c>
      <c r="X486" s="301" t="str">
        <f t="shared" si="88"/>
        <v>HC</v>
      </c>
      <c r="Y486" s="380"/>
      <c r="Z486" s="300">
        <f t="shared" si="89"/>
        <v>0.35</v>
      </c>
      <c r="AA486" s="300">
        <f t="shared" si="90"/>
        <v>4.4999999999999998E-2</v>
      </c>
      <c r="AB486" s="361">
        <f t="shared" si="91"/>
        <v>2.58</v>
      </c>
    </row>
    <row r="487" spans="1:28" x14ac:dyDescent="0.2">
      <c r="A487" s="72" t="str">
        <f t="shared" si="94"/>
        <v>貨3軽DG</v>
      </c>
      <c r="B487" s="272" t="s">
        <v>904</v>
      </c>
      <c r="C487" s="272" t="s">
        <v>916</v>
      </c>
      <c r="D487" s="273" t="s">
        <v>886</v>
      </c>
      <c r="E487" s="273" t="s">
        <v>311</v>
      </c>
      <c r="F487" s="272">
        <v>0.52500000000000002</v>
      </c>
      <c r="G487" s="272">
        <v>6.7500000000000004E-2</v>
      </c>
      <c r="H487" s="284">
        <v>2.58</v>
      </c>
      <c r="I487" s="274" t="s">
        <v>833</v>
      </c>
      <c r="J487" s="273" t="s">
        <v>243</v>
      </c>
      <c r="T487" s="318" t="str">
        <f t="shared" si="84"/>
        <v>トラック・バス</v>
      </c>
      <c r="U487" s="300" t="str">
        <f t="shared" si="85"/>
        <v>軽油</v>
      </c>
      <c r="V487" s="300" t="str">
        <f t="shared" si="86"/>
        <v>2.5～3.5 t</v>
      </c>
      <c r="W487" s="300" t="str">
        <f t="shared" si="87"/>
        <v>H9</v>
      </c>
      <c r="X487" s="301" t="str">
        <f t="shared" si="88"/>
        <v>DG</v>
      </c>
      <c r="Y487" s="380" t="s">
        <v>1707</v>
      </c>
      <c r="Z487" s="300">
        <f t="shared" si="89"/>
        <v>0.52500000000000002</v>
      </c>
      <c r="AA487" s="300">
        <f t="shared" si="90"/>
        <v>6.7500000000000004E-2</v>
      </c>
      <c r="AB487" s="361">
        <f t="shared" si="91"/>
        <v>2.58</v>
      </c>
    </row>
    <row r="488" spans="1:28" ht="13.5" customHeight="1" x14ac:dyDescent="0.2">
      <c r="A488" s="72" t="str">
        <f t="shared" si="94"/>
        <v>貨3軽WG</v>
      </c>
      <c r="B488" s="272" t="s">
        <v>904</v>
      </c>
      <c r="C488" s="272" t="s">
        <v>916</v>
      </c>
      <c r="D488" s="273" t="s">
        <v>886</v>
      </c>
      <c r="E488" s="273" t="s">
        <v>312</v>
      </c>
      <c r="F488" s="272">
        <v>0.52500000000000002</v>
      </c>
      <c r="G488" s="272">
        <v>6.7500000000000004E-2</v>
      </c>
      <c r="H488" s="72">
        <v>2.58</v>
      </c>
      <c r="I488" s="274" t="s">
        <v>241</v>
      </c>
      <c r="J488" s="273" t="s">
        <v>972</v>
      </c>
      <c r="T488" s="318" t="str">
        <f t="shared" si="84"/>
        <v>トラック・バス</v>
      </c>
      <c r="U488" s="300" t="str">
        <f t="shared" si="85"/>
        <v>軽油</v>
      </c>
      <c r="V488" s="300" t="str">
        <f t="shared" si="86"/>
        <v>2.5～3.5 t</v>
      </c>
      <c r="W488" s="300" t="str">
        <f t="shared" si="87"/>
        <v>H9</v>
      </c>
      <c r="X488" s="301" t="str">
        <f t="shared" si="88"/>
        <v>WG</v>
      </c>
      <c r="Y488" s="380" t="s">
        <v>1707</v>
      </c>
      <c r="Z488" s="300">
        <f t="shared" si="89"/>
        <v>0.52500000000000002</v>
      </c>
      <c r="AA488" s="300">
        <f t="shared" si="90"/>
        <v>6.7500000000000004E-2</v>
      </c>
      <c r="AB488" s="361">
        <f t="shared" si="91"/>
        <v>2.58</v>
      </c>
    </row>
    <row r="489" spans="1:28" x14ac:dyDescent="0.2">
      <c r="A489" s="72" t="str">
        <f t="shared" si="94"/>
        <v>貨3軽DH</v>
      </c>
      <c r="B489" s="72" t="s">
        <v>904</v>
      </c>
      <c r="C489" s="72" t="s">
        <v>916</v>
      </c>
      <c r="D489" s="72" t="s">
        <v>886</v>
      </c>
      <c r="E489" s="72" t="s">
        <v>313</v>
      </c>
      <c r="F489" s="72">
        <v>0.35</v>
      </c>
      <c r="G489" s="72">
        <v>4.4999999999999998E-2</v>
      </c>
      <c r="H489" s="72">
        <v>2.58</v>
      </c>
      <c r="I489" s="12" t="s">
        <v>833</v>
      </c>
      <c r="J489" s="72" t="s">
        <v>244</v>
      </c>
      <c r="T489" s="318" t="str">
        <f t="shared" si="84"/>
        <v>トラック・バス</v>
      </c>
      <c r="U489" s="300" t="str">
        <f t="shared" si="85"/>
        <v>軽油</v>
      </c>
      <c r="V489" s="300" t="str">
        <f t="shared" si="86"/>
        <v>2.5～3.5 t</v>
      </c>
      <c r="W489" s="300" t="str">
        <f t="shared" si="87"/>
        <v>H9</v>
      </c>
      <c r="X489" s="301" t="str">
        <f t="shared" si="88"/>
        <v>DH</v>
      </c>
      <c r="Y489" s="380" t="s">
        <v>1708</v>
      </c>
      <c r="Z489" s="300">
        <f t="shared" si="89"/>
        <v>0.35</v>
      </c>
      <c r="AA489" s="300">
        <f t="shared" si="90"/>
        <v>4.4999999999999998E-2</v>
      </c>
      <c r="AB489" s="361">
        <f t="shared" si="91"/>
        <v>2.58</v>
      </c>
    </row>
    <row r="490" spans="1:28" ht="13.5" customHeight="1" x14ac:dyDescent="0.2">
      <c r="A490" s="72" t="str">
        <f t="shared" si="94"/>
        <v>貨3軽WH</v>
      </c>
      <c r="B490" s="72" t="s">
        <v>904</v>
      </c>
      <c r="C490" s="72" t="s">
        <v>916</v>
      </c>
      <c r="D490" s="72" t="s">
        <v>886</v>
      </c>
      <c r="E490" s="72" t="s">
        <v>314</v>
      </c>
      <c r="F490" s="72">
        <v>0.35</v>
      </c>
      <c r="G490" s="72">
        <v>4.4999999999999998E-2</v>
      </c>
      <c r="H490" s="284">
        <v>2.58</v>
      </c>
      <c r="I490" s="12" t="s">
        <v>241</v>
      </c>
      <c r="J490" s="72" t="s">
        <v>973</v>
      </c>
      <c r="T490" s="318" t="str">
        <f t="shared" si="84"/>
        <v>トラック・バス</v>
      </c>
      <c r="U490" s="300" t="str">
        <f t="shared" si="85"/>
        <v>軽油</v>
      </c>
      <c r="V490" s="300" t="str">
        <f t="shared" si="86"/>
        <v>2.5～3.5 t</v>
      </c>
      <c r="W490" s="300" t="str">
        <f t="shared" si="87"/>
        <v>H9</v>
      </c>
      <c r="X490" s="301" t="str">
        <f t="shared" si="88"/>
        <v>WH</v>
      </c>
      <c r="Y490" s="380" t="s">
        <v>1708</v>
      </c>
      <c r="Z490" s="300">
        <f t="shared" si="89"/>
        <v>0.35</v>
      </c>
      <c r="AA490" s="300">
        <f t="shared" si="90"/>
        <v>4.4999999999999998E-2</v>
      </c>
      <c r="AB490" s="361">
        <f t="shared" si="91"/>
        <v>2.58</v>
      </c>
    </row>
    <row r="491" spans="1:28" x14ac:dyDescent="0.2">
      <c r="A491" s="72" t="str">
        <f t="shared" si="94"/>
        <v>貨3軽DJ</v>
      </c>
      <c r="B491" s="72" t="s">
        <v>904</v>
      </c>
      <c r="C491" s="72" t="s">
        <v>916</v>
      </c>
      <c r="D491" s="72" t="s">
        <v>886</v>
      </c>
      <c r="E491" s="72" t="s">
        <v>315</v>
      </c>
      <c r="F491" s="72">
        <v>0.17499999999999999</v>
      </c>
      <c r="G491" s="72">
        <v>2.2499999999999999E-2</v>
      </c>
      <c r="H491" s="72">
        <v>2.58</v>
      </c>
      <c r="I491" s="12" t="s">
        <v>833</v>
      </c>
      <c r="J491" s="72" t="s">
        <v>245</v>
      </c>
      <c r="T491" s="318" t="str">
        <f t="shared" si="84"/>
        <v>トラック・バス</v>
      </c>
      <c r="U491" s="300" t="str">
        <f t="shared" si="85"/>
        <v>軽油</v>
      </c>
      <c r="V491" s="300" t="str">
        <f t="shared" si="86"/>
        <v>2.5～3.5 t</v>
      </c>
      <c r="W491" s="300" t="str">
        <f t="shared" si="87"/>
        <v>H9</v>
      </c>
      <c r="X491" s="301" t="str">
        <f t="shared" si="88"/>
        <v>DJ</v>
      </c>
      <c r="Y491" s="380" t="s">
        <v>1709</v>
      </c>
      <c r="Z491" s="300">
        <f t="shared" si="89"/>
        <v>0.17499999999999999</v>
      </c>
      <c r="AA491" s="300">
        <f t="shared" si="90"/>
        <v>2.2499999999999999E-2</v>
      </c>
      <c r="AB491" s="361">
        <f t="shared" si="91"/>
        <v>2.58</v>
      </c>
    </row>
    <row r="492" spans="1:28" ht="13.5" customHeight="1" x14ac:dyDescent="0.2">
      <c r="A492" s="72" t="str">
        <f t="shared" si="94"/>
        <v>貨3軽WJ</v>
      </c>
      <c r="B492" s="72" t="s">
        <v>904</v>
      </c>
      <c r="C492" s="72" t="s">
        <v>916</v>
      </c>
      <c r="D492" s="72" t="s">
        <v>886</v>
      </c>
      <c r="E492" s="72" t="s">
        <v>316</v>
      </c>
      <c r="F492" s="72">
        <v>0.17499999999999999</v>
      </c>
      <c r="G492" s="72">
        <v>2.2499999999999999E-2</v>
      </c>
      <c r="H492" s="284">
        <v>2.58</v>
      </c>
      <c r="I492" s="12" t="s">
        <v>241</v>
      </c>
      <c r="J492" s="72" t="s">
        <v>974</v>
      </c>
      <c r="T492" s="318" t="str">
        <f t="shared" si="84"/>
        <v>トラック・バス</v>
      </c>
      <c r="U492" s="300" t="str">
        <f t="shared" si="85"/>
        <v>軽油</v>
      </c>
      <c r="V492" s="300" t="str">
        <f t="shared" si="86"/>
        <v>2.5～3.5 t</v>
      </c>
      <c r="W492" s="300" t="str">
        <f t="shared" si="87"/>
        <v>H9</v>
      </c>
      <c r="X492" s="301" t="str">
        <f t="shared" si="88"/>
        <v>WJ</v>
      </c>
      <c r="Y492" s="380" t="s">
        <v>1709</v>
      </c>
      <c r="Z492" s="300">
        <f t="shared" si="89"/>
        <v>0.17499999999999999</v>
      </c>
      <c r="AA492" s="300">
        <f t="shared" si="90"/>
        <v>2.2499999999999999E-2</v>
      </c>
      <c r="AB492" s="361">
        <f t="shared" si="91"/>
        <v>2.58</v>
      </c>
    </row>
    <row r="493" spans="1:28" x14ac:dyDescent="0.2">
      <c r="A493" s="72" t="str">
        <f t="shared" si="94"/>
        <v>貨3軽KR</v>
      </c>
      <c r="B493" s="72" t="s">
        <v>917</v>
      </c>
      <c r="C493" s="72" t="s">
        <v>916</v>
      </c>
      <c r="D493" s="72" t="s">
        <v>20</v>
      </c>
      <c r="E493" s="72" t="s">
        <v>129</v>
      </c>
      <c r="F493" s="72">
        <v>0.49</v>
      </c>
      <c r="G493" s="72">
        <v>0.06</v>
      </c>
      <c r="H493" s="72">
        <v>2.58</v>
      </c>
      <c r="I493" s="12" t="s">
        <v>833</v>
      </c>
      <c r="T493" s="318" t="str">
        <f t="shared" si="84"/>
        <v>トラック・バス</v>
      </c>
      <c r="U493" s="300" t="str">
        <f t="shared" si="85"/>
        <v>軽油</v>
      </c>
      <c r="V493" s="300" t="str">
        <f t="shared" si="86"/>
        <v>2.5～3.5 t</v>
      </c>
      <c r="W493" s="300" t="str">
        <f t="shared" si="87"/>
        <v>H15</v>
      </c>
      <c r="X493" s="301" t="str">
        <f t="shared" si="88"/>
        <v>KR</v>
      </c>
      <c r="Y493" s="380"/>
      <c r="Z493" s="300">
        <f t="shared" si="89"/>
        <v>0.49</v>
      </c>
      <c r="AA493" s="300">
        <f t="shared" si="90"/>
        <v>0.06</v>
      </c>
      <c r="AB493" s="361">
        <f t="shared" si="91"/>
        <v>2.58</v>
      </c>
    </row>
    <row r="494" spans="1:28" ht="13.5" customHeight="1" x14ac:dyDescent="0.2">
      <c r="A494" s="72" t="str">
        <f t="shared" si="94"/>
        <v>貨3軽HY</v>
      </c>
      <c r="B494" s="72" t="s">
        <v>917</v>
      </c>
      <c r="C494" s="72" t="s">
        <v>916</v>
      </c>
      <c r="D494" s="72" t="s">
        <v>20</v>
      </c>
      <c r="E494" s="72" t="s">
        <v>116</v>
      </c>
      <c r="F494" s="72">
        <v>0.245</v>
      </c>
      <c r="G494" s="72">
        <v>0.03</v>
      </c>
      <c r="H494" s="284">
        <v>2.58</v>
      </c>
      <c r="I494" s="12" t="s">
        <v>241</v>
      </c>
      <c r="J494" s="72" t="s">
        <v>242</v>
      </c>
      <c r="T494" s="318" t="str">
        <f t="shared" si="84"/>
        <v>トラック・バス</v>
      </c>
      <c r="U494" s="300" t="str">
        <f t="shared" si="85"/>
        <v>軽油</v>
      </c>
      <c r="V494" s="300" t="str">
        <f t="shared" si="86"/>
        <v>2.5～3.5 t</v>
      </c>
      <c r="W494" s="300" t="str">
        <f t="shared" si="87"/>
        <v>H15</v>
      </c>
      <c r="X494" s="301" t="str">
        <f t="shared" si="88"/>
        <v>HY</v>
      </c>
      <c r="Y494" s="380"/>
      <c r="Z494" s="300">
        <f t="shared" si="89"/>
        <v>0.245</v>
      </c>
      <c r="AA494" s="300">
        <f t="shared" si="90"/>
        <v>0.03</v>
      </c>
      <c r="AB494" s="361">
        <f t="shared" si="91"/>
        <v>2.58</v>
      </c>
    </row>
    <row r="495" spans="1:28" x14ac:dyDescent="0.2">
      <c r="A495" s="72" t="str">
        <f t="shared" si="94"/>
        <v>貨3軽TK</v>
      </c>
      <c r="B495" s="72" t="s">
        <v>917</v>
      </c>
      <c r="C495" s="72" t="s">
        <v>916</v>
      </c>
      <c r="D495" s="72" t="s">
        <v>20</v>
      </c>
      <c r="E495" s="72" t="s">
        <v>156</v>
      </c>
      <c r="F495" s="72">
        <v>0.36749999999999999</v>
      </c>
      <c r="G495" s="72">
        <v>4.4999999999999998E-2</v>
      </c>
      <c r="H495" s="72">
        <v>2.58</v>
      </c>
      <c r="I495" s="12" t="s">
        <v>833</v>
      </c>
      <c r="J495" s="72" t="s">
        <v>243</v>
      </c>
      <c r="T495" s="318" t="str">
        <f t="shared" si="84"/>
        <v>トラック・バス</v>
      </c>
      <c r="U495" s="300" t="str">
        <f t="shared" si="85"/>
        <v>軽油</v>
      </c>
      <c r="V495" s="300" t="str">
        <f t="shared" si="86"/>
        <v>2.5～3.5 t</v>
      </c>
      <c r="W495" s="300" t="str">
        <f t="shared" si="87"/>
        <v>H15</v>
      </c>
      <c r="X495" s="301" t="str">
        <f t="shared" si="88"/>
        <v>TK</v>
      </c>
      <c r="Y495" s="380" t="s">
        <v>1707</v>
      </c>
      <c r="Z495" s="300">
        <f t="shared" si="89"/>
        <v>0.36749999999999999</v>
      </c>
      <c r="AA495" s="300">
        <f t="shared" si="90"/>
        <v>4.4999999999999998E-2</v>
      </c>
      <c r="AB495" s="361">
        <f t="shared" si="91"/>
        <v>2.58</v>
      </c>
    </row>
    <row r="496" spans="1:28" ht="13.5" customHeight="1" x14ac:dyDescent="0.2">
      <c r="A496" s="72" t="str">
        <f t="shared" si="94"/>
        <v>貨3軽XK</v>
      </c>
      <c r="B496" s="72" t="s">
        <v>917</v>
      </c>
      <c r="C496" s="72" t="s">
        <v>916</v>
      </c>
      <c r="D496" s="72" t="s">
        <v>20</v>
      </c>
      <c r="E496" s="72" t="s">
        <v>185</v>
      </c>
      <c r="F496" s="72">
        <v>0.36749999999999999</v>
      </c>
      <c r="G496" s="72">
        <v>4.4999999999999998E-2</v>
      </c>
      <c r="H496" s="284">
        <v>2.58</v>
      </c>
      <c r="I496" s="12" t="s">
        <v>241</v>
      </c>
      <c r="J496" s="72" t="s">
        <v>972</v>
      </c>
      <c r="T496" s="318" t="str">
        <f t="shared" si="84"/>
        <v>トラック・バス</v>
      </c>
      <c r="U496" s="300" t="str">
        <f t="shared" si="85"/>
        <v>軽油</v>
      </c>
      <c r="V496" s="300" t="str">
        <f t="shared" si="86"/>
        <v>2.5～3.5 t</v>
      </c>
      <c r="W496" s="300" t="str">
        <f t="shared" si="87"/>
        <v>H15</v>
      </c>
      <c r="X496" s="301" t="str">
        <f t="shared" si="88"/>
        <v>XK</v>
      </c>
      <c r="Y496" s="380" t="s">
        <v>1707</v>
      </c>
      <c r="Z496" s="300">
        <f t="shared" si="89"/>
        <v>0.36749999999999999</v>
      </c>
      <c r="AA496" s="300">
        <f t="shared" si="90"/>
        <v>4.4999999999999998E-2</v>
      </c>
      <c r="AB496" s="361">
        <f t="shared" si="91"/>
        <v>2.58</v>
      </c>
    </row>
    <row r="497" spans="1:35" x14ac:dyDescent="0.2">
      <c r="A497" s="72" t="str">
        <f t="shared" si="94"/>
        <v>貨3軽LK</v>
      </c>
      <c r="B497" s="72" t="s">
        <v>917</v>
      </c>
      <c r="C497" s="72" t="s">
        <v>916</v>
      </c>
      <c r="D497" s="72" t="s">
        <v>20</v>
      </c>
      <c r="E497" s="72" t="s">
        <v>133</v>
      </c>
      <c r="F497" s="72">
        <v>0.245</v>
      </c>
      <c r="G497" s="72">
        <v>0.03</v>
      </c>
      <c r="H497" s="72">
        <v>2.58</v>
      </c>
      <c r="I497" s="12" t="s">
        <v>833</v>
      </c>
      <c r="J497" s="72" t="s">
        <v>244</v>
      </c>
      <c r="T497" s="318" t="str">
        <f t="shared" si="84"/>
        <v>トラック・バス</v>
      </c>
      <c r="U497" s="300" t="str">
        <f t="shared" si="85"/>
        <v>軽油</v>
      </c>
      <c r="V497" s="300" t="str">
        <f t="shared" si="86"/>
        <v>2.5～3.5 t</v>
      </c>
      <c r="W497" s="300" t="str">
        <f t="shared" si="87"/>
        <v>H15</v>
      </c>
      <c r="X497" s="301" t="str">
        <f t="shared" si="88"/>
        <v>LK</v>
      </c>
      <c r="Y497" s="380" t="s">
        <v>1708</v>
      </c>
      <c r="Z497" s="300">
        <f t="shared" si="89"/>
        <v>0.245</v>
      </c>
      <c r="AA497" s="300">
        <f t="shared" si="90"/>
        <v>0.03</v>
      </c>
      <c r="AB497" s="361">
        <f t="shared" si="91"/>
        <v>2.58</v>
      </c>
      <c r="AD497" s="284"/>
      <c r="AE497" s="284"/>
      <c r="AF497" s="284"/>
      <c r="AG497" s="284"/>
      <c r="AH497" s="284"/>
      <c r="AI497" s="284"/>
    </row>
    <row r="498" spans="1:35" x14ac:dyDescent="0.2">
      <c r="A498" s="72" t="str">
        <f t="shared" si="94"/>
        <v>貨3軽YK</v>
      </c>
      <c r="B498" s="72" t="s">
        <v>917</v>
      </c>
      <c r="C498" s="72" t="s">
        <v>916</v>
      </c>
      <c r="D498" s="72" t="s">
        <v>20</v>
      </c>
      <c r="E498" s="72" t="s">
        <v>191</v>
      </c>
      <c r="F498" s="72">
        <v>0.245</v>
      </c>
      <c r="G498" s="72">
        <v>0.03</v>
      </c>
      <c r="H498" s="72">
        <v>2.58</v>
      </c>
      <c r="I498" s="12" t="s">
        <v>241</v>
      </c>
      <c r="J498" s="72" t="s">
        <v>973</v>
      </c>
      <c r="T498" s="318" t="str">
        <f t="shared" si="84"/>
        <v>トラック・バス</v>
      </c>
      <c r="U498" s="300" t="str">
        <f t="shared" si="85"/>
        <v>軽油</v>
      </c>
      <c r="V498" s="300" t="str">
        <f t="shared" si="86"/>
        <v>2.5～3.5 t</v>
      </c>
      <c r="W498" s="300" t="str">
        <f t="shared" si="87"/>
        <v>H15</v>
      </c>
      <c r="X498" s="301" t="str">
        <f t="shared" si="88"/>
        <v>YK</v>
      </c>
      <c r="Y498" s="380" t="s">
        <v>1708</v>
      </c>
      <c r="Z498" s="300">
        <f t="shared" si="89"/>
        <v>0.245</v>
      </c>
      <c r="AA498" s="300">
        <f t="shared" si="90"/>
        <v>0.03</v>
      </c>
      <c r="AB498" s="361">
        <f t="shared" si="91"/>
        <v>2.58</v>
      </c>
    </row>
    <row r="499" spans="1:35" s="284" customFormat="1" x14ac:dyDescent="0.2">
      <c r="A499" s="72" t="str">
        <f t="shared" si="94"/>
        <v>貨3軽UK</v>
      </c>
      <c r="B499" s="72" t="s">
        <v>917</v>
      </c>
      <c r="C499" s="72" t="s">
        <v>916</v>
      </c>
      <c r="D499" s="72" t="s">
        <v>20</v>
      </c>
      <c r="E499" s="72" t="s">
        <v>162</v>
      </c>
      <c r="F499" s="72">
        <v>0.1225</v>
      </c>
      <c r="G499" s="72">
        <v>1.4999999999999999E-2</v>
      </c>
      <c r="H499" s="284">
        <v>2.58</v>
      </c>
      <c r="I499" s="12" t="s">
        <v>833</v>
      </c>
      <c r="J499" s="72" t="s">
        <v>245</v>
      </c>
      <c r="K499" s="72"/>
      <c r="L499" s="72"/>
      <c r="M499" s="72"/>
      <c r="N499" s="72"/>
      <c r="O499" s="72"/>
      <c r="P499" s="72"/>
      <c r="Q499" s="72"/>
      <c r="R499" s="72"/>
      <c r="S499" s="72"/>
      <c r="T499" s="318" t="str">
        <f t="shared" si="84"/>
        <v>トラック・バス</v>
      </c>
      <c r="U499" s="300" t="str">
        <f t="shared" si="85"/>
        <v>軽油</v>
      </c>
      <c r="V499" s="300" t="str">
        <f t="shared" si="86"/>
        <v>2.5～3.5 t</v>
      </c>
      <c r="W499" s="300" t="str">
        <f t="shared" si="87"/>
        <v>H15</v>
      </c>
      <c r="X499" s="301" t="str">
        <f t="shared" si="88"/>
        <v>UK</v>
      </c>
      <c r="Y499" s="380" t="s">
        <v>1709</v>
      </c>
      <c r="Z499" s="300">
        <f t="shared" si="89"/>
        <v>0.1225</v>
      </c>
      <c r="AA499" s="300">
        <f t="shared" si="90"/>
        <v>1.4999999999999999E-2</v>
      </c>
      <c r="AB499" s="361">
        <f t="shared" si="91"/>
        <v>2.58</v>
      </c>
    </row>
    <row r="500" spans="1:35" x14ac:dyDescent="0.2">
      <c r="A500" s="72" t="str">
        <f t="shared" si="94"/>
        <v>貨3軽ZK</v>
      </c>
      <c r="B500" s="72" t="s">
        <v>917</v>
      </c>
      <c r="C500" s="72" t="s">
        <v>916</v>
      </c>
      <c r="D500" s="72" t="s">
        <v>20</v>
      </c>
      <c r="E500" s="72" t="s">
        <v>196</v>
      </c>
      <c r="F500" s="72">
        <v>0.1225</v>
      </c>
      <c r="G500" s="72">
        <v>1.4999999999999999E-2</v>
      </c>
      <c r="H500" s="72">
        <v>2.58</v>
      </c>
      <c r="I500" s="12" t="s">
        <v>241</v>
      </c>
      <c r="J500" s="72" t="s">
        <v>974</v>
      </c>
      <c r="T500" s="318" t="str">
        <f t="shared" si="84"/>
        <v>トラック・バス</v>
      </c>
      <c r="U500" s="300" t="str">
        <f t="shared" si="85"/>
        <v>軽油</v>
      </c>
      <c r="V500" s="300" t="str">
        <f t="shared" si="86"/>
        <v>2.5～3.5 t</v>
      </c>
      <c r="W500" s="300" t="str">
        <f t="shared" si="87"/>
        <v>H15</v>
      </c>
      <c r="X500" s="301" t="str">
        <f t="shared" si="88"/>
        <v>ZK</v>
      </c>
      <c r="Y500" s="380" t="s">
        <v>1709</v>
      </c>
      <c r="Z500" s="300">
        <f t="shared" si="89"/>
        <v>0.1225</v>
      </c>
      <c r="AA500" s="300">
        <f t="shared" si="90"/>
        <v>1.4999999999999999E-2</v>
      </c>
      <c r="AB500" s="361">
        <f t="shared" si="91"/>
        <v>2.58</v>
      </c>
    </row>
    <row r="501" spans="1:35" s="284" customFormat="1" x14ac:dyDescent="0.2">
      <c r="A501" s="72" t="str">
        <f t="shared" si="94"/>
        <v>貨3軽ADF</v>
      </c>
      <c r="B501" s="72" t="s">
        <v>917</v>
      </c>
      <c r="C501" s="72" t="s">
        <v>916</v>
      </c>
      <c r="D501" s="72" t="s">
        <v>839</v>
      </c>
      <c r="E501" s="72" t="s">
        <v>305</v>
      </c>
      <c r="F501" s="72">
        <v>0.25</v>
      </c>
      <c r="G501" s="72">
        <v>1.4999999999999999E-2</v>
      </c>
      <c r="H501" s="284">
        <v>2.58</v>
      </c>
      <c r="I501" s="12" t="s">
        <v>1085</v>
      </c>
      <c r="J501" s="72"/>
      <c r="K501" s="72"/>
      <c r="L501" s="72"/>
      <c r="M501" s="72"/>
      <c r="N501" s="72"/>
      <c r="O501" s="72"/>
      <c r="P501" s="72"/>
      <c r="Q501" s="72"/>
      <c r="R501" s="72"/>
      <c r="S501" s="72"/>
      <c r="T501" s="318" t="str">
        <f t="shared" si="84"/>
        <v>トラック・バス</v>
      </c>
      <c r="U501" s="300" t="str">
        <f t="shared" si="85"/>
        <v>軽油</v>
      </c>
      <c r="V501" s="300" t="str">
        <f t="shared" si="86"/>
        <v>2.5～3.5 t</v>
      </c>
      <c r="W501" s="300" t="str">
        <f t="shared" si="87"/>
        <v>H17</v>
      </c>
      <c r="X501" s="301" t="str">
        <f t="shared" si="88"/>
        <v>ADF</v>
      </c>
      <c r="Y501" s="380"/>
      <c r="Z501" s="300">
        <f t="shared" si="89"/>
        <v>0.25</v>
      </c>
      <c r="AA501" s="300">
        <f t="shared" si="90"/>
        <v>1.4999999999999999E-2</v>
      </c>
      <c r="AB501" s="361">
        <f t="shared" si="91"/>
        <v>2.58</v>
      </c>
    </row>
    <row r="502" spans="1:35" x14ac:dyDescent="0.2">
      <c r="A502" s="72" t="str">
        <f t="shared" si="94"/>
        <v>貨3軽ACF</v>
      </c>
      <c r="B502" s="72" t="s">
        <v>917</v>
      </c>
      <c r="C502" s="72" t="s">
        <v>916</v>
      </c>
      <c r="D502" s="72" t="s">
        <v>839</v>
      </c>
      <c r="E502" s="72" t="s">
        <v>306</v>
      </c>
      <c r="F502" s="72">
        <v>0.125</v>
      </c>
      <c r="G502" s="72">
        <v>7.4999999999999997E-3</v>
      </c>
      <c r="H502" s="72">
        <v>2.58</v>
      </c>
      <c r="I502" s="12" t="s">
        <v>241</v>
      </c>
      <c r="J502" s="72" t="s">
        <v>242</v>
      </c>
      <c r="T502" s="318" t="str">
        <f t="shared" si="84"/>
        <v>トラック・バス</v>
      </c>
      <c r="U502" s="300" t="str">
        <f t="shared" si="85"/>
        <v>軽油</v>
      </c>
      <c r="V502" s="300" t="str">
        <f t="shared" si="86"/>
        <v>2.5～3.5 t</v>
      </c>
      <c r="W502" s="300" t="str">
        <f t="shared" si="87"/>
        <v>H17</v>
      </c>
      <c r="X502" s="301" t="str">
        <f t="shared" si="88"/>
        <v>ACF</v>
      </c>
      <c r="Y502" s="380"/>
      <c r="Z502" s="300">
        <f t="shared" si="89"/>
        <v>0.125</v>
      </c>
      <c r="AA502" s="300">
        <f t="shared" si="90"/>
        <v>7.4999999999999997E-3</v>
      </c>
      <c r="AB502" s="361">
        <f t="shared" si="91"/>
        <v>2.58</v>
      </c>
    </row>
    <row r="503" spans="1:35" s="284" customFormat="1" x14ac:dyDescent="0.2">
      <c r="A503" s="72" t="str">
        <f t="shared" si="94"/>
        <v>貨3軽AMF</v>
      </c>
      <c r="B503" s="72" t="s">
        <v>917</v>
      </c>
      <c r="C503" s="72" t="s">
        <v>916</v>
      </c>
      <c r="D503" s="72" t="s">
        <v>839</v>
      </c>
      <c r="E503" s="72" t="s">
        <v>1234</v>
      </c>
      <c r="F503" s="72">
        <v>6.25E-2</v>
      </c>
      <c r="G503" s="72">
        <v>3.7499999999999999E-3</v>
      </c>
      <c r="H503" s="284">
        <v>2.58</v>
      </c>
      <c r="I503" s="12" t="s">
        <v>498</v>
      </c>
      <c r="J503" s="72"/>
      <c r="K503" s="72"/>
      <c r="L503" s="72"/>
      <c r="M503" s="72"/>
      <c r="N503" s="72"/>
      <c r="O503" s="72"/>
      <c r="P503" s="72"/>
      <c r="Q503" s="72"/>
      <c r="R503" s="72"/>
      <c r="S503" s="72"/>
      <c r="T503" s="318" t="str">
        <f t="shared" si="84"/>
        <v>トラック・バス</v>
      </c>
      <c r="U503" s="300" t="str">
        <f t="shared" si="85"/>
        <v>軽油</v>
      </c>
      <c r="V503" s="300" t="str">
        <f t="shared" si="86"/>
        <v>2.5～3.5 t</v>
      </c>
      <c r="W503" s="300" t="str">
        <f t="shared" si="87"/>
        <v>H17</v>
      </c>
      <c r="X503" s="301" t="str">
        <f t="shared" si="88"/>
        <v>AMF</v>
      </c>
      <c r="Y503" s="380"/>
      <c r="Z503" s="300">
        <f t="shared" si="89"/>
        <v>6.25E-2</v>
      </c>
      <c r="AA503" s="300">
        <f t="shared" si="90"/>
        <v>3.7499999999999999E-3</v>
      </c>
      <c r="AB503" s="361">
        <f t="shared" si="91"/>
        <v>2.58</v>
      </c>
    </row>
    <row r="504" spans="1:35" x14ac:dyDescent="0.2">
      <c r="A504" s="72" t="str">
        <f t="shared" si="94"/>
        <v>貨3軽CCF</v>
      </c>
      <c r="B504" s="72" t="s">
        <v>917</v>
      </c>
      <c r="C504" s="72" t="s">
        <v>916</v>
      </c>
      <c r="D504" s="72" t="s">
        <v>839</v>
      </c>
      <c r="E504" s="72" t="s">
        <v>899</v>
      </c>
      <c r="F504" s="72">
        <v>0.125</v>
      </c>
      <c r="G504" s="72">
        <v>7.4999999999999997E-3</v>
      </c>
      <c r="H504" s="72">
        <v>2.58</v>
      </c>
      <c r="I504" s="12" t="s">
        <v>241</v>
      </c>
      <c r="J504" s="72" t="s">
        <v>974</v>
      </c>
      <c r="T504" s="318" t="str">
        <f t="shared" si="84"/>
        <v>トラック・バス</v>
      </c>
      <c r="U504" s="300" t="str">
        <f t="shared" si="85"/>
        <v>軽油</v>
      </c>
      <c r="V504" s="300" t="str">
        <f t="shared" si="86"/>
        <v>2.5～3.5 t</v>
      </c>
      <c r="W504" s="300" t="str">
        <f t="shared" si="87"/>
        <v>H17</v>
      </c>
      <c r="X504" s="301" t="str">
        <f t="shared" si="88"/>
        <v>CCF</v>
      </c>
      <c r="Y504" s="380" t="s">
        <v>1702</v>
      </c>
      <c r="Z504" s="300">
        <f t="shared" si="89"/>
        <v>0.125</v>
      </c>
      <c r="AA504" s="300">
        <f t="shared" si="90"/>
        <v>7.4999999999999997E-3</v>
      </c>
      <c r="AB504" s="361">
        <f t="shared" si="91"/>
        <v>2.58</v>
      </c>
    </row>
    <row r="505" spans="1:35" s="284" customFormat="1" x14ac:dyDescent="0.2">
      <c r="A505" s="72" t="str">
        <f t="shared" si="94"/>
        <v>貨3軽CDF</v>
      </c>
      <c r="B505" s="72" t="s">
        <v>917</v>
      </c>
      <c r="C505" s="72" t="s">
        <v>916</v>
      </c>
      <c r="D505" s="72" t="s">
        <v>839</v>
      </c>
      <c r="E505" s="72" t="s">
        <v>900</v>
      </c>
      <c r="F505" s="72">
        <v>0.125</v>
      </c>
      <c r="G505" s="72">
        <v>7.4999999999999997E-3</v>
      </c>
      <c r="H505" s="284">
        <v>2.58</v>
      </c>
      <c r="I505" s="12" t="s">
        <v>1085</v>
      </c>
      <c r="J505" s="72" t="s">
        <v>245</v>
      </c>
      <c r="T505" s="318" t="str">
        <f t="shared" si="84"/>
        <v>トラック・バス</v>
      </c>
      <c r="U505" s="300" t="str">
        <f t="shared" si="85"/>
        <v>軽油</v>
      </c>
      <c r="V505" s="300" t="str">
        <f t="shared" si="86"/>
        <v>2.5～3.5 t</v>
      </c>
      <c r="W505" s="300" t="str">
        <f t="shared" si="87"/>
        <v>H17</v>
      </c>
      <c r="X505" s="301" t="str">
        <f t="shared" si="88"/>
        <v>CDF</v>
      </c>
      <c r="Y505" s="380" t="s">
        <v>1702</v>
      </c>
      <c r="Z505" s="300">
        <f t="shared" si="89"/>
        <v>0.125</v>
      </c>
      <c r="AA505" s="300">
        <f t="shared" si="90"/>
        <v>7.4999999999999997E-3</v>
      </c>
      <c r="AB505" s="361">
        <f t="shared" si="91"/>
        <v>2.58</v>
      </c>
    </row>
    <row r="506" spans="1:35" x14ac:dyDescent="0.2">
      <c r="A506" s="72" t="str">
        <f t="shared" si="94"/>
        <v>貨3軽CMF</v>
      </c>
      <c r="B506" s="72" t="s">
        <v>917</v>
      </c>
      <c r="C506" s="72" t="s">
        <v>916</v>
      </c>
      <c r="D506" s="72" t="s">
        <v>839</v>
      </c>
      <c r="E506" s="72" t="s">
        <v>1241</v>
      </c>
      <c r="F506" s="72">
        <v>0.125</v>
      </c>
      <c r="G506" s="72">
        <v>7.4999999999999997E-3</v>
      </c>
      <c r="H506" s="72">
        <v>2.58</v>
      </c>
      <c r="I506" s="12" t="s">
        <v>498</v>
      </c>
      <c r="T506" s="318" t="str">
        <f t="shared" si="84"/>
        <v>トラック・バス</v>
      </c>
      <c r="U506" s="300" t="str">
        <f t="shared" si="85"/>
        <v>軽油</v>
      </c>
      <c r="V506" s="300" t="str">
        <f t="shared" si="86"/>
        <v>2.5～3.5 t</v>
      </c>
      <c r="W506" s="300" t="str">
        <f t="shared" si="87"/>
        <v>H17</v>
      </c>
      <c r="X506" s="301" t="str">
        <f t="shared" si="88"/>
        <v>CMF</v>
      </c>
      <c r="Y506" s="380" t="s">
        <v>1702</v>
      </c>
      <c r="Z506" s="300">
        <f t="shared" si="89"/>
        <v>0.125</v>
      </c>
      <c r="AA506" s="300">
        <f t="shared" si="90"/>
        <v>7.4999999999999997E-3</v>
      </c>
      <c r="AB506" s="361">
        <f t="shared" si="91"/>
        <v>2.58</v>
      </c>
    </row>
    <row r="507" spans="1:35" s="284" customFormat="1" x14ac:dyDescent="0.2">
      <c r="A507" s="72" t="str">
        <f t="shared" si="94"/>
        <v>貨3軽DCF</v>
      </c>
      <c r="B507" s="72" t="s">
        <v>917</v>
      </c>
      <c r="C507" s="72" t="s">
        <v>916</v>
      </c>
      <c r="D507" s="72" t="s">
        <v>839</v>
      </c>
      <c r="E507" s="72" t="s">
        <v>901</v>
      </c>
      <c r="F507" s="72">
        <v>6.25E-2</v>
      </c>
      <c r="G507" s="72">
        <v>3.7499999999999999E-3</v>
      </c>
      <c r="H507" s="72">
        <v>2.58</v>
      </c>
      <c r="I507" s="12" t="s">
        <v>241</v>
      </c>
      <c r="J507" s="72" t="s">
        <v>1126</v>
      </c>
      <c r="T507" s="318" t="str">
        <f t="shared" si="84"/>
        <v>トラック・バス</v>
      </c>
      <c r="U507" s="300" t="str">
        <f t="shared" si="85"/>
        <v>軽油</v>
      </c>
      <c r="V507" s="300" t="str">
        <f t="shared" si="86"/>
        <v>2.5～3.5 t</v>
      </c>
      <c r="W507" s="300" t="str">
        <f t="shared" si="87"/>
        <v>H17</v>
      </c>
      <c r="X507" s="301" t="str">
        <f t="shared" si="88"/>
        <v>DCF</v>
      </c>
      <c r="Y507" s="380" t="s">
        <v>1703</v>
      </c>
      <c r="Z507" s="300">
        <f t="shared" si="89"/>
        <v>6.25E-2</v>
      </c>
      <c r="AA507" s="300">
        <f t="shared" si="90"/>
        <v>3.7499999999999999E-3</v>
      </c>
      <c r="AB507" s="361">
        <f t="shared" si="91"/>
        <v>2.58</v>
      </c>
    </row>
    <row r="508" spans="1:35" x14ac:dyDescent="0.2">
      <c r="A508" s="72" t="str">
        <f t="shared" si="94"/>
        <v>貨3軽DDF</v>
      </c>
      <c r="B508" s="72" t="s">
        <v>917</v>
      </c>
      <c r="C508" s="72" t="s">
        <v>916</v>
      </c>
      <c r="D508" s="72" t="s">
        <v>839</v>
      </c>
      <c r="E508" s="72" t="s">
        <v>902</v>
      </c>
      <c r="F508" s="72">
        <v>6.25E-2</v>
      </c>
      <c r="G508" s="72">
        <v>3.7499999999999999E-3</v>
      </c>
      <c r="H508" s="284">
        <v>2.58</v>
      </c>
      <c r="I508" s="12" t="s">
        <v>1085</v>
      </c>
      <c r="J508" s="72" t="s">
        <v>283</v>
      </c>
      <c r="T508" s="318" t="str">
        <f t="shared" si="84"/>
        <v>トラック・バス</v>
      </c>
      <c r="U508" s="300" t="str">
        <f t="shared" si="85"/>
        <v>軽油</v>
      </c>
      <c r="V508" s="300" t="str">
        <f t="shared" si="86"/>
        <v>2.5～3.5 t</v>
      </c>
      <c r="W508" s="300" t="str">
        <f t="shared" si="87"/>
        <v>H17</v>
      </c>
      <c r="X508" s="301" t="str">
        <f t="shared" si="88"/>
        <v>DDF</v>
      </c>
      <c r="Y508" s="380" t="s">
        <v>1703</v>
      </c>
      <c r="Z508" s="300">
        <f t="shared" si="89"/>
        <v>6.25E-2</v>
      </c>
      <c r="AA508" s="300">
        <f t="shared" si="90"/>
        <v>3.7499999999999999E-3</v>
      </c>
      <c r="AB508" s="361">
        <f t="shared" si="91"/>
        <v>2.58</v>
      </c>
    </row>
    <row r="509" spans="1:35" s="284" customFormat="1" x14ac:dyDescent="0.2">
      <c r="A509" s="72" t="str">
        <f t="shared" si="94"/>
        <v>貨3軽DMF</v>
      </c>
      <c r="B509" s="72" t="s">
        <v>917</v>
      </c>
      <c r="C509" s="72" t="s">
        <v>916</v>
      </c>
      <c r="D509" s="72" t="s">
        <v>839</v>
      </c>
      <c r="E509" s="72" t="s">
        <v>1245</v>
      </c>
      <c r="F509" s="72">
        <v>6.25E-2</v>
      </c>
      <c r="G509" s="72">
        <v>3.7499999999999999E-3</v>
      </c>
      <c r="H509" s="72">
        <v>2.58</v>
      </c>
      <c r="I509" s="12" t="s">
        <v>498</v>
      </c>
      <c r="J509" s="72"/>
      <c r="T509" s="318" t="str">
        <f t="shared" si="84"/>
        <v>トラック・バス</v>
      </c>
      <c r="U509" s="300" t="str">
        <f t="shared" si="85"/>
        <v>軽油</v>
      </c>
      <c r="V509" s="300" t="str">
        <f t="shared" si="86"/>
        <v>2.5～3.5 t</v>
      </c>
      <c r="W509" s="300" t="str">
        <f t="shared" si="87"/>
        <v>H17</v>
      </c>
      <c r="X509" s="301" t="str">
        <f t="shared" si="88"/>
        <v>DMF</v>
      </c>
      <c r="Y509" s="380" t="s">
        <v>1703</v>
      </c>
      <c r="Z509" s="300">
        <f t="shared" si="89"/>
        <v>6.25E-2</v>
      </c>
      <c r="AA509" s="300">
        <f t="shared" si="90"/>
        <v>3.7499999999999999E-3</v>
      </c>
      <c r="AB509" s="361">
        <f t="shared" si="91"/>
        <v>2.58</v>
      </c>
    </row>
    <row r="510" spans="1:35" x14ac:dyDescent="0.2">
      <c r="A510" s="72" t="str">
        <f t="shared" si="94"/>
        <v>貨3軽LDF</v>
      </c>
      <c r="B510" s="72" t="s">
        <v>917</v>
      </c>
      <c r="C510" s="72" t="s">
        <v>916</v>
      </c>
      <c r="D510" s="72" t="s">
        <v>1100</v>
      </c>
      <c r="E510" s="72" t="s">
        <v>317</v>
      </c>
      <c r="F510" s="72">
        <v>0.15</v>
      </c>
      <c r="G510" s="72">
        <v>7.0000000000000001E-3</v>
      </c>
      <c r="H510" s="284">
        <v>2.58</v>
      </c>
      <c r="I510" s="12" t="s">
        <v>285</v>
      </c>
      <c r="T510" s="318" t="str">
        <f t="shared" si="84"/>
        <v>トラック・バス</v>
      </c>
      <c r="U510" s="300" t="str">
        <f t="shared" si="85"/>
        <v>軽油</v>
      </c>
      <c r="V510" s="300" t="str">
        <f t="shared" si="86"/>
        <v>2.5～3.5 t</v>
      </c>
      <c r="W510" s="300" t="str">
        <f t="shared" si="87"/>
        <v>H21</v>
      </c>
      <c r="X510" s="301" t="str">
        <f t="shared" si="88"/>
        <v>LDF</v>
      </c>
      <c r="Y510" s="380"/>
      <c r="Z510" s="300">
        <f t="shared" si="89"/>
        <v>0.15</v>
      </c>
      <c r="AA510" s="300">
        <f t="shared" si="90"/>
        <v>7.0000000000000001E-3</v>
      </c>
      <c r="AB510" s="361">
        <f t="shared" si="91"/>
        <v>2.58</v>
      </c>
    </row>
    <row r="511" spans="1:35" s="284" customFormat="1" x14ac:dyDescent="0.2">
      <c r="A511" s="72" t="str">
        <f t="shared" si="94"/>
        <v>貨3軽LCF</v>
      </c>
      <c r="B511" s="72" t="s">
        <v>917</v>
      </c>
      <c r="C511" s="72" t="s">
        <v>916</v>
      </c>
      <c r="D511" s="72" t="s">
        <v>1100</v>
      </c>
      <c r="E511" s="72" t="s">
        <v>318</v>
      </c>
      <c r="F511" s="72">
        <v>7.4999999999999997E-2</v>
      </c>
      <c r="G511" s="72">
        <v>3.5000000000000001E-3</v>
      </c>
      <c r="H511" s="72">
        <v>2.58</v>
      </c>
      <c r="I511" s="12" t="s">
        <v>241</v>
      </c>
      <c r="J511" s="72" t="s">
        <v>242</v>
      </c>
      <c r="T511" s="318" t="str">
        <f t="shared" si="84"/>
        <v>トラック・バス</v>
      </c>
      <c r="U511" s="300" t="str">
        <f t="shared" si="85"/>
        <v>軽油</v>
      </c>
      <c r="V511" s="300" t="str">
        <f t="shared" si="86"/>
        <v>2.5～3.5 t</v>
      </c>
      <c r="W511" s="300" t="str">
        <f t="shared" si="87"/>
        <v>H21</v>
      </c>
      <c r="X511" s="301" t="str">
        <f t="shared" si="88"/>
        <v>LCF</v>
      </c>
      <c r="Y511" s="380"/>
      <c r="Z511" s="300">
        <f t="shared" si="89"/>
        <v>7.4999999999999997E-2</v>
      </c>
      <c r="AA511" s="300">
        <f t="shared" si="90"/>
        <v>3.5000000000000001E-3</v>
      </c>
      <c r="AB511" s="361">
        <f t="shared" si="91"/>
        <v>2.58</v>
      </c>
    </row>
    <row r="512" spans="1:35" x14ac:dyDescent="0.2">
      <c r="A512" s="72" t="str">
        <f t="shared" ref="A512:A521" si="95">CONCATENATE(C512,E512)</f>
        <v>貨3軽LMF</v>
      </c>
      <c r="B512" s="72" t="s">
        <v>917</v>
      </c>
      <c r="C512" s="72" t="s">
        <v>916</v>
      </c>
      <c r="D512" s="72" t="s">
        <v>1100</v>
      </c>
      <c r="E512" s="291" t="s">
        <v>1560</v>
      </c>
      <c r="F512" s="291">
        <v>3.7499999999999999E-2</v>
      </c>
      <c r="G512" s="291">
        <v>1.75E-3</v>
      </c>
      <c r="H512" s="284">
        <v>2.58</v>
      </c>
      <c r="I512" s="12" t="s">
        <v>1480</v>
      </c>
      <c r="T512" s="318" t="str">
        <f t="shared" si="84"/>
        <v>トラック・バス</v>
      </c>
      <c r="U512" s="300" t="str">
        <f t="shared" si="85"/>
        <v>軽油</v>
      </c>
      <c r="V512" s="300" t="str">
        <f t="shared" si="86"/>
        <v>2.5～3.5 t</v>
      </c>
      <c r="W512" s="300" t="str">
        <f t="shared" si="87"/>
        <v>H21</v>
      </c>
      <c r="X512" s="301" t="str">
        <f t="shared" si="88"/>
        <v>LMF</v>
      </c>
      <c r="Y512" s="380"/>
      <c r="Z512" s="300">
        <f t="shared" si="89"/>
        <v>3.7499999999999999E-2</v>
      </c>
      <c r="AA512" s="300">
        <f t="shared" si="90"/>
        <v>1.75E-3</v>
      </c>
      <c r="AB512" s="361">
        <f t="shared" si="91"/>
        <v>2.58</v>
      </c>
      <c r="AD512" s="284"/>
      <c r="AE512" s="284"/>
      <c r="AF512" s="284"/>
      <c r="AG512" s="284"/>
      <c r="AH512" s="284"/>
      <c r="AI512" s="284"/>
    </row>
    <row r="513" spans="1:35" s="284" customFormat="1" x14ac:dyDescent="0.2">
      <c r="A513" s="72" t="str">
        <f t="shared" si="95"/>
        <v>貨3軽MDF</v>
      </c>
      <c r="B513" s="72" t="s">
        <v>917</v>
      </c>
      <c r="C513" s="72" t="s">
        <v>916</v>
      </c>
      <c r="D513" s="72" t="s">
        <v>1100</v>
      </c>
      <c r="E513" s="72" t="s">
        <v>319</v>
      </c>
      <c r="F513" s="72">
        <v>7.4999999999999997E-2</v>
      </c>
      <c r="G513" s="72">
        <v>3.5000000000000001E-3</v>
      </c>
      <c r="H513" s="72">
        <v>2.58</v>
      </c>
      <c r="I513" s="12" t="s">
        <v>285</v>
      </c>
      <c r="J513" s="72" t="s">
        <v>1056</v>
      </c>
      <c r="T513" s="318" t="str">
        <f t="shared" si="84"/>
        <v>トラック・バス</v>
      </c>
      <c r="U513" s="300" t="str">
        <f t="shared" si="85"/>
        <v>軽油</v>
      </c>
      <c r="V513" s="300" t="str">
        <f t="shared" si="86"/>
        <v>2.5～3.5 t</v>
      </c>
      <c r="W513" s="300" t="str">
        <f t="shared" si="87"/>
        <v>H21</v>
      </c>
      <c r="X513" s="301" t="str">
        <f t="shared" si="88"/>
        <v>MDF</v>
      </c>
      <c r="Y513" s="380" t="s">
        <v>1702</v>
      </c>
      <c r="Z513" s="300">
        <f t="shared" si="89"/>
        <v>7.4999999999999997E-2</v>
      </c>
      <c r="AA513" s="300">
        <f t="shared" si="90"/>
        <v>3.5000000000000001E-3</v>
      </c>
      <c r="AB513" s="361">
        <f t="shared" si="91"/>
        <v>2.58</v>
      </c>
    </row>
    <row r="514" spans="1:35" s="284" customFormat="1" x14ac:dyDescent="0.2">
      <c r="A514" s="72" t="str">
        <f t="shared" si="95"/>
        <v>貨3軽MCF</v>
      </c>
      <c r="B514" s="72" t="s">
        <v>917</v>
      </c>
      <c r="C514" s="72" t="s">
        <v>916</v>
      </c>
      <c r="D514" s="72" t="s">
        <v>1100</v>
      </c>
      <c r="E514" s="72" t="s">
        <v>320</v>
      </c>
      <c r="F514" s="72">
        <v>7.4999999999999997E-2</v>
      </c>
      <c r="G514" s="72">
        <v>3.5000000000000001E-3</v>
      </c>
      <c r="H514" s="284">
        <v>2.58</v>
      </c>
      <c r="I514" s="12" t="s">
        <v>241</v>
      </c>
      <c r="J514" s="72" t="s">
        <v>1103</v>
      </c>
      <c r="K514" s="72"/>
      <c r="L514" s="72"/>
      <c r="M514" s="72"/>
      <c r="N514" s="72"/>
      <c r="O514" s="72"/>
      <c r="P514" s="72"/>
      <c r="Q514" s="72"/>
      <c r="R514" s="72"/>
      <c r="S514" s="72"/>
      <c r="T514" s="318" t="str">
        <f t="shared" si="84"/>
        <v>トラック・バス</v>
      </c>
      <c r="U514" s="300" t="str">
        <f t="shared" si="85"/>
        <v>軽油</v>
      </c>
      <c r="V514" s="300" t="str">
        <f t="shared" si="86"/>
        <v>2.5～3.5 t</v>
      </c>
      <c r="W514" s="300" t="str">
        <f t="shared" si="87"/>
        <v>H21</v>
      </c>
      <c r="X514" s="301" t="str">
        <f t="shared" si="88"/>
        <v>MCF</v>
      </c>
      <c r="Y514" s="380" t="s">
        <v>1704</v>
      </c>
      <c r="Z514" s="300">
        <f t="shared" si="89"/>
        <v>7.4999999999999997E-2</v>
      </c>
      <c r="AA514" s="300">
        <f t="shared" si="90"/>
        <v>3.5000000000000001E-3</v>
      </c>
      <c r="AB514" s="361">
        <f t="shared" si="91"/>
        <v>2.58</v>
      </c>
    </row>
    <row r="515" spans="1:35" s="284" customFormat="1" x14ac:dyDescent="0.2">
      <c r="A515" s="72" t="str">
        <f t="shared" si="95"/>
        <v>貨3軽MMF</v>
      </c>
      <c r="B515" s="72" t="s">
        <v>917</v>
      </c>
      <c r="C515" s="72" t="s">
        <v>916</v>
      </c>
      <c r="D515" s="72" t="s">
        <v>1100</v>
      </c>
      <c r="E515" s="291" t="s">
        <v>1561</v>
      </c>
      <c r="F515" s="72">
        <v>7.4999999999999997E-2</v>
      </c>
      <c r="G515" s="72">
        <v>3.5000000000000001E-3</v>
      </c>
      <c r="H515" s="72">
        <v>2.58</v>
      </c>
      <c r="I515" s="12" t="s">
        <v>1480</v>
      </c>
      <c r="J515" s="72"/>
      <c r="T515" s="318" t="str">
        <f t="shared" si="84"/>
        <v>トラック・バス</v>
      </c>
      <c r="U515" s="300" t="str">
        <f t="shared" si="85"/>
        <v>軽油</v>
      </c>
      <c r="V515" s="300" t="str">
        <f t="shared" si="86"/>
        <v>2.5～3.5 t</v>
      </c>
      <c r="W515" s="300" t="str">
        <f t="shared" si="87"/>
        <v>H21</v>
      </c>
      <c r="X515" s="301" t="str">
        <f t="shared" si="88"/>
        <v>MMF</v>
      </c>
      <c r="Y515" s="380" t="s">
        <v>1704</v>
      </c>
      <c r="Z515" s="300">
        <f t="shared" si="89"/>
        <v>7.4999999999999997E-2</v>
      </c>
      <c r="AA515" s="300">
        <f t="shared" si="90"/>
        <v>3.5000000000000001E-3</v>
      </c>
      <c r="AB515" s="361">
        <f t="shared" si="91"/>
        <v>2.58</v>
      </c>
    </row>
    <row r="516" spans="1:35" s="284" customFormat="1" x14ac:dyDescent="0.2">
      <c r="A516" s="72" t="str">
        <f t="shared" si="95"/>
        <v>貨3軽RDF</v>
      </c>
      <c r="B516" s="72" t="s">
        <v>917</v>
      </c>
      <c r="C516" s="72" t="s">
        <v>916</v>
      </c>
      <c r="D516" s="72" t="s">
        <v>1100</v>
      </c>
      <c r="E516" s="72" t="s">
        <v>321</v>
      </c>
      <c r="F516" s="72">
        <v>3.7499999999999999E-2</v>
      </c>
      <c r="G516" s="72">
        <v>1.75E-3</v>
      </c>
      <c r="H516" s="72">
        <v>2.58</v>
      </c>
      <c r="I516" s="12" t="s">
        <v>285</v>
      </c>
      <c r="J516" s="72" t="s">
        <v>1057</v>
      </c>
      <c r="K516" s="72"/>
      <c r="L516" s="72"/>
      <c r="M516" s="72"/>
      <c r="N516" s="72"/>
      <c r="O516" s="72"/>
      <c r="P516" s="72"/>
      <c r="Q516" s="72"/>
      <c r="R516" s="72"/>
      <c r="S516" s="72"/>
      <c r="T516" s="318" t="str">
        <f t="shared" si="84"/>
        <v>トラック・バス</v>
      </c>
      <c r="U516" s="300" t="str">
        <f t="shared" si="85"/>
        <v>軽油</v>
      </c>
      <c r="V516" s="300" t="str">
        <f t="shared" si="86"/>
        <v>2.5～3.5 t</v>
      </c>
      <c r="W516" s="300" t="str">
        <f t="shared" si="87"/>
        <v>H21</v>
      </c>
      <c r="X516" s="301" t="str">
        <f t="shared" si="88"/>
        <v>RDF</v>
      </c>
      <c r="Y516" s="380" t="s">
        <v>1703</v>
      </c>
      <c r="Z516" s="300">
        <f t="shared" si="89"/>
        <v>3.7499999999999999E-2</v>
      </c>
      <c r="AA516" s="300">
        <f t="shared" si="90"/>
        <v>1.75E-3</v>
      </c>
      <c r="AB516" s="361">
        <f t="shared" si="91"/>
        <v>2.58</v>
      </c>
    </row>
    <row r="517" spans="1:35" s="284" customFormat="1" x14ac:dyDescent="0.2">
      <c r="A517" s="72" t="str">
        <f t="shared" si="95"/>
        <v>貨3軽RCF</v>
      </c>
      <c r="B517" s="72" t="s">
        <v>917</v>
      </c>
      <c r="C517" s="72" t="s">
        <v>916</v>
      </c>
      <c r="D517" s="72" t="s">
        <v>1100</v>
      </c>
      <c r="E517" s="72" t="s">
        <v>322</v>
      </c>
      <c r="F517" s="72">
        <v>3.7499999999999999E-2</v>
      </c>
      <c r="G517" s="72">
        <v>1.75E-3</v>
      </c>
      <c r="H517" s="284">
        <v>2.58</v>
      </c>
      <c r="I517" s="12" t="s">
        <v>241</v>
      </c>
      <c r="J517" s="72" t="s">
        <v>1112</v>
      </c>
      <c r="T517" s="318" t="str">
        <f t="shared" ref="T517:T580" si="96">IF(LEFT(C517,1)="貨","トラック・バス","乗用車")</f>
        <v>トラック・バス</v>
      </c>
      <c r="U517" s="300" t="str">
        <f t="shared" ref="U517:U580" si="97">VLOOKUP(RIGHT(C517,1),$AL$4:$AM$8,2,FALSE)</f>
        <v>軽油</v>
      </c>
      <c r="V517" s="300" t="str">
        <f t="shared" ref="V517:V580" si="98">VLOOKUP(VALUE(MID(C517,2,1)),$AL$10:$AM$15,2,FALSE)</f>
        <v>2.5～3.5 t</v>
      </c>
      <c r="W517" s="300" t="str">
        <f t="shared" ref="W517:W580" si="99">D517</f>
        <v>H21</v>
      </c>
      <c r="X517" s="301" t="str">
        <f t="shared" ref="X517:X580" si="100">E517</f>
        <v>RCF</v>
      </c>
      <c r="Y517" s="380" t="s">
        <v>1703</v>
      </c>
      <c r="Z517" s="300">
        <f t="shared" ref="Z517:Z580" si="101">F517</f>
        <v>3.7499999999999999E-2</v>
      </c>
      <c r="AA517" s="300">
        <f t="shared" ref="AA517:AA580" si="102">G517</f>
        <v>1.75E-3</v>
      </c>
      <c r="AB517" s="361">
        <f t="shared" ref="AB517:AB580" si="103">H517</f>
        <v>2.58</v>
      </c>
    </row>
    <row r="518" spans="1:35" s="284" customFormat="1" x14ac:dyDescent="0.2">
      <c r="A518" s="72" t="str">
        <f t="shared" si="95"/>
        <v>貨3軽RMF</v>
      </c>
      <c r="B518" s="72" t="s">
        <v>917</v>
      </c>
      <c r="C518" s="72" t="s">
        <v>916</v>
      </c>
      <c r="D518" s="72" t="s">
        <v>1100</v>
      </c>
      <c r="E518" s="291" t="s">
        <v>1562</v>
      </c>
      <c r="F518" s="72">
        <v>3.7499999999999999E-2</v>
      </c>
      <c r="G518" s="72">
        <v>1.75E-3</v>
      </c>
      <c r="H518" s="72">
        <v>2.58</v>
      </c>
      <c r="I518" s="12" t="s">
        <v>1480</v>
      </c>
      <c r="J518" s="72"/>
      <c r="K518" s="72"/>
      <c r="L518" s="72"/>
      <c r="M518" s="72"/>
      <c r="N518" s="72"/>
      <c r="O518" s="72"/>
      <c r="P518" s="72"/>
      <c r="Q518" s="72"/>
      <c r="R518" s="72"/>
      <c r="S518" s="72"/>
      <c r="T518" s="318" t="str">
        <f t="shared" si="96"/>
        <v>トラック・バス</v>
      </c>
      <c r="U518" s="300" t="str">
        <f t="shared" si="97"/>
        <v>軽油</v>
      </c>
      <c r="V518" s="300" t="str">
        <f t="shared" si="98"/>
        <v>2.5～3.5 t</v>
      </c>
      <c r="W518" s="300" t="str">
        <f t="shared" si="99"/>
        <v>H21</v>
      </c>
      <c r="X518" s="301" t="str">
        <f t="shared" si="100"/>
        <v>RMF</v>
      </c>
      <c r="Y518" s="380" t="s">
        <v>1711</v>
      </c>
      <c r="Z518" s="300">
        <f t="shared" si="101"/>
        <v>3.7499999999999999E-2</v>
      </c>
      <c r="AA518" s="300">
        <f t="shared" si="102"/>
        <v>1.75E-3</v>
      </c>
      <c r="AB518" s="361">
        <f t="shared" si="103"/>
        <v>2.58</v>
      </c>
    </row>
    <row r="519" spans="1:35" s="284" customFormat="1" x14ac:dyDescent="0.2">
      <c r="A519" s="72" t="str">
        <f t="shared" si="95"/>
        <v>貨3軽QDF</v>
      </c>
      <c r="B519" s="72" t="s">
        <v>917</v>
      </c>
      <c r="C519" s="72" t="s">
        <v>916</v>
      </c>
      <c r="D519" s="72" t="s">
        <v>1100</v>
      </c>
      <c r="E519" s="72" t="s">
        <v>323</v>
      </c>
      <c r="F519" s="72">
        <v>0.13500000000000001</v>
      </c>
      <c r="G519" s="72">
        <v>6.3E-3</v>
      </c>
      <c r="H519" s="284">
        <v>2.58</v>
      </c>
      <c r="I519" s="12" t="s">
        <v>285</v>
      </c>
      <c r="J519" s="72" t="s">
        <v>1119</v>
      </c>
      <c r="T519" s="318" t="str">
        <f t="shared" si="96"/>
        <v>トラック・バス</v>
      </c>
      <c r="U519" s="300" t="str">
        <f t="shared" si="97"/>
        <v>軽油</v>
      </c>
      <c r="V519" s="300" t="str">
        <f t="shared" si="98"/>
        <v>2.5～3.5 t</v>
      </c>
      <c r="W519" s="300" t="str">
        <f t="shared" si="99"/>
        <v>H21</v>
      </c>
      <c r="X519" s="301" t="str">
        <f t="shared" si="100"/>
        <v>QDF</v>
      </c>
      <c r="Y519" s="380" t="s">
        <v>1705</v>
      </c>
      <c r="Z519" s="300">
        <f t="shared" si="101"/>
        <v>0.13500000000000001</v>
      </c>
      <c r="AA519" s="300">
        <f t="shared" si="102"/>
        <v>6.3E-3</v>
      </c>
      <c r="AB519" s="361">
        <f t="shared" si="103"/>
        <v>2.58</v>
      </c>
    </row>
    <row r="520" spans="1:35" s="284" customFormat="1" x14ac:dyDescent="0.2">
      <c r="A520" s="72" t="str">
        <f t="shared" si="95"/>
        <v>貨3軽QCF</v>
      </c>
      <c r="B520" s="72" t="s">
        <v>917</v>
      </c>
      <c r="C520" s="72" t="s">
        <v>916</v>
      </c>
      <c r="D520" s="72" t="s">
        <v>1100</v>
      </c>
      <c r="E520" s="72" t="s">
        <v>324</v>
      </c>
      <c r="F520" s="72">
        <v>0.13500000000000001</v>
      </c>
      <c r="G520" s="72">
        <v>6.3E-3</v>
      </c>
      <c r="H520" s="72">
        <v>2.58</v>
      </c>
      <c r="I520" s="12" t="s">
        <v>241</v>
      </c>
      <c r="J520" s="72" t="s">
        <v>1123</v>
      </c>
      <c r="T520" s="318" t="str">
        <f t="shared" si="96"/>
        <v>トラック・バス</v>
      </c>
      <c r="U520" s="300" t="str">
        <f t="shared" si="97"/>
        <v>軽油</v>
      </c>
      <c r="V520" s="300" t="str">
        <f t="shared" si="98"/>
        <v>2.5～3.5 t</v>
      </c>
      <c r="W520" s="300" t="str">
        <f t="shared" si="99"/>
        <v>H21</v>
      </c>
      <c r="X520" s="301" t="str">
        <f t="shared" si="100"/>
        <v>QCF</v>
      </c>
      <c r="Y520" s="380" t="s">
        <v>1705</v>
      </c>
      <c r="Z520" s="300">
        <f t="shared" si="101"/>
        <v>0.13500000000000001</v>
      </c>
      <c r="AA520" s="300">
        <f t="shared" si="102"/>
        <v>6.3E-3</v>
      </c>
      <c r="AB520" s="361">
        <f t="shared" si="103"/>
        <v>2.58</v>
      </c>
      <c r="AD520" s="272"/>
      <c r="AE520" s="272"/>
      <c r="AF520" s="272"/>
      <c r="AG520" s="272"/>
      <c r="AH520" s="272"/>
      <c r="AI520" s="272"/>
    </row>
    <row r="521" spans="1:35" s="284" customFormat="1" x14ac:dyDescent="0.2">
      <c r="A521" s="72" t="str">
        <f t="shared" si="95"/>
        <v>貨3軽QMF</v>
      </c>
      <c r="B521" s="72" t="s">
        <v>917</v>
      </c>
      <c r="C521" s="72" t="s">
        <v>916</v>
      </c>
      <c r="D521" s="72" t="s">
        <v>1100</v>
      </c>
      <c r="E521" s="291" t="s">
        <v>1563</v>
      </c>
      <c r="F521" s="72">
        <v>0.13500000000000001</v>
      </c>
      <c r="G521" s="72">
        <v>6.3E-3</v>
      </c>
      <c r="H521" s="284">
        <v>2.58</v>
      </c>
      <c r="I521" s="12" t="s">
        <v>1480</v>
      </c>
      <c r="J521" s="72"/>
      <c r="T521" s="318" t="str">
        <f t="shared" si="96"/>
        <v>トラック・バス</v>
      </c>
      <c r="U521" s="300" t="str">
        <f t="shared" si="97"/>
        <v>軽油</v>
      </c>
      <c r="V521" s="300" t="str">
        <f t="shared" si="98"/>
        <v>2.5～3.5 t</v>
      </c>
      <c r="W521" s="300" t="str">
        <f t="shared" si="99"/>
        <v>H21</v>
      </c>
      <c r="X521" s="301" t="str">
        <f t="shared" si="100"/>
        <v>QMF</v>
      </c>
      <c r="Y521" s="380" t="s">
        <v>1705</v>
      </c>
      <c r="Z521" s="300">
        <f t="shared" si="101"/>
        <v>0.13500000000000001</v>
      </c>
      <c r="AA521" s="300">
        <f t="shared" si="102"/>
        <v>6.3E-3</v>
      </c>
      <c r="AB521" s="361">
        <f t="shared" si="103"/>
        <v>2.58</v>
      </c>
      <c r="AD521" s="272"/>
      <c r="AE521" s="272"/>
      <c r="AF521" s="272"/>
      <c r="AG521" s="272"/>
      <c r="AH521" s="272"/>
      <c r="AI521" s="272"/>
    </row>
    <row r="522" spans="1:35" s="272" customFormat="1" x14ac:dyDescent="0.2">
      <c r="A522" s="72" t="str">
        <f t="shared" ref="A522:A553" si="104">CONCATENATE(C522,E522)</f>
        <v>貨3軽3DF</v>
      </c>
      <c r="B522" s="72" t="s">
        <v>917</v>
      </c>
      <c r="C522" s="72" t="s">
        <v>916</v>
      </c>
      <c r="D522" s="291" t="s">
        <v>1286</v>
      </c>
      <c r="E522" s="72" t="s">
        <v>1211</v>
      </c>
      <c r="F522" s="72">
        <v>0.24</v>
      </c>
      <c r="G522" s="72">
        <v>7.0000000000000001E-3</v>
      </c>
      <c r="H522" s="72">
        <v>2.58</v>
      </c>
      <c r="I522" s="12" t="s">
        <v>1745</v>
      </c>
      <c r="J522" s="72"/>
      <c r="K522" s="284"/>
      <c r="L522" s="284"/>
      <c r="M522" s="284"/>
      <c r="N522" s="284"/>
      <c r="O522" s="284"/>
      <c r="P522" s="284"/>
      <c r="Q522" s="284"/>
      <c r="R522" s="284"/>
      <c r="S522" s="284"/>
      <c r="T522" s="318" t="str">
        <f t="shared" si="96"/>
        <v>トラック・バス</v>
      </c>
      <c r="U522" s="300" t="str">
        <f t="shared" si="97"/>
        <v>軽油</v>
      </c>
      <c r="V522" s="300" t="str">
        <f t="shared" si="98"/>
        <v>2.5～3.5 t</v>
      </c>
      <c r="W522" s="300" t="str">
        <f t="shared" si="99"/>
        <v>H30</v>
      </c>
      <c r="X522" s="301" t="str">
        <f t="shared" si="100"/>
        <v>3DF</v>
      </c>
      <c r="Y522" s="380"/>
      <c r="Z522" s="300">
        <f t="shared" si="101"/>
        <v>0.24</v>
      </c>
      <c r="AA522" s="300">
        <f t="shared" si="102"/>
        <v>7.0000000000000001E-3</v>
      </c>
      <c r="AB522" s="361">
        <f t="shared" si="103"/>
        <v>2.58</v>
      </c>
    </row>
    <row r="523" spans="1:35" s="272" customFormat="1" x14ac:dyDescent="0.2">
      <c r="A523" s="72" t="str">
        <f t="shared" si="104"/>
        <v>貨3軽3CF</v>
      </c>
      <c r="B523" s="72" t="s">
        <v>917</v>
      </c>
      <c r="C523" s="72" t="s">
        <v>916</v>
      </c>
      <c r="D523" s="291" t="s">
        <v>1286</v>
      </c>
      <c r="E523" s="72" t="s">
        <v>1208</v>
      </c>
      <c r="F523" s="72">
        <v>0.12</v>
      </c>
      <c r="G523" s="72">
        <v>3.5000000000000001E-3</v>
      </c>
      <c r="H523" s="284">
        <v>2.58</v>
      </c>
      <c r="I523" s="12" t="s">
        <v>241</v>
      </c>
      <c r="J523" s="72"/>
      <c r="K523" s="284"/>
      <c r="L523" s="284"/>
      <c r="M523" s="284"/>
      <c r="N523" s="284"/>
      <c r="O523" s="284"/>
      <c r="P523" s="284"/>
      <c r="Q523" s="284"/>
      <c r="R523" s="284"/>
      <c r="S523" s="284"/>
      <c r="T523" s="318" t="str">
        <f t="shared" si="96"/>
        <v>トラック・バス</v>
      </c>
      <c r="U523" s="300" t="str">
        <f t="shared" si="97"/>
        <v>軽油</v>
      </c>
      <c r="V523" s="300" t="str">
        <f t="shared" si="98"/>
        <v>2.5～3.5 t</v>
      </c>
      <c r="W523" s="300" t="str">
        <f t="shared" si="99"/>
        <v>H30</v>
      </c>
      <c r="X523" s="301" t="str">
        <f t="shared" si="100"/>
        <v>3CF</v>
      </c>
      <c r="Y523" s="380"/>
      <c r="Z523" s="300">
        <f t="shared" si="101"/>
        <v>0.12</v>
      </c>
      <c r="AA523" s="300">
        <f t="shared" si="102"/>
        <v>3.5000000000000001E-3</v>
      </c>
      <c r="AB523" s="361">
        <f t="shared" si="103"/>
        <v>2.58</v>
      </c>
    </row>
    <row r="524" spans="1:35" s="272" customFormat="1" x14ac:dyDescent="0.2">
      <c r="A524" s="72" t="str">
        <f t="shared" si="104"/>
        <v>貨3軽3MF</v>
      </c>
      <c r="B524" s="72" t="s">
        <v>917</v>
      </c>
      <c r="C524" s="72" t="s">
        <v>916</v>
      </c>
      <c r="D524" s="291" t="s">
        <v>1286</v>
      </c>
      <c r="E524" s="72" t="s">
        <v>1229</v>
      </c>
      <c r="F524" s="72">
        <v>0.06</v>
      </c>
      <c r="G524" s="72">
        <v>1.75E-3</v>
      </c>
      <c r="H524" s="72">
        <v>2.58</v>
      </c>
      <c r="I524" s="12" t="s">
        <v>498</v>
      </c>
      <c r="J524" s="72"/>
      <c r="K524" s="284"/>
      <c r="L524" s="284"/>
      <c r="M524" s="284"/>
      <c r="N524" s="284"/>
      <c r="O524" s="284"/>
      <c r="P524" s="284"/>
      <c r="Q524" s="284"/>
      <c r="R524" s="284"/>
      <c r="S524" s="284"/>
      <c r="T524" s="318" t="str">
        <f t="shared" si="96"/>
        <v>トラック・バス</v>
      </c>
      <c r="U524" s="300" t="str">
        <f t="shared" si="97"/>
        <v>軽油</v>
      </c>
      <c r="V524" s="300" t="str">
        <f t="shared" si="98"/>
        <v>2.5～3.5 t</v>
      </c>
      <c r="W524" s="300" t="str">
        <f t="shared" si="99"/>
        <v>H30</v>
      </c>
      <c r="X524" s="301" t="str">
        <f t="shared" si="100"/>
        <v>3MF</v>
      </c>
      <c r="Y524" s="380"/>
      <c r="Z524" s="300">
        <f t="shared" si="101"/>
        <v>0.06</v>
      </c>
      <c r="AA524" s="300">
        <f t="shared" si="102"/>
        <v>1.75E-3</v>
      </c>
      <c r="AB524" s="361">
        <f t="shared" si="103"/>
        <v>2.58</v>
      </c>
    </row>
    <row r="525" spans="1:35" s="272" customFormat="1" x14ac:dyDescent="0.2">
      <c r="A525" s="72" t="str">
        <f t="shared" si="104"/>
        <v>貨3軽4DF</v>
      </c>
      <c r="B525" s="72" t="s">
        <v>917</v>
      </c>
      <c r="C525" s="72" t="s">
        <v>916</v>
      </c>
      <c r="D525" s="291" t="s">
        <v>1286</v>
      </c>
      <c r="E525" s="72" t="s">
        <v>1322</v>
      </c>
      <c r="F525" s="72">
        <v>0.18</v>
      </c>
      <c r="G525" s="72">
        <v>5.2500000000000003E-3</v>
      </c>
      <c r="H525" s="72">
        <v>2.58</v>
      </c>
      <c r="I525" s="12" t="s">
        <v>1745</v>
      </c>
      <c r="J525" s="72"/>
      <c r="K525" s="284"/>
      <c r="L525" s="284"/>
      <c r="M525" s="284"/>
      <c r="N525" s="284"/>
      <c r="O525" s="284"/>
      <c r="P525" s="284"/>
      <c r="Q525" s="284"/>
      <c r="R525" s="284"/>
      <c r="S525" s="284"/>
      <c r="T525" s="318" t="str">
        <f t="shared" si="96"/>
        <v>トラック・バス</v>
      </c>
      <c r="U525" s="300" t="str">
        <f t="shared" si="97"/>
        <v>軽油</v>
      </c>
      <c r="V525" s="300" t="str">
        <f t="shared" si="98"/>
        <v>2.5～3.5 t</v>
      </c>
      <c r="W525" s="300" t="str">
        <f t="shared" si="99"/>
        <v>H30</v>
      </c>
      <c r="X525" s="301" t="str">
        <f t="shared" si="100"/>
        <v>4DF</v>
      </c>
      <c r="Y525" s="380" t="s">
        <v>1704</v>
      </c>
      <c r="Z525" s="300">
        <f t="shared" si="101"/>
        <v>0.18</v>
      </c>
      <c r="AA525" s="300">
        <f t="shared" si="102"/>
        <v>5.2500000000000003E-3</v>
      </c>
      <c r="AB525" s="361">
        <f t="shared" si="103"/>
        <v>2.58</v>
      </c>
    </row>
    <row r="526" spans="1:35" s="272" customFormat="1" x14ac:dyDescent="0.2">
      <c r="A526" s="72" t="str">
        <f t="shared" si="104"/>
        <v>貨3軽4CF</v>
      </c>
      <c r="B526" s="72" t="s">
        <v>917</v>
      </c>
      <c r="C526" s="72" t="s">
        <v>916</v>
      </c>
      <c r="D526" s="291" t="s">
        <v>1286</v>
      </c>
      <c r="E526" s="72" t="s">
        <v>1324</v>
      </c>
      <c r="F526" s="72">
        <v>0.18</v>
      </c>
      <c r="G526" s="72">
        <v>5.2500000000000003E-3</v>
      </c>
      <c r="H526" s="284">
        <v>2.58</v>
      </c>
      <c r="I526" s="12" t="s">
        <v>241</v>
      </c>
      <c r="J526" s="72"/>
      <c r="K526" s="284"/>
      <c r="L526" s="284"/>
      <c r="M526" s="284"/>
      <c r="N526" s="284"/>
      <c r="O526" s="284"/>
      <c r="P526" s="284"/>
      <c r="Q526" s="284"/>
      <c r="R526" s="284"/>
      <c r="S526" s="284"/>
      <c r="T526" s="318" t="str">
        <f t="shared" si="96"/>
        <v>トラック・バス</v>
      </c>
      <c r="U526" s="300" t="str">
        <f t="shared" si="97"/>
        <v>軽油</v>
      </c>
      <c r="V526" s="300" t="str">
        <f t="shared" si="98"/>
        <v>2.5～3.5 t</v>
      </c>
      <c r="W526" s="300" t="str">
        <f t="shared" si="99"/>
        <v>H30</v>
      </c>
      <c r="X526" s="301" t="str">
        <f t="shared" si="100"/>
        <v>4CF</v>
      </c>
      <c r="Y526" s="380" t="s">
        <v>1704</v>
      </c>
      <c r="Z526" s="300">
        <f t="shared" si="101"/>
        <v>0.18</v>
      </c>
      <c r="AA526" s="300">
        <f t="shared" si="102"/>
        <v>5.2500000000000003E-3</v>
      </c>
      <c r="AB526" s="361">
        <f t="shared" si="103"/>
        <v>2.58</v>
      </c>
    </row>
    <row r="527" spans="1:35" s="272" customFormat="1" x14ac:dyDescent="0.2">
      <c r="A527" s="72" t="str">
        <f t="shared" si="104"/>
        <v>貨3軽4MF</v>
      </c>
      <c r="B527" s="72" t="s">
        <v>917</v>
      </c>
      <c r="C527" s="72" t="s">
        <v>916</v>
      </c>
      <c r="D527" s="291" t="s">
        <v>1286</v>
      </c>
      <c r="E527" s="72" t="s">
        <v>1504</v>
      </c>
      <c r="F527" s="72">
        <v>0.18</v>
      </c>
      <c r="G527" s="72">
        <v>5.2500000000000003E-3</v>
      </c>
      <c r="H527" s="72">
        <v>2.58</v>
      </c>
      <c r="I527" s="12" t="s">
        <v>498</v>
      </c>
      <c r="J527" s="72"/>
      <c r="K527" s="284"/>
      <c r="L527" s="284"/>
      <c r="M527" s="284"/>
      <c r="N527" s="284"/>
      <c r="O527" s="284"/>
      <c r="P527" s="284"/>
      <c r="Q527" s="284"/>
      <c r="R527" s="284"/>
      <c r="S527" s="284"/>
      <c r="T527" s="318" t="str">
        <f t="shared" si="96"/>
        <v>トラック・バス</v>
      </c>
      <c r="U527" s="300" t="str">
        <f t="shared" si="97"/>
        <v>軽油</v>
      </c>
      <c r="V527" s="300" t="str">
        <f t="shared" si="98"/>
        <v>2.5～3.5 t</v>
      </c>
      <c r="W527" s="300" t="str">
        <f t="shared" si="99"/>
        <v>H30</v>
      </c>
      <c r="X527" s="301" t="str">
        <f t="shared" si="100"/>
        <v>4MF</v>
      </c>
      <c r="Y527" s="380" t="s">
        <v>1704</v>
      </c>
      <c r="Z527" s="300">
        <f t="shared" si="101"/>
        <v>0.18</v>
      </c>
      <c r="AA527" s="300">
        <f t="shared" si="102"/>
        <v>5.2500000000000003E-3</v>
      </c>
      <c r="AB527" s="361">
        <f t="shared" si="103"/>
        <v>2.58</v>
      </c>
    </row>
    <row r="528" spans="1:35" s="272" customFormat="1" x14ac:dyDescent="0.2">
      <c r="A528" s="72" t="str">
        <f t="shared" si="104"/>
        <v>貨3軽5DF</v>
      </c>
      <c r="B528" s="72" t="s">
        <v>917</v>
      </c>
      <c r="C528" s="72" t="s">
        <v>916</v>
      </c>
      <c r="D528" s="291" t="s">
        <v>1286</v>
      </c>
      <c r="E528" s="72" t="s">
        <v>1326</v>
      </c>
      <c r="F528" s="72">
        <v>0.12</v>
      </c>
      <c r="G528" s="72">
        <v>0.35</v>
      </c>
      <c r="H528" s="284">
        <v>2.58</v>
      </c>
      <c r="I528" s="12" t="s">
        <v>1745</v>
      </c>
      <c r="J528" s="72"/>
      <c r="T528" s="318" t="str">
        <f t="shared" si="96"/>
        <v>トラック・バス</v>
      </c>
      <c r="U528" s="300" t="str">
        <f t="shared" si="97"/>
        <v>軽油</v>
      </c>
      <c r="V528" s="300" t="str">
        <f t="shared" si="98"/>
        <v>2.5～3.5 t</v>
      </c>
      <c r="W528" s="300" t="str">
        <f t="shared" si="99"/>
        <v>H30</v>
      </c>
      <c r="X528" s="301" t="str">
        <f t="shared" si="100"/>
        <v>5DF</v>
      </c>
      <c r="Y528" s="380" t="s">
        <v>1057</v>
      </c>
      <c r="Z528" s="300">
        <f t="shared" si="101"/>
        <v>0.12</v>
      </c>
      <c r="AA528" s="300">
        <f t="shared" si="102"/>
        <v>0.35</v>
      </c>
      <c r="AB528" s="361">
        <f t="shared" si="103"/>
        <v>2.58</v>
      </c>
    </row>
    <row r="529" spans="1:35" s="272" customFormat="1" x14ac:dyDescent="0.2">
      <c r="A529" s="72" t="str">
        <f t="shared" si="104"/>
        <v>貨3軽5CF</v>
      </c>
      <c r="B529" s="72" t="s">
        <v>917</v>
      </c>
      <c r="C529" s="72" t="s">
        <v>916</v>
      </c>
      <c r="D529" s="291" t="s">
        <v>1286</v>
      </c>
      <c r="E529" s="72" t="s">
        <v>1328</v>
      </c>
      <c r="F529" s="72">
        <v>0.12</v>
      </c>
      <c r="G529" s="72">
        <v>0.35</v>
      </c>
      <c r="H529" s="72">
        <v>2.58</v>
      </c>
      <c r="I529" s="12" t="s">
        <v>241</v>
      </c>
      <c r="J529" s="72"/>
      <c r="T529" s="318" t="str">
        <f t="shared" si="96"/>
        <v>トラック・バス</v>
      </c>
      <c r="U529" s="300" t="str">
        <f t="shared" si="97"/>
        <v>軽油</v>
      </c>
      <c r="V529" s="300" t="str">
        <f t="shared" si="98"/>
        <v>2.5～3.5 t</v>
      </c>
      <c r="W529" s="300" t="str">
        <f t="shared" si="99"/>
        <v>H30</v>
      </c>
      <c r="X529" s="301" t="str">
        <f t="shared" si="100"/>
        <v>5CF</v>
      </c>
      <c r="Y529" s="380" t="s">
        <v>1057</v>
      </c>
      <c r="Z529" s="300">
        <f t="shared" si="101"/>
        <v>0.12</v>
      </c>
      <c r="AA529" s="300">
        <f t="shared" si="102"/>
        <v>0.35</v>
      </c>
      <c r="AB529" s="361">
        <f t="shared" si="103"/>
        <v>2.58</v>
      </c>
    </row>
    <row r="530" spans="1:35" s="272" customFormat="1" x14ac:dyDescent="0.2">
      <c r="A530" s="72" t="str">
        <f t="shared" si="104"/>
        <v>貨3軽5MF</v>
      </c>
      <c r="B530" s="72" t="s">
        <v>917</v>
      </c>
      <c r="C530" s="72" t="s">
        <v>916</v>
      </c>
      <c r="D530" s="291" t="s">
        <v>1286</v>
      </c>
      <c r="E530" s="72" t="s">
        <v>1506</v>
      </c>
      <c r="F530" s="72">
        <v>0.12</v>
      </c>
      <c r="G530" s="72">
        <v>0.35</v>
      </c>
      <c r="H530" s="284">
        <v>2.58</v>
      </c>
      <c r="I530" s="12" t="s">
        <v>498</v>
      </c>
      <c r="J530" s="72"/>
      <c r="T530" s="318" t="str">
        <f t="shared" si="96"/>
        <v>トラック・バス</v>
      </c>
      <c r="U530" s="300" t="str">
        <f t="shared" si="97"/>
        <v>軽油</v>
      </c>
      <c r="V530" s="300" t="str">
        <f t="shared" si="98"/>
        <v>2.5～3.5 t</v>
      </c>
      <c r="W530" s="300" t="str">
        <f t="shared" si="99"/>
        <v>H30</v>
      </c>
      <c r="X530" s="301" t="str">
        <f t="shared" si="100"/>
        <v>5MF</v>
      </c>
      <c r="Y530" s="380" t="s">
        <v>1057</v>
      </c>
      <c r="Z530" s="300">
        <f t="shared" si="101"/>
        <v>0.12</v>
      </c>
      <c r="AA530" s="300">
        <f t="shared" si="102"/>
        <v>0.35</v>
      </c>
      <c r="AB530" s="361">
        <f t="shared" si="103"/>
        <v>2.58</v>
      </c>
    </row>
    <row r="531" spans="1:35" s="272" customFormat="1" x14ac:dyDescent="0.2">
      <c r="A531" s="72" t="str">
        <f t="shared" si="104"/>
        <v>貨3軽6DF</v>
      </c>
      <c r="B531" s="72" t="s">
        <v>917</v>
      </c>
      <c r="C531" s="72" t="s">
        <v>916</v>
      </c>
      <c r="D531" s="291" t="s">
        <v>1286</v>
      </c>
      <c r="E531" s="72" t="s">
        <v>1330</v>
      </c>
      <c r="F531" s="72">
        <v>0.06</v>
      </c>
      <c r="G531" s="72">
        <v>1.75E-3</v>
      </c>
      <c r="H531" s="72">
        <v>2.58</v>
      </c>
      <c r="I531" s="12" t="s">
        <v>1745</v>
      </c>
      <c r="J531" s="72"/>
      <c r="T531" s="318" t="str">
        <f t="shared" si="96"/>
        <v>トラック・バス</v>
      </c>
      <c r="U531" s="300" t="str">
        <f t="shared" si="97"/>
        <v>軽油</v>
      </c>
      <c r="V531" s="300" t="str">
        <f t="shared" si="98"/>
        <v>2.5～3.5 t</v>
      </c>
      <c r="W531" s="300" t="str">
        <f t="shared" si="99"/>
        <v>H30</v>
      </c>
      <c r="X531" s="301" t="str">
        <f t="shared" si="100"/>
        <v>6DF</v>
      </c>
      <c r="Y531" s="380" t="s">
        <v>1706</v>
      </c>
      <c r="Z531" s="300">
        <f t="shared" si="101"/>
        <v>0.06</v>
      </c>
      <c r="AA531" s="300">
        <f t="shared" si="102"/>
        <v>1.75E-3</v>
      </c>
      <c r="AB531" s="361">
        <f t="shared" si="103"/>
        <v>2.58</v>
      </c>
    </row>
    <row r="532" spans="1:35" s="272" customFormat="1" ht="13.5" customHeight="1" x14ac:dyDescent="0.2">
      <c r="A532" s="72" t="str">
        <f t="shared" si="104"/>
        <v>貨3軽6CF</v>
      </c>
      <c r="B532" s="72" t="s">
        <v>917</v>
      </c>
      <c r="C532" s="72" t="s">
        <v>916</v>
      </c>
      <c r="D532" s="291" t="s">
        <v>1286</v>
      </c>
      <c r="E532" s="72" t="s">
        <v>1332</v>
      </c>
      <c r="F532" s="72">
        <v>0.06</v>
      </c>
      <c r="G532" s="72">
        <v>1.75E-3</v>
      </c>
      <c r="H532" s="284">
        <v>2.58</v>
      </c>
      <c r="I532" s="12" t="s">
        <v>241</v>
      </c>
      <c r="J532" s="72"/>
      <c r="T532" s="318" t="str">
        <f t="shared" si="96"/>
        <v>トラック・バス</v>
      </c>
      <c r="U532" s="300" t="str">
        <f t="shared" si="97"/>
        <v>軽油</v>
      </c>
      <c r="V532" s="300" t="str">
        <f t="shared" si="98"/>
        <v>2.5～3.5 t</v>
      </c>
      <c r="W532" s="300" t="str">
        <f t="shared" si="99"/>
        <v>H30</v>
      </c>
      <c r="X532" s="301" t="str">
        <f t="shared" si="100"/>
        <v>6CF</v>
      </c>
      <c r="Y532" s="380" t="s">
        <v>1706</v>
      </c>
      <c r="Z532" s="300">
        <f t="shared" si="101"/>
        <v>0.06</v>
      </c>
      <c r="AA532" s="300">
        <f t="shared" si="102"/>
        <v>1.75E-3</v>
      </c>
      <c r="AB532" s="361">
        <f t="shared" si="103"/>
        <v>2.58</v>
      </c>
      <c r="AD532" s="275"/>
      <c r="AE532" s="275"/>
      <c r="AF532" s="275"/>
      <c r="AG532" s="275"/>
      <c r="AH532" s="275"/>
      <c r="AI532" s="275"/>
    </row>
    <row r="533" spans="1:35" s="272" customFormat="1" x14ac:dyDescent="0.2">
      <c r="A533" s="72" t="str">
        <f t="shared" si="104"/>
        <v>貨3軽6MF</v>
      </c>
      <c r="B533" s="72" t="s">
        <v>917</v>
      </c>
      <c r="C533" s="72" t="s">
        <v>916</v>
      </c>
      <c r="D533" s="291" t="s">
        <v>1286</v>
      </c>
      <c r="E533" s="72" t="s">
        <v>1508</v>
      </c>
      <c r="F533" s="72">
        <v>0.06</v>
      </c>
      <c r="G533" s="72">
        <v>1.75E-3</v>
      </c>
      <c r="H533" s="72">
        <v>2.58</v>
      </c>
      <c r="I533" s="12" t="s">
        <v>498</v>
      </c>
      <c r="J533" s="72"/>
      <c r="T533" s="318" t="str">
        <f t="shared" si="96"/>
        <v>トラック・バス</v>
      </c>
      <c r="U533" s="300" t="str">
        <f t="shared" si="97"/>
        <v>軽油</v>
      </c>
      <c r="V533" s="300" t="str">
        <f t="shared" si="98"/>
        <v>2.5～3.5 t</v>
      </c>
      <c r="W533" s="300" t="str">
        <f t="shared" si="99"/>
        <v>H30</v>
      </c>
      <c r="X533" s="301" t="str">
        <f t="shared" si="100"/>
        <v>6MF</v>
      </c>
      <c r="Y533" s="380" t="s">
        <v>1706</v>
      </c>
      <c r="Z533" s="300">
        <f t="shared" si="101"/>
        <v>0.06</v>
      </c>
      <c r="AA533" s="300">
        <f t="shared" si="102"/>
        <v>1.75E-3</v>
      </c>
      <c r="AB533" s="361">
        <f t="shared" si="103"/>
        <v>2.58</v>
      </c>
      <c r="AD533" s="275"/>
      <c r="AE533" s="275"/>
      <c r="AF533" s="275"/>
      <c r="AG533" s="275"/>
      <c r="AH533" s="275"/>
      <c r="AI533" s="275"/>
    </row>
    <row r="534" spans="1:35" s="275" customFormat="1" ht="13.5" customHeight="1" x14ac:dyDescent="0.2">
      <c r="A534" s="72" t="str">
        <f t="shared" si="104"/>
        <v>貨4軽-</v>
      </c>
      <c r="B534" s="72" t="s">
        <v>896</v>
      </c>
      <c r="C534" s="72" t="s">
        <v>918</v>
      </c>
      <c r="D534" s="72" t="s">
        <v>1183</v>
      </c>
      <c r="E534" s="72" t="s">
        <v>1182</v>
      </c>
      <c r="F534" s="72">
        <v>0.9</v>
      </c>
      <c r="G534" s="72">
        <v>6.5000000000000002E-2</v>
      </c>
      <c r="H534" s="72">
        <v>2.58</v>
      </c>
      <c r="I534" s="12" t="s">
        <v>833</v>
      </c>
      <c r="J534" s="72"/>
      <c r="K534" s="272"/>
      <c r="L534" s="272"/>
      <c r="M534" s="272"/>
      <c r="N534" s="272"/>
      <c r="O534" s="272"/>
      <c r="P534" s="272"/>
      <c r="Q534" s="272"/>
      <c r="R534" s="272"/>
      <c r="S534" s="272"/>
      <c r="T534" s="318" t="str">
        <f t="shared" si="96"/>
        <v>トラック・バス</v>
      </c>
      <c r="U534" s="300" t="str">
        <f t="shared" si="97"/>
        <v>軽油</v>
      </c>
      <c r="V534" s="300" t="str">
        <f t="shared" si="98"/>
        <v>3.5 t～</v>
      </c>
      <c r="W534" s="300" t="str">
        <f t="shared" si="99"/>
        <v>S54前</v>
      </c>
      <c r="X534" s="301" t="str">
        <f t="shared" si="100"/>
        <v>-</v>
      </c>
      <c r="Y534" s="380"/>
      <c r="Z534" s="300">
        <f t="shared" si="101"/>
        <v>0.9</v>
      </c>
      <c r="AA534" s="300">
        <f t="shared" si="102"/>
        <v>6.5000000000000002E-2</v>
      </c>
      <c r="AB534" s="361">
        <f t="shared" si="103"/>
        <v>2.58</v>
      </c>
    </row>
    <row r="535" spans="1:35" s="275" customFormat="1" x14ac:dyDescent="0.2">
      <c r="A535" s="72" t="str">
        <f t="shared" si="104"/>
        <v>貨4軽K</v>
      </c>
      <c r="B535" s="72" t="s">
        <v>896</v>
      </c>
      <c r="C535" s="72" t="s">
        <v>918</v>
      </c>
      <c r="D535" s="72" t="s">
        <v>0</v>
      </c>
      <c r="E535" s="72" t="s">
        <v>6</v>
      </c>
      <c r="F535" s="72">
        <v>0.75</v>
      </c>
      <c r="G535" s="72">
        <v>6.5000000000000002E-2</v>
      </c>
      <c r="H535" s="284">
        <v>2.58</v>
      </c>
      <c r="I535" s="12" t="s">
        <v>833</v>
      </c>
      <c r="J535" s="72"/>
      <c r="K535" s="272"/>
      <c r="L535" s="272"/>
      <c r="M535" s="272"/>
      <c r="N535" s="272"/>
      <c r="O535" s="272"/>
      <c r="P535" s="272"/>
      <c r="Q535" s="272"/>
      <c r="R535" s="272"/>
      <c r="S535" s="272"/>
      <c r="T535" s="318" t="str">
        <f t="shared" si="96"/>
        <v>トラック・バス</v>
      </c>
      <c r="U535" s="300" t="str">
        <f t="shared" si="97"/>
        <v>軽油</v>
      </c>
      <c r="V535" s="300" t="str">
        <f t="shared" si="98"/>
        <v>3.5 t～</v>
      </c>
      <c r="W535" s="300" t="str">
        <f t="shared" si="99"/>
        <v>S54</v>
      </c>
      <c r="X535" s="301" t="str">
        <f t="shared" si="100"/>
        <v>K</v>
      </c>
      <c r="Y535" s="382"/>
      <c r="Z535" s="300">
        <f t="shared" si="101"/>
        <v>0.75</v>
      </c>
      <c r="AA535" s="300">
        <f t="shared" si="102"/>
        <v>6.5000000000000002E-2</v>
      </c>
      <c r="AB535" s="361">
        <f t="shared" si="103"/>
        <v>2.58</v>
      </c>
    </row>
    <row r="536" spans="1:35" s="275" customFormat="1" ht="13.5" customHeight="1" x14ac:dyDescent="0.2">
      <c r="A536" s="72" t="str">
        <f t="shared" si="104"/>
        <v>貨4軽N</v>
      </c>
      <c r="B536" s="72" t="s">
        <v>896</v>
      </c>
      <c r="C536" s="72" t="s">
        <v>918</v>
      </c>
      <c r="D536" s="72" t="s">
        <v>8</v>
      </c>
      <c r="E536" s="72" t="s">
        <v>136</v>
      </c>
      <c r="F536" s="72">
        <v>0.65</v>
      </c>
      <c r="G536" s="72">
        <v>6.5000000000000002E-2</v>
      </c>
      <c r="H536" s="72">
        <v>2.58</v>
      </c>
      <c r="I536" s="12" t="s">
        <v>833</v>
      </c>
      <c r="J536" s="72"/>
      <c r="K536" s="272"/>
      <c r="L536" s="272"/>
      <c r="M536" s="272"/>
      <c r="N536" s="272"/>
      <c r="O536" s="272"/>
      <c r="P536" s="272"/>
      <c r="Q536" s="272"/>
      <c r="R536" s="272"/>
      <c r="S536" s="272"/>
      <c r="T536" s="318" t="str">
        <f t="shared" si="96"/>
        <v>トラック・バス</v>
      </c>
      <c r="U536" s="300" t="str">
        <f t="shared" si="97"/>
        <v>軽油</v>
      </c>
      <c r="V536" s="300" t="str">
        <f t="shared" si="98"/>
        <v>3.5 t～</v>
      </c>
      <c r="W536" s="300" t="str">
        <f t="shared" si="99"/>
        <v>S57,S58</v>
      </c>
      <c r="X536" s="301" t="str">
        <f t="shared" si="100"/>
        <v>N</v>
      </c>
      <c r="Y536" s="381"/>
      <c r="Z536" s="300">
        <f t="shared" si="101"/>
        <v>0.65</v>
      </c>
      <c r="AA536" s="300">
        <f t="shared" si="102"/>
        <v>6.5000000000000002E-2</v>
      </c>
      <c r="AB536" s="361">
        <f t="shared" si="103"/>
        <v>2.58</v>
      </c>
      <c r="AD536" s="72"/>
      <c r="AE536" s="72"/>
      <c r="AF536" s="72"/>
      <c r="AG536" s="72"/>
      <c r="AH536" s="72"/>
      <c r="AI536" s="72"/>
    </row>
    <row r="537" spans="1:35" s="275" customFormat="1" x14ac:dyDescent="0.2">
      <c r="A537" s="72" t="str">
        <f t="shared" si="104"/>
        <v>貨4軽P</v>
      </c>
      <c r="B537" s="72" t="s">
        <v>896</v>
      </c>
      <c r="C537" s="72" t="s">
        <v>918</v>
      </c>
      <c r="D537" s="72" t="s">
        <v>8</v>
      </c>
      <c r="E537" s="72" t="s">
        <v>137</v>
      </c>
      <c r="F537" s="72">
        <v>0.65</v>
      </c>
      <c r="G537" s="72">
        <v>6.5000000000000002E-2</v>
      </c>
      <c r="H537" s="284">
        <v>2.58</v>
      </c>
      <c r="I537" s="12" t="s">
        <v>833</v>
      </c>
      <c r="J537" s="72"/>
      <c r="K537" s="272"/>
      <c r="L537" s="272"/>
      <c r="M537" s="272"/>
      <c r="N537" s="272"/>
      <c r="O537" s="272"/>
      <c r="P537" s="272"/>
      <c r="Q537" s="272"/>
      <c r="R537" s="272"/>
      <c r="S537" s="272"/>
      <c r="T537" s="318" t="str">
        <f t="shared" si="96"/>
        <v>トラック・バス</v>
      </c>
      <c r="U537" s="300" t="str">
        <f t="shared" si="97"/>
        <v>軽油</v>
      </c>
      <c r="V537" s="300" t="str">
        <f t="shared" si="98"/>
        <v>3.5 t～</v>
      </c>
      <c r="W537" s="300" t="str">
        <f t="shared" si="99"/>
        <v>S57,S58</v>
      </c>
      <c r="X537" s="301" t="str">
        <f t="shared" si="100"/>
        <v>P</v>
      </c>
      <c r="Y537" s="382"/>
      <c r="Z537" s="300">
        <f t="shared" si="101"/>
        <v>0.65</v>
      </c>
      <c r="AA537" s="300">
        <f t="shared" si="102"/>
        <v>6.5000000000000002E-2</v>
      </c>
      <c r="AB537" s="361">
        <f t="shared" si="103"/>
        <v>2.58</v>
      </c>
      <c r="AD537" s="72"/>
      <c r="AE537" s="72"/>
      <c r="AF537" s="72"/>
      <c r="AG537" s="72"/>
      <c r="AH537" s="72"/>
      <c r="AI537" s="72"/>
    </row>
    <row r="538" spans="1:35" ht="13.5" customHeight="1" x14ac:dyDescent="0.2">
      <c r="A538" s="72" t="str">
        <f t="shared" si="104"/>
        <v>貨4軽U</v>
      </c>
      <c r="B538" s="284" t="s">
        <v>896</v>
      </c>
      <c r="C538" s="284" t="s">
        <v>918</v>
      </c>
      <c r="D538" s="286" t="s">
        <v>27</v>
      </c>
      <c r="E538" s="285" t="s">
        <v>159</v>
      </c>
      <c r="F538" s="284">
        <v>0.56000000000000005</v>
      </c>
      <c r="G538" s="284">
        <v>6.5000000000000002E-2</v>
      </c>
      <c r="H538" s="72">
        <v>2.58</v>
      </c>
      <c r="I538" s="283" t="s">
        <v>833</v>
      </c>
      <c r="J538" s="284"/>
      <c r="K538" s="272"/>
      <c r="L538" s="272"/>
      <c r="M538" s="272"/>
      <c r="N538" s="272"/>
      <c r="O538" s="272"/>
      <c r="P538" s="272"/>
      <c r="Q538" s="272"/>
      <c r="R538" s="272"/>
      <c r="S538" s="272"/>
      <c r="T538" s="318" t="str">
        <f t="shared" si="96"/>
        <v>トラック・バス</v>
      </c>
      <c r="U538" s="300" t="str">
        <f t="shared" si="97"/>
        <v>軽油</v>
      </c>
      <c r="V538" s="300" t="str">
        <f t="shared" si="98"/>
        <v>3.5 t～</v>
      </c>
      <c r="W538" s="300" t="str">
        <f t="shared" si="99"/>
        <v>H元,H2</v>
      </c>
      <c r="X538" s="301" t="str">
        <f t="shared" si="100"/>
        <v>U</v>
      </c>
      <c r="Y538" s="381"/>
      <c r="Z538" s="300">
        <f t="shared" si="101"/>
        <v>0.56000000000000005</v>
      </c>
      <c r="AA538" s="300">
        <f t="shared" si="102"/>
        <v>6.5000000000000002E-2</v>
      </c>
      <c r="AB538" s="361">
        <f t="shared" si="103"/>
        <v>2.58</v>
      </c>
    </row>
    <row r="539" spans="1:35" x14ac:dyDescent="0.2">
      <c r="A539" s="72" t="str">
        <f t="shared" si="104"/>
        <v>貨4軽W</v>
      </c>
      <c r="B539" s="72" t="s">
        <v>896</v>
      </c>
      <c r="C539" s="72" t="s">
        <v>918</v>
      </c>
      <c r="D539" s="72" t="s">
        <v>27</v>
      </c>
      <c r="E539" s="72" t="s">
        <v>181</v>
      </c>
      <c r="F539" s="72">
        <v>0.56000000000000005</v>
      </c>
      <c r="G539" s="72">
        <v>6.5000000000000002E-2</v>
      </c>
      <c r="H539" s="284">
        <v>2.58</v>
      </c>
      <c r="I539" s="12" t="s">
        <v>833</v>
      </c>
      <c r="K539" s="272"/>
      <c r="L539" s="272"/>
      <c r="M539" s="272"/>
      <c r="N539" s="272"/>
      <c r="O539" s="272"/>
      <c r="P539" s="272"/>
      <c r="Q539" s="272"/>
      <c r="R539" s="272"/>
      <c r="S539" s="272"/>
      <c r="T539" s="318" t="str">
        <f t="shared" si="96"/>
        <v>トラック・バス</v>
      </c>
      <c r="U539" s="300" t="str">
        <f t="shared" si="97"/>
        <v>軽油</v>
      </c>
      <c r="V539" s="300" t="str">
        <f t="shared" si="98"/>
        <v>3.5 t～</v>
      </c>
      <c r="W539" s="300" t="str">
        <f t="shared" si="99"/>
        <v>H元,H2</v>
      </c>
      <c r="X539" s="301" t="str">
        <f t="shared" si="100"/>
        <v>W</v>
      </c>
      <c r="Y539" s="382"/>
      <c r="Z539" s="300">
        <f t="shared" si="101"/>
        <v>0.56000000000000005</v>
      </c>
      <c r="AA539" s="300">
        <f t="shared" si="102"/>
        <v>6.5000000000000002E-2</v>
      </c>
      <c r="AB539" s="361">
        <f t="shared" si="103"/>
        <v>2.58</v>
      </c>
    </row>
    <row r="540" spans="1:35" ht="13.5" customHeight="1" x14ac:dyDescent="0.2">
      <c r="A540" s="72" t="str">
        <f t="shared" si="104"/>
        <v>貨4軽KC</v>
      </c>
      <c r="B540" s="284" t="s">
        <v>896</v>
      </c>
      <c r="C540" s="284" t="s">
        <v>918</v>
      </c>
      <c r="D540" s="286" t="s">
        <v>33</v>
      </c>
      <c r="E540" s="285" t="s">
        <v>23</v>
      </c>
      <c r="F540" s="284">
        <v>0.46</v>
      </c>
      <c r="G540" s="284">
        <v>6.5000000000000002E-2</v>
      </c>
      <c r="H540" s="72">
        <v>2.58</v>
      </c>
      <c r="I540" s="283" t="s">
        <v>833</v>
      </c>
      <c r="J540" s="285"/>
      <c r="K540" s="275"/>
      <c r="L540" s="275"/>
      <c r="M540" s="275"/>
      <c r="N540" s="275"/>
      <c r="O540" s="275"/>
      <c r="P540" s="275"/>
      <c r="Q540" s="275"/>
      <c r="R540" s="275"/>
      <c r="S540" s="275"/>
      <c r="T540" s="318" t="str">
        <f t="shared" si="96"/>
        <v>トラック・バス</v>
      </c>
      <c r="U540" s="300" t="str">
        <f t="shared" si="97"/>
        <v>軽油</v>
      </c>
      <c r="V540" s="300" t="str">
        <f t="shared" si="98"/>
        <v>3.5 t～</v>
      </c>
      <c r="W540" s="300" t="str">
        <f t="shared" si="99"/>
        <v>H6</v>
      </c>
      <c r="X540" s="301" t="str">
        <f t="shared" si="100"/>
        <v>KC</v>
      </c>
      <c r="Y540" s="381"/>
      <c r="Z540" s="300">
        <f t="shared" si="101"/>
        <v>0.46</v>
      </c>
      <c r="AA540" s="300">
        <f t="shared" si="102"/>
        <v>6.5000000000000002E-2</v>
      </c>
      <c r="AB540" s="361">
        <f t="shared" si="103"/>
        <v>2.58</v>
      </c>
    </row>
    <row r="541" spans="1:35" x14ac:dyDescent="0.2">
      <c r="A541" s="72" t="str">
        <f t="shared" si="104"/>
        <v>貨4軽KK</v>
      </c>
      <c r="B541" s="72" t="s">
        <v>896</v>
      </c>
      <c r="C541" s="72" t="s">
        <v>918</v>
      </c>
      <c r="D541" s="72" t="s">
        <v>28</v>
      </c>
      <c r="E541" s="72" t="s">
        <v>123</v>
      </c>
      <c r="F541" s="284">
        <v>0.35</v>
      </c>
      <c r="G541" s="72">
        <v>2.3E-2</v>
      </c>
      <c r="H541" s="284">
        <v>2.58</v>
      </c>
      <c r="I541" s="12" t="s">
        <v>833</v>
      </c>
      <c r="K541" s="275"/>
      <c r="L541" s="275"/>
      <c r="M541" s="275"/>
      <c r="N541" s="275"/>
      <c r="O541" s="275"/>
      <c r="P541" s="275"/>
      <c r="Q541" s="275"/>
      <c r="R541" s="275"/>
      <c r="S541" s="275"/>
      <c r="T541" s="318" t="str">
        <f t="shared" si="96"/>
        <v>トラック・バス</v>
      </c>
      <c r="U541" s="300" t="str">
        <f t="shared" si="97"/>
        <v>軽油</v>
      </c>
      <c r="V541" s="300" t="str">
        <f t="shared" si="98"/>
        <v>3.5 t～</v>
      </c>
      <c r="W541" s="300" t="str">
        <f t="shared" si="99"/>
        <v>H10,H11</v>
      </c>
      <c r="X541" s="301" t="str">
        <f t="shared" si="100"/>
        <v>KK</v>
      </c>
      <c r="Y541" s="382"/>
      <c r="Z541" s="300">
        <f t="shared" si="101"/>
        <v>0.35</v>
      </c>
      <c r="AA541" s="300">
        <f t="shared" si="102"/>
        <v>2.3E-2</v>
      </c>
      <c r="AB541" s="361">
        <f t="shared" si="103"/>
        <v>2.58</v>
      </c>
    </row>
    <row r="542" spans="1:35" ht="13.5" customHeight="1" x14ac:dyDescent="0.2">
      <c r="A542" s="72" t="str">
        <f t="shared" si="104"/>
        <v>貨4軽HF</v>
      </c>
      <c r="B542" s="284" t="s">
        <v>896</v>
      </c>
      <c r="C542" s="284" t="s">
        <v>918</v>
      </c>
      <c r="D542" s="286" t="s">
        <v>28</v>
      </c>
      <c r="E542" s="285" t="s">
        <v>110</v>
      </c>
      <c r="F542" s="284">
        <v>0.17499999999999999</v>
      </c>
      <c r="G542" s="284">
        <v>1.15E-2</v>
      </c>
      <c r="H542" s="72">
        <v>2.58</v>
      </c>
      <c r="I542" s="283" t="s">
        <v>241</v>
      </c>
      <c r="J542" s="285" t="s">
        <v>242</v>
      </c>
      <c r="K542" s="275"/>
      <c r="L542" s="275"/>
      <c r="M542" s="275"/>
      <c r="N542" s="275"/>
      <c r="O542" s="275"/>
      <c r="P542" s="275"/>
      <c r="Q542" s="275"/>
      <c r="R542" s="275"/>
      <c r="S542" s="275"/>
      <c r="T542" s="318" t="str">
        <f t="shared" si="96"/>
        <v>トラック・バス</v>
      </c>
      <c r="U542" s="300" t="str">
        <f t="shared" si="97"/>
        <v>軽油</v>
      </c>
      <c r="V542" s="300" t="str">
        <f t="shared" si="98"/>
        <v>3.5 t～</v>
      </c>
      <c r="W542" s="300" t="str">
        <f t="shared" si="99"/>
        <v>H10,H11</v>
      </c>
      <c r="X542" s="301" t="str">
        <f t="shared" si="100"/>
        <v>HF</v>
      </c>
      <c r="Y542" s="381"/>
      <c r="Z542" s="300">
        <f t="shared" si="101"/>
        <v>0.17499999999999999</v>
      </c>
      <c r="AA542" s="300">
        <f t="shared" si="102"/>
        <v>1.15E-2</v>
      </c>
      <c r="AB542" s="361">
        <f t="shared" si="103"/>
        <v>2.58</v>
      </c>
    </row>
    <row r="543" spans="1:35" x14ac:dyDescent="0.2">
      <c r="A543" s="72" t="str">
        <f t="shared" si="104"/>
        <v>貨4軽KL</v>
      </c>
      <c r="B543" s="72" t="s">
        <v>896</v>
      </c>
      <c r="C543" s="72" t="s">
        <v>918</v>
      </c>
      <c r="D543" s="72" t="s">
        <v>28</v>
      </c>
      <c r="E543" s="72" t="s">
        <v>124</v>
      </c>
      <c r="F543" s="284">
        <v>0.35</v>
      </c>
      <c r="G543" s="72">
        <v>2.3E-2</v>
      </c>
      <c r="H543" s="72">
        <v>2.58</v>
      </c>
      <c r="I543" s="12" t="s">
        <v>833</v>
      </c>
      <c r="K543" s="275"/>
      <c r="L543" s="275"/>
      <c r="M543" s="275"/>
      <c r="N543" s="275"/>
      <c r="O543" s="275"/>
      <c r="P543" s="275"/>
      <c r="Q543" s="275"/>
      <c r="R543" s="275"/>
      <c r="S543" s="275"/>
      <c r="T543" s="318" t="str">
        <f t="shared" si="96"/>
        <v>トラック・バス</v>
      </c>
      <c r="U543" s="300" t="str">
        <f t="shared" si="97"/>
        <v>軽油</v>
      </c>
      <c r="V543" s="300" t="str">
        <f t="shared" si="98"/>
        <v>3.5 t～</v>
      </c>
      <c r="W543" s="300" t="str">
        <f t="shared" si="99"/>
        <v>H10,H11</v>
      </c>
      <c r="X543" s="301" t="str">
        <f t="shared" si="100"/>
        <v>KL</v>
      </c>
      <c r="Y543" s="382"/>
      <c r="Z543" s="300">
        <f t="shared" si="101"/>
        <v>0.35</v>
      </c>
      <c r="AA543" s="300">
        <f t="shared" si="102"/>
        <v>2.3E-2</v>
      </c>
      <c r="AB543" s="361">
        <f t="shared" si="103"/>
        <v>2.58</v>
      </c>
    </row>
    <row r="544" spans="1:35" x14ac:dyDescent="0.2">
      <c r="A544" s="72" t="str">
        <f t="shared" si="104"/>
        <v>貨4軽HM</v>
      </c>
      <c r="B544" s="284" t="s">
        <v>896</v>
      </c>
      <c r="C544" s="284" t="s">
        <v>918</v>
      </c>
      <c r="D544" s="286" t="s">
        <v>28</v>
      </c>
      <c r="E544" s="285" t="s">
        <v>111</v>
      </c>
      <c r="F544" s="284">
        <v>0.17499999999999999</v>
      </c>
      <c r="G544" s="284">
        <v>1.15E-2</v>
      </c>
      <c r="H544" s="284">
        <v>2.58</v>
      </c>
      <c r="I544" s="283" t="s">
        <v>241</v>
      </c>
      <c r="J544" s="285" t="s">
        <v>242</v>
      </c>
      <c r="T544" s="318" t="str">
        <f t="shared" si="96"/>
        <v>トラック・バス</v>
      </c>
      <c r="U544" s="300" t="str">
        <f t="shared" si="97"/>
        <v>軽油</v>
      </c>
      <c r="V544" s="300" t="str">
        <f t="shared" si="98"/>
        <v>3.5 t～</v>
      </c>
      <c r="W544" s="300" t="str">
        <f t="shared" si="99"/>
        <v>H10,H11</v>
      </c>
      <c r="X544" s="301" t="str">
        <f t="shared" si="100"/>
        <v>HM</v>
      </c>
      <c r="Y544" s="287"/>
      <c r="Z544" s="300">
        <f t="shared" si="101"/>
        <v>0.17499999999999999</v>
      </c>
      <c r="AA544" s="300">
        <f t="shared" si="102"/>
        <v>1.15E-2</v>
      </c>
      <c r="AB544" s="361">
        <f t="shared" si="103"/>
        <v>2.58</v>
      </c>
    </row>
    <row r="545" spans="1:35" x14ac:dyDescent="0.2">
      <c r="A545" s="72" t="str">
        <f t="shared" si="104"/>
        <v>貨4軽DR</v>
      </c>
      <c r="B545" s="72" t="s">
        <v>896</v>
      </c>
      <c r="C545" s="72" t="s">
        <v>918</v>
      </c>
      <c r="D545" s="72" t="s">
        <v>325</v>
      </c>
      <c r="E545" s="72" t="s">
        <v>326</v>
      </c>
      <c r="F545" s="72">
        <v>0.26250000000000001</v>
      </c>
      <c r="G545" s="72">
        <v>1.7250000000000001E-2</v>
      </c>
      <c r="H545" s="72">
        <v>2.58</v>
      </c>
      <c r="I545" s="12" t="s">
        <v>833</v>
      </c>
      <c r="J545" t="s">
        <v>243</v>
      </c>
      <c r="T545" s="318" t="str">
        <f t="shared" si="96"/>
        <v>トラック・バス</v>
      </c>
      <c r="U545" s="300" t="str">
        <f t="shared" si="97"/>
        <v>軽油</v>
      </c>
      <c r="V545" s="300" t="str">
        <f t="shared" si="98"/>
        <v>3.5 t～</v>
      </c>
      <c r="W545" s="300" t="str">
        <f t="shared" si="99"/>
        <v>H10</v>
      </c>
      <c r="X545" s="301" t="str">
        <f t="shared" si="100"/>
        <v>DR</v>
      </c>
      <c r="Y545" s="380" t="s">
        <v>1713</v>
      </c>
      <c r="Z545" s="300">
        <f t="shared" si="101"/>
        <v>0.26250000000000001</v>
      </c>
      <c r="AA545" s="300">
        <f t="shared" si="102"/>
        <v>1.7250000000000001E-2</v>
      </c>
      <c r="AB545" s="361">
        <f t="shared" si="103"/>
        <v>2.58</v>
      </c>
    </row>
    <row r="546" spans="1:35" x14ac:dyDescent="0.2">
      <c r="A546" s="72" t="str">
        <f t="shared" si="104"/>
        <v>貨4軽WR</v>
      </c>
      <c r="B546" s="284" t="s">
        <v>896</v>
      </c>
      <c r="C546" s="284" t="s">
        <v>918</v>
      </c>
      <c r="D546" s="286" t="s">
        <v>325</v>
      </c>
      <c r="E546" s="285" t="s">
        <v>327</v>
      </c>
      <c r="F546" s="284">
        <v>0.26250000000000001</v>
      </c>
      <c r="G546" s="284">
        <v>1.7250000000000001E-2</v>
      </c>
      <c r="H546" s="284">
        <v>2.58</v>
      </c>
      <c r="I546" s="283" t="s">
        <v>241</v>
      </c>
      <c r="J546" s="285" t="s">
        <v>972</v>
      </c>
      <c r="T546" s="318" t="str">
        <f t="shared" si="96"/>
        <v>トラック・バス</v>
      </c>
      <c r="U546" s="300" t="str">
        <f t="shared" si="97"/>
        <v>軽油</v>
      </c>
      <c r="V546" s="300" t="str">
        <f t="shared" si="98"/>
        <v>3.5 t～</v>
      </c>
      <c r="W546" s="300" t="str">
        <f t="shared" si="99"/>
        <v>H10</v>
      </c>
      <c r="X546" s="301" t="str">
        <f t="shared" si="100"/>
        <v>WR</v>
      </c>
      <c r="Y546" s="380" t="s">
        <v>1713</v>
      </c>
      <c r="Z546" s="300">
        <f t="shared" si="101"/>
        <v>0.26250000000000001</v>
      </c>
      <c r="AA546" s="300">
        <f t="shared" si="102"/>
        <v>1.7250000000000001E-2</v>
      </c>
      <c r="AB546" s="361">
        <f t="shared" si="103"/>
        <v>2.58</v>
      </c>
    </row>
    <row r="547" spans="1:35" x14ac:dyDescent="0.2">
      <c r="A547" s="72" t="str">
        <f t="shared" si="104"/>
        <v>貨4軽DS</v>
      </c>
      <c r="B547" s="72" t="s">
        <v>896</v>
      </c>
      <c r="C547" s="72" t="s">
        <v>918</v>
      </c>
      <c r="D547" s="72" t="s">
        <v>325</v>
      </c>
      <c r="E547" s="72" t="s">
        <v>328</v>
      </c>
      <c r="F547" s="72">
        <v>0.17499999999999999</v>
      </c>
      <c r="G547" s="72">
        <v>1.15E-2</v>
      </c>
      <c r="H547" s="72">
        <v>2.58</v>
      </c>
      <c r="I547" s="12" t="s">
        <v>833</v>
      </c>
      <c r="J547" t="s">
        <v>244</v>
      </c>
      <c r="T547" s="318" t="str">
        <f t="shared" si="96"/>
        <v>トラック・バス</v>
      </c>
      <c r="U547" s="300" t="str">
        <f t="shared" si="97"/>
        <v>軽油</v>
      </c>
      <c r="V547" s="300" t="str">
        <f t="shared" si="98"/>
        <v>3.5 t～</v>
      </c>
      <c r="W547" s="300" t="str">
        <f t="shared" si="99"/>
        <v>H10</v>
      </c>
      <c r="X547" s="301" t="str">
        <f t="shared" si="100"/>
        <v>DS</v>
      </c>
      <c r="Y547" s="380" t="s">
        <v>1714</v>
      </c>
      <c r="Z547" s="300">
        <f t="shared" si="101"/>
        <v>0.17499999999999999</v>
      </c>
      <c r="AA547" s="300">
        <f t="shared" si="102"/>
        <v>1.15E-2</v>
      </c>
      <c r="AB547" s="361">
        <f t="shared" si="103"/>
        <v>2.58</v>
      </c>
      <c r="AD547" s="272"/>
      <c r="AE547" s="272"/>
      <c r="AF547" s="272"/>
      <c r="AG547" s="272"/>
      <c r="AH547" s="272"/>
      <c r="AI547" s="272"/>
    </row>
    <row r="548" spans="1:35" x14ac:dyDescent="0.2">
      <c r="A548" s="72" t="str">
        <f t="shared" si="104"/>
        <v>貨4軽WS</v>
      </c>
      <c r="B548" s="284" t="s">
        <v>896</v>
      </c>
      <c r="C548" s="284" t="s">
        <v>918</v>
      </c>
      <c r="D548" s="286" t="s">
        <v>325</v>
      </c>
      <c r="E548" s="285" t="s">
        <v>329</v>
      </c>
      <c r="F548" s="284">
        <v>0.17499999999999999</v>
      </c>
      <c r="G548" s="284">
        <v>1.15E-2</v>
      </c>
      <c r="H548" s="284">
        <v>2.58</v>
      </c>
      <c r="I548" s="283" t="s">
        <v>241</v>
      </c>
      <c r="J548" s="285" t="s">
        <v>973</v>
      </c>
      <c r="T548" s="318" t="str">
        <f t="shared" si="96"/>
        <v>トラック・バス</v>
      </c>
      <c r="U548" s="300" t="str">
        <f t="shared" si="97"/>
        <v>軽油</v>
      </c>
      <c r="V548" s="300" t="str">
        <f t="shared" si="98"/>
        <v>3.5 t～</v>
      </c>
      <c r="W548" s="300" t="str">
        <f t="shared" si="99"/>
        <v>H10</v>
      </c>
      <c r="X548" s="301" t="str">
        <f t="shared" si="100"/>
        <v>WS</v>
      </c>
      <c r="Y548" s="380" t="s">
        <v>1714</v>
      </c>
      <c r="Z548" s="300">
        <f t="shared" si="101"/>
        <v>0.17499999999999999</v>
      </c>
      <c r="AA548" s="300">
        <f t="shared" si="102"/>
        <v>1.15E-2</v>
      </c>
      <c r="AB548" s="361">
        <f t="shared" si="103"/>
        <v>2.58</v>
      </c>
      <c r="AD548" s="272"/>
      <c r="AE548" s="272"/>
      <c r="AF548" s="272"/>
      <c r="AG548" s="272"/>
      <c r="AH548" s="272"/>
      <c r="AI548" s="272"/>
    </row>
    <row r="549" spans="1:35" s="272" customFormat="1" x14ac:dyDescent="0.2">
      <c r="A549" s="72" t="str">
        <f t="shared" si="104"/>
        <v>貨4軽DT</v>
      </c>
      <c r="B549" s="72" t="s">
        <v>896</v>
      </c>
      <c r="C549" s="72" t="s">
        <v>918</v>
      </c>
      <c r="D549" s="72" t="s">
        <v>325</v>
      </c>
      <c r="E549" s="72" t="s">
        <v>330</v>
      </c>
      <c r="F549" s="72">
        <v>8.7499999999999994E-2</v>
      </c>
      <c r="G549" s="72">
        <v>5.7499999999999999E-3</v>
      </c>
      <c r="H549" s="72">
        <v>2.58</v>
      </c>
      <c r="I549" s="12" t="s">
        <v>833</v>
      </c>
      <c r="J549" t="s">
        <v>245</v>
      </c>
      <c r="K549" s="72"/>
      <c r="L549" s="72"/>
      <c r="M549" s="72"/>
      <c r="N549" s="72"/>
      <c r="O549" s="72"/>
      <c r="P549" s="72"/>
      <c r="Q549" s="72"/>
      <c r="R549" s="72"/>
      <c r="S549" s="72"/>
      <c r="T549" s="318" t="str">
        <f t="shared" si="96"/>
        <v>トラック・バス</v>
      </c>
      <c r="U549" s="300" t="str">
        <f t="shared" si="97"/>
        <v>軽油</v>
      </c>
      <c r="V549" s="300" t="str">
        <f t="shared" si="98"/>
        <v>3.5 t～</v>
      </c>
      <c r="W549" s="300" t="str">
        <f t="shared" si="99"/>
        <v>H10</v>
      </c>
      <c r="X549" s="301" t="str">
        <f t="shared" si="100"/>
        <v>DT</v>
      </c>
      <c r="Y549" s="380" t="s">
        <v>1715</v>
      </c>
      <c r="Z549" s="300">
        <f t="shared" si="101"/>
        <v>8.7499999999999994E-2</v>
      </c>
      <c r="AA549" s="300">
        <f t="shared" si="102"/>
        <v>5.7499999999999999E-3</v>
      </c>
      <c r="AB549" s="361">
        <f t="shared" si="103"/>
        <v>2.58</v>
      </c>
    </row>
    <row r="550" spans="1:35" s="272" customFormat="1" x14ac:dyDescent="0.2">
      <c r="A550" s="72" t="str">
        <f t="shared" si="104"/>
        <v>貨4軽WT</v>
      </c>
      <c r="B550" s="284" t="s">
        <v>896</v>
      </c>
      <c r="C550" s="284" t="s">
        <v>918</v>
      </c>
      <c r="D550" s="286" t="s">
        <v>325</v>
      </c>
      <c r="E550" s="285" t="s">
        <v>331</v>
      </c>
      <c r="F550" s="284">
        <v>8.7499999999999994E-2</v>
      </c>
      <c r="G550" s="284">
        <v>5.7499999999999999E-3</v>
      </c>
      <c r="H550" s="284">
        <v>2.58</v>
      </c>
      <c r="I550" s="283" t="s">
        <v>241</v>
      </c>
      <c r="J550" s="285" t="s">
        <v>974</v>
      </c>
      <c r="K550" s="72"/>
      <c r="L550" s="72"/>
      <c r="M550" s="72"/>
      <c r="N550" s="72"/>
      <c r="O550" s="72"/>
      <c r="P550" s="72"/>
      <c r="Q550" s="72"/>
      <c r="R550" s="72"/>
      <c r="S550" s="72"/>
      <c r="T550" s="318" t="str">
        <f t="shared" si="96"/>
        <v>トラック・バス</v>
      </c>
      <c r="U550" s="300" t="str">
        <f t="shared" si="97"/>
        <v>軽油</v>
      </c>
      <c r="V550" s="300" t="str">
        <f t="shared" si="98"/>
        <v>3.5 t～</v>
      </c>
      <c r="W550" s="300" t="str">
        <f t="shared" si="99"/>
        <v>H10</v>
      </c>
      <c r="X550" s="301" t="str">
        <f t="shared" si="100"/>
        <v>WT</v>
      </c>
      <c r="Y550" s="380" t="s">
        <v>1715</v>
      </c>
      <c r="Z550" s="300">
        <f t="shared" si="101"/>
        <v>8.7499999999999994E-2</v>
      </c>
      <c r="AA550" s="300">
        <f t="shared" si="102"/>
        <v>5.7499999999999999E-3</v>
      </c>
      <c r="AB550" s="361">
        <f t="shared" si="103"/>
        <v>2.58</v>
      </c>
    </row>
    <row r="551" spans="1:35" s="272" customFormat="1" x14ac:dyDescent="0.2">
      <c r="A551" s="72" t="str">
        <f t="shared" si="104"/>
        <v>貨4軽DU</v>
      </c>
      <c r="B551" s="72" t="s">
        <v>896</v>
      </c>
      <c r="C551" s="72" t="s">
        <v>918</v>
      </c>
      <c r="D551" s="72" t="s">
        <v>332</v>
      </c>
      <c r="E551" s="72" t="s">
        <v>333</v>
      </c>
      <c r="F551" s="72">
        <v>0.26250000000000001</v>
      </c>
      <c r="G551" s="72">
        <v>1.7250000000000001E-2</v>
      </c>
      <c r="H551" s="72">
        <v>2.58</v>
      </c>
      <c r="I551" s="12" t="s">
        <v>833</v>
      </c>
      <c r="J551" t="s">
        <v>243</v>
      </c>
      <c r="K551" s="72"/>
      <c r="L551" s="72"/>
      <c r="M551" s="72"/>
      <c r="N551" s="72"/>
      <c r="O551" s="72"/>
      <c r="P551" s="72"/>
      <c r="Q551" s="72"/>
      <c r="R551" s="72"/>
      <c r="S551" s="72"/>
      <c r="T551" s="318" t="str">
        <f t="shared" si="96"/>
        <v>トラック・バス</v>
      </c>
      <c r="U551" s="300" t="str">
        <f t="shared" si="97"/>
        <v>軽油</v>
      </c>
      <c r="V551" s="300" t="str">
        <f t="shared" si="98"/>
        <v>3.5 t～</v>
      </c>
      <c r="W551" s="300" t="str">
        <f t="shared" si="99"/>
        <v>H11</v>
      </c>
      <c r="X551" s="301" t="str">
        <f t="shared" si="100"/>
        <v>DU</v>
      </c>
      <c r="Y551" s="380" t="s">
        <v>1713</v>
      </c>
      <c r="Z551" s="300">
        <f t="shared" si="101"/>
        <v>0.26250000000000001</v>
      </c>
      <c r="AA551" s="300">
        <f t="shared" si="102"/>
        <v>1.7250000000000001E-2</v>
      </c>
      <c r="AB551" s="361">
        <f t="shared" si="103"/>
        <v>2.58</v>
      </c>
    </row>
    <row r="552" spans="1:35" s="272" customFormat="1" x14ac:dyDescent="0.2">
      <c r="A552" s="72" t="str">
        <f t="shared" si="104"/>
        <v>貨4軽WU</v>
      </c>
      <c r="B552" s="284" t="s">
        <v>896</v>
      </c>
      <c r="C552" s="284" t="s">
        <v>918</v>
      </c>
      <c r="D552" s="286" t="s">
        <v>332</v>
      </c>
      <c r="E552" s="285" t="s">
        <v>334</v>
      </c>
      <c r="F552" s="284">
        <v>0.26250000000000001</v>
      </c>
      <c r="G552" s="284">
        <v>1.7250000000000001E-2</v>
      </c>
      <c r="H552" s="72">
        <v>2.58</v>
      </c>
      <c r="I552" s="283" t="s">
        <v>241</v>
      </c>
      <c r="J552" s="285" t="s">
        <v>972</v>
      </c>
      <c r="K552" s="72"/>
      <c r="L552" s="72"/>
      <c r="M552" s="72"/>
      <c r="N552" s="72"/>
      <c r="O552" s="72"/>
      <c r="P552" s="72"/>
      <c r="Q552" s="72"/>
      <c r="R552" s="72"/>
      <c r="S552" s="72"/>
      <c r="T552" s="318" t="str">
        <f t="shared" si="96"/>
        <v>トラック・バス</v>
      </c>
      <c r="U552" s="300" t="str">
        <f t="shared" si="97"/>
        <v>軽油</v>
      </c>
      <c r="V552" s="300" t="str">
        <f t="shared" si="98"/>
        <v>3.5 t～</v>
      </c>
      <c r="W552" s="300" t="str">
        <f t="shared" si="99"/>
        <v>H11</v>
      </c>
      <c r="X552" s="301" t="str">
        <f t="shared" si="100"/>
        <v>WU</v>
      </c>
      <c r="Y552" s="380" t="s">
        <v>1713</v>
      </c>
      <c r="Z552" s="300">
        <f t="shared" si="101"/>
        <v>0.26250000000000001</v>
      </c>
      <c r="AA552" s="300">
        <f t="shared" si="102"/>
        <v>1.7250000000000001E-2</v>
      </c>
      <c r="AB552" s="361">
        <f t="shared" si="103"/>
        <v>2.58</v>
      </c>
    </row>
    <row r="553" spans="1:35" s="272" customFormat="1" x14ac:dyDescent="0.2">
      <c r="A553" s="72" t="str">
        <f t="shared" si="104"/>
        <v>貨4軽DV</v>
      </c>
      <c r="B553" s="284" t="s">
        <v>896</v>
      </c>
      <c r="C553" s="284" t="s">
        <v>918</v>
      </c>
      <c r="D553" s="284" t="s">
        <v>332</v>
      </c>
      <c r="E553" s="285" t="s">
        <v>335</v>
      </c>
      <c r="F553" s="284">
        <v>0.17499999999999999</v>
      </c>
      <c r="G553" s="284">
        <v>1.15E-2</v>
      </c>
      <c r="H553" s="284">
        <v>2.58</v>
      </c>
      <c r="I553" s="283" t="s">
        <v>833</v>
      </c>
      <c r="J553" s="285" t="s">
        <v>244</v>
      </c>
      <c r="K553" s="72"/>
      <c r="L553" s="72"/>
      <c r="M553" s="72"/>
      <c r="N553" s="72"/>
      <c r="O553" s="72"/>
      <c r="P553" s="72"/>
      <c r="Q553" s="72"/>
      <c r="R553" s="72"/>
      <c r="S553" s="72"/>
      <c r="T553" s="318" t="str">
        <f t="shared" si="96"/>
        <v>トラック・バス</v>
      </c>
      <c r="U553" s="300" t="str">
        <f t="shared" si="97"/>
        <v>軽油</v>
      </c>
      <c r="V553" s="300" t="str">
        <f t="shared" si="98"/>
        <v>3.5 t～</v>
      </c>
      <c r="W553" s="300" t="str">
        <f t="shared" si="99"/>
        <v>H11</v>
      </c>
      <c r="X553" s="301" t="str">
        <f t="shared" si="100"/>
        <v>DV</v>
      </c>
      <c r="Y553" s="380" t="s">
        <v>1714</v>
      </c>
      <c r="Z553" s="300">
        <f t="shared" si="101"/>
        <v>0.17499999999999999</v>
      </c>
      <c r="AA553" s="300">
        <f t="shared" si="102"/>
        <v>1.15E-2</v>
      </c>
      <c r="AB553" s="361">
        <f t="shared" si="103"/>
        <v>2.58</v>
      </c>
      <c r="AD553" s="72"/>
      <c r="AE553" s="72"/>
      <c r="AF553" s="72"/>
      <c r="AG553" s="72"/>
      <c r="AH553" s="72"/>
      <c r="AI553" s="72"/>
    </row>
    <row r="554" spans="1:35" s="272" customFormat="1" ht="13.5" customHeight="1" x14ac:dyDescent="0.2">
      <c r="A554" s="72" t="str">
        <f t="shared" ref="A554:A585" si="105">CONCATENATE(C554,E554)</f>
        <v>貨4軽WV</v>
      </c>
      <c r="B554" s="284" t="s">
        <v>896</v>
      </c>
      <c r="C554" s="284" t="s">
        <v>918</v>
      </c>
      <c r="D554" s="286" t="s">
        <v>332</v>
      </c>
      <c r="E554" s="285" t="s">
        <v>336</v>
      </c>
      <c r="F554" s="284">
        <v>0.17499999999999999</v>
      </c>
      <c r="G554" s="284">
        <v>1.15E-2</v>
      </c>
      <c r="H554" s="72">
        <v>2.58</v>
      </c>
      <c r="I554" s="283" t="s">
        <v>241</v>
      </c>
      <c r="J554" s="285" t="s">
        <v>973</v>
      </c>
      <c r="K554" s="72"/>
      <c r="L554" s="72"/>
      <c r="M554" s="72"/>
      <c r="N554" s="72"/>
      <c r="O554" s="72"/>
      <c r="P554" s="72"/>
      <c r="Q554" s="72"/>
      <c r="R554" s="72"/>
      <c r="S554" s="72"/>
      <c r="T554" s="318" t="str">
        <f t="shared" si="96"/>
        <v>トラック・バス</v>
      </c>
      <c r="U554" s="300" t="str">
        <f t="shared" si="97"/>
        <v>軽油</v>
      </c>
      <c r="V554" s="300" t="str">
        <f t="shared" si="98"/>
        <v>3.5 t～</v>
      </c>
      <c r="W554" s="300" t="str">
        <f t="shared" si="99"/>
        <v>H11</v>
      </c>
      <c r="X554" s="301" t="str">
        <f t="shared" si="100"/>
        <v>WV</v>
      </c>
      <c r="Y554" s="380" t="s">
        <v>1714</v>
      </c>
      <c r="Z554" s="300">
        <f t="shared" si="101"/>
        <v>0.17499999999999999</v>
      </c>
      <c r="AA554" s="300">
        <f t="shared" si="102"/>
        <v>1.15E-2</v>
      </c>
      <c r="AB554" s="361">
        <f t="shared" si="103"/>
        <v>2.58</v>
      </c>
      <c r="AD554" s="72"/>
      <c r="AE554" s="72"/>
      <c r="AF554" s="72"/>
      <c r="AG554" s="72"/>
      <c r="AH554" s="72"/>
      <c r="AI554" s="72"/>
    </row>
    <row r="555" spans="1:35" x14ac:dyDescent="0.2">
      <c r="A555" s="72" t="str">
        <f t="shared" si="105"/>
        <v>貨4軽DW</v>
      </c>
      <c r="B555" s="284" t="s">
        <v>896</v>
      </c>
      <c r="C555" s="284" t="s">
        <v>918</v>
      </c>
      <c r="D555" s="284" t="s">
        <v>332</v>
      </c>
      <c r="E555" s="285" t="s">
        <v>337</v>
      </c>
      <c r="F555" s="284">
        <v>8.7499999999999994E-2</v>
      </c>
      <c r="G555" s="284">
        <v>5.7499999999999999E-3</v>
      </c>
      <c r="H555" s="284">
        <v>2.58</v>
      </c>
      <c r="I555" s="283" t="s">
        <v>833</v>
      </c>
      <c r="J555" s="285" t="s">
        <v>245</v>
      </c>
      <c r="K555" s="272"/>
      <c r="L555" s="272"/>
      <c r="M555" s="272"/>
      <c r="N555" s="272"/>
      <c r="O555" s="272"/>
      <c r="P555" s="272"/>
      <c r="Q555" s="272"/>
      <c r="R555" s="272"/>
      <c r="S555" s="272"/>
      <c r="T555" s="318" t="str">
        <f t="shared" si="96"/>
        <v>トラック・バス</v>
      </c>
      <c r="U555" s="300" t="str">
        <f t="shared" si="97"/>
        <v>軽油</v>
      </c>
      <c r="V555" s="300" t="str">
        <f t="shared" si="98"/>
        <v>3.5 t～</v>
      </c>
      <c r="W555" s="300" t="str">
        <f t="shared" si="99"/>
        <v>H11</v>
      </c>
      <c r="X555" s="301" t="str">
        <f t="shared" si="100"/>
        <v>DW</v>
      </c>
      <c r="Y555" s="380" t="s">
        <v>1715</v>
      </c>
      <c r="Z555" s="300">
        <f t="shared" si="101"/>
        <v>8.7499999999999994E-2</v>
      </c>
      <c r="AA555" s="300">
        <f t="shared" si="102"/>
        <v>5.7499999999999999E-3</v>
      </c>
      <c r="AB555" s="361">
        <f t="shared" si="103"/>
        <v>2.58</v>
      </c>
    </row>
    <row r="556" spans="1:35" ht="13.5" customHeight="1" x14ac:dyDescent="0.2">
      <c r="A556" s="72" t="str">
        <f t="shared" si="105"/>
        <v>貨4軽WW</v>
      </c>
      <c r="B556" s="284" t="s">
        <v>896</v>
      </c>
      <c r="C556" s="284" t="s">
        <v>918</v>
      </c>
      <c r="D556" s="286" t="s">
        <v>332</v>
      </c>
      <c r="E556" s="285" t="s">
        <v>338</v>
      </c>
      <c r="F556" s="284">
        <v>8.7499999999999994E-2</v>
      </c>
      <c r="G556" s="284">
        <v>5.7499999999999999E-3</v>
      </c>
      <c r="H556" s="72">
        <v>2.58</v>
      </c>
      <c r="I556" s="283" t="s">
        <v>241</v>
      </c>
      <c r="J556" s="285" t="s">
        <v>974</v>
      </c>
      <c r="K556" s="272"/>
      <c r="L556" s="272"/>
      <c r="M556" s="272"/>
      <c r="N556" s="272"/>
      <c r="O556" s="272"/>
      <c r="P556" s="272"/>
      <c r="Q556" s="272"/>
      <c r="R556" s="272"/>
      <c r="S556" s="272"/>
      <c r="T556" s="318" t="str">
        <f t="shared" si="96"/>
        <v>トラック・バス</v>
      </c>
      <c r="U556" s="300" t="str">
        <f t="shared" si="97"/>
        <v>軽油</v>
      </c>
      <c r="V556" s="300" t="str">
        <f t="shared" si="98"/>
        <v>3.5 t～</v>
      </c>
      <c r="W556" s="300" t="str">
        <f t="shared" si="99"/>
        <v>H11</v>
      </c>
      <c r="X556" s="301" t="str">
        <f t="shared" si="100"/>
        <v>WW</v>
      </c>
      <c r="Y556" s="380" t="s">
        <v>1715</v>
      </c>
      <c r="Z556" s="300">
        <f t="shared" si="101"/>
        <v>8.7499999999999994E-2</v>
      </c>
      <c r="AA556" s="300">
        <f t="shared" si="102"/>
        <v>5.7499999999999999E-3</v>
      </c>
      <c r="AB556" s="361">
        <f t="shared" si="103"/>
        <v>2.58</v>
      </c>
    </row>
    <row r="557" spans="1:35" x14ac:dyDescent="0.2">
      <c r="A557" s="72" t="str">
        <f t="shared" si="105"/>
        <v>貨4軽KR</v>
      </c>
      <c r="B557" s="284" t="s">
        <v>896</v>
      </c>
      <c r="C557" s="284" t="s">
        <v>918</v>
      </c>
      <c r="D557" s="284" t="s">
        <v>29</v>
      </c>
      <c r="E557" s="285" t="s">
        <v>129</v>
      </c>
      <c r="F557" s="284">
        <v>0.26</v>
      </c>
      <c r="G557" s="284">
        <v>1.7000000000000001E-2</v>
      </c>
      <c r="H557" s="284">
        <v>2.58</v>
      </c>
      <c r="I557" s="283" t="s">
        <v>833</v>
      </c>
      <c r="J557" s="285"/>
      <c r="K557" s="272"/>
      <c r="L557" s="272"/>
      <c r="M557" s="272"/>
      <c r="N557" s="272"/>
      <c r="O557" s="272"/>
      <c r="P557" s="272"/>
      <c r="Q557" s="272"/>
      <c r="R557" s="272"/>
      <c r="S557" s="272"/>
      <c r="T557" s="318" t="str">
        <f t="shared" si="96"/>
        <v>トラック・バス</v>
      </c>
      <c r="U557" s="300" t="str">
        <f t="shared" si="97"/>
        <v>軽油</v>
      </c>
      <c r="V557" s="300" t="str">
        <f t="shared" si="98"/>
        <v>3.5 t～</v>
      </c>
      <c r="W557" s="300" t="str">
        <f t="shared" si="99"/>
        <v>H15,H16</v>
      </c>
      <c r="X557" s="301" t="str">
        <f t="shared" si="100"/>
        <v>KR</v>
      </c>
      <c r="Y557" s="380"/>
      <c r="Z557" s="300">
        <f t="shared" si="101"/>
        <v>0.26</v>
      </c>
      <c r="AA557" s="300">
        <f t="shared" si="102"/>
        <v>1.7000000000000001E-2</v>
      </c>
      <c r="AB557" s="361">
        <f t="shared" si="103"/>
        <v>2.58</v>
      </c>
    </row>
    <row r="558" spans="1:35" ht="13.5" customHeight="1" x14ac:dyDescent="0.2">
      <c r="A558" s="72" t="str">
        <f t="shared" si="105"/>
        <v>貨4軽HY</v>
      </c>
      <c r="B558" s="284" t="s">
        <v>896</v>
      </c>
      <c r="C558" s="284" t="s">
        <v>918</v>
      </c>
      <c r="D558" s="286" t="s">
        <v>29</v>
      </c>
      <c r="E558" s="285" t="s">
        <v>116</v>
      </c>
      <c r="F558" s="284">
        <v>0.13</v>
      </c>
      <c r="G558" s="284">
        <v>8.5000000000000006E-3</v>
      </c>
      <c r="H558" s="72">
        <v>2.58</v>
      </c>
      <c r="I558" s="283" t="s">
        <v>241</v>
      </c>
      <c r="J558" s="285" t="s">
        <v>242</v>
      </c>
      <c r="K558" s="272"/>
      <c r="L558" s="272"/>
      <c r="M558" s="272"/>
      <c r="N558" s="272"/>
      <c r="O558" s="272"/>
      <c r="P558" s="272"/>
      <c r="Q558" s="272"/>
      <c r="R558" s="272"/>
      <c r="S558" s="272"/>
      <c r="T558" s="318" t="str">
        <f t="shared" si="96"/>
        <v>トラック・バス</v>
      </c>
      <c r="U558" s="300" t="str">
        <f t="shared" si="97"/>
        <v>軽油</v>
      </c>
      <c r="V558" s="300" t="str">
        <f t="shared" si="98"/>
        <v>3.5 t～</v>
      </c>
      <c r="W558" s="300" t="str">
        <f t="shared" si="99"/>
        <v>H15,H16</v>
      </c>
      <c r="X558" s="301" t="str">
        <f t="shared" si="100"/>
        <v>HY</v>
      </c>
      <c r="Y558" s="380"/>
      <c r="Z558" s="300">
        <f t="shared" si="101"/>
        <v>0.13</v>
      </c>
      <c r="AA558" s="300">
        <f t="shared" si="102"/>
        <v>8.5000000000000006E-3</v>
      </c>
      <c r="AB558" s="361">
        <f t="shared" si="103"/>
        <v>2.58</v>
      </c>
    </row>
    <row r="559" spans="1:35" x14ac:dyDescent="0.2">
      <c r="A559" s="72" t="str">
        <f t="shared" si="105"/>
        <v>貨4軽KS</v>
      </c>
      <c r="B559" s="284" t="s">
        <v>896</v>
      </c>
      <c r="C559" s="284" t="s">
        <v>918</v>
      </c>
      <c r="D559" s="284" t="s">
        <v>29</v>
      </c>
      <c r="E559" s="285" t="s">
        <v>130</v>
      </c>
      <c r="F559" s="284">
        <v>0.26</v>
      </c>
      <c r="G559" s="284">
        <v>1.7000000000000001E-2</v>
      </c>
      <c r="H559" s="284">
        <v>2.58</v>
      </c>
      <c r="I559" s="283" t="s">
        <v>833</v>
      </c>
      <c r="J559" s="285"/>
      <c r="K559" s="272"/>
      <c r="L559" s="272"/>
      <c r="M559" s="272"/>
      <c r="N559" s="272"/>
      <c r="O559" s="272"/>
      <c r="P559" s="272"/>
      <c r="Q559" s="272"/>
      <c r="R559" s="272"/>
      <c r="S559" s="272"/>
      <c r="T559" s="318" t="str">
        <f t="shared" si="96"/>
        <v>トラック・バス</v>
      </c>
      <c r="U559" s="300" t="str">
        <f t="shared" si="97"/>
        <v>軽油</v>
      </c>
      <c r="V559" s="300" t="str">
        <f t="shared" si="98"/>
        <v>3.5 t～</v>
      </c>
      <c r="W559" s="300" t="str">
        <f t="shared" si="99"/>
        <v>H15,H16</v>
      </c>
      <c r="X559" s="301" t="str">
        <f t="shared" si="100"/>
        <v>KS</v>
      </c>
      <c r="Y559" s="380"/>
      <c r="Z559" s="300">
        <f t="shared" si="101"/>
        <v>0.26</v>
      </c>
      <c r="AA559" s="300">
        <f t="shared" si="102"/>
        <v>1.7000000000000001E-2</v>
      </c>
      <c r="AB559" s="361">
        <f t="shared" si="103"/>
        <v>2.58</v>
      </c>
    </row>
    <row r="560" spans="1:35" ht="13.5" customHeight="1" x14ac:dyDescent="0.2">
      <c r="A560" s="72" t="str">
        <f t="shared" si="105"/>
        <v>貨4軽HZ</v>
      </c>
      <c r="B560" s="284" t="s">
        <v>896</v>
      </c>
      <c r="C560" s="284" t="s">
        <v>918</v>
      </c>
      <c r="D560" s="286" t="s">
        <v>29</v>
      </c>
      <c r="E560" s="285" t="s">
        <v>117</v>
      </c>
      <c r="F560" s="284">
        <v>0.13</v>
      </c>
      <c r="G560" s="284">
        <v>8.5000000000000006E-3</v>
      </c>
      <c r="H560" s="72">
        <v>2.58</v>
      </c>
      <c r="I560" s="283" t="s">
        <v>241</v>
      </c>
      <c r="J560" s="285" t="s">
        <v>242</v>
      </c>
      <c r="K560" s="272"/>
      <c r="L560" s="272"/>
      <c r="M560" s="272"/>
      <c r="N560" s="272"/>
      <c r="O560" s="272"/>
      <c r="P560" s="272"/>
      <c r="Q560" s="272"/>
      <c r="R560" s="272"/>
      <c r="S560" s="272"/>
      <c r="T560" s="318" t="str">
        <f t="shared" si="96"/>
        <v>トラック・バス</v>
      </c>
      <c r="U560" s="300" t="str">
        <f t="shared" si="97"/>
        <v>軽油</v>
      </c>
      <c r="V560" s="300" t="str">
        <f t="shared" si="98"/>
        <v>3.5 t～</v>
      </c>
      <c r="W560" s="300" t="str">
        <f t="shared" si="99"/>
        <v>H15,H16</v>
      </c>
      <c r="X560" s="301" t="str">
        <f t="shared" si="100"/>
        <v>HZ</v>
      </c>
      <c r="Y560" s="380"/>
      <c r="Z560" s="300">
        <f t="shared" si="101"/>
        <v>0.13</v>
      </c>
      <c r="AA560" s="300">
        <f t="shared" si="102"/>
        <v>8.5000000000000006E-3</v>
      </c>
      <c r="AB560" s="361">
        <f t="shared" si="103"/>
        <v>2.58</v>
      </c>
    </row>
    <row r="561" spans="1:35" x14ac:dyDescent="0.2">
      <c r="A561" s="72" t="str">
        <f t="shared" si="105"/>
        <v>貨4軽TL</v>
      </c>
      <c r="B561" s="272" t="s">
        <v>896</v>
      </c>
      <c r="C561" s="272" t="s">
        <v>918</v>
      </c>
      <c r="D561" s="273" t="s">
        <v>29</v>
      </c>
      <c r="E561" s="273" t="s">
        <v>157</v>
      </c>
      <c r="F561" s="272">
        <v>0.19500000000000001</v>
      </c>
      <c r="G561" s="272">
        <v>1.2750000000000001E-2</v>
      </c>
      <c r="H561" s="72">
        <v>2.58</v>
      </c>
      <c r="I561" s="274" t="s">
        <v>833</v>
      </c>
      <c r="J561" s="272" t="s">
        <v>243</v>
      </c>
      <c r="T561" s="318" t="str">
        <f t="shared" si="96"/>
        <v>トラック・バス</v>
      </c>
      <c r="U561" s="300" t="str">
        <f t="shared" si="97"/>
        <v>軽油</v>
      </c>
      <c r="V561" s="300" t="str">
        <f t="shared" si="98"/>
        <v>3.5 t～</v>
      </c>
      <c r="W561" s="300" t="str">
        <f t="shared" si="99"/>
        <v>H15,H16</v>
      </c>
      <c r="X561" s="301" t="str">
        <f t="shared" si="100"/>
        <v>TL</v>
      </c>
      <c r="Y561" s="380" t="s">
        <v>1713</v>
      </c>
      <c r="Z561" s="300">
        <f t="shared" si="101"/>
        <v>0.19500000000000001</v>
      </c>
      <c r="AA561" s="300">
        <f t="shared" si="102"/>
        <v>1.2750000000000001E-2</v>
      </c>
      <c r="AB561" s="361">
        <f t="shared" si="103"/>
        <v>2.58</v>
      </c>
    </row>
    <row r="562" spans="1:35" ht="13.5" customHeight="1" x14ac:dyDescent="0.2">
      <c r="A562" s="72" t="str">
        <f t="shared" si="105"/>
        <v>貨4軽XL</v>
      </c>
      <c r="B562" s="272" t="s">
        <v>896</v>
      </c>
      <c r="C562" s="272" t="s">
        <v>918</v>
      </c>
      <c r="D562" s="273" t="s">
        <v>29</v>
      </c>
      <c r="E562" s="273" t="s">
        <v>186</v>
      </c>
      <c r="F562" s="272">
        <v>0.19500000000000001</v>
      </c>
      <c r="G562" s="272">
        <v>1.2750000000000001E-2</v>
      </c>
      <c r="H562" s="284">
        <v>2.58</v>
      </c>
      <c r="I562" s="274" t="s">
        <v>241</v>
      </c>
      <c r="J562" s="272" t="s">
        <v>972</v>
      </c>
      <c r="T562" s="318" t="str">
        <f t="shared" si="96"/>
        <v>トラック・バス</v>
      </c>
      <c r="U562" s="300" t="str">
        <f t="shared" si="97"/>
        <v>軽油</v>
      </c>
      <c r="V562" s="300" t="str">
        <f t="shared" si="98"/>
        <v>3.5 t～</v>
      </c>
      <c r="W562" s="300" t="str">
        <f t="shared" si="99"/>
        <v>H15,H16</v>
      </c>
      <c r="X562" s="301" t="str">
        <f t="shared" si="100"/>
        <v>XL</v>
      </c>
      <c r="Y562" s="380" t="s">
        <v>1713</v>
      </c>
      <c r="Z562" s="300">
        <f t="shared" si="101"/>
        <v>0.19500000000000001</v>
      </c>
      <c r="AA562" s="300">
        <f t="shared" si="102"/>
        <v>1.2750000000000001E-2</v>
      </c>
      <c r="AB562" s="361">
        <f t="shared" si="103"/>
        <v>2.58</v>
      </c>
    </row>
    <row r="563" spans="1:35" x14ac:dyDescent="0.2">
      <c r="A563" s="72" t="str">
        <f t="shared" si="105"/>
        <v>貨4軽LL</v>
      </c>
      <c r="B563" s="272" t="s">
        <v>896</v>
      </c>
      <c r="C563" s="272" t="s">
        <v>918</v>
      </c>
      <c r="D563" s="273" t="s">
        <v>29</v>
      </c>
      <c r="E563" s="273" t="s">
        <v>134</v>
      </c>
      <c r="F563" s="272">
        <v>0.13</v>
      </c>
      <c r="G563" s="272">
        <v>8.5000000000000006E-3</v>
      </c>
      <c r="H563" s="72">
        <v>2.58</v>
      </c>
      <c r="I563" s="274" t="s">
        <v>833</v>
      </c>
      <c r="J563" s="273" t="s">
        <v>244</v>
      </c>
      <c r="T563" s="318" t="str">
        <f t="shared" si="96"/>
        <v>トラック・バス</v>
      </c>
      <c r="U563" s="300" t="str">
        <f t="shared" si="97"/>
        <v>軽油</v>
      </c>
      <c r="V563" s="300" t="str">
        <f t="shared" si="98"/>
        <v>3.5 t～</v>
      </c>
      <c r="W563" s="300" t="str">
        <f t="shared" si="99"/>
        <v>H15,H16</v>
      </c>
      <c r="X563" s="301" t="str">
        <f t="shared" si="100"/>
        <v>LL</v>
      </c>
      <c r="Y563" s="380" t="s">
        <v>1714</v>
      </c>
      <c r="Z563" s="300">
        <f t="shared" si="101"/>
        <v>0.13</v>
      </c>
      <c r="AA563" s="300">
        <f t="shared" si="102"/>
        <v>8.5000000000000006E-3</v>
      </c>
      <c r="AB563" s="361">
        <f t="shared" si="103"/>
        <v>2.58</v>
      </c>
    </row>
    <row r="564" spans="1:35" ht="13.5" customHeight="1" x14ac:dyDescent="0.2">
      <c r="A564" s="72" t="str">
        <f t="shared" si="105"/>
        <v>貨4軽YL</v>
      </c>
      <c r="B564" s="272" t="s">
        <v>896</v>
      </c>
      <c r="C564" s="272" t="s">
        <v>918</v>
      </c>
      <c r="D564" s="273" t="s">
        <v>29</v>
      </c>
      <c r="E564" s="273" t="s">
        <v>192</v>
      </c>
      <c r="F564" s="272">
        <v>0.13</v>
      </c>
      <c r="G564" s="272">
        <v>8.5000000000000006E-3</v>
      </c>
      <c r="H564" s="284">
        <v>2.58</v>
      </c>
      <c r="I564" s="274" t="s">
        <v>241</v>
      </c>
      <c r="J564" s="273" t="s">
        <v>973</v>
      </c>
      <c r="T564" s="318" t="str">
        <f t="shared" si="96"/>
        <v>トラック・バス</v>
      </c>
      <c r="U564" s="300" t="str">
        <f t="shared" si="97"/>
        <v>軽油</v>
      </c>
      <c r="V564" s="300" t="str">
        <f t="shared" si="98"/>
        <v>3.5 t～</v>
      </c>
      <c r="W564" s="300" t="str">
        <f t="shared" si="99"/>
        <v>H15,H16</v>
      </c>
      <c r="X564" s="301" t="str">
        <f t="shared" si="100"/>
        <v>YL</v>
      </c>
      <c r="Y564" s="380" t="s">
        <v>1714</v>
      </c>
      <c r="Z564" s="300">
        <f t="shared" si="101"/>
        <v>0.13</v>
      </c>
      <c r="AA564" s="300">
        <f t="shared" si="102"/>
        <v>8.5000000000000006E-3</v>
      </c>
      <c r="AB564" s="361">
        <f t="shared" si="103"/>
        <v>2.58</v>
      </c>
      <c r="AD564" s="284"/>
      <c r="AE564" s="284"/>
      <c r="AF564" s="284"/>
      <c r="AG564" s="284"/>
      <c r="AH564" s="284"/>
      <c r="AI564" s="284"/>
    </row>
    <row r="565" spans="1:35" x14ac:dyDescent="0.2">
      <c r="A565" s="72" t="str">
        <f t="shared" si="105"/>
        <v>貨4軽UL</v>
      </c>
      <c r="B565" s="272" t="s">
        <v>896</v>
      </c>
      <c r="C565" s="272" t="s">
        <v>918</v>
      </c>
      <c r="D565" s="273" t="s">
        <v>29</v>
      </c>
      <c r="E565" s="273" t="s">
        <v>163</v>
      </c>
      <c r="F565" s="272">
        <v>6.5000000000000002E-2</v>
      </c>
      <c r="G565" s="272">
        <v>4.2500000000000003E-3</v>
      </c>
      <c r="H565" s="72">
        <v>2.58</v>
      </c>
      <c r="I565" s="274" t="s">
        <v>833</v>
      </c>
      <c r="J565" s="273" t="s">
        <v>245</v>
      </c>
      <c r="T565" s="318" t="str">
        <f t="shared" si="96"/>
        <v>トラック・バス</v>
      </c>
      <c r="U565" s="300" t="str">
        <f t="shared" si="97"/>
        <v>軽油</v>
      </c>
      <c r="V565" s="300" t="str">
        <f t="shared" si="98"/>
        <v>3.5 t～</v>
      </c>
      <c r="W565" s="300" t="str">
        <f t="shared" si="99"/>
        <v>H15,H16</v>
      </c>
      <c r="X565" s="301" t="str">
        <f t="shared" si="100"/>
        <v>UL</v>
      </c>
      <c r="Y565" s="380" t="s">
        <v>1715</v>
      </c>
      <c r="Z565" s="300">
        <f t="shared" si="101"/>
        <v>6.5000000000000002E-2</v>
      </c>
      <c r="AA565" s="300">
        <f t="shared" si="102"/>
        <v>4.2500000000000003E-3</v>
      </c>
      <c r="AB565" s="361">
        <f t="shared" si="103"/>
        <v>2.58</v>
      </c>
      <c r="AD565" s="284"/>
      <c r="AE565" s="284"/>
      <c r="AF565" s="284"/>
      <c r="AG565" s="284"/>
      <c r="AH565" s="284"/>
      <c r="AI565" s="284"/>
    </row>
    <row r="566" spans="1:35" s="284" customFormat="1" x14ac:dyDescent="0.2">
      <c r="A566" s="72" t="str">
        <f t="shared" si="105"/>
        <v>貨4軽ZL</v>
      </c>
      <c r="B566" s="272" t="s">
        <v>896</v>
      </c>
      <c r="C566" s="272" t="s">
        <v>918</v>
      </c>
      <c r="D566" s="273" t="s">
        <v>29</v>
      </c>
      <c r="E566" s="273" t="s">
        <v>197</v>
      </c>
      <c r="F566" s="272">
        <v>6.5000000000000002E-2</v>
      </c>
      <c r="G566" s="272">
        <v>4.2500000000000003E-3</v>
      </c>
      <c r="H566" s="284">
        <v>2.58</v>
      </c>
      <c r="I566" s="274" t="s">
        <v>241</v>
      </c>
      <c r="J566" s="273" t="s">
        <v>974</v>
      </c>
      <c r="K566" s="72"/>
      <c r="L566" s="72"/>
      <c r="M566" s="72"/>
      <c r="N566" s="72"/>
      <c r="O566" s="72"/>
      <c r="P566" s="72"/>
      <c r="Q566" s="72"/>
      <c r="R566" s="72"/>
      <c r="S566" s="72"/>
      <c r="T566" s="318" t="str">
        <f t="shared" si="96"/>
        <v>トラック・バス</v>
      </c>
      <c r="U566" s="300" t="str">
        <f t="shared" si="97"/>
        <v>軽油</v>
      </c>
      <c r="V566" s="300" t="str">
        <f t="shared" si="98"/>
        <v>3.5 t～</v>
      </c>
      <c r="W566" s="300" t="str">
        <f t="shared" si="99"/>
        <v>H15,H16</v>
      </c>
      <c r="X566" s="301" t="str">
        <f t="shared" si="100"/>
        <v>ZL</v>
      </c>
      <c r="Y566" s="380" t="s">
        <v>1715</v>
      </c>
      <c r="Z566" s="300">
        <f t="shared" si="101"/>
        <v>6.5000000000000002E-2</v>
      </c>
      <c r="AA566" s="300">
        <f t="shared" si="102"/>
        <v>4.2500000000000003E-3</v>
      </c>
      <c r="AB566" s="361">
        <f t="shared" si="103"/>
        <v>2.58</v>
      </c>
      <c r="AD566" s="272"/>
      <c r="AE566" s="272"/>
      <c r="AF566" s="272"/>
      <c r="AG566" s="272"/>
      <c r="AH566" s="272"/>
      <c r="AI566" s="272"/>
    </row>
    <row r="567" spans="1:35" s="284" customFormat="1" x14ac:dyDescent="0.2">
      <c r="A567" s="72" t="str">
        <f t="shared" si="105"/>
        <v>貨4軽PA</v>
      </c>
      <c r="B567" s="272" t="s">
        <v>896</v>
      </c>
      <c r="C567" s="272" t="s">
        <v>918</v>
      </c>
      <c r="D567" s="273" t="s">
        <v>29</v>
      </c>
      <c r="E567" s="273" t="s">
        <v>138</v>
      </c>
      <c r="F567" s="272">
        <v>0.26</v>
      </c>
      <c r="G567" s="272">
        <v>4.2500000000000003E-3</v>
      </c>
      <c r="H567" s="72">
        <v>2.58</v>
      </c>
      <c r="I567" s="274" t="s">
        <v>833</v>
      </c>
      <c r="J567" s="273" t="s">
        <v>339</v>
      </c>
      <c r="K567" s="72"/>
      <c r="L567" s="72"/>
      <c r="M567" s="72"/>
      <c r="N567" s="72"/>
      <c r="O567" s="72"/>
      <c r="P567" s="72"/>
      <c r="Q567" s="72"/>
      <c r="R567" s="72"/>
      <c r="S567" s="72"/>
      <c r="T567" s="318" t="str">
        <f t="shared" si="96"/>
        <v>トラック・バス</v>
      </c>
      <c r="U567" s="300" t="str">
        <f t="shared" si="97"/>
        <v>軽油</v>
      </c>
      <c r="V567" s="300" t="str">
        <f t="shared" si="98"/>
        <v>3.5 t～</v>
      </c>
      <c r="W567" s="300" t="str">
        <f t="shared" si="99"/>
        <v>H15,H16</v>
      </c>
      <c r="X567" s="301" t="str">
        <f t="shared" si="100"/>
        <v>PA</v>
      </c>
      <c r="Y567" s="380" t="s">
        <v>1716</v>
      </c>
      <c r="Z567" s="300">
        <f t="shared" si="101"/>
        <v>0.26</v>
      </c>
      <c r="AA567" s="300">
        <f t="shared" si="102"/>
        <v>4.2500000000000003E-3</v>
      </c>
      <c r="AB567" s="361">
        <f t="shared" si="103"/>
        <v>2.58</v>
      </c>
      <c r="AD567" s="272"/>
      <c r="AE567" s="272"/>
      <c r="AF567" s="272"/>
      <c r="AG567" s="272"/>
      <c r="AH567" s="272"/>
      <c r="AI567" s="272"/>
    </row>
    <row r="568" spans="1:35" s="272" customFormat="1" x14ac:dyDescent="0.2">
      <c r="A568" s="72" t="str">
        <f t="shared" si="105"/>
        <v>貨4軽VA</v>
      </c>
      <c r="B568" s="272" t="s">
        <v>896</v>
      </c>
      <c r="C568" s="272" t="s">
        <v>918</v>
      </c>
      <c r="D568" s="273" t="s">
        <v>29</v>
      </c>
      <c r="E568" s="273" t="s">
        <v>165</v>
      </c>
      <c r="F568" s="272">
        <v>0.13</v>
      </c>
      <c r="G568" s="272">
        <v>4.2500000000000003E-3</v>
      </c>
      <c r="H568" s="284">
        <v>2.58</v>
      </c>
      <c r="I568" s="274" t="s">
        <v>241</v>
      </c>
      <c r="J568" s="273" t="s">
        <v>340</v>
      </c>
      <c r="K568" s="72"/>
      <c r="L568" s="72"/>
      <c r="M568" s="72"/>
      <c r="N568" s="72"/>
      <c r="O568" s="72"/>
      <c r="P568" s="72"/>
      <c r="Q568" s="72"/>
      <c r="R568" s="72"/>
      <c r="S568" s="72"/>
      <c r="T568" s="318" t="str">
        <f t="shared" si="96"/>
        <v>トラック・バス</v>
      </c>
      <c r="U568" s="300" t="str">
        <f t="shared" si="97"/>
        <v>軽油</v>
      </c>
      <c r="V568" s="300" t="str">
        <f t="shared" si="98"/>
        <v>3.5 t～</v>
      </c>
      <c r="W568" s="300" t="str">
        <f t="shared" si="99"/>
        <v>H15,H16</v>
      </c>
      <c r="X568" s="301" t="str">
        <f t="shared" si="100"/>
        <v>VA</v>
      </c>
      <c r="Y568" s="380" t="s">
        <v>1716</v>
      </c>
      <c r="Z568" s="300">
        <f t="shared" si="101"/>
        <v>0.13</v>
      </c>
      <c r="AA568" s="300">
        <f t="shared" si="102"/>
        <v>4.2500000000000003E-3</v>
      </c>
      <c r="AB568" s="361">
        <f t="shared" si="103"/>
        <v>2.58</v>
      </c>
    </row>
    <row r="569" spans="1:35" s="272" customFormat="1" x14ac:dyDescent="0.2">
      <c r="A569" s="72" t="str">
        <f t="shared" si="105"/>
        <v>貨4軽PB</v>
      </c>
      <c r="B569" s="272" t="s">
        <v>896</v>
      </c>
      <c r="C569" s="272" t="s">
        <v>918</v>
      </c>
      <c r="D569" s="273" t="s">
        <v>29</v>
      </c>
      <c r="E569" s="273" t="s">
        <v>139</v>
      </c>
      <c r="F569" s="272">
        <v>0.26</v>
      </c>
      <c r="G569" s="272">
        <v>2.5500000000000002E-3</v>
      </c>
      <c r="H569" s="72">
        <v>2.58</v>
      </c>
      <c r="I569" s="274" t="s">
        <v>833</v>
      </c>
      <c r="J569" s="273" t="s">
        <v>341</v>
      </c>
      <c r="K569" s="72"/>
      <c r="L569" s="72"/>
      <c r="M569" s="72"/>
      <c r="N569" s="72"/>
      <c r="O569" s="72"/>
      <c r="P569" s="72"/>
      <c r="Q569" s="72"/>
      <c r="R569" s="72"/>
      <c r="S569" s="72"/>
      <c r="T569" s="318" t="str">
        <f t="shared" si="96"/>
        <v>トラック・バス</v>
      </c>
      <c r="U569" s="300" t="str">
        <f t="shared" si="97"/>
        <v>軽油</v>
      </c>
      <c r="V569" s="300" t="str">
        <f t="shared" si="98"/>
        <v>3.5 t～</v>
      </c>
      <c r="W569" s="300" t="str">
        <f t="shared" si="99"/>
        <v>H15,H16</v>
      </c>
      <c r="X569" s="301" t="str">
        <f t="shared" si="100"/>
        <v>PB</v>
      </c>
      <c r="Y569" s="380" t="s">
        <v>1717</v>
      </c>
      <c r="Z569" s="300">
        <f t="shared" si="101"/>
        <v>0.26</v>
      </c>
      <c r="AA569" s="300">
        <f t="shared" si="102"/>
        <v>2.5500000000000002E-3</v>
      </c>
      <c r="AB569" s="361">
        <f t="shared" si="103"/>
        <v>2.58</v>
      </c>
    </row>
    <row r="570" spans="1:35" s="272" customFormat="1" x14ac:dyDescent="0.2">
      <c r="A570" s="72" t="str">
        <f t="shared" si="105"/>
        <v>貨4軽VB</v>
      </c>
      <c r="B570" s="272" t="s">
        <v>896</v>
      </c>
      <c r="C570" s="272" t="s">
        <v>918</v>
      </c>
      <c r="D570" s="273" t="s">
        <v>29</v>
      </c>
      <c r="E570" s="273" t="s">
        <v>166</v>
      </c>
      <c r="F570" s="272">
        <v>0.13</v>
      </c>
      <c r="G570" s="272">
        <v>2.5500000000000002E-3</v>
      </c>
      <c r="H570" s="72">
        <v>2.58</v>
      </c>
      <c r="I570" s="274" t="s">
        <v>241</v>
      </c>
      <c r="J570" s="273" t="s">
        <v>342</v>
      </c>
      <c r="K570" s="72"/>
      <c r="L570" s="72"/>
      <c r="M570" s="72"/>
      <c r="N570" s="72"/>
      <c r="O570" s="72"/>
      <c r="P570" s="72"/>
      <c r="Q570" s="72"/>
      <c r="R570" s="72"/>
      <c r="S570" s="72"/>
      <c r="T570" s="318" t="str">
        <f t="shared" si="96"/>
        <v>トラック・バス</v>
      </c>
      <c r="U570" s="300" t="str">
        <f t="shared" si="97"/>
        <v>軽油</v>
      </c>
      <c r="V570" s="300" t="str">
        <f t="shared" si="98"/>
        <v>3.5 t～</v>
      </c>
      <c r="W570" s="300" t="str">
        <f t="shared" si="99"/>
        <v>H15,H16</v>
      </c>
      <c r="X570" s="301" t="str">
        <f t="shared" si="100"/>
        <v>VB</v>
      </c>
      <c r="Y570" s="380" t="s">
        <v>1717</v>
      </c>
      <c r="Z570" s="300">
        <f t="shared" si="101"/>
        <v>0.13</v>
      </c>
      <c r="AA570" s="300">
        <f t="shared" si="102"/>
        <v>2.5500000000000002E-3</v>
      </c>
      <c r="AB570" s="361">
        <f t="shared" si="103"/>
        <v>2.58</v>
      </c>
    </row>
    <row r="571" spans="1:35" s="272" customFormat="1" ht="13.4" customHeight="1" x14ac:dyDescent="0.2">
      <c r="A571" s="72" t="str">
        <f t="shared" si="105"/>
        <v>貨4軽PC</v>
      </c>
      <c r="B571" s="272" t="s">
        <v>896</v>
      </c>
      <c r="C571" s="272" t="s">
        <v>918</v>
      </c>
      <c r="D571" s="273" t="s">
        <v>29</v>
      </c>
      <c r="E571" s="273" t="s">
        <v>140</v>
      </c>
      <c r="F571" s="272">
        <v>0.19500000000000001</v>
      </c>
      <c r="G571" s="272">
        <v>4.2500000000000003E-3</v>
      </c>
      <c r="H571" s="284">
        <v>2.58</v>
      </c>
      <c r="I571" s="274" t="s">
        <v>833</v>
      </c>
      <c r="J571" s="273" t="s">
        <v>343</v>
      </c>
      <c r="K571" s="72"/>
      <c r="L571" s="72"/>
      <c r="M571" s="72"/>
      <c r="N571" s="72"/>
      <c r="O571" s="72"/>
      <c r="P571" s="72"/>
      <c r="Q571" s="72"/>
      <c r="R571" s="72"/>
      <c r="S571" s="72"/>
      <c r="T571" s="318" t="str">
        <f t="shared" si="96"/>
        <v>トラック・バス</v>
      </c>
      <c r="U571" s="300" t="str">
        <f t="shared" si="97"/>
        <v>軽油</v>
      </c>
      <c r="V571" s="300" t="str">
        <f t="shared" si="98"/>
        <v>3.5 t～</v>
      </c>
      <c r="W571" s="300" t="str">
        <f t="shared" si="99"/>
        <v>H15,H16</v>
      </c>
      <c r="X571" s="301" t="str">
        <f t="shared" si="100"/>
        <v>PC</v>
      </c>
      <c r="Y571" s="827" t="s">
        <v>1718</v>
      </c>
      <c r="Z571" s="300">
        <f t="shared" si="101"/>
        <v>0.19500000000000001</v>
      </c>
      <c r="AA571" s="300">
        <f t="shared" si="102"/>
        <v>4.2500000000000003E-3</v>
      </c>
      <c r="AB571" s="361">
        <f t="shared" si="103"/>
        <v>2.58</v>
      </c>
    </row>
    <row r="572" spans="1:35" s="272" customFormat="1" x14ac:dyDescent="0.2">
      <c r="A572" s="72" t="str">
        <f t="shared" si="105"/>
        <v>貨4軽VC</v>
      </c>
      <c r="B572" s="272" t="s">
        <v>896</v>
      </c>
      <c r="C572" s="272" t="s">
        <v>918</v>
      </c>
      <c r="D572" s="273" t="s">
        <v>29</v>
      </c>
      <c r="E572" s="273" t="s">
        <v>167</v>
      </c>
      <c r="F572" s="272">
        <v>0.19500000000000001</v>
      </c>
      <c r="G572" s="272">
        <v>4.2500000000000003E-3</v>
      </c>
      <c r="H572" s="72">
        <v>2.58</v>
      </c>
      <c r="I572" s="274" t="s">
        <v>241</v>
      </c>
      <c r="J572" s="273" t="s">
        <v>344</v>
      </c>
      <c r="K572" s="284"/>
      <c r="L572" s="284"/>
      <c r="M572" s="284"/>
      <c r="N572" s="284"/>
      <c r="O572" s="284"/>
      <c r="P572" s="284"/>
      <c r="Q572" s="284"/>
      <c r="R572" s="284"/>
      <c r="S572" s="284"/>
      <c r="T572" s="318" t="str">
        <f t="shared" si="96"/>
        <v>トラック・バス</v>
      </c>
      <c r="U572" s="300" t="str">
        <f t="shared" si="97"/>
        <v>軽油</v>
      </c>
      <c r="V572" s="300" t="str">
        <f t="shared" si="98"/>
        <v>3.5 t～</v>
      </c>
      <c r="W572" s="300" t="str">
        <f t="shared" si="99"/>
        <v>H15,H16</v>
      </c>
      <c r="X572" s="301" t="str">
        <f t="shared" si="100"/>
        <v>VC</v>
      </c>
      <c r="Y572" s="828"/>
      <c r="Z572" s="300">
        <f t="shared" si="101"/>
        <v>0.19500000000000001</v>
      </c>
      <c r="AA572" s="300">
        <f t="shared" si="102"/>
        <v>4.2500000000000003E-3</v>
      </c>
      <c r="AB572" s="361">
        <f t="shared" si="103"/>
        <v>2.58</v>
      </c>
      <c r="AD572" s="72"/>
      <c r="AE572" s="72"/>
      <c r="AF572" s="72"/>
      <c r="AG572" s="72"/>
      <c r="AH572" s="72"/>
      <c r="AI572" s="72"/>
    </row>
    <row r="573" spans="1:35" s="272" customFormat="1" x14ac:dyDescent="0.2">
      <c r="A573" s="72" t="str">
        <f t="shared" si="105"/>
        <v>貨4軽PD</v>
      </c>
      <c r="B573" s="275" t="s">
        <v>896</v>
      </c>
      <c r="C573" s="275" t="s">
        <v>918</v>
      </c>
      <c r="D573" s="276" t="s">
        <v>29</v>
      </c>
      <c r="E573" s="276" t="s">
        <v>141</v>
      </c>
      <c r="F573" s="275">
        <v>0.19500000000000001</v>
      </c>
      <c r="G573" s="275">
        <v>2.5500000000000002E-3</v>
      </c>
      <c r="H573" s="284">
        <v>2.58</v>
      </c>
      <c r="I573" s="277" t="s">
        <v>833</v>
      </c>
      <c r="J573" s="275" t="s">
        <v>345</v>
      </c>
      <c r="K573" s="284"/>
      <c r="L573" s="284"/>
      <c r="M573" s="284"/>
      <c r="N573" s="284"/>
      <c r="O573" s="284"/>
      <c r="P573" s="284"/>
      <c r="Q573" s="284"/>
      <c r="R573" s="284"/>
      <c r="S573" s="284"/>
      <c r="T573" s="318" t="str">
        <f t="shared" si="96"/>
        <v>トラック・バス</v>
      </c>
      <c r="U573" s="300" t="str">
        <f t="shared" si="97"/>
        <v>軽油</v>
      </c>
      <c r="V573" s="300" t="str">
        <f t="shared" si="98"/>
        <v>3.5 t～</v>
      </c>
      <c r="W573" s="300" t="str">
        <f t="shared" si="99"/>
        <v>H15,H16</v>
      </c>
      <c r="X573" s="301" t="str">
        <f t="shared" si="100"/>
        <v>PD</v>
      </c>
      <c r="Y573" s="827" t="s">
        <v>1719</v>
      </c>
      <c r="Z573" s="300">
        <f t="shared" si="101"/>
        <v>0.19500000000000001</v>
      </c>
      <c r="AA573" s="300">
        <f t="shared" si="102"/>
        <v>2.5500000000000002E-3</v>
      </c>
      <c r="AB573" s="361">
        <f t="shared" si="103"/>
        <v>2.58</v>
      </c>
      <c r="AD573" s="72"/>
      <c r="AE573" s="72"/>
      <c r="AF573" s="72"/>
      <c r="AG573" s="72"/>
      <c r="AH573" s="72"/>
      <c r="AI573" s="72"/>
    </row>
    <row r="574" spans="1:35" x14ac:dyDescent="0.2">
      <c r="A574" s="72" t="str">
        <f t="shared" si="105"/>
        <v>貨4軽VD</v>
      </c>
      <c r="B574" s="275" t="s">
        <v>896</v>
      </c>
      <c r="C574" s="275" t="s">
        <v>918</v>
      </c>
      <c r="D574" s="276" t="s">
        <v>29</v>
      </c>
      <c r="E574" s="276" t="s">
        <v>168</v>
      </c>
      <c r="F574" s="275">
        <v>0.19500000000000001</v>
      </c>
      <c r="G574" s="275">
        <v>2.5500000000000002E-3</v>
      </c>
      <c r="H574" s="72">
        <v>2.58</v>
      </c>
      <c r="I574" s="277" t="s">
        <v>241</v>
      </c>
      <c r="J574" s="275" t="s">
        <v>346</v>
      </c>
      <c r="K574" s="272"/>
      <c r="L574" s="272"/>
      <c r="M574" s="272"/>
      <c r="N574" s="272"/>
      <c r="O574" s="272"/>
      <c r="P574" s="272"/>
      <c r="Q574" s="272"/>
      <c r="R574" s="272"/>
      <c r="S574" s="272"/>
      <c r="T574" s="318" t="str">
        <f t="shared" si="96"/>
        <v>トラック・バス</v>
      </c>
      <c r="U574" s="300" t="str">
        <f t="shared" si="97"/>
        <v>軽油</v>
      </c>
      <c r="V574" s="300" t="str">
        <f t="shared" si="98"/>
        <v>3.5 t～</v>
      </c>
      <c r="W574" s="300" t="str">
        <f t="shared" si="99"/>
        <v>H15,H16</v>
      </c>
      <c r="X574" s="301" t="str">
        <f t="shared" si="100"/>
        <v>VD</v>
      </c>
      <c r="Y574" s="828"/>
      <c r="Z574" s="300">
        <f t="shared" si="101"/>
        <v>0.19500000000000001</v>
      </c>
      <c r="AA574" s="300">
        <f t="shared" si="102"/>
        <v>2.5500000000000002E-3</v>
      </c>
      <c r="AB574" s="361">
        <f t="shared" si="103"/>
        <v>2.58</v>
      </c>
    </row>
    <row r="575" spans="1:35" x14ac:dyDescent="0.2">
      <c r="A575" s="72" t="str">
        <f t="shared" si="105"/>
        <v>貨4軽PE</v>
      </c>
      <c r="B575" s="275" t="s">
        <v>896</v>
      </c>
      <c r="C575" s="275" t="s">
        <v>918</v>
      </c>
      <c r="D575" s="276" t="s">
        <v>29</v>
      </c>
      <c r="E575" s="276" t="s">
        <v>142</v>
      </c>
      <c r="F575" s="275">
        <v>0.13</v>
      </c>
      <c r="G575" s="275">
        <v>4.2500000000000003E-3</v>
      </c>
      <c r="H575" s="284">
        <v>2.58</v>
      </c>
      <c r="I575" s="277" t="s">
        <v>833</v>
      </c>
      <c r="J575" s="276" t="s">
        <v>347</v>
      </c>
      <c r="K575" s="272"/>
      <c r="L575" s="272"/>
      <c r="M575" s="272"/>
      <c r="N575" s="272"/>
      <c r="O575" s="272"/>
      <c r="P575" s="272"/>
      <c r="Q575" s="272"/>
      <c r="R575" s="272"/>
      <c r="S575" s="272"/>
      <c r="T575" s="318" t="str">
        <f t="shared" si="96"/>
        <v>トラック・バス</v>
      </c>
      <c r="U575" s="300" t="str">
        <f t="shared" si="97"/>
        <v>軽油</v>
      </c>
      <c r="V575" s="300" t="str">
        <f t="shared" si="98"/>
        <v>3.5 t～</v>
      </c>
      <c r="W575" s="300" t="str">
        <f t="shared" si="99"/>
        <v>H15,H16</v>
      </c>
      <c r="X575" s="301" t="str">
        <f t="shared" si="100"/>
        <v>PE</v>
      </c>
      <c r="Y575" s="827" t="s">
        <v>1720</v>
      </c>
      <c r="Z575" s="300">
        <f t="shared" si="101"/>
        <v>0.13</v>
      </c>
      <c r="AA575" s="300">
        <f t="shared" si="102"/>
        <v>4.2500000000000003E-3</v>
      </c>
      <c r="AB575" s="361">
        <f t="shared" si="103"/>
        <v>2.58</v>
      </c>
    </row>
    <row r="576" spans="1:35" x14ac:dyDescent="0.2">
      <c r="A576" s="72" t="str">
        <f t="shared" si="105"/>
        <v>貨4軽VE</v>
      </c>
      <c r="B576" s="275" t="s">
        <v>896</v>
      </c>
      <c r="C576" s="275" t="s">
        <v>918</v>
      </c>
      <c r="D576" s="276" t="s">
        <v>29</v>
      </c>
      <c r="E576" s="276" t="s">
        <v>169</v>
      </c>
      <c r="F576" s="275">
        <v>0.13</v>
      </c>
      <c r="G576" s="275">
        <v>4.2500000000000003E-3</v>
      </c>
      <c r="H576" s="72">
        <v>2.58</v>
      </c>
      <c r="I576" s="277" t="s">
        <v>241</v>
      </c>
      <c r="J576" s="276" t="s">
        <v>348</v>
      </c>
      <c r="K576" s="272"/>
      <c r="L576" s="272"/>
      <c r="M576" s="272"/>
      <c r="N576" s="272"/>
      <c r="O576" s="272"/>
      <c r="P576" s="272"/>
      <c r="Q576" s="272"/>
      <c r="R576" s="272"/>
      <c r="S576" s="272"/>
      <c r="T576" s="318" t="str">
        <f t="shared" si="96"/>
        <v>トラック・バス</v>
      </c>
      <c r="U576" s="300" t="str">
        <f t="shared" si="97"/>
        <v>軽油</v>
      </c>
      <c r="V576" s="300" t="str">
        <f t="shared" si="98"/>
        <v>3.5 t～</v>
      </c>
      <c r="W576" s="300" t="str">
        <f t="shared" si="99"/>
        <v>H15,H16</v>
      </c>
      <c r="X576" s="301" t="str">
        <f t="shared" si="100"/>
        <v>VE</v>
      </c>
      <c r="Y576" s="828"/>
      <c r="Z576" s="300">
        <f t="shared" si="101"/>
        <v>0.13</v>
      </c>
      <c r="AA576" s="300">
        <f t="shared" si="102"/>
        <v>4.2500000000000003E-3</v>
      </c>
      <c r="AB576" s="361">
        <f t="shared" si="103"/>
        <v>2.58</v>
      </c>
    </row>
    <row r="577" spans="1:35" x14ac:dyDescent="0.2">
      <c r="A577" s="72" t="str">
        <f t="shared" si="105"/>
        <v>貨4軽PF</v>
      </c>
      <c r="B577" s="72" t="s">
        <v>896</v>
      </c>
      <c r="C577" s="72" t="s">
        <v>918</v>
      </c>
      <c r="D577" s="72" t="s">
        <v>29</v>
      </c>
      <c r="E577" s="72" t="s">
        <v>143</v>
      </c>
      <c r="F577" s="72">
        <v>0.13</v>
      </c>
      <c r="G577" s="72">
        <v>2.5500000000000002E-3</v>
      </c>
      <c r="H577" s="284">
        <v>2.58</v>
      </c>
      <c r="I577" s="12" t="s">
        <v>833</v>
      </c>
      <c r="J577" s="72" t="s">
        <v>349</v>
      </c>
      <c r="K577" s="272"/>
      <c r="L577" s="272"/>
      <c r="M577" s="272"/>
      <c r="N577" s="272"/>
      <c r="O577" s="272"/>
      <c r="P577" s="272"/>
      <c r="Q577" s="272"/>
      <c r="R577" s="272"/>
      <c r="S577" s="272"/>
      <c r="T577" s="318" t="str">
        <f t="shared" si="96"/>
        <v>トラック・バス</v>
      </c>
      <c r="U577" s="300" t="str">
        <f t="shared" si="97"/>
        <v>軽油</v>
      </c>
      <c r="V577" s="300" t="str">
        <f t="shared" si="98"/>
        <v>3.5 t～</v>
      </c>
      <c r="W577" s="300" t="str">
        <f t="shared" si="99"/>
        <v>H15,H16</v>
      </c>
      <c r="X577" s="301" t="str">
        <f t="shared" si="100"/>
        <v>PF</v>
      </c>
      <c r="Y577" s="827" t="s">
        <v>1721</v>
      </c>
      <c r="Z577" s="300">
        <f t="shared" si="101"/>
        <v>0.13</v>
      </c>
      <c r="AA577" s="300">
        <f t="shared" si="102"/>
        <v>2.5500000000000002E-3</v>
      </c>
      <c r="AB577" s="361">
        <f t="shared" si="103"/>
        <v>2.58</v>
      </c>
    </row>
    <row r="578" spans="1:35" x14ac:dyDescent="0.2">
      <c r="A578" s="72" t="str">
        <f t="shared" si="105"/>
        <v>貨4軽VF</v>
      </c>
      <c r="B578" s="72" t="s">
        <v>896</v>
      </c>
      <c r="C578" s="72" t="s">
        <v>918</v>
      </c>
      <c r="D578" s="72" t="s">
        <v>29</v>
      </c>
      <c r="E578" s="72" t="s">
        <v>170</v>
      </c>
      <c r="F578" s="72">
        <v>0.13</v>
      </c>
      <c r="G578" s="72">
        <v>2.5500000000000002E-3</v>
      </c>
      <c r="H578" s="72">
        <v>2.58</v>
      </c>
      <c r="I578" s="12" t="s">
        <v>241</v>
      </c>
      <c r="J578" s="72" t="s">
        <v>350</v>
      </c>
      <c r="K578" s="272"/>
      <c r="L578" s="272"/>
      <c r="M578" s="272"/>
      <c r="N578" s="272"/>
      <c r="O578" s="272"/>
      <c r="P578" s="272"/>
      <c r="Q578" s="272"/>
      <c r="R578" s="272"/>
      <c r="S578" s="272"/>
      <c r="T578" s="318" t="str">
        <f t="shared" si="96"/>
        <v>トラック・バス</v>
      </c>
      <c r="U578" s="300" t="str">
        <f t="shared" si="97"/>
        <v>軽油</v>
      </c>
      <c r="V578" s="300" t="str">
        <f t="shared" si="98"/>
        <v>3.5 t～</v>
      </c>
      <c r="W578" s="300" t="str">
        <f t="shared" si="99"/>
        <v>H15,H16</v>
      </c>
      <c r="X578" s="301" t="str">
        <f t="shared" si="100"/>
        <v>VF</v>
      </c>
      <c r="Y578" s="828"/>
      <c r="Z578" s="300">
        <f t="shared" si="101"/>
        <v>0.13</v>
      </c>
      <c r="AA578" s="300">
        <f t="shared" si="102"/>
        <v>2.5500000000000002E-3</v>
      </c>
      <c r="AB578" s="361">
        <f t="shared" si="103"/>
        <v>2.58</v>
      </c>
    </row>
    <row r="579" spans="1:35" x14ac:dyDescent="0.2">
      <c r="A579" s="72" t="str">
        <f t="shared" si="105"/>
        <v>貨4軽PG</v>
      </c>
      <c r="B579" s="72" t="s">
        <v>896</v>
      </c>
      <c r="C579" s="72" t="s">
        <v>918</v>
      </c>
      <c r="D579" s="72" t="s">
        <v>29</v>
      </c>
      <c r="E579" s="72" t="s">
        <v>144</v>
      </c>
      <c r="F579" s="72">
        <v>6.5000000000000002E-2</v>
      </c>
      <c r="G579" s="72">
        <v>4.2500000000000003E-3</v>
      </c>
      <c r="H579" s="72">
        <v>2.58</v>
      </c>
      <c r="I579" s="12" t="s">
        <v>833</v>
      </c>
      <c r="J579" s="72" t="s">
        <v>351</v>
      </c>
      <c r="K579" s="272"/>
      <c r="L579" s="272"/>
      <c r="M579" s="272"/>
      <c r="N579" s="272"/>
      <c r="O579" s="272"/>
      <c r="P579" s="272"/>
      <c r="Q579" s="272"/>
      <c r="R579" s="272"/>
      <c r="S579" s="272"/>
      <c r="T579" s="318" t="str">
        <f t="shared" si="96"/>
        <v>トラック・バス</v>
      </c>
      <c r="U579" s="300" t="str">
        <f t="shared" si="97"/>
        <v>軽油</v>
      </c>
      <c r="V579" s="300" t="str">
        <f t="shared" si="98"/>
        <v>3.5 t～</v>
      </c>
      <c r="W579" s="300" t="str">
        <f t="shared" si="99"/>
        <v>H15,H16</v>
      </c>
      <c r="X579" s="301" t="str">
        <f t="shared" si="100"/>
        <v>PG</v>
      </c>
      <c r="Y579" s="827" t="s">
        <v>1722</v>
      </c>
      <c r="Z579" s="300">
        <f t="shared" si="101"/>
        <v>6.5000000000000002E-2</v>
      </c>
      <c r="AA579" s="300">
        <f t="shared" si="102"/>
        <v>4.2500000000000003E-3</v>
      </c>
      <c r="AB579" s="361">
        <f t="shared" si="103"/>
        <v>2.58</v>
      </c>
    </row>
    <row r="580" spans="1:35" x14ac:dyDescent="0.2">
      <c r="A580" s="72" t="str">
        <f t="shared" si="105"/>
        <v>貨4軽VG</v>
      </c>
      <c r="B580" s="72" t="s">
        <v>896</v>
      </c>
      <c r="C580" s="72" t="s">
        <v>918</v>
      </c>
      <c r="D580" s="72" t="s">
        <v>29</v>
      </c>
      <c r="E580" s="72" t="s">
        <v>171</v>
      </c>
      <c r="F580" s="72">
        <v>6.5000000000000002E-2</v>
      </c>
      <c r="G580" s="72">
        <v>4.2500000000000003E-3</v>
      </c>
      <c r="H580" s="284">
        <v>2.58</v>
      </c>
      <c r="I580" s="12" t="s">
        <v>241</v>
      </c>
      <c r="J580" s="72" t="s">
        <v>352</v>
      </c>
      <c r="T580" s="318" t="str">
        <f t="shared" si="96"/>
        <v>トラック・バス</v>
      </c>
      <c r="U580" s="300" t="str">
        <f t="shared" si="97"/>
        <v>軽油</v>
      </c>
      <c r="V580" s="300" t="str">
        <f t="shared" si="98"/>
        <v>3.5 t～</v>
      </c>
      <c r="W580" s="300" t="str">
        <f t="shared" si="99"/>
        <v>H15,H16</v>
      </c>
      <c r="X580" s="301" t="str">
        <f t="shared" si="100"/>
        <v>VG</v>
      </c>
      <c r="Y580" s="828"/>
      <c r="Z580" s="300">
        <f t="shared" si="101"/>
        <v>6.5000000000000002E-2</v>
      </c>
      <c r="AA580" s="300">
        <f t="shared" si="102"/>
        <v>4.2500000000000003E-3</v>
      </c>
      <c r="AB580" s="361">
        <f t="shared" si="103"/>
        <v>2.58</v>
      </c>
    </row>
    <row r="581" spans="1:35" x14ac:dyDescent="0.2">
      <c r="A581" s="72" t="str">
        <f t="shared" si="105"/>
        <v>貨4軽PH</v>
      </c>
      <c r="B581" s="72" t="s">
        <v>896</v>
      </c>
      <c r="C581" s="72" t="s">
        <v>918</v>
      </c>
      <c r="D581" s="72" t="s">
        <v>29</v>
      </c>
      <c r="E581" s="72" t="s">
        <v>145</v>
      </c>
      <c r="F581" s="72">
        <v>6.5000000000000002E-2</v>
      </c>
      <c r="G581" s="72">
        <v>2.5500000000000002E-3</v>
      </c>
      <c r="H581" s="72">
        <v>2.58</v>
      </c>
      <c r="I581" s="12" t="s">
        <v>833</v>
      </c>
      <c r="J581" s="72" t="s">
        <v>353</v>
      </c>
      <c r="T581" s="318" t="str">
        <f t="shared" ref="T581:T644" si="106">IF(LEFT(C581,1)="貨","トラック・バス","乗用車")</f>
        <v>トラック・バス</v>
      </c>
      <c r="U581" s="300" t="str">
        <f t="shared" ref="U581:U644" si="107">VLOOKUP(RIGHT(C581,1),$AL$4:$AM$8,2,FALSE)</f>
        <v>軽油</v>
      </c>
      <c r="V581" s="300" t="str">
        <f t="shared" ref="V581:V644" si="108">VLOOKUP(VALUE(MID(C581,2,1)),$AL$10:$AM$15,2,FALSE)</f>
        <v>3.5 t～</v>
      </c>
      <c r="W581" s="300" t="str">
        <f t="shared" ref="W581:W644" si="109">D581</f>
        <v>H15,H16</v>
      </c>
      <c r="X581" s="301" t="str">
        <f t="shared" ref="X581:X644" si="110">E581</f>
        <v>PH</v>
      </c>
      <c r="Y581" s="827" t="s">
        <v>1723</v>
      </c>
      <c r="Z581" s="300">
        <f t="shared" ref="Z581:Z644" si="111">F581</f>
        <v>6.5000000000000002E-2</v>
      </c>
      <c r="AA581" s="300">
        <f t="shared" ref="AA581:AA644" si="112">G581</f>
        <v>2.5500000000000002E-3</v>
      </c>
      <c r="AB581" s="361">
        <f t="shared" ref="AB581:AB644" si="113">H581</f>
        <v>2.58</v>
      </c>
    </row>
    <row r="582" spans="1:35" x14ac:dyDescent="0.2">
      <c r="A582" s="72" t="str">
        <f t="shared" si="105"/>
        <v>貨4軽VH</v>
      </c>
      <c r="B582" s="72" t="s">
        <v>896</v>
      </c>
      <c r="C582" s="72" t="s">
        <v>918</v>
      </c>
      <c r="D582" s="72" t="s">
        <v>29</v>
      </c>
      <c r="E582" s="72" t="s">
        <v>172</v>
      </c>
      <c r="F582" s="284">
        <v>6.5000000000000002E-2</v>
      </c>
      <c r="G582" s="72">
        <v>2.5500000000000002E-3</v>
      </c>
      <c r="H582" s="284">
        <v>2.58</v>
      </c>
      <c r="I582" s="12" t="s">
        <v>241</v>
      </c>
      <c r="J582" s="72" t="s">
        <v>354</v>
      </c>
      <c r="T582" s="318" t="str">
        <f t="shared" si="106"/>
        <v>トラック・バス</v>
      </c>
      <c r="U582" s="300" t="str">
        <f t="shared" si="107"/>
        <v>軽油</v>
      </c>
      <c r="V582" s="300" t="str">
        <f t="shared" si="108"/>
        <v>3.5 t～</v>
      </c>
      <c r="W582" s="300" t="str">
        <f t="shared" si="109"/>
        <v>H15,H16</v>
      </c>
      <c r="X582" s="301" t="str">
        <f t="shared" si="110"/>
        <v>VH</v>
      </c>
      <c r="Y582" s="828"/>
      <c r="Z582" s="300">
        <f t="shared" si="111"/>
        <v>6.5000000000000002E-2</v>
      </c>
      <c r="AA582" s="300">
        <f t="shared" si="112"/>
        <v>2.5500000000000002E-3</v>
      </c>
      <c r="AB582" s="361">
        <f t="shared" si="113"/>
        <v>2.58</v>
      </c>
    </row>
    <row r="583" spans="1:35" x14ac:dyDescent="0.2">
      <c r="A583" s="72" t="str">
        <f t="shared" si="105"/>
        <v>貨4軽TM</v>
      </c>
      <c r="B583" s="72" t="s">
        <v>896</v>
      </c>
      <c r="C583" s="72" t="s">
        <v>918</v>
      </c>
      <c r="D583" s="72" t="s">
        <v>29</v>
      </c>
      <c r="E583" s="72" t="s">
        <v>158</v>
      </c>
      <c r="F583" s="284">
        <v>0.19500000000000001</v>
      </c>
      <c r="G583" s="72">
        <v>1.2750000000000001E-2</v>
      </c>
      <c r="H583" s="72">
        <v>2.58</v>
      </c>
      <c r="I583" s="12" t="s">
        <v>833</v>
      </c>
      <c r="J583" s="72" t="s">
        <v>243</v>
      </c>
      <c r="T583" s="318" t="str">
        <f t="shared" si="106"/>
        <v>トラック・バス</v>
      </c>
      <c r="U583" s="300" t="str">
        <f t="shared" si="107"/>
        <v>軽油</v>
      </c>
      <c r="V583" s="300" t="str">
        <f t="shared" si="108"/>
        <v>3.5 t～</v>
      </c>
      <c r="W583" s="300" t="str">
        <f t="shared" si="109"/>
        <v>H15,H16</v>
      </c>
      <c r="X583" s="301" t="str">
        <f t="shared" si="110"/>
        <v>TM</v>
      </c>
      <c r="Y583" s="380" t="s">
        <v>1713</v>
      </c>
      <c r="Z583" s="300">
        <f t="shared" si="111"/>
        <v>0.19500000000000001</v>
      </c>
      <c r="AA583" s="300">
        <f t="shared" si="112"/>
        <v>1.2750000000000001E-2</v>
      </c>
      <c r="AB583" s="361">
        <f t="shared" si="113"/>
        <v>2.58</v>
      </c>
      <c r="AD583" s="284"/>
      <c r="AE583" s="284"/>
      <c r="AF583" s="284"/>
      <c r="AG583" s="284"/>
      <c r="AH583" s="284"/>
      <c r="AI583" s="284"/>
    </row>
    <row r="584" spans="1:35" x14ac:dyDescent="0.2">
      <c r="A584" s="72" t="str">
        <f t="shared" si="105"/>
        <v>貨4軽XM</v>
      </c>
      <c r="B584" s="72" t="s">
        <v>896</v>
      </c>
      <c r="C584" s="72" t="s">
        <v>918</v>
      </c>
      <c r="D584" s="72" t="s">
        <v>29</v>
      </c>
      <c r="E584" s="72" t="s">
        <v>187</v>
      </c>
      <c r="F584" s="72">
        <v>0.19500000000000001</v>
      </c>
      <c r="G584" s="72">
        <v>1.2750000000000001E-2</v>
      </c>
      <c r="H584" s="284">
        <v>2.58</v>
      </c>
      <c r="I584" s="12" t="s">
        <v>241</v>
      </c>
      <c r="J584" t="s">
        <v>972</v>
      </c>
      <c r="T584" s="318" t="str">
        <f t="shared" si="106"/>
        <v>トラック・バス</v>
      </c>
      <c r="U584" s="300" t="str">
        <f t="shared" si="107"/>
        <v>軽油</v>
      </c>
      <c r="V584" s="300" t="str">
        <f t="shared" si="108"/>
        <v>3.5 t～</v>
      </c>
      <c r="W584" s="300" t="str">
        <f t="shared" si="109"/>
        <v>H15,H16</v>
      </c>
      <c r="X584" s="301" t="str">
        <f t="shared" si="110"/>
        <v>XM</v>
      </c>
      <c r="Y584" s="380" t="s">
        <v>1713</v>
      </c>
      <c r="Z584" s="300">
        <f t="shared" si="111"/>
        <v>0.19500000000000001</v>
      </c>
      <c r="AA584" s="300">
        <f t="shared" si="112"/>
        <v>1.2750000000000001E-2</v>
      </c>
      <c r="AB584" s="361">
        <f t="shared" si="113"/>
        <v>2.58</v>
      </c>
      <c r="AD584" s="284"/>
      <c r="AE584" s="284"/>
      <c r="AF584" s="284"/>
      <c r="AG584" s="284"/>
      <c r="AH584" s="284"/>
      <c r="AI584" s="284"/>
    </row>
    <row r="585" spans="1:35" s="284" customFormat="1" x14ac:dyDescent="0.2">
      <c r="A585" s="72" t="str">
        <f t="shared" si="105"/>
        <v>貨4軽LM</v>
      </c>
      <c r="B585" s="72" t="s">
        <v>896</v>
      </c>
      <c r="C585" s="72" t="s">
        <v>918</v>
      </c>
      <c r="D585" s="72" t="s">
        <v>29</v>
      </c>
      <c r="E585" s="72" t="s">
        <v>135</v>
      </c>
      <c r="F585" s="72">
        <v>0.13</v>
      </c>
      <c r="G585" s="72">
        <v>8.5000000000000006E-3</v>
      </c>
      <c r="H585" s="72">
        <v>2.58</v>
      </c>
      <c r="I585" s="12" t="s">
        <v>833</v>
      </c>
      <c r="J585" t="s">
        <v>244</v>
      </c>
      <c r="K585" s="72"/>
      <c r="L585" s="72"/>
      <c r="M585" s="72"/>
      <c r="N585" s="72"/>
      <c r="O585" s="72"/>
      <c r="P585" s="72"/>
      <c r="Q585" s="72"/>
      <c r="R585" s="72"/>
      <c r="S585" s="72"/>
      <c r="T585" s="318" t="str">
        <f t="shared" si="106"/>
        <v>トラック・バス</v>
      </c>
      <c r="U585" s="300" t="str">
        <f t="shared" si="107"/>
        <v>軽油</v>
      </c>
      <c r="V585" s="300" t="str">
        <f t="shared" si="108"/>
        <v>3.5 t～</v>
      </c>
      <c r="W585" s="300" t="str">
        <f t="shared" si="109"/>
        <v>H15,H16</v>
      </c>
      <c r="X585" s="301" t="str">
        <f t="shared" si="110"/>
        <v>LM</v>
      </c>
      <c r="Y585" s="380" t="s">
        <v>1714</v>
      </c>
      <c r="Z585" s="300">
        <f t="shared" si="111"/>
        <v>0.13</v>
      </c>
      <c r="AA585" s="300">
        <f t="shared" si="112"/>
        <v>8.5000000000000006E-3</v>
      </c>
      <c r="AB585" s="361">
        <f t="shared" si="113"/>
        <v>2.58</v>
      </c>
      <c r="AD585" s="272"/>
      <c r="AE585" s="272"/>
      <c r="AF585" s="272"/>
      <c r="AG585" s="272"/>
      <c r="AH585" s="272"/>
      <c r="AI585" s="272"/>
    </row>
    <row r="586" spans="1:35" s="284" customFormat="1" x14ac:dyDescent="0.2">
      <c r="A586" s="72" t="str">
        <f t="shared" ref="A586:A618" si="114">CONCATENATE(C586,E586)</f>
        <v>貨4軽YM</v>
      </c>
      <c r="B586" s="72" t="s">
        <v>896</v>
      </c>
      <c r="C586" s="72" t="s">
        <v>918</v>
      </c>
      <c r="D586" s="72" t="s">
        <v>29</v>
      </c>
      <c r="E586" s="72" t="s">
        <v>193</v>
      </c>
      <c r="F586" s="72">
        <v>0.13</v>
      </c>
      <c r="G586" s="72">
        <v>8.5000000000000006E-3</v>
      </c>
      <c r="H586" s="284">
        <v>2.58</v>
      </c>
      <c r="I586" s="12" t="s">
        <v>241</v>
      </c>
      <c r="J586" t="s">
        <v>973</v>
      </c>
      <c r="K586" s="72"/>
      <c r="L586" s="72"/>
      <c r="M586" s="72"/>
      <c r="N586" s="72"/>
      <c r="O586" s="72"/>
      <c r="P586" s="72"/>
      <c r="Q586" s="72"/>
      <c r="R586" s="72"/>
      <c r="S586" s="72"/>
      <c r="T586" s="318" t="str">
        <f t="shared" si="106"/>
        <v>トラック・バス</v>
      </c>
      <c r="U586" s="300" t="str">
        <f t="shared" si="107"/>
        <v>軽油</v>
      </c>
      <c r="V586" s="300" t="str">
        <f t="shared" si="108"/>
        <v>3.5 t～</v>
      </c>
      <c r="W586" s="300" t="str">
        <f t="shared" si="109"/>
        <v>H15,H16</v>
      </c>
      <c r="X586" s="301" t="str">
        <f t="shared" si="110"/>
        <v>YM</v>
      </c>
      <c r="Y586" s="380" t="s">
        <v>1714</v>
      </c>
      <c r="Z586" s="300">
        <f t="shared" si="111"/>
        <v>0.13</v>
      </c>
      <c r="AA586" s="300">
        <f t="shared" si="112"/>
        <v>8.5000000000000006E-3</v>
      </c>
      <c r="AB586" s="361">
        <f t="shared" si="113"/>
        <v>2.58</v>
      </c>
      <c r="AD586" s="272"/>
      <c r="AE586" s="272"/>
      <c r="AF586" s="272"/>
      <c r="AG586" s="272"/>
      <c r="AH586" s="272"/>
      <c r="AI586" s="272"/>
    </row>
    <row r="587" spans="1:35" s="272" customFormat="1" x14ac:dyDescent="0.2">
      <c r="A587" s="72" t="str">
        <f t="shared" si="114"/>
        <v>貨4軽UM</v>
      </c>
      <c r="B587" s="72" t="s">
        <v>896</v>
      </c>
      <c r="C587" s="72" t="s">
        <v>918</v>
      </c>
      <c r="D587" s="72" t="s">
        <v>29</v>
      </c>
      <c r="E587" s="72" t="s">
        <v>164</v>
      </c>
      <c r="F587" s="72">
        <v>6.5000000000000002E-2</v>
      </c>
      <c r="G587" s="72">
        <v>4.2500000000000003E-3</v>
      </c>
      <c r="H587" s="72">
        <v>2.58</v>
      </c>
      <c r="I587" s="12" t="s">
        <v>833</v>
      </c>
      <c r="J587" t="s">
        <v>245</v>
      </c>
      <c r="K587" s="72"/>
      <c r="L587" s="72"/>
      <c r="M587" s="72"/>
      <c r="N587" s="72"/>
      <c r="O587" s="72"/>
      <c r="P587" s="72"/>
      <c r="Q587" s="72"/>
      <c r="R587" s="72"/>
      <c r="S587" s="72"/>
      <c r="T587" s="318" t="str">
        <f t="shared" si="106"/>
        <v>トラック・バス</v>
      </c>
      <c r="U587" s="300" t="str">
        <f t="shared" si="107"/>
        <v>軽油</v>
      </c>
      <c r="V587" s="300" t="str">
        <f t="shared" si="108"/>
        <v>3.5 t～</v>
      </c>
      <c r="W587" s="300" t="str">
        <f t="shared" si="109"/>
        <v>H15,H16</v>
      </c>
      <c r="X587" s="301" t="str">
        <f t="shared" si="110"/>
        <v>UM</v>
      </c>
      <c r="Y587" s="380" t="s">
        <v>1715</v>
      </c>
      <c r="Z587" s="300">
        <f t="shared" si="111"/>
        <v>6.5000000000000002E-2</v>
      </c>
      <c r="AA587" s="300">
        <f t="shared" si="112"/>
        <v>4.2500000000000003E-3</v>
      </c>
      <c r="AB587" s="361">
        <f t="shared" si="113"/>
        <v>2.58</v>
      </c>
    </row>
    <row r="588" spans="1:35" s="272" customFormat="1" x14ac:dyDescent="0.2">
      <c r="A588" s="72" t="str">
        <f t="shared" si="114"/>
        <v>貨4軽ZM</v>
      </c>
      <c r="B588" s="272" t="s">
        <v>896</v>
      </c>
      <c r="C588" s="272" t="s">
        <v>918</v>
      </c>
      <c r="D588" s="273" t="s">
        <v>29</v>
      </c>
      <c r="E588" s="273" t="s">
        <v>198</v>
      </c>
      <c r="F588" s="272">
        <v>6.5000000000000002E-2</v>
      </c>
      <c r="G588" s="272">
        <v>4.2500000000000003E-3</v>
      </c>
      <c r="H588" s="72">
        <v>2.58</v>
      </c>
      <c r="I588" s="274" t="s">
        <v>241</v>
      </c>
      <c r="J588" s="272" t="s">
        <v>974</v>
      </c>
      <c r="K588" s="72"/>
      <c r="L588" s="72"/>
      <c r="M588" s="72"/>
      <c r="N588" s="72"/>
      <c r="O588" s="72"/>
      <c r="P588" s="72"/>
      <c r="Q588" s="72"/>
      <c r="R588" s="72"/>
      <c r="S588" s="72"/>
      <c r="T588" s="318" t="str">
        <f t="shared" si="106"/>
        <v>トラック・バス</v>
      </c>
      <c r="U588" s="300" t="str">
        <f t="shared" si="107"/>
        <v>軽油</v>
      </c>
      <c r="V588" s="300" t="str">
        <f t="shared" si="108"/>
        <v>3.5 t～</v>
      </c>
      <c r="W588" s="300" t="str">
        <f t="shared" si="109"/>
        <v>H15,H16</v>
      </c>
      <c r="X588" s="301" t="str">
        <f t="shared" si="110"/>
        <v>ZM</v>
      </c>
      <c r="Y588" s="380" t="s">
        <v>1715</v>
      </c>
      <c r="Z588" s="300">
        <f t="shared" si="111"/>
        <v>6.5000000000000002E-2</v>
      </c>
      <c r="AA588" s="300">
        <f t="shared" si="112"/>
        <v>4.2500000000000003E-3</v>
      </c>
      <c r="AB588" s="361">
        <f t="shared" si="113"/>
        <v>2.58</v>
      </c>
    </row>
    <row r="589" spans="1:35" s="272" customFormat="1" x14ac:dyDescent="0.2">
      <c r="A589" s="72" t="str">
        <f t="shared" si="114"/>
        <v>貨4軽PJ</v>
      </c>
      <c r="B589" s="272" t="s">
        <v>896</v>
      </c>
      <c r="C589" s="272" t="s">
        <v>918</v>
      </c>
      <c r="D589" s="273" t="s">
        <v>29</v>
      </c>
      <c r="E589" s="273" t="s">
        <v>146</v>
      </c>
      <c r="F589" s="272">
        <v>0.26</v>
      </c>
      <c r="G589" s="272">
        <v>4.2500000000000003E-3</v>
      </c>
      <c r="H589" s="284">
        <v>2.58</v>
      </c>
      <c r="I589" s="274" t="s">
        <v>833</v>
      </c>
      <c r="J589" s="273" t="s">
        <v>339</v>
      </c>
      <c r="K589" s="72"/>
      <c r="L589" s="72"/>
      <c r="M589" s="72"/>
      <c r="N589" s="72"/>
      <c r="O589" s="72"/>
      <c r="P589" s="72"/>
      <c r="Q589" s="72"/>
      <c r="R589" s="72"/>
      <c r="S589" s="72"/>
      <c r="T589" s="318" t="str">
        <f t="shared" si="106"/>
        <v>トラック・バス</v>
      </c>
      <c r="U589" s="300" t="str">
        <f t="shared" si="107"/>
        <v>軽油</v>
      </c>
      <c r="V589" s="300" t="str">
        <f t="shared" si="108"/>
        <v>3.5 t～</v>
      </c>
      <c r="W589" s="300" t="str">
        <f t="shared" si="109"/>
        <v>H15,H16</v>
      </c>
      <c r="X589" s="301" t="str">
        <f t="shared" si="110"/>
        <v>PJ</v>
      </c>
      <c r="Y589" s="380" t="s">
        <v>1724</v>
      </c>
      <c r="Z589" s="300">
        <f t="shared" si="111"/>
        <v>0.26</v>
      </c>
      <c r="AA589" s="300">
        <f t="shared" si="112"/>
        <v>4.2500000000000003E-3</v>
      </c>
      <c r="AB589" s="361">
        <f t="shared" si="113"/>
        <v>2.58</v>
      </c>
    </row>
    <row r="590" spans="1:35" s="272" customFormat="1" x14ac:dyDescent="0.2">
      <c r="A590" s="72" t="str">
        <f t="shared" si="114"/>
        <v>貨4軽VJ</v>
      </c>
      <c r="B590" s="272" t="s">
        <v>896</v>
      </c>
      <c r="C590" s="272" t="s">
        <v>918</v>
      </c>
      <c r="D590" s="273" t="s">
        <v>29</v>
      </c>
      <c r="E590" s="273" t="s">
        <v>173</v>
      </c>
      <c r="F590" s="272">
        <v>0.13</v>
      </c>
      <c r="G590" s="272">
        <v>4.2500000000000003E-3</v>
      </c>
      <c r="H590" s="72">
        <v>2.58</v>
      </c>
      <c r="I590" s="274" t="s">
        <v>241</v>
      </c>
      <c r="J590" s="273" t="s">
        <v>340</v>
      </c>
      <c r="K590" s="72"/>
      <c r="L590" s="72"/>
      <c r="M590" s="72"/>
      <c r="N590" s="72"/>
      <c r="O590" s="72"/>
      <c r="P590" s="72"/>
      <c r="Q590" s="72"/>
      <c r="R590" s="72"/>
      <c r="S590" s="72"/>
      <c r="T590" s="318" t="str">
        <f t="shared" si="106"/>
        <v>トラック・バス</v>
      </c>
      <c r="U590" s="300" t="str">
        <f t="shared" si="107"/>
        <v>軽油</v>
      </c>
      <c r="V590" s="300" t="str">
        <f t="shared" si="108"/>
        <v>3.5 t～</v>
      </c>
      <c r="W590" s="300" t="str">
        <f t="shared" si="109"/>
        <v>H15,H16</v>
      </c>
      <c r="X590" s="301" t="str">
        <f t="shared" si="110"/>
        <v>VJ</v>
      </c>
      <c r="Y590" s="380" t="s">
        <v>1724</v>
      </c>
      <c r="Z590" s="300">
        <f t="shared" si="111"/>
        <v>0.13</v>
      </c>
      <c r="AA590" s="300">
        <f t="shared" si="112"/>
        <v>4.2500000000000003E-3</v>
      </c>
      <c r="AB590" s="361">
        <f t="shared" si="113"/>
        <v>2.58</v>
      </c>
    </row>
    <row r="591" spans="1:35" s="272" customFormat="1" x14ac:dyDescent="0.2">
      <c r="A591" s="72" t="str">
        <f t="shared" si="114"/>
        <v>貨4軽PK</v>
      </c>
      <c r="B591" s="272" t="s">
        <v>896</v>
      </c>
      <c r="C591" s="272" t="s">
        <v>918</v>
      </c>
      <c r="D591" s="273" t="s">
        <v>29</v>
      </c>
      <c r="E591" s="273" t="s">
        <v>147</v>
      </c>
      <c r="F591" s="272">
        <v>0.26</v>
      </c>
      <c r="G591" s="272">
        <v>2.5500000000000002E-3</v>
      </c>
      <c r="H591" s="284">
        <v>2.58</v>
      </c>
      <c r="I591" s="274" t="s">
        <v>833</v>
      </c>
      <c r="J591" s="273" t="s">
        <v>341</v>
      </c>
      <c r="K591" s="284"/>
      <c r="L591" s="284"/>
      <c r="M591" s="284"/>
      <c r="N591" s="284"/>
      <c r="O591" s="284"/>
      <c r="P591" s="284"/>
      <c r="Q591" s="284"/>
      <c r="R591" s="284"/>
      <c r="S591" s="284"/>
      <c r="T591" s="318" t="str">
        <f t="shared" si="106"/>
        <v>トラック・バス</v>
      </c>
      <c r="U591" s="300" t="str">
        <f t="shared" si="107"/>
        <v>軽油</v>
      </c>
      <c r="V591" s="300" t="str">
        <f t="shared" si="108"/>
        <v>3.5 t～</v>
      </c>
      <c r="W591" s="300" t="str">
        <f t="shared" si="109"/>
        <v>H15,H16</v>
      </c>
      <c r="X591" s="301" t="str">
        <f t="shared" si="110"/>
        <v>PK</v>
      </c>
      <c r="Y591" s="380" t="s">
        <v>1725</v>
      </c>
      <c r="Z591" s="300">
        <f t="shared" si="111"/>
        <v>0.26</v>
      </c>
      <c r="AA591" s="300">
        <f t="shared" si="112"/>
        <v>2.5500000000000002E-3</v>
      </c>
      <c r="AB591" s="361">
        <f t="shared" si="113"/>
        <v>2.58</v>
      </c>
      <c r="AD591" s="72"/>
      <c r="AE591" s="72"/>
      <c r="AF591" s="72"/>
      <c r="AG591" s="72"/>
      <c r="AH591" s="72"/>
      <c r="AI591" s="72"/>
    </row>
    <row r="592" spans="1:35" s="272" customFormat="1" x14ac:dyDescent="0.2">
      <c r="A592" s="72" t="str">
        <f t="shared" si="114"/>
        <v>貨4軽VK</v>
      </c>
      <c r="B592" s="272" t="s">
        <v>896</v>
      </c>
      <c r="C592" s="272" t="s">
        <v>918</v>
      </c>
      <c r="D592" s="273" t="s">
        <v>29</v>
      </c>
      <c r="E592" s="273" t="s">
        <v>174</v>
      </c>
      <c r="F592" s="272">
        <v>0.13</v>
      </c>
      <c r="G592" s="272">
        <v>2.5500000000000002E-3</v>
      </c>
      <c r="H592" s="72">
        <v>2.58</v>
      </c>
      <c r="I592" s="274" t="s">
        <v>241</v>
      </c>
      <c r="J592" s="273" t="s">
        <v>342</v>
      </c>
      <c r="K592" s="284"/>
      <c r="L592" s="284"/>
      <c r="M592" s="284"/>
      <c r="N592" s="284"/>
      <c r="O592" s="284"/>
      <c r="P592" s="284"/>
      <c r="Q592" s="284"/>
      <c r="R592" s="284"/>
      <c r="S592" s="284"/>
      <c r="T592" s="318" t="str">
        <f t="shared" si="106"/>
        <v>トラック・バス</v>
      </c>
      <c r="U592" s="300" t="str">
        <f t="shared" si="107"/>
        <v>軽油</v>
      </c>
      <c r="V592" s="300" t="str">
        <f t="shared" si="108"/>
        <v>3.5 t～</v>
      </c>
      <c r="W592" s="300" t="str">
        <f t="shared" si="109"/>
        <v>H15,H16</v>
      </c>
      <c r="X592" s="301" t="str">
        <f t="shared" si="110"/>
        <v>VK</v>
      </c>
      <c r="Y592" s="380" t="s">
        <v>1725</v>
      </c>
      <c r="Z592" s="300">
        <f t="shared" si="111"/>
        <v>0.13</v>
      </c>
      <c r="AA592" s="300">
        <f t="shared" si="112"/>
        <v>2.5500000000000002E-3</v>
      </c>
      <c r="AB592" s="361">
        <f t="shared" si="113"/>
        <v>2.58</v>
      </c>
      <c r="AD592" s="72"/>
      <c r="AE592" s="72"/>
      <c r="AF592" s="72"/>
      <c r="AG592" s="72"/>
      <c r="AH592" s="72"/>
      <c r="AI592" s="72"/>
    </row>
    <row r="593" spans="1:35" ht="13.4" customHeight="1" x14ac:dyDescent="0.2">
      <c r="A593" s="72" t="str">
        <f t="shared" si="114"/>
        <v>貨4軽PL</v>
      </c>
      <c r="B593" s="272" t="s">
        <v>896</v>
      </c>
      <c r="C593" s="272" t="s">
        <v>918</v>
      </c>
      <c r="D593" s="273" t="s">
        <v>29</v>
      </c>
      <c r="E593" s="273" t="s">
        <v>148</v>
      </c>
      <c r="F593" s="272">
        <v>0.19500000000000001</v>
      </c>
      <c r="G593" s="272">
        <v>4.2500000000000003E-3</v>
      </c>
      <c r="H593" s="284">
        <v>2.58</v>
      </c>
      <c r="I593" s="274" t="s">
        <v>833</v>
      </c>
      <c r="J593" s="273" t="s">
        <v>343</v>
      </c>
      <c r="K593" s="272"/>
      <c r="L593" s="272"/>
      <c r="M593" s="272"/>
      <c r="N593" s="272"/>
      <c r="O593" s="272"/>
      <c r="P593" s="272"/>
      <c r="Q593" s="272"/>
      <c r="R593" s="272"/>
      <c r="S593" s="272"/>
      <c r="T593" s="318" t="str">
        <f t="shared" si="106"/>
        <v>トラック・バス</v>
      </c>
      <c r="U593" s="300" t="str">
        <f t="shared" si="107"/>
        <v>軽油</v>
      </c>
      <c r="V593" s="300" t="str">
        <f t="shared" si="108"/>
        <v>3.5 t～</v>
      </c>
      <c r="W593" s="300" t="str">
        <f t="shared" si="109"/>
        <v>H15,H16</v>
      </c>
      <c r="X593" s="301" t="str">
        <f t="shared" si="110"/>
        <v>PL</v>
      </c>
      <c r="Y593" s="827" t="s">
        <v>1718</v>
      </c>
      <c r="Z593" s="300">
        <f t="shared" si="111"/>
        <v>0.19500000000000001</v>
      </c>
      <c r="AA593" s="300">
        <f t="shared" si="112"/>
        <v>4.2500000000000003E-3</v>
      </c>
      <c r="AB593" s="361">
        <f t="shared" si="113"/>
        <v>2.58</v>
      </c>
    </row>
    <row r="594" spans="1:35" x14ac:dyDescent="0.2">
      <c r="A594" s="72" t="str">
        <f t="shared" si="114"/>
        <v>貨4軽VL</v>
      </c>
      <c r="B594" s="72" t="s">
        <v>896</v>
      </c>
      <c r="C594" s="72" t="s">
        <v>918</v>
      </c>
      <c r="D594" s="72" t="s">
        <v>29</v>
      </c>
      <c r="E594" s="72" t="s">
        <v>175</v>
      </c>
      <c r="F594" s="72">
        <v>0.19500000000000001</v>
      </c>
      <c r="G594" s="72">
        <v>4.2500000000000003E-3</v>
      </c>
      <c r="H594" s="72">
        <v>2.58</v>
      </c>
      <c r="I594" s="12" t="s">
        <v>241</v>
      </c>
      <c r="J594" s="72" t="s">
        <v>344</v>
      </c>
      <c r="K594" s="272"/>
      <c r="L594" s="272"/>
      <c r="M594" s="272"/>
      <c r="N594" s="272"/>
      <c r="O594" s="272"/>
      <c r="P594" s="272"/>
      <c r="Q594" s="272"/>
      <c r="R594" s="272"/>
      <c r="S594" s="272"/>
      <c r="T594" s="318" t="str">
        <f t="shared" si="106"/>
        <v>トラック・バス</v>
      </c>
      <c r="U594" s="300" t="str">
        <f t="shared" si="107"/>
        <v>軽油</v>
      </c>
      <c r="V594" s="300" t="str">
        <f t="shared" si="108"/>
        <v>3.5 t～</v>
      </c>
      <c r="W594" s="300" t="str">
        <f t="shared" si="109"/>
        <v>H15,H16</v>
      </c>
      <c r="X594" s="301" t="str">
        <f t="shared" si="110"/>
        <v>VL</v>
      </c>
      <c r="Y594" s="828"/>
      <c r="Z594" s="300">
        <f t="shared" si="111"/>
        <v>0.19500000000000001</v>
      </c>
      <c r="AA594" s="300">
        <f t="shared" si="112"/>
        <v>4.2500000000000003E-3</v>
      </c>
      <c r="AB594" s="361">
        <f t="shared" si="113"/>
        <v>2.58</v>
      </c>
    </row>
    <row r="595" spans="1:35" ht="13.4" customHeight="1" x14ac:dyDescent="0.2">
      <c r="A595" s="72" t="str">
        <f t="shared" si="114"/>
        <v>貨4軽PM</v>
      </c>
      <c r="B595" s="72" t="s">
        <v>896</v>
      </c>
      <c r="C595" s="72" t="s">
        <v>918</v>
      </c>
      <c r="D595" s="72" t="s">
        <v>29</v>
      </c>
      <c r="E595" s="72" t="s">
        <v>149</v>
      </c>
      <c r="F595" s="72">
        <v>0.19500000000000001</v>
      </c>
      <c r="G595" s="72">
        <v>2.5500000000000002E-3</v>
      </c>
      <c r="H595" s="284">
        <v>2.58</v>
      </c>
      <c r="I595" s="12" t="s">
        <v>833</v>
      </c>
      <c r="J595" s="72" t="s">
        <v>345</v>
      </c>
      <c r="K595" s="272"/>
      <c r="L595" s="272"/>
      <c r="M595" s="272"/>
      <c r="N595" s="272"/>
      <c r="O595" s="272"/>
      <c r="P595" s="272"/>
      <c r="Q595" s="272"/>
      <c r="R595" s="272"/>
      <c r="S595" s="272"/>
      <c r="T595" s="318" t="str">
        <f t="shared" si="106"/>
        <v>トラック・バス</v>
      </c>
      <c r="U595" s="300" t="str">
        <f t="shared" si="107"/>
        <v>軽油</v>
      </c>
      <c r="V595" s="300" t="str">
        <f t="shared" si="108"/>
        <v>3.5 t～</v>
      </c>
      <c r="W595" s="300" t="str">
        <f t="shared" si="109"/>
        <v>H15,H16</v>
      </c>
      <c r="X595" s="301" t="str">
        <f t="shared" si="110"/>
        <v>PM</v>
      </c>
      <c r="Y595" s="827" t="s">
        <v>1719</v>
      </c>
      <c r="Z595" s="300">
        <f t="shared" si="111"/>
        <v>0.19500000000000001</v>
      </c>
      <c r="AA595" s="300">
        <f t="shared" si="112"/>
        <v>2.5500000000000002E-3</v>
      </c>
      <c r="AB595" s="361">
        <f t="shared" si="113"/>
        <v>2.58</v>
      </c>
    </row>
    <row r="596" spans="1:35" x14ac:dyDescent="0.2">
      <c r="A596" s="72" t="str">
        <f t="shared" si="114"/>
        <v>貨4軽VM</v>
      </c>
      <c r="B596" s="72" t="s">
        <v>896</v>
      </c>
      <c r="C596" s="72" t="s">
        <v>918</v>
      </c>
      <c r="D596" s="72" t="s">
        <v>29</v>
      </c>
      <c r="E596" s="72" t="s">
        <v>176</v>
      </c>
      <c r="F596" s="72">
        <v>0.19500000000000001</v>
      </c>
      <c r="G596" s="72">
        <v>2.5500000000000002E-3</v>
      </c>
      <c r="H596" s="72">
        <v>2.58</v>
      </c>
      <c r="I596" s="12" t="s">
        <v>241</v>
      </c>
      <c r="J596" s="72" t="s">
        <v>346</v>
      </c>
      <c r="K596" s="272"/>
      <c r="L596" s="272"/>
      <c r="M596" s="272"/>
      <c r="N596" s="272"/>
      <c r="O596" s="272"/>
      <c r="P596" s="272"/>
      <c r="Q596" s="272"/>
      <c r="R596" s="272"/>
      <c r="S596" s="272"/>
      <c r="T596" s="318" t="str">
        <f t="shared" si="106"/>
        <v>トラック・バス</v>
      </c>
      <c r="U596" s="300" t="str">
        <f t="shared" si="107"/>
        <v>軽油</v>
      </c>
      <c r="V596" s="300" t="str">
        <f t="shared" si="108"/>
        <v>3.5 t～</v>
      </c>
      <c r="W596" s="300" t="str">
        <f t="shared" si="109"/>
        <v>H15,H16</v>
      </c>
      <c r="X596" s="301" t="str">
        <f t="shared" si="110"/>
        <v>VM</v>
      </c>
      <c r="Y596" s="828"/>
      <c r="Z596" s="300">
        <f t="shared" si="111"/>
        <v>0.19500000000000001</v>
      </c>
      <c r="AA596" s="300">
        <f t="shared" si="112"/>
        <v>2.5500000000000002E-3</v>
      </c>
      <c r="AB596" s="361">
        <f t="shared" si="113"/>
        <v>2.58</v>
      </c>
    </row>
    <row r="597" spans="1:35" ht="13.4" customHeight="1" x14ac:dyDescent="0.2">
      <c r="A597" s="72" t="str">
        <f t="shared" si="114"/>
        <v>貨4軽PN</v>
      </c>
      <c r="B597" s="72" t="s">
        <v>896</v>
      </c>
      <c r="C597" s="72" t="s">
        <v>918</v>
      </c>
      <c r="D597" s="72" t="s">
        <v>29</v>
      </c>
      <c r="E597" s="72" t="s">
        <v>150</v>
      </c>
      <c r="F597" s="72">
        <v>0.13</v>
      </c>
      <c r="G597" s="72">
        <v>4.2500000000000003E-3</v>
      </c>
      <c r="H597" s="72">
        <v>2.58</v>
      </c>
      <c r="I597" s="12" t="s">
        <v>833</v>
      </c>
      <c r="J597" s="72" t="s">
        <v>347</v>
      </c>
      <c r="K597" s="272"/>
      <c r="L597" s="272"/>
      <c r="M597" s="272"/>
      <c r="N597" s="272"/>
      <c r="O597" s="272"/>
      <c r="P597" s="272"/>
      <c r="Q597" s="272"/>
      <c r="R597" s="272"/>
      <c r="S597" s="272"/>
      <c r="T597" s="318" t="str">
        <f t="shared" si="106"/>
        <v>トラック・バス</v>
      </c>
      <c r="U597" s="300" t="str">
        <f t="shared" si="107"/>
        <v>軽油</v>
      </c>
      <c r="V597" s="300" t="str">
        <f t="shared" si="108"/>
        <v>3.5 t～</v>
      </c>
      <c r="W597" s="300" t="str">
        <f t="shared" si="109"/>
        <v>H15,H16</v>
      </c>
      <c r="X597" s="301" t="str">
        <f t="shared" si="110"/>
        <v>PN</v>
      </c>
      <c r="Y597" s="827" t="s">
        <v>1720</v>
      </c>
      <c r="Z597" s="300">
        <f t="shared" si="111"/>
        <v>0.13</v>
      </c>
      <c r="AA597" s="300">
        <f t="shared" si="112"/>
        <v>4.2500000000000003E-3</v>
      </c>
      <c r="AB597" s="361">
        <f t="shared" si="113"/>
        <v>2.58</v>
      </c>
    </row>
    <row r="598" spans="1:35" x14ac:dyDescent="0.2">
      <c r="A598" s="72" t="str">
        <f t="shared" si="114"/>
        <v>貨4軽VN</v>
      </c>
      <c r="B598" s="72" t="s">
        <v>896</v>
      </c>
      <c r="C598" s="72" t="s">
        <v>918</v>
      </c>
      <c r="D598" s="72" t="s">
        <v>29</v>
      </c>
      <c r="E598" s="72" t="s">
        <v>177</v>
      </c>
      <c r="F598" s="72">
        <v>0.13</v>
      </c>
      <c r="G598" s="72">
        <v>4.2500000000000003E-3</v>
      </c>
      <c r="H598" s="284">
        <v>2.58</v>
      </c>
      <c r="I598" s="12" t="s">
        <v>241</v>
      </c>
      <c r="J598" s="72" t="s">
        <v>348</v>
      </c>
      <c r="K598" s="272"/>
      <c r="L598" s="272"/>
      <c r="M598" s="272"/>
      <c r="N598" s="272"/>
      <c r="O598" s="272"/>
      <c r="P598" s="272"/>
      <c r="Q598" s="272"/>
      <c r="R598" s="272"/>
      <c r="S598" s="272"/>
      <c r="T598" s="318" t="str">
        <f t="shared" si="106"/>
        <v>トラック・バス</v>
      </c>
      <c r="U598" s="300" t="str">
        <f t="shared" si="107"/>
        <v>軽油</v>
      </c>
      <c r="V598" s="300" t="str">
        <f t="shared" si="108"/>
        <v>3.5 t～</v>
      </c>
      <c r="W598" s="300" t="str">
        <f t="shared" si="109"/>
        <v>H15,H16</v>
      </c>
      <c r="X598" s="301" t="str">
        <f t="shared" si="110"/>
        <v>VN</v>
      </c>
      <c r="Y598" s="828"/>
      <c r="Z598" s="300">
        <f t="shared" si="111"/>
        <v>0.13</v>
      </c>
      <c r="AA598" s="300">
        <f t="shared" si="112"/>
        <v>4.2500000000000003E-3</v>
      </c>
      <c r="AB598" s="361">
        <f t="shared" si="113"/>
        <v>2.58</v>
      </c>
    </row>
    <row r="599" spans="1:35" ht="13.4" customHeight="1" x14ac:dyDescent="0.2">
      <c r="A599" s="72" t="str">
        <f t="shared" si="114"/>
        <v>貨4軽PP</v>
      </c>
      <c r="B599" s="72" t="s">
        <v>896</v>
      </c>
      <c r="C599" s="72" t="s">
        <v>918</v>
      </c>
      <c r="D599" s="72" t="s">
        <v>29</v>
      </c>
      <c r="E599" s="72" t="s">
        <v>151</v>
      </c>
      <c r="F599" s="284">
        <v>0.13</v>
      </c>
      <c r="G599" s="72">
        <v>2.5500000000000002E-3</v>
      </c>
      <c r="H599" s="72">
        <v>2.58</v>
      </c>
      <c r="I599" s="12" t="s">
        <v>833</v>
      </c>
      <c r="J599" s="72" t="s">
        <v>349</v>
      </c>
      <c r="T599" s="318" t="str">
        <f t="shared" si="106"/>
        <v>トラック・バス</v>
      </c>
      <c r="U599" s="300" t="str">
        <f t="shared" si="107"/>
        <v>軽油</v>
      </c>
      <c r="V599" s="300" t="str">
        <f t="shared" si="108"/>
        <v>3.5 t～</v>
      </c>
      <c r="W599" s="300" t="str">
        <f t="shared" si="109"/>
        <v>H15,H16</v>
      </c>
      <c r="X599" s="301" t="str">
        <f t="shared" si="110"/>
        <v>PP</v>
      </c>
      <c r="Y599" s="827" t="s">
        <v>1721</v>
      </c>
      <c r="Z599" s="300">
        <f t="shared" si="111"/>
        <v>0.13</v>
      </c>
      <c r="AA599" s="300">
        <f t="shared" si="112"/>
        <v>2.5500000000000002E-3</v>
      </c>
      <c r="AB599" s="361">
        <f t="shared" si="113"/>
        <v>2.58</v>
      </c>
    </row>
    <row r="600" spans="1:35" x14ac:dyDescent="0.2">
      <c r="A600" s="72" t="str">
        <f t="shared" si="114"/>
        <v>貨4軽VP</v>
      </c>
      <c r="B600" s="72" t="s">
        <v>896</v>
      </c>
      <c r="C600" s="72" t="s">
        <v>918</v>
      </c>
      <c r="D600" s="72" t="s">
        <v>29</v>
      </c>
      <c r="E600" s="72" t="s">
        <v>178</v>
      </c>
      <c r="F600" s="284">
        <v>0.13</v>
      </c>
      <c r="G600" s="72">
        <v>2.5500000000000002E-3</v>
      </c>
      <c r="H600" s="284">
        <v>2.58</v>
      </c>
      <c r="I600" s="12" t="s">
        <v>241</v>
      </c>
      <c r="J600" s="72" t="s">
        <v>350</v>
      </c>
      <c r="T600" s="318" t="str">
        <f t="shared" si="106"/>
        <v>トラック・バス</v>
      </c>
      <c r="U600" s="300" t="str">
        <f t="shared" si="107"/>
        <v>軽油</v>
      </c>
      <c r="V600" s="300" t="str">
        <f t="shared" si="108"/>
        <v>3.5 t～</v>
      </c>
      <c r="W600" s="300" t="str">
        <f t="shared" si="109"/>
        <v>H15,H16</v>
      </c>
      <c r="X600" s="301" t="str">
        <f t="shared" si="110"/>
        <v>VP</v>
      </c>
      <c r="Y600" s="828"/>
      <c r="Z600" s="300">
        <f t="shared" si="111"/>
        <v>0.13</v>
      </c>
      <c r="AA600" s="300">
        <f t="shared" si="112"/>
        <v>2.5500000000000002E-3</v>
      </c>
      <c r="AB600" s="361">
        <f t="shared" si="113"/>
        <v>2.58</v>
      </c>
    </row>
    <row r="601" spans="1:35" ht="13.4" customHeight="1" x14ac:dyDescent="0.2">
      <c r="A601" s="72" t="str">
        <f t="shared" si="114"/>
        <v>貨4軽PQ</v>
      </c>
      <c r="B601" s="72" t="s">
        <v>896</v>
      </c>
      <c r="C601" s="72" t="s">
        <v>918</v>
      </c>
      <c r="D601" s="72" t="s">
        <v>29</v>
      </c>
      <c r="E601" s="72" t="s">
        <v>152</v>
      </c>
      <c r="F601" s="72">
        <v>6.5000000000000002E-2</v>
      </c>
      <c r="G601" s="72">
        <v>4.2500000000000003E-3</v>
      </c>
      <c r="H601" s="72">
        <v>2.58</v>
      </c>
      <c r="I601" s="12" t="s">
        <v>833</v>
      </c>
      <c r="J601" t="s">
        <v>351</v>
      </c>
      <c r="T601" s="318" t="str">
        <f t="shared" si="106"/>
        <v>トラック・バス</v>
      </c>
      <c r="U601" s="300" t="str">
        <f t="shared" si="107"/>
        <v>軽油</v>
      </c>
      <c r="V601" s="300" t="str">
        <f t="shared" si="108"/>
        <v>3.5 t～</v>
      </c>
      <c r="W601" s="300" t="str">
        <f t="shared" si="109"/>
        <v>H15,H16</v>
      </c>
      <c r="X601" s="301" t="str">
        <f t="shared" si="110"/>
        <v>PQ</v>
      </c>
      <c r="Y601" s="827" t="s">
        <v>1722</v>
      </c>
      <c r="Z601" s="300">
        <f t="shared" si="111"/>
        <v>6.5000000000000002E-2</v>
      </c>
      <c r="AA601" s="300">
        <f t="shared" si="112"/>
        <v>4.2500000000000003E-3</v>
      </c>
      <c r="AB601" s="361">
        <f t="shared" si="113"/>
        <v>2.58</v>
      </c>
    </row>
    <row r="602" spans="1:35" x14ac:dyDescent="0.2">
      <c r="A602" s="72" t="str">
        <f t="shared" si="114"/>
        <v>貨4軽VQ</v>
      </c>
      <c r="B602" s="72" t="s">
        <v>896</v>
      </c>
      <c r="C602" s="72" t="s">
        <v>918</v>
      </c>
      <c r="D602" s="72" t="s">
        <v>29</v>
      </c>
      <c r="E602" s="72" t="s">
        <v>179</v>
      </c>
      <c r="F602" s="72">
        <v>6.5000000000000002E-2</v>
      </c>
      <c r="G602" s="72">
        <v>4.2500000000000003E-3</v>
      </c>
      <c r="H602" s="284">
        <v>2.58</v>
      </c>
      <c r="I602" s="12" t="s">
        <v>241</v>
      </c>
      <c r="J602" t="s">
        <v>352</v>
      </c>
      <c r="T602" s="318" t="str">
        <f t="shared" si="106"/>
        <v>トラック・バス</v>
      </c>
      <c r="U602" s="300" t="str">
        <f t="shared" si="107"/>
        <v>軽油</v>
      </c>
      <c r="V602" s="300" t="str">
        <f t="shared" si="108"/>
        <v>3.5 t～</v>
      </c>
      <c r="W602" s="300" t="str">
        <f t="shared" si="109"/>
        <v>H15,H16</v>
      </c>
      <c r="X602" s="301" t="str">
        <f t="shared" si="110"/>
        <v>VQ</v>
      </c>
      <c r="Y602" s="828"/>
      <c r="Z602" s="300">
        <f t="shared" si="111"/>
        <v>6.5000000000000002E-2</v>
      </c>
      <c r="AA602" s="300">
        <f t="shared" si="112"/>
        <v>4.2500000000000003E-3</v>
      </c>
      <c r="AB602" s="361">
        <f t="shared" si="113"/>
        <v>2.58</v>
      </c>
      <c r="AD602" s="284"/>
      <c r="AE602" s="284"/>
      <c r="AF602" s="284"/>
      <c r="AG602" s="284"/>
      <c r="AH602" s="284"/>
      <c r="AI602" s="284"/>
    </row>
    <row r="603" spans="1:35" ht="13.4" customHeight="1" x14ac:dyDescent="0.2">
      <c r="A603" s="72" t="str">
        <f t="shared" si="114"/>
        <v>貨4軽PR</v>
      </c>
      <c r="B603" s="72" t="s">
        <v>896</v>
      </c>
      <c r="C603" s="72" t="s">
        <v>918</v>
      </c>
      <c r="D603" s="72" t="s">
        <v>29</v>
      </c>
      <c r="E603" s="72" t="s">
        <v>153</v>
      </c>
      <c r="F603" s="72">
        <v>6.5000000000000002E-2</v>
      </c>
      <c r="G603" s="72">
        <v>2.5500000000000002E-3</v>
      </c>
      <c r="H603" s="72">
        <v>2.58</v>
      </c>
      <c r="I603" s="12" t="s">
        <v>833</v>
      </c>
      <c r="J603" t="s">
        <v>353</v>
      </c>
      <c r="T603" s="318" t="str">
        <f t="shared" si="106"/>
        <v>トラック・バス</v>
      </c>
      <c r="U603" s="300" t="str">
        <f t="shared" si="107"/>
        <v>軽油</v>
      </c>
      <c r="V603" s="300" t="str">
        <f t="shared" si="108"/>
        <v>3.5 t～</v>
      </c>
      <c r="W603" s="300" t="str">
        <f t="shared" si="109"/>
        <v>H15,H16</v>
      </c>
      <c r="X603" s="301" t="str">
        <f t="shared" si="110"/>
        <v>PR</v>
      </c>
      <c r="Y603" s="827" t="s">
        <v>1723</v>
      </c>
      <c r="Z603" s="300">
        <f t="shared" si="111"/>
        <v>6.5000000000000002E-2</v>
      </c>
      <c r="AA603" s="300">
        <f t="shared" si="112"/>
        <v>2.5500000000000002E-3</v>
      </c>
      <c r="AB603" s="361">
        <f t="shared" si="113"/>
        <v>2.58</v>
      </c>
      <c r="AD603" s="284"/>
      <c r="AE603" s="284"/>
      <c r="AF603" s="284"/>
      <c r="AG603" s="284"/>
      <c r="AH603" s="284"/>
      <c r="AI603" s="284"/>
    </row>
    <row r="604" spans="1:35" s="284" customFormat="1" x14ac:dyDescent="0.2">
      <c r="A604" s="72" t="str">
        <f t="shared" si="114"/>
        <v>貨4軽VR</v>
      </c>
      <c r="B604" s="72" t="s">
        <v>896</v>
      </c>
      <c r="C604" s="72" t="s">
        <v>918</v>
      </c>
      <c r="D604" s="72" t="s">
        <v>29</v>
      </c>
      <c r="E604" s="72" t="s">
        <v>180</v>
      </c>
      <c r="F604" s="72">
        <v>6.5000000000000002E-2</v>
      </c>
      <c r="G604" s="72">
        <v>2.5500000000000002E-3</v>
      </c>
      <c r="H604" s="284">
        <v>2.58</v>
      </c>
      <c r="I604" s="12" t="s">
        <v>241</v>
      </c>
      <c r="J604" t="s">
        <v>354</v>
      </c>
      <c r="K604" s="72"/>
      <c r="L604" s="72"/>
      <c r="M604" s="72"/>
      <c r="N604" s="72"/>
      <c r="O604" s="72"/>
      <c r="P604" s="72"/>
      <c r="Q604" s="72"/>
      <c r="R604" s="72"/>
      <c r="S604" s="72"/>
      <c r="T604" s="318" t="str">
        <f t="shared" si="106"/>
        <v>トラック・バス</v>
      </c>
      <c r="U604" s="300" t="str">
        <f t="shared" si="107"/>
        <v>軽油</v>
      </c>
      <c r="V604" s="300" t="str">
        <f t="shared" si="108"/>
        <v>3.5 t～</v>
      </c>
      <c r="W604" s="300" t="str">
        <f t="shared" si="109"/>
        <v>H15,H16</v>
      </c>
      <c r="X604" s="301" t="str">
        <f t="shared" si="110"/>
        <v>VR</v>
      </c>
      <c r="Y604" s="828"/>
      <c r="Z604" s="300">
        <f t="shared" si="111"/>
        <v>6.5000000000000002E-2</v>
      </c>
      <c r="AA604" s="300">
        <f t="shared" si="112"/>
        <v>2.5500000000000002E-3</v>
      </c>
      <c r="AB604" s="361">
        <f t="shared" si="113"/>
        <v>2.58</v>
      </c>
    </row>
    <row r="605" spans="1:35" s="284" customFormat="1" x14ac:dyDescent="0.2">
      <c r="A605" s="72" t="str">
        <f t="shared" si="114"/>
        <v>貨4軽ADG</v>
      </c>
      <c r="B605" s="284" t="s">
        <v>896</v>
      </c>
      <c r="C605" s="284" t="s">
        <v>918</v>
      </c>
      <c r="D605" s="284" t="s">
        <v>839</v>
      </c>
      <c r="E605" s="286" t="s">
        <v>355</v>
      </c>
      <c r="F605" s="284">
        <v>0.15</v>
      </c>
      <c r="G605" s="284">
        <v>3.0000000000000001E-3</v>
      </c>
      <c r="H605" s="72">
        <v>2.58</v>
      </c>
      <c r="I605" s="283" t="s">
        <v>1085</v>
      </c>
      <c r="J605" s="285"/>
      <c r="K605" s="72"/>
      <c r="L605" s="72"/>
      <c r="M605" s="72"/>
      <c r="N605" s="72"/>
      <c r="O605" s="72"/>
      <c r="P605" s="72"/>
      <c r="Q605" s="72"/>
      <c r="R605" s="72"/>
      <c r="S605" s="72"/>
      <c r="T605" s="318" t="str">
        <f t="shared" si="106"/>
        <v>トラック・バス</v>
      </c>
      <c r="U605" s="300" t="str">
        <f t="shared" si="107"/>
        <v>軽油</v>
      </c>
      <c r="V605" s="300" t="str">
        <f t="shared" si="108"/>
        <v>3.5 t～</v>
      </c>
      <c r="W605" s="300" t="str">
        <f t="shared" si="109"/>
        <v>H17</v>
      </c>
      <c r="X605" s="301" t="str">
        <f t="shared" si="110"/>
        <v>ADG</v>
      </c>
      <c r="Y605" s="287"/>
      <c r="Z605" s="300">
        <f t="shared" si="111"/>
        <v>0.15</v>
      </c>
      <c r="AA605" s="300">
        <f t="shared" si="112"/>
        <v>3.0000000000000001E-3</v>
      </c>
      <c r="AB605" s="361">
        <f t="shared" si="113"/>
        <v>2.58</v>
      </c>
    </row>
    <row r="606" spans="1:35" s="284" customFormat="1" x14ac:dyDescent="0.2">
      <c r="A606" s="72" t="str">
        <f t="shared" si="114"/>
        <v>貨4軽AKG</v>
      </c>
      <c r="B606" s="284" t="s">
        <v>896</v>
      </c>
      <c r="C606" s="284" t="s">
        <v>918</v>
      </c>
      <c r="D606" s="284" t="s">
        <v>839</v>
      </c>
      <c r="E606" s="286" t="s">
        <v>356</v>
      </c>
      <c r="F606" s="284">
        <v>0.15</v>
      </c>
      <c r="G606" s="284">
        <v>3.0000000000000001E-3</v>
      </c>
      <c r="H606" s="72">
        <v>2.58</v>
      </c>
      <c r="I606" s="283" t="s">
        <v>1085</v>
      </c>
      <c r="K606" s="72"/>
      <c r="L606" s="72"/>
      <c r="M606" s="72"/>
      <c r="N606" s="72"/>
      <c r="O606" s="72"/>
      <c r="P606" s="72"/>
      <c r="Q606" s="72"/>
      <c r="R606" s="72"/>
      <c r="S606" s="72"/>
      <c r="T606" s="318" t="str">
        <f t="shared" si="106"/>
        <v>トラック・バス</v>
      </c>
      <c r="U606" s="300" t="str">
        <f t="shared" si="107"/>
        <v>軽油</v>
      </c>
      <c r="V606" s="300" t="str">
        <f t="shared" si="108"/>
        <v>3.5 t～</v>
      </c>
      <c r="W606" s="300" t="str">
        <f t="shared" si="109"/>
        <v>H17</v>
      </c>
      <c r="X606" s="301" t="str">
        <f t="shared" si="110"/>
        <v>AKG</v>
      </c>
      <c r="Y606" s="287"/>
      <c r="Z606" s="300">
        <f t="shared" si="111"/>
        <v>0.15</v>
      </c>
      <c r="AA606" s="300">
        <f t="shared" si="112"/>
        <v>3.0000000000000001E-3</v>
      </c>
      <c r="AB606" s="361">
        <f t="shared" si="113"/>
        <v>2.58</v>
      </c>
      <c r="AD606" s="272"/>
      <c r="AE606" s="272"/>
      <c r="AF606" s="272"/>
      <c r="AG606" s="272"/>
      <c r="AH606" s="272"/>
      <c r="AI606" s="272"/>
    </row>
    <row r="607" spans="1:35" s="284" customFormat="1" x14ac:dyDescent="0.2">
      <c r="A607" s="72" t="str">
        <f t="shared" si="114"/>
        <v>貨4軽ACG</v>
      </c>
      <c r="B607" s="272" t="s">
        <v>896</v>
      </c>
      <c r="C607" s="272" t="s">
        <v>918</v>
      </c>
      <c r="D607" s="273" t="s">
        <v>839</v>
      </c>
      <c r="E607" s="273" t="s">
        <v>357</v>
      </c>
      <c r="F607" s="272">
        <v>7.4999999999999997E-2</v>
      </c>
      <c r="G607" s="272">
        <v>1.5E-3</v>
      </c>
      <c r="H607" s="284">
        <v>2.58</v>
      </c>
      <c r="I607" s="274" t="s">
        <v>241</v>
      </c>
      <c r="J607" s="272" t="s">
        <v>242</v>
      </c>
      <c r="K607" s="72"/>
      <c r="L607" s="72"/>
      <c r="M607" s="72"/>
      <c r="N607" s="72"/>
      <c r="O607" s="72"/>
      <c r="P607" s="72"/>
      <c r="Q607" s="72"/>
      <c r="R607" s="72"/>
      <c r="S607" s="72"/>
      <c r="T607" s="318" t="str">
        <f t="shared" si="106"/>
        <v>トラック・バス</v>
      </c>
      <c r="U607" s="300" t="str">
        <f t="shared" si="107"/>
        <v>軽油</v>
      </c>
      <c r="V607" s="300" t="str">
        <f t="shared" si="108"/>
        <v>3.5 t～</v>
      </c>
      <c r="W607" s="300" t="str">
        <f t="shared" si="109"/>
        <v>H17</v>
      </c>
      <c r="X607" s="301" t="str">
        <f t="shared" si="110"/>
        <v>ACG</v>
      </c>
      <c r="Y607" s="287"/>
      <c r="Z607" s="300">
        <f t="shared" si="111"/>
        <v>7.4999999999999997E-2</v>
      </c>
      <c r="AA607" s="300">
        <f t="shared" si="112"/>
        <v>1.5E-3</v>
      </c>
      <c r="AB607" s="361">
        <f t="shared" si="113"/>
        <v>2.58</v>
      </c>
      <c r="AD607" s="272"/>
      <c r="AE607" s="272"/>
      <c r="AF607" s="272"/>
      <c r="AG607" s="272"/>
      <c r="AH607" s="272"/>
      <c r="AI607" s="272"/>
    </row>
    <row r="608" spans="1:35" s="272" customFormat="1" x14ac:dyDescent="0.2">
      <c r="A608" s="72" t="str">
        <f t="shared" si="114"/>
        <v>貨4軽AJG</v>
      </c>
      <c r="B608" s="272" t="s">
        <v>896</v>
      </c>
      <c r="C608" s="272" t="s">
        <v>918</v>
      </c>
      <c r="D608" s="273" t="s">
        <v>839</v>
      </c>
      <c r="E608" s="273" t="s">
        <v>358</v>
      </c>
      <c r="F608" s="272">
        <v>7.4999999999999997E-2</v>
      </c>
      <c r="G608" s="272">
        <v>1.5E-3</v>
      </c>
      <c r="H608" s="72">
        <v>2.58</v>
      </c>
      <c r="I608" s="274" t="s">
        <v>241</v>
      </c>
      <c r="J608" s="273" t="s">
        <v>242</v>
      </c>
      <c r="K608" s="72"/>
      <c r="L608" s="72"/>
      <c r="M608" s="72"/>
      <c r="N608" s="72"/>
      <c r="O608" s="72"/>
      <c r="P608" s="72"/>
      <c r="Q608" s="72"/>
      <c r="R608" s="72"/>
      <c r="S608" s="72"/>
      <c r="T608" s="318" t="str">
        <f t="shared" si="106"/>
        <v>トラック・バス</v>
      </c>
      <c r="U608" s="300" t="str">
        <f t="shared" si="107"/>
        <v>軽油</v>
      </c>
      <c r="V608" s="300" t="str">
        <f t="shared" si="108"/>
        <v>3.5 t～</v>
      </c>
      <c r="W608" s="300" t="str">
        <f t="shared" si="109"/>
        <v>H17</v>
      </c>
      <c r="X608" s="301" t="str">
        <f t="shared" si="110"/>
        <v>AJG</v>
      </c>
      <c r="Y608" s="287"/>
      <c r="Z608" s="300">
        <f t="shared" si="111"/>
        <v>7.4999999999999997E-2</v>
      </c>
      <c r="AA608" s="300">
        <f t="shared" si="112"/>
        <v>1.5E-3</v>
      </c>
      <c r="AB608" s="361">
        <f t="shared" si="113"/>
        <v>2.58</v>
      </c>
    </row>
    <row r="609" spans="1:35" s="272" customFormat="1" x14ac:dyDescent="0.2">
      <c r="A609" s="72" t="str">
        <f t="shared" si="114"/>
        <v>貨4軽AMG</v>
      </c>
      <c r="B609" s="272" t="s">
        <v>896</v>
      </c>
      <c r="C609" s="272" t="s">
        <v>918</v>
      </c>
      <c r="D609" s="273" t="s">
        <v>839</v>
      </c>
      <c r="E609" s="273" t="s">
        <v>1533</v>
      </c>
      <c r="F609" s="272">
        <v>3.7499999999999999E-2</v>
      </c>
      <c r="G609" s="272">
        <v>7.5000000000000002E-4</v>
      </c>
      <c r="H609" s="284">
        <v>2.58</v>
      </c>
      <c r="I609" s="274" t="s">
        <v>1480</v>
      </c>
      <c r="J609" s="273"/>
      <c r="K609" s="72"/>
      <c r="L609" s="72"/>
      <c r="M609" s="72"/>
      <c r="N609" s="72"/>
      <c r="O609" s="72"/>
      <c r="P609" s="72"/>
      <c r="Q609" s="72"/>
      <c r="R609" s="72"/>
      <c r="S609" s="72"/>
      <c r="T609" s="318" t="str">
        <f t="shared" si="106"/>
        <v>トラック・バス</v>
      </c>
      <c r="U609" s="300" t="str">
        <f t="shared" si="107"/>
        <v>軽油</v>
      </c>
      <c r="V609" s="300" t="str">
        <f t="shared" si="108"/>
        <v>3.5 t～</v>
      </c>
      <c r="W609" s="300" t="str">
        <f t="shared" si="109"/>
        <v>H17</v>
      </c>
      <c r="X609" s="301" t="str">
        <f t="shared" si="110"/>
        <v>AMG</v>
      </c>
      <c r="Y609" s="287"/>
      <c r="Z609" s="300">
        <f t="shared" si="111"/>
        <v>3.7499999999999999E-2</v>
      </c>
      <c r="AA609" s="300">
        <f t="shared" si="112"/>
        <v>7.5000000000000002E-4</v>
      </c>
      <c r="AB609" s="361">
        <f t="shared" si="113"/>
        <v>2.58</v>
      </c>
    </row>
    <row r="610" spans="1:35" s="272" customFormat="1" x14ac:dyDescent="0.2">
      <c r="A610" s="72" t="str">
        <f t="shared" si="114"/>
        <v>貨4軽BCG</v>
      </c>
      <c r="B610" s="272" t="s">
        <v>896</v>
      </c>
      <c r="C610" s="272" t="s">
        <v>918</v>
      </c>
      <c r="D610" s="273" t="s">
        <v>839</v>
      </c>
      <c r="E610" s="273" t="s">
        <v>919</v>
      </c>
      <c r="F610" s="272">
        <v>0.13500000000000001</v>
      </c>
      <c r="G610" s="272">
        <v>2.7000000000000001E-3</v>
      </c>
      <c r="H610" s="72">
        <v>2.58</v>
      </c>
      <c r="I610" s="274" t="s">
        <v>241</v>
      </c>
      <c r="J610" s="273" t="s">
        <v>972</v>
      </c>
      <c r="K610" s="284"/>
      <c r="L610" s="284"/>
      <c r="M610" s="284"/>
      <c r="N610" s="284"/>
      <c r="O610" s="284"/>
      <c r="P610" s="284"/>
      <c r="Q610" s="284"/>
      <c r="R610" s="284"/>
      <c r="S610" s="284"/>
      <c r="T610" s="318" t="str">
        <f t="shared" si="106"/>
        <v>トラック・バス</v>
      </c>
      <c r="U610" s="300" t="str">
        <f t="shared" si="107"/>
        <v>軽油</v>
      </c>
      <c r="V610" s="300" t="str">
        <f t="shared" si="108"/>
        <v>3.5 t～</v>
      </c>
      <c r="W610" s="300" t="str">
        <f t="shared" si="109"/>
        <v>H17</v>
      </c>
      <c r="X610" s="301" t="str">
        <f t="shared" si="110"/>
        <v>BCG</v>
      </c>
      <c r="Y610" s="380" t="s">
        <v>1119</v>
      </c>
      <c r="Z610" s="300">
        <f t="shared" si="111"/>
        <v>0.13500000000000001</v>
      </c>
      <c r="AA610" s="300">
        <f t="shared" si="112"/>
        <v>2.7000000000000001E-3</v>
      </c>
      <c r="AB610" s="361">
        <f t="shared" si="113"/>
        <v>2.58</v>
      </c>
    </row>
    <row r="611" spans="1:35" s="272" customFormat="1" x14ac:dyDescent="0.2">
      <c r="A611" s="72" t="str">
        <f t="shared" si="114"/>
        <v>貨4軽BJG</v>
      </c>
      <c r="B611" s="272" t="s">
        <v>896</v>
      </c>
      <c r="C611" s="272" t="s">
        <v>918</v>
      </c>
      <c r="D611" s="273" t="s">
        <v>839</v>
      </c>
      <c r="E611" s="273" t="s">
        <v>359</v>
      </c>
      <c r="F611" s="272">
        <v>0.13500000000000001</v>
      </c>
      <c r="G611" s="272">
        <v>2.7000000000000001E-3</v>
      </c>
      <c r="H611" s="284">
        <v>2.58</v>
      </c>
      <c r="I611" s="274" t="s">
        <v>241</v>
      </c>
      <c r="J611" s="273" t="s">
        <v>1121</v>
      </c>
      <c r="K611" s="284"/>
      <c r="L611" s="284"/>
      <c r="M611" s="284"/>
      <c r="N611" s="284"/>
      <c r="O611" s="284"/>
      <c r="P611" s="284"/>
      <c r="Q611" s="284"/>
      <c r="R611" s="284"/>
      <c r="S611" s="284"/>
      <c r="T611" s="318" t="str">
        <f t="shared" si="106"/>
        <v>トラック・バス</v>
      </c>
      <c r="U611" s="300" t="str">
        <f t="shared" si="107"/>
        <v>軽油</v>
      </c>
      <c r="V611" s="300" t="str">
        <f t="shared" si="108"/>
        <v>3.5 t～</v>
      </c>
      <c r="W611" s="300" t="str">
        <f t="shared" si="109"/>
        <v>H17</v>
      </c>
      <c r="X611" s="301" t="str">
        <f t="shared" si="110"/>
        <v>BJG</v>
      </c>
      <c r="Y611" s="380" t="s">
        <v>1119</v>
      </c>
      <c r="Z611" s="300">
        <f t="shared" si="111"/>
        <v>0.13500000000000001</v>
      </c>
      <c r="AA611" s="300">
        <f t="shared" si="112"/>
        <v>2.7000000000000001E-3</v>
      </c>
      <c r="AB611" s="361">
        <f t="shared" si="113"/>
        <v>2.58</v>
      </c>
    </row>
    <row r="612" spans="1:35" s="272" customFormat="1" x14ac:dyDescent="0.2">
      <c r="A612" s="72" t="str">
        <f t="shared" si="114"/>
        <v>貨4軽BDG</v>
      </c>
      <c r="B612" s="272" t="s">
        <v>896</v>
      </c>
      <c r="C612" s="272" t="s">
        <v>918</v>
      </c>
      <c r="D612" s="273" t="s">
        <v>839</v>
      </c>
      <c r="E612" s="273" t="s">
        <v>920</v>
      </c>
      <c r="F612" s="272">
        <v>0.13500000000000001</v>
      </c>
      <c r="G612" s="272">
        <v>2.7000000000000001E-3</v>
      </c>
      <c r="H612" s="72">
        <v>2.58</v>
      </c>
      <c r="I612" s="274" t="s">
        <v>282</v>
      </c>
      <c r="J612" s="273" t="s">
        <v>243</v>
      </c>
      <c r="K612" s="284"/>
      <c r="L612" s="284"/>
      <c r="M612" s="284"/>
      <c r="N612" s="284"/>
      <c r="O612" s="284"/>
      <c r="P612" s="284"/>
      <c r="Q612" s="284"/>
      <c r="R612" s="284"/>
      <c r="S612" s="284"/>
      <c r="T612" s="318" t="str">
        <f t="shared" si="106"/>
        <v>トラック・バス</v>
      </c>
      <c r="U612" s="300" t="str">
        <f t="shared" si="107"/>
        <v>軽油</v>
      </c>
      <c r="V612" s="300" t="str">
        <f t="shared" si="108"/>
        <v>3.5 t～</v>
      </c>
      <c r="W612" s="300" t="str">
        <f t="shared" si="109"/>
        <v>H17</v>
      </c>
      <c r="X612" s="301" t="str">
        <f t="shared" si="110"/>
        <v>BDG</v>
      </c>
      <c r="Y612" s="380" t="s">
        <v>1119</v>
      </c>
      <c r="Z612" s="300">
        <f t="shared" si="111"/>
        <v>0.13500000000000001</v>
      </c>
      <c r="AA612" s="300">
        <f t="shared" si="112"/>
        <v>2.7000000000000001E-3</v>
      </c>
      <c r="AB612" s="361">
        <f t="shared" si="113"/>
        <v>2.58</v>
      </c>
    </row>
    <row r="613" spans="1:35" s="272" customFormat="1" x14ac:dyDescent="0.2">
      <c r="A613" s="72" t="str">
        <f t="shared" si="114"/>
        <v>貨4軽BKG</v>
      </c>
      <c r="B613" s="272" t="s">
        <v>896</v>
      </c>
      <c r="C613" s="272" t="s">
        <v>918</v>
      </c>
      <c r="D613" s="273" t="s">
        <v>839</v>
      </c>
      <c r="E613" s="273" t="s">
        <v>360</v>
      </c>
      <c r="F613" s="272">
        <v>0.13500000000000001</v>
      </c>
      <c r="G613" s="272">
        <v>2.7000000000000001E-3</v>
      </c>
      <c r="H613" s="284">
        <v>2.58</v>
      </c>
      <c r="I613" s="274" t="s">
        <v>282</v>
      </c>
      <c r="J613" s="273" t="s">
        <v>243</v>
      </c>
      <c r="K613" s="284"/>
      <c r="L613" s="284"/>
      <c r="M613" s="284"/>
      <c r="N613" s="284"/>
      <c r="O613" s="284"/>
      <c r="P613" s="284"/>
      <c r="Q613" s="284"/>
      <c r="R613" s="284"/>
      <c r="S613" s="284"/>
      <c r="T613" s="318" t="str">
        <f t="shared" si="106"/>
        <v>トラック・バス</v>
      </c>
      <c r="U613" s="300" t="str">
        <f t="shared" si="107"/>
        <v>軽油</v>
      </c>
      <c r="V613" s="300" t="str">
        <f t="shared" si="108"/>
        <v>3.5 t～</v>
      </c>
      <c r="W613" s="300" t="str">
        <f t="shared" si="109"/>
        <v>H17</v>
      </c>
      <c r="X613" s="301" t="str">
        <f t="shared" si="110"/>
        <v>BKG</v>
      </c>
      <c r="Y613" s="380" t="s">
        <v>1119</v>
      </c>
      <c r="Z613" s="300">
        <f t="shared" si="111"/>
        <v>0.13500000000000001</v>
      </c>
      <c r="AA613" s="300">
        <f t="shared" si="112"/>
        <v>2.7000000000000001E-3</v>
      </c>
      <c r="AB613" s="361">
        <f t="shared" si="113"/>
        <v>2.58</v>
      </c>
    </row>
    <row r="614" spans="1:35" s="272" customFormat="1" x14ac:dyDescent="0.2">
      <c r="A614" s="72" t="str">
        <f t="shared" si="114"/>
        <v>貨4軽BMG</v>
      </c>
      <c r="B614" s="272" t="s">
        <v>896</v>
      </c>
      <c r="C614" s="272" t="s">
        <v>918</v>
      </c>
      <c r="D614" s="273" t="s">
        <v>839</v>
      </c>
      <c r="E614" s="273" t="s">
        <v>1534</v>
      </c>
      <c r="F614" s="272">
        <v>0.13500000000000001</v>
      </c>
      <c r="G614" s="272">
        <v>2.7000000000000001E-3</v>
      </c>
      <c r="H614" s="72">
        <v>2.58</v>
      </c>
      <c r="I614" s="274" t="s">
        <v>1480</v>
      </c>
      <c r="J614" s="273"/>
      <c r="T614" s="318" t="str">
        <f t="shared" si="106"/>
        <v>トラック・バス</v>
      </c>
      <c r="U614" s="300" t="str">
        <f t="shared" si="107"/>
        <v>軽油</v>
      </c>
      <c r="V614" s="300" t="str">
        <f t="shared" si="108"/>
        <v>3.5 t～</v>
      </c>
      <c r="W614" s="300" t="str">
        <f t="shared" si="109"/>
        <v>H17</v>
      </c>
      <c r="X614" s="301" t="str">
        <f t="shared" si="110"/>
        <v>BMG</v>
      </c>
      <c r="Y614" s="380" t="s">
        <v>1119</v>
      </c>
      <c r="Z614" s="300">
        <f t="shared" si="111"/>
        <v>0.13500000000000001</v>
      </c>
      <c r="AA614" s="300">
        <f t="shared" si="112"/>
        <v>2.7000000000000001E-3</v>
      </c>
      <c r="AB614" s="361">
        <f t="shared" si="113"/>
        <v>2.58</v>
      </c>
      <c r="AD614" s="72"/>
      <c r="AE614" s="72"/>
      <c r="AF614" s="72"/>
      <c r="AG614" s="72"/>
      <c r="AH614" s="72"/>
      <c r="AI614" s="72"/>
    </row>
    <row r="615" spans="1:35" s="272" customFormat="1" x14ac:dyDescent="0.2">
      <c r="A615" s="72" t="str">
        <f t="shared" si="114"/>
        <v>貨4軽NCG</v>
      </c>
      <c r="B615" s="72" t="s">
        <v>896</v>
      </c>
      <c r="C615" s="72" t="s">
        <v>918</v>
      </c>
      <c r="D615" s="72" t="s">
        <v>839</v>
      </c>
      <c r="E615" s="72" t="s">
        <v>361</v>
      </c>
      <c r="F615" s="72">
        <v>0.13500000000000001</v>
      </c>
      <c r="G615" s="72">
        <v>3.0000000000000001E-3</v>
      </c>
      <c r="H615" s="72">
        <v>2.58</v>
      </c>
      <c r="I615" s="12" t="s">
        <v>241</v>
      </c>
      <c r="J615" t="s">
        <v>1125</v>
      </c>
      <c r="T615" s="318" t="str">
        <f t="shared" si="106"/>
        <v>トラック・バス</v>
      </c>
      <c r="U615" s="300" t="str">
        <f t="shared" si="107"/>
        <v>軽油</v>
      </c>
      <c r="V615" s="300" t="str">
        <f t="shared" si="108"/>
        <v>3.5 t～</v>
      </c>
      <c r="W615" s="300" t="str">
        <f t="shared" si="109"/>
        <v>H17</v>
      </c>
      <c r="X615" s="301" t="str">
        <f t="shared" si="110"/>
        <v>NCG</v>
      </c>
      <c r="Y615" s="380" t="s">
        <v>1119</v>
      </c>
      <c r="Z615" s="300">
        <f t="shared" si="111"/>
        <v>0.13500000000000001</v>
      </c>
      <c r="AA615" s="300">
        <f t="shared" si="112"/>
        <v>3.0000000000000001E-3</v>
      </c>
      <c r="AB615" s="361">
        <f t="shared" si="113"/>
        <v>2.58</v>
      </c>
      <c r="AD615" s="72"/>
      <c r="AE615" s="72"/>
      <c r="AF615" s="72"/>
      <c r="AG615" s="72"/>
      <c r="AH615" s="72"/>
      <c r="AI615" s="72"/>
    </row>
    <row r="616" spans="1:35" x14ac:dyDescent="0.2">
      <c r="A616" s="72" t="str">
        <f t="shared" si="114"/>
        <v>貨4軽NJG</v>
      </c>
      <c r="B616" s="72" t="s">
        <v>896</v>
      </c>
      <c r="C616" s="72" t="s">
        <v>918</v>
      </c>
      <c r="D616" s="72" t="s">
        <v>839</v>
      </c>
      <c r="E616" s="72" t="s">
        <v>362</v>
      </c>
      <c r="F616" s="72">
        <v>0.13500000000000001</v>
      </c>
      <c r="G616" s="72">
        <v>3.0000000000000001E-3</v>
      </c>
      <c r="H616" s="284">
        <v>2.58</v>
      </c>
      <c r="I616" s="12" t="s">
        <v>241</v>
      </c>
      <c r="J616" t="s">
        <v>1125</v>
      </c>
      <c r="K616" s="272"/>
      <c r="L616" s="272"/>
      <c r="M616" s="272"/>
      <c r="N616" s="272"/>
      <c r="O616" s="272"/>
      <c r="P616" s="272"/>
      <c r="Q616" s="272"/>
      <c r="R616" s="272"/>
      <c r="S616" s="272"/>
      <c r="T616" s="318" t="str">
        <f t="shared" si="106"/>
        <v>トラック・バス</v>
      </c>
      <c r="U616" s="300" t="str">
        <f t="shared" si="107"/>
        <v>軽油</v>
      </c>
      <c r="V616" s="300" t="str">
        <f t="shared" si="108"/>
        <v>3.5 t～</v>
      </c>
      <c r="W616" s="300" t="str">
        <f t="shared" si="109"/>
        <v>H17</v>
      </c>
      <c r="X616" s="301" t="str">
        <f t="shared" si="110"/>
        <v>NJG</v>
      </c>
      <c r="Y616" s="380" t="s">
        <v>1119</v>
      </c>
      <c r="Z616" s="300">
        <f t="shared" si="111"/>
        <v>0.13500000000000001</v>
      </c>
      <c r="AA616" s="300">
        <f t="shared" si="112"/>
        <v>3.0000000000000001E-3</v>
      </c>
      <c r="AB616" s="361">
        <f t="shared" si="113"/>
        <v>2.58</v>
      </c>
    </row>
    <row r="617" spans="1:35" x14ac:dyDescent="0.2">
      <c r="A617" s="72" t="str">
        <f t="shared" si="114"/>
        <v>貨4軽NDG</v>
      </c>
      <c r="B617" s="72" t="s">
        <v>896</v>
      </c>
      <c r="C617" s="72" t="s">
        <v>918</v>
      </c>
      <c r="D617" s="72" t="s">
        <v>839</v>
      </c>
      <c r="E617" s="72" t="s">
        <v>363</v>
      </c>
      <c r="F617" s="72">
        <v>0.13500000000000001</v>
      </c>
      <c r="G617" s="72">
        <v>3.0000000000000001E-3</v>
      </c>
      <c r="H617" s="72">
        <v>2.58</v>
      </c>
      <c r="I617" s="12" t="s">
        <v>282</v>
      </c>
      <c r="J617" t="s">
        <v>1119</v>
      </c>
      <c r="K617" s="272"/>
      <c r="L617" s="272"/>
      <c r="M617" s="272"/>
      <c r="N617" s="272"/>
      <c r="O617" s="272"/>
      <c r="P617" s="272"/>
      <c r="Q617" s="272"/>
      <c r="R617" s="272"/>
      <c r="S617" s="272"/>
      <c r="T617" s="318" t="str">
        <f t="shared" si="106"/>
        <v>トラック・バス</v>
      </c>
      <c r="U617" s="300" t="str">
        <f t="shared" si="107"/>
        <v>軽油</v>
      </c>
      <c r="V617" s="300" t="str">
        <f t="shared" si="108"/>
        <v>3.5 t～</v>
      </c>
      <c r="W617" s="300" t="str">
        <f t="shared" si="109"/>
        <v>H17</v>
      </c>
      <c r="X617" s="301" t="str">
        <f t="shared" si="110"/>
        <v>NDG</v>
      </c>
      <c r="Y617" s="380" t="s">
        <v>1119</v>
      </c>
      <c r="Z617" s="300">
        <f t="shared" si="111"/>
        <v>0.13500000000000001</v>
      </c>
      <c r="AA617" s="300">
        <f t="shared" si="112"/>
        <v>3.0000000000000001E-3</v>
      </c>
      <c r="AB617" s="361">
        <f t="shared" si="113"/>
        <v>2.58</v>
      </c>
    </row>
    <row r="618" spans="1:35" x14ac:dyDescent="0.2">
      <c r="A618" s="72" t="str">
        <f t="shared" si="114"/>
        <v>貨4軽NKG</v>
      </c>
      <c r="B618" s="284" t="s">
        <v>896</v>
      </c>
      <c r="C618" s="284" t="s">
        <v>918</v>
      </c>
      <c r="D618" s="284" t="s">
        <v>839</v>
      </c>
      <c r="E618" s="286" t="s">
        <v>364</v>
      </c>
      <c r="F618" s="284">
        <v>0.13500000000000001</v>
      </c>
      <c r="G618" s="284">
        <v>3.0000000000000001E-3</v>
      </c>
      <c r="H618" s="284">
        <v>2.58</v>
      </c>
      <c r="I618" s="283" t="s">
        <v>282</v>
      </c>
      <c r="J618" s="285" t="s">
        <v>1119</v>
      </c>
      <c r="K618" s="272"/>
      <c r="L618" s="272"/>
      <c r="M618" s="272"/>
      <c r="N618" s="272"/>
      <c r="O618" s="272"/>
      <c r="P618" s="272"/>
      <c r="Q618" s="272"/>
      <c r="R618" s="272"/>
      <c r="S618" s="272"/>
      <c r="T618" s="318" t="str">
        <f t="shared" si="106"/>
        <v>トラック・バス</v>
      </c>
      <c r="U618" s="300" t="str">
        <f t="shared" si="107"/>
        <v>軽油</v>
      </c>
      <c r="V618" s="300" t="str">
        <f t="shared" si="108"/>
        <v>3.5 t～</v>
      </c>
      <c r="W618" s="300" t="str">
        <f t="shared" si="109"/>
        <v>H17</v>
      </c>
      <c r="X618" s="301" t="str">
        <f t="shared" si="110"/>
        <v>NKG</v>
      </c>
      <c r="Y618" s="380" t="s">
        <v>1119</v>
      </c>
      <c r="Z618" s="300">
        <f t="shared" si="111"/>
        <v>0.13500000000000001</v>
      </c>
      <c r="AA618" s="300">
        <f t="shared" si="112"/>
        <v>3.0000000000000001E-3</v>
      </c>
      <c r="AB618" s="361">
        <f t="shared" si="113"/>
        <v>2.58</v>
      </c>
    </row>
    <row r="619" spans="1:35" x14ac:dyDescent="0.2">
      <c r="A619" s="72" t="str">
        <f t="shared" ref="A619:A624" si="115">CONCATENATE(C619,E619)</f>
        <v>貨4軽NMG</v>
      </c>
      <c r="B619" s="72" t="s">
        <v>896</v>
      </c>
      <c r="C619" s="72" t="s">
        <v>918</v>
      </c>
      <c r="D619" s="72" t="s">
        <v>839</v>
      </c>
      <c r="E619" s="286" t="s">
        <v>1535</v>
      </c>
      <c r="F619" s="284">
        <v>0.13500000000000001</v>
      </c>
      <c r="G619" s="284">
        <v>3.0000000000000001E-3</v>
      </c>
      <c r="H619" s="72">
        <v>2.58</v>
      </c>
      <c r="I619" s="283" t="s">
        <v>1480</v>
      </c>
      <c r="J619" s="285"/>
      <c r="K619" s="272"/>
      <c r="L619" s="272"/>
      <c r="M619" s="272"/>
      <c r="N619" s="272"/>
      <c r="O619" s="272"/>
      <c r="P619" s="272"/>
      <c r="Q619" s="272"/>
      <c r="R619" s="272"/>
      <c r="S619" s="272"/>
      <c r="T619" s="318" t="str">
        <f t="shared" si="106"/>
        <v>トラック・バス</v>
      </c>
      <c r="U619" s="300" t="str">
        <f t="shared" si="107"/>
        <v>軽油</v>
      </c>
      <c r="V619" s="300" t="str">
        <f t="shared" si="108"/>
        <v>3.5 t～</v>
      </c>
      <c r="W619" s="300" t="str">
        <f t="shared" si="109"/>
        <v>H17</v>
      </c>
      <c r="X619" s="301" t="str">
        <f t="shared" si="110"/>
        <v>NMG</v>
      </c>
      <c r="Y619" s="380" t="s">
        <v>1119</v>
      </c>
      <c r="Z619" s="300">
        <f t="shared" si="111"/>
        <v>0.13500000000000001</v>
      </c>
      <c r="AA619" s="300">
        <f t="shared" si="112"/>
        <v>3.0000000000000001E-3</v>
      </c>
      <c r="AB619" s="361">
        <f t="shared" si="113"/>
        <v>2.58</v>
      </c>
    </row>
    <row r="620" spans="1:35" x14ac:dyDescent="0.2">
      <c r="A620" s="72" t="str">
        <f t="shared" si="115"/>
        <v>貨4軽PCG</v>
      </c>
      <c r="B620" s="72" t="s">
        <v>896</v>
      </c>
      <c r="C620" s="72" t="s">
        <v>918</v>
      </c>
      <c r="D620" s="72" t="s">
        <v>839</v>
      </c>
      <c r="E620" s="286" t="s">
        <v>365</v>
      </c>
      <c r="F620" s="284">
        <v>0.15</v>
      </c>
      <c r="G620" s="284">
        <v>2.7000000000000001E-3</v>
      </c>
      <c r="H620" s="284">
        <v>2.58</v>
      </c>
      <c r="I620" s="283" t="s">
        <v>241</v>
      </c>
      <c r="J620" s="284" t="s">
        <v>1124</v>
      </c>
      <c r="K620" s="272"/>
      <c r="L620" s="272"/>
      <c r="M620" s="272"/>
      <c r="N620" s="272"/>
      <c r="O620" s="272"/>
      <c r="P620" s="272"/>
      <c r="Q620" s="272"/>
      <c r="R620" s="272"/>
      <c r="S620" s="272"/>
      <c r="T620" s="318" t="str">
        <f t="shared" si="106"/>
        <v>トラック・バス</v>
      </c>
      <c r="U620" s="300" t="str">
        <f t="shared" si="107"/>
        <v>軽油</v>
      </c>
      <c r="V620" s="300" t="str">
        <f t="shared" si="108"/>
        <v>3.5 t～</v>
      </c>
      <c r="W620" s="300" t="str">
        <f t="shared" si="109"/>
        <v>H17</v>
      </c>
      <c r="X620" s="301" t="str">
        <f t="shared" si="110"/>
        <v>PCG</v>
      </c>
      <c r="Y620" s="380" t="s">
        <v>1122</v>
      </c>
      <c r="Z620" s="300">
        <f t="shared" si="111"/>
        <v>0.15</v>
      </c>
      <c r="AA620" s="300">
        <f t="shared" si="112"/>
        <v>2.7000000000000001E-3</v>
      </c>
      <c r="AB620" s="361">
        <f t="shared" si="113"/>
        <v>2.58</v>
      </c>
    </row>
    <row r="621" spans="1:35" x14ac:dyDescent="0.2">
      <c r="A621" s="72" t="str">
        <f t="shared" si="115"/>
        <v>貨4軽PJG</v>
      </c>
      <c r="B621" s="284" t="s">
        <v>896</v>
      </c>
      <c r="C621" s="284" t="s">
        <v>918</v>
      </c>
      <c r="D621" s="284" t="s">
        <v>839</v>
      </c>
      <c r="E621" s="273" t="s">
        <v>366</v>
      </c>
      <c r="F621" s="272">
        <v>0.15</v>
      </c>
      <c r="G621" s="272">
        <v>2.7000000000000001E-3</v>
      </c>
      <c r="H621" s="72">
        <v>2.58</v>
      </c>
      <c r="I621" s="274" t="s">
        <v>241</v>
      </c>
      <c r="J621" s="272" t="s">
        <v>1124</v>
      </c>
      <c r="K621" s="272"/>
      <c r="L621" s="272"/>
      <c r="M621" s="272"/>
      <c r="N621" s="272"/>
      <c r="O621" s="272"/>
      <c r="P621" s="272"/>
      <c r="Q621" s="272"/>
      <c r="R621" s="272"/>
      <c r="S621" s="272"/>
      <c r="T621" s="318" t="str">
        <f t="shared" si="106"/>
        <v>トラック・バス</v>
      </c>
      <c r="U621" s="300" t="str">
        <f t="shared" si="107"/>
        <v>軽油</v>
      </c>
      <c r="V621" s="300" t="str">
        <f t="shared" si="108"/>
        <v>3.5 t～</v>
      </c>
      <c r="W621" s="300" t="str">
        <f t="shared" si="109"/>
        <v>H17</v>
      </c>
      <c r="X621" s="301" t="str">
        <f t="shared" si="110"/>
        <v>PJG</v>
      </c>
      <c r="Y621" s="380" t="s">
        <v>1122</v>
      </c>
      <c r="Z621" s="300">
        <f t="shared" si="111"/>
        <v>0.15</v>
      </c>
      <c r="AA621" s="300">
        <f t="shared" si="112"/>
        <v>2.7000000000000001E-3</v>
      </c>
      <c r="AB621" s="361">
        <f t="shared" si="113"/>
        <v>2.58</v>
      </c>
    </row>
    <row r="622" spans="1:35" x14ac:dyDescent="0.2">
      <c r="A622" s="72" t="str">
        <f t="shared" si="115"/>
        <v>貨4軽PDG</v>
      </c>
      <c r="B622" s="72" t="s">
        <v>896</v>
      </c>
      <c r="C622" s="72" t="s">
        <v>918</v>
      </c>
      <c r="D622" s="72" t="s">
        <v>839</v>
      </c>
      <c r="E622" s="273" t="s">
        <v>367</v>
      </c>
      <c r="F622" s="272">
        <v>0.15</v>
      </c>
      <c r="G622" s="272">
        <v>2.7000000000000001E-3</v>
      </c>
      <c r="H622" s="284">
        <v>2.58</v>
      </c>
      <c r="I622" s="274" t="s">
        <v>282</v>
      </c>
      <c r="J622" s="273" t="s">
        <v>1122</v>
      </c>
      <c r="T622" s="318" t="str">
        <f t="shared" si="106"/>
        <v>トラック・バス</v>
      </c>
      <c r="U622" s="300" t="str">
        <f t="shared" si="107"/>
        <v>軽油</v>
      </c>
      <c r="V622" s="300" t="str">
        <f t="shared" si="108"/>
        <v>3.5 t～</v>
      </c>
      <c r="W622" s="300" t="str">
        <f t="shared" si="109"/>
        <v>H17</v>
      </c>
      <c r="X622" s="301" t="str">
        <f t="shared" si="110"/>
        <v>PDG</v>
      </c>
      <c r="Y622" s="380" t="s">
        <v>1122</v>
      </c>
      <c r="Z622" s="300">
        <f t="shared" si="111"/>
        <v>0.15</v>
      </c>
      <c r="AA622" s="300">
        <f t="shared" si="112"/>
        <v>2.7000000000000001E-3</v>
      </c>
      <c r="AB622" s="361">
        <f t="shared" si="113"/>
        <v>2.58</v>
      </c>
    </row>
    <row r="623" spans="1:35" x14ac:dyDescent="0.2">
      <c r="A623" s="72" t="str">
        <f t="shared" si="115"/>
        <v>貨4軽PKG</v>
      </c>
      <c r="B623" s="72" t="s">
        <v>896</v>
      </c>
      <c r="C623" s="72" t="s">
        <v>918</v>
      </c>
      <c r="D623" s="72" t="s">
        <v>839</v>
      </c>
      <c r="E623" s="273" t="s">
        <v>368</v>
      </c>
      <c r="F623" s="272">
        <v>0.15</v>
      </c>
      <c r="G623" s="272">
        <v>2.7000000000000001E-3</v>
      </c>
      <c r="H623" s="72">
        <v>2.58</v>
      </c>
      <c r="I623" s="274" t="s">
        <v>282</v>
      </c>
      <c r="J623" s="273" t="s">
        <v>1122</v>
      </c>
      <c r="T623" s="318" t="str">
        <f t="shared" si="106"/>
        <v>トラック・バス</v>
      </c>
      <c r="U623" s="300" t="str">
        <f t="shared" si="107"/>
        <v>軽油</v>
      </c>
      <c r="V623" s="300" t="str">
        <f t="shared" si="108"/>
        <v>3.5 t～</v>
      </c>
      <c r="W623" s="300" t="str">
        <f t="shared" si="109"/>
        <v>H17</v>
      </c>
      <c r="X623" s="301" t="str">
        <f t="shared" si="110"/>
        <v>PKG</v>
      </c>
      <c r="Y623" s="380" t="s">
        <v>1122</v>
      </c>
      <c r="Z623" s="300">
        <f t="shared" si="111"/>
        <v>0.15</v>
      </c>
      <c r="AA623" s="300">
        <f t="shared" si="112"/>
        <v>2.7000000000000001E-3</v>
      </c>
      <c r="AB623" s="361">
        <f t="shared" si="113"/>
        <v>2.58</v>
      </c>
    </row>
    <row r="624" spans="1:35" x14ac:dyDescent="0.2">
      <c r="A624" s="72" t="str">
        <f t="shared" si="115"/>
        <v>貨4軽PMG</v>
      </c>
      <c r="B624" s="284" t="s">
        <v>896</v>
      </c>
      <c r="C624" s="284" t="s">
        <v>918</v>
      </c>
      <c r="D624" s="284" t="s">
        <v>839</v>
      </c>
      <c r="E624" s="273" t="s">
        <v>1577</v>
      </c>
      <c r="F624" s="272">
        <v>0.15</v>
      </c>
      <c r="G624" s="272">
        <v>2.7000000000000001E-3</v>
      </c>
      <c r="H624" s="72">
        <v>2.58</v>
      </c>
      <c r="I624" s="274" t="s">
        <v>1480</v>
      </c>
      <c r="J624" s="273"/>
      <c r="T624" s="318" t="str">
        <f t="shared" si="106"/>
        <v>トラック・バス</v>
      </c>
      <c r="U624" s="300" t="str">
        <f t="shared" si="107"/>
        <v>軽油</v>
      </c>
      <c r="V624" s="300" t="str">
        <f t="shared" si="108"/>
        <v>3.5 t～</v>
      </c>
      <c r="W624" s="300" t="str">
        <f t="shared" si="109"/>
        <v>H17</v>
      </c>
      <c r="X624" s="301" t="str">
        <f t="shared" si="110"/>
        <v>PMG</v>
      </c>
      <c r="Y624" s="380" t="s">
        <v>1122</v>
      </c>
      <c r="Z624" s="300">
        <f t="shared" si="111"/>
        <v>0.15</v>
      </c>
      <c r="AA624" s="300">
        <f t="shared" si="112"/>
        <v>2.7000000000000001E-3</v>
      </c>
      <c r="AB624" s="361">
        <f t="shared" si="113"/>
        <v>2.58</v>
      </c>
    </row>
    <row r="625" spans="1:35" x14ac:dyDescent="0.2">
      <c r="A625" s="72" t="str">
        <f t="shared" ref="A625:A634" si="116">CONCATENATE(C625,E625)</f>
        <v>貨5軽LDG</v>
      </c>
      <c r="B625" s="357" t="s">
        <v>1337</v>
      </c>
      <c r="C625" s="357" t="s">
        <v>1336</v>
      </c>
      <c r="D625" s="273" t="s">
        <v>1100</v>
      </c>
      <c r="E625" s="273" t="s">
        <v>369</v>
      </c>
      <c r="F625" s="272">
        <v>0.05</v>
      </c>
      <c r="G625" s="272">
        <v>1E-3</v>
      </c>
      <c r="H625" s="284">
        <v>2.58</v>
      </c>
      <c r="I625" s="274" t="s">
        <v>285</v>
      </c>
      <c r="J625" s="273"/>
      <c r="T625" s="318" t="str">
        <f t="shared" si="106"/>
        <v>トラック・バス</v>
      </c>
      <c r="U625" s="300" t="str">
        <f t="shared" si="107"/>
        <v>軽油</v>
      </c>
      <c r="V625" s="300" t="str">
        <f t="shared" si="108"/>
        <v>12 t～</v>
      </c>
      <c r="W625" s="300" t="str">
        <f t="shared" si="109"/>
        <v>H21</v>
      </c>
      <c r="X625" s="301" t="str">
        <f t="shared" si="110"/>
        <v>LDG</v>
      </c>
      <c r="Y625" s="287"/>
      <c r="Z625" s="300">
        <f t="shared" si="111"/>
        <v>0.05</v>
      </c>
      <c r="AA625" s="300">
        <f t="shared" si="112"/>
        <v>1E-3</v>
      </c>
      <c r="AB625" s="361">
        <f t="shared" si="113"/>
        <v>2.58</v>
      </c>
      <c r="AD625" s="272"/>
      <c r="AE625" s="272"/>
      <c r="AF625" s="272"/>
      <c r="AG625" s="272"/>
      <c r="AH625" s="272"/>
      <c r="AI625" s="272"/>
    </row>
    <row r="626" spans="1:35" x14ac:dyDescent="0.2">
      <c r="A626" s="72" t="str">
        <f t="shared" si="116"/>
        <v>貨5軽LKG</v>
      </c>
      <c r="B626" s="357" t="s">
        <v>1337</v>
      </c>
      <c r="C626" s="357" t="s">
        <v>1336</v>
      </c>
      <c r="D626" s="273" t="s">
        <v>1100</v>
      </c>
      <c r="E626" s="273" t="s">
        <v>370</v>
      </c>
      <c r="F626" s="272">
        <v>0.05</v>
      </c>
      <c r="G626" s="272">
        <v>1E-3</v>
      </c>
      <c r="H626" s="72">
        <v>2.58</v>
      </c>
      <c r="I626" s="274" t="s">
        <v>285</v>
      </c>
      <c r="J626" s="273"/>
      <c r="T626" s="318" t="str">
        <f t="shared" si="106"/>
        <v>トラック・バス</v>
      </c>
      <c r="U626" s="300" t="str">
        <f t="shared" si="107"/>
        <v>軽油</v>
      </c>
      <c r="V626" s="300" t="str">
        <f t="shared" si="108"/>
        <v>12 t～</v>
      </c>
      <c r="W626" s="300" t="str">
        <f t="shared" si="109"/>
        <v>H21</v>
      </c>
      <c r="X626" s="301" t="str">
        <f t="shared" si="110"/>
        <v>LKG</v>
      </c>
      <c r="Y626" s="287"/>
      <c r="Z626" s="300">
        <f t="shared" si="111"/>
        <v>0.05</v>
      </c>
      <c r="AA626" s="300">
        <f t="shared" si="112"/>
        <v>1E-3</v>
      </c>
      <c r="AB626" s="361">
        <f t="shared" si="113"/>
        <v>2.58</v>
      </c>
      <c r="AD626" s="272"/>
      <c r="AE626" s="272"/>
      <c r="AF626" s="272"/>
      <c r="AG626" s="272"/>
      <c r="AH626" s="272"/>
      <c r="AI626" s="272"/>
    </row>
    <row r="627" spans="1:35" s="272" customFormat="1" x14ac:dyDescent="0.2">
      <c r="A627" s="72" t="str">
        <f t="shared" si="116"/>
        <v>貨5軽LPG</v>
      </c>
      <c r="B627" s="357" t="s">
        <v>1338</v>
      </c>
      <c r="C627" s="357" t="s">
        <v>1336</v>
      </c>
      <c r="D627" s="273" t="s">
        <v>1100</v>
      </c>
      <c r="E627" s="273" t="s">
        <v>371</v>
      </c>
      <c r="F627" s="272">
        <v>0.05</v>
      </c>
      <c r="G627" s="272">
        <v>1E-3</v>
      </c>
      <c r="H627" s="284">
        <v>2.58</v>
      </c>
      <c r="I627" s="274" t="s">
        <v>285</v>
      </c>
      <c r="J627" s="273"/>
      <c r="K627" s="72"/>
      <c r="L627" s="72"/>
      <c r="M627" s="72"/>
      <c r="N627" s="72"/>
      <c r="O627" s="72"/>
      <c r="P627" s="72"/>
      <c r="Q627" s="72"/>
      <c r="R627" s="72"/>
      <c r="S627" s="72"/>
      <c r="T627" s="318" t="str">
        <f t="shared" si="106"/>
        <v>トラック・バス</v>
      </c>
      <c r="U627" s="300" t="str">
        <f t="shared" si="107"/>
        <v>軽油</v>
      </c>
      <c r="V627" s="300" t="str">
        <f t="shared" si="108"/>
        <v>12 t～</v>
      </c>
      <c r="W627" s="300" t="str">
        <f t="shared" si="109"/>
        <v>H21</v>
      </c>
      <c r="X627" s="301" t="str">
        <f t="shared" si="110"/>
        <v>LPG</v>
      </c>
      <c r="Y627" s="287"/>
      <c r="Z627" s="300">
        <f t="shared" si="111"/>
        <v>0.05</v>
      </c>
      <c r="AA627" s="300">
        <f t="shared" si="112"/>
        <v>1E-3</v>
      </c>
      <c r="AB627" s="361">
        <f t="shared" si="113"/>
        <v>2.58</v>
      </c>
    </row>
    <row r="628" spans="1:35" s="272" customFormat="1" x14ac:dyDescent="0.2">
      <c r="A628" s="72" t="str">
        <f t="shared" si="116"/>
        <v>貨5軽LRG</v>
      </c>
      <c r="B628" s="357" t="s">
        <v>1338</v>
      </c>
      <c r="C628" s="357" t="s">
        <v>1336</v>
      </c>
      <c r="D628" s="72" t="s">
        <v>1100</v>
      </c>
      <c r="E628" s="72" t="s">
        <v>372</v>
      </c>
      <c r="F628" s="72">
        <v>0.05</v>
      </c>
      <c r="G628" s="72">
        <v>1E-3</v>
      </c>
      <c r="H628" s="72">
        <v>2.58</v>
      </c>
      <c r="I628" s="12" t="s">
        <v>285</v>
      </c>
      <c r="J628" s="72"/>
      <c r="K628" s="72"/>
      <c r="L628" s="72"/>
      <c r="M628" s="72"/>
      <c r="N628" s="72"/>
      <c r="O628" s="72"/>
      <c r="P628" s="72"/>
      <c r="Q628" s="72"/>
      <c r="R628" s="72"/>
      <c r="S628" s="72"/>
      <c r="T628" s="318" t="str">
        <f t="shared" si="106"/>
        <v>トラック・バス</v>
      </c>
      <c r="U628" s="300" t="str">
        <f t="shared" si="107"/>
        <v>軽油</v>
      </c>
      <c r="V628" s="300" t="str">
        <f t="shared" si="108"/>
        <v>12 t～</v>
      </c>
      <c r="W628" s="300" t="str">
        <f t="shared" si="109"/>
        <v>H21</v>
      </c>
      <c r="X628" s="301" t="str">
        <f t="shared" si="110"/>
        <v>LRG</v>
      </c>
      <c r="Y628" s="287"/>
      <c r="Z628" s="300">
        <f t="shared" si="111"/>
        <v>0.05</v>
      </c>
      <c r="AA628" s="300">
        <f t="shared" si="112"/>
        <v>1E-3</v>
      </c>
      <c r="AB628" s="361">
        <f t="shared" si="113"/>
        <v>2.58</v>
      </c>
    </row>
    <row r="629" spans="1:35" s="272" customFormat="1" x14ac:dyDescent="0.2">
      <c r="A629" s="72" t="str">
        <f t="shared" si="116"/>
        <v>貨5軽LTG</v>
      </c>
      <c r="B629" s="357" t="s">
        <v>1338</v>
      </c>
      <c r="C629" s="357" t="s">
        <v>1336</v>
      </c>
      <c r="D629" s="357" t="s">
        <v>1573</v>
      </c>
      <c r="E629" s="357" t="s">
        <v>1574</v>
      </c>
      <c r="F629" s="357">
        <v>0.05</v>
      </c>
      <c r="G629" s="357">
        <v>1E-3</v>
      </c>
      <c r="H629" s="284">
        <v>2.58</v>
      </c>
      <c r="I629" s="12" t="s">
        <v>285</v>
      </c>
      <c r="J629" s="72"/>
      <c r="K629" s="72"/>
      <c r="L629" s="72"/>
      <c r="M629" s="72"/>
      <c r="N629" s="72"/>
      <c r="O629" s="72"/>
      <c r="P629" s="72"/>
      <c r="Q629" s="72"/>
      <c r="R629" s="72"/>
      <c r="S629" s="72"/>
      <c r="T629" s="318" t="str">
        <f t="shared" si="106"/>
        <v>トラック・バス</v>
      </c>
      <c r="U629" s="300" t="str">
        <f t="shared" si="107"/>
        <v>軽油</v>
      </c>
      <c r="V629" s="300" t="str">
        <f t="shared" si="108"/>
        <v>12 t～</v>
      </c>
      <c r="W629" s="300" t="str">
        <f t="shared" si="109"/>
        <v>H21</v>
      </c>
      <c r="X629" s="301" t="str">
        <f t="shared" si="110"/>
        <v>LTG</v>
      </c>
      <c r="Y629" s="287"/>
      <c r="Z629" s="300">
        <f t="shared" si="111"/>
        <v>0.05</v>
      </c>
      <c r="AA629" s="300">
        <f t="shared" si="112"/>
        <v>1E-3</v>
      </c>
      <c r="AB629" s="361">
        <f t="shared" si="113"/>
        <v>2.58</v>
      </c>
    </row>
    <row r="630" spans="1:35" s="272" customFormat="1" x14ac:dyDescent="0.2">
      <c r="A630" s="72" t="str">
        <f t="shared" si="116"/>
        <v>貨5軽LCG</v>
      </c>
      <c r="B630" s="357" t="s">
        <v>1338</v>
      </c>
      <c r="C630" s="357" t="s">
        <v>1336</v>
      </c>
      <c r="D630" s="72" t="s">
        <v>1100</v>
      </c>
      <c r="E630" s="72" t="s">
        <v>373</v>
      </c>
      <c r="F630" s="72">
        <v>2.5000000000000001E-2</v>
      </c>
      <c r="G630" s="72">
        <v>5.0000000000000001E-4</v>
      </c>
      <c r="H630" s="72">
        <v>2.58</v>
      </c>
      <c r="I630" s="12" t="s">
        <v>241</v>
      </c>
      <c r="J630" s="72" t="s">
        <v>242</v>
      </c>
      <c r="K630" s="72"/>
      <c r="L630" s="72"/>
      <c r="M630" s="72"/>
      <c r="N630" s="72"/>
      <c r="O630" s="72"/>
      <c r="P630" s="72"/>
      <c r="Q630" s="72"/>
      <c r="R630" s="72"/>
      <c r="S630" s="72"/>
      <c r="T630" s="318" t="str">
        <f t="shared" si="106"/>
        <v>トラック・バス</v>
      </c>
      <c r="U630" s="300" t="str">
        <f t="shared" si="107"/>
        <v>軽油</v>
      </c>
      <c r="V630" s="300" t="str">
        <f t="shared" si="108"/>
        <v>12 t～</v>
      </c>
      <c r="W630" s="300" t="str">
        <f t="shared" si="109"/>
        <v>H21</v>
      </c>
      <c r="X630" s="301" t="str">
        <f t="shared" si="110"/>
        <v>LCG</v>
      </c>
      <c r="Y630" s="287"/>
      <c r="Z630" s="300">
        <f t="shared" si="111"/>
        <v>2.5000000000000001E-2</v>
      </c>
      <c r="AA630" s="300">
        <f t="shared" si="112"/>
        <v>5.0000000000000001E-4</v>
      </c>
      <c r="AB630" s="361">
        <f t="shared" si="113"/>
        <v>2.58</v>
      </c>
    </row>
    <row r="631" spans="1:35" s="272" customFormat="1" x14ac:dyDescent="0.2">
      <c r="A631" s="72" t="str">
        <f t="shared" si="116"/>
        <v>貨5軽LJG</v>
      </c>
      <c r="B631" s="357" t="s">
        <v>1338</v>
      </c>
      <c r="C631" s="357" t="s">
        <v>1336</v>
      </c>
      <c r="D631" s="72" t="s">
        <v>1100</v>
      </c>
      <c r="E631" s="72" t="s">
        <v>374</v>
      </c>
      <c r="F631" s="72">
        <v>2.5000000000000001E-2</v>
      </c>
      <c r="G631" s="72">
        <v>5.0000000000000001E-4</v>
      </c>
      <c r="H631" s="284">
        <v>2.58</v>
      </c>
      <c r="I631" s="12" t="s">
        <v>241</v>
      </c>
      <c r="J631" s="72" t="s">
        <v>242</v>
      </c>
      <c r="K631" s="72"/>
      <c r="L631" s="72"/>
      <c r="M631" s="72"/>
      <c r="N631" s="72"/>
      <c r="O631" s="72"/>
      <c r="P631" s="72"/>
      <c r="Q631" s="72"/>
      <c r="R631" s="72"/>
      <c r="S631" s="72"/>
      <c r="T631" s="318" t="str">
        <f t="shared" si="106"/>
        <v>トラック・バス</v>
      </c>
      <c r="U631" s="300" t="str">
        <f t="shared" si="107"/>
        <v>軽油</v>
      </c>
      <c r="V631" s="300" t="str">
        <f t="shared" si="108"/>
        <v>12 t～</v>
      </c>
      <c r="W631" s="300" t="str">
        <f t="shared" si="109"/>
        <v>H21</v>
      </c>
      <c r="X631" s="301" t="str">
        <f t="shared" si="110"/>
        <v>LJG</v>
      </c>
      <c r="Y631" s="287"/>
      <c r="Z631" s="300">
        <f t="shared" si="111"/>
        <v>2.5000000000000001E-2</v>
      </c>
      <c r="AA631" s="300">
        <f t="shared" si="112"/>
        <v>5.0000000000000001E-4</v>
      </c>
      <c r="AB631" s="361">
        <f t="shared" si="113"/>
        <v>2.58</v>
      </c>
      <c r="AD631" s="72"/>
      <c r="AE631" s="72"/>
      <c r="AF631" s="72"/>
      <c r="AG631" s="72"/>
      <c r="AH631" s="72"/>
      <c r="AI631" s="72"/>
    </row>
    <row r="632" spans="1:35" s="272" customFormat="1" x14ac:dyDescent="0.2">
      <c r="A632" s="72" t="str">
        <f t="shared" si="116"/>
        <v>貨5軽LNG</v>
      </c>
      <c r="B632" s="357" t="s">
        <v>1338</v>
      </c>
      <c r="C632" s="357" t="s">
        <v>1336</v>
      </c>
      <c r="D632" s="72" t="s">
        <v>1100</v>
      </c>
      <c r="E632" s="72" t="s">
        <v>375</v>
      </c>
      <c r="F632" s="72">
        <v>2.5000000000000001E-2</v>
      </c>
      <c r="G632" s="72">
        <v>5.0000000000000001E-4</v>
      </c>
      <c r="H632" s="72">
        <v>2.58</v>
      </c>
      <c r="I632" s="12" t="s">
        <v>241</v>
      </c>
      <c r="J632" s="72" t="s">
        <v>242</v>
      </c>
      <c r="K632" s="72"/>
      <c r="L632" s="72"/>
      <c r="M632" s="72"/>
      <c r="N632" s="72"/>
      <c r="O632" s="72"/>
      <c r="P632" s="72"/>
      <c r="Q632" s="72"/>
      <c r="R632" s="72"/>
      <c r="S632" s="72"/>
      <c r="T632" s="318" t="str">
        <f t="shared" si="106"/>
        <v>トラック・バス</v>
      </c>
      <c r="U632" s="300" t="str">
        <f t="shared" si="107"/>
        <v>軽油</v>
      </c>
      <c r="V632" s="300" t="str">
        <f t="shared" si="108"/>
        <v>12 t～</v>
      </c>
      <c r="W632" s="300" t="str">
        <f t="shared" si="109"/>
        <v>H21</v>
      </c>
      <c r="X632" s="301" t="str">
        <f t="shared" si="110"/>
        <v>LNG</v>
      </c>
      <c r="Y632" s="287"/>
      <c r="Z632" s="300">
        <f t="shared" si="111"/>
        <v>2.5000000000000001E-2</v>
      </c>
      <c r="AA632" s="300">
        <f t="shared" si="112"/>
        <v>5.0000000000000001E-4</v>
      </c>
      <c r="AB632" s="361">
        <f t="shared" si="113"/>
        <v>2.58</v>
      </c>
      <c r="AD632" s="72"/>
      <c r="AE632" s="72"/>
      <c r="AF632" s="72"/>
      <c r="AG632" s="72"/>
      <c r="AH632" s="72"/>
      <c r="AI632" s="72"/>
    </row>
    <row r="633" spans="1:35" x14ac:dyDescent="0.2">
      <c r="A633" s="72" t="str">
        <f t="shared" si="116"/>
        <v>貨5軽LQG</v>
      </c>
      <c r="B633" s="357" t="s">
        <v>1338</v>
      </c>
      <c r="C633" s="357" t="s">
        <v>1336</v>
      </c>
      <c r="D633" s="72" t="s">
        <v>1100</v>
      </c>
      <c r="E633" s="72" t="s">
        <v>376</v>
      </c>
      <c r="F633" s="72">
        <v>2.5000000000000001E-2</v>
      </c>
      <c r="G633" s="72">
        <v>5.0000000000000001E-4</v>
      </c>
      <c r="H633" s="72">
        <v>2.58</v>
      </c>
      <c r="I633" s="12" t="s">
        <v>241</v>
      </c>
      <c r="J633" s="72" t="s">
        <v>242</v>
      </c>
      <c r="K633" s="272"/>
      <c r="L633" s="272"/>
      <c r="M633" s="272"/>
      <c r="N633" s="272"/>
      <c r="O633" s="272"/>
      <c r="P633" s="272"/>
      <c r="Q633" s="272"/>
      <c r="R633" s="272"/>
      <c r="S633" s="272"/>
      <c r="T633" s="318" t="str">
        <f t="shared" si="106"/>
        <v>トラック・バス</v>
      </c>
      <c r="U633" s="300" t="str">
        <f t="shared" si="107"/>
        <v>軽油</v>
      </c>
      <c r="V633" s="300" t="str">
        <f t="shared" si="108"/>
        <v>12 t～</v>
      </c>
      <c r="W633" s="300" t="str">
        <f t="shared" si="109"/>
        <v>H21</v>
      </c>
      <c r="X633" s="301" t="str">
        <f t="shared" si="110"/>
        <v>LQG</v>
      </c>
      <c r="Y633" s="287"/>
      <c r="Z633" s="300">
        <f t="shared" si="111"/>
        <v>2.5000000000000001E-2</v>
      </c>
      <c r="AA633" s="300">
        <f t="shared" si="112"/>
        <v>5.0000000000000001E-4</v>
      </c>
      <c r="AB633" s="361">
        <f t="shared" si="113"/>
        <v>2.58</v>
      </c>
    </row>
    <row r="634" spans="1:35" x14ac:dyDescent="0.2">
      <c r="A634" s="72" t="str">
        <f t="shared" si="116"/>
        <v>貨5軽LSG</v>
      </c>
      <c r="B634" s="357" t="s">
        <v>1338</v>
      </c>
      <c r="C634" s="357" t="s">
        <v>1336</v>
      </c>
      <c r="D634" s="72" t="s">
        <v>1100</v>
      </c>
      <c r="E634" s="291" t="s">
        <v>1575</v>
      </c>
      <c r="F634" s="72">
        <v>2.5000000000000001E-2</v>
      </c>
      <c r="G634" s="72">
        <v>5.0000000000000001E-4</v>
      </c>
      <c r="H634" s="284">
        <v>2.58</v>
      </c>
      <c r="I634" s="12" t="s">
        <v>241</v>
      </c>
      <c r="K634" s="272"/>
      <c r="L634" s="272"/>
      <c r="M634" s="272"/>
      <c r="N634" s="272"/>
      <c r="O634" s="272"/>
      <c r="P634" s="272"/>
      <c r="Q634" s="272"/>
      <c r="R634" s="272"/>
      <c r="S634" s="272"/>
      <c r="T634" s="318" t="str">
        <f t="shared" si="106"/>
        <v>トラック・バス</v>
      </c>
      <c r="U634" s="300" t="str">
        <f t="shared" si="107"/>
        <v>軽油</v>
      </c>
      <c r="V634" s="300" t="str">
        <f t="shared" si="108"/>
        <v>12 t～</v>
      </c>
      <c r="W634" s="300" t="str">
        <f t="shared" si="109"/>
        <v>H21</v>
      </c>
      <c r="X634" s="301" t="str">
        <f t="shared" si="110"/>
        <v>LSG</v>
      </c>
      <c r="Y634" s="287"/>
      <c r="Z634" s="300">
        <f t="shared" si="111"/>
        <v>2.5000000000000001E-2</v>
      </c>
      <c r="AA634" s="300">
        <f t="shared" si="112"/>
        <v>5.0000000000000001E-4</v>
      </c>
      <c r="AB634" s="361">
        <f t="shared" si="113"/>
        <v>2.58</v>
      </c>
    </row>
    <row r="635" spans="1:35" x14ac:dyDescent="0.2">
      <c r="A635" s="72" t="str">
        <f t="shared" ref="A635:A664" si="117">CONCATENATE(C635,E635)</f>
        <v>貨5軽LMG</v>
      </c>
      <c r="B635" s="357" t="s">
        <v>1338</v>
      </c>
      <c r="C635" s="357" t="s">
        <v>1336</v>
      </c>
      <c r="D635" s="72" t="s">
        <v>1100</v>
      </c>
      <c r="E635" s="291" t="s">
        <v>1564</v>
      </c>
      <c r="F635" s="291">
        <v>1.2500000000000001E-2</v>
      </c>
      <c r="G635" s="291">
        <v>2.5000000000000001E-4</v>
      </c>
      <c r="H635" s="72">
        <v>2.58</v>
      </c>
      <c r="I635" s="12" t="s">
        <v>1480</v>
      </c>
      <c r="K635" s="272"/>
      <c r="L635" s="272"/>
      <c r="M635" s="272"/>
      <c r="N635" s="272"/>
      <c r="O635" s="272"/>
      <c r="P635" s="272"/>
      <c r="Q635" s="272"/>
      <c r="R635" s="272"/>
      <c r="S635" s="272"/>
      <c r="T635" s="318" t="str">
        <f t="shared" si="106"/>
        <v>トラック・バス</v>
      </c>
      <c r="U635" s="300" t="str">
        <f t="shared" si="107"/>
        <v>軽油</v>
      </c>
      <c r="V635" s="300" t="str">
        <f t="shared" si="108"/>
        <v>12 t～</v>
      </c>
      <c r="W635" s="300" t="str">
        <f t="shared" si="109"/>
        <v>H21</v>
      </c>
      <c r="X635" s="301" t="str">
        <f t="shared" si="110"/>
        <v>LMG</v>
      </c>
      <c r="Y635" s="287"/>
      <c r="Z635" s="300">
        <f t="shared" si="111"/>
        <v>1.2500000000000001E-2</v>
      </c>
      <c r="AA635" s="300">
        <f t="shared" si="112"/>
        <v>2.5000000000000001E-4</v>
      </c>
      <c r="AB635" s="361">
        <f t="shared" si="113"/>
        <v>2.58</v>
      </c>
    </row>
    <row r="636" spans="1:35" x14ac:dyDescent="0.2">
      <c r="A636" s="72" t="str">
        <f t="shared" si="117"/>
        <v>貨5軽MDG</v>
      </c>
      <c r="B636" s="357" t="s">
        <v>1338</v>
      </c>
      <c r="C636" s="357" t="s">
        <v>1336</v>
      </c>
      <c r="D636" s="72" t="s">
        <v>1100</v>
      </c>
      <c r="E636" s="72" t="s">
        <v>377</v>
      </c>
      <c r="F636" s="284">
        <v>2.5000000000000001E-2</v>
      </c>
      <c r="G636" s="72">
        <v>5.0000000000000001E-4</v>
      </c>
      <c r="H636" s="284">
        <v>2.58</v>
      </c>
      <c r="I636" s="12" t="s">
        <v>285</v>
      </c>
      <c r="J636" s="72" t="s">
        <v>1056</v>
      </c>
      <c r="K636" s="272"/>
      <c r="L636" s="272"/>
      <c r="M636" s="272"/>
      <c r="N636" s="272"/>
      <c r="O636" s="272"/>
      <c r="P636" s="272"/>
      <c r="Q636" s="272"/>
      <c r="R636" s="272"/>
      <c r="S636" s="272"/>
      <c r="T636" s="318" t="str">
        <f t="shared" si="106"/>
        <v>トラック・バス</v>
      </c>
      <c r="U636" s="300" t="str">
        <f t="shared" si="107"/>
        <v>軽油</v>
      </c>
      <c r="V636" s="300" t="str">
        <f t="shared" si="108"/>
        <v>12 t～</v>
      </c>
      <c r="W636" s="300" t="str">
        <f t="shared" si="109"/>
        <v>H21</v>
      </c>
      <c r="X636" s="301" t="str">
        <f t="shared" si="110"/>
        <v>MDG</v>
      </c>
      <c r="Y636" s="380" t="s">
        <v>1056</v>
      </c>
      <c r="Z636" s="300">
        <f t="shared" si="111"/>
        <v>2.5000000000000001E-2</v>
      </c>
      <c r="AA636" s="300">
        <f t="shared" si="112"/>
        <v>5.0000000000000001E-4</v>
      </c>
      <c r="AB636" s="361">
        <f t="shared" si="113"/>
        <v>2.58</v>
      </c>
    </row>
    <row r="637" spans="1:35" x14ac:dyDescent="0.2">
      <c r="A637" s="72" t="str">
        <f t="shared" si="117"/>
        <v>貨5軽MKG</v>
      </c>
      <c r="B637" s="357" t="s">
        <v>1338</v>
      </c>
      <c r="C637" s="357" t="s">
        <v>1336</v>
      </c>
      <c r="D637" s="72" t="s">
        <v>1100</v>
      </c>
      <c r="E637" s="72" t="s">
        <v>378</v>
      </c>
      <c r="F637" s="284">
        <v>2.5000000000000001E-2</v>
      </c>
      <c r="G637" s="72">
        <v>5.0000000000000001E-4</v>
      </c>
      <c r="H637" s="72">
        <v>2.58</v>
      </c>
      <c r="I637" s="12" t="s">
        <v>285</v>
      </c>
      <c r="J637" s="72" t="s">
        <v>1056</v>
      </c>
      <c r="K637" s="272"/>
      <c r="L637" s="272"/>
      <c r="M637" s="272"/>
      <c r="N637" s="272"/>
      <c r="O637" s="272"/>
      <c r="P637" s="272"/>
      <c r="Q637" s="272"/>
      <c r="R637" s="272"/>
      <c r="S637" s="272"/>
      <c r="T637" s="318" t="str">
        <f t="shared" si="106"/>
        <v>トラック・バス</v>
      </c>
      <c r="U637" s="300" t="str">
        <f t="shared" si="107"/>
        <v>軽油</v>
      </c>
      <c r="V637" s="300" t="str">
        <f t="shared" si="108"/>
        <v>12 t～</v>
      </c>
      <c r="W637" s="300" t="str">
        <f t="shared" si="109"/>
        <v>H21</v>
      </c>
      <c r="X637" s="301" t="str">
        <f t="shared" si="110"/>
        <v>MKG</v>
      </c>
      <c r="Y637" s="380" t="s">
        <v>1056</v>
      </c>
      <c r="Z637" s="300">
        <f t="shared" si="111"/>
        <v>2.5000000000000001E-2</v>
      </c>
      <c r="AA637" s="300">
        <f t="shared" si="112"/>
        <v>5.0000000000000001E-4</v>
      </c>
      <c r="AB637" s="361">
        <f t="shared" si="113"/>
        <v>2.58</v>
      </c>
    </row>
    <row r="638" spans="1:35" x14ac:dyDescent="0.2">
      <c r="A638" s="72" t="str">
        <f t="shared" si="117"/>
        <v>貨5軽MPG</v>
      </c>
      <c r="B638" s="357" t="s">
        <v>1338</v>
      </c>
      <c r="C638" s="357" t="s">
        <v>1336</v>
      </c>
      <c r="D638" s="72" t="s">
        <v>1100</v>
      </c>
      <c r="E638" s="72" t="s">
        <v>379</v>
      </c>
      <c r="F638" s="72">
        <v>2.5000000000000001E-2</v>
      </c>
      <c r="G638" s="72">
        <v>5.0000000000000001E-4</v>
      </c>
      <c r="H638" s="284">
        <v>2.58</v>
      </c>
      <c r="I638" s="12" t="s">
        <v>285</v>
      </c>
      <c r="J638" t="s">
        <v>1056</v>
      </c>
      <c r="K638" s="272"/>
      <c r="L638" s="272"/>
      <c r="M638" s="272"/>
      <c r="N638" s="272"/>
      <c r="O638" s="272"/>
      <c r="P638" s="272"/>
      <c r="Q638" s="272"/>
      <c r="R638" s="272"/>
      <c r="S638" s="272"/>
      <c r="T638" s="318" t="str">
        <f t="shared" si="106"/>
        <v>トラック・バス</v>
      </c>
      <c r="U638" s="300" t="str">
        <f t="shared" si="107"/>
        <v>軽油</v>
      </c>
      <c r="V638" s="300" t="str">
        <f t="shared" si="108"/>
        <v>12 t～</v>
      </c>
      <c r="W638" s="300" t="str">
        <f t="shared" si="109"/>
        <v>H21</v>
      </c>
      <c r="X638" s="301" t="str">
        <f t="shared" si="110"/>
        <v>MPG</v>
      </c>
      <c r="Y638" s="380" t="s">
        <v>1056</v>
      </c>
      <c r="Z638" s="300">
        <f t="shared" si="111"/>
        <v>2.5000000000000001E-2</v>
      </c>
      <c r="AA638" s="300">
        <f t="shared" si="112"/>
        <v>5.0000000000000001E-4</v>
      </c>
      <c r="AB638" s="361">
        <f t="shared" si="113"/>
        <v>2.58</v>
      </c>
    </row>
    <row r="639" spans="1:35" x14ac:dyDescent="0.2">
      <c r="A639" s="72" t="str">
        <f t="shared" si="117"/>
        <v>貨5軽MRG</v>
      </c>
      <c r="B639" s="357" t="s">
        <v>1338</v>
      </c>
      <c r="C639" s="357" t="s">
        <v>1336</v>
      </c>
      <c r="D639" s="72" t="s">
        <v>1100</v>
      </c>
      <c r="E639" s="72" t="s">
        <v>380</v>
      </c>
      <c r="F639" s="72">
        <v>2.5000000000000001E-2</v>
      </c>
      <c r="G639" s="72">
        <v>5.0000000000000001E-4</v>
      </c>
      <c r="H639" s="72">
        <v>2.58</v>
      </c>
      <c r="I639" s="12" t="s">
        <v>285</v>
      </c>
      <c r="J639" t="s">
        <v>1056</v>
      </c>
      <c r="T639" s="318" t="str">
        <f t="shared" si="106"/>
        <v>トラック・バス</v>
      </c>
      <c r="U639" s="300" t="str">
        <f t="shared" si="107"/>
        <v>軽油</v>
      </c>
      <c r="V639" s="300" t="str">
        <f t="shared" si="108"/>
        <v>12 t～</v>
      </c>
      <c r="W639" s="300" t="str">
        <f t="shared" si="109"/>
        <v>H21</v>
      </c>
      <c r="X639" s="301" t="str">
        <f t="shared" si="110"/>
        <v>MRG</v>
      </c>
      <c r="Y639" s="380" t="s">
        <v>1704</v>
      </c>
      <c r="Z639" s="300">
        <f t="shared" si="111"/>
        <v>2.5000000000000001E-2</v>
      </c>
      <c r="AA639" s="300">
        <f t="shared" si="112"/>
        <v>5.0000000000000001E-4</v>
      </c>
      <c r="AB639" s="361">
        <f t="shared" si="113"/>
        <v>2.58</v>
      </c>
    </row>
    <row r="640" spans="1:35" x14ac:dyDescent="0.2">
      <c r="A640" s="72" t="str">
        <f t="shared" si="117"/>
        <v>貨5軽MCG</v>
      </c>
      <c r="B640" s="357" t="s">
        <v>1338</v>
      </c>
      <c r="C640" s="357" t="s">
        <v>1336</v>
      </c>
      <c r="D640" s="72" t="s">
        <v>1100</v>
      </c>
      <c r="E640" s="72" t="s">
        <v>381</v>
      </c>
      <c r="F640" s="72">
        <v>2.5000000000000001E-2</v>
      </c>
      <c r="G640" s="72">
        <v>5.0000000000000001E-4</v>
      </c>
      <c r="H640" s="284">
        <v>2.58</v>
      </c>
      <c r="I640" s="12" t="s">
        <v>241</v>
      </c>
      <c r="J640" t="s">
        <v>1103</v>
      </c>
      <c r="T640" s="318" t="str">
        <f t="shared" si="106"/>
        <v>トラック・バス</v>
      </c>
      <c r="U640" s="300" t="str">
        <f t="shared" si="107"/>
        <v>軽油</v>
      </c>
      <c r="V640" s="300" t="str">
        <f t="shared" si="108"/>
        <v>12 t～</v>
      </c>
      <c r="W640" s="300" t="str">
        <f t="shared" si="109"/>
        <v>H21</v>
      </c>
      <c r="X640" s="301" t="str">
        <f t="shared" si="110"/>
        <v>MCG</v>
      </c>
      <c r="Y640" s="380" t="s">
        <v>1704</v>
      </c>
      <c r="Z640" s="300">
        <f t="shared" si="111"/>
        <v>2.5000000000000001E-2</v>
      </c>
      <c r="AA640" s="300">
        <f t="shared" si="112"/>
        <v>5.0000000000000001E-4</v>
      </c>
      <c r="AB640" s="361">
        <f t="shared" si="113"/>
        <v>2.58</v>
      </c>
    </row>
    <row r="641" spans="1:35" x14ac:dyDescent="0.2">
      <c r="A641" s="72" t="str">
        <f t="shared" si="117"/>
        <v>貨5軽MJG</v>
      </c>
      <c r="B641" s="357" t="s">
        <v>1338</v>
      </c>
      <c r="C641" s="357" t="s">
        <v>1336</v>
      </c>
      <c r="D641" s="72" t="s">
        <v>1100</v>
      </c>
      <c r="E641" s="72" t="s">
        <v>382</v>
      </c>
      <c r="F641" s="72">
        <v>2.5000000000000001E-2</v>
      </c>
      <c r="G641" s="72">
        <v>5.0000000000000001E-4</v>
      </c>
      <c r="H641" s="72">
        <v>2.58</v>
      </c>
      <c r="I641" s="12" t="s">
        <v>241</v>
      </c>
      <c r="J641" t="s">
        <v>1103</v>
      </c>
      <c r="T641" s="318" t="str">
        <f t="shared" si="106"/>
        <v>トラック・バス</v>
      </c>
      <c r="U641" s="300" t="str">
        <f t="shared" si="107"/>
        <v>軽油</v>
      </c>
      <c r="V641" s="300" t="str">
        <f t="shared" si="108"/>
        <v>12 t～</v>
      </c>
      <c r="W641" s="300" t="str">
        <f t="shared" si="109"/>
        <v>H21</v>
      </c>
      <c r="X641" s="301" t="str">
        <f t="shared" si="110"/>
        <v>MJG</v>
      </c>
      <c r="Y641" s="380" t="s">
        <v>1056</v>
      </c>
      <c r="Z641" s="300">
        <f t="shared" si="111"/>
        <v>2.5000000000000001E-2</v>
      </c>
      <c r="AA641" s="300">
        <f t="shared" si="112"/>
        <v>5.0000000000000001E-4</v>
      </c>
      <c r="AB641" s="361">
        <f t="shared" si="113"/>
        <v>2.58</v>
      </c>
    </row>
    <row r="642" spans="1:35" x14ac:dyDescent="0.2">
      <c r="A642" s="72" t="str">
        <f t="shared" si="117"/>
        <v>貨5軽MNG</v>
      </c>
      <c r="B642" s="357" t="s">
        <v>1338</v>
      </c>
      <c r="C642" s="357" t="s">
        <v>1336</v>
      </c>
      <c r="D642" s="72" t="s">
        <v>1100</v>
      </c>
      <c r="E642" s="286" t="s">
        <v>383</v>
      </c>
      <c r="F642" s="284">
        <v>2.5000000000000001E-2</v>
      </c>
      <c r="G642" s="284">
        <v>5.0000000000000001E-4</v>
      </c>
      <c r="H642" s="72">
        <v>2.58</v>
      </c>
      <c r="I642" s="283" t="s">
        <v>241</v>
      </c>
      <c r="J642" s="285" t="s">
        <v>1103</v>
      </c>
      <c r="T642" s="318" t="str">
        <f t="shared" si="106"/>
        <v>トラック・バス</v>
      </c>
      <c r="U642" s="300" t="str">
        <f t="shared" si="107"/>
        <v>軽油</v>
      </c>
      <c r="V642" s="300" t="str">
        <f t="shared" si="108"/>
        <v>12 t～</v>
      </c>
      <c r="W642" s="300" t="str">
        <f t="shared" si="109"/>
        <v>H21</v>
      </c>
      <c r="X642" s="301" t="str">
        <f t="shared" si="110"/>
        <v>MNG</v>
      </c>
      <c r="Y642" s="380" t="s">
        <v>1056</v>
      </c>
      <c r="Z642" s="300">
        <f t="shared" si="111"/>
        <v>2.5000000000000001E-2</v>
      </c>
      <c r="AA642" s="300">
        <f t="shared" si="112"/>
        <v>5.0000000000000001E-4</v>
      </c>
      <c r="AB642" s="361">
        <f t="shared" si="113"/>
        <v>2.58</v>
      </c>
      <c r="AD642" s="272"/>
      <c r="AE642" s="272"/>
      <c r="AF642" s="272"/>
      <c r="AG642" s="272"/>
      <c r="AH642" s="272"/>
      <c r="AI642" s="272"/>
    </row>
    <row r="643" spans="1:35" x14ac:dyDescent="0.2">
      <c r="A643" s="72" t="str">
        <f t="shared" si="117"/>
        <v>貨5軽MQG</v>
      </c>
      <c r="B643" s="357" t="s">
        <v>1338</v>
      </c>
      <c r="C643" s="357" t="s">
        <v>1336</v>
      </c>
      <c r="D643" s="72" t="s">
        <v>1100</v>
      </c>
      <c r="E643" s="286" t="s">
        <v>384</v>
      </c>
      <c r="F643" s="284">
        <v>2.5000000000000001E-2</v>
      </c>
      <c r="G643" s="284">
        <v>5.0000000000000001E-4</v>
      </c>
      <c r="H643" s="284">
        <v>2.58</v>
      </c>
      <c r="I643" s="283" t="s">
        <v>241</v>
      </c>
      <c r="J643" s="284" t="s">
        <v>1103</v>
      </c>
      <c r="T643" s="318" t="str">
        <f t="shared" si="106"/>
        <v>トラック・バス</v>
      </c>
      <c r="U643" s="300" t="str">
        <f t="shared" si="107"/>
        <v>軽油</v>
      </c>
      <c r="V643" s="300" t="str">
        <f t="shared" si="108"/>
        <v>12 t～</v>
      </c>
      <c r="W643" s="300" t="str">
        <f t="shared" si="109"/>
        <v>H21</v>
      </c>
      <c r="X643" s="301" t="str">
        <f t="shared" si="110"/>
        <v>MQG</v>
      </c>
      <c r="Y643" s="380" t="s">
        <v>1704</v>
      </c>
      <c r="Z643" s="300">
        <f t="shared" si="111"/>
        <v>2.5000000000000001E-2</v>
      </c>
      <c r="AA643" s="300">
        <f t="shared" si="112"/>
        <v>5.0000000000000001E-4</v>
      </c>
      <c r="AB643" s="361">
        <f t="shared" si="113"/>
        <v>2.58</v>
      </c>
      <c r="AD643" s="272"/>
      <c r="AE643" s="272"/>
      <c r="AF643" s="272"/>
      <c r="AG643" s="272"/>
      <c r="AH643" s="272"/>
      <c r="AI643" s="272"/>
    </row>
    <row r="644" spans="1:35" s="272" customFormat="1" x14ac:dyDescent="0.2">
      <c r="A644" s="72" t="str">
        <f t="shared" si="117"/>
        <v>貨5軽MMG</v>
      </c>
      <c r="B644" s="357" t="s">
        <v>1338</v>
      </c>
      <c r="C644" s="357" t="s">
        <v>1336</v>
      </c>
      <c r="D644" s="72" t="s">
        <v>1100</v>
      </c>
      <c r="E644" s="286" t="s">
        <v>1566</v>
      </c>
      <c r="F644" s="284">
        <v>2.5000000000000001E-2</v>
      </c>
      <c r="G644" s="284">
        <v>5.0000000000000001E-4</v>
      </c>
      <c r="H644" s="72">
        <v>2.58</v>
      </c>
      <c r="I644" s="283" t="s">
        <v>1480</v>
      </c>
      <c r="J644" s="284"/>
      <c r="K644" s="72"/>
      <c r="L644" s="72"/>
      <c r="M644" s="72"/>
      <c r="N644" s="72"/>
      <c r="O644" s="72"/>
      <c r="P644" s="72"/>
      <c r="Q644" s="72"/>
      <c r="R644" s="72"/>
      <c r="S644" s="72"/>
      <c r="T644" s="318" t="str">
        <f t="shared" si="106"/>
        <v>トラック・バス</v>
      </c>
      <c r="U644" s="300" t="str">
        <f t="shared" si="107"/>
        <v>軽油</v>
      </c>
      <c r="V644" s="300" t="str">
        <f t="shared" si="108"/>
        <v>12 t～</v>
      </c>
      <c r="W644" s="300" t="str">
        <f t="shared" si="109"/>
        <v>H21</v>
      </c>
      <c r="X644" s="301" t="str">
        <f t="shared" si="110"/>
        <v>MMG</v>
      </c>
      <c r="Y644" s="380" t="s">
        <v>1704</v>
      </c>
      <c r="Z644" s="300">
        <f t="shared" si="111"/>
        <v>2.5000000000000001E-2</v>
      </c>
      <c r="AA644" s="300">
        <f t="shared" si="112"/>
        <v>5.0000000000000001E-4</v>
      </c>
      <c r="AB644" s="361">
        <f t="shared" si="113"/>
        <v>2.58</v>
      </c>
    </row>
    <row r="645" spans="1:35" s="272" customFormat="1" x14ac:dyDescent="0.2">
      <c r="A645" s="72" t="str">
        <f t="shared" si="117"/>
        <v>貨5軽RDG</v>
      </c>
      <c r="B645" s="357" t="s">
        <v>1338</v>
      </c>
      <c r="C645" s="357" t="s">
        <v>1336</v>
      </c>
      <c r="D645" s="72" t="s">
        <v>1100</v>
      </c>
      <c r="E645" s="286" t="s">
        <v>385</v>
      </c>
      <c r="F645" s="284">
        <v>1.2500000000000001E-2</v>
      </c>
      <c r="G645" s="284">
        <v>2.5000000000000001E-4</v>
      </c>
      <c r="H645" s="284">
        <v>2.58</v>
      </c>
      <c r="I645" s="283" t="s">
        <v>285</v>
      </c>
      <c r="J645" s="285" t="s">
        <v>1057</v>
      </c>
      <c r="K645" s="72"/>
      <c r="L645" s="72"/>
      <c r="M645" s="72"/>
      <c r="N645" s="72"/>
      <c r="O645" s="72"/>
      <c r="P645" s="72"/>
      <c r="Q645" s="72"/>
      <c r="R645" s="72"/>
      <c r="S645" s="72"/>
      <c r="T645" s="318" t="str">
        <f t="shared" ref="T645:T708" si="118">IF(LEFT(C645,1)="貨","トラック・バス","乗用車")</f>
        <v>トラック・バス</v>
      </c>
      <c r="U645" s="300" t="str">
        <f t="shared" ref="U645:U708" si="119">VLOOKUP(RIGHT(C645,1),$AL$4:$AM$8,2,FALSE)</f>
        <v>軽油</v>
      </c>
      <c r="V645" s="300" t="str">
        <f t="shared" ref="V645:V708" si="120">VLOOKUP(VALUE(MID(C645,2,1)),$AL$10:$AM$15,2,FALSE)</f>
        <v>12 t～</v>
      </c>
      <c r="W645" s="300" t="str">
        <f t="shared" ref="W645:W708" si="121">D645</f>
        <v>H21</v>
      </c>
      <c r="X645" s="301" t="str">
        <f t="shared" ref="X645:X708" si="122">E645</f>
        <v>RDG</v>
      </c>
      <c r="Y645" s="380" t="s">
        <v>1057</v>
      </c>
      <c r="Z645" s="300">
        <f t="shared" ref="Z645:Z708" si="123">F645</f>
        <v>1.2500000000000001E-2</v>
      </c>
      <c r="AA645" s="300">
        <f t="shared" ref="AA645:AA708" si="124">G645</f>
        <v>2.5000000000000001E-4</v>
      </c>
      <c r="AB645" s="361">
        <f t="shared" ref="AB645:AB708" si="125">H645</f>
        <v>2.58</v>
      </c>
    </row>
    <row r="646" spans="1:35" s="272" customFormat="1" x14ac:dyDescent="0.2">
      <c r="A646" s="72" t="str">
        <f t="shared" si="117"/>
        <v>貨5軽RKG</v>
      </c>
      <c r="B646" s="357" t="s">
        <v>1338</v>
      </c>
      <c r="C646" s="357" t="s">
        <v>1336</v>
      </c>
      <c r="D646" s="72" t="s">
        <v>1100</v>
      </c>
      <c r="E646" s="286" t="s">
        <v>386</v>
      </c>
      <c r="F646" s="284">
        <v>1.2500000000000001E-2</v>
      </c>
      <c r="G646" s="284">
        <v>2.5000000000000001E-4</v>
      </c>
      <c r="H646" s="72">
        <v>2.58</v>
      </c>
      <c r="I646" s="283" t="s">
        <v>285</v>
      </c>
      <c r="J646" s="284" t="s">
        <v>1057</v>
      </c>
      <c r="K646" s="72"/>
      <c r="L646" s="72"/>
      <c r="M646" s="72"/>
      <c r="N646" s="72"/>
      <c r="O646" s="72"/>
      <c r="P646" s="72"/>
      <c r="Q646" s="72"/>
      <c r="R646" s="72"/>
      <c r="S646" s="72"/>
      <c r="T646" s="318" t="str">
        <f t="shared" si="118"/>
        <v>トラック・バス</v>
      </c>
      <c r="U646" s="300" t="str">
        <f t="shared" si="119"/>
        <v>軽油</v>
      </c>
      <c r="V646" s="300" t="str">
        <f t="shared" si="120"/>
        <v>12 t～</v>
      </c>
      <c r="W646" s="300" t="str">
        <f t="shared" si="121"/>
        <v>H21</v>
      </c>
      <c r="X646" s="301" t="str">
        <f t="shared" si="122"/>
        <v>RKG</v>
      </c>
      <c r="Y646" s="380" t="s">
        <v>1057</v>
      </c>
      <c r="Z646" s="300">
        <f t="shared" si="123"/>
        <v>1.2500000000000001E-2</v>
      </c>
      <c r="AA646" s="300">
        <f t="shared" si="124"/>
        <v>2.5000000000000001E-4</v>
      </c>
      <c r="AB646" s="361">
        <f t="shared" si="125"/>
        <v>2.58</v>
      </c>
    </row>
    <row r="647" spans="1:35" s="272" customFormat="1" x14ac:dyDescent="0.2">
      <c r="A647" s="72" t="str">
        <f t="shared" si="117"/>
        <v>貨5軽RPG</v>
      </c>
      <c r="B647" s="357" t="s">
        <v>1338</v>
      </c>
      <c r="C647" s="357" t="s">
        <v>1336</v>
      </c>
      <c r="D647" s="72" t="s">
        <v>1100</v>
      </c>
      <c r="E647" s="273" t="s">
        <v>387</v>
      </c>
      <c r="F647" s="272">
        <v>1.2500000000000001E-2</v>
      </c>
      <c r="G647" s="272">
        <v>2.5000000000000001E-4</v>
      </c>
      <c r="H647" s="284">
        <v>2.58</v>
      </c>
      <c r="I647" s="274" t="s">
        <v>285</v>
      </c>
      <c r="J647" s="272" t="s">
        <v>1057</v>
      </c>
      <c r="K647" s="72"/>
      <c r="L647" s="72"/>
      <c r="M647" s="72"/>
      <c r="N647" s="72"/>
      <c r="O647" s="72"/>
      <c r="P647" s="72"/>
      <c r="Q647" s="72"/>
      <c r="R647" s="72"/>
      <c r="S647" s="72"/>
      <c r="T647" s="318" t="str">
        <f t="shared" si="118"/>
        <v>トラック・バス</v>
      </c>
      <c r="U647" s="300" t="str">
        <f t="shared" si="119"/>
        <v>軽油</v>
      </c>
      <c r="V647" s="300" t="str">
        <f t="shared" si="120"/>
        <v>12 t～</v>
      </c>
      <c r="W647" s="300" t="str">
        <f t="shared" si="121"/>
        <v>H21</v>
      </c>
      <c r="X647" s="301" t="str">
        <f t="shared" si="122"/>
        <v>RPG</v>
      </c>
      <c r="Y647" s="380" t="s">
        <v>1711</v>
      </c>
      <c r="Z647" s="300">
        <f t="shared" si="123"/>
        <v>1.2500000000000001E-2</v>
      </c>
      <c r="AA647" s="300">
        <f t="shared" si="124"/>
        <v>2.5000000000000001E-4</v>
      </c>
      <c r="AB647" s="361">
        <f t="shared" si="125"/>
        <v>2.58</v>
      </c>
    </row>
    <row r="648" spans="1:35" s="272" customFormat="1" x14ac:dyDescent="0.2">
      <c r="A648" s="72" t="str">
        <f t="shared" si="117"/>
        <v>貨5軽RRG</v>
      </c>
      <c r="B648" s="357" t="s">
        <v>1338</v>
      </c>
      <c r="C648" s="357" t="s">
        <v>1336</v>
      </c>
      <c r="D648" s="72" t="s">
        <v>1100</v>
      </c>
      <c r="E648" s="273" t="s">
        <v>388</v>
      </c>
      <c r="F648" s="272">
        <v>1.2500000000000001E-2</v>
      </c>
      <c r="G648" s="272">
        <v>2.5000000000000001E-4</v>
      </c>
      <c r="H648" s="72">
        <v>2.58</v>
      </c>
      <c r="I648" s="274" t="s">
        <v>285</v>
      </c>
      <c r="J648" s="273" t="s">
        <v>1057</v>
      </c>
      <c r="K648" s="72"/>
      <c r="L648" s="72"/>
      <c r="M648" s="72"/>
      <c r="N648" s="72"/>
      <c r="O648" s="72"/>
      <c r="P648" s="72"/>
      <c r="Q648" s="72"/>
      <c r="R648" s="72"/>
      <c r="S648" s="72"/>
      <c r="T648" s="318" t="str">
        <f t="shared" si="118"/>
        <v>トラック・バス</v>
      </c>
      <c r="U648" s="300" t="str">
        <f t="shared" si="119"/>
        <v>軽油</v>
      </c>
      <c r="V648" s="300" t="str">
        <f t="shared" si="120"/>
        <v>12 t～</v>
      </c>
      <c r="W648" s="300" t="str">
        <f t="shared" si="121"/>
        <v>H21</v>
      </c>
      <c r="X648" s="301" t="str">
        <f t="shared" si="122"/>
        <v>RRG</v>
      </c>
      <c r="Y648" s="380" t="s">
        <v>1711</v>
      </c>
      <c r="Z648" s="300">
        <f t="shared" si="123"/>
        <v>1.2500000000000001E-2</v>
      </c>
      <c r="AA648" s="300">
        <f t="shared" si="124"/>
        <v>2.5000000000000001E-4</v>
      </c>
      <c r="AB648" s="361">
        <f t="shared" si="125"/>
        <v>2.58</v>
      </c>
      <c r="AD648" s="72"/>
      <c r="AE648" s="72"/>
      <c r="AF648" s="72"/>
      <c r="AG648" s="72"/>
      <c r="AH648" s="72"/>
      <c r="AI648" s="72"/>
    </row>
    <row r="649" spans="1:35" s="272" customFormat="1" x14ac:dyDescent="0.2">
      <c r="A649" s="72" t="str">
        <f t="shared" si="117"/>
        <v>貨5軽RCG</v>
      </c>
      <c r="B649" s="357" t="s">
        <v>1338</v>
      </c>
      <c r="C649" s="357" t="s">
        <v>1336</v>
      </c>
      <c r="D649" s="72" t="s">
        <v>1100</v>
      </c>
      <c r="E649" s="273" t="s">
        <v>389</v>
      </c>
      <c r="F649" s="272">
        <v>1.2500000000000001E-2</v>
      </c>
      <c r="G649" s="272">
        <v>2.5000000000000001E-4</v>
      </c>
      <c r="H649" s="284">
        <v>2.58</v>
      </c>
      <c r="I649" s="274" t="s">
        <v>241</v>
      </c>
      <c r="J649" s="273" t="s">
        <v>1112</v>
      </c>
      <c r="K649" s="72"/>
      <c r="L649" s="72"/>
      <c r="M649" s="72"/>
      <c r="N649" s="72"/>
      <c r="O649" s="72"/>
      <c r="P649" s="72"/>
      <c r="Q649" s="72"/>
      <c r="R649" s="72"/>
      <c r="S649" s="72"/>
      <c r="T649" s="318" t="str">
        <f t="shared" si="118"/>
        <v>トラック・バス</v>
      </c>
      <c r="U649" s="300" t="str">
        <f t="shared" si="119"/>
        <v>軽油</v>
      </c>
      <c r="V649" s="300" t="str">
        <f t="shared" si="120"/>
        <v>12 t～</v>
      </c>
      <c r="W649" s="300" t="str">
        <f t="shared" si="121"/>
        <v>H21</v>
      </c>
      <c r="X649" s="301" t="str">
        <f t="shared" si="122"/>
        <v>RCG</v>
      </c>
      <c r="Y649" s="380" t="s">
        <v>1057</v>
      </c>
      <c r="Z649" s="300">
        <f t="shared" si="123"/>
        <v>1.2500000000000001E-2</v>
      </c>
      <c r="AA649" s="300">
        <f t="shared" si="124"/>
        <v>2.5000000000000001E-4</v>
      </c>
      <c r="AB649" s="361">
        <f t="shared" si="125"/>
        <v>2.58</v>
      </c>
      <c r="AD649" s="72"/>
      <c r="AE649" s="72"/>
      <c r="AF649" s="72"/>
      <c r="AG649" s="72"/>
      <c r="AH649" s="72"/>
      <c r="AI649" s="72"/>
    </row>
    <row r="650" spans="1:35" x14ac:dyDescent="0.2">
      <c r="A650" s="72" t="str">
        <f t="shared" si="117"/>
        <v>貨5軽RJG</v>
      </c>
      <c r="B650" s="357" t="s">
        <v>1338</v>
      </c>
      <c r="C650" s="357" t="s">
        <v>1336</v>
      </c>
      <c r="D650" s="72" t="s">
        <v>1100</v>
      </c>
      <c r="E650" s="273" t="s">
        <v>390</v>
      </c>
      <c r="F650" s="272">
        <v>1.2500000000000001E-2</v>
      </c>
      <c r="G650" s="272">
        <v>2.5000000000000001E-4</v>
      </c>
      <c r="H650" s="72">
        <v>2.58</v>
      </c>
      <c r="I650" s="274" t="s">
        <v>241</v>
      </c>
      <c r="J650" s="273" t="s">
        <v>1104</v>
      </c>
      <c r="K650" s="272"/>
      <c r="L650" s="272"/>
      <c r="M650" s="272"/>
      <c r="N650" s="272"/>
      <c r="O650" s="272"/>
      <c r="P650" s="272"/>
      <c r="Q650" s="272"/>
      <c r="R650" s="272"/>
      <c r="S650" s="272"/>
      <c r="T650" s="318" t="str">
        <f t="shared" si="118"/>
        <v>トラック・バス</v>
      </c>
      <c r="U650" s="300" t="str">
        <f t="shared" si="119"/>
        <v>軽油</v>
      </c>
      <c r="V650" s="300" t="str">
        <f t="shared" si="120"/>
        <v>12 t～</v>
      </c>
      <c r="W650" s="300" t="str">
        <f t="shared" si="121"/>
        <v>H21</v>
      </c>
      <c r="X650" s="301" t="str">
        <f t="shared" si="122"/>
        <v>RJG</v>
      </c>
      <c r="Y650" s="380" t="s">
        <v>1057</v>
      </c>
      <c r="Z650" s="300">
        <f t="shared" si="123"/>
        <v>1.2500000000000001E-2</v>
      </c>
      <c r="AA650" s="300">
        <f t="shared" si="124"/>
        <v>2.5000000000000001E-4</v>
      </c>
      <c r="AB650" s="361">
        <f t="shared" si="125"/>
        <v>2.58</v>
      </c>
    </row>
    <row r="651" spans="1:35" x14ac:dyDescent="0.2">
      <c r="A651" s="72" t="str">
        <f t="shared" si="117"/>
        <v>貨5軽RNG</v>
      </c>
      <c r="B651" s="357" t="s">
        <v>1338</v>
      </c>
      <c r="C651" s="357" t="s">
        <v>1336</v>
      </c>
      <c r="D651" s="72" t="s">
        <v>1100</v>
      </c>
      <c r="E651" s="273" t="s">
        <v>391</v>
      </c>
      <c r="F651" s="272">
        <v>1.2500000000000001E-2</v>
      </c>
      <c r="G651" s="272">
        <v>2.5000000000000001E-4</v>
      </c>
      <c r="H651" s="72">
        <v>2.58</v>
      </c>
      <c r="I651" s="274" t="s">
        <v>241</v>
      </c>
      <c r="J651" s="273" t="s">
        <v>1112</v>
      </c>
      <c r="K651" s="272"/>
      <c r="L651" s="272"/>
      <c r="M651" s="272"/>
      <c r="N651" s="272"/>
      <c r="O651" s="272"/>
      <c r="P651" s="272"/>
      <c r="Q651" s="272"/>
      <c r="R651" s="272"/>
      <c r="S651" s="272"/>
      <c r="T651" s="318" t="str">
        <f t="shared" si="118"/>
        <v>トラック・バス</v>
      </c>
      <c r="U651" s="300" t="str">
        <f t="shared" si="119"/>
        <v>軽油</v>
      </c>
      <c r="V651" s="300" t="str">
        <f t="shared" si="120"/>
        <v>12 t～</v>
      </c>
      <c r="W651" s="300" t="str">
        <f t="shared" si="121"/>
        <v>H21</v>
      </c>
      <c r="X651" s="301" t="str">
        <f t="shared" si="122"/>
        <v>RNG</v>
      </c>
      <c r="Y651" s="380" t="s">
        <v>1711</v>
      </c>
      <c r="Z651" s="300">
        <f t="shared" si="123"/>
        <v>1.2500000000000001E-2</v>
      </c>
      <c r="AA651" s="300">
        <f t="shared" si="124"/>
        <v>2.5000000000000001E-4</v>
      </c>
      <c r="AB651" s="361">
        <f t="shared" si="125"/>
        <v>2.58</v>
      </c>
    </row>
    <row r="652" spans="1:35" x14ac:dyDescent="0.2">
      <c r="A652" s="72" t="str">
        <f t="shared" si="117"/>
        <v>貨5軽RQG</v>
      </c>
      <c r="B652" s="357" t="s">
        <v>1338</v>
      </c>
      <c r="C652" s="357" t="s">
        <v>1336</v>
      </c>
      <c r="D652" s="72" t="s">
        <v>1100</v>
      </c>
      <c r="E652" s="273" t="s">
        <v>392</v>
      </c>
      <c r="F652" s="272">
        <v>1.2500000000000001E-2</v>
      </c>
      <c r="G652" s="272">
        <v>2.5000000000000001E-4</v>
      </c>
      <c r="H652" s="284">
        <v>2.58</v>
      </c>
      <c r="I652" s="274" t="s">
        <v>241</v>
      </c>
      <c r="J652" s="273" t="s">
        <v>1104</v>
      </c>
      <c r="K652" s="272"/>
      <c r="L652" s="272"/>
      <c r="M652" s="272"/>
      <c r="N652" s="272"/>
      <c r="O652" s="272"/>
      <c r="P652" s="272"/>
      <c r="Q652" s="272"/>
      <c r="R652" s="272"/>
      <c r="S652" s="272"/>
      <c r="T652" s="318" t="str">
        <f t="shared" si="118"/>
        <v>トラック・バス</v>
      </c>
      <c r="U652" s="300" t="str">
        <f t="shared" si="119"/>
        <v>軽油</v>
      </c>
      <c r="V652" s="300" t="str">
        <f t="shared" si="120"/>
        <v>12 t～</v>
      </c>
      <c r="W652" s="300" t="str">
        <f t="shared" si="121"/>
        <v>H21</v>
      </c>
      <c r="X652" s="301" t="str">
        <f t="shared" si="122"/>
        <v>RQG</v>
      </c>
      <c r="Y652" s="380" t="s">
        <v>1711</v>
      </c>
      <c r="Z652" s="300">
        <f t="shared" si="123"/>
        <v>1.2500000000000001E-2</v>
      </c>
      <c r="AA652" s="300">
        <f t="shared" si="124"/>
        <v>2.5000000000000001E-4</v>
      </c>
      <c r="AB652" s="361">
        <f t="shared" si="125"/>
        <v>2.58</v>
      </c>
    </row>
    <row r="653" spans="1:35" x14ac:dyDescent="0.2">
      <c r="A653" s="72" t="str">
        <f t="shared" si="117"/>
        <v>貨5軽RMG</v>
      </c>
      <c r="B653" s="357" t="s">
        <v>1338</v>
      </c>
      <c r="C653" s="357" t="s">
        <v>1336</v>
      </c>
      <c r="D653" s="72" t="s">
        <v>1100</v>
      </c>
      <c r="E653" s="273" t="s">
        <v>1568</v>
      </c>
      <c r="F653" s="272">
        <v>1.2500000000000001E-2</v>
      </c>
      <c r="G653" s="272">
        <v>2.5000000000000001E-4</v>
      </c>
      <c r="H653" s="72">
        <v>2.58</v>
      </c>
      <c r="I653" s="274" t="s">
        <v>1480</v>
      </c>
      <c r="J653" s="273"/>
      <c r="K653" s="272"/>
      <c r="L653" s="272"/>
      <c r="M653" s="272"/>
      <c r="N653" s="272"/>
      <c r="O653" s="272"/>
      <c r="P653" s="272"/>
      <c r="Q653" s="272"/>
      <c r="R653" s="272"/>
      <c r="S653" s="272"/>
      <c r="T653" s="318" t="str">
        <f t="shared" si="118"/>
        <v>トラック・バス</v>
      </c>
      <c r="U653" s="300" t="str">
        <f t="shared" si="119"/>
        <v>軽油</v>
      </c>
      <c r="V653" s="300" t="str">
        <f t="shared" si="120"/>
        <v>12 t～</v>
      </c>
      <c r="W653" s="300" t="str">
        <f t="shared" si="121"/>
        <v>H21</v>
      </c>
      <c r="X653" s="301" t="str">
        <f t="shared" si="122"/>
        <v>RMG</v>
      </c>
      <c r="Y653" s="380" t="s">
        <v>1711</v>
      </c>
      <c r="Z653" s="300">
        <f t="shared" si="123"/>
        <v>1.2500000000000001E-2</v>
      </c>
      <c r="AA653" s="300">
        <f t="shared" si="124"/>
        <v>2.5000000000000001E-4</v>
      </c>
      <c r="AB653" s="361">
        <f t="shared" si="125"/>
        <v>2.58</v>
      </c>
    </row>
    <row r="654" spans="1:35" x14ac:dyDescent="0.2">
      <c r="A654" s="72" t="str">
        <f t="shared" si="117"/>
        <v>貨5軽QDG</v>
      </c>
      <c r="B654" s="357" t="s">
        <v>1338</v>
      </c>
      <c r="C654" s="357" t="s">
        <v>1336</v>
      </c>
      <c r="D654" s="72" t="s">
        <v>1100</v>
      </c>
      <c r="E654" s="273" t="s">
        <v>1339</v>
      </c>
      <c r="F654" s="272">
        <v>4.5000000000000005E-2</v>
      </c>
      <c r="G654" s="272">
        <v>9.0000000000000008E-4</v>
      </c>
      <c r="H654" s="284">
        <v>2.58</v>
      </c>
      <c r="I654" s="274" t="s">
        <v>285</v>
      </c>
      <c r="J654" s="273" t="s">
        <v>1119</v>
      </c>
      <c r="K654" s="272"/>
      <c r="L654" s="272"/>
      <c r="M654" s="272"/>
      <c r="N654" s="272"/>
      <c r="O654" s="272"/>
      <c r="P654" s="272"/>
      <c r="Q654" s="272"/>
      <c r="R654" s="272"/>
      <c r="S654" s="272"/>
      <c r="T654" s="318" t="str">
        <f t="shared" si="118"/>
        <v>トラック・バス</v>
      </c>
      <c r="U654" s="300" t="str">
        <f t="shared" si="119"/>
        <v>軽油</v>
      </c>
      <c r="V654" s="300" t="str">
        <f t="shared" si="120"/>
        <v>12 t～</v>
      </c>
      <c r="W654" s="300" t="str">
        <f t="shared" si="121"/>
        <v>H21</v>
      </c>
      <c r="X654" s="301" t="str">
        <f t="shared" si="122"/>
        <v>QDG</v>
      </c>
      <c r="Y654" s="380" t="s">
        <v>1705</v>
      </c>
      <c r="Z654" s="300">
        <f t="shared" si="123"/>
        <v>4.5000000000000005E-2</v>
      </c>
      <c r="AA654" s="300">
        <f t="shared" si="124"/>
        <v>9.0000000000000008E-4</v>
      </c>
      <c r="AB654" s="361">
        <f t="shared" si="125"/>
        <v>2.58</v>
      </c>
    </row>
    <row r="655" spans="1:35" x14ac:dyDescent="0.2">
      <c r="A655" s="72" t="str">
        <f t="shared" si="117"/>
        <v>貨5軽QKG</v>
      </c>
      <c r="B655" s="357" t="s">
        <v>1338</v>
      </c>
      <c r="C655" s="357" t="s">
        <v>1336</v>
      </c>
      <c r="D655" s="72" t="s">
        <v>1100</v>
      </c>
      <c r="E655" s="273" t="s">
        <v>1340</v>
      </c>
      <c r="F655" s="272">
        <v>4.5000000000000005E-2</v>
      </c>
      <c r="G655" s="272">
        <v>9.0000000000000008E-4</v>
      </c>
      <c r="H655" s="72">
        <v>2.58</v>
      </c>
      <c r="I655" s="274" t="s">
        <v>285</v>
      </c>
      <c r="J655" s="273" t="s">
        <v>1119</v>
      </c>
      <c r="K655" s="272"/>
      <c r="L655" s="272"/>
      <c r="M655" s="272"/>
      <c r="N655" s="272"/>
      <c r="O655" s="272"/>
      <c r="P655" s="272"/>
      <c r="Q655" s="272"/>
      <c r="R655" s="272"/>
      <c r="S655" s="272"/>
      <c r="T655" s="318" t="str">
        <f t="shared" si="118"/>
        <v>トラック・バス</v>
      </c>
      <c r="U655" s="300" t="str">
        <f t="shared" si="119"/>
        <v>軽油</v>
      </c>
      <c r="V655" s="300" t="str">
        <f t="shared" si="120"/>
        <v>12 t～</v>
      </c>
      <c r="W655" s="300" t="str">
        <f t="shared" si="121"/>
        <v>H21</v>
      </c>
      <c r="X655" s="301" t="str">
        <f t="shared" si="122"/>
        <v>QKG</v>
      </c>
      <c r="Y655" s="380" t="s">
        <v>1705</v>
      </c>
      <c r="Z655" s="300">
        <f t="shared" si="123"/>
        <v>4.5000000000000005E-2</v>
      </c>
      <c r="AA655" s="300">
        <f t="shared" si="124"/>
        <v>9.0000000000000008E-4</v>
      </c>
      <c r="AB655" s="361">
        <f t="shared" si="125"/>
        <v>2.58</v>
      </c>
    </row>
    <row r="656" spans="1:35" x14ac:dyDescent="0.2">
      <c r="A656" s="72" t="str">
        <f t="shared" si="117"/>
        <v>貨5軽QPG</v>
      </c>
      <c r="B656" s="357" t="s">
        <v>1338</v>
      </c>
      <c r="C656" s="357" t="s">
        <v>1336</v>
      </c>
      <c r="D656" s="72" t="s">
        <v>1100</v>
      </c>
      <c r="E656" s="273" t="s">
        <v>1341</v>
      </c>
      <c r="F656" s="272">
        <v>4.5000000000000005E-2</v>
      </c>
      <c r="G656" s="272">
        <v>9.0000000000000008E-4</v>
      </c>
      <c r="H656" s="284">
        <v>2.58</v>
      </c>
      <c r="I656" s="274" t="s">
        <v>285</v>
      </c>
      <c r="J656" s="273" t="s">
        <v>1119</v>
      </c>
      <c r="T656" s="318" t="str">
        <f t="shared" si="118"/>
        <v>トラック・バス</v>
      </c>
      <c r="U656" s="300" t="str">
        <f t="shared" si="119"/>
        <v>軽油</v>
      </c>
      <c r="V656" s="300" t="str">
        <f t="shared" si="120"/>
        <v>12 t～</v>
      </c>
      <c r="W656" s="300" t="str">
        <f t="shared" si="121"/>
        <v>H21</v>
      </c>
      <c r="X656" s="301" t="str">
        <f t="shared" si="122"/>
        <v>QPG</v>
      </c>
      <c r="Y656" s="380" t="s">
        <v>1705</v>
      </c>
      <c r="Z656" s="300">
        <f t="shared" si="123"/>
        <v>4.5000000000000005E-2</v>
      </c>
      <c r="AA656" s="300">
        <f t="shared" si="124"/>
        <v>9.0000000000000008E-4</v>
      </c>
      <c r="AB656" s="361">
        <f t="shared" si="125"/>
        <v>2.58</v>
      </c>
    </row>
    <row r="657" spans="1:35" x14ac:dyDescent="0.2">
      <c r="A657" s="72" t="str">
        <f t="shared" si="117"/>
        <v>貨5軽QRG</v>
      </c>
      <c r="B657" s="357" t="s">
        <v>1338</v>
      </c>
      <c r="C657" s="357" t="s">
        <v>1336</v>
      </c>
      <c r="D657" s="72" t="s">
        <v>1100</v>
      </c>
      <c r="E657" s="273" t="s">
        <v>1342</v>
      </c>
      <c r="F657" s="272">
        <v>4.5000000000000005E-2</v>
      </c>
      <c r="G657" s="272">
        <v>9.0000000000000008E-4</v>
      </c>
      <c r="H657" s="72">
        <v>2.58</v>
      </c>
      <c r="I657" s="274" t="s">
        <v>285</v>
      </c>
      <c r="J657" s="273" t="s">
        <v>1119</v>
      </c>
      <c r="T657" s="318" t="str">
        <f t="shared" si="118"/>
        <v>トラック・バス</v>
      </c>
      <c r="U657" s="300" t="str">
        <f t="shared" si="119"/>
        <v>軽油</v>
      </c>
      <c r="V657" s="300" t="str">
        <f t="shared" si="120"/>
        <v>12 t～</v>
      </c>
      <c r="W657" s="300" t="str">
        <f t="shared" si="121"/>
        <v>H21</v>
      </c>
      <c r="X657" s="301" t="str">
        <f t="shared" si="122"/>
        <v>QRG</v>
      </c>
      <c r="Y657" s="380" t="s">
        <v>1705</v>
      </c>
      <c r="Z657" s="300">
        <f t="shared" si="123"/>
        <v>4.5000000000000005E-2</v>
      </c>
      <c r="AA657" s="300">
        <f t="shared" si="124"/>
        <v>9.0000000000000008E-4</v>
      </c>
      <c r="AB657" s="361">
        <f t="shared" si="125"/>
        <v>2.58</v>
      </c>
    </row>
    <row r="658" spans="1:35" x14ac:dyDescent="0.2">
      <c r="A658" s="72" t="str">
        <f t="shared" ref="A658:A663" si="126">CONCATENATE(C658,E658)</f>
        <v>貨5軽QTG</v>
      </c>
      <c r="B658" s="357" t="s">
        <v>1338</v>
      </c>
      <c r="C658" s="357" t="s">
        <v>1336</v>
      </c>
      <c r="D658" s="72" t="s">
        <v>1100</v>
      </c>
      <c r="E658" s="273" t="s">
        <v>1578</v>
      </c>
      <c r="F658" s="272">
        <v>4.5000000000000005E-2</v>
      </c>
      <c r="G658" s="272">
        <v>9.0000000000000008E-4</v>
      </c>
      <c r="H658" s="284">
        <v>2.58</v>
      </c>
      <c r="I658" s="274" t="s">
        <v>285</v>
      </c>
      <c r="J658" s="273" t="s">
        <v>1119</v>
      </c>
      <c r="T658" s="318" t="str">
        <f t="shared" si="118"/>
        <v>トラック・バス</v>
      </c>
      <c r="U658" s="300" t="str">
        <f t="shared" si="119"/>
        <v>軽油</v>
      </c>
      <c r="V658" s="300" t="str">
        <f t="shared" si="120"/>
        <v>12 t～</v>
      </c>
      <c r="W658" s="300" t="str">
        <f t="shared" si="121"/>
        <v>H21</v>
      </c>
      <c r="X658" s="301" t="str">
        <f t="shared" si="122"/>
        <v>QTG</v>
      </c>
      <c r="Y658" s="380" t="s">
        <v>1705</v>
      </c>
      <c r="Z658" s="300">
        <f t="shared" si="123"/>
        <v>4.5000000000000005E-2</v>
      </c>
      <c r="AA658" s="300">
        <f t="shared" si="124"/>
        <v>9.0000000000000008E-4</v>
      </c>
      <c r="AB658" s="361">
        <f t="shared" si="125"/>
        <v>2.58</v>
      </c>
    </row>
    <row r="659" spans="1:35" x14ac:dyDescent="0.2">
      <c r="A659" s="72" t="str">
        <f t="shared" si="126"/>
        <v>貨5軽QCG</v>
      </c>
      <c r="B659" s="357" t="s">
        <v>1338</v>
      </c>
      <c r="C659" s="357" t="s">
        <v>1336</v>
      </c>
      <c r="D659" s="72" t="s">
        <v>1100</v>
      </c>
      <c r="E659" s="273" t="s">
        <v>1343</v>
      </c>
      <c r="F659" s="272">
        <v>4.5000000000000005E-2</v>
      </c>
      <c r="G659" s="272">
        <v>9.0000000000000008E-4</v>
      </c>
      <c r="H659" s="72">
        <v>2.58</v>
      </c>
      <c r="I659" s="274" t="s">
        <v>241</v>
      </c>
      <c r="J659" s="273" t="s">
        <v>1123</v>
      </c>
      <c r="T659" s="318" t="str">
        <f t="shared" si="118"/>
        <v>トラック・バス</v>
      </c>
      <c r="U659" s="300" t="str">
        <f t="shared" si="119"/>
        <v>軽油</v>
      </c>
      <c r="V659" s="300" t="str">
        <f t="shared" si="120"/>
        <v>12 t～</v>
      </c>
      <c r="W659" s="300" t="str">
        <f t="shared" si="121"/>
        <v>H21</v>
      </c>
      <c r="X659" s="301" t="str">
        <f t="shared" si="122"/>
        <v>QCG</v>
      </c>
      <c r="Y659" s="380" t="s">
        <v>1705</v>
      </c>
      <c r="Z659" s="300">
        <f t="shared" si="123"/>
        <v>4.5000000000000005E-2</v>
      </c>
      <c r="AA659" s="300">
        <f t="shared" si="124"/>
        <v>9.0000000000000008E-4</v>
      </c>
      <c r="AB659" s="361">
        <f t="shared" si="125"/>
        <v>2.58</v>
      </c>
      <c r="AD659" s="272"/>
      <c r="AE659" s="272"/>
      <c r="AF659" s="272"/>
      <c r="AG659" s="272"/>
      <c r="AH659" s="272"/>
      <c r="AI659" s="272"/>
    </row>
    <row r="660" spans="1:35" x14ac:dyDescent="0.2">
      <c r="A660" s="72" t="str">
        <f t="shared" si="126"/>
        <v>貨5軽QJG</v>
      </c>
      <c r="B660" s="357" t="s">
        <v>1338</v>
      </c>
      <c r="C660" s="357" t="s">
        <v>1336</v>
      </c>
      <c r="D660" s="72" t="s">
        <v>1100</v>
      </c>
      <c r="E660" s="273" t="s">
        <v>1344</v>
      </c>
      <c r="F660" s="272">
        <v>4.5000000000000005E-2</v>
      </c>
      <c r="G660" s="272">
        <v>9.0000000000000008E-4</v>
      </c>
      <c r="H660" s="72">
        <v>2.58</v>
      </c>
      <c r="I660" s="274" t="s">
        <v>241</v>
      </c>
      <c r="J660" s="273" t="s">
        <v>1123</v>
      </c>
      <c r="T660" s="318" t="str">
        <f t="shared" si="118"/>
        <v>トラック・バス</v>
      </c>
      <c r="U660" s="300" t="str">
        <f t="shared" si="119"/>
        <v>軽油</v>
      </c>
      <c r="V660" s="300" t="str">
        <f t="shared" si="120"/>
        <v>12 t～</v>
      </c>
      <c r="W660" s="300" t="str">
        <f t="shared" si="121"/>
        <v>H21</v>
      </c>
      <c r="X660" s="301" t="str">
        <f t="shared" si="122"/>
        <v>QJG</v>
      </c>
      <c r="Y660" s="380" t="s">
        <v>1705</v>
      </c>
      <c r="Z660" s="300">
        <f t="shared" si="123"/>
        <v>4.5000000000000005E-2</v>
      </c>
      <c r="AA660" s="300">
        <f t="shared" si="124"/>
        <v>9.0000000000000008E-4</v>
      </c>
      <c r="AB660" s="361">
        <f t="shared" si="125"/>
        <v>2.58</v>
      </c>
      <c r="AD660" s="272"/>
      <c r="AE660" s="272"/>
      <c r="AF660" s="272"/>
      <c r="AG660" s="272"/>
      <c r="AH660" s="272"/>
      <c r="AI660" s="272"/>
    </row>
    <row r="661" spans="1:35" s="272" customFormat="1" x14ac:dyDescent="0.2">
      <c r="A661" s="72" t="str">
        <f t="shared" si="126"/>
        <v>貨5軽QNG</v>
      </c>
      <c r="B661" s="357" t="s">
        <v>1338</v>
      </c>
      <c r="C661" s="357" t="s">
        <v>1336</v>
      </c>
      <c r="D661" s="72" t="s">
        <v>1100</v>
      </c>
      <c r="E661" s="273" t="s">
        <v>1345</v>
      </c>
      <c r="F661" s="272">
        <v>4.5000000000000005E-2</v>
      </c>
      <c r="G661" s="272">
        <v>9.0000000000000008E-4</v>
      </c>
      <c r="H661" s="284">
        <v>2.58</v>
      </c>
      <c r="I661" s="274" t="s">
        <v>241</v>
      </c>
      <c r="J661" s="273" t="s">
        <v>1123</v>
      </c>
      <c r="K661" s="72"/>
      <c r="L661" s="72"/>
      <c r="M661" s="72"/>
      <c r="N661" s="72"/>
      <c r="O661" s="72"/>
      <c r="P661" s="72"/>
      <c r="Q661" s="72"/>
      <c r="R661" s="72"/>
      <c r="S661" s="72"/>
      <c r="T661" s="318" t="str">
        <f t="shared" si="118"/>
        <v>トラック・バス</v>
      </c>
      <c r="U661" s="300" t="str">
        <f t="shared" si="119"/>
        <v>軽油</v>
      </c>
      <c r="V661" s="300" t="str">
        <f t="shared" si="120"/>
        <v>12 t～</v>
      </c>
      <c r="W661" s="300" t="str">
        <f t="shared" si="121"/>
        <v>H21</v>
      </c>
      <c r="X661" s="301" t="str">
        <f t="shared" si="122"/>
        <v>QNG</v>
      </c>
      <c r="Y661" s="380" t="s">
        <v>1705</v>
      </c>
      <c r="Z661" s="300">
        <f t="shared" si="123"/>
        <v>4.5000000000000005E-2</v>
      </c>
      <c r="AA661" s="300">
        <f t="shared" si="124"/>
        <v>9.0000000000000008E-4</v>
      </c>
      <c r="AB661" s="361">
        <f t="shared" si="125"/>
        <v>2.58</v>
      </c>
    </row>
    <row r="662" spans="1:35" s="272" customFormat="1" x14ac:dyDescent="0.2">
      <c r="A662" s="72" t="str">
        <f t="shared" si="126"/>
        <v>貨5軽QQG</v>
      </c>
      <c r="B662" s="357" t="s">
        <v>1338</v>
      </c>
      <c r="C662" s="357" t="s">
        <v>1336</v>
      </c>
      <c r="D662" s="72" t="s">
        <v>1100</v>
      </c>
      <c r="E662" s="273" t="s">
        <v>1346</v>
      </c>
      <c r="F662" s="272">
        <v>4.5000000000000005E-2</v>
      </c>
      <c r="G662" s="272">
        <v>9.0000000000000008E-4</v>
      </c>
      <c r="H662" s="72">
        <v>2.58</v>
      </c>
      <c r="I662" s="274" t="s">
        <v>241</v>
      </c>
      <c r="J662" s="273" t="s">
        <v>1123</v>
      </c>
      <c r="K662" s="72"/>
      <c r="L662" s="72"/>
      <c r="M662" s="72"/>
      <c r="N662" s="72"/>
      <c r="O662" s="72"/>
      <c r="P662" s="72"/>
      <c r="Q662" s="72"/>
      <c r="R662" s="72"/>
      <c r="S662" s="72"/>
      <c r="T662" s="318" t="str">
        <f t="shared" si="118"/>
        <v>トラック・バス</v>
      </c>
      <c r="U662" s="300" t="str">
        <f t="shared" si="119"/>
        <v>軽油</v>
      </c>
      <c r="V662" s="300" t="str">
        <f t="shared" si="120"/>
        <v>12 t～</v>
      </c>
      <c r="W662" s="300" t="str">
        <f t="shared" si="121"/>
        <v>H21</v>
      </c>
      <c r="X662" s="301" t="str">
        <f t="shared" si="122"/>
        <v>QQG</v>
      </c>
      <c r="Y662" s="380" t="s">
        <v>1705</v>
      </c>
      <c r="Z662" s="300">
        <f t="shared" si="123"/>
        <v>4.5000000000000005E-2</v>
      </c>
      <c r="AA662" s="300">
        <f t="shared" si="124"/>
        <v>9.0000000000000008E-4</v>
      </c>
      <c r="AB662" s="361">
        <f t="shared" si="125"/>
        <v>2.58</v>
      </c>
    </row>
    <row r="663" spans="1:35" s="272" customFormat="1" x14ac:dyDescent="0.2">
      <c r="A663" s="72" t="str">
        <f t="shared" si="126"/>
        <v>貨5軽QSG</v>
      </c>
      <c r="B663" s="357" t="s">
        <v>1338</v>
      </c>
      <c r="C663" s="357" t="s">
        <v>1336</v>
      </c>
      <c r="D663" s="72" t="s">
        <v>1100</v>
      </c>
      <c r="E663" s="273" t="s">
        <v>1579</v>
      </c>
      <c r="F663" s="272">
        <v>4.5000000000000005E-2</v>
      </c>
      <c r="G663" s="272">
        <v>9.0000000000000008E-4</v>
      </c>
      <c r="H663" s="284">
        <v>2.58</v>
      </c>
      <c r="I663" s="274" t="s">
        <v>241</v>
      </c>
      <c r="J663" s="273" t="s">
        <v>1123</v>
      </c>
      <c r="K663" s="72"/>
      <c r="L663" s="72"/>
      <c r="M663" s="72"/>
      <c r="N663" s="72"/>
      <c r="O663" s="72"/>
      <c r="P663" s="72"/>
      <c r="Q663" s="72"/>
      <c r="R663" s="72"/>
      <c r="S663" s="72"/>
      <c r="T663" s="318" t="str">
        <f t="shared" si="118"/>
        <v>トラック・バス</v>
      </c>
      <c r="U663" s="300" t="str">
        <f t="shared" si="119"/>
        <v>軽油</v>
      </c>
      <c r="V663" s="300" t="str">
        <f t="shared" si="120"/>
        <v>12 t～</v>
      </c>
      <c r="W663" s="300" t="str">
        <f t="shared" si="121"/>
        <v>H21</v>
      </c>
      <c r="X663" s="301" t="str">
        <f t="shared" si="122"/>
        <v>QSG</v>
      </c>
      <c r="Y663" s="380" t="s">
        <v>1705</v>
      </c>
      <c r="Z663" s="300">
        <f t="shared" si="123"/>
        <v>4.5000000000000005E-2</v>
      </c>
      <c r="AA663" s="300">
        <f t="shared" si="124"/>
        <v>9.0000000000000008E-4</v>
      </c>
      <c r="AB663" s="361">
        <f t="shared" si="125"/>
        <v>2.58</v>
      </c>
    </row>
    <row r="664" spans="1:35" s="272" customFormat="1" x14ac:dyDescent="0.2">
      <c r="A664" s="72" t="str">
        <f t="shared" si="117"/>
        <v>貨5軽QMG</v>
      </c>
      <c r="B664" s="357" t="s">
        <v>1338</v>
      </c>
      <c r="C664" s="357" t="s">
        <v>1336</v>
      </c>
      <c r="D664" s="72" t="s">
        <v>1100</v>
      </c>
      <c r="E664" s="273" t="s">
        <v>1570</v>
      </c>
      <c r="F664" s="272">
        <v>4.4999999999999998E-2</v>
      </c>
      <c r="G664" s="272">
        <v>8.9999999999999998E-4</v>
      </c>
      <c r="H664" s="72">
        <v>2.58</v>
      </c>
      <c r="I664" s="274" t="s">
        <v>1480</v>
      </c>
      <c r="J664" s="273"/>
      <c r="K664" s="72"/>
      <c r="L664" s="72"/>
      <c r="M664" s="72"/>
      <c r="N664" s="72"/>
      <c r="O664" s="72"/>
      <c r="P664" s="72"/>
      <c r="Q664" s="72"/>
      <c r="R664" s="72"/>
      <c r="S664" s="72"/>
      <c r="T664" s="318" t="str">
        <f t="shared" si="118"/>
        <v>トラック・バス</v>
      </c>
      <c r="U664" s="300" t="str">
        <f t="shared" si="119"/>
        <v>軽油</v>
      </c>
      <c r="V664" s="300" t="str">
        <f t="shared" si="120"/>
        <v>12 t～</v>
      </c>
      <c r="W664" s="300" t="str">
        <f t="shared" si="121"/>
        <v>H21</v>
      </c>
      <c r="X664" s="301" t="str">
        <f t="shared" si="122"/>
        <v>QMG</v>
      </c>
      <c r="Y664" s="380" t="s">
        <v>1705</v>
      </c>
      <c r="Z664" s="300">
        <f t="shared" si="123"/>
        <v>4.4999999999999998E-2</v>
      </c>
      <c r="AA664" s="300">
        <f t="shared" si="124"/>
        <v>8.9999999999999998E-4</v>
      </c>
      <c r="AB664" s="361">
        <f t="shared" si="125"/>
        <v>2.58</v>
      </c>
    </row>
    <row r="665" spans="1:35" s="272" customFormat="1" x14ac:dyDescent="0.2">
      <c r="A665" s="72" t="str">
        <f>CONCATENATE(C665,E665)</f>
        <v>貨4軽SDG</v>
      </c>
      <c r="B665" s="357" t="s">
        <v>1347</v>
      </c>
      <c r="C665" s="272" t="s">
        <v>918</v>
      </c>
      <c r="D665" s="273" t="s">
        <v>1113</v>
      </c>
      <c r="E665" s="273" t="s">
        <v>393</v>
      </c>
      <c r="F665" s="272">
        <v>0.05</v>
      </c>
      <c r="G665" s="272">
        <v>1E-3</v>
      </c>
      <c r="H665" s="284">
        <v>2.58</v>
      </c>
      <c r="I665" s="274" t="s">
        <v>285</v>
      </c>
      <c r="K665" s="72"/>
      <c r="L665" s="72"/>
      <c r="M665" s="72"/>
      <c r="N665" s="72"/>
      <c r="O665" s="72"/>
      <c r="P665" s="72"/>
      <c r="Q665" s="72"/>
      <c r="R665" s="72"/>
      <c r="S665" s="72"/>
      <c r="T665" s="318" t="str">
        <f t="shared" si="118"/>
        <v>トラック・バス</v>
      </c>
      <c r="U665" s="300" t="str">
        <f t="shared" si="119"/>
        <v>軽油</v>
      </c>
      <c r="V665" s="300" t="str">
        <f t="shared" si="120"/>
        <v>3.5 t～</v>
      </c>
      <c r="W665" s="300" t="str">
        <f t="shared" si="121"/>
        <v>H22</v>
      </c>
      <c r="X665" s="301" t="str">
        <f t="shared" si="122"/>
        <v>SDG</v>
      </c>
      <c r="Y665" s="287"/>
      <c r="Z665" s="300">
        <f t="shared" si="123"/>
        <v>0.05</v>
      </c>
      <c r="AA665" s="300">
        <f t="shared" si="124"/>
        <v>1E-3</v>
      </c>
      <c r="AB665" s="361">
        <f t="shared" si="125"/>
        <v>2.58</v>
      </c>
      <c r="AD665" s="72"/>
      <c r="AE665" s="72"/>
      <c r="AF665" s="72"/>
      <c r="AG665" s="72"/>
      <c r="AH665" s="72"/>
      <c r="AI665" s="72"/>
    </row>
    <row r="666" spans="1:35" s="272" customFormat="1" x14ac:dyDescent="0.2">
      <c r="A666" s="72" t="str">
        <f>CONCATENATE(C666,E666)</f>
        <v>貨4軽SKG</v>
      </c>
      <c r="B666" s="357" t="s">
        <v>1347</v>
      </c>
      <c r="C666" s="272" t="s">
        <v>918</v>
      </c>
      <c r="D666" s="273" t="s">
        <v>1113</v>
      </c>
      <c r="E666" s="273" t="s">
        <v>394</v>
      </c>
      <c r="F666" s="272">
        <v>0.05</v>
      </c>
      <c r="G666" s="272">
        <v>1E-3</v>
      </c>
      <c r="H666" s="72">
        <v>2.58</v>
      </c>
      <c r="I666" s="274" t="s">
        <v>285</v>
      </c>
      <c r="J666" s="273"/>
      <c r="K666" s="72"/>
      <c r="L666" s="72"/>
      <c r="M666" s="72"/>
      <c r="N666" s="72"/>
      <c r="O666" s="72"/>
      <c r="P666" s="72"/>
      <c r="Q666" s="72"/>
      <c r="R666" s="72"/>
      <c r="S666" s="72"/>
      <c r="T666" s="318" t="str">
        <f t="shared" si="118"/>
        <v>トラック・バス</v>
      </c>
      <c r="U666" s="300" t="str">
        <f t="shared" si="119"/>
        <v>軽油</v>
      </c>
      <c r="V666" s="300" t="str">
        <f t="shared" si="120"/>
        <v>3.5 t～</v>
      </c>
      <c r="W666" s="300" t="str">
        <f t="shared" si="121"/>
        <v>H22</v>
      </c>
      <c r="X666" s="301" t="str">
        <f t="shared" si="122"/>
        <v>SKG</v>
      </c>
      <c r="Y666" s="287"/>
      <c r="Z666" s="300">
        <f t="shared" si="123"/>
        <v>0.05</v>
      </c>
      <c r="AA666" s="300">
        <f t="shared" si="124"/>
        <v>1E-3</v>
      </c>
      <c r="AB666" s="361">
        <f t="shared" si="125"/>
        <v>2.58</v>
      </c>
      <c r="AD666" s="72"/>
      <c r="AE666" s="72"/>
      <c r="AF666" s="72"/>
      <c r="AG666" s="72"/>
      <c r="AH666" s="72"/>
      <c r="AI666" s="72"/>
    </row>
    <row r="667" spans="1:35" x14ac:dyDescent="0.2">
      <c r="A667" s="72" t="str">
        <f>CONCATENATE(C667,E667)</f>
        <v>貨4軽SPG</v>
      </c>
      <c r="B667" s="357" t="s">
        <v>1348</v>
      </c>
      <c r="C667" s="72" t="s">
        <v>918</v>
      </c>
      <c r="D667" s="72" t="s">
        <v>1113</v>
      </c>
      <c r="E667" s="72" t="s">
        <v>395</v>
      </c>
      <c r="F667" s="72">
        <v>0.05</v>
      </c>
      <c r="G667" s="72">
        <v>1E-3</v>
      </c>
      <c r="H667" s="284">
        <v>2.58</v>
      </c>
      <c r="I667" s="12" t="s">
        <v>285</v>
      </c>
      <c r="K667" s="272"/>
      <c r="L667" s="272"/>
      <c r="M667" s="272"/>
      <c r="N667" s="272"/>
      <c r="O667" s="272"/>
      <c r="P667" s="272"/>
      <c r="Q667" s="272"/>
      <c r="R667" s="272"/>
      <c r="S667" s="272"/>
      <c r="T667" s="318" t="str">
        <f t="shared" si="118"/>
        <v>トラック・バス</v>
      </c>
      <c r="U667" s="300" t="str">
        <f t="shared" si="119"/>
        <v>軽油</v>
      </c>
      <c r="V667" s="300" t="str">
        <f t="shared" si="120"/>
        <v>3.5 t～</v>
      </c>
      <c r="W667" s="300" t="str">
        <f t="shared" si="121"/>
        <v>H22</v>
      </c>
      <c r="X667" s="301" t="str">
        <f t="shared" si="122"/>
        <v>SPG</v>
      </c>
      <c r="Y667" s="287"/>
      <c r="Z667" s="300">
        <f t="shared" si="123"/>
        <v>0.05</v>
      </c>
      <c r="AA667" s="300">
        <f t="shared" si="124"/>
        <v>1E-3</v>
      </c>
      <c r="AB667" s="361">
        <f t="shared" si="125"/>
        <v>2.58</v>
      </c>
    </row>
    <row r="668" spans="1:35" x14ac:dyDescent="0.2">
      <c r="A668" s="72" t="str">
        <f>CONCATENATE(C668,E668)</f>
        <v>貨4軽SRG</v>
      </c>
      <c r="B668" s="357" t="s">
        <v>1348</v>
      </c>
      <c r="C668" s="72" t="s">
        <v>918</v>
      </c>
      <c r="D668" s="72" t="s">
        <v>1113</v>
      </c>
      <c r="E668" s="72" t="s">
        <v>396</v>
      </c>
      <c r="F668" s="72">
        <v>0.05</v>
      </c>
      <c r="G668" s="72">
        <v>1E-3</v>
      </c>
      <c r="H668" s="72">
        <v>2.58</v>
      </c>
      <c r="I668" s="12" t="s">
        <v>285</v>
      </c>
      <c r="K668" s="272"/>
      <c r="L668" s="272"/>
      <c r="M668" s="272"/>
      <c r="N668" s="272"/>
      <c r="O668" s="272"/>
      <c r="P668" s="272"/>
      <c r="Q668" s="272"/>
      <c r="R668" s="272"/>
      <c r="S668" s="272"/>
      <c r="T668" s="318" t="str">
        <f t="shared" si="118"/>
        <v>トラック・バス</v>
      </c>
      <c r="U668" s="300" t="str">
        <f t="shared" si="119"/>
        <v>軽油</v>
      </c>
      <c r="V668" s="300" t="str">
        <f t="shared" si="120"/>
        <v>3.5 t～</v>
      </c>
      <c r="W668" s="300" t="str">
        <f t="shared" si="121"/>
        <v>H22</v>
      </c>
      <c r="X668" s="301" t="str">
        <f t="shared" si="122"/>
        <v>SRG</v>
      </c>
      <c r="Y668" s="287"/>
      <c r="Z668" s="300">
        <f t="shared" si="123"/>
        <v>0.05</v>
      </c>
      <c r="AA668" s="300">
        <f t="shared" si="124"/>
        <v>1E-3</v>
      </c>
      <c r="AB668" s="361">
        <f t="shared" si="125"/>
        <v>2.58</v>
      </c>
    </row>
    <row r="669" spans="1:35" x14ac:dyDescent="0.2">
      <c r="A669" s="72" t="str">
        <f t="shared" ref="A669:A674" si="127">CONCATENATE(C669,E669)</f>
        <v>貨4軽STG</v>
      </c>
      <c r="B669" s="357" t="s">
        <v>1348</v>
      </c>
      <c r="C669" s="72" t="s">
        <v>918</v>
      </c>
      <c r="D669" s="72" t="s">
        <v>1113</v>
      </c>
      <c r="E669" s="357" t="s">
        <v>1580</v>
      </c>
      <c r="F669" s="72">
        <v>0.05</v>
      </c>
      <c r="G669" s="72">
        <v>1E-3</v>
      </c>
      <c r="H669" s="72">
        <v>2.58</v>
      </c>
      <c r="I669" s="12" t="s">
        <v>285</v>
      </c>
      <c r="K669" s="272"/>
      <c r="L669" s="272"/>
      <c r="M669" s="272"/>
      <c r="N669" s="272"/>
      <c r="O669" s="272"/>
      <c r="P669" s="272"/>
      <c r="Q669" s="272"/>
      <c r="R669" s="272"/>
      <c r="S669" s="272"/>
      <c r="T669" s="318" t="str">
        <f t="shared" si="118"/>
        <v>トラック・バス</v>
      </c>
      <c r="U669" s="300" t="str">
        <f t="shared" si="119"/>
        <v>軽油</v>
      </c>
      <c r="V669" s="300" t="str">
        <f t="shared" si="120"/>
        <v>3.5 t～</v>
      </c>
      <c r="W669" s="300" t="str">
        <f t="shared" si="121"/>
        <v>H22</v>
      </c>
      <c r="X669" s="301" t="str">
        <f t="shared" si="122"/>
        <v>STG</v>
      </c>
      <c r="Y669" s="287"/>
      <c r="Z669" s="300">
        <f t="shared" si="123"/>
        <v>0.05</v>
      </c>
      <c r="AA669" s="300">
        <f t="shared" si="124"/>
        <v>1E-3</v>
      </c>
      <c r="AB669" s="361">
        <f t="shared" si="125"/>
        <v>2.58</v>
      </c>
    </row>
    <row r="670" spans="1:35" x14ac:dyDescent="0.2">
      <c r="A670" s="72" t="str">
        <f t="shared" si="127"/>
        <v>貨4軽SCG</v>
      </c>
      <c r="B670" s="357" t="s">
        <v>1348</v>
      </c>
      <c r="C670" s="72" t="s">
        <v>918</v>
      </c>
      <c r="D670" s="72" t="s">
        <v>1113</v>
      </c>
      <c r="E670" s="72" t="s">
        <v>397</v>
      </c>
      <c r="F670" s="72">
        <v>2.5000000000000001E-2</v>
      </c>
      <c r="G670" s="72">
        <v>5.0000000000000001E-4</v>
      </c>
      <c r="H670" s="284">
        <v>2.58</v>
      </c>
      <c r="I670" s="12" t="s">
        <v>241</v>
      </c>
      <c r="J670" s="72" t="s">
        <v>242</v>
      </c>
      <c r="K670" s="272"/>
      <c r="L670" s="272"/>
      <c r="M670" s="272"/>
      <c r="N670" s="272"/>
      <c r="O670" s="272"/>
      <c r="P670" s="272"/>
      <c r="Q670" s="272"/>
      <c r="R670" s="272"/>
      <c r="S670" s="272"/>
      <c r="T670" s="318" t="str">
        <f t="shared" si="118"/>
        <v>トラック・バス</v>
      </c>
      <c r="U670" s="300" t="str">
        <f t="shared" si="119"/>
        <v>軽油</v>
      </c>
      <c r="V670" s="300" t="str">
        <f t="shared" si="120"/>
        <v>3.5 t～</v>
      </c>
      <c r="W670" s="300" t="str">
        <f t="shared" si="121"/>
        <v>H22</v>
      </c>
      <c r="X670" s="301" t="str">
        <f t="shared" si="122"/>
        <v>SCG</v>
      </c>
      <c r="Y670" s="287"/>
      <c r="Z670" s="300">
        <f t="shared" si="123"/>
        <v>2.5000000000000001E-2</v>
      </c>
      <c r="AA670" s="300">
        <f t="shared" si="124"/>
        <v>5.0000000000000001E-4</v>
      </c>
      <c r="AB670" s="361">
        <f t="shared" si="125"/>
        <v>2.58</v>
      </c>
    </row>
    <row r="671" spans="1:35" x14ac:dyDescent="0.2">
      <c r="A671" s="72" t="str">
        <f t="shared" si="127"/>
        <v>貨4軽SJG</v>
      </c>
      <c r="B671" s="357" t="s">
        <v>1348</v>
      </c>
      <c r="C671" s="72" t="s">
        <v>918</v>
      </c>
      <c r="D671" s="72" t="s">
        <v>1113</v>
      </c>
      <c r="E671" s="72" t="s">
        <v>398</v>
      </c>
      <c r="F671" s="72">
        <v>2.5000000000000001E-2</v>
      </c>
      <c r="G671" s="72">
        <v>5.0000000000000001E-4</v>
      </c>
      <c r="H671" s="72">
        <v>2.58</v>
      </c>
      <c r="I671" s="12" t="s">
        <v>241</v>
      </c>
      <c r="J671" s="72" t="s">
        <v>242</v>
      </c>
      <c r="K671" s="272"/>
      <c r="L671" s="272"/>
      <c r="M671" s="272"/>
      <c r="N671" s="272"/>
      <c r="O671" s="272"/>
      <c r="P671" s="272"/>
      <c r="Q671" s="272"/>
      <c r="R671" s="272"/>
      <c r="S671" s="272"/>
      <c r="T671" s="318" t="str">
        <f t="shared" si="118"/>
        <v>トラック・バス</v>
      </c>
      <c r="U671" s="300" t="str">
        <f t="shared" si="119"/>
        <v>軽油</v>
      </c>
      <c r="V671" s="300" t="str">
        <f t="shared" si="120"/>
        <v>3.5 t～</v>
      </c>
      <c r="W671" s="300" t="str">
        <f t="shared" si="121"/>
        <v>H22</v>
      </c>
      <c r="X671" s="301" t="str">
        <f t="shared" si="122"/>
        <v>SJG</v>
      </c>
      <c r="Y671" s="287"/>
      <c r="Z671" s="300">
        <f t="shared" si="123"/>
        <v>2.5000000000000001E-2</v>
      </c>
      <c r="AA671" s="300">
        <f t="shared" si="124"/>
        <v>5.0000000000000001E-4</v>
      </c>
      <c r="AB671" s="361">
        <f t="shared" si="125"/>
        <v>2.58</v>
      </c>
    </row>
    <row r="672" spans="1:35" x14ac:dyDescent="0.2">
      <c r="A672" s="72" t="str">
        <f t="shared" si="127"/>
        <v>貨4軽SNG</v>
      </c>
      <c r="B672" s="357" t="s">
        <v>1348</v>
      </c>
      <c r="C672" s="72" t="s">
        <v>918</v>
      </c>
      <c r="D672" s="72" t="s">
        <v>1113</v>
      </c>
      <c r="E672" s="72" t="s">
        <v>399</v>
      </c>
      <c r="F672" s="72">
        <v>2.5000000000000001E-2</v>
      </c>
      <c r="G672" s="72">
        <v>5.0000000000000001E-4</v>
      </c>
      <c r="H672" s="284">
        <v>2.58</v>
      </c>
      <c r="I672" s="12" t="s">
        <v>241</v>
      </c>
      <c r="J672" s="72" t="s">
        <v>242</v>
      </c>
      <c r="K672" s="272"/>
      <c r="L672" s="272"/>
      <c r="M672" s="272"/>
      <c r="N672" s="272"/>
      <c r="O672" s="272"/>
      <c r="P672" s="272"/>
      <c r="Q672" s="272"/>
      <c r="R672" s="272"/>
      <c r="S672" s="272"/>
      <c r="T672" s="318" t="str">
        <f t="shared" si="118"/>
        <v>トラック・バス</v>
      </c>
      <c r="U672" s="300" t="str">
        <f t="shared" si="119"/>
        <v>軽油</v>
      </c>
      <c r="V672" s="300" t="str">
        <f t="shared" si="120"/>
        <v>3.5 t～</v>
      </c>
      <c r="W672" s="300" t="str">
        <f t="shared" si="121"/>
        <v>H22</v>
      </c>
      <c r="X672" s="301" t="str">
        <f t="shared" si="122"/>
        <v>SNG</v>
      </c>
      <c r="Y672" s="287"/>
      <c r="Z672" s="300">
        <f t="shared" si="123"/>
        <v>2.5000000000000001E-2</v>
      </c>
      <c r="AA672" s="300">
        <f t="shared" si="124"/>
        <v>5.0000000000000001E-4</v>
      </c>
      <c r="AB672" s="361">
        <f t="shared" si="125"/>
        <v>2.58</v>
      </c>
    </row>
    <row r="673" spans="1:35" x14ac:dyDescent="0.2">
      <c r="A673" s="72" t="str">
        <f t="shared" si="127"/>
        <v>貨4軽SQG</v>
      </c>
      <c r="B673" s="357" t="s">
        <v>1348</v>
      </c>
      <c r="C673" s="72" t="s">
        <v>918</v>
      </c>
      <c r="D673" s="72" t="s">
        <v>1113</v>
      </c>
      <c r="E673" s="72" t="s">
        <v>400</v>
      </c>
      <c r="F673" s="284">
        <v>2.5000000000000001E-2</v>
      </c>
      <c r="G673" s="72">
        <v>5.0000000000000001E-4</v>
      </c>
      <c r="H673" s="72">
        <v>2.58</v>
      </c>
      <c r="I673" s="12" t="s">
        <v>241</v>
      </c>
      <c r="J673" s="72" t="s">
        <v>242</v>
      </c>
      <c r="T673" s="318" t="str">
        <f t="shared" si="118"/>
        <v>トラック・バス</v>
      </c>
      <c r="U673" s="300" t="str">
        <f t="shared" si="119"/>
        <v>軽油</v>
      </c>
      <c r="V673" s="300" t="str">
        <f t="shared" si="120"/>
        <v>3.5 t～</v>
      </c>
      <c r="W673" s="300" t="str">
        <f t="shared" si="121"/>
        <v>H22</v>
      </c>
      <c r="X673" s="301" t="str">
        <f t="shared" si="122"/>
        <v>SQG</v>
      </c>
      <c r="Y673" s="287"/>
      <c r="Z673" s="300">
        <f t="shared" si="123"/>
        <v>2.5000000000000001E-2</v>
      </c>
      <c r="AA673" s="300">
        <f t="shared" si="124"/>
        <v>5.0000000000000001E-4</v>
      </c>
      <c r="AB673" s="361">
        <f t="shared" si="125"/>
        <v>2.58</v>
      </c>
    </row>
    <row r="674" spans="1:35" x14ac:dyDescent="0.2">
      <c r="A674" s="72" t="str">
        <f t="shared" si="127"/>
        <v>貨4軽SSG</v>
      </c>
      <c r="B674" s="357" t="s">
        <v>1348</v>
      </c>
      <c r="C674" s="72" t="s">
        <v>918</v>
      </c>
      <c r="D674" s="72" t="s">
        <v>1113</v>
      </c>
      <c r="E674" s="291" t="s">
        <v>1581</v>
      </c>
      <c r="F674" s="284">
        <v>2.5000000000000001E-2</v>
      </c>
      <c r="G674" s="72">
        <v>5.0000000000000001E-4</v>
      </c>
      <c r="H674" s="284">
        <v>2.58</v>
      </c>
      <c r="I674" s="12" t="s">
        <v>241</v>
      </c>
      <c r="J674" s="72" t="s">
        <v>242</v>
      </c>
      <c r="T674" s="318" t="str">
        <f t="shared" si="118"/>
        <v>トラック・バス</v>
      </c>
      <c r="U674" s="300" t="str">
        <f t="shared" si="119"/>
        <v>軽油</v>
      </c>
      <c r="V674" s="300" t="str">
        <f t="shared" si="120"/>
        <v>3.5 t～</v>
      </c>
      <c r="W674" s="300" t="str">
        <f t="shared" si="121"/>
        <v>H22</v>
      </c>
      <c r="X674" s="301" t="str">
        <f t="shared" si="122"/>
        <v>SSG</v>
      </c>
      <c r="Y674" s="287"/>
      <c r="Z674" s="300">
        <f t="shared" si="123"/>
        <v>2.5000000000000001E-2</v>
      </c>
      <c r="AA674" s="300">
        <f t="shared" si="124"/>
        <v>5.0000000000000001E-4</v>
      </c>
      <c r="AB674" s="361">
        <f t="shared" si="125"/>
        <v>2.58</v>
      </c>
    </row>
    <row r="675" spans="1:35" x14ac:dyDescent="0.2">
      <c r="A675" s="72" t="str">
        <f t="shared" ref="A675:A686" si="128">CONCATENATE(C675,E675)</f>
        <v>貨4軽SMG</v>
      </c>
      <c r="B675" s="357" t="s">
        <v>1348</v>
      </c>
      <c r="C675" s="72" t="s">
        <v>918</v>
      </c>
      <c r="D675" s="72" t="s">
        <v>1113</v>
      </c>
      <c r="E675" s="291" t="s">
        <v>1571</v>
      </c>
      <c r="F675" s="284">
        <v>1.2500000000000001E-2</v>
      </c>
      <c r="G675" s="291">
        <v>2.5000000000000001E-4</v>
      </c>
      <c r="H675" s="72">
        <v>2.58</v>
      </c>
      <c r="I675" s="12" t="s">
        <v>1480</v>
      </c>
      <c r="T675" s="318" t="str">
        <f t="shared" si="118"/>
        <v>トラック・バス</v>
      </c>
      <c r="U675" s="300" t="str">
        <f t="shared" si="119"/>
        <v>軽油</v>
      </c>
      <c r="V675" s="300" t="str">
        <f t="shared" si="120"/>
        <v>3.5 t～</v>
      </c>
      <c r="W675" s="300" t="str">
        <f t="shared" si="121"/>
        <v>H22</v>
      </c>
      <c r="X675" s="301" t="str">
        <f t="shared" si="122"/>
        <v>SMG</v>
      </c>
      <c r="Y675" s="287"/>
      <c r="Z675" s="300">
        <f t="shared" si="123"/>
        <v>1.2500000000000001E-2</v>
      </c>
      <c r="AA675" s="300">
        <f t="shared" si="124"/>
        <v>2.5000000000000001E-4</v>
      </c>
      <c r="AB675" s="361">
        <f t="shared" si="125"/>
        <v>2.58</v>
      </c>
    </row>
    <row r="676" spans="1:35" x14ac:dyDescent="0.2">
      <c r="A676" s="72" t="str">
        <f t="shared" si="128"/>
        <v>貨4軽TDG</v>
      </c>
      <c r="B676" s="357" t="s">
        <v>1348</v>
      </c>
      <c r="C676" s="72" t="s">
        <v>918</v>
      </c>
      <c r="D676" s="72" t="s">
        <v>1113</v>
      </c>
      <c r="E676" s="273" t="s">
        <v>401</v>
      </c>
      <c r="F676" s="272">
        <v>4.4999999999999998E-2</v>
      </c>
      <c r="G676" s="272">
        <v>9.0000000000000008E-4</v>
      </c>
      <c r="H676" s="284">
        <v>2.58</v>
      </c>
      <c r="I676" s="274" t="s">
        <v>285</v>
      </c>
      <c r="J676" s="273" t="s">
        <v>1119</v>
      </c>
      <c r="T676" s="318" t="str">
        <f t="shared" si="118"/>
        <v>トラック・バス</v>
      </c>
      <c r="U676" s="300" t="str">
        <f t="shared" si="119"/>
        <v>軽油</v>
      </c>
      <c r="V676" s="300" t="str">
        <f t="shared" si="120"/>
        <v>3.5 t～</v>
      </c>
      <c r="W676" s="300" t="str">
        <f t="shared" si="121"/>
        <v>H22</v>
      </c>
      <c r="X676" s="301" t="str">
        <f t="shared" si="122"/>
        <v>TDG</v>
      </c>
      <c r="Y676" s="380" t="s">
        <v>1705</v>
      </c>
      <c r="Z676" s="300">
        <f t="shared" si="123"/>
        <v>4.4999999999999998E-2</v>
      </c>
      <c r="AA676" s="300">
        <f t="shared" si="124"/>
        <v>9.0000000000000008E-4</v>
      </c>
      <c r="AB676" s="361">
        <f t="shared" si="125"/>
        <v>2.58</v>
      </c>
      <c r="AD676" s="272"/>
      <c r="AE676" s="272"/>
      <c r="AF676" s="272"/>
      <c r="AG676" s="272"/>
      <c r="AH676" s="272"/>
      <c r="AI676" s="272"/>
    </row>
    <row r="677" spans="1:35" x14ac:dyDescent="0.2">
      <c r="A677" s="72" t="str">
        <f t="shared" si="128"/>
        <v>貨4軽TKG</v>
      </c>
      <c r="B677" s="357" t="s">
        <v>1348</v>
      </c>
      <c r="C677" s="272" t="s">
        <v>918</v>
      </c>
      <c r="D677" s="273" t="s">
        <v>1113</v>
      </c>
      <c r="E677" s="273" t="s">
        <v>402</v>
      </c>
      <c r="F677" s="272">
        <v>4.4999999999999998E-2</v>
      </c>
      <c r="G677" s="272">
        <v>9.0000000000000008E-4</v>
      </c>
      <c r="H677" s="72">
        <v>2.58</v>
      </c>
      <c r="I677" s="274" t="s">
        <v>285</v>
      </c>
      <c r="J677" s="273" t="s">
        <v>1119</v>
      </c>
      <c r="T677" s="318" t="str">
        <f t="shared" si="118"/>
        <v>トラック・バス</v>
      </c>
      <c r="U677" s="300" t="str">
        <f t="shared" si="119"/>
        <v>軽油</v>
      </c>
      <c r="V677" s="300" t="str">
        <f t="shared" si="120"/>
        <v>3.5 t～</v>
      </c>
      <c r="W677" s="300" t="str">
        <f t="shared" si="121"/>
        <v>H22</v>
      </c>
      <c r="X677" s="301" t="str">
        <f t="shared" si="122"/>
        <v>TKG</v>
      </c>
      <c r="Y677" s="380" t="s">
        <v>1705</v>
      </c>
      <c r="Z677" s="300">
        <f t="shared" si="123"/>
        <v>4.4999999999999998E-2</v>
      </c>
      <c r="AA677" s="300">
        <f t="shared" si="124"/>
        <v>9.0000000000000008E-4</v>
      </c>
      <c r="AB677" s="361">
        <f t="shared" si="125"/>
        <v>2.58</v>
      </c>
      <c r="AD677" s="272"/>
      <c r="AE677" s="272"/>
      <c r="AF677" s="272"/>
      <c r="AG677" s="272"/>
      <c r="AH677" s="272"/>
      <c r="AI677" s="272"/>
    </row>
    <row r="678" spans="1:35" s="272" customFormat="1" x14ac:dyDescent="0.2">
      <c r="A678" s="72" t="str">
        <f t="shared" si="128"/>
        <v>貨4軽TPG</v>
      </c>
      <c r="B678" s="357" t="s">
        <v>1348</v>
      </c>
      <c r="C678" s="272" t="s">
        <v>918</v>
      </c>
      <c r="D678" s="273" t="s">
        <v>1113</v>
      </c>
      <c r="E678" s="273" t="s">
        <v>403</v>
      </c>
      <c r="F678" s="272">
        <v>4.4999999999999998E-2</v>
      </c>
      <c r="G678" s="272">
        <v>9.0000000000000008E-4</v>
      </c>
      <c r="H678" s="72">
        <v>2.58</v>
      </c>
      <c r="I678" s="274" t="s">
        <v>285</v>
      </c>
      <c r="J678" s="273" t="s">
        <v>1119</v>
      </c>
      <c r="K678" s="72"/>
      <c r="L678" s="72"/>
      <c r="M678" s="72"/>
      <c r="N678" s="72"/>
      <c r="O678" s="72"/>
      <c r="P678" s="72"/>
      <c r="Q678" s="72"/>
      <c r="R678" s="72"/>
      <c r="S678" s="72"/>
      <c r="T678" s="318" t="str">
        <f t="shared" si="118"/>
        <v>トラック・バス</v>
      </c>
      <c r="U678" s="300" t="str">
        <f t="shared" si="119"/>
        <v>軽油</v>
      </c>
      <c r="V678" s="300" t="str">
        <f t="shared" si="120"/>
        <v>3.5 t～</v>
      </c>
      <c r="W678" s="300" t="str">
        <f t="shared" si="121"/>
        <v>H22</v>
      </c>
      <c r="X678" s="301" t="str">
        <f t="shared" si="122"/>
        <v>TPG</v>
      </c>
      <c r="Y678" s="380" t="s">
        <v>1705</v>
      </c>
      <c r="Z678" s="300">
        <f t="shared" si="123"/>
        <v>4.4999999999999998E-2</v>
      </c>
      <c r="AA678" s="300">
        <f t="shared" si="124"/>
        <v>9.0000000000000008E-4</v>
      </c>
      <c r="AB678" s="361">
        <f t="shared" si="125"/>
        <v>2.58</v>
      </c>
    </row>
    <row r="679" spans="1:35" s="272" customFormat="1" x14ac:dyDescent="0.2">
      <c r="A679" s="72" t="str">
        <f t="shared" si="128"/>
        <v>貨4軽TRG</v>
      </c>
      <c r="B679" s="357" t="s">
        <v>1348</v>
      </c>
      <c r="C679" s="72" t="s">
        <v>918</v>
      </c>
      <c r="D679" s="72" t="s">
        <v>1113</v>
      </c>
      <c r="E679" s="72" t="s">
        <v>404</v>
      </c>
      <c r="F679" s="72">
        <v>4.4999999999999998E-2</v>
      </c>
      <c r="G679" s="72">
        <v>9.0000000000000008E-4</v>
      </c>
      <c r="H679" s="284">
        <v>2.58</v>
      </c>
      <c r="I679" s="12" t="s">
        <v>285</v>
      </c>
      <c r="J679" s="72" t="s">
        <v>1119</v>
      </c>
      <c r="K679" s="72"/>
      <c r="L679" s="72"/>
      <c r="M679" s="72"/>
      <c r="N679" s="72"/>
      <c r="O679" s="72"/>
      <c r="P679" s="72"/>
      <c r="Q679" s="72"/>
      <c r="R679" s="72"/>
      <c r="S679" s="72"/>
      <c r="T679" s="318" t="str">
        <f t="shared" si="118"/>
        <v>トラック・バス</v>
      </c>
      <c r="U679" s="300" t="str">
        <f t="shared" si="119"/>
        <v>軽油</v>
      </c>
      <c r="V679" s="300" t="str">
        <f t="shared" si="120"/>
        <v>3.5 t～</v>
      </c>
      <c r="W679" s="300" t="str">
        <f t="shared" si="121"/>
        <v>H22</v>
      </c>
      <c r="X679" s="301" t="str">
        <f t="shared" si="122"/>
        <v>TRG</v>
      </c>
      <c r="Y679" s="380" t="s">
        <v>1705</v>
      </c>
      <c r="Z679" s="300">
        <f t="shared" si="123"/>
        <v>4.4999999999999998E-2</v>
      </c>
      <c r="AA679" s="300">
        <f t="shared" si="124"/>
        <v>9.0000000000000008E-4</v>
      </c>
      <c r="AB679" s="361">
        <f t="shared" si="125"/>
        <v>2.58</v>
      </c>
    </row>
    <row r="680" spans="1:35" s="272" customFormat="1" x14ac:dyDescent="0.2">
      <c r="A680" s="72" t="str">
        <f t="shared" ref="A680:A685" si="129">CONCATENATE(C680,E680)</f>
        <v>貨4軽TTG</v>
      </c>
      <c r="B680" s="357" t="s">
        <v>1348</v>
      </c>
      <c r="C680" s="272" t="s">
        <v>918</v>
      </c>
      <c r="D680" s="273" t="s">
        <v>1113</v>
      </c>
      <c r="E680" s="357" t="s">
        <v>1582</v>
      </c>
      <c r="F680" s="72">
        <v>4.4999999999999998E-2</v>
      </c>
      <c r="G680" s="72">
        <v>9.0000000000000008E-4</v>
      </c>
      <c r="H680" s="72">
        <v>2.58</v>
      </c>
      <c r="I680" s="12" t="s">
        <v>285</v>
      </c>
      <c r="J680" s="72" t="s">
        <v>1119</v>
      </c>
      <c r="K680" s="72"/>
      <c r="L680" s="72"/>
      <c r="M680" s="72"/>
      <c r="N680" s="72"/>
      <c r="O680" s="72"/>
      <c r="P680" s="72"/>
      <c r="Q680" s="72"/>
      <c r="R680" s="72"/>
      <c r="S680" s="72"/>
      <c r="T680" s="318" t="str">
        <f t="shared" si="118"/>
        <v>トラック・バス</v>
      </c>
      <c r="U680" s="300" t="str">
        <f t="shared" si="119"/>
        <v>軽油</v>
      </c>
      <c r="V680" s="300" t="str">
        <f t="shared" si="120"/>
        <v>3.5 t～</v>
      </c>
      <c r="W680" s="300" t="str">
        <f t="shared" si="121"/>
        <v>H22</v>
      </c>
      <c r="X680" s="301" t="str">
        <f t="shared" si="122"/>
        <v>TTG</v>
      </c>
      <c r="Y680" s="380" t="s">
        <v>1705</v>
      </c>
      <c r="Z680" s="300">
        <f t="shared" si="123"/>
        <v>4.4999999999999998E-2</v>
      </c>
      <c r="AA680" s="300">
        <f t="shared" si="124"/>
        <v>9.0000000000000008E-4</v>
      </c>
      <c r="AB680" s="361">
        <f t="shared" si="125"/>
        <v>2.58</v>
      </c>
    </row>
    <row r="681" spans="1:35" s="272" customFormat="1" x14ac:dyDescent="0.2">
      <c r="A681" s="72" t="str">
        <f t="shared" si="129"/>
        <v>貨4軽TCG</v>
      </c>
      <c r="B681" s="357" t="s">
        <v>1348</v>
      </c>
      <c r="C681" s="72" t="s">
        <v>918</v>
      </c>
      <c r="D681" s="72" t="s">
        <v>1113</v>
      </c>
      <c r="E681" s="72" t="s">
        <v>405</v>
      </c>
      <c r="F681" s="72">
        <v>4.4999999999999998E-2</v>
      </c>
      <c r="G681" s="72">
        <v>9.0000000000000008E-4</v>
      </c>
      <c r="H681" s="284">
        <v>2.58</v>
      </c>
      <c r="I681" s="12" t="s">
        <v>241</v>
      </c>
      <c r="J681" s="72" t="s">
        <v>1123</v>
      </c>
      <c r="K681" s="72"/>
      <c r="L681" s="72"/>
      <c r="M681" s="72"/>
      <c r="N681" s="72"/>
      <c r="O681" s="72"/>
      <c r="P681" s="72"/>
      <c r="Q681" s="72"/>
      <c r="R681" s="72"/>
      <c r="S681" s="72"/>
      <c r="T681" s="318" t="str">
        <f t="shared" si="118"/>
        <v>トラック・バス</v>
      </c>
      <c r="U681" s="300" t="str">
        <f t="shared" si="119"/>
        <v>軽油</v>
      </c>
      <c r="V681" s="300" t="str">
        <f t="shared" si="120"/>
        <v>3.5 t～</v>
      </c>
      <c r="W681" s="300" t="str">
        <f t="shared" si="121"/>
        <v>H22</v>
      </c>
      <c r="X681" s="301" t="str">
        <f t="shared" si="122"/>
        <v>TCG</v>
      </c>
      <c r="Y681" s="380" t="s">
        <v>1705</v>
      </c>
      <c r="Z681" s="300">
        <f t="shared" si="123"/>
        <v>4.4999999999999998E-2</v>
      </c>
      <c r="AA681" s="300">
        <f t="shared" si="124"/>
        <v>9.0000000000000008E-4</v>
      </c>
      <c r="AB681" s="361">
        <f t="shared" si="125"/>
        <v>2.58</v>
      </c>
    </row>
    <row r="682" spans="1:35" s="272" customFormat="1" x14ac:dyDescent="0.2">
      <c r="A682" s="72" t="str">
        <f t="shared" si="129"/>
        <v>貨4軽TJG</v>
      </c>
      <c r="B682" s="357" t="s">
        <v>1348</v>
      </c>
      <c r="C682" s="272" t="s">
        <v>918</v>
      </c>
      <c r="D682" s="273" t="s">
        <v>1113</v>
      </c>
      <c r="E682" s="72" t="s">
        <v>406</v>
      </c>
      <c r="F682" s="72">
        <v>4.4999999999999998E-2</v>
      </c>
      <c r="G682" s="72">
        <v>9.0000000000000008E-4</v>
      </c>
      <c r="H682" s="72">
        <v>2.58</v>
      </c>
      <c r="I682" s="12" t="s">
        <v>241</v>
      </c>
      <c r="J682" s="72" t="s">
        <v>1123</v>
      </c>
      <c r="K682" s="72"/>
      <c r="L682" s="72"/>
      <c r="M682" s="72"/>
      <c r="N682" s="72"/>
      <c r="O682" s="72"/>
      <c r="P682" s="72"/>
      <c r="Q682" s="72"/>
      <c r="R682" s="72"/>
      <c r="S682" s="72"/>
      <c r="T682" s="318" t="str">
        <f t="shared" si="118"/>
        <v>トラック・バス</v>
      </c>
      <c r="U682" s="300" t="str">
        <f t="shared" si="119"/>
        <v>軽油</v>
      </c>
      <c r="V682" s="300" t="str">
        <f t="shared" si="120"/>
        <v>3.5 t～</v>
      </c>
      <c r="W682" s="300" t="str">
        <f t="shared" si="121"/>
        <v>H22</v>
      </c>
      <c r="X682" s="301" t="str">
        <f t="shared" si="122"/>
        <v>TJG</v>
      </c>
      <c r="Y682" s="380" t="s">
        <v>1705</v>
      </c>
      <c r="Z682" s="300">
        <f t="shared" si="123"/>
        <v>4.4999999999999998E-2</v>
      </c>
      <c r="AA682" s="300">
        <f t="shared" si="124"/>
        <v>9.0000000000000008E-4</v>
      </c>
      <c r="AB682" s="361">
        <f t="shared" si="125"/>
        <v>2.58</v>
      </c>
      <c r="AD682" s="275"/>
      <c r="AE682" s="275"/>
      <c r="AF682" s="275"/>
      <c r="AG682" s="275"/>
      <c r="AH682" s="275"/>
      <c r="AI682" s="275"/>
    </row>
    <row r="683" spans="1:35" s="272" customFormat="1" x14ac:dyDescent="0.2">
      <c r="A683" s="72" t="str">
        <f t="shared" si="129"/>
        <v>貨4軽TNG</v>
      </c>
      <c r="B683" s="357" t="s">
        <v>1348</v>
      </c>
      <c r="C683" s="72" t="s">
        <v>918</v>
      </c>
      <c r="D683" s="72" t="s">
        <v>1113</v>
      </c>
      <c r="E683" s="72" t="s">
        <v>407</v>
      </c>
      <c r="F683" s="72">
        <v>4.4999999999999998E-2</v>
      </c>
      <c r="G683" s="72">
        <v>9.0000000000000008E-4</v>
      </c>
      <c r="H683" s="284">
        <v>2.58</v>
      </c>
      <c r="I683" s="12" t="s">
        <v>241</v>
      </c>
      <c r="J683" s="72" t="s">
        <v>1123</v>
      </c>
      <c r="K683" s="72"/>
      <c r="L683" s="72"/>
      <c r="M683" s="72"/>
      <c r="N683" s="72"/>
      <c r="O683" s="72"/>
      <c r="P683" s="72"/>
      <c r="Q683" s="72"/>
      <c r="R683" s="72"/>
      <c r="S683" s="72"/>
      <c r="T683" s="318" t="str">
        <f t="shared" si="118"/>
        <v>トラック・バス</v>
      </c>
      <c r="U683" s="300" t="str">
        <f t="shared" si="119"/>
        <v>軽油</v>
      </c>
      <c r="V683" s="300" t="str">
        <f t="shared" si="120"/>
        <v>3.5 t～</v>
      </c>
      <c r="W683" s="300" t="str">
        <f t="shared" si="121"/>
        <v>H22</v>
      </c>
      <c r="X683" s="301" t="str">
        <f t="shared" si="122"/>
        <v>TNG</v>
      </c>
      <c r="Y683" s="380" t="s">
        <v>1705</v>
      </c>
      <c r="Z683" s="300">
        <f t="shared" si="123"/>
        <v>4.4999999999999998E-2</v>
      </c>
      <c r="AA683" s="300">
        <f t="shared" si="124"/>
        <v>9.0000000000000008E-4</v>
      </c>
      <c r="AB683" s="361">
        <f t="shared" si="125"/>
        <v>2.58</v>
      </c>
      <c r="AD683" s="275"/>
      <c r="AE683" s="275"/>
      <c r="AF683" s="275"/>
      <c r="AG683" s="275"/>
      <c r="AH683" s="275"/>
      <c r="AI683" s="275"/>
    </row>
    <row r="684" spans="1:35" s="275" customFormat="1" x14ac:dyDescent="0.2">
      <c r="A684" s="72" t="str">
        <f t="shared" si="129"/>
        <v>貨4軽TQG</v>
      </c>
      <c r="B684" s="357" t="s">
        <v>1348</v>
      </c>
      <c r="C684" s="272" t="s">
        <v>918</v>
      </c>
      <c r="D684" s="273" t="s">
        <v>1113</v>
      </c>
      <c r="E684" s="72" t="s">
        <v>408</v>
      </c>
      <c r="F684" s="72">
        <v>4.4999999999999998E-2</v>
      </c>
      <c r="G684" s="72">
        <v>9.0000000000000008E-4</v>
      </c>
      <c r="H684" s="72">
        <v>2.58</v>
      </c>
      <c r="I684" s="12" t="s">
        <v>241</v>
      </c>
      <c r="J684" s="72" t="s">
        <v>1123</v>
      </c>
      <c r="K684" s="272"/>
      <c r="L684" s="272"/>
      <c r="M684" s="272"/>
      <c r="N684" s="272"/>
      <c r="O684" s="272"/>
      <c r="P684" s="272"/>
      <c r="Q684" s="272"/>
      <c r="R684" s="272"/>
      <c r="S684" s="272"/>
      <c r="T684" s="318" t="str">
        <f t="shared" si="118"/>
        <v>トラック・バス</v>
      </c>
      <c r="U684" s="300" t="str">
        <f t="shared" si="119"/>
        <v>軽油</v>
      </c>
      <c r="V684" s="300" t="str">
        <f t="shared" si="120"/>
        <v>3.5 t～</v>
      </c>
      <c r="W684" s="300" t="str">
        <f t="shared" si="121"/>
        <v>H22</v>
      </c>
      <c r="X684" s="301" t="str">
        <f t="shared" si="122"/>
        <v>TQG</v>
      </c>
      <c r="Y684" s="380" t="s">
        <v>1705</v>
      </c>
      <c r="Z684" s="300">
        <f t="shared" si="123"/>
        <v>4.4999999999999998E-2</v>
      </c>
      <c r="AA684" s="300">
        <f t="shared" si="124"/>
        <v>9.0000000000000008E-4</v>
      </c>
      <c r="AB684" s="361">
        <f t="shared" si="125"/>
        <v>2.58</v>
      </c>
      <c r="AD684" s="72"/>
      <c r="AE684" s="72"/>
      <c r="AF684" s="72"/>
      <c r="AG684" s="72"/>
      <c r="AH684" s="72"/>
      <c r="AI684" s="72"/>
    </row>
    <row r="685" spans="1:35" s="275" customFormat="1" x14ac:dyDescent="0.2">
      <c r="A685" s="72" t="str">
        <f t="shared" si="129"/>
        <v>貨4軽TSG</v>
      </c>
      <c r="B685" s="357" t="s">
        <v>1348</v>
      </c>
      <c r="C685" s="72" t="s">
        <v>918</v>
      </c>
      <c r="D685" s="72" t="s">
        <v>1113</v>
      </c>
      <c r="E685" s="291" t="s">
        <v>1583</v>
      </c>
      <c r="F685" s="72">
        <v>4.4999999999999998E-2</v>
      </c>
      <c r="G685" s="72">
        <v>9.0000000000000008E-4</v>
      </c>
      <c r="H685" s="284">
        <v>2.58</v>
      </c>
      <c r="I685" s="12" t="s">
        <v>241</v>
      </c>
      <c r="J685" s="72" t="s">
        <v>1123</v>
      </c>
      <c r="K685" s="272"/>
      <c r="L685" s="272"/>
      <c r="M685" s="272"/>
      <c r="N685" s="272"/>
      <c r="O685" s="272"/>
      <c r="P685" s="272"/>
      <c r="Q685" s="272"/>
      <c r="R685" s="272"/>
      <c r="S685" s="272"/>
      <c r="T685" s="318" t="str">
        <f t="shared" si="118"/>
        <v>トラック・バス</v>
      </c>
      <c r="U685" s="300" t="str">
        <f t="shared" si="119"/>
        <v>軽油</v>
      </c>
      <c r="V685" s="300" t="str">
        <f t="shared" si="120"/>
        <v>3.5 t～</v>
      </c>
      <c r="W685" s="300" t="str">
        <f t="shared" si="121"/>
        <v>H22</v>
      </c>
      <c r="X685" s="301" t="str">
        <f t="shared" si="122"/>
        <v>TSG</v>
      </c>
      <c r="Y685" s="380" t="s">
        <v>1705</v>
      </c>
      <c r="Z685" s="300">
        <f t="shared" si="123"/>
        <v>4.4999999999999998E-2</v>
      </c>
      <c r="AA685" s="300">
        <f t="shared" si="124"/>
        <v>9.0000000000000008E-4</v>
      </c>
      <c r="AB685" s="361">
        <f t="shared" si="125"/>
        <v>2.58</v>
      </c>
      <c r="AD685" s="72"/>
      <c r="AE685" s="72"/>
      <c r="AF685" s="72"/>
      <c r="AG685" s="72"/>
      <c r="AH685" s="72"/>
      <c r="AI685" s="72"/>
    </row>
    <row r="686" spans="1:35" x14ac:dyDescent="0.2">
      <c r="A686" s="72" t="str">
        <f t="shared" si="128"/>
        <v>貨4軽TMG</v>
      </c>
      <c r="B686" s="357" t="s">
        <v>1348</v>
      </c>
      <c r="C686" s="72" t="s">
        <v>918</v>
      </c>
      <c r="D686" s="72" t="s">
        <v>1113</v>
      </c>
      <c r="E686" s="291" t="s">
        <v>1572</v>
      </c>
      <c r="F686" s="72">
        <v>4.4999999999999998E-2</v>
      </c>
      <c r="G686" s="72">
        <v>9.0000000000000008E-4</v>
      </c>
      <c r="H686" s="72">
        <v>2.58</v>
      </c>
      <c r="I686" s="12" t="s">
        <v>1480</v>
      </c>
      <c r="K686" s="272"/>
      <c r="L686" s="272"/>
      <c r="M686" s="272"/>
      <c r="N686" s="272"/>
      <c r="O686" s="272"/>
      <c r="P686" s="272"/>
      <c r="Q686" s="272"/>
      <c r="R686" s="272"/>
      <c r="S686" s="272"/>
      <c r="T686" s="318" t="str">
        <f t="shared" si="118"/>
        <v>トラック・バス</v>
      </c>
      <c r="U686" s="300" t="str">
        <f t="shared" si="119"/>
        <v>軽油</v>
      </c>
      <c r="V686" s="300" t="str">
        <f t="shared" si="120"/>
        <v>3.5 t～</v>
      </c>
      <c r="W686" s="300" t="str">
        <f t="shared" si="121"/>
        <v>H22</v>
      </c>
      <c r="X686" s="301" t="str">
        <f t="shared" si="122"/>
        <v>TMG</v>
      </c>
      <c r="Y686" s="380" t="s">
        <v>1705</v>
      </c>
      <c r="Z686" s="300">
        <f t="shared" si="123"/>
        <v>4.4999999999999998E-2</v>
      </c>
      <c r="AA686" s="300">
        <f t="shared" si="124"/>
        <v>9.0000000000000008E-4</v>
      </c>
      <c r="AB686" s="361">
        <f t="shared" si="125"/>
        <v>2.58</v>
      </c>
    </row>
    <row r="687" spans="1:35" x14ac:dyDescent="0.2">
      <c r="A687" s="72" t="str">
        <f t="shared" ref="A687:A692" si="130">CONCATENATE(C687,E687)</f>
        <v>貨4軽2DG</v>
      </c>
      <c r="B687" s="357" t="s">
        <v>1478</v>
      </c>
      <c r="C687" s="72" t="s">
        <v>918</v>
      </c>
      <c r="D687" s="291" t="s">
        <v>1373</v>
      </c>
      <c r="E687" s="291" t="s">
        <v>1377</v>
      </c>
      <c r="F687" s="291">
        <v>0.03</v>
      </c>
      <c r="G687" s="291">
        <v>1E-3</v>
      </c>
      <c r="H687" s="72">
        <v>2.58</v>
      </c>
      <c r="I687" s="12" t="s">
        <v>1745</v>
      </c>
      <c r="K687" s="272"/>
      <c r="L687" s="272"/>
      <c r="M687" s="272"/>
      <c r="N687" s="272"/>
      <c r="O687" s="272"/>
      <c r="P687" s="272"/>
      <c r="Q687" s="272"/>
      <c r="R687" s="272"/>
      <c r="S687" s="272"/>
      <c r="T687" s="318" t="str">
        <f t="shared" si="118"/>
        <v>トラック・バス</v>
      </c>
      <c r="U687" s="300" t="str">
        <f t="shared" si="119"/>
        <v>軽油</v>
      </c>
      <c r="V687" s="300" t="str">
        <f t="shared" si="120"/>
        <v>3.5 t～</v>
      </c>
      <c r="W687" s="300" t="str">
        <f t="shared" si="121"/>
        <v>H28</v>
      </c>
      <c r="X687" s="301" t="str">
        <f t="shared" si="122"/>
        <v>2DG</v>
      </c>
      <c r="Y687" s="287"/>
      <c r="Z687" s="300">
        <f t="shared" si="123"/>
        <v>0.03</v>
      </c>
      <c r="AA687" s="300">
        <f t="shared" si="124"/>
        <v>1E-3</v>
      </c>
      <c r="AB687" s="361">
        <f t="shared" si="125"/>
        <v>2.58</v>
      </c>
    </row>
    <row r="688" spans="1:35" x14ac:dyDescent="0.2">
      <c r="A688" s="72" t="str">
        <f t="shared" si="130"/>
        <v>貨4軽2KG</v>
      </c>
      <c r="B688" s="357" t="s">
        <v>1478</v>
      </c>
      <c r="C688" s="72" t="s">
        <v>918</v>
      </c>
      <c r="D688" s="291" t="s">
        <v>1374</v>
      </c>
      <c r="E688" s="291" t="s">
        <v>1379</v>
      </c>
      <c r="F688" s="291">
        <v>0.03</v>
      </c>
      <c r="G688" s="291">
        <v>1E-3</v>
      </c>
      <c r="H688" s="284">
        <v>2.58</v>
      </c>
      <c r="I688" s="12" t="s">
        <v>1745</v>
      </c>
      <c r="K688" s="272"/>
      <c r="L688" s="272"/>
      <c r="M688" s="272"/>
      <c r="N688" s="272"/>
      <c r="O688" s="272"/>
      <c r="P688" s="272"/>
      <c r="Q688" s="272"/>
      <c r="R688" s="272"/>
      <c r="S688" s="272"/>
      <c r="T688" s="318" t="str">
        <f t="shared" si="118"/>
        <v>トラック・バス</v>
      </c>
      <c r="U688" s="300" t="str">
        <f t="shared" si="119"/>
        <v>軽油</v>
      </c>
      <c r="V688" s="300" t="str">
        <f t="shared" si="120"/>
        <v>3.5 t～</v>
      </c>
      <c r="W688" s="300" t="str">
        <f t="shared" si="121"/>
        <v>H28</v>
      </c>
      <c r="X688" s="301" t="str">
        <f t="shared" si="122"/>
        <v>2KG</v>
      </c>
      <c r="Y688" s="287"/>
      <c r="Z688" s="300">
        <f t="shared" si="123"/>
        <v>0.03</v>
      </c>
      <c r="AA688" s="300">
        <f t="shared" si="124"/>
        <v>1E-3</v>
      </c>
      <c r="AB688" s="361">
        <f t="shared" si="125"/>
        <v>2.58</v>
      </c>
    </row>
    <row r="689" spans="1:28" x14ac:dyDescent="0.2">
      <c r="A689" s="72" t="str">
        <f t="shared" si="130"/>
        <v>貨4軽2PG</v>
      </c>
      <c r="B689" s="357" t="s">
        <v>1479</v>
      </c>
      <c r="C689" s="72" t="s">
        <v>918</v>
      </c>
      <c r="D689" s="291" t="s">
        <v>1375</v>
      </c>
      <c r="E689" s="291" t="s">
        <v>1380</v>
      </c>
      <c r="F689" s="291">
        <v>0.03</v>
      </c>
      <c r="G689" s="291">
        <v>1E-3</v>
      </c>
      <c r="H689" s="72">
        <v>2.58</v>
      </c>
      <c r="I689" s="12" t="s">
        <v>1745</v>
      </c>
      <c r="K689" s="272"/>
      <c r="L689" s="272"/>
      <c r="M689" s="272"/>
      <c r="N689" s="272"/>
      <c r="O689" s="272"/>
      <c r="P689" s="272"/>
      <c r="Q689" s="272"/>
      <c r="R689" s="272"/>
      <c r="S689" s="272"/>
      <c r="T689" s="318" t="str">
        <f t="shared" si="118"/>
        <v>トラック・バス</v>
      </c>
      <c r="U689" s="300" t="str">
        <f t="shared" si="119"/>
        <v>軽油</v>
      </c>
      <c r="V689" s="300" t="str">
        <f t="shared" si="120"/>
        <v>3.5 t～</v>
      </c>
      <c r="W689" s="300" t="str">
        <f t="shared" si="121"/>
        <v>H28</v>
      </c>
      <c r="X689" s="301" t="str">
        <f t="shared" si="122"/>
        <v>2PG</v>
      </c>
      <c r="Y689" s="287"/>
      <c r="Z689" s="300">
        <f t="shared" si="123"/>
        <v>0.03</v>
      </c>
      <c r="AA689" s="300">
        <f t="shared" si="124"/>
        <v>1E-3</v>
      </c>
      <c r="AB689" s="361">
        <f t="shared" si="125"/>
        <v>2.58</v>
      </c>
    </row>
    <row r="690" spans="1:28" x14ac:dyDescent="0.2">
      <c r="A690" s="72" t="str">
        <f t="shared" si="130"/>
        <v>貨4軽2RG</v>
      </c>
      <c r="B690" s="357" t="s">
        <v>1479</v>
      </c>
      <c r="C690" s="72" t="s">
        <v>918</v>
      </c>
      <c r="D690" s="291" t="s">
        <v>1376</v>
      </c>
      <c r="E690" s="291" t="s">
        <v>1381</v>
      </c>
      <c r="F690" s="291">
        <v>0.03</v>
      </c>
      <c r="G690" s="291">
        <v>1E-3</v>
      </c>
      <c r="H690" s="284">
        <v>2.58</v>
      </c>
      <c r="I690" s="12" t="s">
        <v>1745</v>
      </c>
      <c r="K690" s="275"/>
      <c r="L690" s="275"/>
      <c r="M690" s="275"/>
      <c r="N690" s="275"/>
      <c r="O690" s="275"/>
      <c r="P690" s="275"/>
      <c r="Q690" s="275"/>
      <c r="R690" s="275"/>
      <c r="S690" s="275"/>
      <c r="T690" s="318" t="str">
        <f t="shared" si="118"/>
        <v>トラック・バス</v>
      </c>
      <c r="U690" s="300" t="str">
        <f t="shared" si="119"/>
        <v>軽油</v>
      </c>
      <c r="V690" s="300" t="str">
        <f t="shared" si="120"/>
        <v>3.5 t～</v>
      </c>
      <c r="W690" s="300" t="str">
        <f t="shared" si="121"/>
        <v>H28</v>
      </c>
      <c r="X690" s="301" t="str">
        <f t="shared" si="122"/>
        <v>2RG</v>
      </c>
      <c r="Y690" s="287"/>
      <c r="Z690" s="300">
        <f t="shared" si="123"/>
        <v>0.03</v>
      </c>
      <c r="AA690" s="300">
        <f t="shared" si="124"/>
        <v>1E-3</v>
      </c>
      <c r="AB690" s="361">
        <f t="shared" si="125"/>
        <v>2.58</v>
      </c>
    </row>
    <row r="691" spans="1:28" x14ac:dyDescent="0.2">
      <c r="A691" s="72" t="str">
        <f t="shared" si="130"/>
        <v>貨4軽2TG</v>
      </c>
      <c r="B691" s="357" t="s">
        <v>1479</v>
      </c>
      <c r="C691" s="72" t="s">
        <v>918</v>
      </c>
      <c r="D691" s="291" t="s">
        <v>1375</v>
      </c>
      <c r="E691" s="291" t="s">
        <v>1382</v>
      </c>
      <c r="F691" s="291">
        <v>0.03</v>
      </c>
      <c r="G691" s="291">
        <v>1E-3</v>
      </c>
      <c r="H691" s="72">
        <v>2.58</v>
      </c>
      <c r="I691" s="12" t="s">
        <v>1745</v>
      </c>
      <c r="K691" s="275"/>
      <c r="L691" s="275"/>
      <c r="M691" s="275"/>
      <c r="N691" s="275"/>
      <c r="O691" s="275"/>
      <c r="P691" s="275"/>
      <c r="Q691" s="275"/>
      <c r="R691" s="275"/>
      <c r="S691" s="275"/>
      <c r="T691" s="318" t="str">
        <f t="shared" si="118"/>
        <v>トラック・バス</v>
      </c>
      <c r="U691" s="300" t="str">
        <f t="shared" si="119"/>
        <v>軽油</v>
      </c>
      <c r="V691" s="300" t="str">
        <f t="shared" si="120"/>
        <v>3.5 t～</v>
      </c>
      <c r="W691" s="300" t="str">
        <f t="shared" si="121"/>
        <v>H28</v>
      </c>
      <c r="X691" s="301" t="str">
        <f t="shared" si="122"/>
        <v>2TG</v>
      </c>
      <c r="Y691" s="287"/>
      <c r="Z691" s="300">
        <f t="shared" si="123"/>
        <v>0.03</v>
      </c>
      <c r="AA691" s="300">
        <f t="shared" si="124"/>
        <v>1E-3</v>
      </c>
      <c r="AB691" s="361">
        <f t="shared" si="125"/>
        <v>2.58</v>
      </c>
    </row>
    <row r="692" spans="1:28" x14ac:dyDescent="0.2">
      <c r="A692" s="72" t="str">
        <f t="shared" si="130"/>
        <v>貨4軽2CG</v>
      </c>
      <c r="B692" s="357" t="s">
        <v>1479</v>
      </c>
      <c r="C692" s="72" t="s">
        <v>918</v>
      </c>
      <c r="D692" s="291" t="s">
        <v>1376</v>
      </c>
      <c r="E692" s="291" t="s">
        <v>1378</v>
      </c>
      <c r="F692" s="291">
        <v>1.4999999999999999E-2</v>
      </c>
      <c r="G692" s="291">
        <v>5.0000000000000001E-4</v>
      </c>
      <c r="H692" s="284">
        <v>2.58</v>
      </c>
      <c r="I692" s="12" t="s">
        <v>241</v>
      </c>
      <c r="T692" s="318" t="str">
        <f t="shared" si="118"/>
        <v>トラック・バス</v>
      </c>
      <c r="U692" s="300" t="str">
        <f t="shared" si="119"/>
        <v>軽油</v>
      </c>
      <c r="V692" s="300" t="str">
        <f t="shared" si="120"/>
        <v>3.5 t～</v>
      </c>
      <c r="W692" s="300" t="str">
        <f t="shared" si="121"/>
        <v>H28</v>
      </c>
      <c r="X692" s="301" t="str">
        <f t="shared" si="122"/>
        <v>2CG</v>
      </c>
      <c r="Y692" s="287"/>
      <c r="Z692" s="300">
        <f t="shared" si="123"/>
        <v>1.4999999999999999E-2</v>
      </c>
      <c r="AA692" s="300">
        <f t="shared" si="124"/>
        <v>5.0000000000000001E-4</v>
      </c>
      <c r="AB692" s="361">
        <f t="shared" si="125"/>
        <v>2.58</v>
      </c>
    </row>
    <row r="693" spans="1:28" x14ac:dyDescent="0.2">
      <c r="A693" s="72" t="str">
        <f t="shared" ref="A693:A714" si="131">CONCATENATE(C693,E693)</f>
        <v>貨4軽2JG</v>
      </c>
      <c r="B693" s="357" t="s">
        <v>1479</v>
      </c>
      <c r="C693" s="72" t="s">
        <v>918</v>
      </c>
      <c r="D693" s="291" t="s">
        <v>1375</v>
      </c>
      <c r="E693" s="291" t="s">
        <v>1383</v>
      </c>
      <c r="F693" s="291">
        <v>1.4999999999999999E-2</v>
      </c>
      <c r="G693" s="291">
        <v>5.0000000000000001E-4</v>
      </c>
      <c r="H693" s="72">
        <v>2.58</v>
      </c>
      <c r="I693" s="12" t="s">
        <v>241</v>
      </c>
      <c r="T693" s="318" t="str">
        <f t="shared" si="118"/>
        <v>トラック・バス</v>
      </c>
      <c r="U693" s="300" t="str">
        <f t="shared" si="119"/>
        <v>軽油</v>
      </c>
      <c r="V693" s="300" t="str">
        <f t="shared" si="120"/>
        <v>3.5 t～</v>
      </c>
      <c r="W693" s="300" t="str">
        <f t="shared" si="121"/>
        <v>H28</v>
      </c>
      <c r="X693" s="301" t="str">
        <f t="shared" si="122"/>
        <v>2JG</v>
      </c>
      <c r="Y693" s="287"/>
      <c r="Z693" s="300">
        <f t="shared" si="123"/>
        <v>1.4999999999999999E-2</v>
      </c>
      <c r="AA693" s="300">
        <f t="shared" si="124"/>
        <v>5.0000000000000001E-4</v>
      </c>
      <c r="AB693" s="361">
        <f t="shared" si="125"/>
        <v>2.58</v>
      </c>
    </row>
    <row r="694" spans="1:28" x14ac:dyDescent="0.2">
      <c r="A694" s="72" t="str">
        <f t="shared" si="131"/>
        <v>貨4軽2NG</v>
      </c>
      <c r="B694" s="357" t="s">
        <v>1479</v>
      </c>
      <c r="C694" s="72" t="s">
        <v>918</v>
      </c>
      <c r="D694" s="291" t="s">
        <v>1376</v>
      </c>
      <c r="E694" s="291" t="s">
        <v>1384</v>
      </c>
      <c r="F694" s="291">
        <v>1.4999999999999999E-2</v>
      </c>
      <c r="G694" s="291">
        <v>5.0000000000000001E-4</v>
      </c>
      <c r="H694" s="284">
        <v>2.58</v>
      </c>
      <c r="I694" s="12" t="s">
        <v>241</v>
      </c>
      <c r="T694" s="318" t="str">
        <f t="shared" si="118"/>
        <v>トラック・バス</v>
      </c>
      <c r="U694" s="300" t="str">
        <f t="shared" si="119"/>
        <v>軽油</v>
      </c>
      <c r="V694" s="300" t="str">
        <f t="shared" si="120"/>
        <v>3.5 t～</v>
      </c>
      <c r="W694" s="300" t="str">
        <f t="shared" si="121"/>
        <v>H28</v>
      </c>
      <c r="X694" s="301" t="str">
        <f t="shared" si="122"/>
        <v>2NG</v>
      </c>
      <c r="Y694" s="287"/>
      <c r="Z694" s="300">
        <f t="shared" si="123"/>
        <v>1.4999999999999999E-2</v>
      </c>
      <c r="AA694" s="300">
        <f t="shared" si="124"/>
        <v>5.0000000000000001E-4</v>
      </c>
      <c r="AB694" s="361">
        <f t="shared" si="125"/>
        <v>2.58</v>
      </c>
    </row>
    <row r="695" spans="1:28" x14ac:dyDescent="0.2">
      <c r="A695" s="72" t="str">
        <f t="shared" si="131"/>
        <v>貨4軽2QG</v>
      </c>
      <c r="B695" s="357" t="s">
        <v>1479</v>
      </c>
      <c r="C695" s="72" t="s">
        <v>918</v>
      </c>
      <c r="D695" s="291" t="s">
        <v>1375</v>
      </c>
      <c r="E695" s="291" t="s">
        <v>1385</v>
      </c>
      <c r="F695" s="291">
        <v>1.4999999999999999E-2</v>
      </c>
      <c r="G695" s="291">
        <v>5.0000000000000001E-4</v>
      </c>
      <c r="H695" s="72">
        <v>2.58</v>
      </c>
      <c r="I695" s="12" t="s">
        <v>241</v>
      </c>
      <c r="T695" s="318" t="str">
        <f t="shared" si="118"/>
        <v>トラック・バス</v>
      </c>
      <c r="U695" s="300" t="str">
        <f t="shared" si="119"/>
        <v>軽油</v>
      </c>
      <c r="V695" s="300" t="str">
        <f t="shared" si="120"/>
        <v>3.5 t～</v>
      </c>
      <c r="W695" s="300" t="str">
        <f t="shared" si="121"/>
        <v>H28</v>
      </c>
      <c r="X695" s="301" t="str">
        <f t="shared" si="122"/>
        <v>2QG</v>
      </c>
      <c r="Y695" s="287"/>
      <c r="Z695" s="300">
        <f t="shared" si="123"/>
        <v>1.4999999999999999E-2</v>
      </c>
      <c r="AA695" s="300">
        <f t="shared" si="124"/>
        <v>5.0000000000000001E-4</v>
      </c>
      <c r="AB695" s="361">
        <f t="shared" si="125"/>
        <v>2.58</v>
      </c>
    </row>
    <row r="696" spans="1:28" x14ac:dyDescent="0.2">
      <c r="A696" s="72" t="str">
        <f t="shared" si="131"/>
        <v>貨4軽2SG</v>
      </c>
      <c r="B696" s="357" t="s">
        <v>1479</v>
      </c>
      <c r="C696" s="72" t="s">
        <v>918</v>
      </c>
      <c r="D696" s="291" t="s">
        <v>1376</v>
      </c>
      <c r="E696" s="291" t="s">
        <v>1386</v>
      </c>
      <c r="F696" s="291">
        <v>1.4999999999999999E-2</v>
      </c>
      <c r="G696" s="291">
        <v>5.0000000000000001E-4</v>
      </c>
      <c r="H696" s="72">
        <v>2.58</v>
      </c>
      <c r="I696" s="12" t="s">
        <v>241</v>
      </c>
      <c r="T696" s="318" t="str">
        <f t="shared" si="118"/>
        <v>トラック・バス</v>
      </c>
      <c r="U696" s="300" t="str">
        <f t="shared" si="119"/>
        <v>軽油</v>
      </c>
      <c r="V696" s="300" t="str">
        <f t="shared" si="120"/>
        <v>3.5 t～</v>
      </c>
      <c r="W696" s="300" t="str">
        <f t="shared" si="121"/>
        <v>H28</v>
      </c>
      <c r="X696" s="301" t="str">
        <f t="shared" si="122"/>
        <v>2SG</v>
      </c>
      <c r="Y696" s="287"/>
      <c r="Z696" s="300">
        <f t="shared" si="123"/>
        <v>1.4999999999999999E-2</v>
      </c>
      <c r="AA696" s="300">
        <f t="shared" si="124"/>
        <v>5.0000000000000001E-4</v>
      </c>
      <c r="AB696" s="361">
        <f t="shared" si="125"/>
        <v>2.58</v>
      </c>
    </row>
    <row r="697" spans="1:28" x14ac:dyDescent="0.2">
      <c r="A697" s="72" t="str">
        <f t="shared" si="131"/>
        <v>貨4軽2MG</v>
      </c>
      <c r="B697" s="357" t="s">
        <v>1479</v>
      </c>
      <c r="C697" s="72" t="s">
        <v>918</v>
      </c>
      <c r="D697" s="291" t="s">
        <v>1375</v>
      </c>
      <c r="E697" s="291" t="s">
        <v>1481</v>
      </c>
      <c r="F697" s="291">
        <v>7.4999999999999997E-3</v>
      </c>
      <c r="G697" s="291">
        <v>2.5000000000000001E-4</v>
      </c>
      <c r="H697" s="284">
        <v>2.58</v>
      </c>
      <c r="I697" s="12" t="s">
        <v>1480</v>
      </c>
      <c r="T697" s="318" t="str">
        <f t="shared" si="118"/>
        <v>トラック・バス</v>
      </c>
      <c r="U697" s="300" t="str">
        <f t="shared" si="119"/>
        <v>軽油</v>
      </c>
      <c r="V697" s="300" t="str">
        <f t="shared" si="120"/>
        <v>3.5 t～</v>
      </c>
      <c r="W697" s="300" t="str">
        <f t="shared" si="121"/>
        <v>H28</v>
      </c>
      <c r="X697" s="301" t="str">
        <f t="shared" si="122"/>
        <v>2MG</v>
      </c>
      <c r="Y697" s="287"/>
      <c r="Z697" s="300">
        <f t="shared" si="123"/>
        <v>7.4999999999999997E-3</v>
      </c>
      <c r="AA697" s="300">
        <f t="shared" si="124"/>
        <v>2.5000000000000001E-4</v>
      </c>
      <c r="AB697" s="361">
        <f t="shared" si="125"/>
        <v>2.58</v>
      </c>
    </row>
    <row r="698" spans="1:28" x14ac:dyDescent="0.2">
      <c r="A698" s="72" t="str">
        <f t="shared" si="131"/>
        <v>貨1CTP</v>
      </c>
      <c r="B698" s="72" t="s">
        <v>926</v>
      </c>
      <c r="C698" s="72" t="s">
        <v>925</v>
      </c>
      <c r="D698" s="72" t="s">
        <v>15</v>
      </c>
      <c r="E698" s="72" t="s">
        <v>84</v>
      </c>
      <c r="F698" s="284">
        <v>0.03</v>
      </c>
      <c r="G698" s="72">
        <v>0</v>
      </c>
      <c r="H698" s="72">
        <v>2.23</v>
      </c>
      <c r="I698" s="12" t="s">
        <v>47</v>
      </c>
      <c r="J698" s="72" t="s">
        <v>409</v>
      </c>
      <c r="T698" s="318" t="str">
        <f t="shared" si="118"/>
        <v>トラック・バス</v>
      </c>
      <c r="U698" s="300" t="str">
        <f t="shared" si="119"/>
        <v>CNG</v>
      </c>
      <c r="V698" s="300" t="str">
        <f t="shared" si="120"/>
        <v>～1.7 t</v>
      </c>
      <c r="W698" s="300" t="str">
        <f t="shared" si="121"/>
        <v>H12</v>
      </c>
      <c r="X698" s="301" t="str">
        <f t="shared" si="122"/>
        <v>TP</v>
      </c>
      <c r="Y698" s="380" t="s">
        <v>1713</v>
      </c>
      <c r="Z698" s="300">
        <f t="shared" si="123"/>
        <v>0.03</v>
      </c>
      <c r="AA698" s="300">
        <f t="shared" si="124"/>
        <v>0</v>
      </c>
      <c r="AB698" s="361">
        <f t="shared" si="125"/>
        <v>2.23</v>
      </c>
    </row>
    <row r="699" spans="1:28" x14ac:dyDescent="0.2">
      <c r="A699" s="72" t="str">
        <f t="shared" si="131"/>
        <v>貨1CLP</v>
      </c>
      <c r="B699" s="72" t="s">
        <v>926</v>
      </c>
      <c r="C699" s="72" t="s">
        <v>925</v>
      </c>
      <c r="D699" s="72" t="s">
        <v>15</v>
      </c>
      <c r="E699" s="72" t="s">
        <v>76</v>
      </c>
      <c r="F699" s="284">
        <v>0.02</v>
      </c>
      <c r="G699" s="72">
        <v>0</v>
      </c>
      <c r="H699" s="72">
        <v>2.23</v>
      </c>
      <c r="I699" s="12" t="s">
        <v>47</v>
      </c>
      <c r="J699" s="72" t="s">
        <v>410</v>
      </c>
      <c r="T699" s="318" t="str">
        <f t="shared" si="118"/>
        <v>トラック・バス</v>
      </c>
      <c r="U699" s="300" t="str">
        <f t="shared" si="119"/>
        <v>CNG</v>
      </c>
      <c r="V699" s="300" t="str">
        <f t="shared" si="120"/>
        <v>～1.7 t</v>
      </c>
      <c r="W699" s="300" t="str">
        <f t="shared" si="121"/>
        <v>H12</v>
      </c>
      <c r="X699" s="301" t="str">
        <f t="shared" si="122"/>
        <v>LP</v>
      </c>
      <c r="Y699" s="380" t="s">
        <v>1714</v>
      </c>
      <c r="Z699" s="300">
        <f t="shared" si="123"/>
        <v>0.02</v>
      </c>
      <c r="AA699" s="300">
        <f t="shared" si="124"/>
        <v>0</v>
      </c>
      <c r="AB699" s="361">
        <f t="shared" si="125"/>
        <v>2.23</v>
      </c>
    </row>
    <row r="700" spans="1:28" x14ac:dyDescent="0.2">
      <c r="A700" s="72" t="str">
        <f t="shared" si="131"/>
        <v>貨1CUP</v>
      </c>
      <c r="B700" s="72" t="s">
        <v>926</v>
      </c>
      <c r="C700" s="72" t="s">
        <v>925</v>
      </c>
      <c r="D700" s="72" t="s">
        <v>15</v>
      </c>
      <c r="E700" s="72" t="s">
        <v>91</v>
      </c>
      <c r="F700" s="72">
        <v>0.01</v>
      </c>
      <c r="G700" s="72">
        <v>0</v>
      </c>
      <c r="H700" s="72">
        <v>2.23</v>
      </c>
      <c r="I700" s="12" t="s">
        <v>47</v>
      </c>
      <c r="J700" t="s">
        <v>411</v>
      </c>
      <c r="T700" s="318" t="str">
        <f t="shared" si="118"/>
        <v>トラック・バス</v>
      </c>
      <c r="U700" s="300" t="str">
        <f t="shared" si="119"/>
        <v>CNG</v>
      </c>
      <c r="V700" s="300" t="str">
        <f t="shared" si="120"/>
        <v>～1.7 t</v>
      </c>
      <c r="W700" s="300" t="str">
        <f t="shared" si="121"/>
        <v>H12</v>
      </c>
      <c r="X700" s="301" t="str">
        <f t="shared" si="122"/>
        <v>UP</v>
      </c>
      <c r="Y700" s="380" t="s">
        <v>1715</v>
      </c>
      <c r="Z700" s="300">
        <f t="shared" si="123"/>
        <v>0.01</v>
      </c>
      <c r="AA700" s="300">
        <f t="shared" si="124"/>
        <v>0</v>
      </c>
      <c r="AB700" s="361">
        <f t="shared" si="125"/>
        <v>2.23</v>
      </c>
    </row>
    <row r="701" spans="1:28" x14ac:dyDescent="0.2">
      <c r="A701" s="72" t="str">
        <f t="shared" si="131"/>
        <v>貨1CAFE</v>
      </c>
      <c r="B701" s="72" t="s">
        <v>926</v>
      </c>
      <c r="C701" s="72" t="s">
        <v>925</v>
      </c>
      <c r="D701" s="72" t="s">
        <v>839</v>
      </c>
      <c r="E701" s="72" t="s">
        <v>412</v>
      </c>
      <c r="F701" s="72">
        <v>2.5000000000000001E-2</v>
      </c>
      <c r="G701" s="72">
        <v>0</v>
      </c>
      <c r="H701" s="72">
        <v>2.23</v>
      </c>
      <c r="I701" s="12" t="s">
        <v>47</v>
      </c>
      <c r="J701" t="s">
        <v>413</v>
      </c>
      <c r="T701" s="318" t="str">
        <f t="shared" si="118"/>
        <v>トラック・バス</v>
      </c>
      <c r="U701" s="300" t="str">
        <f t="shared" si="119"/>
        <v>CNG</v>
      </c>
      <c r="V701" s="300" t="str">
        <f t="shared" si="120"/>
        <v>～1.7 t</v>
      </c>
      <c r="W701" s="300" t="str">
        <f t="shared" si="121"/>
        <v>H17</v>
      </c>
      <c r="X701" s="301" t="str">
        <f t="shared" si="122"/>
        <v>AFE</v>
      </c>
      <c r="Y701" s="287"/>
      <c r="Z701" s="300">
        <f t="shared" si="123"/>
        <v>2.5000000000000001E-2</v>
      </c>
      <c r="AA701" s="300">
        <f t="shared" si="124"/>
        <v>0</v>
      </c>
      <c r="AB701" s="361">
        <f t="shared" si="125"/>
        <v>2.23</v>
      </c>
    </row>
    <row r="702" spans="1:28" x14ac:dyDescent="0.2">
      <c r="A702" s="72" t="str">
        <f t="shared" si="131"/>
        <v>貨1CAEE</v>
      </c>
      <c r="B702" s="72" t="s">
        <v>926</v>
      </c>
      <c r="C702" s="72" t="s">
        <v>925</v>
      </c>
      <c r="D702" s="72" t="s">
        <v>839</v>
      </c>
      <c r="E702" s="72" t="s">
        <v>414</v>
      </c>
      <c r="F702" s="72">
        <v>1.2500000000000001E-2</v>
      </c>
      <c r="G702" s="72">
        <v>0</v>
      </c>
      <c r="H702" s="72">
        <v>2.23</v>
      </c>
      <c r="I702" s="12" t="s">
        <v>47</v>
      </c>
      <c r="J702" t="s">
        <v>415</v>
      </c>
      <c r="T702" s="318" t="str">
        <f t="shared" si="118"/>
        <v>トラック・バス</v>
      </c>
      <c r="U702" s="300" t="str">
        <f t="shared" si="119"/>
        <v>CNG</v>
      </c>
      <c r="V702" s="300" t="str">
        <f t="shared" si="120"/>
        <v>～1.7 t</v>
      </c>
      <c r="W702" s="300" t="str">
        <f t="shared" si="121"/>
        <v>H17</v>
      </c>
      <c r="X702" s="301" t="str">
        <f t="shared" si="122"/>
        <v>AEE</v>
      </c>
      <c r="Y702" s="287"/>
      <c r="Z702" s="300">
        <f t="shared" si="123"/>
        <v>1.2500000000000001E-2</v>
      </c>
      <c r="AA702" s="300">
        <f t="shared" si="124"/>
        <v>0</v>
      </c>
      <c r="AB702" s="361">
        <f t="shared" si="125"/>
        <v>2.23</v>
      </c>
    </row>
    <row r="703" spans="1:28" s="284" customFormat="1" x14ac:dyDescent="0.2">
      <c r="A703" s="72" t="str">
        <f t="shared" si="131"/>
        <v>貨1CCEE</v>
      </c>
      <c r="B703" s="272" t="s">
        <v>926</v>
      </c>
      <c r="C703" s="272" t="s">
        <v>925</v>
      </c>
      <c r="D703" s="273" t="s">
        <v>839</v>
      </c>
      <c r="E703" s="273" t="s">
        <v>921</v>
      </c>
      <c r="F703" s="272">
        <v>1.2500000000000001E-2</v>
      </c>
      <c r="G703" s="272">
        <v>0</v>
      </c>
      <c r="H703" s="272">
        <v>2.23</v>
      </c>
      <c r="I703" s="274" t="s">
        <v>47</v>
      </c>
      <c r="J703" s="273" t="s">
        <v>800</v>
      </c>
      <c r="K703" s="72"/>
      <c r="L703" s="72"/>
      <c r="M703" s="72"/>
      <c r="N703" s="72"/>
      <c r="O703" s="72"/>
      <c r="P703" s="72"/>
      <c r="Q703" s="72"/>
      <c r="R703" s="72"/>
      <c r="S703" s="72"/>
      <c r="T703" s="318" t="str">
        <f t="shared" si="118"/>
        <v>トラック・バス</v>
      </c>
      <c r="U703" s="300" t="str">
        <f t="shared" si="119"/>
        <v>CNG</v>
      </c>
      <c r="V703" s="300" t="str">
        <f t="shared" si="120"/>
        <v>～1.7 t</v>
      </c>
      <c r="W703" s="300" t="str">
        <f t="shared" si="121"/>
        <v>H17</v>
      </c>
      <c r="X703" s="301" t="str">
        <f t="shared" si="122"/>
        <v>CEE</v>
      </c>
      <c r="Y703" s="380" t="s">
        <v>1056</v>
      </c>
      <c r="Z703" s="300">
        <f t="shared" si="123"/>
        <v>1.2500000000000001E-2</v>
      </c>
      <c r="AA703" s="300">
        <f t="shared" si="124"/>
        <v>0</v>
      </c>
      <c r="AB703" s="361">
        <f t="shared" si="125"/>
        <v>2.23</v>
      </c>
    </row>
    <row r="704" spans="1:28" x14ac:dyDescent="0.2">
      <c r="A704" s="72" t="str">
        <f t="shared" si="131"/>
        <v>貨1CCFE</v>
      </c>
      <c r="B704" s="272" t="s">
        <v>926</v>
      </c>
      <c r="C704" s="272" t="s">
        <v>925</v>
      </c>
      <c r="D704" s="273" t="s">
        <v>839</v>
      </c>
      <c r="E704" s="273" t="s">
        <v>922</v>
      </c>
      <c r="F704" s="272">
        <v>1.2500000000000001E-2</v>
      </c>
      <c r="G704" s="272">
        <v>0</v>
      </c>
      <c r="H704" s="272">
        <v>2.23</v>
      </c>
      <c r="I704" s="274" t="s">
        <v>47</v>
      </c>
      <c r="J704" s="273" t="s">
        <v>799</v>
      </c>
      <c r="T704" s="318" t="str">
        <f t="shared" si="118"/>
        <v>トラック・バス</v>
      </c>
      <c r="U704" s="300" t="str">
        <f t="shared" si="119"/>
        <v>CNG</v>
      </c>
      <c r="V704" s="300" t="str">
        <f t="shared" si="120"/>
        <v>～1.7 t</v>
      </c>
      <c r="W704" s="300" t="str">
        <f t="shared" si="121"/>
        <v>H17</v>
      </c>
      <c r="X704" s="301" t="str">
        <f t="shared" si="122"/>
        <v>CFE</v>
      </c>
      <c r="Y704" s="380" t="s">
        <v>1056</v>
      </c>
      <c r="Z704" s="300">
        <f t="shared" si="123"/>
        <v>1.2500000000000001E-2</v>
      </c>
      <c r="AA704" s="300">
        <f t="shared" si="124"/>
        <v>0</v>
      </c>
      <c r="AB704" s="361">
        <f t="shared" si="125"/>
        <v>2.23</v>
      </c>
    </row>
    <row r="705" spans="1:35" x14ac:dyDescent="0.2">
      <c r="A705" s="72" t="str">
        <f t="shared" si="131"/>
        <v>貨1CDEE</v>
      </c>
      <c r="B705" s="272" t="s">
        <v>926</v>
      </c>
      <c r="C705" s="272" t="s">
        <v>925</v>
      </c>
      <c r="D705" s="273" t="s">
        <v>839</v>
      </c>
      <c r="E705" s="273" t="s">
        <v>923</v>
      </c>
      <c r="F705" s="272">
        <v>6.2500000000000003E-3</v>
      </c>
      <c r="G705" s="272">
        <v>0</v>
      </c>
      <c r="H705" s="272">
        <v>2.23</v>
      </c>
      <c r="I705" s="274" t="s">
        <v>47</v>
      </c>
      <c r="J705" s="273" t="s">
        <v>1127</v>
      </c>
      <c r="T705" s="318" t="str">
        <f t="shared" si="118"/>
        <v>トラック・バス</v>
      </c>
      <c r="U705" s="300" t="str">
        <f t="shared" si="119"/>
        <v>CNG</v>
      </c>
      <c r="V705" s="300" t="str">
        <f t="shared" si="120"/>
        <v>～1.7 t</v>
      </c>
      <c r="W705" s="300" t="str">
        <f t="shared" si="121"/>
        <v>H17</v>
      </c>
      <c r="X705" s="301" t="str">
        <f t="shared" si="122"/>
        <v>DEE</v>
      </c>
      <c r="Y705" s="380" t="s">
        <v>1057</v>
      </c>
      <c r="Z705" s="300">
        <f t="shared" si="123"/>
        <v>6.2500000000000003E-3</v>
      </c>
      <c r="AA705" s="300">
        <f t="shared" si="124"/>
        <v>0</v>
      </c>
      <c r="AB705" s="361">
        <f t="shared" si="125"/>
        <v>2.23</v>
      </c>
    </row>
    <row r="706" spans="1:35" s="284" customFormat="1" x14ac:dyDescent="0.2">
      <c r="A706" s="72" t="str">
        <f t="shared" si="131"/>
        <v>貨1CDFE</v>
      </c>
      <c r="B706" s="272" t="s">
        <v>926</v>
      </c>
      <c r="C706" s="272" t="s">
        <v>925</v>
      </c>
      <c r="D706" s="273" t="s">
        <v>839</v>
      </c>
      <c r="E706" s="273" t="s">
        <v>924</v>
      </c>
      <c r="F706" s="272">
        <v>6.2500000000000003E-3</v>
      </c>
      <c r="G706" s="272">
        <v>0</v>
      </c>
      <c r="H706" s="272">
        <v>2.23</v>
      </c>
      <c r="I706" s="274" t="s">
        <v>47</v>
      </c>
      <c r="J706" s="273" t="s">
        <v>1128</v>
      </c>
      <c r="K706" s="72"/>
      <c r="L706" s="72"/>
      <c r="M706" s="72"/>
      <c r="N706" s="72"/>
      <c r="O706" s="72"/>
      <c r="P706" s="72"/>
      <c r="Q706" s="72"/>
      <c r="R706" s="72"/>
      <c r="S706" s="72"/>
      <c r="T706" s="318" t="str">
        <f t="shared" si="118"/>
        <v>トラック・バス</v>
      </c>
      <c r="U706" s="300" t="str">
        <f t="shared" si="119"/>
        <v>CNG</v>
      </c>
      <c r="V706" s="300" t="str">
        <f t="shared" si="120"/>
        <v>～1.7 t</v>
      </c>
      <c r="W706" s="300" t="str">
        <f t="shared" si="121"/>
        <v>H17</v>
      </c>
      <c r="X706" s="301" t="str">
        <f t="shared" si="122"/>
        <v>DFE</v>
      </c>
      <c r="Y706" s="380" t="s">
        <v>1057</v>
      </c>
      <c r="Z706" s="300">
        <f t="shared" si="123"/>
        <v>6.2500000000000003E-3</v>
      </c>
      <c r="AA706" s="300">
        <f t="shared" si="124"/>
        <v>0</v>
      </c>
      <c r="AB706" s="361">
        <f t="shared" si="125"/>
        <v>2.23</v>
      </c>
    </row>
    <row r="707" spans="1:35" x14ac:dyDescent="0.2">
      <c r="A707" s="72" t="str">
        <f t="shared" si="131"/>
        <v>貨1CLFE</v>
      </c>
      <c r="B707" s="272" t="s">
        <v>926</v>
      </c>
      <c r="C707" s="272" t="s">
        <v>925</v>
      </c>
      <c r="D707" s="273" t="s">
        <v>1100</v>
      </c>
      <c r="E707" s="273" t="s">
        <v>416</v>
      </c>
      <c r="F707" s="272">
        <v>2.5000000000000001E-2</v>
      </c>
      <c r="G707" s="272">
        <v>0</v>
      </c>
      <c r="H707" s="272">
        <v>2.23</v>
      </c>
      <c r="I707" s="274" t="s">
        <v>47</v>
      </c>
      <c r="J707" s="273"/>
      <c r="T707" s="318" t="str">
        <f t="shared" si="118"/>
        <v>トラック・バス</v>
      </c>
      <c r="U707" s="300" t="str">
        <f t="shared" si="119"/>
        <v>CNG</v>
      </c>
      <c r="V707" s="300" t="str">
        <f t="shared" si="120"/>
        <v>～1.7 t</v>
      </c>
      <c r="W707" s="300" t="str">
        <f t="shared" si="121"/>
        <v>H21</v>
      </c>
      <c r="X707" s="301" t="str">
        <f t="shared" si="122"/>
        <v>LFE</v>
      </c>
      <c r="Y707" s="287"/>
      <c r="Z707" s="300">
        <f t="shared" si="123"/>
        <v>2.5000000000000001E-2</v>
      </c>
      <c r="AA707" s="300">
        <f t="shared" si="124"/>
        <v>0</v>
      </c>
      <c r="AB707" s="361">
        <f t="shared" si="125"/>
        <v>2.23</v>
      </c>
      <c r="AD707" s="272"/>
      <c r="AE707" s="272"/>
      <c r="AF707" s="272"/>
      <c r="AG707" s="272"/>
      <c r="AH707" s="272"/>
      <c r="AI707" s="272"/>
    </row>
    <row r="708" spans="1:35" x14ac:dyDescent="0.2">
      <c r="A708" s="72" t="str">
        <f t="shared" si="131"/>
        <v>貨1CLEE</v>
      </c>
      <c r="B708" s="72" t="s">
        <v>926</v>
      </c>
      <c r="C708" s="72" t="s">
        <v>925</v>
      </c>
      <c r="D708" s="72" t="s">
        <v>1100</v>
      </c>
      <c r="E708" s="72" t="s">
        <v>417</v>
      </c>
      <c r="F708" s="72">
        <v>1.2500000000000001E-2</v>
      </c>
      <c r="G708" s="72">
        <v>0</v>
      </c>
      <c r="H708" s="72">
        <v>2.23</v>
      </c>
      <c r="I708" s="12" t="s">
        <v>47</v>
      </c>
      <c r="J708" s="72" t="s">
        <v>242</v>
      </c>
      <c r="T708" s="318" t="str">
        <f t="shared" si="118"/>
        <v>トラック・バス</v>
      </c>
      <c r="U708" s="300" t="str">
        <f t="shared" si="119"/>
        <v>CNG</v>
      </c>
      <c r="V708" s="300" t="str">
        <f t="shared" si="120"/>
        <v>～1.7 t</v>
      </c>
      <c r="W708" s="300" t="str">
        <f t="shared" si="121"/>
        <v>H21</v>
      </c>
      <c r="X708" s="301" t="str">
        <f t="shared" si="122"/>
        <v>LEE</v>
      </c>
      <c r="Y708" s="287"/>
      <c r="Z708" s="300">
        <f t="shared" si="123"/>
        <v>1.2500000000000001E-2</v>
      </c>
      <c r="AA708" s="300">
        <f t="shared" si="124"/>
        <v>0</v>
      </c>
      <c r="AB708" s="361">
        <f t="shared" si="125"/>
        <v>2.23</v>
      </c>
      <c r="AD708" s="272"/>
      <c r="AE708" s="272"/>
      <c r="AF708" s="272"/>
      <c r="AG708" s="272"/>
      <c r="AH708" s="272"/>
      <c r="AI708" s="272"/>
    </row>
    <row r="709" spans="1:35" x14ac:dyDescent="0.2">
      <c r="A709" s="72" t="str">
        <f t="shared" si="131"/>
        <v>貨1CMFE</v>
      </c>
      <c r="B709" s="72" t="s">
        <v>926</v>
      </c>
      <c r="C709" s="72" t="s">
        <v>925</v>
      </c>
      <c r="D709" s="72" t="s">
        <v>1100</v>
      </c>
      <c r="E709" s="72" t="s">
        <v>418</v>
      </c>
      <c r="F709" s="72">
        <v>1.2500000000000001E-2</v>
      </c>
      <c r="G709" s="72">
        <v>0</v>
      </c>
      <c r="H709" s="72">
        <v>2.23</v>
      </c>
      <c r="I709" s="12" t="s">
        <v>47</v>
      </c>
      <c r="J709" s="72" t="s">
        <v>1056</v>
      </c>
      <c r="K709" s="284"/>
      <c r="L709" s="284"/>
      <c r="M709" s="284"/>
      <c r="N709" s="284"/>
      <c r="O709" s="284"/>
      <c r="P709" s="284"/>
      <c r="Q709" s="284"/>
      <c r="R709" s="284"/>
      <c r="S709" s="284"/>
      <c r="T709" s="318" t="str">
        <f t="shared" ref="T709:T772" si="132">IF(LEFT(C709,1)="貨","トラック・バス","乗用車")</f>
        <v>トラック・バス</v>
      </c>
      <c r="U709" s="300" t="str">
        <f t="shared" ref="U709:U772" si="133">VLOOKUP(RIGHT(C709,1),$AL$4:$AM$8,2,FALSE)</f>
        <v>CNG</v>
      </c>
      <c r="V709" s="300" t="str">
        <f t="shared" ref="V709:V772" si="134">VLOOKUP(VALUE(MID(C709,2,1)),$AL$10:$AM$15,2,FALSE)</f>
        <v>～1.7 t</v>
      </c>
      <c r="W709" s="300" t="str">
        <f t="shared" ref="W709:W772" si="135">D709</f>
        <v>H21</v>
      </c>
      <c r="X709" s="301" t="str">
        <f t="shared" ref="X709:X772" si="136">E709</f>
        <v>MFE</v>
      </c>
      <c r="Y709" s="380" t="s">
        <v>1056</v>
      </c>
      <c r="Z709" s="300">
        <f t="shared" ref="Z709:Z772" si="137">F709</f>
        <v>1.2500000000000001E-2</v>
      </c>
      <c r="AA709" s="300">
        <f t="shared" ref="AA709:AA772" si="138">G709</f>
        <v>0</v>
      </c>
      <c r="AB709" s="361">
        <f t="shared" ref="AB709:AB772" si="139">H709</f>
        <v>2.23</v>
      </c>
      <c r="AD709" s="272"/>
      <c r="AE709" s="272"/>
      <c r="AF709" s="272"/>
      <c r="AG709" s="272"/>
      <c r="AH709" s="272"/>
      <c r="AI709" s="272"/>
    </row>
    <row r="710" spans="1:35" s="272" customFormat="1" x14ac:dyDescent="0.2">
      <c r="A710" s="72" t="str">
        <f t="shared" si="131"/>
        <v>貨1CMEE</v>
      </c>
      <c r="B710" s="72" t="s">
        <v>926</v>
      </c>
      <c r="C710" s="72" t="s">
        <v>925</v>
      </c>
      <c r="D710" s="72" t="s">
        <v>1100</v>
      </c>
      <c r="E710" s="72" t="s">
        <v>419</v>
      </c>
      <c r="F710" s="72">
        <v>1.2500000000000001E-2</v>
      </c>
      <c r="G710" s="72">
        <v>0</v>
      </c>
      <c r="H710" s="72">
        <v>2.23</v>
      </c>
      <c r="I710" s="12" t="s">
        <v>47</v>
      </c>
      <c r="J710" s="72" t="s">
        <v>1115</v>
      </c>
      <c r="K710" s="72"/>
      <c r="L710" s="72"/>
      <c r="M710" s="72"/>
      <c r="N710" s="72"/>
      <c r="O710" s="72"/>
      <c r="P710" s="72"/>
      <c r="Q710" s="72"/>
      <c r="R710" s="72"/>
      <c r="S710" s="72"/>
      <c r="T710" s="318" t="str">
        <f t="shared" si="132"/>
        <v>トラック・バス</v>
      </c>
      <c r="U710" s="300" t="str">
        <f t="shared" si="133"/>
        <v>CNG</v>
      </c>
      <c r="V710" s="300" t="str">
        <f t="shared" si="134"/>
        <v>～1.7 t</v>
      </c>
      <c r="W710" s="300" t="str">
        <f t="shared" si="135"/>
        <v>H21</v>
      </c>
      <c r="X710" s="301" t="str">
        <f t="shared" si="136"/>
        <v>MEE</v>
      </c>
      <c r="Y710" s="380" t="s">
        <v>1056</v>
      </c>
      <c r="Z710" s="300">
        <f t="shared" si="137"/>
        <v>1.2500000000000001E-2</v>
      </c>
      <c r="AA710" s="300">
        <f t="shared" si="138"/>
        <v>0</v>
      </c>
      <c r="AB710" s="361">
        <f t="shared" si="139"/>
        <v>2.23</v>
      </c>
    </row>
    <row r="711" spans="1:35" s="272" customFormat="1" x14ac:dyDescent="0.2">
      <c r="A711" s="72" t="str">
        <f t="shared" si="131"/>
        <v>貨1CRFE</v>
      </c>
      <c r="B711" s="72" t="s">
        <v>926</v>
      </c>
      <c r="C711" s="72" t="s">
        <v>925</v>
      </c>
      <c r="D711" s="72" t="s">
        <v>1100</v>
      </c>
      <c r="E711" s="72" t="s">
        <v>420</v>
      </c>
      <c r="F711" s="72">
        <v>6.2500000000000003E-3</v>
      </c>
      <c r="G711" s="72">
        <v>0</v>
      </c>
      <c r="H711" s="72">
        <v>2.23</v>
      </c>
      <c r="I711" s="12" t="s">
        <v>47</v>
      </c>
      <c r="J711" s="72" t="s">
        <v>1057</v>
      </c>
      <c r="K711" s="72"/>
      <c r="L711" s="72"/>
      <c r="M711" s="72"/>
      <c r="N711" s="72"/>
      <c r="O711" s="72"/>
      <c r="P711" s="72"/>
      <c r="Q711" s="72"/>
      <c r="R711" s="72"/>
      <c r="S711" s="72"/>
      <c r="T711" s="318" t="str">
        <f t="shared" si="132"/>
        <v>トラック・バス</v>
      </c>
      <c r="U711" s="300" t="str">
        <f t="shared" si="133"/>
        <v>CNG</v>
      </c>
      <c r="V711" s="300" t="str">
        <f t="shared" si="134"/>
        <v>～1.7 t</v>
      </c>
      <c r="W711" s="300" t="str">
        <f t="shared" si="135"/>
        <v>H21</v>
      </c>
      <c r="X711" s="301" t="str">
        <f t="shared" si="136"/>
        <v>RFE</v>
      </c>
      <c r="Y711" s="380" t="s">
        <v>1057</v>
      </c>
      <c r="Z711" s="300">
        <f t="shared" si="137"/>
        <v>6.2500000000000003E-3</v>
      </c>
      <c r="AA711" s="300">
        <f t="shared" si="138"/>
        <v>0</v>
      </c>
      <c r="AB711" s="361">
        <f t="shared" si="139"/>
        <v>2.23</v>
      </c>
    </row>
    <row r="712" spans="1:35" s="284" customFormat="1" x14ac:dyDescent="0.2">
      <c r="A712" s="72" t="str">
        <f t="shared" si="131"/>
        <v>貨1CREE</v>
      </c>
      <c r="B712" s="72" t="s">
        <v>926</v>
      </c>
      <c r="C712" s="72" t="s">
        <v>925</v>
      </c>
      <c r="D712" s="72" t="s">
        <v>1100</v>
      </c>
      <c r="E712" s="72" t="s">
        <v>421</v>
      </c>
      <c r="F712" s="72">
        <v>6.2500000000000003E-3</v>
      </c>
      <c r="G712" s="72">
        <v>0</v>
      </c>
      <c r="H712" s="72">
        <v>2.23</v>
      </c>
      <c r="I712" s="12" t="s">
        <v>47</v>
      </c>
      <c r="J712" s="72" t="s">
        <v>1116</v>
      </c>
      <c r="T712" s="318" t="str">
        <f t="shared" si="132"/>
        <v>トラック・バス</v>
      </c>
      <c r="U712" s="300" t="str">
        <f t="shared" si="133"/>
        <v>CNG</v>
      </c>
      <c r="V712" s="300" t="str">
        <f t="shared" si="134"/>
        <v>～1.7 t</v>
      </c>
      <c r="W712" s="300" t="str">
        <f t="shared" si="135"/>
        <v>H21</v>
      </c>
      <c r="X712" s="301" t="str">
        <f t="shared" si="136"/>
        <v>REE</v>
      </c>
      <c r="Y712" s="380" t="s">
        <v>1057</v>
      </c>
      <c r="Z712" s="300">
        <f t="shared" si="137"/>
        <v>6.2500000000000003E-3</v>
      </c>
      <c r="AA712" s="300">
        <f t="shared" si="138"/>
        <v>0</v>
      </c>
      <c r="AB712" s="361">
        <f t="shared" si="139"/>
        <v>2.23</v>
      </c>
    </row>
    <row r="713" spans="1:35" s="272" customFormat="1" x14ac:dyDescent="0.2">
      <c r="A713" s="72" t="str">
        <f t="shared" si="131"/>
        <v>貨1CQFE</v>
      </c>
      <c r="B713" s="72" t="s">
        <v>926</v>
      </c>
      <c r="C713" s="72" t="s">
        <v>925</v>
      </c>
      <c r="D713" s="72" t="s">
        <v>1100</v>
      </c>
      <c r="E713" s="72" t="s">
        <v>422</v>
      </c>
      <c r="F713" s="284">
        <v>2.2499999999999999E-2</v>
      </c>
      <c r="G713" s="72">
        <v>0</v>
      </c>
      <c r="H713" s="272">
        <v>2.23</v>
      </c>
      <c r="I713" s="12" t="s">
        <v>47</v>
      </c>
      <c r="J713" s="72" t="s">
        <v>797</v>
      </c>
      <c r="K713" s="72"/>
      <c r="L713" s="72"/>
      <c r="M713" s="72"/>
      <c r="N713" s="72"/>
      <c r="O713" s="72"/>
      <c r="P713" s="72"/>
      <c r="Q713" s="72"/>
      <c r="R713" s="72"/>
      <c r="S713" s="72"/>
      <c r="T713" s="318" t="str">
        <f t="shared" si="132"/>
        <v>トラック・バス</v>
      </c>
      <c r="U713" s="300" t="str">
        <f t="shared" si="133"/>
        <v>CNG</v>
      </c>
      <c r="V713" s="300" t="str">
        <f t="shared" si="134"/>
        <v>～1.7 t</v>
      </c>
      <c r="W713" s="300" t="str">
        <f t="shared" si="135"/>
        <v>H21</v>
      </c>
      <c r="X713" s="301" t="str">
        <f t="shared" si="136"/>
        <v>QFE</v>
      </c>
      <c r="Y713" s="380" t="s">
        <v>1705</v>
      </c>
      <c r="Z713" s="300">
        <f t="shared" si="137"/>
        <v>2.2499999999999999E-2</v>
      </c>
      <c r="AA713" s="300">
        <f t="shared" si="138"/>
        <v>0</v>
      </c>
      <c r="AB713" s="361">
        <f t="shared" si="139"/>
        <v>2.23</v>
      </c>
    </row>
    <row r="714" spans="1:35" s="272" customFormat="1" x14ac:dyDescent="0.2">
      <c r="A714" s="72" t="str">
        <f t="shared" si="131"/>
        <v>貨1CQEE</v>
      </c>
      <c r="B714" s="72" t="s">
        <v>926</v>
      </c>
      <c r="C714" s="72" t="s">
        <v>925</v>
      </c>
      <c r="D714" s="72" t="s">
        <v>1100</v>
      </c>
      <c r="E714" s="72" t="s">
        <v>423</v>
      </c>
      <c r="F714" s="284">
        <v>2.2499999999999999E-2</v>
      </c>
      <c r="G714" s="72">
        <v>0</v>
      </c>
      <c r="H714" s="272">
        <v>2.23</v>
      </c>
      <c r="I714" s="12" t="s">
        <v>47</v>
      </c>
      <c r="J714" s="72" t="s">
        <v>798</v>
      </c>
      <c r="K714" s="72"/>
      <c r="L714" s="72"/>
      <c r="M714" s="72"/>
      <c r="N714" s="72"/>
      <c r="O714" s="72"/>
      <c r="P714" s="72"/>
      <c r="Q714" s="72"/>
      <c r="R714" s="72"/>
      <c r="S714" s="72"/>
      <c r="T714" s="318" t="str">
        <f t="shared" si="132"/>
        <v>トラック・バス</v>
      </c>
      <c r="U714" s="300" t="str">
        <f t="shared" si="133"/>
        <v>CNG</v>
      </c>
      <c r="V714" s="300" t="str">
        <f t="shared" si="134"/>
        <v>～1.7 t</v>
      </c>
      <c r="W714" s="300" t="str">
        <f t="shared" si="135"/>
        <v>H21</v>
      </c>
      <c r="X714" s="301" t="str">
        <f t="shared" si="136"/>
        <v>QEE</v>
      </c>
      <c r="Y714" s="380" t="s">
        <v>1705</v>
      </c>
      <c r="Z714" s="300">
        <f t="shared" si="137"/>
        <v>2.2499999999999999E-2</v>
      </c>
      <c r="AA714" s="300">
        <f t="shared" si="138"/>
        <v>0</v>
      </c>
      <c r="AB714" s="361">
        <f t="shared" si="139"/>
        <v>2.23</v>
      </c>
    </row>
    <row r="715" spans="1:35" s="284" customFormat="1" x14ac:dyDescent="0.2">
      <c r="A715" s="72" t="str">
        <f t="shared" ref="A715:A722" si="140">CONCATENATE(C715,E715)</f>
        <v>貨1C3FE</v>
      </c>
      <c r="B715" s="72" t="s">
        <v>926</v>
      </c>
      <c r="C715" s="72" t="s">
        <v>925</v>
      </c>
      <c r="D715" s="291" t="s">
        <v>1289</v>
      </c>
      <c r="E715" s="291" t="s">
        <v>1349</v>
      </c>
      <c r="F715" s="284">
        <v>2.5000000000000001E-2</v>
      </c>
      <c r="G715" s="72">
        <v>0</v>
      </c>
      <c r="H715" s="272">
        <v>2.23</v>
      </c>
      <c r="I715" s="12" t="s">
        <v>47</v>
      </c>
      <c r="J715" s="72"/>
      <c r="T715" s="318" t="str">
        <f t="shared" si="132"/>
        <v>トラック・バス</v>
      </c>
      <c r="U715" s="300" t="str">
        <f t="shared" si="133"/>
        <v>CNG</v>
      </c>
      <c r="V715" s="300" t="str">
        <f t="shared" si="134"/>
        <v>～1.7 t</v>
      </c>
      <c r="W715" s="300" t="str">
        <f t="shared" si="135"/>
        <v>H30</v>
      </c>
      <c r="X715" s="301" t="str">
        <f t="shared" si="136"/>
        <v>3FE</v>
      </c>
      <c r="Y715" s="380"/>
      <c r="Z715" s="300">
        <f t="shared" si="137"/>
        <v>2.5000000000000001E-2</v>
      </c>
      <c r="AA715" s="300">
        <f t="shared" si="138"/>
        <v>0</v>
      </c>
      <c r="AB715" s="361">
        <f t="shared" si="139"/>
        <v>2.23</v>
      </c>
    </row>
    <row r="716" spans="1:35" s="272" customFormat="1" x14ac:dyDescent="0.2">
      <c r="A716" s="72" t="str">
        <f t="shared" si="140"/>
        <v>貨1C3EE</v>
      </c>
      <c r="B716" s="72" t="s">
        <v>926</v>
      </c>
      <c r="C716" s="72" t="s">
        <v>925</v>
      </c>
      <c r="D716" s="291" t="s">
        <v>1290</v>
      </c>
      <c r="E716" s="291" t="s">
        <v>1350</v>
      </c>
      <c r="F716" s="284">
        <v>1.2500000000000001E-2</v>
      </c>
      <c r="G716" s="72">
        <v>0</v>
      </c>
      <c r="H716" s="272">
        <v>2.23</v>
      </c>
      <c r="I716" s="12" t="s">
        <v>47</v>
      </c>
      <c r="J716" s="72"/>
      <c r="T716" s="318" t="str">
        <f t="shared" si="132"/>
        <v>トラック・バス</v>
      </c>
      <c r="U716" s="300" t="str">
        <f t="shared" si="133"/>
        <v>CNG</v>
      </c>
      <c r="V716" s="300" t="str">
        <f t="shared" si="134"/>
        <v>～1.7 t</v>
      </c>
      <c r="W716" s="300" t="str">
        <f t="shared" si="135"/>
        <v>H30</v>
      </c>
      <c r="X716" s="301" t="str">
        <f t="shared" si="136"/>
        <v>3EE</v>
      </c>
      <c r="Y716" s="380"/>
      <c r="Z716" s="300">
        <f t="shared" si="137"/>
        <v>1.2500000000000001E-2</v>
      </c>
      <c r="AA716" s="300">
        <f t="shared" si="138"/>
        <v>0</v>
      </c>
      <c r="AB716" s="361">
        <f t="shared" si="139"/>
        <v>2.23</v>
      </c>
      <c r="AD716" s="72"/>
      <c r="AE716" s="72"/>
      <c r="AF716" s="72"/>
      <c r="AG716" s="72"/>
      <c r="AH716" s="72"/>
      <c r="AI716" s="72"/>
    </row>
    <row r="717" spans="1:35" s="272" customFormat="1" x14ac:dyDescent="0.2">
      <c r="A717" s="72" t="str">
        <f t="shared" si="140"/>
        <v>貨1C4FE</v>
      </c>
      <c r="B717" s="72" t="s">
        <v>926</v>
      </c>
      <c r="C717" s="72" t="s">
        <v>925</v>
      </c>
      <c r="D717" s="291" t="s">
        <v>1291</v>
      </c>
      <c r="E717" s="291" t="s">
        <v>1351</v>
      </c>
      <c r="F717" s="284">
        <v>1.8749999999999999E-2</v>
      </c>
      <c r="G717" s="72">
        <v>0</v>
      </c>
      <c r="H717" s="272">
        <v>2.23</v>
      </c>
      <c r="I717" s="12" t="s">
        <v>47</v>
      </c>
      <c r="J717" s="72"/>
      <c r="T717" s="318" t="str">
        <f t="shared" si="132"/>
        <v>トラック・バス</v>
      </c>
      <c r="U717" s="300" t="str">
        <f t="shared" si="133"/>
        <v>CNG</v>
      </c>
      <c r="V717" s="300" t="str">
        <f t="shared" si="134"/>
        <v>～1.7 t</v>
      </c>
      <c r="W717" s="300" t="str">
        <f t="shared" si="135"/>
        <v>H30</v>
      </c>
      <c r="X717" s="301" t="str">
        <f t="shared" si="136"/>
        <v>4FE</v>
      </c>
      <c r="Y717" s="380" t="s">
        <v>1704</v>
      </c>
      <c r="Z717" s="300">
        <f t="shared" si="137"/>
        <v>1.8749999999999999E-2</v>
      </c>
      <c r="AA717" s="300">
        <f t="shared" si="138"/>
        <v>0</v>
      </c>
      <c r="AB717" s="361">
        <f t="shared" si="139"/>
        <v>2.23</v>
      </c>
      <c r="AD717" s="72"/>
      <c r="AE717" s="72"/>
      <c r="AF717" s="72"/>
      <c r="AG717" s="72"/>
      <c r="AH717" s="72"/>
      <c r="AI717" s="72"/>
    </row>
    <row r="718" spans="1:35" s="284" customFormat="1" x14ac:dyDescent="0.2">
      <c r="A718" s="72" t="str">
        <f t="shared" si="140"/>
        <v>貨1C4EE</v>
      </c>
      <c r="B718" s="72" t="s">
        <v>926</v>
      </c>
      <c r="C718" s="72" t="s">
        <v>925</v>
      </c>
      <c r="D718" s="291" t="s">
        <v>1288</v>
      </c>
      <c r="E718" s="291" t="s">
        <v>1352</v>
      </c>
      <c r="F718" s="284">
        <v>1.8749999999999999E-2</v>
      </c>
      <c r="G718" s="72">
        <v>0</v>
      </c>
      <c r="H718" s="72">
        <v>2.23</v>
      </c>
      <c r="I718" s="12" t="s">
        <v>47</v>
      </c>
      <c r="J718" s="72"/>
      <c r="T718" s="318" t="str">
        <f t="shared" si="132"/>
        <v>トラック・バス</v>
      </c>
      <c r="U718" s="300" t="str">
        <f t="shared" si="133"/>
        <v>CNG</v>
      </c>
      <c r="V718" s="300" t="str">
        <f t="shared" si="134"/>
        <v>～1.7 t</v>
      </c>
      <c r="W718" s="300" t="str">
        <f t="shared" si="135"/>
        <v>H30</v>
      </c>
      <c r="X718" s="301" t="str">
        <f t="shared" si="136"/>
        <v>4EE</v>
      </c>
      <c r="Y718" s="380" t="s">
        <v>1704</v>
      </c>
      <c r="Z718" s="300">
        <f t="shared" si="137"/>
        <v>1.8749999999999999E-2</v>
      </c>
      <c r="AA718" s="300">
        <f t="shared" si="138"/>
        <v>0</v>
      </c>
      <c r="AB718" s="361">
        <f t="shared" si="139"/>
        <v>2.23</v>
      </c>
    </row>
    <row r="719" spans="1:35" x14ac:dyDescent="0.2">
      <c r="A719" s="72" t="str">
        <f t="shared" si="140"/>
        <v>貨1C5FE</v>
      </c>
      <c r="B719" s="72" t="s">
        <v>926</v>
      </c>
      <c r="C719" s="72" t="s">
        <v>925</v>
      </c>
      <c r="D719" s="291" t="s">
        <v>1291</v>
      </c>
      <c r="E719" s="291" t="s">
        <v>1353</v>
      </c>
      <c r="F719" s="284">
        <v>1.2500000000000001E-2</v>
      </c>
      <c r="G719" s="72">
        <v>0</v>
      </c>
      <c r="H719" s="72">
        <v>2.23</v>
      </c>
      <c r="I719" s="12" t="s">
        <v>47</v>
      </c>
      <c r="K719" s="272"/>
      <c r="L719" s="272"/>
      <c r="M719" s="272"/>
      <c r="N719" s="272"/>
      <c r="O719" s="272"/>
      <c r="P719" s="272"/>
      <c r="Q719" s="272"/>
      <c r="R719" s="272"/>
      <c r="S719" s="272"/>
      <c r="T719" s="318" t="str">
        <f t="shared" si="132"/>
        <v>トラック・バス</v>
      </c>
      <c r="U719" s="300" t="str">
        <f t="shared" si="133"/>
        <v>CNG</v>
      </c>
      <c r="V719" s="300" t="str">
        <f t="shared" si="134"/>
        <v>～1.7 t</v>
      </c>
      <c r="W719" s="300" t="str">
        <f t="shared" si="135"/>
        <v>H30</v>
      </c>
      <c r="X719" s="301" t="str">
        <f t="shared" si="136"/>
        <v>5FE</v>
      </c>
      <c r="Y719" s="380" t="s">
        <v>1057</v>
      </c>
      <c r="Z719" s="300">
        <f t="shared" si="137"/>
        <v>1.2500000000000001E-2</v>
      </c>
      <c r="AA719" s="300">
        <f t="shared" si="138"/>
        <v>0</v>
      </c>
      <c r="AB719" s="361">
        <f t="shared" si="139"/>
        <v>2.23</v>
      </c>
    </row>
    <row r="720" spans="1:35" x14ac:dyDescent="0.2">
      <c r="A720" s="72" t="str">
        <f t="shared" si="140"/>
        <v>貨1C5EE</v>
      </c>
      <c r="B720" s="72" t="s">
        <v>926</v>
      </c>
      <c r="C720" s="72" t="s">
        <v>925</v>
      </c>
      <c r="D720" s="291" t="s">
        <v>1288</v>
      </c>
      <c r="E720" s="291" t="s">
        <v>1354</v>
      </c>
      <c r="F720" s="284">
        <v>1.2500000000000001E-2</v>
      </c>
      <c r="G720" s="72">
        <v>0</v>
      </c>
      <c r="H720" s="72">
        <v>2.23</v>
      </c>
      <c r="I720" s="12" t="s">
        <v>47</v>
      </c>
      <c r="K720" s="272"/>
      <c r="L720" s="272"/>
      <c r="M720" s="272"/>
      <c r="N720" s="272"/>
      <c r="O720" s="272"/>
      <c r="P720" s="272"/>
      <c r="Q720" s="272"/>
      <c r="R720" s="272"/>
      <c r="S720" s="272"/>
      <c r="T720" s="318" t="str">
        <f t="shared" si="132"/>
        <v>トラック・バス</v>
      </c>
      <c r="U720" s="300" t="str">
        <f t="shared" si="133"/>
        <v>CNG</v>
      </c>
      <c r="V720" s="300" t="str">
        <f t="shared" si="134"/>
        <v>～1.7 t</v>
      </c>
      <c r="W720" s="300" t="str">
        <f t="shared" si="135"/>
        <v>H30</v>
      </c>
      <c r="X720" s="301" t="str">
        <f t="shared" si="136"/>
        <v>5EE</v>
      </c>
      <c r="Y720" s="380" t="s">
        <v>1057</v>
      </c>
      <c r="Z720" s="300">
        <f t="shared" si="137"/>
        <v>1.2500000000000001E-2</v>
      </c>
      <c r="AA720" s="300">
        <f t="shared" si="138"/>
        <v>0</v>
      </c>
      <c r="AB720" s="361">
        <f t="shared" si="139"/>
        <v>2.23</v>
      </c>
    </row>
    <row r="721" spans="1:28" x14ac:dyDescent="0.2">
      <c r="A721" s="72" t="str">
        <f t="shared" si="140"/>
        <v>貨1C6FE</v>
      </c>
      <c r="B721" s="72" t="s">
        <v>926</v>
      </c>
      <c r="C721" s="72" t="s">
        <v>925</v>
      </c>
      <c r="D721" s="291" t="s">
        <v>1291</v>
      </c>
      <c r="E721" s="291" t="s">
        <v>1355</v>
      </c>
      <c r="F721" s="284">
        <v>6.2500000000000003E-3</v>
      </c>
      <c r="G721" s="72">
        <v>0</v>
      </c>
      <c r="H721" s="72">
        <v>2.23</v>
      </c>
      <c r="I721" s="12" t="s">
        <v>47</v>
      </c>
      <c r="K721" s="284"/>
      <c r="L721" s="284"/>
      <c r="M721" s="284"/>
      <c r="N721" s="284"/>
      <c r="O721" s="284"/>
      <c r="P721" s="284"/>
      <c r="Q721" s="284"/>
      <c r="R721" s="284"/>
      <c r="S721" s="284"/>
      <c r="T721" s="318" t="str">
        <f t="shared" si="132"/>
        <v>トラック・バス</v>
      </c>
      <c r="U721" s="300" t="str">
        <f t="shared" si="133"/>
        <v>CNG</v>
      </c>
      <c r="V721" s="300" t="str">
        <f t="shared" si="134"/>
        <v>～1.7 t</v>
      </c>
      <c r="W721" s="300" t="str">
        <f t="shared" si="135"/>
        <v>H30</v>
      </c>
      <c r="X721" s="301" t="str">
        <f t="shared" si="136"/>
        <v>6FE</v>
      </c>
      <c r="Y721" s="380" t="s">
        <v>1706</v>
      </c>
      <c r="Z721" s="300">
        <f t="shared" si="137"/>
        <v>6.2500000000000003E-3</v>
      </c>
      <c r="AA721" s="300">
        <f t="shared" si="138"/>
        <v>0</v>
      </c>
      <c r="AB721" s="361">
        <f t="shared" si="139"/>
        <v>2.23</v>
      </c>
    </row>
    <row r="722" spans="1:28" x14ac:dyDescent="0.2">
      <c r="A722" s="72" t="str">
        <f t="shared" si="140"/>
        <v>貨1C6EE</v>
      </c>
      <c r="B722" s="72" t="s">
        <v>926</v>
      </c>
      <c r="C722" s="72" t="s">
        <v>925</v>
      </c>
      <c r="D722" s="291" t="s">
        <v>1288</v>
      </c>
      <c r="E722" s="291" t="s">
        <v>1356</v>
      </c>
      <c r="F722" s="284">
        <v>6.2500000000000003E-3</v>
      </c>
      <c r="G722" s="72">
        <v>0</v>
      </c>
      <c r="H722" s="72">
        <v>2.23</v>
      </c>
      <c r="I722" s="12" t="s">
        <v>47</v>
      </c>
      <c r="K722" s="272"/>
      <c r="L722" s="272"/>
      <c r="M722" s="272"/>
      <c r="N722" s="272"/>
      <c r="O722" s="272"/>
      <c r="P722" s="272"/>
      <c r="Q722" s="272"/>
      <c r="R722" s="272"/>
      <c r="S722" s="272"/>
      <c r="T722" s="318" t="str">
        <f t="shared" si="132"/>
        <v>トラック・バス</v>
      </c>
      <c r="U722" s="300" t="str">
        <f t="shared" si="133"/>
        <v>CNG</v>
      </c>
      <c r="V722" s="300" t="str">
        <f t="shared" si="134"/>
        <v>～1.7 t</v>
      </c>
      <c r="W722" s="300" t="str">
        <f t="shared" si="135"/>
        <v>H30</v>
      </c>
      <c r="X722" s="301" t="str">
        <f t="shared" si="136"/>
        <v>6EE</v>
      </c>
      <c r="Y722" s="380" t="s">
        <v>1706</v>
      </c>
      <c r="Z722" s="300">
        <f t="shared" si="137"/>
        <v>6.2500000000000003E-3</v>
      </c>
      <c r="AA722" s="300">
        <f t="shared" si="138"/>
        <v>0</v>
      </c>
      <c r="AB722" s="361">
        <f t="shared" si="139"/>
        <v>2.23</v>
      </c>
    </row>
    <row r="723" spans="1:28" x14ac:dyDescent="0.2">
      <c r="A723" s="72" t="str">
        <f t="shared" ref="A723:A739" si="141">CONCATENATE(C723,E723)</f>
        <v>貨2CTQ</v>
      </c>
      <c r="B723" s="72" t="s">
        <v>932</v>
      </c>
      <c r="C723" s="72" t="s">
        <v>927</v>
      </c>
      <c r="D723" s="72" t="s">
        <v>21</v>
      </c>
      <c r="E723" s="72" t="s">
        <v>85</v>
      </c>
      <c r="F723" s="72">
        <v>4.8750000000000002E-2</v>
      </c>
      <c r="G723" s="72">
        <v>0</v>
      </c>
      <c r="H723" s="272">
        <v>2.23</v>
      </c>
      <c r="I723" s="12" t="s">
        <v>47</v>
      </c>
      <c r="J723" t="s">
        <v>409</v>
      </c>
      <c r="K723" s="272"/>
      <c r="L723" s="272"/>
      <c r="M723" s="272"/>
      <c r="N723" s="272"/>
      <c r="O723" s="272"/>
      <c r="P723" s="272"/>
      <c r="Q723" s="272"/>
      <c r="R723" s="272"/>
      <c r="S723" s="272"/>
      <c r="T723" s="318" t="str">
        <f t="shared" si="132"/>
        <v>トラック・バス</v>
      </c>
      <c r="U723" s="300" t="str">
        <f t="shared" si="133"/>
        <v>CNG</v>
      </c>
      <c r="V723" s="300" t="str">
        <f t="shared" si="134"/>
        <v>1.7～2.5 t</v>
      </c>
      <c r="W723" s="300" t="str">
        <f t="shared" si="135"/>
        <v>H13</v>
      </c>
      <c r="X723" s="301" t="str">
        <f t="shared" si="136"/>
        <v>TQ</v>
      </c>
      <c r="Y723" s="380" t="s">
        <v>1713</v>
      </c>
      <c r="Z723" s="300">
        <f t="shared" si="137"/>
        <v>4.8750000000000002E-2</v>
      </c>
      <c r="AA723" s="300">
        <f t="shared" si="138"/>
        <v>0</v>
      </c>
      <c r="AB723" s="361">
        <f t="shared" si="139"/>
        <v>2.23</v>
      </c>
    </row>
    <row r="724" spans="1:28" x14ac:dyDescent="0.2">
      <c r="A724" s="72" t="str">
        <f t="shared" si="141"/>
        <v>貨2CLQ</v>
      </c>
      <c r="B724" s="72" t="s">
        <v>932</v>
      </c>
      <c r="C724" s="72" t="s">
        <v>927</v>
      </c>
      <c r="D724" s="72" t="s">
        <v>21</v>
      </c>
      <c r="E724" s="72" t="s">
        <v>77</v>
      </c>
      <c r="F724" s="72">
        <v>3.2500000000000001E-2</v>
      </c>
      <c r="G724" s="72">
        <v>0</v>
      </c>
      <c r="H724" s="272">
        <v>2.23</v>
      </c>
      <c r="I724" s="12" t="s">
        <v>47</v>
      </c>
      <c r="J724" t="s">
        <v>410</v>
      </c>
      <c r="K724" s="284"/>
      <c r="L724" s="284"/>
      <c r="M724" s="284"/>
      <c r="N724" s="284"/>
      <c r="O724" s="284"/>
      <c r="P724" s="284"/>
      <c r="Q724" s="284"/>
      <c r="R724" s="284"/>
      <c r="S724" s="284"/>
      <c r="T724" s="318" t="str">
        <f t="shared" si="132"/>
        <v>トラック・バス</v>
      </c>
      <c r="U724" s="300" t="str">
        <f t="shared" si="133"/>
        <v>CNG</v>
      </c>
      <c r="V724" s="300" t="str">
        <f t="shared" si="134"/>
        <v>1.7～2.5 t</v>
      </c>
      <c r="W724" s="300" t="str">
        <f t="shared" si="135"/>
        <v>H13</v>
      </c>
      <c r="X724" s="301" t="str">
        <f t="shared" si="136"/>
        <v>LQ</v>
      </c>
      <c r="Y724" s="380" t="s">
        <v>1714</v>
      </c>
      <c r="Z724" s="300">
        <f t="shared" si="137"/>
        <v>3.2500000000000001E-2</v>
      </c>
      <c r="AA724" s="300">
        <f t="shared" si="138"/>
        <v>0</v>
      </c>
      <c r="AB724" s="361">
        <f t="shared" si="139"/>
        <v>2.23</v>
      </c>
    </row>
    <row r="725" spans="1:28" x14ac:dyDescent="0.2">
      <c r="A725" s="72" t="str">
        <f t="shared" si="141"/>
        <v>貨2CUQ</v>
      </c>
      <c r="B725" s="72" t="s">
        <v>932</v>
      </c>
      <c r="C725" s="72" t="s">
        <v>927</v>
      </c>
      <c r="D725" s="72" t="s">
        <v>21</v>
      </c>
      <c r="E725" s="72" t="s">
        <v>92</v>
      </c>
      <c r="F725" s="72">
        <v>1.6250000000000001E-2</v>
      </c>
      <c r="G725" s="72">
        <v>0</v>
      </c>
      <c r="H725" s="272">
        <v>2.23</v>
      </c>
      <c r="I725" s="12" t="s">
        <v>47</v>
      </c>
      <c r="J725" t="s">
        <v>411</v>
      </c>
      <c r="T725" s="318" t="str">
        <f t="shared" si="132"/>
        <v>トラック・バス</v>
      </c>
      <c r="U725" s="300" t="str">
        <f t="shared" si="133"/>
        <v>CNG</v>
      </c>
      <c r="V725" s="300" t="str">
        <f t="shared" si="134"/>
        <v>1.7～2.5 t</v>
      </c>
      <c r="W725" s="300" t="str">
        <f t="shared" si="135"/>
        <v>H13</v>
      </c>
      <c r="X725" s="301" t="str">
        <f t="shared" si="136"/>
        <v>UQ</v>
      </c>
      <c r="Y725" s="380" t="s">
        <v>1715</v>
      </c>
      <c r="Z725" s="300">
        <f t="shared" si="137"/>
        <v>1.6250000000000001E-2</v>
      </c>
      <c r="AA725" s="300">
        <f t="shared" si="138"/>
        <v>0</v>
      </c>
      <c r="AB725" s="361">
        <f t="shared" si="139"/>
        <v>2.23</v>
      </c>
    </row>
    <row r="726" spans="1:28" x14ac:dyDescent="0.2">
      <c r="A726" s="72" t="str">
        <f t="shared" si="141"/>
        <v>貨2CAFF</v>
      </c>
      <c r="B726" s="72" t="s">
        <v>932</v>
      </c>
      <c r="C726" s="72" t="s">
        <v>927</v>
      </c>
      <c r="D726" s="72" t="s">
        <v>839</v>
      </c>
      <c r="E726" s="72" t="s">
        <v>424</v>
      </c>
      <c r="F726" s="72">
        <v>3.5000000000000003E-2</v>
      </c>
      <c r="G726" s="72">
        <v>0</v>
      </c>
      <c r="H726" s="272">
        <v>2.23</v>
      </c>
      <c r="I726" s="12" t="s">
        <v>47</v>
      </c>
      <c r="J726" t="s">
        <v>413</v>
      </c>
      <c r="T726" s="318" t="str">
        <f t="shared" si="132"/>
        <v>トラック・バス</v>
      </c>
      <c r="U726" s="300" t="str">
        <f t="shared" si="133"/>
        <v>CNG</v>
      </c>
      <c r="V726" s="300" t="str">
        <f t="shared" si="134"/>
        <v>1.7～2.5 t</v>
      </c>
      <c r="W726" s="300" t="str">
        <f t="shared" si="135"/>
        <v>H17</v>
      </c>
      <c r="X726" s="301" t="str">
        <f t="shared" si="136"/>
        <v>AFF</v>
      </c>
      <c r="Y726" s="380"/>
      <c r="Z726" s="300">
        <f t="shared" si="137"/>
        <v>3.5000000000000003E-2</v>
      </c>
      <c r="AA726" s="300">
        <f t="shared" si="138"/>
        <v>0</v>
      </c>
      <c r="AB726" s="361">
        <f t="shared" si="139"/>
        <v>2.23</v>
      </c>
    </row>
    <row r="727" spans="1:28" x14ac:dyDescent="0.2">
      <c r="A727" s="72" t="str">
        <f t="shared" si="141"/>
        <v>貨2CAEF</v>
      </c>
      <c r="B727" s="272" t="s">
        <v>932</v>
      </c>
      <c r="C727" s="272" t="s">
        <v>927</v>
      </c>
      <c r="D727" s="273" t="s">
        <v>839</v>
      </c>
      <c r="E727" s="273" t="s">
        <v>425</v>
      </c>
      <c r="F727" s="272">
        <v>1.7500000000000002E-2</v>
      </c>
      <c r="G727" s="272">
        <v>0</v>
      </c>
      <c r="H727" s="272">
        <v>2.23</v>
      </c>
      <c r="I727" s="274" t="s">
        <v>47</v>
      </c>
      <c r="J727" s="272" t="s">
        <v>415</v>
      </c>
      <c r="T727" s="318" t="str">
        <f t="shared" si="132"/>
        <v>トラック・バス</v>
      </c>
      <c r="U727" s="300" t="str">
        <f t="shared" si="133"/>
        <v>CNG</v>
      </c>
      <c r="V727" s="300" t="str">
        <f t="shared" si="134"/>
        <v>1.7～2.5 t</v>
      </c>
      <c r="W727" s="300" t="str">
        <f t="shared" si="135"/>
        <v>H17</v>
      </c>
      <c r="X727" s="301" t="str">
        <f t="shared" si="136"/>
        <v>AEF</v>
      </c>
      <c r="Y727" s="380"/>
      <c r="Z727" s="300">
        <f t="shared" si="137"/>
        <v>1.7500000000000002E-2</v>
      </c>
      <c r="AA727" s="300">
        <f t="shared" si="138"/>
        <v>0</v>
      </c>
      <c r="AB727" s="361">
        <f t="shared" si="139"/>
        <v>2.23</v>
      </c>
    </row>
    <row r="728" spans="1:28" x14ac:dyDescent="0.2">
      <c r="A728" s="72" t="str">
        <f t="shared" si="141"/>
        <v>貨2CCEF</v>
      </c>
      <c r="B728" s="272" t="s">
        <v>932</v>
      </c>
      <c r="C728" s="272" t="s">
        <v>927</v>
      </c>
      <c r="D728" s="273" t="s">
        <v>839</v>
      </c>
      <c r="E728" s="273" t="s">
        <v>928</v>
      </c>
      <c r="F728" s="272">
        <v>1.7500000000000002E-2</v>
      </c>
      <c r="G728" s="272">
        <v>0</v>
      </c>
      <c r="H728" s="72">
        <v>2.23</v>
      </c>
      <c r="I728" s="274" t="s">
        <v>47</v>
      </c>
      <c r="J728" s="273" t="s">
        <v>800</v>
      </c>
      <c r="T728" s="318" t="str">
        <f t="shared" si="132"/>
        <v>トラック・バス</v>
      </c>
      <c r="U728" s="300" t="str">
        <f t="shared" si="133"/>
        <v>CNG</v>
      </c>
      <c r="V728" s="300" t="str">
        <f t="shared" si="134"/>
        <v>1.7～2.5 t</v>
      </c>
      <c r="W728" s="300" t="str">
        <f t="shared" si="135"/>
        <v>H17</v>
      </c>
      <c r="X728" s="301" t="str">
        <f t="shared" si="136"/>
        <v>CEF</v>
      </c>
      <c r="Y728" s="380" t="s">
        <v>1056</v>
      </c>
      <c r="Z728" s="300">
        <f t="shared" si="137"/>
        <v>1.7500000000000002E-2</v>
      </c>
      <c r="AA728" s="300">
        <f t="shared" si="138"/>
        <v>0</v>
      </c>
      <c r="AB728" s="361">
        <f t="shared" si="139"/>
        <v>2.23</v>
      </c>
    </row>
    <row r="729" spans="1:28" x14ac:dyDescent="0.2">
      <c r="A729" s="72" t="str">
        <f t="shared" si="141"/>
        <v>貨2CCFF</v>
      </c>
      <c r="B729" s="272" t="s">
        <v>932</v>
      </c>
      <c r="C729" s="272" t="s">
        <v>927</v>
      </c>
      <c r="D729" s="273" t="s">
        <v>839</v>
      </c>
      <c r="E729" s="273" t="s">
        <v>929</v>
      </c>
      <c r="F729" s="272">
        <v>1.7500000000000002E-2</v>
      </c>
      <c r="G729" s="272">
        <v>0</v>
      </c>
      <c r="H729" s="72">
        <v>2.23</v>
      </c>
      <c r="I729" s="274" t="s">
        <v>47</v>
      </c>
      <c r="J729" s="273" t="s">
        <v>799</v>
      </c>
      <c r="T729" s="318" t="str">
        <f t="shared" si="132"/>
        <v>トラック・バス</v>
      </c>
      <c r="U729" s="300" t="str">
        <f t="shared" si="133"/>
        <v>CNG</v>
      </c>
      <c r="V729" s="300" t="str">
        <f t="shared" si="134"/>
        <v>1.7～2.5 t</v>
      </c>
      <c r="W729" s="300" t="str">
        <f t="shared" si="135"/>
        <v>H17</v>
      </c>
      <c r="X729" s="301" t="str">
        <f t="shared" si="136"/>
        <v>CFF</v>
      </c>
      <c r="Y729" s="380" t="s">
        <v>1056</v>
      </c>
      <c r="Z729" s="300">
        <f t="shared" si="137"/>
        <v>1.7500000000000002E-2</v>
      </c>
      <c r="AA729" s="300">
        <f t="shared" si="138"/>
        <v>0</v>
      </c>
      <c r="AB729" s="361">
        <f t="shared" si="139"/>
        <v>2.23</v>
      </c>
    </row>
    <row r="730" spans="1:28" x14ac:dyDescent="0.2">
      <c r="A730" s="72" t="str">
        <f t="shared" si="141"/>
        <v>貨2CDEF</v>
      </c>
      <c r="B730" s="272" t="s">
        <v>932</v>
      </c>
      <c r="C730" s="272" t="s">
        <v>927</v>
      </c>
      <c r="D730" s="273" t="s">
        <v>839</v>
      </c>
      <c r="E730" s="273" t="s">
        <v>930</v>
      </c>
      <c r="F730" s="272">
        <v>8.7500000000000008E-3</v>
      </c>
      <c r="G730" s="272">
        <v>0</v>
      </c>
      <c r="H730" s="72">
        <v>2.23</v>
      </c>
      <c r="I730" s="274" t="s">
        <v>47</v>
      </c>
      <c r="J730" s="273" t="s">
        <v>1127</v>
      </c>
      <c r="T730" s="318" t="str">
        <f t="shared" si="132"/>
        <v>トラック・バス</v>
      </c>
      <c r="U730" s="300" t="str">
        <f t="shared" si="133"/>
        <v>CNG</v>
      </c>
      <c r="V730" s="300" t="str">
        <f t="shared" si="134"/>
        <v>1.7～2.5 t</v>
      </c>
      <c r="W730" s="300" t="str">
        <f t="shared" si="135"/>
        <v>H17</v>
      </c>
      <c r="X730" s="301" t="str">
        <f t="shared" si="136"/>
        <v>DEF</v>
      </c>
      <c r="Y730" s="380" t="s">
        <v>1057</v>
      </c>
      <c r="Z730" s="300">
        <f t="shared" si="137"/>
        <v>8.7500000000000008E-3</v>
      </c>
      <c r="AA730" s="300">
        <f t="shared" si="138"/>
        <v>0</v>
      </c>
      <c r="AB730" s="361">
        <f t="shared" si="139"/>
        <v>2.23</v>
      </c>
    </row>
    <row r="731" spans="1:28" x14ac:dyDescent="0.2">
      <c r="A731" s="72" t="str">
        <f t="shared" si="141"/>
        <v>貨2CDFF</v>
      </c>
      <c r="B731" s="72" t="s">
        <v>932</v>
      </c>
      <c r="C731" s="72" t="s">
        <v>927</v>
      </c>
      <c r="D731" s="72" t="s">
        <v>839</v>
      </c>
      <c r="E731" s="72" t="s">
        <v>931</v>
      </c>
      <c r="F731" s="72">
        <v>8.7500000000000008E-3</v>
      </c>
      <c r="G731" s="72">
        <v>0</v>
      </c>
      <c r="H731" s="72">
        <v>2.23</v>
      </c>
      <c r="I731" s="12" t="s">
        <v>47</v>
      </c>
      <c r="J731" s="72" t="s">
        <v>1128</v>
      </c>
      <c r="T731" s="318" t="str">
        <f t="shared" si="132"/>
        <v>トラック・バス</v>
      </c>
      <c r="U731" s="300" t="str">
        <f t="shared" si="133"/>
        <v>CNG</v>
      </c>
      <c r="V731" s="300" t="str">
        <f t="shared" si="134"/>
        <v>1.7～2.5 t</v>
      </c>
      <c r="W731" s="300" t="str">
        <f t="shared" si="135"/>
        <v>H17</v>
      </c>
      <c r="X731" s="301" t="str">
        <f t="shared" si="136"/>
        <v>DFF</v>
      </c>
      <c r="Y731" s="380" t="s">
        <v>1057</v>
      </c>
      <c r="Z731" s="300">
        <f t="shared" si="137"/>
        <v>8.7500000000000008E-3</v>
      </c>
      <c r="AA731" s="300">
        <f t="shared" si="138"/>
        <v>0</v>
      </c>
      <c r="AB731" s="361">
        <f t="shared" si="139"/>
        <v>2.23</v>
      </c>
    </row>
    <row r="732" spans="1:28" x14ac:dyDescent="0.2">
      <c r="A732" s="72" t="str">
        <f t="shared" si="141"/>
        <v>貨2CLFF</v>
      </c>
      <c r="B732" s="72" t="s">
        <v>932</v>
      </c>
      <c r="C732" s="72" t="s">
        <v>927</v>
      </c>
      <c r="D732" s="72" t="s">
        <v>1100</v>
      </c>
      <c r="E732" s="72" t="s">
        <v>426</v>
      </c>
      <c r="F732" s="72">
        <v>3.5000000000000003E-2</v>
      </c>
      <c r="G732" s="72">
        <v>0</v>
      </c>
      <c r="H732" s="72">
        <v>2.23</v>
      </c>
      <c r="I732" s="12" t="s">
        <v>47</v>
      </c>
      <c r="T732" s="318" t="str">
        <f t="shared" si="132"/>
        <v>トラック・バス</v>
      </c>
      <c r="U732" s="300" t="str">
        <f t="shared" si="133"/>
        <v>CNG</v>
      </c>
      <c r="V732" s="300" t="str">
        <f t="shared" si="134"/>
        <v>1.7～2.5 t</v>
      </c>
      <c r="W732" s="300" t="str">
        <f t="shared" si="135"/>
        <v>H21</v>
      </c>
      <c r="X732" s="301" t="str">
        <f t="shared" si="136"/>
        <v>LFF</v>
      </c>
      <c r="Y732" s="380"/>
      <c r="Z732" s="300">
        <f t="shared" si="137"/>
        <v>3.5000000000000003E-2</v>
      </c>
      <c r="AA732" s="300">
        <f t="shared" si="138"/>
        <v>0</v>
      </c>
      <c r="AB732" s="361">
        <f t="shared" si="139"/>
        <v>2.23</v>
      </c>
    </row>
    <row r="733" spans="1:28" x14ac:dyDescent="0.2">
      <c r="A733" s="72" t="str">
        <f t="shared" si="141"/>
        <v>貨2CLEF</v>
      </c>
      <c r="B733" s="72" t="s">
        <v>932</v>
      </c>
      <c r="C733" s="72" t="s">
        <v>927</v>
      </c>
      <c r="D733" s="72" t="s">
        <v>1100</v>
      </c>
      <c r="E733" s="72" t="s">
        <v>427</v>
      </c>
      <c r="F733" s="72">
        <v>1.7500000000000002E-2</v>
      </c>
      <c r="G733" s="72">
        <v>0</v>
      </c>
      <c r="H733" s="272">
        <v>2.23</v>
      </c>
      <c r="I733" s="12" t="s">
        <v>47</v>
      </c>
      <c r="J733" s="72" t="s">
        <v>242</v>
      </c>
      <c r="T733" s="318" t="str">
        <f t="shared" si="132"/>
        <v>トラック・バス</v>
      </c>
      <c r="U733" s="300" t="str">
        <f t="shared" si="133"/>
        <v>CNG</v>
      </c>
      <c r="V733" s="300" t="str">
        <f t="shared" si="134"/>
        <v>1.7～2.5 t</v>
      </c>
      <c r="W733" s="300" t="str">
        <f t="shared" si="135"/>
        <v>H21</v>
      </c>
      <c r="X733" s="301" t="str">
        <f t="shared" si="136"/>
        <v>LEF</v>
      </c>
      <c r="Y733" s="380"/>
      <c r="Z733" s="300">
        <f t="shared" si="137"/>
        <v>1.7500000000000002E-2</v>
      </c>
      <c r="AA733" s="300">
        <f t="shared" si="138"/>
        <v>0</v>
      </c>
      <c r="AB733" s="361">
        <f t="shared" si="139"/>
        <v>2.23</v>
      </c>
    </row>
    <row r="734" spans="1:28" x14ac:dyDescent="0.2">
      <c r="A734" s="72" t="str">
        <f t="shared" si="141"/>
        <v>貨2CMFF</v>
      </c>
      <c r="B734" s="72" t="s">
        <v>932</v>
      </c>
      <c r="C734" s="72" t="s">
        <v>927</v>
      </c>
      <c r="D734" s="72" t="s">
        <v>1100</v>
      </c>
      <c r="E734" s="72" t="s">
        <v>428</v>
      </c>
      <c r="F734" s="284">
        <v>1.7500000000000002E-2</v>
      </c>
      <c r="G734" s="72">
        <v>0</v>
      </c>
      <c r="H734" s="272">
        <v>2.23</v>
      </c>
      <c r="I734" s="12" t="s">
        <v>47</v>
      </c>
      <c r="J734" s="72" t="s">
        <v>1056</v>
      </c>
      <c r="T734" s="318" t="str">
        <f t="shared" si="132"/>
        <v>トラック・バス</v>
      </c>
      <c r="U734" s="300" t="str">
        <f t="shared" si="133"/>
        <v>CNG</v>
      </c>
      <c r="V734" s="300" t="str">
        <f t="shared" si="134"/>
        <v>1.7～2.5 t</v>
      </c>
      <c r="W734" s="300" t="str">
        <f t="shared" si="135"/>
        <v>H21</v>
      </c>
      <c r="X734" s="301" t="str">
        <f t="shared" si="136"/>
        <v>MFF</v>
      </c>
      <c r="Y734" s="380" t="s">
        <v>1056</v>
      </c>
      <c r="Z734" s="300">
        <f t="shared" si="137"/>
        <v>1.7500000000000002E-2</v>
      </c>
      <c r="AA734" s="300">
        <f t="shared" si="138"/>
        <v>0</v>
      </c>
      <c r="AB734" s="361">
        <f t="shared" si="139"/>
        <v>2.23</v>
      </c>
    </row>
    <row r="735" spans="1:28" x14ac:dyDescent="0.2">
      <c r="A735" s="72" t="str">
        <f t="shared" si="141"/>
        <v>貨2CMEF</v>
      </c>
      <c r="B735" s="72" t="s">
        <v>932</v>
      </c>
      <c r="C735" s="72" t="s">
        <v>927</v>
      </c>
      <c r="D735" s="72" t="s">
        <v>1100</v>
      </c>
      <c r="E735" s="72" t="s">
        <v>429</v>
      </c>
      <c r="F735" s="284">
        <v>1.7500000000000002E-2</v>
      </c>
      <c r="G735" s="72">
        <v>0</v>
      </c>
      <c r="H735" s="272">
        <v>2.23</v>
      </c>
      <c r="I735" s="12" t="s">
        <v>47</v>
      </c>
      <c r="J735" s="72" t="s">
        <v>1103</v>
      </c>
      <c r="T735" s="318" t="str">
        <f t="shared" si="132"/>
        <v>トラック・バス</v>
      </c>
      <c r="U735" s="300" t="str">
        <f t="shared" si="133"/>
        <v>CNG</v>
      </c>
      <c r="V735" s="300" t="str">
        <f t="shared" si="134"/>
        <v>1.7～2.5 t</v>
      </c>
      <c r="W735" s="300" t="str">
        <f t="shared" si="135"/>
        <v>H21</v>
      </c>
      <c r="X735" s="301" t="str">
        <f t="shared" si="136"/>
        <v>MEF</v>
      </c>
      <c r="Y735" s="380" t="s">
        <v>1056</v>
      </c>
      <c r="Z735" s="300">
        <f t="shared" si="137"/>
        <v>1.7500000000000002E-2</v>
      </c>
      <c r="AA735" s="300">
        <f t="shared" si="138"/>
        <v>0</v>
      </c>
      <c r="AB735" s="361">
        <f t="shared" si="139"/>
        <v>2.23</v>
      </c>
    </row>
    <row r="736" spans="1:28" s="284" customFormat="1" x14ac:dyDescent="0.2">
      <c r="A736" s="72" t="str">
        <f t="shared" si="141"/>
        <v>貨2CRFF</v>
      </c>
      <c r="B736" s="72" t="s">
        <v>932</v>
      </c>
      <c r="C736" s="72" t="s">
        <v>927</v>
      </c>
      <c r="D736" s="72" t="s">
        <v>1100</v>
      </c>
      <c r="E736" s="72" t="s">
        <v>430</v>
      </c>
      <c r="F736" s="72">
        <v>8.7500000000000008E-3</v>
      </c>
      <c r="G736" s="72">
        <v>0</v>
      </c>
      <c r="H736" s="272">
        <v>2.23</v>
      </c>
      <c r="I736" s="12" t="s">
        <v>47</v>
      </c>
      <c r="J736" t="s">
        <v>1057</v>
      </c>
      <c r="K736" s="72"/>
      <c r="L736" s="72"/>
      <c r="M736" s="72"/>
      <c r="N736" s="72"/>
      <c r="O736" s="72"/>
      <c r="P736" s="72"/>
      <c r="Q736" s="72"/>
      <c r="R736" s="72"/>
      <c r="S736" s="72"/>
      <c r="T736" s="318" t="str">
        <f t="shared" si="132"/>
        <v>トラック・バス</v>
      </c>
      <c r="U736" s="300" t="str">
        <f t="shared" si="133"/>
        <v>CNG</v>
      </c>
      <c r="V736" s="300" t="str">
        <f t="shared" si="134"/>
        <v>1.7～2.5 t</v>
      </c>
      <c r="W736" s="300" t="str">
        <f t="shared" si="135"/>
        <v>H21</v>
      </c>
      <c r="X736" s="301" t="str">
        <f t="shared" si="136"/>
        <v>RFF</v>
      </c>
      <c r="Y736" s="380" t="s">
        <v>1057</v>
      </c>
      <c r="Z736" s="300">
        <f t="shared" si="137"/>
        <v>8.7500000000000008E-3</v>
      </c>
      <c r="AA736" s="300">
        <f t="shared" si="138"/>
        <v>0</v>
      </c>
      <c r="AB736" s="361">
        <f t="shared" si="139"/>
        <v>2.23</v>
      </c>
    </row>
    <row r="737" spans="1:35" x14ac:dyDescent="0.2">
      <c r="A737" s="72" t="str">
        <f t="shared" si="141"/>
        <v>貨2CREF</v>
      </c>
      <c r="B737" s="72" t="s">
        <v>932</v>
      </c>
      <c r="C737" s="72" t="s">
        <v>927</v>
      </c>
      <c r="D737" s="72" t="s">
        <v>1100</v>
      </c>
      <c r="E737" s="72" t="s">
        <v>431</v>
      </c>
      <c r="F737" s="72">
        <v>8.7500000000000008E-3</v>
      </c>
      <c r="G737" s="72">
        <v>0</v>
      </c>
      <c r="H737" s="272">
        <v>2.23</v>
      </c>
      <c r="I737" s="12" t="s">
        <v>47</v>
      </c>
      <c r="J737" t="s">
        <v>1104</v>
      </c>
      <c r="T737" s="318" t="str">
        <f t="shared" si="132"/>
        <v>トラック・バス</v>
      </c>
      <c r="U737" s="300" t="str">
        <f t="shared" si="133"/>
        <v>CNG</v>
      </c>
      <c r="V737" s="300" t="str">
        <f t="shared" si="134"/>
        <v>1.7～2.5 t</v>
      </c>
      <c r="W737" s="300" t="str">
        <f t="shared" si="135"/>
        <v>H21</v>
      </c>
      <c r="X737" s="301" t="str">
        <f t="shared" si="136"/>
        <v>REF</v>
      </c>
      <c r="Y737" s="380" t="s">
        <v>1057</v>
      </c>
      <c r="Z737" s="300">
        <f t="shared" si="137"/>
        <v>8.7500000000000008E-3</v>
      </c>
      <c r="AA737" s="300">
        <f t="shared" si="138"/>
        <v>0</v>
      </c>
      <c r="AB737" s="361">
        <f t="shared" si="139"/>
        <v>2.23</v>
      </c>
    </row>
    <row r="738" spans="1:35" x14ac:dyDescent="0.2">
      <c r="A738" s="72" t="str">
        <f t="shared" si="141"/>
        <v>貨2CQFF</v>
      </c>
      <c r="B738" s="72" t="s">
        <v>932</v>
      </c>
      <c r="C738" s="72" t="s">
        <v>927</v>
      </c>
      <c r="D738" s="72" t="s">
        <v>1100</v>
      </c>
      <c r="E738" s="72" t="s">
        <v>432</v>
      </c>
      <c r="F738" s="72">
        <v>3.15E-2</v>
      </c>
      <c r="G738" s="72">
        <v>0</v>
      </c>
      <c r="H738" s="72">
        <v>2.23</v>
      </c>
      <c r="I738" s="12" t="s">
        <v>47</v>
      </c>
      <c r="J738" t="s">
        <v>797</v>
      </c>
      <c r="T738" s="318" t="str">
        <f t="shared" si="132"/>
        <v>トラック・バス</v>
      </c>
      <c r="U738" s="300" t="str">
        <f t="shared" si="133"/>
        <v>CNG</v>
      </c>
      <c r="V738" s="300" t="str">
        <f t="shared" si="134"/>
        <v>1.7～2.5 t</v>
      </c>
      <c r="W738" s="300" t="str">
        <f t="shared" si="135"/>
        <v>H21</v>
      </c>
      <c r="X738" s="301" t="str">
        <f t="shared" si="136"/>
        <v>QFF</v>
      </c>
      <c r="Y738" s="380" t="s">
        <v>1705</v>
      </c>
      <c r="Z738" s="300">
        <f t="shared" si="137"/>
        <v>3.15E-2</v>
      </c>
      <c r="AA738" s="300">
        <f t="shared" si="138"/>
        <v>0</v>
      </c>
      <c r="AB738" s="361">
        <f t="shared" si="139"/>
        <v>2.23</v>
      </c>
    </row>
    <row r="739" spans="1:35" s="284" customFormat="1" x14ac:dyDescent="0.2">
      <c r="A739" s="72" t="str">
        <f t="shared" si="141"/>
        <v>貨2CQEF</v>
      </c>
      <c r="B739" s="72" t="s">
        <v>932</v>
      </c>
      <c r="C739" s="72" t="s">
        <v>927</v>
      </c>
      <c r="D739" s="72" t="s">
        <v>1100</v>
      </c>
      <c r="E739" s="72" t="s">
        <v>433</v>
      </c>
      <c r="F739" s="72">
        <v>3.15E-2</v>
      </c>
      <c r="G739" s="72">
        <v>0</v>
      </c>
      <c r="H739" s="72">
        <v>2.23</v>
      </c>
      <c r="I739" s="12" t="s">
        <v>47</v>
      </c>
      <c r="J739" t="s">
        <v>798</v>
      </c>
      <c r="K739" s="72"/>
      <c r="L739" s="72"/>
      <c r="M739" s="72"/>
      <c r="N739" s="72"/>
      <c r="O739" s="72"/>
      <c r="P739" s="72"/>
      <c r="Q739" s="72"/>
      <c r="R739" s="72"/>
      <c r="S739" s="72"/>
      <c r="T739" s="318" t="str">
        <f t="shared" si="132"/>
        <v>トラック・バス</v>
      </c>
      <c r="U739" s="300" t="str">
        <f t="shared" si="133"/>
        <v>CNG</v>
      </c>
      <c r="V739" s="300" t="str">
        <f t="shared" si="134"/>
        <v>1.7～2.5 t</v>
      </c>
      <c r="W739" s="300" t="str">
        <f t="shared" si="135"/>
        <v>H21</v>
      </c>
      <c r="X739" s="301" t="str">
        <f t="shared" si="136"/>
        <v>QEF</v>
      </c>
      <c r="Y739" s="380" t="s">
        <v>1705</v>
      </c>
      <c r="Z739" s="300">
        <f t="shared" si="137"/>
        <v>3.15E-2</v>
      </c>
      <c r="AA739" s="300">
        <f t="shared" si="138"/>
        <v>0</v>
      </c>
      <c r="AB739" s="361">
        <f t="shared" si="139"/>
        <v>2.23</v>
      </c>
    </row>
    <row r="740" spans="1:35" x14ac:dyDescent="0.2">
      <c r="A740" s="72" t="str">
        <f t="shared" ref="A740:A748" si="142">CONCATENATE(C740,E740)</f>
        <v>貨2C3FF</v>
      </c>
      <c r="B740" s="72" t="s">
        <v>932</v>
      </c>
      <c r="C740" s="72" t="s">
        <v>927</v>
      </c>
      <c r="D740" s="291" t="s">
        <v>1289</v>
      </c>
      <c r="E740" s="291" t="s">
        <v>1357</v>
      </c>
      <c r="F740" s="72">
        <v>3.5000000000000003E-2</v>
      </c>
      <c r="G740" s="72">
        <v>0</v>
      </c>
      <c r="H740" s="72">
        <v>2.23</v>
      </c>
      <c r="I740" s="12" t="s">
        <v>47</v>
      </c>
      <c r="J740"/>
      <c r="T740" s="318" t="str">
        <f t="shared" si="132"/>
        <v>トラック・バス</v>
      </c>
      <c r="U740" s="300" t="str">
        <f t="shared" si="133"/>
        <v>CNG</v>
      </c>
      <c r="V740" s="300" t="str">
        <f t="shared" si="134"/>
        <v>1.7～2.5 t</v>
      </c>
      <c r="W740" s="300" t="str">
        <f t="shared" si="135"/>
        <v>H30</v>
      </c>
      <c r="X740" s="301" t="str">
        <f t="shared" si="136"/>
        <v>3FF</v>
      </c>
      <c r="Y740" s="380"/>
      <c r="Z740" s="300">
        <f t="shared" si="137"/>
        <v>3.5000000000000003E-2</v>
      </c>
      <c r="AA740" s="300">
        <f t="shared" si="138"/>
        <v>0</v>
      </c>
      <c r="AB740" s="361">
        <f t="shared" si="139"/>
        <v>2.23</v>
      </c>
      <c r="AD740" s="272"/>
      <c r="AE740" s="272"/>
      <c r="AF740" s="272"/>
      <c r="AG740" s="272"/>
      <c r="AH740" s="272"/>
      <c r="AI740" s="272"/>
    </row>
    <row r="741" spans="1:35" x14ac:dyDescent="0.2">
      <c r="A741" s="72" t="str">
        <f t="shared" si="142"/>
        <v>貨2C3EF</v>
      </c>
      <c r="B741" s="72" t="s">
        <v>932</v>
      </c>
      <c r="C741" s="72" t="s">
        <v>927</v>
      </c>
      <c r="D741" s="291" t="s">
        <v>1290</v>
      </c>
      <c r="E741" s="291" t="s">
        <v>1358</v>
      </c>
      <c r="F741" s="72">
        <v>1.7500000000000002E-2</v>
      </c>
      <c r="G741" s="72">
        <v>0</v>
      </c>
      <c r="H741" s="72">
        <v>2.23</v>
      </c>
      <c r="I741" s="12" t="s">
        <v>47</v>
      </c>
      <c r="J741"/>
      <c r="T741" s="318" t="str">
        <f t="shared" si="132"/>
        <v>トラック・バス</v>
      </c>
      <c r="U741" s="300" t="str">
        <f t="shared" si="133"/>
        <v>CNG</v>
      </c>
      <c r="V741" s="300" t="str">
        <f t="shared" si="134"/>
        <v>1.7～2.5 t</v>
      </c>
      <c r="W741" s="300" t="str">
        <f t="shared" si="135"/>
        <v>H30</v>
      </c>
      <c r="X741" s="301" t="str">
        <f t="shared" si="136"/>
        <v>3EF</v>
      </c>
      <c r="Y741" s="380"/>
      <c r="Z741" s="300">
        <f t="shared" si="137"/>
        <v>1.7500000000000002E-2</v>
      </c>
      <c r="AA741" s="300">
        <f t="shared" si="138"/>
        <v>0</v>
      </c>
      <c r="AB741" s="361">
        <f t="shared" si="139"/>
        <v>2.23</v>
      </c>
      <c r="AD741" s="272"/>
      <c r="AE741" s="272"/>
      <c r="AF741" s="272"/>
      <c r="AG741" s="272"/>
      <c r="AH741" s="272"/>
      <c r="AI741" s="272"/>
    </row>
    <row r="742" spans="1:35" s="284" customFormat="1" x14ac:dyDescent="0.2">
      <c r="A742" s="72" t="str">
        <f t="shared" si="142"/>
        <v>貨2C4FF</v>
      </c>
      <c r="B742" s="72" t="s">
        <v>932</v>
      </c>
      <c r="C742" s="72" t="s">
        <v>927</v>
      </c>
      <c r="D742" s="291" t="s">
        <v>1291</v>
      </c>
      <c r="E742" s="291" t="s">
        <v>1359</v>
      </c>
      <c r="F742" s="72">
        <v>2.6250000000000002E-2</v>
      </c>
      <c r="G742" s="72">
        <v>0</v>
      </c>
      <c r="H742" s="72">
        <v>2.23</v>
      </c>
      <c r="I742" s="12" t="s">
        <v>47</v>
      </c>
      <c r="J742"/>
      <c r="T742" s="318" t="str">
        <f t="shared" si="132"/>
        <v>トラック・バス</v>
      </c>
      <c r="U742" s="300" t="str">
        <f t="shared" si="133"/>
        <v>CNG</v>
      </c>
      <c r="V742" s="300" t="str">
        <f t="shared" si="134"/>
        <v>1.7～2.5 t</v>
      </c>
      <c r="W742" s="300" t="str">
        <f t="shared" si="135"/>
        <v>H30</v>
      </c>
      <c r="X742" s="301" t="str">
        <f t="shared" si="136"/>
        <v>4FF</v>
      </c>
      <c r="Y742" s="380" t="s">
        <v>1704</v>
      </c>
      <c r="Z742" s="300">
        <f t="shared" si="137"/>
        <v>2.6250000000000002E-2</v>
      </c>
      <c r="AA742" s="300">
        <f t="shared" si="138"/>
        <v>0</v>
      </c>
      <c r="AB742" s="361">
        <f t="shared" si="139"/>
        <v>2.23</v>
      </c>
    </row>
    <row r="743" spans="1:35" s="272" customFormat="1" x14ac:dyDescent="0.2">
      <c r="A743" s="72" t="str">
        <f t="shared" si="142"/>
        <v>貨2C4EF</v>
      </c>
      <c r="B743" s="72" t="s">
        <v>932</v>
      </c>
      <c r="C743" s="72" t="s">
        <v>927</v>
      </c>
      <c r="D743" s="291" t="s">
        <v>1288</v>
      </c>
      <c r="E743" s="291" t="s">
        <v>1360</v>
      </c>
      <c r="F743" s="72">
        <v>2.6249999999999999E-2</v>
      </c>
      <c r="G743" s="72">
        <v>0</v>
      </c>
      <c r="H743" s="272">
        <v>2.23</v>
      </c>
      <c r="I743" s="12" t="s">
        <v>47</v>
      </c>
      <c r="J743"/>
      <c r="K743" s="72"/>
      <c r="L743" s="72"/>
      <c r="M743" s="72"/>
      <c r="N743" s="72"/>
      <c r="O743" s="72"/>
      <c r="P743" s="72"/>
      <c r="Q743" s="72"/>
      <c r="R743" s="72"/>
      <c r="S743" s="72"/>
      <c r="T743" s="318" t="str">
        <f t="shared" si="132"/>
        <v>トラック・バス</v>
      </c>
      <c r="U743" s="300" t="str">
        <f t="shared" si="133"/>
        <v>CNG</v>
      </c>
      <c r="V743" s="300" t="str">
        <f t="shared" si="134"/>
        <v>1.7～2.5 t</v>
      </c>
      <c r="W743" s="300" t="str">
        <f t="shared" si="135"/>
        <v>H30</v>
      </c>
      <c r="X743" s="301" t="str">
        <f t="shared" si="136"/>
        <v>4EF</v>
      </c>
      <c r="Y743" s="380" t="s">
        <v>1704</v>
      </c>
      <c r="Z743" s="300">
        <f t="shared" si="137"/>
        <v>2.6249999999999999E-2</v>
      </c>
      <c r="AA743" s="300">
        <f t="shared" si="138"/>
        <v>0</v>
      </c>
      <c r="AB743" s="361">
        <f t="shared" si="139"/>
        <v>2.23</v>
      </c>
    </row>
    <row r="744" spans="1:35" s="272" customFormat="1" x14ac:dyDescent="0.2">
      <c r="A744" s="72" t="str">
        <f t="shared" si="142"/>
        <v>貨2C5FF</v>
      </c>
      <c r="B744" s="72" t="s">
        <v>932</v>
      </c>
      <c r="C744" s="72" t="s">
        <v>927</v>
      </c>
      <c r="D744" s="291" t="s">
        <v>1291</v>
      </c>
      <c r="E744" s="291" t="s">
        <v>1361</v>
      </c>
      <c r="F744" s="72">
        <v>1.7500000000000002E-2</v>
      </c>
      <c r="G744" s="72">
        <v>0</v>
      </c>
      <c r="H744" s="272">
        <v>2.23</v>
      </c>
      <c r="I744" s="12" t="s">
        <v>47</v>
      </c>
      <c r="J744"/>
      <c r="K744" s="72"/>
      <c r="L744" s="72"/>
      <c r="M744" s="72"/>
      <c r="N744" s="72"/>
      <c r="O744" s="72"/>
      <c r="P744" s="72"/>
      <c r="Q744" s="72"/>
      <c r="R744" s="72"/>
      <c r="S744" s="72"/>
      <c r="T744" s="318" t="str">
        <f t="shared" si="132"/>
        <v>トラック・バス</v>
      </c>
      <c r="U744" s="300" t="str">
        <f t="shared" si="133"/>
        <v>CNG</v>
      </c>
      <c r="V744" s="300" t="str">
        <f t="shared" si="134"/>
        <v>1.7～2.5 t</v>
      </c>
      <c r="W744" s="300" t="str">
        <f t="shared" si="135"/>
        <v>H30</v>
      </c>
      <c r="X744" s="301" t="str">
        <f t="shared" si="136"/>
        <v>5FF</v>
      </c>
      <c r="Y744" s="380" t="s">
        <v>1057</v>
      </c>
      <c r="Z744" s="300">
        <f t="shared" si="137"/>
        <v>1.7500000000000002E-2</v>
      </c>
      <c r="AA744" s="300">
        <f t="shared" si="138"/>
        <v>0</v>
      </c>
      <c r="AB744" s="361">
        <f t="shared" si="139"/>
        <v>2.23</v>
      </c>
    </row>
    <row r="745" spans="1:35" s="284" customFormat="1" x14ac:dyDescent="0.2">
      <c r="A745" s="72" t="str">
        <f t="shared" si="142"/>
        <v>貨2C5EF</v>
      </c>
      <c r="B745" s="72" t="s">
        <v>932</v>
      </c>
      <c r="C745" s="72" t="s">
        <v>927</v>
      </c>
      <c r="D745" s="291" t="s">
        <v>1288</v>
      </c>
      <c r="E745" s="291" t="s">
        <v>1362</v>
      </c>
      <c r="F745" s="72">
        <v>1.7500000000000002E-2</v>
      </c>
      <c r="G745" s="72">
        <v>0</v>
      </c>
      <c r="H745" s="272">
        <v>2.23</v>
      </c>
      <c r="I745" s="12" t="s">
        <v>47</v>
      </c>
      <c r="J745"/>
      <c r="T745" s="318" t="str">
        <f t="shared" si="132"/>
        <v>トラック・バス</v>
      </c>
      <c r="U745" s="300" t="str">
        <f t="shared" si="133"/>
        <v>CNG</v>
      </c>
      <c r="V745" s="300" t="str">
        <f t="shared" si="134"/>
        <v>1.7～2.5 t</v>
      </c>
      <c r="W745" s="300" t="str">
        <f t="shared" si="135"/>
        <v>H30</v>
      </c>
      <c r="X745" s="301" t="str">
        <f t="shared" si="136"/>
        <v>5EF</v>
      </c>
      <c r="Y745" s="380" t="s">
        <v>1057</v>
      </c>
      <c r="Z745" s="300">
        <f t="shared" si="137"/>
        <v>1.7500000000000002E-2</v>
      </c>
      <c r="AA745" s="300">
        <f t="shared" si="138"/>
        <v>0</v>
      </c>
      <c r="AB745" s="361">
        <f t="shared" si="139"/>
        <v>2.23</v>
      </c>
    </row>
    <row r="746" spans="1:35" s="272" customFormat="1" x14ac:dyDescent="0.2">
      <c r="A746" s="72" t="str">
        <f t="shared" si="142"/>
        <v>貨2C6FF</v>
      </c>
      <c r="B746" s="72" t="s">
        <v>932</v>
      </c>
      <c r="C746" s="72" t="s">
        <v>927</v>
      </c>
      <c r="D746" s="291" t="s">
        <v>1291</v>
      </c>
      <c r="E746" s="291" t="s">
        <v>1363</v>
      </c>
      <c r="F746" s="72">
        <v>8.7500000000000008E-3</v>
      </c>
      <c r="G746" s="72">
        <v>0</v>
      </c>
      <c r="H746" s="272">
        <v>2.23</v>
      </c>
      <c r="I746" s="12" t="s">
        <v>47</v>
      </c>
      <c r="J746"/>
      <c r="K746" s="72"/>
      <c r="L746" s="72"/>
      <c r="M746" s="72"/>
      <c r="N746" s="72"/>
      <c r="O746" s="72"/>
      <c r="P746" s="72"/>
      <c r="Q746" s="72"/>
      <c r="R746" s="72"/>
      <c r="S746" s="72"/>
      <c r="T746" s="318" t="str">
        <f t="shared" si="132"/>
        <v>トラック・バス</v>
      </c>
      <c r="U746" s="300" t="str">
        <f t="shared" si="133"/>
        <v>CNG</v>
      </c>
      <c r="V746" s="300" t="str">
        <f t="shared" si="134"/>
        <v>1.7～2.5 t</v>
      </c>
      <c r="W746" s="300" t="str">
        <f t="shared" si="135"/>
        <v>H30</v>
      </c>
      <c r="X746" s="301" t="str">
        <f t="shared" si="136"/>
        <v>6FF</v>
      </c>
      <c r="Y746" s="380" t="s">
        <v>1706</v>
      </c>
      <c r="Z746" s="300">
        <f t="shared" si="137"/>
        <v>8.7500000000000008E-3</v>
      </c>
      <c r="AA746" s="300">
        <f t="shared" si="138"/>
        <v>0</v>
      </c>
      <c r="AB746" s="361">
        <f t="shared" si="139"/>
        <v>2.23</v>
      </c>
    </row>
    <row r="747" spans="1:35" s="272" customFormat="1" x14ac:dyDescent="0.2">
      <c r="A747" s="72" t="str">
        <f t="shared" si="142"/>
        <v>貨2C6EF</v>
      </c>
      <c r="B747" s="72" t="s">
        <v>932</v>
      </c>
      <c r="C747" s="72" t="s">
        <v>927</v>
      </c>
      <c r="D747" s="291" t="s">
        <v>1288</v>
      </c>
      <c r="E747" s="291" t="s">
        <v>1364</v>
      </c>
      <c r="F747" s="72">
        <v>8.7500000000000008E-3</v>
      </c>
      <c r="G747" s="72">
        <v>0</v>
      </c>
      <c r="H747" s="272">
        <v>2.23</v>
      </c>
      <c r="I747" s="12" t="s">
        <v>47</v>
      </c>
      <c r="J747"/>
      <c r="K747" s="72"/>
      <c r="L747" s="72"/>
      <c r="M747" s="72"/>
      <c r="N747" s="72"/>
      <c r="O747" s="72"/>
      <c r="P747" s="72"/>
      <c r="Q747" s="72"/>
      <c r="R747" s="72"/>
      <c r="S747" s="72"/>
      <c r="T747" s="318" t="str">
        <f t="shared" si="132"/>
        <v>トラック・バス</v>
      </c>
      <c r="U747" s="300" t="str">
        <f t="shared" si="133"/>
        <v>CNG</v>
      </c>
      <c r="V747" s="300" t="str">
        <f t="shared" si="134"/>
        <v>1.7～2.5 t</v>
      </c>
      <c r="W747" s="300" t="str">
        <f t="shared" si="135"/>
        <v>H30</v>
      </c>
      <c r="X747" s="301" t="str">
        <f t="shared" si="136"/>
        <v>6EF</v>
      </c>
      <c r="Y747" s="380" t="s">
        <v>1706</v>
      </c>
      <c r="Z747" s="300">
        <f t="shared" si="137"/>
        <v>8.7500000000000008E-3</v>
      </c>
      <c r="AA747" s="300">
        <f t="shared" si="138"/>
        <v>0</v>
      </c>
      <c r="AB747" s="361">
        <f t="shared" si="139"/>
        <v>2.23</v>
      </c>
    </row>
    <row r="748" spans="1:35" s="284" customFormat="1" x14ac:dyDescent="0.2">
      <c r="A748" s="72" t="str">
        <f t="shared" si="142"/>
        <v>貨3CTQ</v>
      </c>
      <c r="B748" s="272" t="s">
        <v>934</v>
      </c>
      <c r="C748" s="272" t="s">
        <v>933</v>
      </c>
      <c r="D748" s="273" t="s">
        <v>21</v>
      </c>
      <c r="E748" s="273" t="s">
        <v>85</v>
      </c>
      <c r="F748" s="272">
        <v>4.8750000000000002E-2</v>
      </c>
      <c r="G748" s="272">
        <v>0</v>
      </c>
      <c r="H748" s="72">
        <v>2.23</v>
      </c>
      <c r="I748" s="274" t="s">
        <v>47</v>
      </c>
      <c r="J748" s="272" t="s">
        <v>409</v>
      </c>
      <c r="T748" s="318" t="str">
        <f t="shared" si="132"/>
        <v>トラック・バス</v>
      </c>
      <c r="U748" s="300" t="str">
        <f t="shared" si="133"/>
        <v>CNG</v>
      </c>
      <c r="V748" s="300" t="str">
        <f t="shared" si="134"/>
        <v>2.5～3.5 t</v>
      </c>
      <c r="W748" s="300" t="str">
        <f t="shared" si="135"/>
        <v>H13</v>
      </c>
      <c r="X748" s="301" t="str">
        <f t="shared" si="136"/>
        <v>TQ</v>
      </c>
      <c r="Y748" s="380" t="s">
        <v>1713</v>
      </c>
      <c r="Z748" s="300">
        <f t="shared" si="137"/>
        <v>4.8750000000000002E-2</v>
      </c>
      <c r="AA748" s="300">
        <f t="shared" si="138"/>
        <v>0</v>
      </c>
      <c r="AB748" s="361">
        <f t="shared" si="139"/>
        <v>2.23</v>
      </c>
    </row>
    <row r="749" spans="1:35" s="272" customFormat="1" x14ac:dyDescent="0.2">
      <c r="A749" s="72" t="str">
        <f t="shared" ref="A749:A764" si="143">CONCATENATE(C749,E749)</f>
        <v>貨3CLQ</v>
      </c>
      <c r="B749" s="272" t="s">
        <v>934</v>
      </c>
      <c r="C749" s="272" t="s">
        <v>933</v>
      </c>
      <c r="D749" s="273" t="s">
        <v>21</v>
      </c>
      <c r="E749" s="273" t="s">
        <v>77</v>
      </c>
      <c r="F749" s="272">
        <v>3.2500000000000001E-2</v>
      </c>
      <c r="G749" s="272">
        <v>0</v>
      </c>
      <c r="H749" s="72">
        <v>2.23</v>
      </c>
      <c r="I749" s="274" t="s">
        <v>47</v>
      </c>
      <c r="J749" s="273" t="s">
        <v>410</v>
      </c>
      <c r="T749" s="318" t="str">
        <f t="shared" si="132"/>
        <v>トラック・バス</v>
      </c>
      <c r="U749" s="300" t="str">
        <f t="shared" si="133"/>
        <v>CNG</v>
      </c>
      <c r="V749" s="300" t="str">
        <f t="shared" si="134"/>
        <v>2.5～3.5 t</v>
      </c>
      <c r="W749" s="300" t="str">
        <f t="shared" si="135"/>
        <v>H13</v>
      </c>
      <c r="X749" s="301" t="str">
        <f t="shared" si="136"/>
        <v>LQ</v>
      </c>
      <c r="Y749" s="380" t="s">
        <v>1714</v>
      </c>
      <c r="Z749" s="300">
        <f t="shared" si="137"/>
        <v>3.2500000000000001E-2</v>
      </c>
      <c r="AA749" s="300">
        <f t="shared" si="138"/>
        <v>0</v>
      </c>
      <c r="AB749" s="361">
        <f t="shared" si="139"/>
        <v>2.23</v>
      </c>
      <c r="AD749" s="72"/>
      <c r="AE749" s="72"/>
      <c r="AF749" s="72"/>
      <c r="AG749" s="72"/>
      <c r="AH749" s="72"/>
      <c r="AI749" s="72"/>
    </row>
    <row r="750" spans="1:35" s="272" customFormat="1" x14ac:dyDescent="0.2">
      <c r="A750" s="72" t="str">
        <f t="shared" si="143"/>
        <v>貨3CUQ</v>
      </c>
      <c r="B750" s="272" t="s">
        <v>934</v>
      </c>
      <c r="C750" s="272" t="s">
        <v>933</v>
      </c>
      <c r="D750" s="273" t="s">
        <v>21</v>
      </c>
      <c r="E750" s="273" t="s">
        <v>92</v>
      </c>
      <c r="F750" s="272">
        <v>1.6250000000000001E-2</v>
      </c>
      <c r="G750" s="272">
        <v>0</v>
      </c>
      <c r="H750" s="72">
        <v>2.23</v>
      </c>
      <c r="I750" s="274" t="s">
        <v>47</v>
      </c>
      <c r="J750" s="273" t="s">
        <v>411</v>
      </c>
      <c r="T750" s="318" t="str">
        <f t="shared" si="132"/>
        <v>トラック・バス</v>
      </c>
      <c r="U750" s="300" t="str">
        <f t="shared" si="133"/>
        <v>CNG</v>
      </c>
      <c r="V750" s="300" t="str">
        <f t="shared" si="134"/>
        <v>2.5～3.5 t</v>
      </c>
      <c r="W750" s="300" t="str">
        <f t="shared" si="135"/>
        <v>H13</v>
      </c>
      <c r="X750" s="301" t="str">
        <f t="shared" si="136"/>
        <v>UQ</v>
      </c>
      <c r="Y750" s="380" t="s">
        <v>1715</v>
      </c>
      <c r="Z750" s="300">
        <f t="shared" si="137"/>
        <v>1.6250000000000001E-2</v>
      </c>
      <c r="AA750" s="300">
        <f t="shared" si="138"/>
        <v>0</v>
      </c>
      <c r="AB750" s="361">
        <f t="shared" si="139"/>
        <v>2.23</v>
      </c>
      <c r="AD750" s="72"/>
      <c r="AE750" s="72"/>
      <c r="AF750" s="72"/>
      <c r="AG750" s="72"/>
      <c r="AH750" s="72"/>
      <c r="AI750" s="72"/>
    </row>
    <row r="751" spans="1:35" s="284" customFormat="1" x14ac:dyDescent="0.2">
      <c r="A751" s="72" t="str">
        <f t="shared" si="143"/>
        <v>貨3CAFF</v>
      </c>
      <c r="B751" s="272" t="s">
        <v>934</v>
      </c>
      <c r="C751" s="272" t="s">
        <v>933</v>
      </c>
      <c r="D751" s="273" t="s">
        <v>839</v>
      </c>
      <c r="E751" s="273" t="s">
        <v>424</v>
      </c>
      <c r="F751" s="272">
        <v>3.5000000000000003E-2</v>
      </c>
      <c r="G751" s="272">
        <v>0</v>
      </c>
      <c r="H751" s="72">
        <v>2.23</v>
      </c>
      <c r="I751" s="274" t="s">
        <v>47</v>
      </c>
      <c r="J751" s="273" t="s">
        <v>413</v>
      </c>
      <c r="T751" s="318" t="str">
        <f t="shared" si="132"/>
        <v>トラック・バス</v>
      </c>
      <c r="U751" s="300" t="str">
        <f t="shared" si="133"/>
        <v>CNG</v>
      </c>
      <c r="V751" s="300" t="str">
        <f t="shared" si="134"/>
        <v>2.5～3.5 t</v>
      </c>
      <c r="W751" s="300" t="str">
        <f t="shared" si="135"/>
        <v>H17</v>
      </c>
      <c r="X751" s="301" t="str">
        <f t="shared" si="136"/>
        <v>AFF</v>
      </c>
      <c r="Y751" s="380"/>
      <c r="Z751" s="300">
        <f t="shared" si="137"/>
        <v>3.5000000000000003E-2</v>
      </c>
      <c r="AA751" s="300">
        <f t="shared" si="138"/>
        <v>0</v>
      </c>
      <c r="AB751" s="361">
        <f t="shared" si="139"/>
        <v>2.23</v>
      </c>
    </row>
    <row r="752" spans="1:35" x14ac:dyDescent="0.2">
      <c r="A752" s="72" t="str">
        <f t="shared" si="143"/>
        <v>貨3CAEF</v>
      </c>
      <c r="B752" s="272" t="s">
        <v>934</v>
      </c>
      <c r="C752" s="272" t="s">
        <v>933</v>
      </c>
      <c r="D752" s="273" t="s">
        <v>839</v>
      </c>
      <c r="E752" s="273" t="s">
        <v>425</v>
      </c>
      <c r="F752" s="272">
        <v>1.7500000000000002E-2</v>
      </c>
      <c r="G752" s="272">
        <v>0</v>
      </c>
      <c r="H752" s="72">
        <v>2.23</v>
      </c>
      <c r="I752" s="274" t="s">
        <v>47</v>
      </c>
      <c r="J752" s="273" t="s">
        <v>415</v>
      </c>
      <c r="K752" s="272"/>
      <c r="L752" s="272"/>
      <c r="M752" s="272"/>
      <c r="N752" s="272"/>
      <c r="O752" s="272"/>
      <c r="P752" s="272"/>
      <c r="Q752" s="272"/>
      <c r="R752" s="272"/>
      <c r="S752" s="272"/>
      <c r="T752" s="318" t="str">
        <f t="shared" si="132"/>
        <v>トラック・バス</v>
      </c>
      <c r="U752" s="300" t="str">
        <f t="shared" si="133"/>
        <v>CNG</v>
      </c>
      <c r="V752" s="300" t="str">
        <f t="shared" si="134"/>
        <v>2.5～3.5 t</v>
      </c>
      <c r="W752" s="300" t="str">
        <f t="shared" si="135"/>
        <v>H17</v>
      </c>
      <c r="X752" s="301" t="str">
        <f t="shared" si="136"/>
        <v>AEF</v>
      </c>
      <c r="Y752" s="380"/>
      <c r="Z752" s="300">
        <f t="shared" si="137"/>
        <v>1.7500000000000002E-2</v>
      </c>
      <c r="AA752" s="300">
        <f t="shared" si="138"/>
        <v>0</v>
      </c>
      <c r="AB752" s="361">
        <f t="shared" si="139"/>
        <v>2.23</v>
      </c>
    </row>
    <row r="753" spans="1:28" x14ac:dyDescent="0.2">
      <c r="A753" s="72" t="str">
        <f t="shared" si="143"/>
        <v>貨3CCEF</v>
      </c>
      <c r="B753" s="275" t="s">
        <v>934</v>
      </c>
      <c r="C753" s="275" t="s">
        <v>933</v>
      </c>
      <c r="D753" s="276" t="s">
        <v>839</v>
      </c>
      <c r="E753" s="276" t="s">
        <v>928</v>
      </c>
      <c r="F753" s="275">
        <v>1.7500000000000002E-2</v>
      </c>
      <c r="G753" s="275">
        <v>0</v>
      </c>
      <c r="H753" s="272">
        <v>2.23</v>
      </c>
      <c r="I753" s="277" t="s">
        <v>47</v>
      </c>
      <c r="J753" s="276" t="s">
        <v>800</v>
      </c>
      <c r="K753" s="272"/>
      <c r="L753" s="272"/>
      <c r="M753" s="272"/>
      <c r="N753" s="272"/>
      <c r="O753" s="272"/>
      <c r="P753" s="272"/>
      <c r="Q753" s="272"/>
      <c r="R753" s="272"/>
      <c r="S753" s="272"/>
      <c r="T753" s="318" t="str">
        <f t="shared" si="132"/>
        <v>トラック・バス</v>
      </c>
      <c r="U753" s="300" t="str">
        <f t="shared" si="133"/>
        <v>CNG</v>
      </c>
      <c r="V753" s="300" t="str">
        <f t="shared" si="134"/>
        <v>2.5～3.5 t</v>
      </c>
      <c r="W753" s="300" t="str">
        <f t="shared" si="135"/>
        <v>H17</v>
      </c>
      <c r="X753" s="301" t="str">
        <f t="shared" si="136"/>
        <v>CEF</v>
      </c>
      <c r="Y753" s="380" t="s">
        <v>1056</v>
      </c>
      <c r="Z753" s="300">
        <f t="shared" si="137"/>
        <v>1.7500000000000002E-2</v>
      </c>
      <c r="AA753" s="300">
        <f t="shared" si="138"/>
        <v>0</v>
      </c>
      <c r="AB753" s="361">
        <f t="shared" si="139"/>
        <v>2.23</v>
      </c>
    </row>
    <row r="754" spans="1:28" x14ac:dyDescent="0.2">
      <c r="A754" s="72" t="str">
        <f t="shared" si="143"/>
        <v>貨3CCFF</v>
      </c>
      <c r="B754" s="72" t="s">
        <v>934</v>
      </c>
      <c r="C754" s="72" t="s">
        <v>933</v>
      </c>
      <c r="D754" s="72" t="s">
        <v>839</v>
      </c>
      <c r="E754" s="72" t="s">
        <v>929</v>
      </c>
      <c r="F754" s="72">
        <v>1.7500000000000002E-2</v>
      </c>
      <c r="G754" s="72">
        <v>0</v>
      </c>
      <c r="H754" s="272">
        <v>2.23</v>
      </c>
      <c r="I754" s="12" t="s">
        <v>47</v>
      </c>
      <c r="J754" s="72" t="s">
        <v>799</v>
      </c>
      <c r="K754" s="284"/>
      <c r="L754" s="284"/>
      <c r="M754" s="284"/>
      <c r="N754" s="284"/>
      <c r="O754" s="284"/>
      <c r="P754" s="284"/>
      <c r="Q754" s="284"/>
      <c r="R754" s="284"/>
      <c r="S754" s="284"/>
      <c r="T754" s="318" t="str">
        <f t="shared" si="132"/>
        <v>トラック・バス</v>
      </c>
      <c r="U754" s="300" t="str">
        <f t="shared" si="133"/>
        <v>CNG</v>
      </c>
      <c r="V754" s="300" t="str">
        <f t="shared" si="134"/>
        <v>2.5～3.5 t</v>
      </c>
      <c r="W754" s="300" t="str">
        <f t="shared" si="135"/>
        <v>H17</v>
      </c>
      <c r="X754" s="301" t="str">
        <f t="shared" si="136"/>
        <v>CFF</v>
      </c>
      <c r="Y754" s="380" t="s">
        <v>1056</v>
      </c>
      <c r="Z754" s="300">
        <f t="shared" si="137"/>
        <v>1.7500000000000002E-2</v>
      </c>
      <c r="AA754" s="300">
        <f t="shared" si="138"/>
        <v>0</v>
      </c>
      <c r="AB754" s="361">
        <f t="shared" si="139"/>
        <v>2.23</v>
      </c>
    </row>
    <row r="755" spans="1:28" x14ac:dyDescent="0.2">
      <c r="A755" s="72" t="str">
        <f t="shared" si="143"/>
        <v>貨3CDEF</v>
      </c>
      <c r="B755" s="72" t="s">
        <v>934</v>
      </c>
      <c r="C755" s="72" t="s">
        <v>933</v>
      </c>
      <c r="D755" s="72" t="s">
        <v>839</v>
      </c>
      <c r="E755" s="72" t="s">
        <v>930</v>
      </c>
      <c r="F755" s="72">
        <v>8.7500000000000008E-3</v>
      </c>
      <c r="G755" s="72">
        <v>0</v>
      </c>
      <c r="H755" s="272">
        <v>2.23</v>
      </c>
      <c r="I755" s="12" t="s">
        <v>47</v>
      </c>
      <c r="J755" s="72" t="s">
        <v>1127</v>
      </c>
      <c r="K755" s="272"/>
      <c r="L755" s="272"/>
      <c r="M755" s="272"/>
      <c r="N755" s="272"/>
      <c r="O755" s="272"/>
      <c r="P755" s="272"/>
      <c r="Q755" s="272"/>
      <c r="R755" s="272"/>
      <c r="S755" s="272"/>
      <c r="T755" s="318" t="str">
        <f t="shared" si="132"/>
        <v>トラック・バス</v>
      </c>
      <c r="U755" s="300" t="str">
        <f t="shared" si="133"/>
        <v>CNG</v>
      </c>
      <c r="V755" s="300" t="str">
        <f t="shared" si="134"/>
        <v>2.5～3.5 t</v>
      </c>
      <c r="W755" s="300" t="str">
        <f t="shared" si="135"/>
        <v>H17</v>
      </c>
      <c r="X755" s="301" t="str">
        <f t="shared" si="136"/>
        <v>DEF</v>
      </c>
      <c r="Y755" s="380" t="s">
        <v>1057</v>
      </c>
      <c r="Z755" s="300">
        <f t="shared" si="137"/>
        <v>8.7500000000000008E-3</v>
      </c>
      <c r="AA755" s="300">
        <f t="shared" si="138"/>
        <v>0</v>
      </c>
      <c r="AB755" s="361">
        <f t="shared" si="139"/>
        <v>2.23</v>
      </c>
    </row>
    <row r="756" spans="1:28" x14ac:dyDescent="0.2">
      <c r="A756" s="72" t="str">
        <f t="shared" si="143"/>
        <v>貨3CDFF</v>
      </c>
      <c r="B756" s="72" t="s">
        <v>934</v>
      </c>
      <c r="C756" s="72" t="s">
        <v>933</v>
      </c>
      <c r="D756" s="72" t="s">
        <v>839</v>
      </c>
      <c r="E756" s="72" t="s">
        <v>931</v>
      </c>
      <c r="F756" s="72">
        <v>8.7500000000000008E-3</v>
      </c>
      <c r="G756" s="72">
        <v>0</v>
      </c>
      <c r="H756" s="272">
        <v>2.23</v>
      </c>
      <c r="I756" s="12" t="s">
        <v>47</v>
      </c>
      <c r="J756" s="72" t="s">
        <v>1128</v>
      </c>
      <c r="K756" s="272"/>
      <c r="L756" s="272"/>
      <c r="M756" s="272"/>
      <c r="N756" s="272"/>
      <c r="O756" s="272"/>
      <c r="P756" s="272"/>
      <c r="Q756" s="272"/>
      <c r="R756" s="272"/>
      <c r="S756" s="272"/>
      <c r="T756" s="318" t="str">
        <f t="shared" si="132"/>
        <v>トラック・バス</v>
      </c>
      <c r="U756" s="300" t="str">
        <f t="shared" si="133"/>
        <v>CNG</v>
      </c>
      <c r="V756" s="300" t="str">
        <f t="shared" si="134"/>
        <v>2.5～3.5 t</v>
      </c>
      <c r="W756" s="300" t="str">
        <f t="shared" si="135"/>
        <v>H17</v>
      </c>
      <c r="X756" s="301" t="str">
        <f t="shared" si="136"/>
        <v>DFF</v>
      </c>
      <c r="Y756" s="380" t="s">
        <v>1057</v>
      </c>
      <c r="Z756" s="300">
        <f t="shared" si="137"/>
        <v>8.7500000000000008E-3</v>
      </c>
      <c r="AA756" s="300">
        <f t="shared" si="138"/>
        <v>0</v>
      </c>
      <c r="AB756" s="361">
        <f t="shared" si="139"/>
        <v>2.23</v>
      </c>
    </row>
    <row r="757" spans="1:28" x14ac:dyDescent="0.2">
      <c r="A757" s="72" t="str">
        <f t="shared" si="143"/>
        <v>貨3CLFF</v>
      </c>
      <c r="B757" s="72" t="s">
        <v>934</v>
      </c>
      <c r="C757" s="72" t="s">
        <v>933</v>
      </c>
      <c r="D757" s="72" t="s">
        <v>1100</v>
      </c>
      <c r="E757" s="72" t="s">
        <v>426</v>
      </c>
      <c r="F757" s="72">
        <v>3.5000000000000003E-2</v>
      </c>
      <c r="G757" s="72">
        <v>0</v>
      </c>
      <c r="H757" s="272">
        <v>2.23</v>
      </c>
      <c r="I757" s="12" t="s">
        <v>47</v>
      </c>
      <c r="K757" s="284"/>
      <c r="L757" s="284"/>
      <c r="M757" s="284"/>
      <c r="N757" s="284"/>
      <c r="O757" s="284"/>
      <c r="P757" s="284"/>
      <c r="Q757" s="284"/>
      <c r="R757" s="284"/>
      <c r="S757" s="284"/>
      <c r="T757" s="318" t="str">
        <f t="shared" si="132"/>
        <v>トラック・バス</v>
      </c>
      <c r="U757" s="300" t="str">
        <f t="shared" si="133"/>
        <v>CNG</v>
      </c>
      <c r="V757" s="300" t="str">
        <f t="shared" si="134"/>
        <v>2.5～3.5 t</v>
      </c>
      <c r="W757" s="300" t="str">
        <f t="shared" si="135"/>
        <v>H21</v>
      </c>
      <c r="X757" s="301" t="str">
        <f t="shared" si="136"/>
        <v>LFF</v>
      </c>
      <c r="Y757" s="380"/>
      <c r="Z757" s="300">
        <f t="shared" si="137"/>
        <v>3.5000000000000003E-2</v>
      </c>
      <c r="AA757" s="300">
        <f t="shared" si="138"/>
        <v>0</v>
      </c>
      <c r="AB757" s="361">
        <f t="shared" si="139"/>
        <v>2.23</v>
      </c>
    </row>
    <row r="758" spans="1:28" x14ac:dyDescent="0.2">
      <c r="A758" s="72" t="str">
        <f t="shared" si="143"/>
        <v>貨3CLEF</v>
      </c>
      <c r="B758" s="72" t="s">
        <v>934</v>
      </c>
      <c r="C758" s="72" t="s">
        <v>933</v>
      </c>
      <c r="D758" s="72" t="s">
        <v>1100</v>
      </c>
      <c r="E758" s="72" t="s">
        <v>427</v>
      </c>
      <c r="F758" s="72">
        <v>1.7500000000000002E-2</v>
      </c>
      <c r="G758" s="72">
        <v>0</v>
      </c>
      <c r="H758" s="72">
        <v>2.23</v>
      </c>
      <c r="I758" s="12" t="s">
        <v>47</v>
      </c>
      <c r="J758" s="72" t="s">
        <v>242</v>
      </c>
      <c r="T758" s="318" t="str">
        <f t="shared" si="132"/>
        <v>トラック・バス</v>
      </c>
      <c r="U758" s="300" t="str">
        <f t="shared" si="133"/>
        <v>CNG</v>
      </c>
      <c r="V758" s="300" t="str">
        <f t="shared" si="134"/>
        <v>2.5～3.5 t</v>
      </c>
      <c r="W758" s="300" t="str">
        <f t="shared" si="135"/>
        <v>H21</v>
      </c>
      <c r="X758" s="301" t="str">
        <f t="shared" si="136"/>
        <v>LEF</v>
      </c>
      <c r="Y758" s="380"/>
      <c r="Z758" s="300">
        <f t="shared" si="137"/>
        <v>1.7500000000000002E-2</v>
      </c>
      <c r="AA758" s="300">
        <f t="shared" si="138"/>
        <v>0</v>
      </c>
      <c r="AB758" s="361">
        <f t="shared" si="139"/>
        <v>2.23</v>
      </c>
    </row>
    <row r="759" spans="1:28" x14ac:dyDescent="0.2">
      <c r="A759" s="72" t="str">
        <f t="shared" si="143"/>
        <v>貨3CMFF</v>
      </c>
      <c r="B759" s="72" t="s">
        <v>934</v>
      </c>
      <c r="C759" s="72" t="s">
        <v>933</v>
      </c>
      <c r="D759" s="72" t="s">
        <v>1100</v>
      </c>
      <c r="E759" s="72" t="s">
        <v>428</v>
      </c>
      <c r="F759" s="72">
        <v>1.7500000000000002E-2</v>
      </c>
      <c r="G759" s="72">
        <v>0</v>
      </c>
      <c r="H759" s="72">
        <v>2.23</v>
      </c>
      <c r="I759" s="12" t="s">
        <v>47</v>
      </c>
      <c r="J759" s="72" t="s">
        <v>1056</v>
      </c>
      <c r="T759" s="318" t="str">
        <f t="shared" si="132"/>
        <v>トラック・バス</v>
      </c>
      <c r="U759" s="300" t="str">
        <f t="shared" si="133"/>
        <v>CNG</v>
      </c>
      <c r="V759" s="300" t="str">
        <f t="shared" si="134"/>
        <v>2.5～3.5 t</v>
      </c>
      <c r="W759" s="300" t="str">
        <f t="shared" si="135"/>
        <v>H21</v>
      </c>
      <c r="X759" s="301" t="str">
        <f t="shared" si="136"/>
        <v>MFF</v>
      </c>
      <c r="Y759" s="380" t="s">
        <v>1056</v>
      </c>
      <c r="Z759" s="300">
        <f t="shared" si="137"/>
        <v>1.7500000000000002E-2</v>
      </c>
      <c r="AA759" s="300">
        <f t="shared" si="138"/>
        <v>0</v>
      </c>
      <c r="AB759" s="361">
        <f t="shared" si="139"/>
        <v>2.23</v>
      </c>
    </row>
    <row r="760" spans="1:28" x14ac:dyDescent="0.2">
      <c r="A760" s="72" t="str">
        <f t="shared" si="143"/>
        <v>貨3CMEF</v>
      </c>
      <c r="B760" s="72" t="s">
        <v>934</v>
      </c>
      <c r="C760" s="72" t="s">
        <v>933</v>
      </c>
      <c r="D760" s="72" t="s">
        <v>1100</v>
      </c>
      <c r="E760" s="72" t="s">
        <v>429</v>
      </c>
      <c r="F760" s="72">
        <v>1.7500000000000002E-2</v>
      </c>
      <c r="G760" s="72">
        <v>0</v>
      </c>
      <c r="H760" s="72">
        <v>2.23</v>
      </c>
      <c r="I760" s="12" t="s">
        <v>47</v>
      </c>
      <c r="J760" s="72" t="s">
        <v>1103</v>
      </c>
      <c r="T760" s="318" t="str">
        <f t="shared" si="132"/>
        <v>トラック・バス</v>
      </c>
      <c r="U760" s="300" t="str">
        <f t="shared" si="133"/>
        <v>CNG</v>
      </c>
      <c r="V760" s="300" t="str">
        <f t="shared" si="134"/>
        <v>2.5～3.5 t</v>
      </c>
      <c r="W760" s="300" t="str">
        <f t="shared" si="135"/>
        <v>H21</v>
      </c>
      <c r="X760" s="301" t="str">
        <f t="shared" si="136"/>
        <v>MEF</v>
      </c>
      <c r="Y760" s="380" t="s">
        <v>1056</v>
      </c>
      <c r="Z760" s="300">
        <f t="shared" si="137"/>
        <v>1.7500000000000002E-2</v>
      </c>
      <c r="AA760" s="300">
        <f t="shared" si="138"/>
        <v>0</v>
      </c>
      <c r="AB760" s="361">
        <f t="shared" si="139"/>
        <v>2.23</v>
      </c>
    </row>
    <row r="761" spans="1:28" x14ac:dyDescent="0.2">
      <c r="A761" s="72" t="str">
        <f t="shared" si="143"/>
        <v>貨3CRFF</v>
      </c>
      <c r="B761" s="72" t="s">
        <v>934</v>
      </c>
      <c r="C761" s="72" t="s">
        <v>933</v>
      </c>
      <c r="D761" s="72" t="s">
        <v>1100</v>
      </c>
      <c r="E761" s="72" t="s">
        <v>430</v>
      </c>
      <c r="F761" s="72">
        <v>8.7500000000000008E-3</v>
      </c>
      <c r="G761" s="72">
        <v>0</v>
      </c>
      <c r="H761" s="72">
        <v>2.23</v>
      </c>
      <c r="I761" s="12" t="s">
        <v>47</v>
      </c>
      <c r="J761" s="72" t="s">
        <v>1057</v>
      </c>
      <c r="T761" s="318" t="str">
        <f t="shared" si="132"/>
        <v>トラック・バス</v>
      </c>
      <c r="U761" s="300" t="str">
        <f t="shared" si="133"/>
        <v>CNG</v>
      </c>
      <c r="V761" s="300" t="str">
        <f t="shared" si="134"/>
        <v>2.5～3.5 t</v>
      </c>
      <c r="W761" s="300" t="str">
        <f t="shared" si="135"/>
        <v>H21</v>
      </c>
      <c r="X761" s="301" t="str">
        <f t="shared" si="136"/>
        <v>RFF</v>
      </c>
      <c r="Y761" s="380" t="s">
        <v>1057</v>
      </c>
      <c r="Z761" s="300">
        <f t="shared" si="137"/>
        <v>8.7500000000000008E-3</v>
      </c>
      <c r="AA761" s="300">
        <f t="shared" si="138"/>
        <v>0</v>
      </c>
      <c r="AB761" s="361">
        <f t="shared" si="139"/>
        <v>2.23</v>
      </c>
    </row>
    <row r="762" spans="1:28" x14ac:dyDescent="0.2">
      <c r="A762" s="72" t="str">
        <f t="shared" si="143"/>
        <v>貨3CREF</v>
      </c>
      <c r="B762" s="72" t="s">
        <v>934</v>
      </c>
      <c r="C762" s="72" t="s">
        <v>933</v>
      </c>
      <c r="D762" s="72" t="s">
        <v>1100</v>
      </c>
      <c r="E762" s="72" t="s">
        <v>431</v>
      </c>
      <c r="F762" s="72">
        <v>8.7500000000000008E-3</v>
      </c>
      <c r="G762" s="72">
        <v>0</v>
      </c>
      <c r="H762" s="72">
        <v>2.23</v>
      </c>
      <c r="I762" s="12" t="s">
        <v>47</v>
      </c>
      <c r="J762" s="72" t="s">
        <v>1104</v>
      </c>
      <c r="T762" s="318" t="str">
        <f t="shared" si="132"/>
        <v>トラック・バス</v>
      </c>
      <c r="U762" s="300" t="str">
        <f t="shared" si="133"/>
        <v>CNG</v>
      </c>
      <c r="V762" s="300" t="str">
        <f t="shared" si="134"/>
        <v>2.5～3.5 t</v>
      </c>
      <c r="W762" s="300" t="str">
        <f t="shared" si="135"/>
        <v>H21</v>
      </c>
      <c r="X762" s="301" t="str">
        <f t="shared" si="136"/>
        <v>REF</v>
      </c>
      <c r="Y762" s="380" t="s">
        <v>1057</v>
      </c>
      <c r="Z762" s="300">
        <f t="shared" si="137"/>
        <v>8.7500000000000008E-3</v>
      </c>
      <c r="AA762" s="300">
        <f t="shared" si="138"/>
        <v>0</v>
      </c>
      <c r="AB762" s="361">
        <f t="shared" si="139"/>
        <v>2.23</v>
      </c>
    </row>
    <row r="763" spans="1:28" x14ac:dyDescent="0.2">
      <c r="A763" s="72" t="str">
        <f t="shared" si="143"/>
        <v>貨3CQFF</v>
      </c>
      <c r="B763" s="72" t="s">
        <v>934</v>
      </c>
      <c r="C763" s="72" t="s">
        <v>933</v>
      </c>
      <c r="D763" s="72" t="s">
        <v>1100</v>
      </c>
      <c r="E763" s="72" t="s">
        <v>432</v>
      </c>
      <c r="F763" s="72">
        <v>3.15E-2</v>
      </c>
      <c r="G763" s="72">
        <v>0</v>
      </c>
      <c r="H763" s="272">
        <v>2.23</v>
      </c>
      <c r="I763" s="12" t="s">
        <v>47</v>
      </c>
      <c r="J763" s="72" t="s">
        <v>797</v>
      </c>
      <c r="T763" s="318" t="str">
        <f t="shared" si="132"/>
        <v>トラック・バス</v>
      </c>
      <c r="U763" s="300" t="str">
        <f t="shared" si="133"/>
        <v>CNG</v>
      </c>
      <c r="V763" s="300" t="str">
        <f t="shared" si="134"/>
        <v>2.5～3.5 t</v>
      </c>
      <c r="W763" s="300" t="str">
        <f t="shared" si="135"/>
        <v>H21</v>
      </c>
      <c r="X763" s="301" t="str">
        <f t="shared" si="136"/>
        <v>QFF</v>
      </c>
      <c r="Y763" s="380" t="s">
        <v>1705</v>
      </c>
      <c r="Z763" s="300">
        <f t="shared" si="137"/>
        <v>3.15E-2</v>
      </c>
      <c r="AA763" s="300">
        <f t="shared" si="138"/>
        <v>0</v>
      </c>
      <c r="AB763" s="361">
        <f t="shared" si="139"/>
        <v>2.23</v>
      </c>
    </row>
    <row r="764" spans="1:28" x14ac:dyDescent="0.2">
      <c r="A764" s="72" t="str">
        <f t="shared" si="143"/>
        <v>貨3CQEF</v>
      </c>
      <c r="B764" s="72" t="s">
        <v>934</v>
      </c>
      <c r="C764" s="72" t="s">
        <v>933</v>
      </c>
      <c r="D764" s="72" t="s">
        <v>1100</v>
      </c>
      <c r="E764" s="72" t="s">
        <v>433</v>
      </c>
      <c r="F764" s="72">
        <v>3.15E-2</v>
      </c>
      <c r="G764" s="72">
        <v>0</v>
      </c>
      <c r="H764" s="272">
        <v>2.23</v>
      </c>
      <c r="I764" s="12" t="s">
        <v>47</v>
      </c>
      <c r="J764" s="72" t="s">
        <v>798</v>
      </c>
      <c r="T764" s="318" t="str">
        <f t="shared" si="132"/>
        <v>トラック・バス</v>
      </c>
      <c r="U764" s="300" t="str">
        <f t="shared" si="133"/>
        <v>CNG</v>
      </c>
      <c r="V764" s="300" t="str">
        <f t="shared" si="134"/>
        <v>2.5～3.5 t</v>
      </c>
      <c r="W764" s="300" t="str">
        <f t="shared" si="135"/>
        <v>H21</v>
      </c>
      <c r="X764" s="301" t="str">
        <f t="shared" si="136"/>
        <v>QEF</v>
      </c>
      <c r="Y764" s="380" t="s">
        <v>1705</v>
      </c>
      <c r="Z764" s="300">
        <f t="shared" si="137"/>
        <v>3.15E-2</v>
      </c>
      <c r="AA764" s="300">
        <f t="shared" si="138"/>
        <v>0</v>
      </c>
      <c r="AB764" s="361">
        <f t="shared" si="139"/>
        <v>2.23</v>
      </c>
    </row>
    <row r="765" spans="1:28" x14ac:dyDescent="0.2">
      <c r="A765" s="72" t="str">
        <f t="shared" ref="A765:A772" si="144">CONCATENATE(C765,E765)</f>
        <v>貨3C3FF</v>
      </c>
      <c r="B765" s="72" t="s">
        <v>934</v>
      </c>
      <c r="C765" s="72" t="s">
        <v>933</v>
      </c>
      <c r="D765" s="72" t="s">
        <v>1286</v>
      </c>
      <c r="E765" s="72" t="s">
        <v>1217</v>
      </c>
      <c r="F765" s="72">
        <v>3.5000000000000003E-2</v>
      </c>
      <c r="G765" s="72">
        <v>0</v>
      </c>
      <c r="H765" s="272">
        <v>2.23</v>
      </c>
      <c r="I765" s="12" t="s">
        <v>47</v>
      </c>
      <c r="T765" s="318" t="str">
        <f t="shared" si="132"/>
        <v>トラック・バス</v>
      </c>
      <c r="U765" s="300" t="str">
        <f t="shared" si="133"/>
        <v>CNG</v>
      </c>
      <c r="V765" s="300" t="str">
        <f t="shared" si="134"/>
        <v>2.5～3.5 t</v>
      </c>
      <c r="W765" s="300" t="str">
        <f t="shared" si="135"/>
        <v>H30</v>
      </c>
      <c r="X765" s="301" t="str">
        <f t="shared" si="136"/>
        <v>3FF</v>
      </c>
      <c r="Y765" s="380"/>
      <c r="Z765" s="300">
        <f t="shared" si="137"/>
        <v>3.5000000000000003E-2</v>
      </c>
      <c r="AA765" s="300">
        <f t="shared" si="138"/>
        <v>0</v>
      </c>
      <c r="AB765" s="361">
        <f t="shared" si="139"/>
        <v>2.23</v>
      </c>
    </row>
    <row r="766" spans="1:28" x14ac:dyDescent="0.2">
      <c r="A766" s="72" t="str">
        <f t="shared" si="144"/>
        <v>貨3C3EF</v>
      </c>
      <c r="B766" s="72" t="s">
        <v>934</v>
      </c>
      <c r="C766" s="72" t="s">
        <v>933</v>
      </c>
      <c r="D766" s="72" t="s">
        <v>1286</v>
      </c>
      <c r="E766" s="72" t="s">
        <v>1214</v>
      </c>
      <c r="F766" s="72">
        <v>1.7500000000000002E-2</v>
      </c>
      <c r="G766" s="72">
        <v>0</v>
      </c>
      <c r="H766" s="272">
        <v>2.23</v>
      </c>
      <c r="I766" s="12" t="s">
        <v>47</v>
      </c>
      <c r="T766" s="318" t="str">
        <f t="shared" si="132"/>
        <v>トラック・バス</v>
      </c>
      <c r="U766" s="300" t="str">
        <f t="shared" si="133"/>
        <v>CNG</v>
      </c>
      <c r="V766" s="300" t="str">
        <f t="shared" si="134"/>
        <v>2.5～3.5 t</v>
      </c>
      <c r="W766" s="300" t="str">
        <f t="shared" si="135"/>
        <v>H30</v>
      </c>
      <c r="X766" s="301" t="str">
        <f t="shared" si="136"/>
        <v>3EF</v>
      </c>
      <c r="Y766" s="380"/>
      <c r="Z766" s="300">
        <f t="shared" si="137"/>
        <v>1.7500000000000002E-2</v>
      </c>
      <c r="AA766" s="300">
        <f t="shared" si="138"/>
        <v>0</v>
      </c>
      <c r="AB766" s="361">
        <f t="shared" si="139"/>
        <v>2.23</v>
      </c>
    </row>
    <row r="767" spans="1:28" x14ac:dyDescent="0.2">
      <c r="A767" s="72" t="str">
        <f t="shared" si="144"/>
        <v>貨3C4FF</v>
      </c>
      <c r="B767" s="72" t="s">
        <v>934</v>
      </c>
      <c r="C767" s="72" t="s">
        <v>933</v>
      </c>
      <c r="D767" s="72" t="s">
        <v>1286</v>
      </c>
      <c r="E767" s="72" t="s">
        <v>1365</v>
      </c>
      <c r="F767" s="72">
        <v>2.6250000000000002E-2</v>
      </c>
      <c r="G767" s="72">
        <v>0</v>
      </c>
      <c r="H767" s="272">
        <v>2.23</v>
      </c>
      <c r="I767" s="12" t="s">
        <v>47</v>
      </c>
      <c r="T767" s="318" t="str">
        <f t="shared" si="132"/>
        <v>トラック・バス</v>
      </c>
      <c r="U767" s="300" t="str">
        <f t="shared" si="133"/>
        <v>CNG</v>
      </c>
      <c r="V767" s="300" t="str">
        <f t="shared" si="134"/>
        <v>2.5～3.5 t</v>
      </c>
      <c r="W767" s="300" t="str">
        <f t="shared" si="135"/>
        <v>H30</v>
      </c>
      <c r="X767" s="301" t="str">
        <f t="shared" si="136"/>
        <v>4FF</v>
      </c>
      <c r="Y767" s="380" t="s">
        <v>1704</v>
      </c>
      <c r="Z767" s="300">
        <f t="shared" si="137"/>
        <v>2.6250000000000002E-2</v>
      </c>
      <c r="AA767" s="300">
        <f t="shared" si="138"/>
        <v>0</v>
      </c>
      <c r="AB767" s="361">
        <f t="shared" si="139"/>
        <v>2.23</v>
      </c>
    </row>
    <row r="768" spans="1:28" x14ac:dyDescent="0.2">
      <c r="A768" s="72" t="str">
        <f t="shared" si="144"/>
        <v>貨3C4EF</v>
      </c>
      <c r="B768" s="72" t="s">
        <v>934</v>
      </c>
      <c r="C768" s="72" t="s">
        <v>933</v>
      </c>
      <c r="D768" s="72" t="s">
        <v>1286</v>
      </c>
      <c r="E768" s="72" t="s">
        <v>1366</v>
      </c>
      <c r="F768" s="72">
        <v>2.6249999999999999E-2</v>
      </c>
      <c r="G768" s="72">
        <v>0</v>
      </c>
      <c r="H768" s="72">
        <v>2.23</v>
      </c>
      <c r="I768" s="12" t="s">
        <v>47</v>
      </c>
      <c r="T768" s="318" t="str">
        <f t="shared" si="132"/>
        <v>トラック・バス</v>
      </c>
      <c r="U768" s="300" t="str">
        <f t="shared" si="133"/>
        <v>CNG</v>
      </c>
      <c r="V768" s="300" t="str">
        <f t="shared" si="134"/>
        <v>2.5～3.5 t</v>
      </c>
      <c r="W768" s="300" t="str">
        <f t="shared" si="135"/>
        <v>H30</v>
      </c>
      <c r="X768" s="301" t="str">
        <f t="shared" si="136"/>
        <v>4EF</v>
      </c>
      <c r="Y768" s="380" t="s">
        <v>1704</v>
      </c>
      <c r="Z768" s="300">
        <f t="shared" si="137"/>
        <v>2.6249999999999999E-2</v>
      </c>
      <c r="AA768" s="300">
        <f t="shared" si="138"/>
        <v>0</v>
      </c>
      <c r="AB768" s="361">
        <f t="shared" si="139"/>
        <v>2.23</v>
      </c>
    </row>
    <row r="769" spans="1:28" x14ac:dyDescent="0.2">
      <c r="A769" s="72" t="str">
        <f t="shared" si="144"/>
        <v>貨3C5FF</v>
      </c>
      <c r="B769" s="72" t="s">
        <v>934</v>
      </c>
      <c r="C769" s="72" t="s">
        <v>933</v>
      </c>
      <c r="D769" s="72" t="s">
        <v>1286</v>
      </c>
      <c r="E769" s="72" t="s">
        <v>1367</v>
      </c>
      <c r="F769" s="72">
        <v>1.7500000000000002E-2</v>
      </c>
      <c r="G769" s="72">
        <v>0</v>
      </c>
      <c r="H769" s="72">
        <v>2.23</v>
      </c>
      <c r="I769" s="12" t="s">
        <v>47</v>
      </c>
      <c r="T769" s="318" t="str">
        <f t="shared" si="132"/>
        <v>トラック・バス</v>
      </c>
      <c r="U769" s="300" t="str">
        <f t="shared" si="133"/>
        <v>CNG</v>
      </c>
      <c r="V769" s="300" t="str">
        <f t="shared" si="134"/>
        <v>2.5～3.5 t</v>
      </c>
      <c r="W769" s="300" t="str">
        <f t="shared" si="135"/>
        <v>H30</v>
      </c>
      <c r="X769" s="301" t="str">
        <f t="shared" si="136"/>
        <v>5FF</v>
      </c>
      <c r="Y769" s="380" t="s">
        <v>1057</v>
      </c>
      <c r="Z769" s="300">
        <f t="shared" si="137"/>
        <v>1.7500000000000002E-2</v>
      </c>
      <c r="AA769" s="300">
        <f t="shared" si="138"/>
        <v>0</v>
      </c>
      <c r="AB769" s="361">
        <f t="shared" si="139"/>
        <v>2.23</v>
      </c>
    </row>
    <row r="770" spans="1:28" x14ac:dyDescent="0.2">
      <c r="A770" s="72" t="str">
        <f t="shared" si="144"/>
        <v>貨3C5EF</v>
      </c>
      <c r="B770" s="72" t="s">
        <v>934</v>
      </c>
      <c r="C770" s="72" t="s">
        <v>933</v>
      </c>
      <c r="D770" s="72" t="s">
        <v>1286</v>
      </c>
      <c r="E770" s="72" t="s">
        <v>1368</v>
      </c>
      <c r="F770" s="72">
        <v>1.7500000000000002E-2</v>
      </c>
      <c r="G770" s="72">
        <v>0</v>
      </c>
      <c r="H770" s="72">
        <v>2.23</v>
      </c>
      <c r="I770" s="12" t="s">
        <v>47</v>
      </c>
      <c r="T770" s="318" t="str">
        <f t="shared" si="132"/>
        <v>トラック・バス</v>
      </c>
      <c r="U770" s="300" t="str">
        <f t="shared" si="133"/>
        <v>CNG</v>
      </c>
      <c r="V770" s="300" t="str">
        <f t="shared" si="134"/>
        <v>2.5～3.5 t</v>
      </c>
      <c r="W770" s="300" t="str">
        <f t="shared" si="135"/>
        <v>H30</v>
      </c>
      <c r="X770" s="301" t="str">
        <f t="shared" si="136"/>
        <v>5EF</v>
      </c>
      <c r="Y770" s="380" t="s">
        <v>1057</v>
      </c>
      <c r="Z770" s="300">
        <f t="shared" si="137"/>
        <v>1.7500000000000002E-2</v>
      </c>
      <c r="AA770" s="300">
        <f t="shared" si="138"/>
        <v>0</v>
      </c>
      <c r="AB770" s="361">
        <f t="shared" si="139"/>
        <v>2.23</v>
      </c>
    </row>
    <row r="771" spans="1:28" x14ac:dyDescent="0.2">
      <c r="A771" s="72" t="str">
        <f t="shared" si="144"/>
        <v>貨3C6FF</v>
      </c>
      <c r="B771" s="72" t="s">
        <v>934</v>
      </c>
      <c r="C771" s="72" t="s">
        <v>933</v>
      </c>
      <c r="D771" s="72" t="s">
        <v>1286</v>
      </c>
      <c r="E771" s="72" t="s">
        <v>1369</v>
      </c>
      <c r="F771" s="72">
        <v>8.7500000000000008E-3</v>
      </c>
      <c r="G771" s="72">
        <v>0</v>
      </c>
      <c r="H771" s="72">
        <v>2.23</v>
      </c>
      <c r="I771" s="12" t="s">
        <v>47</v>
      </c>
      <c r="T771" s="318" t="str">
        <f t="shared" si="132"/>
        <v>トラック・バス</v>
      </c>
      <c r="U771" s="300" t="str">
        <f t="shared" si="133"/>
        <v>CNG</v>
      </c>
      <c r="V771" s="300" t="str">
        <f t="shared" si="134"/>
        <v>2.5～3.5 t</v>
      </c>
      <c r="W771" s="300" t="str">
        <f t="shared" si="135"/>
        <v>H30</v>
      </c>
      <c r="X771" s="301" t="str">
        <f t="shared" si="136"/>
        <v>6FF</v>
      </c>
      <c r="Y771" s="380" t="s">
        <v>1706</v>
      </c>
      <c r="Z771" s="300">
        <f t="shared" si="137"/>
        <v>8.7500000000000008E-3</v>
      </c>
      <c r="AA771" s="300">
        <f t="shared" si="138"/>
        <v>0</v>
      </c>
      <c r="AB771" s="361">
        <f t="shared" si="139"/>
        <v>2.23</v>
      </c>
    </row>
    <row r="772" spans="1:28" x14ac:dyDescent="0.2">
      <c r="A772" s="72" t="str">
        <f t="shared" si="144"/>
        <v>貨3C6EF</v>
      </c>
      <c r="B772" s="72" t="s">
        <v>934</v>
      </c>
      <c r="C772" s="72" t="s">
        <v>933</v>
      </c>
      <c r="D772" s="72" t="s">
        <v>1286</v>
      </c>
      <c r="E772" s="72" t="s">
        <v>1370</v>
      </c>
      <c r="F772" s="72">
        <v>8.7500000000000008E-3</v>
      </c>
      <c r="G772" s="72">
        <v>0</v>
      </c>
      <c r="H772" s="72">
        <v>2.23</v>
      </c>
      <c r="I772" s="12" t="s">
        <v>47</v>
      </c>
      <c r="T772" s="318" t="str">
        <f t="shared" si="132"/>
        <v>トラック・バス</v>
      </c>
      <c r="U772" s="300" t="str">
        <f t="shared" si="133"/>
        <v>CNG</v>
      </c>
      <c r="V772" s="300" t="str">
        <f t="shared" si="134"/>
        <v>2.5～3.5 t</v>
      </c>
      <c r="W772" s="300" t="str">
        <f t="shared" si="135"/>
        <v>H30</v>
      </c>
      <c r="X772" s="301" t="str">
        <f t="shared" si="136"/>
        <v>6EF</v>
      </c>
      <c r="Y772" s="380" t="s">
        <v>1706</v>
      </c>
      <c r="Z772" s="300">
        <f t="shared" si="137"/>
        <v>8.7500000000000008E-3</v>
      </c>
      <c r="AA772" s="300">
        <f t="shared" si="138"/>
        <v>0</v>
      </c>
      <c r="AB772" s="361">
        <f t="shared" si="139"/>
        <v>2.23</v>
      </c>
    </row>
    <row r="773" spans="1:28" x14ac:dyDescent="0.2">
      <c r="A773" s="72" t="str">
        <f t="shared" ref="A773:A814" si="145">CONCATENATE(C773,E773)</f>
        <v>貨4CTR</v>
      </c>
      <c r="B773" s="72" t="s">
        <v>938</v>
      </c>
      <c r="C773" s="72" t="s">
        <v>937</v>
      </c>
      <c r="D773" s="72" t="s">
        <v>29</v>
      </c>
      <c r="E773" s="72" t="s">
        <v>434</v>
      </c>
      <c r="F773" s="72">
        <v>9.7500000000000003E-2</v>
      </c>
      <c r="G773" s="72">
        <v>0</v>
      </c>
      <c r="H773" s="272">
        <v>2.23</v>
      </c>
      <c r="I773" s="12" t="s">
        <v>47</v>
      </c>
      <c r="J773" s="72" t="s">
        <v>409</v>
      </c>
      <c r="T773" s="318" t="str">
        <f t="shared" ref="T773:T836" si="146">IF(LEFT(C773,1)="貨","トラック・バス","乗用車")</f>
        <v>トラック・バス</v>
      </c>
      <c r="U773" s="300" t="str">
        <f t="shared" ref="U773:U836" si="147">VLOOKUP(RIGHT(C773,1),$AL$4:$AM$8,2,FALSE)</f>
        <v>CNG</v>
      </c>
      <c r="V773" s="300" t="str">
        <f t="shared" ref="V773:V836" si="148">VLOOKUP(VALUE(MID(C773,2,1)),$AL$10:$AM$15,2,FALSE)</f>
        <v>3.5 t～</v>
      </c>
      <c r="W773" s="300" t="str">
        <f t="shared" ref="W773:W836" si="149">D773</f>
        <v>H15,H16</v>
      </c>
      <c r="X773" s="301" t="str">
        <f t="shared" ref="X773:X836" si="150">E773</f>
        <v>TR</v>
      </c>
      <c r="Y773" s="380" t="s">
        <v>1726</v>
      </c>
      <c r="Z773" s="300">
        <f t="shared" ref="Z773:Z836" si="151">F773</f>
        <v>9.7500000000000003E-2</v>
      </c>
      <c r="AA773" s="300">
        <f t="shared" ref="AA773:AA836" si="152">G773</f>
        <v>0</v>
      </c>
      <c r="AB773" s="361">
        <f t="shared" ref="AB773:AB836" si="153">H773</f>
        <v>2.23</v>
      </c>
    </row>
    <row r="774" spans="1:28" x14ac:dyDescent="0.2">
      <c r="A774" s="72" t="str">
        <f t="shared" si="145"/>
        <v>貨4CLR</v>
      </c>
      <c r="B774" s="72" t="s">
        <v>938</v>
      </c>
      <c r="C774" s="72" t="s">
        <v>937</v>
      </c>
      <c r="D774" s="72" t="s">
        <v>29</v>
      </c>
      <c r="E774" s="72" t="s">
        <v>435</v>
      </c>
      <c r="F774" s="72">
        <v>6.5000000000000002E-2</v>
      </c>
      <c r="G774" s="72">
        <v>0</v>
      </c>
      <c r="H774" s="272">
        <v>2.23</v>
      </c>
      <c r="I774" s="12" t="s">
        <v>47</v>
      </c>
      <c r="J774" s="72" t="s">
        <v>410</v>
      </c>
      <c r="T774" s="318" t="str">
        <f t="shared" si="146"/>
        <v>トラック・バス</v>
      </c>
      <c r="U774" s="300" t="str">
        <f t="shared" si="147"/>
        <v>CNG</v>
      </c>
      <c r="V774" s="300" t="str">
        <f t="shared" si="148"/>
        <v>3.5 t～</v>
      </c>
      <c r="W774" s="300" t="str">
        <f t="shared" si="149"/>
        <v>H15,H16</v>
      </c>
      <c r="X774" s="301" t="str">
        <f t="shared" si="150"/>
        <v>LR</v>
      </c>
      <c r="Y774" s="380" t="s">
        <v>1727</v>
      </c>
      <c r="Z774" s="300">
        <f t="shared" si="151"/>
        <v>6.5000000000000002E-2</v>
      </c>
      <c r="AA774" s="300">
        <f t="shared" si="152"/>
        <v>0</v>
      </c>
      <c r="AB774" s="361">
        <f t="shared" si="153"/>
        <v>2.23</v>
      </c>
    </row>
    <row r="775" spans="1:28" x14ac:dyDescent="0.2">
      <c r="A775" s="72" t="str">
        <f t="shared" si="145"/>
        <v>貨4CUR</v>
      </c>
      <c r="B775" s="72" t="s">
        <v>938</v>
      </c>
      <c r="C775" s="72" t="s">
        <v>937</v>
      </c>
      <c r="D775" s="72" t="s">
        <v>29</v>
      </c>
      <c r="E775" s="72" t="s">
        <v>436</v>
      </c>
      <c r="F775" s="72">
        <v>3.2500000000000001E-2</v>
      </c>
      <c r="G775" s="72">
        <v>0</v>
      </c>
      <c r="H775" s="272">
        <v>2.23</v>
      </c>
      <c r="I775" s="12" t="s">
        <v>47</v>
      </c>
      <c r="J775" s="72" t="s">
        <v>411</v>
      </c>
      <c r="T775" s="318" t="str">
        <f t="shared" si="146"/>
        <v>トラック・バス</v>
      </c>
      <c r="U775" s="300" t="str">
        <f t="shared" si="147"/>
        <v>CNG</v>
      </c>
      <c r="V775" s="300" t="str">
        <f t="shared" si="148"/>
        <v>3.5 t～</v>
      </c>
      <c r="W775" s="300" t="str">
        <f t="shared" si="149"/>
        <v>H15,H16</v>
      </c>
      <c r="X775" s="301" t="str">
        <f t="shared" si="150"/>
        <v>UR</v>
      </c>
      <c r="Y775" s="380" t="s">
        <v>1728</v>
      </c>
      <c r="Z775" s="300">
        <f t="shared" si="151"/>
        <v>3.2500000000000001E-2</v>
      </c>
      <c r="AA775" s="300">
        <f t="shared" si="152"/>
        <v>0</v>
      </c>
      <c r="AB775" s="361">
        <f t="shared" si="153"/>
        <v>2.23</v>
      </c>
    </row>
    <row r="776" spans="1:28" x14ac:dyDescent="0.2">
      <c r="A776" s="72" t="str">
        <f t="shared" si="145"/>
        <v>貨4CAFG</v>
      </c>
      <c r="B776" s="72" t="s">
        <v>938</v>
      </c>
      <c r="C776" s="72" t="s">
        <v>937</v>
      </c>
      <c r="D776" s="72" t="s">
        <v>839</v>
      </c>
      <c r="E776" s="72" t="s">
        <v>437</v>
      </c>
      <c r="F776" s="72">
        <v>7.4999999999999997E-2</v>
      </c>
      <c r="G776" s="72">
        <v>0</v>
      </c>
      <c r="H776" s="272">
        <v>2.23</v>
      </c>
      <c r="I776" s="12" t="s">
        <v>47</v>
      </c>
      <c r="J776" s="72" t="s">
        <v>413</v>
      </c>
      <c r="T776" s="318" t="str">
        <f t="shared" si="146"/>
        <v>トラック・バス</v>
      </c>
      <c r="U776" s="300" t="str">
        <f t="shared" si="147"/>
        <v>CNG</v>
      </c>
      <c r="V776" s="300" t="str">
        <f t="shared" si="148"/>
        <v>3.5 t～</v>
      </c>
      <c r="W776" s="300" t="str">
        <f t="shared" si="149"/>
        <v>H17</v>
      </c>
      <c r="X776" s="301" t="str">
        <f t="shared" si="150"/>
        <v>AFG</v>
      </c>
      <c r="Y776" s="380"/>
      <c r="Z776" s="300">
        <f t="shared" si="151"/>
        <v>7.4999999999999997E-2</v>
      </c>
      <c r="AA776" s="300">
        <f t="shared" si="152"/>
        <v>0</v>
      </c>
      <c r="AB776" s="361">
        <f t="shared" si="153"/>
        <v>2.23</v>
      </c>
    </row>
    <row r="777" spans="1:28" x14ac:dyDescent="0.2">
      <c r="A777" s="72" t="str">
        <f t="shared" si="145"/>
        <v>貨4CAEG</v>
      </c>
      <c r="B777" s="72" t="s">
        <v>938</v>
      </c>
      <c r="C777" s="72" t="s">
        <v>937</v>
      </c>
      <c r="D777" s="72" t="s">
        <v>839</v>
      </c>
      <c r="E777" s="285" t="s">
        <v>438</v>
      </c>
      <c r="F777" s="72">
        <v>3.7499999999999999E-2</v>
      </c>
      <c r="G777" s="72">
        <v>0</v>
      </c>
      <c r="H777" s="272">
        <v>2.23</v>
      </c>
      <c r="I777" s="283" t="s">
        <v>47</v>
      </c>
      <c r="J777" t="s">
        <v>415</v>
      </c>
      <c r="T777" s="318" t="str">
        <f t="shared" si="146"/>
        <v>トラック・バス</v>
      </c>
      <c r="U777" s="300" t="str">
        <f t="shared" si="147"/>
        <v>CNG</v>
      </c>
      <c r="V777" s="300" t="str">
        <f t="shared" si="148"/>
        <v>3.5 t～</v>
      </c>
      <c r="W777" s="300" t="str">
        <f t="shared" si="149"/>
        <v>H17</v>
      </c>
      <c r="X777" s="301" t="str">
        <f t="shared" si="150"/>
        <v>AEG</v>
      </c>
      <c r="Y777" s="380"/>
      <c r="Z777" s="300">
        <f t="shared" si="151"/>
        <v>3.7499999999999999E-2</v>
      </c>
      <c r="AA777" s="300">
        <f t="shared" si="152"/>
        <v>0</v>
      </c>
      <c r="AB777" s="361">
        <f t="shared" si="153"/>
        <v>2.23</v>
      </c>
    </row>
    <row r="778" spans="1:28" x14ac:dyDescent="0.2">
      <c r="A778" s="72" t="str">
        <f t="shared" si="145"/>
        <v>貨4CBEG</v>
      </c>
      <c r="B778" s="72" t="s">
        <v>938</v>
      </c>
      <c r="C778" s="72" t="s">
        <v>937</v>
      </c>
      <c r="D778" s="72" t="s">
        <v>839</v>
      </c>
      <c r="E778" s="72" t="s">
        <v>935</v>
      </c>
      <c r="F778" s="72">
        <v>6.7500000000000004E-2</v>
      </c>
      <c r="G778" s="72">
        <v>0</v>
      </c>
      <c r="H778" s="72">
        <v>2.23</v>
      </c>
      <c r="I778" s="12" t="s">
        <v>47</v>
      </c>
      <c r="J778" t="s">
        <v>798</v>
      </c>
      <c r="T778" s="318" t="str">
        <f t="shared" si="146"/>
        <v>トラック・バス</v>
      </c>
      <c r="U778" s="300" t="str">
        <f t="shared" si="147"/>
        <v>CNG</v>
      </c>
      <c r="V778" s="300" t="str">
        <f t="shared" si="148"/>
        <v>3.5 t～</v>
      </c>
      <c r="W778" s="300" t="str">
        <f t="shared" si="149"/>
        <v>H17</v>
      </c>
      <c r="X778" s="301" t="str">
        <f t="shared" si="150"/>
        <v>BEG</v>
      </c>
      <c r="Y778" s="380" t="s">
        <v>1119</v>
      </c>
      <c r="Z778" s="300">
        <f t="shared" si="151"/>
        <v>6.7500000000000004E-2</v>
      </c>
      <c r="AA778" s="300">
        <f t="shared" si="152"/>
        <v>0</v>
      </c>
      <c r="AB778" s="361">
        <f t="shared" si="153"/>
        <v>2.23</v>
      </c>
    </row>
    <row r="779" spans="1:28" x14ac:dyDescent="0.2">
      <c r="A779" s="72" t="str">
        <f t="shared" si="145"/>
        <v>貨4CBFG</v>
      </c>
      <c r="B779" s="72" t="s">
        <v>938</v>
      </c>
      <c r="C779" s="72" t="s">
        <v>937</v>
      </c>
      <c r="D779" s="72" t="s">
        <v>839</v>
      </c>
      <c r="E779" s="72" t="s">
        <v>936</v>
      </c>
      <c r="F779" s="72">
        <v>6.7500000000000004E-2</v>
      </c>
      <c r="G779" s="72">
        <v>0</v>
      </c>
      <c r="H779" s="72">
        <v>2.23</v>
      </c>
      <c r="I779" s="12" t="s">
        <v>47</v>
      </c>
      <c r="J779" t="s">
        <v>797</v>
      </c>
      <c r="T779" s="318" t="str">
        <f t="shared" si="146"/>
        <v>トラック・バス</v>
      </c>
      <c r="U779" s="300" t="str">
        <f t="shared" si="147"/>
        <v>CNG</v>
      </c>
      <c r="V779" s="300" t="str">
        <f t="shared" si="148"/>
        <v>3.5 t～</v>
      </c>
      <c r="W779" s="300" t="str">
        <f t="shared" si="149"/>
        <v>H17</v>
      </c>
      <c r="X779" s="301" t="str">
        <f t="shared" si="150"/>
        <v>BFG</v>
      </c>
      <c r="Y779" s="380" t="s">
        <v>1119</v>
      </c>
      <c r="Z779" s="300">
        <f t="shared" si="151"/>
        <v>6.7500000000000004E-2</v>
      </c>
      <c r="AA779" s="300">
        <f t="shared" si="152"/>
        <v>0</v>
      </c>
      <c r="AB779" s="361">
        <f t="shared" si="153"/>
        <v>2.23</v>
      </c>
    </row>
    <row r="780" spans="1:28" x14ac:dyDescent="0.2">
      <c r="A780" s="72" t="str">
        <f t="shared" si="145"/>
        <v>貨4CNEG</v>
      </c>
      <c r="B780" s="272" t="s">
        <v>938</v>
      </c>
      <c r="C780" s="272" t="s">
        <v>937</v>
      </c>
      <c r="D780" s="273" t="s">
        <v>839</v>
      </c>
      <c r="E780" s="273" t="s">
        <v>439</v>
      </c>
      <c r="F780" s="272">
        <v>6.7500000000000004E-2</v>
      </c>
      <c r="G780" s="272">
        <v>0</v>
      </c>
      <c r="H780" s="72">
        <v>2.23</v>
      </c>
      <c r="I780" s="274" t="s">
        <v>47</v>
      </c>
      <c r="J780" s="272" t="s">
        <v>242</v>
      </c>
      <c r="T780" s="318" t="str">
        <f t="shared" si="146"/>
        <v>トラック・バス</v>
      </c>
      <c r="U780" s="300" t="str">
        <f t="shared" si="147"/>
        <v>CNG</v>
      </c>
      <c r="V780" s="300" t="str">
        <f t="shared" si="148"/>
        <v>3.5 t～</v>
      </c>
      <c r="W780" s="300" t="str">
        <f t="shared" si="149"/>
        <v>H17</v>
      </c>
      <c r="X780" s="301" t="str">
        <f t="shared" si="150"/>
        <v>NEG</v>
      </c>
      <c r="Y780" s="380" t="s">
        <v>1119</v>
      </c>
      <c r="Z780" s="300">
        <f t="shared" si="151"/>
        <v>6.7500000000000004E-2</v>
      </c>
      <c r="AA780" s="300">
        <f t="shared" si="152"/>
        <v>0</v>
      </c>
      <c r="AB780" s="361">
        <f t="shared" si="153"/>
        <v>2.23</v>
      </c>
    </row>
    <row r="781" spans="1:28" x14ac:dyDescent="0.2">
      <c r="A781" s="72" t="str">
        <f t="shared" si="145"/>
        <v>貨4CNFG</v>
      </c>
      <c r="B781" s="272" t="s">
        <v>938</v>
      </c>
      <c r="C781" s="272" t="s">
        <v>937</v>
      </c>
      <c r="D781" s="273" t="s">
        <v>839</v>
      </c>
      <c r="E781" s="273" t="s">
        <v>440</v>
      </c>
      <c r="F781" s="272">
        <v>6.7500000000000004E-2</v>
      </c>
      <c r="G781" s="272">
        <v>0</v>
      </c>
      <c r="H781" s="72">
        <v>2.23</v>
      </c>
      <c r="I781" s="12" t="s">
        <v>47</v>
      </c>
      <c r="J781" s="273"/>
      <c r="T781" s="318" t="str">
        <f t="shared" si="146"/>
        <v>トラック・バス</v>
      </c>
      <c r="U781" s="300" t="str">
        <f t="shared" si="147"/>
        <v>CNG</v>
      </c>
      <c r="V781" s="300" t="str">
        <f t="shared" si="148"/>
        <v>3.5 t～</v>
      </c>
      <c r="W781" s="300" t="str">
        <f t="shared" si="149"/>
        <v>H17</v>
      </c>
      <c r="X781" s="301" t="str">
        <f t="shared" si="150"/>
        <v>NFG</v>
      </c>
      <c r="Y781" s="380" t="s">
        <v>1119</v>
      </c>
      <c r="Z781" s="300">
        <f t="shared" si="151"/>
        <v>6.7500000000000004E-2</v>
      </c>
      <c r="AA781" s="300">
        <f t="shared" si="152"/>
        <v>0</v>
      </c>
      <c r="AB781" s="361">
        <f t="shared" si="153"/>
        <v>2.23</v>
      </c>
    </row>
    <row r="782" spans="1:28" x14ac:dyDescent="0.2">
      <c r="A782" s="72" t="str">
        <f t="shared" si="145"/>
        <v>貨4CPEG</v>
      </c>
      <c r="B782" s="272" t="s">
        <v>938</v>
      </c>
      <c r="C782" s="272" t="s">
        <v>937</v>
      </c>
      <c r="D782" s="273" t="s">
        <v>839</v>
      </c>
      <c r="E782" s="285" t="s">
        <v>441</v>
      </c>
      <c r="F782" s="272">
        <v>7.4999999999999997E-2</v>
      </c>
      <c r="G782" s="272">
        <v>0</v>
      </c>
      <c r="H782" s="72">
        <v>2.23</v>
      </c>
      <c r="I782" s="283" t="s">
        <v>47</v>
      </c>
      <c r="J782" t="s">
        <v>242</v>
      </c>
      <c r="T782" s="318" t="str">
        <f t="shared" si="146"/>
        <v>トラック・バス</v>
      </c>
      <c r="U782" s="300" t="str">
        <f t="shared" si="147"/>
        <v>CNG</v>
      </c>
      <c r="V782" s="300" t="str">
        <f t="shared" si="148"/>
        <v>3.5 t～</v>
      </c>
      <c r="W782" s="300" t="str">
        <f t="shared" si="149"/>
        <v>H17</v>
      </c>
      <c r="X782" s="301" t="str">
        <f t="shared" si="150"/>
        <v>PEG</v>
      </c>
      <c r="Y782" s="380" t="s">
        <v>1122</v>
      </c>
      <c r="Z782" s="300">
        <f t="shared" si="151"/>
        <v>7.4999999999999997E-2</v>
      </c>
      <c r="AA782" s="300">
        <f t="shared" si="152"/>
        <v>0</v>
      </c>
      <c r="AB782" s="361">
        <f t="shared" si="153"/>
        <v>2.23</v>
      </c>
    </row>
    <row r="783" spans="1:28" x14ac:dyDescent="0.2">
      <c r="A783" s="72" t="str">
        <f t="shared" si="145"/>
        <v>貨4CPFG</v>
      </c>
      <c r="B783" s="272" t="s">
        <v>938</v>
      </c>
      <c r="C783" s="272" t="s">
        <v>937</v>
      </c>
      <c r="D783" s="273" t="s">
        <v>839</v>
      </c>
      <c r="E783" s="273" t="s">
        <v>442</v>
      </c>
      <c r="F783" s="272">
        <v>7.4999999999999997E-2</v>
      </c>
      <c r="G783" s="272">
        <v>0</v>
      </c>
      <c r="H783" s="272">
        <v>2.23</v>
      </c>
      <c r="I783" s="274" t="s">
        <v>47</v>
      </c>
      <c r="J783" s="273"/>
      <c r="T783" s="318" t="str">
        <f t="shared" si="146"/>
        <v>トラック・バス</v>
      </c>
      <c r="U783" s="300" t="str">
        <f t="shared" si="147"/>
        <v>CNG</v>
      </c>
      <c r="V783" s="300" t="str">
        <f t="shared" si="148"/>
        <v>3.5 t～</v>
      </c>
      <c r="W783" s="300" t="str">
        <f t="shared" si="149"/>
        <v>H17</v>
      </c>
      <c r="X783" s="301" t="str">
        <f t="shared" si="150"/>
        <v>PFG</v>
      </c>
      <c r="Y783" s="380" t="s">
        <v>1122</v>
      </c>
      <c r="Z783" s="300">
        <f t="shared" si="151"/>
        <v>7.4999999999999997E-2</v>
      </c>
      <c r="AA783" s="300">
        <f t="shared" si="152"/>
        <v>0</v>
      </c>
      <c r="AB783" s="361">
        <f t="shared" si="153"/>
        <v>2.23</v>
      </c>
    </row>
    <row r="784" spans="1:28" x14ac:dyDescent="0.2">
      <c r="A784" s="72" t="str">
        <f t="shared" si="145"/>
        <v>貨5CLFG</v>
      </c>
      <c r="B784" s="357" t="s">
        <v>1418</v>
      </c>
      <c r="C784" s="357" t="s">
        <v>1371</v>
      </c>
      <c r="D784" s="273" t="s">
        <v>1100</v>
      </c>
      <c r="E784" s="273" t="s">
        <v>443</v>
      </c>
      <c r="F784" s="272">
        <v>2.5000000000000001E-2</v>
      </c>
      <c r="G784" s="272">
        <v>0</v>
      </c>
      <c r="H784" s="272">
        <v>2.23</v>
      </c>
      <c r="I784" s="12" t="s">
        <v>47</v>
      </c>
      <c r="J784" s="273"/>
      <c r="T784" s="318" t="str">
        <f t="shared" si="146"/>
        <v>トラック・バス</v>
      </c>
      <c r="U784" s="300" t="str">
        <f t="shared" si="147"/>
        <v>CNG</v>
      </c>
      <c r="V784" s="300" t="str">
        <f t="shared" si="148"/>
        <v>12 t～</v>
      </c>
      <c r="W784" s="300" t="str">
        <f t="shared" si="149"/>
        <v>H21</v>
      </c>
      <c r="X784" s="301" t="str">
        <f t="shared" si="150"/>
        <v>LFG</v>
      </c>
      <c r="Y784" s="380"/>
      <c r="Z784" s="300">
        <f t="shared" si="151"/>
        <v>2.5000000000000001E-2</v>
      </c>
      <c r="AA784" s="300">
        <f t="shared" si="152"/>
        <v>0</v>
      </c>
      <c r="AB784" s="361">
        <f t="shared" si="153"/>
        <v>2.23</v>
      </c>
    </row>
    <row r="785" spans="1:35" x14ac:dyDescent="0.2">
      <c r="A785" s="72" t="str">
        <f t="shared" si="145"/>
        <v>貨5CLEG</v>
      </c>
      <c r="B785" s="357" t="s">
        <v>1418</v>
      </c>
      <c r="C785" s="357" t="s">
        <v>1371</v>
      </c>
      <c r="D785" s="273" t="s">
        <v>1100</v>
      </c>
      <c r="E785" s="285" t="s">
        <v>444</v>
      </c>
      <c r="F785" s="272">
        <v>1.2500000000000001E-2</v>
      </c>
      <c r="G785" s="272">
        <v>0</v>
      </c>
      <c r="H785" s="272">
        <v>2.23</v>
      </c>
      <c r="I785" s="283" t="s">
        <v>47</v>
      </c>
      <c r="J785" t="s">
        <v>242</v>
      </c>
      <c r="T785" s="318" t="str">
        <f t="shared" si="146"/>
        <v>トラック・バス</v>
      </c>
      <c r="U785" s="300" t="str">
        <f t="shared" si="147"/>
        <v>CNG</v>
      </c>
      <c r="V785" s="300" t="str">
        <f t="shared" si="148"/>
        <v>12 t～</v>
      </c>
      <c r="W785" s="300" t="str">
        <f t="shared" si="149"/>
        <v>H21</v>
      </c>
      <c r="X785" s="301" t="str">
        <f t="shared" si="150"/>
        <v>LEG</v>
      </c>
      <c r="Y785" s="380"/>
      <c r="Z785" s="300">
        <f t="shared" si="151"/>
        <v>1.2500000000000001E-2</v>
      </c>
      <c r="AA785" s="300">
        <f t="shared" si="152"/>
        <v>0</v>
      </c>
      <c r="AB785" s="361">
        <f t="shared" si="153"/>
        <v>2.23</v>
      </c>
    </row>
    <row r="786" spans="1:35" x14ac:dyDescent="0.2">
      <c r="A786" s="72" t="str">
        <f t="shared" si="145"/>
        <v>貨5CMFG</v>
      </c>
      <c r="B786" s="357" t="s">
        <v>1419</v>
      </c>
      <c r="C786" s="357" t="s">
        <v>1371</v>
      </c>
      <c r="D786" s="273" t="s">
        <v>1100</v>
      </c>
      <c r="E786" s="273" t="s">
        <v>445</v>
      </c>
      <c r="F786" s="272">
        <v>1.2500000000000001E-2</v>
      </c>
      <c r="G786" s="272">
        <v>0</v>
      </c>
      <c r="H786" s="272">
        <v>2.23</v>
      </c>
      <c r="I786" s="274" t="s">
        <v>47</v>
      </c>
      <c r="J786" s="273" t="s">
        <v>1056</v>
      </c>
      <c r="T786" s="318" t="str">
        <f t="shared" si="146"/>
        <v>トラック・バス</v>
      </c>
      <c r="U786" s="300" t="str">
        <f t="shared" si="147"/>
        <v>CNG</v>
      </c>
      <c r="V786" s="300" t="str">
        <f t="shared" si="148"/>
        <v>12 t～</v>
      </c>
      <c r="W786" s="300" t="str">
        <f t="shared" si="149"/>
        <v>H21</v>
      </c>
      <c r="X786" s="301" t="str">
        <f t="shared" si="150"/>
        <v>MFG</v>
      </c>
      <c r="Y786" s="380" t="s">
        <v>1056</v>
      </c>
      <c r="Z786" s="300">
        <f t="shared" si="151"/>
        <v>1.2500000000000001E-2</v>
      </c>
      <c r="AA786" s="300">
        <f t="shared" si="152"/>
        <v>0</v>
      </c>
      <c r="AB786" s="361">
        <f t="shared" si="153"/>
        <v>2.23</v>
      </c>
    </row>
    <row r="787" spans="1:35" x14ac:dyDescent="0.2">
      <c r="A787" s="72" t="str">
        <f t="shared" si="145"/>
        <v>貨5CMEG</v>
      </c>
      <c r="B787" s="357" t="s">
        <v>1419</v>
      </c>
      <c r="C787" s="357" t="s">
        <v>1371</v>
      </c>
      <c r="D787" s="273" t="s">
        <v>1100</v>
      </c>
      <c r="E787" s="273" t="s">
        <v>446</v>
      </c>
      <c r="F787" s="272">
        <v>1.2500000000000001E-2</v>
      </c>
      <c r="G787" s="272">
        <v>0</v>
      </c>
      <c r="H787" s="272">
        <v>2.23</v>
      </c>
      <c r="I787" s="12" t="s">
        <v>47</v>
      </c>
      <c r="J787" s="273" t="s">
        <v>1103</v>
      </c>
      <c r="T787" s="318" t="str">
        <f t="shared" si="146"/>
        <v>トラック・バス</v>
      </c>
      <c r="U787" s="300" t="str">
        <f t="shared" si="147"/>
        <v>CNG</v>
      </c>
      <c r="V787" s="300" t="str">
        <f t="shared" si="148"/>
        <v>12 t～</v>
      </c>
      <c r="W787" s="300" t="str">
        <f t="shared" si="149"/>
        <v>H21</v>
      </c>
      <c r="X787" s="301" t="str">
        <f t="shared" si="150"/>
        <v>MEG</v>
      </c>
      <c r="Y787" s="380" t="s">
        <v>1056</v>
      </c>
      <c r="Z787" s="300">
        <f t="shared" si="151"/>
        <v>1.2500000000000001E-2</v>
      </c>
      <c r="AA787" s="300">
        <f t="shared" si="152"/>
        <v>0</v>
      </c>
      <c r="AB787" s="361">
        <f t="shared" si="153"/>
        <v>2.23</v>
      </c>
    </row>
    <row r="788" spans="1:35" x14ac:dyDescent="0.2">
      <c r="A788" s="72" t="str">
        <f t="shared" si="145"/>
        <v>貨5CRFG</v>
      </c>
      <c r="B788" s="357" t="s">
        <v>1419</v>
      </c>
      <c r="C788" s="357" t="s">
        <v>1371</v>
      </c>
      <c r="D788" s="273" t="s">
        <v>1100</v>
      </c>
      <c r="E788" s="285" t="s">
        <v>447</v>
      </c>
      <c r="F788" s="272">
        <v>6.2500000000000003E-3</v>
      </c>
      <c r="G788" s="272">
        <v>0</v>
      </c>
      <c r="H788" s="72">
        <v>2.23</v>
      </c>
      <c r="I788" s="283" t="s">
        <v>47</v>
      </c>
      <c r="J788" t="s">
        <v>1057</v>
      </c>
      <c r="T788" s="318" t="str">
        <f t="shared" si="146"/>
        <v>トラック・バス</v>
      </c>
      <c r="U788" s="300" t="str">
        <f t="shared" si="147"/>
        <v>CNG</v>
      </c>
      <c r="V788" s="300" t="str">
        <f t="shared" si="148"/>
        <v>12 t～</v>
      </c>
      <c r="W788" s="300" t="str">
        <f t="shared" si="149"/>
        <v>H21</v>
      </c>
      <c r="X788" s="301" t="str">
        <f t="shared" si="150"/>
        <v>RFG</v>
      </c>
      <c r="Y788" s="380" t="s">
        <v>1057</v>
      </c>
      <c r="Z788" s="300">
        <f t="shared" si="151"/>
        <v>6.2500000000000003E-3</v>
      </c>
      <c r="AA788" s="300">
        <f t="shared" si="152"/>
        <v>0</v>
      </c>
      <c r="AB788" s="361">
        <f t="shared" si="153"/>
        <v>2.23</v>
      </c>
    </row>
    <row r="789" spans="1:35" x14ac:dyDescent="0.2">
      <c r="A789" s="72" t="str">
        <f t="shared" si="145"/>
        <v>貨5CREG</v>
      </c>
      <c r="B789" s="357" t="s">
        <v>1419</v>
      </c>
      <c r="C789" s="357" t="s">
        <v>1371</v>
      </c>
      <c r="D789" s="72" t="s">
        <v>1100</v>
      </c>
      <c r="E789" s="72" t="s">
        <v>448</v>
      </c>
      <c r="F789" s="72">
        <v>6.2500000000000003E-3</v>
      </c>
      <c r="G789" s="72">
        <v>0</v>
      </c>
      <c r="H789" s="72">
        <v>2.23</v>
      </c>
      <c r="I789" s="12" t="s">
        <v>47</v>
      </c>
      <c r="J789" s="72" t="s">
        <v>1112</v>
      </c>
      <c r="T789" s="318" t="str">
        <f t="shared" si="146"/>
        <v>トラック・バス</v>
      </c>
      <c r="U789" s="300" t="str">
        <f t="shared" si="147"/>
        <v>CNG</v>
      </c>
      <c r="V789" s="300" t="str">
        <f t="shared" si="148"/>
        <v>12 t～</v>
      </c>
      <c r="W789" s="300" t="str">
        <f t="shared" si="149"/>
        <v>H21</v>
      </c>
      <c r="X789" s="301" t="str">
        <f t="shared" si="150"/>
        <v>REG</v>
      </c>
      <c r="Y789" s="380" t="s">
        <v>1057</v>
      </c>
      <c r="Z789" s="300">
        <f t="shared" si="151"/>
        <v>6.2500000000000003E-3</v>
      </c>
      <c r="AA789" s="300">
        <f t="shared" si="152"/>
        <v>0</v>
      </c>
      <c r="AB789" s="361">
        <f t="shared" si="153"/>
        <v>2.23</v>
      </c>
    </row>
    <row r="790" spans="1:35" x14ac:dyDescent="0.2">
      <c r="A790" s="72" t="str">
        <f t="shared" si="145"/>
        <v>貨5CQFG</v>
      </c>
      <c r="B790" s="357" t="s">
        <v>1419</v>
      </c>
      <c r="C790" s="72" t="s">
        <v>1371</v>
      </c>
      <c r="D790" s="72" t="s">
        <v>1100</v>
      </c>
      <c r="E790" s="72" t="s">
        <v>1098</v>
      </c>
      <c r="F790" s="72">
        <v>2.2499999999999999E-2</v>
      </c>
      <c r="G790" s="72">
        <v>0</v>
      </c>
      <c r="H790" s="72">
        <v>2.23</v>
      </c>
      <c r="I790" s="12" t="s">
        <v>47</v>
      </c>
      <c r="J790" s="72" t="s">
        <v>797</v>
      </c>
      <c r="T790" s="318" t="str">
        <f t="shared" si="146"/>
        <v>トラック・バス</v>
      </c>
      <c r="U790" s="300" t="str">
        <f t="shared" si="147"/>
        <v>CNG</v>
      </c>
      <c r="V790" s="300" t="str">
        <f t="shared" si="148"/>
        <v>12 t～</v>
      </c>
      <c r="W790" s="300" t="str">
        <f t="shared" si="149"/>
        <v>H21</v>
      </c>
      <c r="X790" s="301" t="str">
        <f t="shared" si="150"/>
        <v>QFG</v>
      </c>
      <c r="Y790" s="380" t="s">
        <v>1705</v>
      </c>
      <c r="Z790" s="300">
        <f t="shared" si="151"/>
        <v>2.2499999999999999E-2</v>
      </c>
      <c r="AA790" s="300">
        <f t="shared" si="152"/>
        <v>0</v>
      </c>
      <c r="AB790" s="361">
        <f t="shared" si="153"/>
        <v>2.23</v>
      </c>
    </row>
    <row r="791" spans="1:35" x14ac:dyDescent="0.2">
      <c r="A791" s="72" t="str">
        <f t="shared" si="145"/>
        <v>貨5CQEG</v>
      </c>
      <c r="B791" s="357" t="s">
        <v>1419</v>
      </c>
      <c r="C791" s="72" t="s">
        <v>1371</v>
      </c>
      <c r="D791" s="72" t="s">
        <v>1100</v>
      </c>
      <c r="E791" s="72" t="s">
        <v>1099</v>
      </c>
      <c r="F791" s="72">
        <v>2.2499999999999999E-2</v>
      </c>
      <c r="G791" s="72">
        <v>0</v>
      </c>
      <c r="H791" s="72">
        <v>2.23</v>
      </c>
      <c r="I791" s="12" t="s">
        <v>47</v>
      </c>
      <c r="J791" s="72" t="s">
        <v>798</v>
      </c>
      <c r="T791" s="318" t="str">
        <f t="shared" si="146"/>
        <v>トラック・バス</v>
      </c>
      <c r="U791" s="300" t="str">
        <f t="shared" si="147"/>
        <v>CNG</v>
      </c>
      <c r="V791" s="300" t="str">
        <f t="shared" si="148"/>
        <v>12 t～</v>
      </c>
      <c r="W791" s="300" t="str">
        <f t="shared" si="149"/>
        <v>H21</v>
      </c>
      <c r="X791" s="301" t="str">
        <f t="shared" si="150"/>
        <v>QEG</v>
      </c>
      <c r="Y791" s="380" t="s">
        <v>1705</v>
      </c>
      <c r="Z791" s="300">
        <f t="shared" si="151"/>
        <v>2.2499999999999999E-2</v>
      </c>
      <c r="AA791" s="300">
        <f t="shared" si="152"/>
        <v>0</v>
      </c>
      <c r="AB791" s="361">
        <f t="shared" si="153"/>
        <v>2.23</v>
      </c>
    </row>
    <row r="792" spans="1:35" x14ac:dyDescent="0.2">
      <c r="A792" s="72" t="str">
        <f t="shared" si="145"/>
        <v>貨4CSFG</v>
      </c>
      <c r="B792" s="291" t="s">
        <v>1420</v>
      </c>
      <c r="C792" s="72" t="s">
        <v>937</v>
      </c>
      <c r="D792" s="72" t="s">
        <v>1113</v>
      </c>
      <c r="E792" s="72" t="s">
        <v>449</v>
      </c>
      <c r="F792" s="72">
        <v>2.5000000000000001E-2</v>
      </c>
      <c r="G792" s="72">
        <v>0</v>
      </c>
      <c r="H792" s="72">
        <v>2.23</v>
      </c>
      <c r="I792" s="12" t="s">
        <v>47</v>
      </c>
      <c r="T792" s="318" t="str">
        <f t="shared" si="146"/>
        <v>トラック・バス</v>
      </c>
      <c r="U792" s="300" t="str">
        <f t="shared" si="147"/>
        <v>CNG</v>
      </c>
      <c r="V792" s="300" t="str">
        <f t="shared" si="148"/>
        <v>3.5 t～</v>
      </c>
      <c r="W792" s="300" t="str">
        <f t="shared" si="149"/>
        <v>H22</v>
      </c>
      <c r="X792" s="301" t="str">
        <f t="shared" si="150"/>
        <v>SFG</v>
      </c>
      <c r="Y792" s="380"/>
      <c r="Z792" s="300">
        <f t="shared" si="151"/>
        <v>2.5000000000000001E-2</v>
      </c>
      <c r="AA792" s="300">
        <f t="shared" si="152"/>
        <v>0</v>
      </c>
      <c r="AB792" s="361">
        <f t="shared" si="153"/>
        <v>2.23</v>
      </c>
      <c r="AD792" s="284"/>
      <c r="AE792" s="284"/>
      <c r="AF792" s="284"/>
      <c r="AG792" s="284"/>
      <c r="AH792" s="284"/>
      <c r="AI792" s="284"/>
    </row>
    <row r="793" spans="1:35" x14ac:dyDescent="0.2">
      <c r="A793" s="72" t="str">
        <f t="shared" si="145"/>
        <v>貨4CSEG</v>
      </c>
      <c r="B793" s="291" t="s">
        <v>1420</v>
      </c>
      <c r="C793" s="72" t="s">
        <v>937</v>
      </c>
      <c r="D793" s="72" t="s">
        <v>1113</v>
      </c>
      <c r="E793" s="72" t="s">
        <v>450</v>
      </c>
      <c r="F793" s="72">
        <v>1.2500000000000001E-2</v>
      </c>
      <c r="G793" s="72">
        <v>0</v>
      </c>
      <c r="H793" s="272">
        <v>2.23</v>
      </c>
      <c r="I793" s="12" t="s">
        <v>47</v>
      </c>
      <c r="J793" s="72" t="s">
        <v>242</v>
      </c>
      <c r="T793" s="318" t="str">
        <f t="shared" si="146"/>
        <v>トラック・バス</v>
      </c>
      <c r="U793" s="300" t="str">
        <f t="shared" si="147"/>
        <v>CNG</v>
      </c>
      <c r="V793" s="300" t="str">
        <f t="shared" si="148"/>
        <v>3.5 t～</v>
      </c>
      <c r="W793" s="300" t="str">
        <f t="shared" si="149"/>
        <v>H22</v>
      </c>
      <c r="X793" s="301" t="str">
        <f t="shared" si="150"/>
        <v>SEG</v>
      </c>
      <c r="Y793" s="380"/>
      <c r="Z793" s="300">
        <f t="shared" si="151"/>
        <v>1.2500000000000001E-2</v>
      </c>
      <c r="AA793" s="300">
        <f t="shared" si="152"/>
        <v>0</v>
      </c>
      <c r="AB793" s="361">
        <f t="shared" si="153"/>
        <v>2.23</v>
      </c>
      <c r="AD793" s="284"/>
      <c r="AE793" s="284"/>
      <c r="AF793" s="284"/>
      <c r="AG793" s="284"/>
      <c r="AH793" s="284"/>
      <c r="AI793" s="284"/>
    </row>
    <row r="794" spans="1:35" x14ac:dyDescent="0.2">
      <c r="A794" s="72" t="str">
        <f t="shared" si="145"/>
        <v>貨4CTFG</v>
      </c>
      <c r="B794" s="291" t="s">
        <v>1421</v>
      </c>
      <c r="C794" s="72" t="s">
        <v>937</v>
      </c>
      <c r="D794" s="72" t="s">
        <v>1113</v>
      </c>
      <c r="E794" s="72" t="s">
        <v>451</v>
      </c>
      <c r="F794" s="72">
        <v>2.2499999999999999E-2</v>
      </c>
      <c r="G794" s="72">
        <v>0</v>
      </c>
      <c r="H794" s="272">
        <v>2.23</v>
      </c>
      <c r="I794" s="12" t="s">
        <v>47</v>
      </c>
      <c r="J794" s="72" t="s">
        <v>797</v>
      </c>
      <c r="T794" s="318" t="str">
        <f t="shared" si="146"/>
        <v>トラック・バス</v>
      </c>
      <c r="U794" s="300" t="str">
        <f t="shared" si="147"/>
        <v>CNG</v>
      </c>
      <c r="V794" s="300" t="str">
        <f t="shared" si="148"/>
        <v>3.5 t～</v>
      </c>
      <c r="W794" s="300" t="str">
        <f t="shared" si="149"/>
        <v>H22</v>
      </c>
      <c r="X794" s="301" t="str">
        <f t="shared" si="150"/>
        <v>TFG</v>
      </c>
      <c r="Y794" s="380" t="s">
        <v>1705</v>
      </c>
      <c r="Z794" s="300">
        <f t="shared" si="151"/>
        <v>2.2499999999999999E-2</v>
      </c>
      <c r="AA794" s="300">
        <f t="shared" si="152"/>
        <v>0</v>
      </c>
      <c r="AB794" s="361">
        <f t="shared" si="153"/>
        <v>2.23</v>
      </c>
      <c r="AD794" s="284"/>
      <c r="AE794" s="284"/>
      <c r="AF794" s="284"/>
      <c r="AG794" s="284"/>
      <c r="AH794" s="284"/>
      <c r="AI794" s="284"/>
    </row>
    <row r="795" spans="1:35" x14ac:dyDescent="0.2">
      <c r="A795" s="72" t="str">
        <f t="shared" si="145"/>
        <v>貨4CTEG</v>
      </c>
      <c r="B795" s="291" t="s">
        <v>1421</v>
      </c>
      <c r="C795" s="72" t="s">
        <v>937</v>
      </c>
      <c r="D795" s="72" t="s">
        <v>1113</v>
      </c>
      <c r="E795" s="72" t="s">
        <v>452</v>
      </c>
      <c r="F795" s="72">
        <v>2.2499999999999999E-2</v>
      </c>
      <c r="G795" s="72">
        <v>0</v>
      </c>
      <c r="H795" s="272">
        <v>2.23</v>
      </c>
      <c r="I795" s="12" t="s">
        <v>47</v>
      </c>
      <c r="J795" s="72" t="s">
        <v>798</v>
      </c>
      <c r="T795" s="318" t="str">
        <f t="shared" si="146"/>
        <v>トラック・バス</v>
      </c>
      <c r="U795" s="300" t="str">
        <f t="shared" si="147"/>
        <v>CNG</v>
      </c>
      <c r="V795" s="300" t="str">
        <f t="shared" si="148"/>
        <v>3.5 t～</v>
      </c>
      <c r="W795" s="300" t="str">
        <f t="shared" si="149"/>
        <v>H22</v>
      </c>
      <c r="X795" s="301" t="str">
        <f t="shared" si="150"/>
        <v>TEG</v>
      </c>
      <c r="Y795" s="380" t="s">
        <v>1705</v>
      </c>
      <c r="Z795" s="300">
        <f t="shared" si="151"/>
        <v>2.2499999999999999E-2</v>
      </c>
      <c r="AA795" s="300">
        <f t="shared" si="152"/>
        <v>0</v>
      </c>
      <c r="AB795" s="361">
        <f t="shared" si="153"/>
        <v>2.23</v>
      </c>
      <c r="AD795" s="284"/>
      <c r="AE795" s="284"/>
      <c r="AF795" s="284"/>
      <c r="AG795" s="284"/>
      <c r="AH795" s="284"/>
      <c r="AI795" s="284"/>
    </row>
    <row r="796" spans="1:35" s="284" customFormat="1" x14ac:dyDescent="0.2">
      <c r="A796" s="72" t="str">
        <f t="shared" si="145"/>
        <v>貨4C2FG</v>
      </c>
      <c r="B796" s="291" t="s">
        <v>1421</v>
      </c>
      <c r="C796" s="72" t="s">
        <v>937</v>
      </c>
      <c r="D796" s="291" t="s">
        <v>1389</v>
      </c>
      <c r="E796" s="291" t="s">
        <v>1387</v>
      </c>
      <c r="F796" s="72">
        <v>1.4999999999999999E-2</v>
      </c>
      <c r="G796" s="72">
        <v>0</v>
      </c>
      <c r="H796" s="272">
        <v>2.23</v>
      </c>
      <c r="I796" s="12" t="s">
        <v>47</v>
      </c>
      <c r="J796" s="72"/>
      <c r="K796" s="72"/>
      <c r="L796" s="72"/>
      <c r="M796" s="72"/>
      <c r="N796" s="72"/>
      <c r="O796" s="72"/>
      <c r="P796" s="72"/>
      <c r="Q796" s="72"/>
      <c r="R796" s="72"/>
      <c r="S796" s="72"/>
      <c r="T796" s="318" t="str">
        <f t="shared" si="146"/>
        <v>トラック・バス</v>
      </c>
      <c r="U796" s="300" t="str">
        <f t="shared" si="147"/>
        <v>CNG</v>
      </c>
      <c r="V796" s="300" t="str">
        <f t="shared" si="148"/>
        <v>3.5 t～</v>
      </c>
      <c r="W796" s="300" t="str">
        <f t="shared" si="149"/>
        <v>H28</v>
      </c>
      <c r="X796" s="301" t="str">
        <f t="shared" si="150"/>
        <v>2FG</v>
      </c>
      <c r="Y796" s="380"/>
      <c r="Z796" s="300">
        <f t="shared" si="151"/>
        <v>1.4999999999999999E-2</v>
      </c>
      <c r="AA796" s="300">
        <f t="shared" si="152"/>
        <v>0</v>
      </c>
      <c r="AB796" s="361">
        <f t="shared" si="153"/>
        <v>2.23</v>
      </c>
    </row>
    <row r="797" spans="1:35" s="284" customFormat="1" x14ac:dyDescent="0.2">
      <c r="A797" s="72" t="str">
        <f t="shared" si="145"/>
        <v>貨4C2EG</v>
      </c>
      <c r="B797" s="291" t="s">
        <v>1421</v>
      </c>
      <c r="C797" s="72" t="s">
        <v>937</v>
      </c>
      <c r="D797" s="291" t="s">
        <v>1372</v>
      </c>
      <c r="E797" s="291" t="s">
        <v>1388</v>
      </c>
      <c r="F797" s="72">
        <v>7.4999999999999997E-3</v>
      </c>
      <c r="G797" s="72">
        <v>0</v>
      </c>
      <c r="H797" s="272">
        <v>2.23</v>
      </c>
      <c r="I797" s="12" t="s">
        <v>47</v>
      </c>
      <c r="J797" s="72"/>
      <c r="K797" s="72"/>
      <c r="L797" s="72"/>
      <c r="M797" s="72"/>
      <c r="N797" s="72"/>
      <c r="O797" s="72"/>
      <c r="P797" s="72"/>
      <c r="Q797" s="72"/>
      <c r="R797" s="72"/>
      <c r="S797" s="279"/>
      <c r="T797" s="318" t="str">
        <f t="shared" si="146"/>
        <v>トラック・バス</v>
      </c>
      <c r="U797" s="300" t="str">
        <f t="shared" si="147"/>
        <v>CNG</v>
      </c>
      <c r="V797" s="300" t="str">
        <f t="shared" si="148"/>
        <v>3.5 t～</v>
      </c>
      <c r="W797" s="300" t="str">
        <f t="shared" si="149"/>
        <v>H28</v>
      </c>
      <c r="X797" s="301" t="str">
        <f t="shared" si="150"/>
        <v>2EG</v>
      </c>
      <c r="Y797" s="380"/>
      <c r="Z797" s="300">
        <f t="shared" si="151"/>
        <v>7.4999999999999997E-3</v>
      </c>
      <c r="AA797" s="300">
        <f t="shared" si="152"/>
        <v>0</v>
      </c>
      <c r="AB797" s="361">
        <f t="shared" si="153"/>
        <v>2.23</v>
      </c>
    </row>
    <row r="798" spans="1:35" x14ac:dyDescent="0.2">
      <c r="A798" s="72" t="str">
        <f t="shared" si="145"/>
        <v>貨1メTP</v>
      </c>
      <c r="B798" s="72" t="s">
        <v>940</v>
      </c>
      <c r="C798" s="72" t="s">
        <v>939</v>
      </c>
      <c r="D798" s="72" t="s">
        <v>16</v>
      </c>
      <c r="E798" s="72" t="s">
        <v>84</v>
      </c>
      <c r="F798" s="72">
        <v>0.105</v>
      </c>
      <c r="G798" s="72">
        <v>0</v>
      </c>
      <c r="H798" s="72">
        <v>1.37</v>
      </c>
      <c r="I798" s="12" t="s">
        <v>453</v>
      </c>
      <c r="J798" s="72" t="s">
        <v>454</v>
      </c>
      <c r="T798" s="318" t="str">
        <f t="shared" si="146"/>
        <v>トラック・バス</v>
      </c>
      <c r="U798" s="300" t="str">
        <f t="shared" si="147"/>
        <v>メタノール</v>
      </c>
      <c r="V798" s="300" t="str">
        <f t="shared" si="148"/>
        <v>～1.7 t</v>
      </c>
      <c r="W798" s="300" t="str">
        <f t="shared" si="149"/>
        <v>H14</v>
      </c>
      <c r="X798" s="301" t="str">
        <f t="shared" si="150"/>
        <v>TP</v>
      </c>
      <c r="Y798" s="380" t="s">
        <v>1713</v>
      </c>
      <c r="Z798" s="300">
        <f t="shared" si="151"/>
        <v>0.105</v>
      </c>
      <c r="AA798" s="300">
        <f t="shared" si="152"/>
        <v>0</v>
      </c>
      <c r="AB798" s="361">
        <f t="shared" si="153"/>
        <v>1.37</v>
      </c>
      <c r="AD798" s="284"/>
      <c r="AE798" s="284"/>
      <c r="AF798" s="284"/>
      <c r="AG798" s="284"/>
      <c r="AH798" s="284"/>
      <c r="AI798" s="284"/>
    </row>
    <row r="799" spans="1:35" x14ac:dyDescent="0.2">
      <c r="A799" s="72" t="str">
        <f t="shared" si="145"/>
        <v>貨1メLP</v>
      </c>
      <c r="B799" s="72" t="s">
        <v>940</v>
      </c>
      <c r="C799" s="72" t="s">
        <v>939</v>
      </c>
      <c r="D799" s="72" t="s">
        <v>16</v>
      </c>
      <c r="E799" s="72" t="s">
        <v>76</v>
      </c>
      <c r="F799" s="72">
        <v>7.0000000000000007E-2</v>
      </c>
      <c r="G799" s="72">
        <v>0</v>
      </c>
      <c r="H799" s="72">
        <v>1.37</v>
      </c>
      <c r="I799" s="12" t="s">
        <v>453</v>
      </c>
      <c r="J799" s="72" t="s">
        <v>455</v>
      </c>
      <c r="T799" s="318" t="str">
        <f t="shared" si="146"/>
        <v>トラック・バス</v>
      </c>
      <c r="U799" s="300" t="str">
        <f t="shared" si="147"/>
        <v>メタノール</v>
      </c>
      <c r="V799" s="300" t="str">
        <f t="shared" si="148"/>
        <v>～1.7 t</v>
      </c>
      <c r="W799" s="300" t="str">
        <f t="shared" si="149"/>
        <v>H14</v>
      </c>
      <c r="X799" s="301" t="str">
        <f t="shared" si="150"/>
        <v>LP</v>
      </c>
      <c r="Y799" s="380" t="s">
        <v>1714</v>
      </c>
      <c r="Z799" s="300">
        <f t="shared" si="151"/>
        <v>7.0000000000000007E-2</v>
      </c>
      <c r="AA799" s="300">
        <f t="shared" si="152"/>
        <v>0</v>
      </c>
      <c r="AB799" s="361">
        <f t="shared" si="153"/>
        <v>1.37</v>
      </c>
      <c r="AD799" s="284"/>
      <c r="AE799" s="284"/>
      <c r="AF799" s="284"/>
      <c r="AG799" s="284"/>
      <c r="AH799" s="284"/>
      <c r="AI799" s="284"/>
    </row>
    <row r="800" spans="1:35" x14ac:dyDescent="0.2">
      <c r="A800" s="72" t="str">
        <f t="shared" si="145"/>
        <v>貨1メUP</v>
      </c>
      <c r="B800" s="72" t="s">
        <v>940</v>
      </c>
      <c r="C800" s="72" t="s">
        <v>939</v>
      </c>
      <c r="D800" s="72" t="s">
        <v>16</v>
      </c>
      <c r="E800" s="72" t="s">
        <v>91</v>
      </c>
      <c r="F800" s="72">
        <v>3.5000000000000003E-2</v>
      </c>
      <c r="G800" s="72">
        <v>0</v>
      </c>
      <c r="H800" s="72">
        <v>1.37</v>
      </c>
      <c r="I800" s="12" t="s">
        <v>453</v>
      </c>
      <c r="J800" s="72" t="s">
        <v>456</v>
      </c>
      <c r="T800" s="318" t="str">
        <f t="shared" si="146"/>
        <v>トラック・バス</v>
      </c>
      <c r="U800" s="300" t="str">
        <f t="shared" si="147"/>
        <v>メタノール</v>
      </c>
      <c r="V800" s="300" t="str">
        <f t="shared" si="148"/>
        <v>～1.7 t</v>
      </c>
      <c r="W800" s="300" t="str">
        <f t="shared" si="149"/>
        <v>H14</v>
      </c>
      <c r="X800" s="301" t="str">
        <f t="shared" si="150"/>
        <v>UP</v>
      </c>
      <c r="Y800" s="380" t="s">
        <v>1715</v>
      </c>
      <c r="Z800" s="300">
        <f t="shared" si="151"/>
        <v>3.5000000000000003E-2</v>
      </c>
      <c r="AA800" s="300">
        <f t="shared" si="152"/>
        <v>0</v>
      </c>
      <c r="AB800" s="361">
        <f t="shared" si="153"/>
        <v>1.37</v>
      </c>
      <c r="AD800" s="284"/>
      <c r="AE800" s="284"/>
      <c r="AF800" s="284"/>
      <c r="AG800" s="284"/>
      <c r="AH800" s="284"/>
      <c r="AI800" s="284"/>
    </row>
    <row r="801" spans="1:35" x14ac:dyDescent="0.2">
      <c r="A801" s="72" t="str">
        <f t="shared" si="145"/>
        <v>貨1メAHE</v>
      </c>
      <c r="B801" s="72" t="s">
        <v>940</v>
      </c>
      <c r="C801" s="72" t="s">
        <v>939</v>
      </c>
      <c r="D801" s="72" t="s">
        <v>839</v>
      </c>
      <c r="E801" s="72" t="s">
        <v>457</v>
      </c>
      <c r="F801" s="72">
        <v>7.0000000000000007E-2</v>
      </c>
      <c r="G801" s="72">
        <v>0</v>
      </c>
      <c r="H801" s="72">
        <v>1.37</v>
      </c>
      <c r="I801" s="12" t="s">
        <v>453</v>
      </c>
      <c r="J801" s="72" t="s">
        <v>458</v>
      </c>
      <c r="T801" s="318" t="str">
        <f t="shared" si="146"/>
        <v>トラック・バス</v>
      </c>
      <c r="U801" s="300" t="str">
        <f t="shared" si="147"/>
        <v>メタノール</v>
      </c>
      <c r="V801" s="300" t="str">
        <f t="shared" si="148"/>
        <v>～1.7 t</v>
      </c>
      <c r="W801" s="300" t="str">
        <f t="shared" si="149"/>
        <v>H17</v>
      </c>
      <c r="X801" s="301" t="str">
        <f t="shared" si="150"/>
        <v>AHE</v>
      </c>
      <c r="Y801" s="380"/>
      <c r="Z801" s="300">
        <f t="shared" si="151"/>
        <v>7.0000000000000007E-2</v>
      </c>
      <c r="AA801" s="300">
        <f t="shared" si="152"/>
        <v>0</v>
      </c>
      <c r="AB801" s="361">
        <f t="shared" si="153"/>
        <v>1.37</v>
      </c>
      <c r="AD801" s="284"/>
      <c r="AE801" s="284"/>
      <c r="AF801" s="284"/>
      <c r="AG801" s="284"/>
      <c r="AH801" s="284"/>
      <c r="AI801" s="284"/>
    </row>
    <row r="802" spans="1:35" s="284" customFormat="1" x14ac:dyDescent="0.2">
      <c r="A802" s="72" t="str">
        <f t="shared" si="145"/>
        <v>貨1メAGE</v>
      </c>
      <c r="B802" s="72" t="s">
        <v>940</v>
      </c>
      <c r="C802" s="72" t="s">
        <v>939</v>
      </c>
      <c r="D802" s="72" t="s">
        <v>839</v>
      </c>
      <c r="E802" s="72" t="s">
        <v>459</v>
      </c>
      <c r="F802" s="72">
        <v>3.5000000000000003E-2</v>
      </c>
      <c r="G802" s="72">
        <v>0</v>
      </c>
      <c r="H802" s="72">
        <v>1.37</v>
      </c>
      <c r="I802" s="12" t="s">
        <v>453</v>
      </c>
      <c r="J802" s="72" t="s">
        <v>460</v>
      </c>
      <c r="T802" s="318" t="str">
        <f t="shared" si="146"/>
        <v>トラック・バス</v>
      </c>
      <c r="U802" s="300" t="str">
        <f t="shared" si="147"/>
        <v>メタノール</v>
      </c>
      <c r="V802" s="300" t="str">
        <f t="shared" si="148"/>
        <v>～1.7 t</v>
      </c>
      <c r="W802" s="300" t="str">
        <f t="shared" si="149"/>
        <v>H17</v>
      </c>
      <c r="X802" s="301" t="str">
        <f t="shared" si="150"/>
        <v>AGE</v>
      </c>
      <c r="Y802" s="380"/>
      <c r="Z802" s="300">
        <f t="shared" si="151"/>
        <v>3.5000000000000003E-2</v>
      </c>
      <c r="AA802" s="300">
        <f t="shared" si="152"/>
        <v>0</v>
      </c>
      <c r="AB802" s="361">
        <f t="shared" si="153"/>
        <v>1.37</v>
      </c>
    </row>
    <row r="803" spans="1:35" s="284" customFormat="1" x14ac:dyDescent="0.2">
      <c r="A803" s="72" t="str">
        <f t="shared" si="145"/>
        <v>貨1メCGE</v>
      </c>
      <c r="B803" s="72" t="s">
        <v>940</v>
      </c>
      <c r="C803" s="72" t="s">
        <v>939</v>
      </c>
      <c r="D803" s="72" t="s">
        <v>839</v>
      </c>
      <c r="E803" s="72" t="s">
        <v>778</v>
      </c>
      <c r="F803" s="72">
        <v>3.5000000000000003E-2</v>
      </c>
      <c r="G803" s="72">
        <v>0</v>
      </c>
      <c r="H803" s="72">
        <v>1.37</v>
      </c>
      <c r="I803" s="12" t="s">
        <v>453</v>
      </c>
      <c r="J803" s="72" t="s">
        <v>819</v>
      </c>
      <c r="T803" s="318" t="str">
        <f t="shared" si="146"/>
        <v>トラック・バス</v>
      </c>
      <c r="U803" s="300" t="str">
        <f t="shared" si="147"/>
        <v>メタノール</v>
      </c>
      <c r="V803" s="300" t="str">
        <f t="shared" si="148"/>
        <v>～1.7 t</v>
      </c>
      <c r="W803" s="300" t="str">
        <f t="shared" si="149"/>
        <v>H17</v>
      </c>
      <c r="X803" s="301" t="str">
        <f t="shared" si="150"/>
        <v>CGE</v>
      </c>
      <c r="Y803" s="380" t="s">
        <v>1056</v>
      </c>
      <c r="Z803" s="300">
        <f t="shared" si="151"/>
        <v>3.5000000000000003E-2</v>
      </c>
      <c r="AA803" s="300">
        <f t="shared" si="152"/>
        <v>0</v>
      </c>
      <c r="AB803" s="361">
        <f t="shared" si="153"/>
        <v>1.37</v>
      </c>
    </row>
    <row r="804" spans="1:35" x14ac:dyDescent="0.2">
      <c r="A804" s="72" t="str">
        <f t="shared" si="145"/>
        <v>貨1メCHE</v>
      </c>
      <c r="B804" s="72" t="s">
        <v>940</v>
      </c>
      <c r="C804" s="72" t="s">
        <v>939</v>
      </c>
      <c r="D804" s="72" t="s">
        <v>839</v>
      </c>
      <c r="E804" s="72" t="s">
        <v>781</v>
      </c>
      <c r="F804" s="72">
        <v>3.5000000000000003E-2</v>
      </c>
      <c r="G804" s="72">
        <v>0</v>
      </c>
      <c r="H804" s="72">
        <v>1.37</v>
      </c>
      <c r="I804" s="12" t="s">
        <v>453</v>
      </c>
      <c r="J804" s="72" t="s">
        <v>818</v>
      </c>
      <c r="T804" s="318" t="str">
        <f t="shared" si="146"/>
        <v>トラック・バス</v>
      </c>
      <c r="U804" s="300" t="str">
        <f t="shared" si="147"/>
        <v>メタノール</v>
      </c>
      <c r="V804" s="300" t="str">
        <f t="shared" si="148"/>
        <v>～1.7 t</v>
      </c>
      <c r="W804" s="300" t="str">
        <f t="shared" si="149"/>
        <v>H17</v>
      </c>
      <c r="X804" s="301" t="str">
        <f t="shared" si="150"/>
        <v>CHE</v>
      </c>
      <c r="Y804" s="380" t="s">
        <v>1056</v>
      </c>
      <c r="Z804" s="300">
        <f t="shared" si="151"/>
        <v>3.5000000000000003E-2</v>
      </c>
      <c r="AA804" s="300">
        <f t="shared" si="152"/>
        <v>0</v>
      </c>
      <c r="AB804" s="361">
        <f t="shared" si="153"/>
        <v>1.37</v>
      </c>
      <c r="AD804" s="284"/>
      <c r="AE804" s="284"/>
      <c r="AF804" s="284"/>
      <c r="AG804" s="284"/>
      <c r="AH804" s="284"/>
      <c r="AI804" s="284"/>
    </row>
    <row r="805" spans="1:35" x14ac:dyDescent="0.2">
      <c r="A805" s="72" t="str">
        <f t="shared" si="145"/>
        <v>貨1メDGE</v>
      </c>
      <c r="B805" s="72" t="s">
        <v>940</v>
      </c>
      <c r="C805" s="72" t="s">
        <v>939</v>
      </c>
      <c r="D805" s="72" t="s">
        <v>839</v>
      </c>
      <c r="E805" s="72" t="s">
        <v>787</v>
      </c>
      <c r="F805" s="72">
        <v>1.7500000000000002E-2</v>
      </c>
      <c r="G805" s="72">
        <v>0</v>
      </c>
      <c r="H805" s="72">
        <v>1.37</v>
      </c>
      <c r="I805" s="12" t="s">
        <v>453</v>
      </c>
      <c r="J805" s="72" t="s">
        <v>1129</v>
      </c>
      <c r="T805" s="318" t="str">
        <f t="shared" si="146"/>
        <v>トラック・バス</v>
      </c>
      <c r="U805" s="300" t="str">
        <f t="shared" si="147"/>
        <v>メタノール</v>
      </c>
      <c r="V805" s="300" t="str">
        <f t="shared" si="148"/>
        <v>～1.7 t</v>
      </c>
      <c r="W805" s="300" t="str">
        <f t="shared" si="149"/>
        <v>H17</v>
      </c>
      <c r="X805" s="301" t="str">
        <f t="shared" si="150"/>
        <v>DGE</v>
      </c>
      <c r="Y805" s="380" t="s">
        <v>1057</v>
      </c>
      <c r="Z805" s="300">
        <f t="shared" si="151"/>
        <v>1.7500000000000002E-2</v>
      </c>
      <c r="AA805" s="300">
        <f t="shared" si="152"/>
        <v>0</v>
      </c>
      <c r="AB805" s="361">
        <f t="shared" si="153"/>
        <v>1.37</v>
      </c>
      <c r="AD805" s="284"/>
      <c r="AE805" s="284"/>
      <c r="AF805" s="284"/>
      <c r="AG805" s="284"/>
      <c r="AH805" s="284"/>
      <c r="AI805" s="284"/>
    </row>
    <row r="806" spans="1:35" x14ac:dyDescent="0.2">
      <c r="A806" s="72" t="str">
        <f t="shared" si="145"/>
        <v>貨1メDHE</v>
      </c>
      <c r="B806" s="284" t="s">
        <v>940</v>
      </c>
      <c r="C806" s="284" t="s">
        <v>939</v>
      </c>
      <c r="D806" s="284" t="s">
        <v>839</v>
      </c>
      <c r="E806" s="286" t="s">
        <v>790</v>
      </c>
      <c r="F806" s="284">
        <v>1.7500000000000002E-2</v>
      </c>
      <c r="G806" s="284">
        <v>0</v>
      </c>
      <c r="H806" s="284">
        <v>1.37</v>
      </c>
      <c r="I806" s="283" t="s">
        <v>453</v>
      </c>
      <c r="J806" s="285" t="s">
        <v>1130</v>
      </c>
      <c r="T806" s="318" t="str">
        <f t="shared" si="146"/>
        <v>トラック・バス</v>
      </c>
      <c r="U806" s="300" t="str">
        <f t="shared" si="147"/>
        <v>メタノール</v>
      </c>
      <c r="V806" s="300" t="str">
        <f t="shared" si="148"/>
        <v>～1.7 t</v>
      </c>
      <c r="W806" s="300" t="str">
        <f t="shared" si="149"/>
        <v>H17</v>
      </c>
      <c r="X806" s="301" t="str">
        <f t="shared" si="150"/>
        <v>DHE</v>
      </c>
      <c r="Y806" s="380" t="s">
        <v>1057</v>
      </c>
      <c r="Z806" s="300">
        <f t="shared" si="151"/>
        <v>1.7500000000000002E-2</v>
      </c>
      <c r="AA806" s="300">
        <f t="shared" si="152"/>
        <v>0</v>
      </c>
      <c r="AB806" s="361">
        <f t="shared" si="153"/>
        <v>1.37</v>
      </c>
      <c r="AD806" s="284"/>
      <c r="AE806" s="284"/>
      <c r="AF806" s="284"/>
      <c r="AG806" s="284"/>
      <c r="AH806" s="284"/>
      <c r="AI806" s="284"/>
    </row>
    <row r="807" spans="1:35" x14ac:dyDescent="0.2">
      <c r="A807" s="72" t="str">
        <f t="shared" si="145"/>
        <v>貨1メLHE</v>
      </c>
      <c r="B807" s="72" t="s">
        <v>940</v>
      </c>
      <c r="C807" s="72" t="s">
        <v>939</v>
      </c>
      <c r="D807" s="72" t="s">
        <v>1100</v>
      </c>
      <c r="E807" s="72" t="s">
        <v>461</v>
      </c>
      <c r="F807" s="72">
        <v>0.04</v>
      </c>
      <c r="G807" s="72">
        <v>0</v>
      </c>
      <c r="H807" s="72">
        <v>1.37</v>
      </c>
      <c r="I807" s="12" t="s">
        <v>453</v>
      </c>
      <c r="J807"/>
      <c r="T807" s="318" t="str">
        <f t="shared" si="146"/>
        <v>トラック・バス</v>
      </c>
      <c r="U807" s="300" t="str">
        <f t="shared" si="147"/>
        <v>メタノール</v>
      </c>
      <c r="V807" s="300" t="str">
        <f t="shared" si="148"/>
        <v>～1.7 t</v>
      </c>
      <c r="W807" s="300" t="str">
        <f t="shared" si="149"/>
        <v>H21</v>
      </c>
      <c r="X807" s="301" t="str">
        <f t="shared" si="150"/>
        <v>LHE</v>
      </c>
      <c r="Y807" s="380"/>
      <c r="Z807" s="300">
        <f t="shared" si="151"/>
        <v>0.04</v>
      </c>
      <c r="AA807" s="300">
        <f t="shared" si="152"/>
        <v>0</v>
      </c>
      <c r="AB807" s="361">
        <f t="shared" si="153"/>
        <v>1.37</v>
      </c>
      <c r="AD807" s="284"/>
      <c r="AE807" s="284"/>
      <c r="AF807" s="284"/>
      <c r="AG807" s="284"/>
      <c r="AH807" s="284"/>
      <c r="AI807" s="284"/>
    </row>
    <row r="808" spans="1:35" s="284" customFormat="1" x14ac:dyDescent="0.2">
      <c r="A808" s="72" t="str">
        <f t="shared" si="145"/>
        <v>貨1メLGE</v>
      </c>
      <c r="B808" s="72" t="s">
        <v>940</v>
      </c>
      <c r="C808" s="72" t="s">
        <v>939</v>
      </c>
      <c r="D808" s="72" t="s">
        <v>1100</v>
      </c>
      <c r="E808" s="72" t="s">
        <v>462</v>
      </c>
      <c r="F808" s="72">
        <v>0.02</v>
      </c>
      <c r="G808" s="72">
        <v>0</v>
      </c>
      <c r="H808" s="72">
        <v>1.37</v>
      </c>
      <c r="I808" s="12" t="s">
        <v>453</v>
      </c>
      <c r="J808" t="s">
        <v>242</v>
      </c>
      <c r="T808" s="318" t="str">
        <f t="shared" si="146"/>
        <v>トラック・バス</v>
      </c>
      <c r="U808" s="300" t="str">
        <f t="shared" si="147"/>
        <v>メタノール</v>
      </c>
      <c r="V808" s="300" t="str">
        <f t="shared" si="148"/>
        <v>～1.7 t</v>
      </c>
      <c r="W808" s="300" t="str">
        <f t="shared" si="149"/>
        <v>H21</v>
      </c>
      <c r="X808" s="301" t="str">
        <f t="shared" si="150"/>
        <v>LGE</v>
      </c>
      <c r="Y808" s="380"/>
      <c r="Z808" s="300">
        <f t="shared" si="151"/>
        <v>0.02</v>
      </c>
      <c r="AA808" s="300">
        <f t="shared" si="152"/>
        <v>0</v>
      </c>
      <c r="AB808" s="361">
        <f t="shared" si="153"/>
        <v>1.37</v>
      </c>
    </row>
    <row r="809" spans="1:35" s="284" customFormat="1" x14ac:dyDescent="0.2">
      <c r="A809" s="72" t="str">
        <f t="shared" si="145"/>
        <v>貨1メMHE</v>
      </c>
      <c r="B809" s="284" t="s">
        <v>940</v>
      </c>
      <c r="C809" s="284" t="s">
        <v>939</v>
      </c>
      <c r="D809" s="284" t="s">
        <v>1100</v>
      </c>
      <c r="E809" s="286" t="s">
        <v>463</v>
      </c>
      <c r="F809" s="284">
        <v>0.02</v>
      </c>
      <c r="G809" s="284">
        <v>0</v>
      </c>
      <c r="H809" s="284">
        <v>1.37</v>
      </c>
      <c r="I809" s="283" t="s">
        <v>453</v>
      </c>
      <c r="J809" s="285" t="s">
        <v>1056</v>
      </c>
      <c r="T809" s="318" t="str">
        <f t="shared" si="146"/>
        <v>トラック・バス</v>
      </c>
      <c r="U809" s="300" t="str">
        <f t="shared" si="147"/>
        <v>メタノール</v>
      </c>
      <c r="V809" s="300" t="str">
        <f t="shared" si="148"/>
        <v>～1.7 t</v>
      </c>
      <c r="W809" s="300" t="str">
        <f t="shared" si="149"/>
        <v>H21</v>
      </c>
      <c r="X809" s="301" t="str">
        <f t="shared" si="150"/>
        <v>MHE</v>
      </c>
      <c r="Y809" s="380" t="s">
        <v>1056</v>
      </c>
      <c r="Z809" s="300">
        <f t="shared" si="151"/>
        <v>0.02</v>
      </c>
      <c r="AA809" s="300">
        <f t="shared" si="152"/>
        <v>0</v>
      </c>
      <c r="AB809" s="361">
        <f t="shared" si="153"/>
        <v>1.37</v>
      </c>
    </row>
    <row r="810" spans="1:35" s="272" customFormat="1" x14ac:dyDescent="0.2">
      <c r="A810" s="72" t="str">
        <f t="shared" si="145"/>
        <v>貨1メMGE</v>
      </c>
      <c r="B810" s="72" t="s">
        <v>940</v>
      </c>
      <c r="C810" s="72" t="s">
        <v>939</v>
      </c>
      <c r="D810" s="72" t="s">
        <v>1100</v>
      </c>
      <c r="E810" s="72" t="s">
        <v>464</v>
      </c>
      <c r="F810" s="72">
        <v>0.02</v>
      </c>
      <c r="G810" s="72">
        <v>0</v>
      </c>
      <c r="H810" s="72">
        <v>1.37</v>
      </c>
      <c r="I810" s="12" t="s">
        <v>453</v>
      </c>
      <c r="J810" t="s">
        <v>1103</v>
      </c>
      <c r="K810" s="72"/>
      <c r="L810" s="72"/>
      <c r="M810" s="72"/>
      <c r="N810" s="72"/>
      <c r="O810" s="72"/>
      <c r="P810" s="72"/>
      <c r="Q810" s="72"/>
      <c r="R810" s="72"/>
      <c r="S810" s="72"/>
      <c r="T810" s="318" t="str">
        <f t="shared" si="146"/>
        <v>トラック・バス</v>
      </c>
      <c r="U810" s="300" t="str">
        <f t="shared" si="147"/>
        <v>メタノール</v>
      </c>
      <c r="V810" s="300" t="str">
        <f t="shared" si="148"/>
        <v>～1.7 t</v>
      </c>
      <c r="W810" s="300" t="str">
        <f t="shared" si="149"/>
        <v>H21</v>
      </c>
      <c r="X810" s="301" t="str">
        <f t="shared" si="150"/>
        <v>MGE</v>
      </c>
      <c r="Y810" s="380" t="s">
        <v>1056</v>
      </c>
      <c r="Z810" s="300">
        <f t="shared" si="151"/>
        <v>0.02</v>
      </c>
      <c r="AA810" s="300">
        <f t="shared" si="152"/>
        <v>0</v>
      </c>
      <c r="AB810" s="361">
        <f t="shared" si="153"/>
        <v>1.37</v>
      </c>
    </row>
    <row r="811" spans="1:35" s="284" customFormat="1" x14ac:dyDescent="0.2">
      <c r="A811" s="72" t="str">
        <f t="shared" si="145"/>
        <v>貨1メRHE</v>
      </c>
      <c r="B811" s="72" t="s">
        <v>940</v>
      </c>
      <c r="C811" s="72" t="s">
        <v>939</v>
      </c>
      <c r="D811" s="72" t="s">
        <v>1100</v>
      </c>
      <c r="E811" s="72" t="s">
        <v>465</v>
      </c>
      <c r="F811" s="72">
        <v>0.01</v>
      </c>
      <c r="G811" s="72">
        <v>0</v>
      </c>
      <c r="H811" s="72">
        <v>1.37</v>
      </c>
      <c r="I811" s="12" t="s">
        <v>453</v>
      </c>
      <c r="J811" t="s">
        <v>1057</v>
      </c>
      <c r="K811" s="72"/>
      <c r="L811" s="72"/>
      <c r="M811" s="72"/>
      <c r="N811" s="72"/>
      <c r="O811" s="72"/>
      <c r="P811" s="72"/>
      <c r="Q811" s="72"/>
      <c r="R811" s="72"/>
      <c r="S811" s="72"/>
      <c r="T811" s="318" t="str">
        <f t="shared" si="146"/>
        <v>トラック・バス</v>
      </c>
      <c r="U811" s="300" t="str">
        <f t="shared" si="147"/>
        <v>メタノール</v>
      </c>
      <c r="V811" s="300" t="str">
        <f t="shared" si="148"/>
        <v>～1.7 t</v>
      </c>
      <c r="W811" s="300" t="str">
        <f t="shared" si="149"/>
        <v>H21</v>
      </c>
      <c r="X811" s="301" t="str">
        <f t="shared" si="150"/>
        <v>RHE</v>
      </c>
      <c r="Y811" s="380" t="s">
        <v>1057</v>
      </c>
      <c r="Z811" s="300">
        <f t="shared" si="151"/>
        <v>0.01</v>
      </c>
      <c r="AA811" s="300">
        <f t="shared" si="152"/>
        <v>0</v>
      </c>
      <c r="AB811" s="361">
        <f t="shared" si="153"/>
        <v>1.37</v>
      </c>
    </row>
    <row r="812" spans="1:35" s="272" customFormat="1" x14ac:dyDescent="0.2">
      <c r="A812" s="72" t="str">
        <f t="shared" si="145"/>
        <v>貨1メRGE</v>
      </c>
      <c r="B812" s="284" t="s">
        <v>940</v>
      </c>
      <c r="C812" s="284" t="s">
        <v>939</v>
      </c>
      <c r="D812" s="284" t="s">
        <v>1100</v>
      </c>
      <c r="E812" s="286" t="s">
        <v>466</v>
      </c>
      <c r="F812" s="284">
        <v>0.01</v>
      </c>
      <c r="G812" s="284">
        <v>0</v>
      </c>
      <c r="H812" s="72">
        <v>1.37</v>
      </c>
      <c r="I812" s="283" t="s">
        <v>453</v>
      </c>
      <c r="J812" s="285" t="s">
        <v>1104</v>
      </c>
      <c r="K812" s="72"/>
      <c r="L812" s="72"/>
      <c r="M812" s="72"/>
      <c r="N812" s="72"/>
      <c r="O812" s="72"/>
      <c r="P812" s="72"/>
      <c r="Q812" s="72"/>
      <c r="R812" s="72"/>
      <c r="S812" s="72"/>
      <c r="T812" s="318" t="str">
        <f t="shared" si="146"/>
        <v>トラック・バス</v>
      </c>
      <c r="U812" s="300" t="str">
        <f t="shared" si="147"/>
        <v>メタノール</v>
      </c>
      <c r="V812" s="300" t="str">
        <f t="shared" si="148"/>
        <v>～1.7 t</v>
      </c>
      <c r="W812" s="300" t="str">
        <f t="shared" si="149"/>
        <v>H21</v>
      </c>
      <c r="X812" s="301" t="str">
        <f t="shared" si="150"/>
        <v>RGE</v>
      </c>
      <c r="Y812" s="380" t="s">
        <v>1057</v>
      </c>
      <c r="Z812" s="300">
        <f t="shared" si="151"/>
        <v>0.01</v>
      </c>
      <c r="AA812" s="300">
        <f t="shared" si="152"/>
        <v>0</v>
      </c>
      <c r="AB812" s="361">
        <f t="shared" si="153"/>
        <v>1.37</v>
      </c>
    </row>
    <row r="813" spans="1:35" s="284" customFormat="1" x14ac:dyDescent="0.2">
      <c r="A813" s="72" t="str">
        <f t="shared" si="145"/>
        <v>貨1メQHE</v>
      </c>
      <c r="B813" s="272" t="s">
        <v>940</v>
      </c>
      <c r="C813" s="272" t="s">
        <v>939</v>
      </c>
      <c r="D813" s="273" t="s">
        <v>1100</v>
      </c>
      <c r="E813" s="273" t="s">
        <v>467</v>
      </c>
      <c r="F813" s="272">
        <v>3.6000000000000004E-2</v>
      </c>
      <c r="G813" s="72">
        <v>0</v>
      </c>
      <c r="H813" s="72">
        <v>1.37</v>
      </c>
      <c r="I813" s="274" t="s">
        <v>453</v>
      </c>
      <c r="J813" s="272" t="s">
        <v>802</v>
      </c>
      <c r="K813" s="72"/>
      <c r="L813" s="72"/>
      <c r="M813" s="72"/>
      <c r="N813" s="72"/>
      <c r="O813" s="72"/>
      <c r="P813" s="72"/>
      <c r="Q813" s="72"/>
      <c r="R813" s="72"/>
      <c r="S813" s="72"/>
      <c r="T813" s="318" t="str">
        <f t="shared" si="146"/>
        <v>トラック・バス</v>
      </c>
      <c r="U813" s="300" t="str">
        <f t="shared" si="147"/>
        <v>メタノール</v>
      </c>
      <c r="V813" s="300" t="str">
        <f t="shared" si="148"/>
        <v>～1.7 t</v>
      </c>
      <c r="W813" s="300" t="str">
        <f t="shared" si="149"/>
        <v>H21</v>
      </c>
      <c r="X813" s="301" t="str">
        <f t="shared" si="150"/>
        <v>QHE</v>
      </c>
      <c r="Y813" s="380" t="s">
        <v>1705</v>
      </c>
      <c r="Z813" s="300">
        <f t="shared" si="151"/>
        <v>3.6000000000000004E-2</v>
      </c>
      <c r="AA813" s="300">
        <f t="shared" si="152"/>
        <v>0</v>
      </c>
      <c r="AB813" s="361">
        <f t="shared" si="153"/>
        <v>1.37</v>
      </c>
    </row>
    <row r="814" spans="1:35" s="284" customFormat="1" x14ac:dyDescent="0.2">
      <c r="A814" s="72" t="str">
        <f t="shared" si="145"/>
        <v>貨1メQGE</v>
      </c>
      <c r="B814" s="272" t="s">
        <v>940</v>
      </c>
      <c r="C814" s="272" t="s">
        <v>939</v>
      </c>
      <c r="D814" s="273" t="s">
        <v>1100</v>
      </c>
      <c r="E814" s="273" t="s">
        <v>468</v>
      </c>
      <c r="F814" s="272">
        <v>3.6000000000000004E-2</v>
      </c>
      <c r="G814" s="284">
        <v>0</v>
      </c>
      <c r="H814" s="72">
        <v>1.37</v>
      </c>
      <c r="I814" s="274" t="s">
        <v>453</v>
      </c>
      <c r="J814" s="273" t="s">
        <v>803</v>
      </c>
      <c r="T814" s="318" t="str">
        <f t="shared" si="146"/>
        <v>トラック・バス</v>
      </c>
      <c r="U814" s="300" t="str">
        <f t="shared" si="147"/>
        <v>メタノール</v>
      </c>
      <c r="V814" s="300" t="str">
        <f t="shared" si="148"/>
        <v>～1.7 t</v>
      </c>
      <c r="W814" s="300" t="str">
        <f t="shared" si="149"/>
        <v>H21</v>
      </c>
      <c r="X814" s="301" t="str">
        <f t="shared" si="150"/>
        <v>QGE</v>
      </c>
      <c r="Y814" s="380" t="s">
        <v>1705</v>
      </c>
      <c r="Z814" s="300">
        <f t="shared" si="151"/>
        <v>3.6000000000000004E-2</v>
      </c>
      <c r="AA814" s="300">
        <f t="shared" si="152"/>
        <v>0</v>
      </c>
      <c r="AB814" s="361">
        <f t="shared" si="153"/>
        <v>1.37</v>
      </c>
    </row>
    <row r="815" spans="1:35" s="284" customFormat="1" x14ac:dyDescent="0.2">
      <c r="A815" s="72" t="str">
        <f t="shared" ref="A815:A822" si="154">CONCATENATE(C815,E815)</f>
        <v>貨1メ3HE</v>
      </c>
      <c r="B815" s="272" t="s">
        <v>940</v>
      </c>
      <c r="C815" s="272" t="s">
        <v>939</v>
      </c>
      <c r="D815" s="273" t="s">
        <v>1287</v>
      </c>
      <c r="E815" s="273" t="s">
        <v>1390</v>
      </c>
      <c r="F815" s="272">
        <v>7.4999999999999997E-2</v>
      </c>
      <c r="G815" s="284">
        <v>0</v>
      </c>
      <c r="H815" s="72">
        <v>1.37</v>
      </c>
      <c r="I815" s="283" t="s">
        <v>453</v>
      </c>
      <c r="J815" s="273"/>
      <c r="T815" s="318" t="str">
        <f t="shared" si="146"/>
        <v>トラック・バス</v>
      </c>
      <c r="U815" s="300" t="str">
        <f t="shared" si="147"/>
        <v>メタノール</v>
      </c>
      <c r="V815" s="300" t="str">
        <f t="shared" si="148"/>
        <v>～1.7 t</v>
      </c>
      <c r="W815" s="300" t="str">
        <f t="shared" si="149"/>
        <v>H30</v>
      </c>
      <c r="X815" s="301" t="str">
        <f t="shared" si="150"/>
        <v>3HE</v>
      </c>
      <c r="Y815" s="380"/>
      <c r="Z815" s="300">
        <f t="shared" si="151"/>
        <v>7.4999999999999997E-2</v>
      </c>
      <c r="AA815" s="300">
        <f t="shared" si="152"/>
        <v>0</v>
      </c>
      <c r="AB815" s="361">
        <f t="shared" si="153"/>
        <v>1.37</v>
      </c>
    </row>
    <row r="816" spans="1:35" s="272" customFormat="1" x14ac:dyDescent="0.2">
      <c r="A816" s="72" t="str">
        <f t="shared" si="154"/>
        <v>貨1メ3GE</v>
      </c>
      <c r="B816" s="272" t="s">
        <v>940</v>
      </c>
      <c r="C816" s="272" t="s">
        <v>939</v>
      </c>
      <c r="D816" s="273" t="s">
        <v>1287</v>
      </c>
      <c r="E816" s="273" t="s">
        <v>1391</v>
      </c>
      <c r="F816" s="272">
        <v>3.7499999999999999E-2</v>
      </c>
      <c r="G816" s="72">
        <v>0</v>
      </c>
      <c r="H816" s="72">
        <v>1.37</v>
      </c>
      <c r="I816" s="274" t="s">
        <v>453</v>
      </c>
      <c r="J816" s="273"/>
      <c r="T816" s="318" t="str">
        <f t="shared" si="146"/>
        <v>トラック・バス</v>
      </c>
      <c r="U816" s="300" t="str">
        <f t="shared" si="147"/>
        <v>メタノール</v>
      </c>
      <c r="V816" s="300" t="str">
        <f t="shared" si="148"/>
        <v>～1.7 t</v>
      </c>
      <c r="W816" s="300" t="str">
        <f t="shared" si="149"/>
        <v>H30</v>
      </c>
      <c r="X816" s="301" t="str">
        <f t="shared" si="150"/>
        <v>3GE</v>
      </c>
      <c r="Y816" s="380"/>
      <c r="Z816" s="300">
        <f t="shared" si="151"/>
        <v>3.7499999999999999E-2</v>
      </c>
      <c r="AA816" s="300">
        <f t="shared" si="152"/>
        <v>0</v>
      </c>
      <c r="AB816" s="361">
        <f t="shared" si="153"/>
        <v>1.37</v>
      </c>
    </row>
    <row r="817" spans="1:35" s="284" customFormat="1" x14ac:dyDescent="0.2">
      <c r="A817" s="72" t="str">
        <f t="shared" si="154"/>
        <v>貨1メ4HE</v>
      </c>
      <c r="B817" s="272" t="s">
        <v>940</v>
      </c>
      <c r="C817" s="272" t="s">
        <v>939</v>
      </c>
      <c r="D817" s="273" t="s">
        <v>1286</v>
      </c>
      <c r="E817" s="273" t="s">
        <v>1393</v>
      </c>
      <c r="F817" s="272">
        <v>5.6249999999999994E-2</v>
      </c>
      <c r="G817" s="284">
        <v>0</v>
      </c>
      <c r="H817" s="72">
        <v>1.37</v>
      </c>
      <c r="I817" s="274" t="s">
        <v>453</v>
      </c>
      <c r="J817" s="273"/>
      <c r="T817" s="318" t="str">
        <f t="shared" si="146"/>
        <v>トラック・バス</v>
      </c>
      <c r="U817" s="300" t="str">
        <f t="shared" si="147"/>
        <v>メタノール</v>
      </c>
      <c r="V817" s="300" t="str">
        <f t="shared" si="148"/>
        <v>～1.7 t</v>
      </c>
      <c r="W817" s="300" t="str">
        <f t="shared" si="149"/>
        <v>H30</v>
      </c>
      <c r="X817" s="301" t="str">
        <f t="shared" si="150"/>
        <v>4HE</v>
      </c>
      <c r="Y817" s="380" t="s">
        <v>1704</v>
      </c>
      <c r="Z817" s="300">
        <f t="shared" si="151"/>
        <v>5.6249999999999994E-2</v>
      </c>
      <c r="AA817" s="300">
        <f t="shared" si="152"/>
        <v>0</v>
      </c>
      <c r="AB817" s="361">
        <f t="shared" si="153"/>
        <v>1.37</v>
      </c>
    </row>
    <row r="818" spans="1:35" s="272" customFormat="1" x14ac:dyDescent="0.2">
      <c r="A818" s="72" t="str">
        <f t="shared" si="154"/>
        <v>貨1メ4GE</v>
      </c>
      <c r="B818" s="272" t="s">
        <v>940</v>
      </c>
      <c r="C818" s="272" t="s">
        <v>939</v>
      </c>
      <c r="D818" s="273" t="s">
        <v>1286</v>
      </c>
      <c r="E818" s="273" t="s">
        <v>1395</v>
      </c>
      <c r="F818" s="272">
        <v>5.6249999999999994E-2</v>
      </c>
      <c r="G818" s="284">
        <v>0</v>
      </c>
      <c r="H818" s="72">
        <v>1.37</v>
      </c>
      <c r="I818" s="283" t="s">
        <v>453</v>
      </c>
      <c r="J818" s="273"/>
      <c r="T818" s="318" t="str">
        <f t="shared" si="146"/>
        <v>トラック・バス</v>
      </c>
      <c r="U818" s="300" t="str">
        <f t="shared" si="147"/>
        <v>メタノール</v>
      </c>
      <c r="V818" s="300" t="str">
        <f t="shared" si="148"/>
        <v>～1.7 t</v>
      </c>
      <c r="W818" s="300" t="str">
        <f t="shared" si="149"/>
        <v>H30</v>
      </c>
      <c r="X818" s="301" t="str">
        <f t="shared" si="150"/>
        <v>4GE</v>
      </c>
      <c r="Y818" s="380" t="s">
        <v>1704</v>
      </c>
      <c r="Z818" s="300">
        <f t="shared" si="151"/>
        <v>5.6249999999999994E-2</v>
      </c>
      <c r="AA818" s="300">
        <f t="shared" si="152"/>
        <v>0</v>
      </c>
      <c r="AB818" s="361">
        <f t="shared" si="153"/>
        <v>1.37</v>
      </c>
    </row>
    <row r="819" spans="1:35" s="284" customFormat="1" x14ac:dyDescent="0.2">
      <c r="A819" s="72" t="str">
        <f t="shared" si="154"/>
        <v>貨1メ5HE</v>
      </c>
      <c r="B819" s="272" t="s">
        <v>940</v>
      </c>
      <c r="C819" s="272" t="s">
        <v>939</v>
      </c>
      <c r="D819" s="273" t="s">
        <v>1286</v>
      </c>
      <c r="E819" s="273" t="s">
        <v>1397</v>
      </c>
      <c r="F819" s="272">
        <v>3.7499999999999999E-2</v>
      </c>
      <c r="G819" s="72">
        <v>0</v>
      </c>
      <c r="H819" s="72">
        <v>1.37</v>
      </c>
      <c r="I819" s="274" t="s">
        <v>453</v>
      </c>
      <c r="J819" s="273"/>
      <c r="T819" s="318" t="str">
        <f t="shared" si="146"/>
        <v>トラック・バス</v>
      </c>
      <c r="U819" s="300" t="str">
        <f t="shared" si="147"/>
        <v>メタノール</v>
      </c>
      <c r="V819" s="300" t="str">
        <f t="shared" si="148"/>
        <v>～1.7 t</v>
      </c>
      <c r="W819" s="300" t="str">
        <f t="shared" si="149"/>
        <v>H30</v>
      </c>
      <c r="X819" s="301" t="str">
        <f t="shared" si="150"/>
        <v>5HE</v>
      </c>
      <c r="Y819" s="380" t="s">
        <v>1057</v>
      </c>
      <c r="Z819" s="300">
        <f t="shared" si="151"/>
        <v>3.7499999999999999E-2</v>
      </c>
      <c r="AA819" s="300">
        <f t="shared" si="152"/>
        <v>0</v>
      </c>
      <c r="AB819" s="361">
        <f t="shared" si="153"/>
        <v>1.37</v>
      </c>
    </row>
    <row r="820" spans="1:35" s="284" customFormat="1" x14ac:dyDescent="0.2">
      <c r="A820" s="72" t="str">
        <f t="shared" si="154"/>
        <v>貨1メ5GE</v>
      </c>
      <c r="B820" s="272" t="s">
        <v>940</v>
      </c>
      <c r="C820" s="272" t="s">
        <v>939</v>
      </c>
      <c r="D820" s="273" t="s">
        <v>1286</v>
      </c>
      <c r="E820" s="273" t="s">
        <v>1399</v>
      </c>
      <c r="F820" s="272">
        <v>3.7499999999999999E-2</v>
      </c>
      <c r="G820" s="284">
        <v>0</v>
      </c>
      <c r="H820" s="284">
        <v>1.37</v>
      </c>
      <c r="I820" s="274" t="s">
        <v>453</v>
      </c>
      <c r="J820" s="273"/>
      <c r="T820" s="318" t="str">
        <f t="shared" si="146"/>
        <v>トラック・バス</v>
      </c>
      <c r="U820" s="300" t="str">
        <f t="shared" si="147"/>
        <v>メタノール</v>
      </c>
      <c r="V820" s="300" t="str">
        <f t="shared" si="148"/>
        <v>～1.7 t</v>
      </c>
      <c r="W820" s="300" t="str">
        <f t="shared" si="149"/>
        <v>H30</v>
      </c>
      <c r="X820" s="301" t="str">
        <f t="shared" si="150"/>
        <v>5GE</v>
      </c>
      <c r="Y820" s="380" t="s">
        <v>1057</v>
      </c>
      <c r="Z820" s="300">
        <f t="shared" si="151"/>
        <v>3.7499999999999999E-2</v>
      </c>
      <c r="AA820" s="300">
        <f t="shared" si="152"/>
        <v>0</v>
      </c>
      <c r="AB820" s="361">
        <f t="shared" si="153"/>
        <v>1.37</v>
      </c>
    </row>
    <row r="821" spans="1:35" s="284" customFormat="1" x14ac:dyDescent="0.2">
      <c r="A821" s="72" t="str">
        <f t="shared" si="154"/>
        <v>貨1メ6HE</v>
      </c>
      <c r="B821" s="272" t="s">
        <v>940</v>
      </c>
      <c r="C821" s="272" t="s">
        <v>939</v>
      </c>
      <c r="D821" s="273" t="s">
        <v>1286</v>
      </c>
      <c r="E821" s="273" t="s">
        <v>1401</v>
      </c>
      <c r="F821" s="272">
        <v>1.8749999999999999E-2</v>
      </c>
      <c r="G821" s="284">
        <v>0</v>
      </c>
      <c r="H821" s="72">
        <v>1.37</v>
      </c>
      <c r="I821" s="283" t="s">
        <v>453</v>
      </c>
      <c r="J821" s="273"/>
      <c r="T821" s="318" t="str">
        <f t="shared" si="146"/>
        <v>トラック・バス</v>
      </c>
      <c r="U821" s="300" t="str">
        <f t="shared" si="147"/>
        <v>メタノール</v>
      </c>
      <c r="V821" s="300" t="str">
        <f t="shared" si="148"/>
        <v>～1.7 t</v>
      </c>
      <c r="W821" s="300" t="str">
        <f t="shared" si="149"/>
        <v>H30</v>
      </c>
      <c r="X821" s="301" t="str">
        <f t="shared" si="150"/>
        <v>6HE</v>
      </c>
      <c r="Y821" s="380" t="s">
        <v>1706</v>
      </c>
      <c r="Z821" s="300">
        <f t="shared" si="151"/>
        <v>1.8749999999999999E-2</v>
      </c>
      <c r="AA821" s="300">
        <f t="shared" si="152"/>
        <v>0</v>
      </c>
      <c r="AB821" s="361">
        <f t="shared" si="153"/>
        <v>1.37</v>
      </c>
    </row>
    <row r="822" spans="1:35" s="272" customFormat="1" x14ac:dyDescent="0.2">
      <c r="A822" s="72" t="str">
        <f t="shared" si="154"/>
        <v>貨1メ6GE</v>
      </c>
      <c r="B822" s="272" t="s">
        <v>940</v>
      </c>
      <c r="C822" s="272" t="s">
        <v>939</v>
      </c>
      <c r="D822" s="273" t="s">
        <v>1286</v>
      </c>
      <c r="E822" s="273" t="s">
        <v>1403</v>
      </c>
      <c r="F822" s="272">
        <v>1.8749999999999999E-2</v>
      </c>
      <c r="G822" s="72">
        <v>0</v>
      </c>
      <c r="H822" s="72">
        <v>1.37</v>
      </c>
      <c r="I822" s="274" t="s">
        <v>453</v>
      </c>
      <c r="J822" s="273"/>
      <c r="T822" s="318" t="str">
        <f t="shared" si="146"/>
        <v>トラック・バス</v>
      </c>
      <c r="U822" s="300" t="str">
        <f t="shared" si="147"/>
        <v>メタノール</v>
      </c>
      <c r="V822" s="300" t="str">
        <f t="shared" si="148"/>
        <v>～1.7 t</v>
      </c>
      <c r="W822" s="300" t="str">
        <f t="shared" si="149"/>
        <v>H30</v>
      </c>
      <c r="X822" s="301" t="str">
        <f t="shared" si="150"/>
        <v>6GE</v>
      </c>
      <c r="Y822" s="380" t="s">
        <v>1706</v>
      </c>
      <c r="Z822" s="300">
        <f t="shared" si="151"/>
        <v>1.8749999999999999E-2</v>
      </c>
      <c r="AA822" s="300">
        <f t="shared" si="152"/>
        <v>0</v>
      </c>
      <c r="AB822" s="361">
        <f t="shared" si="153"/>
        <v>1.37</v>
      </c>
    </row>
    <row r="823" spans="1:35" s="284" customFormat="1" x14ac:dyDescent="0.2">
      <c r="A823" s="72" t="str">
        <f t="shared" ref="A823:A839" si="155">CONCATENATE(C823,E823)</f>
        <v>貨2メTQ</v>
      </c>
      <c r="B823" s="284" t="s">
        <v>942</v>
      </c>
      <c r="C823" s="284" t="s">
        <v>941</v>
      </c>
      <c r="D823" s="285" t="s">
        <v>20</v>
      </c>
      <c r="E823" s="285" t="s">
        <v>85</v>
      </c>
      <c r="F823" s="284">
        <v>0.18375</v>
      </c>
      <c r="G823" s="284">
        <v>0</v>
      </c>
      <c r="H823" s="284">
        <v>1.37</v>
      </c>
      <c r="I823" s="283" t="s">
        <v>453</v>
      </c>
      <c r="J823" s="285" t="s">
        <v>454</v>
      </c>
      <c r="T823" s="318" t="str">
        <f t="shared" si="146"/>
        <v>トラック・バス</v>
      </c>
      <c r="U823" s="300" t="str">
        <f t="shared" si="147"/>
        <v>メタノール</v>
      </c>
      <c r="V823" s="300" t="str">
        <f t="shared" si="148"/>
        <v>1.7～2.5 t</v>
      </c>
      <c r="W823" s="300" t="str">
        <f t="shared" si="149"/>
        <v>H15</v>
      </c>
      <c r="X823" s="301" t="str">
        <f t="shared" si="150"/>
        <v>TQ</v>
      </c>
      <c r="Y823" s="380" t="s">
        <v>1713</v>
      </c>
      <c r="Z823" s="300">
        <f t="shared" si="151"/>
        <v>0.18375</v>
      </c>
      <c r="AA823" s="300">
        <f t="shared" si="152"/>
        <v>0</v>
      </c>
      <c r="AB823" s="361">
        <f t="shared" si="153"/>
        <v>1.37</v>
      </c>
    </row>
    <row r="824" spans="1:35" s="272" customFormat="1" x14ac:dyDescent="0.2">
      <c r="A824" s="72" t="str">
        <f t="shared" si="155"/>
        <v>貨2メLQ</v>
      </c>
      <c r="B824" s="272" t="s">
        <v>942</v>
      </c>
      <c r="C824" s="272" t="s">
        <v>941</v>
      </c>
      <c r="D824" s="273" t="s">
        <v>20</v>
      </c>
      <c r="E824" s="273" t="s">
        <v>77</v>
      </c>
      <c r="F824" s="272">
        <v>0.1225</v>
      </c>
      <c r="G824" s="284">
        <v>0</v>
      </c>
      <c r="H824" s="72">
        <v>1.37</v>
      </c>
      <c r="I824" s="274" t="s">
        <v>453</v>
      </c>
      <c r="J824" s="273" t="s">
        <v>455</v>
      </c>
      <c r="T824" s="318" t="str">
        <f t="shared" si="146"/>
        <v>トラック・バス</v>
      </c>
      <c r="U824" s="300" t="str">
        <f t="shared" si="147"/>
        <v>メタノール</v>
      </c>
      <c r="V824" s="300" t="str">
        <f t="shared" si="148"/>
        <v>1.7～2.5 t</v>
      </c>
      <c r="W824" s="300" t="str">
        <f t="shared" si="149"/>
        <v>H15</v>
      </c>
      <c r="X824" s="301" t="str">
        <f t="shared" si="150"/>
        <v>LQ</v>
      </c>
      <c r="Y824" s="380" t="s">
        <v>1714</v>
      </c>
      <c r="Z824" s="300">
        <f t="shared" si="151"/>
        <v>0.1225</v>
      </c>
      <c r="AA824" s="300">
        <f t="shared" si="152"/>
        <v>0</v>
      </c>
      <c r="AB824" s="361">
        <f t="shared" si="153"/>
        <v>1.37</v>
      </c>
      <c r="AD824" s="72"/>
      <c r="AE824" s="72"/>
      <c r="AF824" s="72"/>
      <c r="AG824" s="72"/>
      <c r="AH824" s="72"/>
      <c r="AI824" s="72"/>
    </row>
    <row r="825" spans="1:35" s="284" customFormat="1" x14ac:dyDescent="0.2">
      <c r="A825" s="72" t="str">
        <f t="shared" si="155"/>
        <v>貨2メUQ</v>
      </c>
      <c r="B825" s="272" t="s">
        <v>942</v>
      </c>
      <c r="C825" s="272" t="s">
        <v>941</v>
      </c>
      <c r="D825" s="273" t="s">
        <v>20</v>
      </c>
      <c r="E825" s="273" t="s">
        <v>92</v>
      </c>
      <c r="F825" s="272">
        <v>6.1249999999999999E-2</v>
      </c>
      <c r="G825" s="72">
        <v>0</v>
      </c>
      <c r="H825" s="72">
        <v>1.37</v>
      </c>
      <c r="I825" s="274" t="s">
        <v>453</v>
      </c>
      <c r="J825" s="273" t="s">
        <v>456</v>
      </c>
      <c r="T825" s="318" t="str">
        <f t="shared" si="146"/>
        <v>トラック・バス</v>
      </c>
      <c r="U825" s="300" t="str">
        <f t="shared" si="147"/>
        <v>メタノール</v>
      </c>
      <c r="V825" s="300" t="str">
        <f t="shared" si="148"/>
        <v>1.7～2.5 t</v>
      </c>
      <c r="W825" s="300" t="str">
        <f t="shared" si="149"/>
        <v>H15</v>
      </c>
      <c r="X825" s="301" t="str">
        <f t="shared" si="150"/>
        <v>UQ</v>
      </c>
      <c r="Y825" s="380" t="s">
        <v>1715</v>
      </c>
      <c r="Z825" s="300">
        <f t="shared" si="151"/>
        <v>6.1249999999999999E-2</v>
      </c>
      <c r="AA825" s="300">
        <f t="shared" si="152"/>
        <v>0</v>
      </c>
      <c r="AB825" s="361">
        <f t="shared" si="153"/>
        <v>1.37</v>
      </c>
    </row>
    <row r="826" spans="1:35" s="284" customFormat="1" x14ac:dyDescent="0.2">
      <c r="A826" s="72" t="str">
        <f t="shared" si="155"/>
        <v>貨2メAHF</v>
      </c>
      <c r="B826" s="284" t="s">
        <v>942</v>
      </c>
      <c r="C826" s="284" t="s">
        <v>941</v>
      </c>
      <c r="D826" s="285" t="s">
        <v>839</v>
      </c>
      <c r="E826" s="285" t="s">
        <v>469</v>
      </c>
      <c r="F826" s="284">
        <v>0.125</v>
      </c>
      <c r="G826" s="284">
        <v>0</v>
      </c>
      <c r="H826" s="72">
        <v>1.37</v>
      </c>
      <c r="I826" s="283" t="s">
        <v>453</v>
      </c>
      <c r="J826" s="285" t="s">
        <v>458</v>
      </c>
      <c r="T826" s="318" t="str">
        <f t="shared" si="146"/>
        <v>トラック・バス</v>
      </c>
      <c r="U826" s="300" t="str">
        <f t="shared" si="147"/>
        <v>メタノール</v>
      </c>
      <c r="V826" s="300" t="str">
        <f t="shared" si="148"/>
        <v>1.7～2.5 t</v>
      </c>
      <c r="W826" s="300" t="str">
        <f t="shared" si="149"/>
        <v>H17</v>
      </c>
      <c r="X826" s="301" t="str">
        <f t="shared" si="150"/>
        <v>AHF</v>
      </c>
      <c r="Y826" s="380"/>
      <c r="Z826" s="300">
        <f t="shared" si="151"/>
        <v>0.125</v>
      </c>
      <c r="AA826" s="300">
        <f t="shared" si="152"/>
        <v>0</v>
      </c>
      <c r="AB826" s="361">
        <f t="shared" si="153"/>
        <v>1.37</v>
      </c>
    </row>
    <row r="827" spans="1:35" s="284" customFormat="1" x14ac:dyDescent="0.2">
      <c r="A827" s="72" t="str">
        <f t="shared" si="155"/>
        <v>貨2メAGF</v>
      </c>
      <c r="B827" s="272" t="s">
        <v>942</v>
      </c>
      <c r="C827" s="272" t="s">
        <v>941</v>
      </c>
      <c r="D827" s="273" t="s">
        <v>839</v>
      </c>
      <c r="E827" s="273" t="s">
        <v>470</v>
      </c>
      <c r="F827" s="272">
        <v>6.25E-2</v>
      </c>
      <c r="G827" s="72">
        <v>0</v>
      </c>
      <c r="H827" s="72">
        <v>1.37</v>
      </c>
      <c r="I827" s="274" t="s">
        <v>453</v>
      </c>
      <c r="J827" s="273" t="s">
        <v>460</v>
      </c>
      <c r="T827" s="318" t="str">
        <f t="shared" si="146"/>
        <v>トラック・バス</v>
      </c>
      <c r="U827" s="300" t="str">
        <f t="shared" si="147"/>
        <v>メタノール</v>
      </c>
      <c r="V827" s="300" t="str">
        <f t="shared" si="148"/>
        <v>1.7～2.5 t</v>
      </c>
      <c r="W827" s="300" t="str">
        <f t="shared" si="149"/>
        <v>H17</v>
      </c>
      <c r="X827" s="301" t="str">
        <f t="shared" si="150"/>
        <v>AGF</v>
      </c>
      <c r="Y827" s="380"/>
      <c r="Z827" s="300">
        <f t="shared" si="151"/>
        <v>6.25E-2</v>
      </c>
      <c r="AA827" s="300">
        <f t="shared" si="152"/>
        <v>0</v>
      </c>
      <c r="AB827" s="361">
        <f t="shared" si="153"/>
        <v>1.37</v>
      </c>
    </row>
    <row r="828" spans="1:35" x14ac:dyDescent="0.2">
      <c r="A828" s="72" t="str">
        <f t="shared" si="155"/>
        <v>貨2メCGF</v>
      </c>
      <c r="B828" s="72" t="s">
        <v>942</v>
      </c>
      <c r="C828" s="72" t="s">
        <v>941</v>
      </c>
      <c r="D828" s="72" t="s">
        <v>839</v>
      </c>
      <c r="E828" s="72" t="s">
        <v>779</v>
      </c>
      <c r="F828" s="72">
        <v>6.25E-2</v>
      </c>
      <c r="G828" s="72">
        <v>0</v>
      </c>
      <c r="H828" s="72">
        <v>1.37</v>
      </c>
      <c r="I828" s="12" t="s">
        <v>453</v>
      </c>
      <c r="J828" s="72" t="s">
        <v>819</v>
      </c>
      <c r="K828" s="272"/>
      <c r="L828" s="272"/>
      <c r="M828" s="272"/>
      <c r="N828" s="272"/>
      <c r="O828" s="272"/>
      <c r="P828" s="272"/>
      <c r="Q828" s="272"/>
      <c r="R828" s="272"/>
      <c r="S828" s="272"/>
      <c r="T828" s="318" t="str">
        <f t="shared" si="146"/>
        <v>トラック・バス</v>
      </c>
      <c r="U828" s="300" t="str">
        <f t="shared" si="147"/>
        <v>メタノール</v>
      </c>
      <c r="V828" s="300" t="str">
        <f t="shared" si="148"/>
        <v>1.7～2.5 t</v>
      </c>
      <c r="W828" s="300" t="str">
        <f t="shared" si="149"/>
        <v>H17</v>
      </c>
      <c r="X828" s="301" t="str">
        <f t="shared" si="150"/>
        <v>CGF</v>
      </c>
      <c r="Y828" s="380" t="s">
        <v>1056</v>
      </c>
      <c r="Z828" s="300">
        <f t="shared" si="151"/>
        <v>6.25E-2</v>
      </c>
      <c r="AA828" s="300">
        <f t="shared" si="152"/>
        <v>0</v>
      </c>
      <c r="AB828" s="361">
        <f t="shared" si="153"/>
        <v>1.37</v>
      </c>
    </row>
    <row r="829" spans="1:35" x14ac:dyDescent="0.2">
      <c r="A829" s="72" t="str">
        <f t="shared" si="155"/>
        <v>貨2メCHF</v>
      </c>
      <c r="B829" s="72" t="s">
        <v>942</v>
      </c>
      <c r="C829" s="72" t="s">
        <v>941</v>
      </c>
      <c r="D829" s="72" t="s">
        <v>839</v>
      </c>
      <c r="E829" s="72" t="s">
        <v>782</v>
      </c>
      <c r="F829" s="72">
        <v>6.25E-2</v>
      </c>
      <c r="G829" s="72">
        <v>0</v>
      </c>
      <c r="H829" s="72">
        <v>1.37</v>
      </c>
      <c r="I829" s="12" t="s">
        <v>453</v>
      </c>
      <c r="J829" s="72" t="s">
        <v>818</v>
      </c>
      <c r="K829" s="284"/>
      <c r="L829" s="284"/>
      <c r="M829" s="284"/>
      <c r="N829" s="284"/>
      <c r="O829" s="284"/>
      <c r="P829" s="284"/>
      <c r="Q829" s="284"/>
      <c r="R829" s="284"/>
      <c r="S829" s="284"/>
      <c r="T829" s="318" t="str">
        <f t="shared" si="146"/>
        <v>トラック・バス</v>
      </c>
      <c r="U829" s="300" t="str">
        <f t="shared" si="147"/>
        <v>メタノール</v>
      </c>
      <c r="V829" s="300" t="str">
        <f t="shared" si="148"/>
        <v>1.7～2.5 t</v>
      </c>
      <c r="W829" s="300" t="str">
        <f t="shared" si="149"/>
        <v>H17</v>
      </c>
      <c r="X829" s="301" t="str">
        <f t="shared" si="150"/>
        <v>CHF</v>
      </c>
      <c r="Y829" s="380" t="s">
        <v>1056</v>
      </c>
      <c r="Z829" s="300">
        <f t="shared" si="151"/>
        <v>6.25E-2</v>
      </c>
      <c r="AA829" s="300">
        <f t="shared" si="152"/>
        <v>0</v>
      </c>
      <c r="AB829" s="361">
        <f t="shared" si="153"/>
        <v>1.37</v>
      </c>
    </row>
    <row r="830" spans="1:35" x14ac:dyDescent="0.2">
      <c r="A830" s="72" t="str">
        <f t="shared" si="155"/>
        <v>貨2メDGF</v>
      </c>
      <c r="B830" s="72" t="s">
        <v>942</v>
      </c>
      <c r="C830" s="72" t="s">
        <v>941</v>
      </c>
      <c r="D830" s="72" t="s">
        <v>839</v>
      </c>
      <c r="E830" s="72" t="s">
        <v>788</v>
      </c>
      <c r="F830" s="72">
        <v>3.125E-2</v>
      </c>
      <c r="G830" s="72">
        <v>0</v>
      </c>
      <c r="H830" s="72">
        <v>1.37</v>
      </c>
      <c r="I830" s="12" t="s">
        <v>453</v>
      </c>
      <c r="J830" s="72" t="s">
        <v>1129</v>
      </c>
      <c r="K830" s="272"/>
      <c r="L830" s="272"/>
      <c r="M830" s="272"/>
      <c r="N830" s="272"/>
      <c r="O830" s="272"/>
      <c r="P830" s="272"/>
      <c r="Q830" s="272"/>
      <c r="R830" s="272"/>
      <c r="S830" s="272"/>
      <c r="T830" s="318" t="str">
        <f t="shared" si="146"/>
        <v>トラック・バス</v>
      </c>
      <c r="U830" s="300" t="str">
        <f t="shared" si="147"/>
        <v>メタノール</v>
      </c>
      <c r="V830" s="300" t="str">
        <f t="shared" si="148"/>
        <v>1.7～2.5 t</v>
      </c>
      <c r="W830" s="300" t="str">
        <f t="shared" si="149"/>
        <v>H17</v>
      </c>
      <c r="X830" s="301" t="str">
        <f t="shared" si="150"/>
        <v>DGF</v>
      </c>
      <c r="Y830" s="380" t="s">
        <v>1057</v>
      </c>
      <c r="Z830" s="300">
        <f t="shared" si="151"/>
        <v>3.125E-2</v>
      </c>
      <c r="AA830" s="300">
        <f t="shared" si="152"/>
        <v>0</v>
      </c>
      <c r="AB830" s="361">
        <f t="shared" si="153"/>
        <v>1.37</v>
      </c>
      <c r="AD830" s="284"/>
      <c r="AE830" s="284"/>
      <c r="AF830" s="284"/>
      <c r="AG830" s="284"/>
      <c r="AH830" s="284"/>
      <c r="AI830" s="284"/>
    </row>
    <row r="831" spans="1:35" x14ac:dyDescent="0.2">
      <c r="A831" s="72" t="str">
        <f t="shared" si="155"/>
        <v>貨2メDHF</v>
      </c>
      <c r="B831" s="72" t="s">
        <v>942</v>
      </c>
      <c r="C831" s="72" t="s">
        <v>941</v>
      </c>
      <c r="D831" s="72" t="s">
        <v>839</v>
      </c>
      <c r="E831" s="72" t="s">
        <v>791</v>
      </c>
      <c r="F831" s="72">
        <v>3.125E-2</v>
      </c>
      <c r="G831" s="72">
        <v>0</v>
      </c>
      <c r="H831" s="72">
        <v>1.37</v>
      </c>
      <c r="I831" s="12" t="s">
        <v>453</v>
      </c>
      <c r="J831" s="72" t="s">
        <v>1130</v>
      </c>
      <c r="K831" s="284"/>
      <c r="L831" s="284"/>
      <c r="M831" s="284"/>
      <c r="N831" s="284"/>
      <c r="O831" s="284"/>
      <c r="P831" s="284"/>
      <c r="Q831" s="284"/>
      <c r="R831" s="284"/>
      <c r="S831" s="284"/>
      <c r="T831" s="318" t="str">
        <f t="shared" si="146"/>
        <v>トラック・バス</v>
      </c>
      <c r="U831" s="300" t="str">
        <f t="shared" si="147"/>
        <v>メタノール</v>
      </c>
      <c r="V831" s="300" t="str">
        <f t="shared" si="148"/>
        <v>1.7～2.5 t</v>
      </c>
      <c r="W831" s="300" t="str">
        <f t="shared" si="149"/>
        <v>H17</v>
      </c>
      <c r="X831" s="301" t="str">
        <f t="shared" si="150"/>
        <v>DHF</v>
      </c>
      <c r="Y831" s="380" t="s">
        <v>1057</v>
      </c>
      <c r="Z831" s="300">
        <f t="shared" si="151"/>
        <v>3.125E-2</v>
      </c>
      <c r="AA831" s="300">
        <f t="shared" si="152"/>
        <v>0</v>
      </c>
      <c r="AB831" s="361">
        <f t="shared" si="153"/>
        <v>1.37</v>
      </c>
    </row>
    <row r="832" spans="1:35" s="284" customFormat="1" x14ac:dyDescent="0.2">
      <c r="A832" s="72" t="str">
        <f t="shared" si="155"/>
        <v>貨2メLHF</v>
      </c>
      <c r="B832" s="72" t="s">
        <v>942</v>
      </c>
      <c r="C832" s="72" t="s">
        <v>941</v>
      </c>
      <c r="D832" s="72" t="s">
        <v>1100</v>
      </c>
      <c r="E832" s="72" t="s">
        <v>471</v>
      </c>
      <c r="F832" s="72">
        <v>7.4999999999999997E-2</v>
      </c>
      <c r="G832" s="72">
        <v>0</v>
      </c>
      <c r="H832" s="72">
        <v>1.37</v>
      </c>
      <c r="I832" s="12" t="s">
        <v>453</v>
      </c>
      <c r="J832" s="72"/>
      <c r="T832" s="318" t="str">
        <f t="shared" si="146"/>
        <v>トラック・バス</v>
      </c>
      <c r="U832" s="300" t="str">
        <f t="shared" si="147"/>
        <v>メタノール</v>
      </c>
      <c r="V832" s="300" t="str">
        <f t="shared" si="148"/>
        <v>1.7～2.5 t</v>
      </c>
      <c r="W832" s="300" t="str">
        <f t="shared" si="149"/>
        <v>H21</v>
      </c>
      <c r="X832" s="301" t="str">
        <f t="shared" si="150"/>
        <v>LHF</v>
      </c>
      <c r="Y832" s="380"/>
      <c r="Z832" s="300">
        <f t="shared" si="151"/>
        <v>7.4999999999999997E-2</v>
      </c>
      <c r="AA832" s="300">
        <f t="shared" si="152"/>
        <v>0</v>
      </c>
      <c r="AB832" s="361">
        <f t="shared" si="153"/>
        <v>1.37</v>
      </c>
    </row>
    <row r="833" spans="1:35" x14ac:dyDescent="0.2">
      <c r="A833" s="72" t="str">
        <f t="shared" si="155"/>
        <v>貨2メLGF</v>
      </c>
      <c r="B833" s="72" t="s">
        <v>942</v>
      </c>
      <c r="C833" s="72" t="s">
        <v>941</v>
      </c>
      <c r="D833" s="72" t="s">
        <v>1100</v>
      </c>
      <c r="E833" s="72" t="s">
        <v>472</v>
      </c>
      <c r="F833" s="72">
        <v>3.7499999999999999E-2</v>
      </c>
      <c r="G833" s="72">
        <v>0</v>
      </c>
      <c r="H833" s="72">
        <v>1.37</v>
      </c>
      <c r="I833" s="12" t="s">
        <v>453</v>
      </c>
      <c r="J833" s="72" t="s">
        <v>242</v>
      </c>
      <c r="K833" s="284"/>
      <c r="L833" s="284"/>
      <c r="M833" s="284"/>
      <c r="N833" s="284"/>
      <c r="O833" s="284"/>
      <c r="P833" s="284"/>
      <c r="Q833" s="284"/>
      <c r="R833" s="284"/>
      <c r="S833" s="284"/>
      <c r="T833" s="318" t="str">
        <f t="shared" si="146"/>
        <v>トラック・バス</v>
      </c>
      <c r="U833" s="300" t="str">
        <f t="shared" si="147"/>
        <v>メタノール</v>
      </c>
      <c r="V833" s="300" t="str">
        <f t="shared" si="148"/>
        <v>1.7～2.5 t</v>
      </c>
      <c r="W833" s="300" t="str">
        <f t="shared" si="149"/>
        <v>H21</v>
      </c>
      <c r="X833" s="301" t="str">
        <f t="shared" si="150"/>
        <v>LGF</v>
      </c>
      <c r="Y833" s="380"/>
      <c r="Z833" s="300">
        <f t="shared" si="151"/>
        <v>3.7499999999999999E-2</v>
      </c>
      <c r="AA833" s="300">
        <f t="shared" si="152"/>
        <v>0</v>
      </c>
      <c r="AB833" s="361">
        <f t="shared" si="153"/>
        <v>1.37</v>
      </c>
    </row>
    <row r="834" spans="1:35" s="284" customFormat="1" x14ac:dyDescent="0.2">
      <c r="A834" s="72" t="str">
        <f t="shared" si="155"/>
        <v>貨2メMHF</v>
      </c>
      <c r="B834" s="72" t="s">
        <v>942</v>
      </c>
      <c r="C834" s="72" t="s">
        <v>941</v>
      </c>
      <c r="D834" s="72" t="s">
        <v>1100</v>
      </c>
      <c r="E834" s="72" t="s">
        <v>473</v>
      </c>
      <c r="F834" s="72">
        <v>3.7499999999999999E-2</v>
      </c>
      <c r="G834" s="72">
        <v>0</v>
      </c>
      <c r="H834" s="284">
        <v>1.37</v>
      </c>
      <c r="I834" s="12" t="s">
        <v>453</v>
      </c>
      <c r="J834" s="72" t="s">
        <v>1056</v>
      </c>
      <c r="K834" s="72"/>
      <c r="L834" s="72"/>
      <c r="M834" s="72"/>
      <c r="N834" s="72"/>
      <c r="O834" s="72"/>
      <c r="P834" s="72"/>
      <c r="Q834" s="72"/>
      <c r="R834" s="72"/>
      <c r="S834" s="72"/>
      <c r="T834" s="318" t="str">
        <f t="shared" si="146"/>
        <v>トラック・バス</v>
      </c>
      <c r="U834" s="300" t="str">
        <f t="shared" si="147"/>
        <v>メタノール</v>
      </c>
      <c r="V834" s="300" t="str">
        <f t="shared" si="148"/>
        <v>1.7～2.5 t</v>
      </c>
      <c r="W834" s="300" t="str">
        <f t="shared" si="149"/>
        <v>H21</v>
      </c>
      <c r="X834" s="301" t="str">
        <f t="shared" si="150"/>
        <v>MHF</v>
      </c>
      <c r="Y834" s="380" t="s">
        <v>1056</v>
      </c>
      <c r="Z834" s="300">
        <f t="shared" si="151"/>
        <v>3.7499999999999999E-2</v>
      </c>
      <c r="AA834" s="300">
        <f t="shared" si="152"/>
        <v>0</v>
      </c>
      <c r="AB834" s="361">
        <f t="shared" si="153"/>
        <v>1.37</v>
      </c>
    </row>
    <row r="835" spans="1:35" x14ac:dyDescent="0.2">
      <c r="A835" s="72" t="str">
        <f t="shared" si="155"/>
        <v>貨2メMGF</v>
      </c>
      <c r="B835" s="72" t="s">
        <v>942</v>
      </c>
      <c r="C835" s="72" t="s">
        <v>941</v>
      </c>
      <c r="D835" s="72" t="s">
        <v>1100</v>
      </c>
      <c r="E835" s="72" t="s">
        <v>474</v>
      </c>
      <c r="F835" s="72">
        <v>3.7499999999999999E-2</v>
      </c>
      <c r="G835" s="72">
        <v>0</v>
      </c>
      <c r="H835" s="72">
        <v>1.37</v>
      </c>
      <c r="I835" s="12" t="s">
        <v>453</v>
      </c>
      <c r="J835" s="72" t="s">
        <v>1103</v>
      </c>
      <c r="T835" s="318" t="str">
        <f t="shared" si="146"/>
        <v>トラック・バス</v>
      </c>
      <c r="U835" s="300" t="str">
        <f t="shared" si="147"/>
        <v>メタノール</v>
      </c>
      <c r="V835" s="300" t="str">
        <f t="shared" si="148"/>
        <v>1.7～2.5 t</v>
      </c>
      <c r="W835" s="300" t="str">
        <f t="shared" si="149"/>
        <v>H21</v>
      </c>
      <c r="X835" s="301" t="str">
        <f t="shared" si="150"/>
        <v>MGF</v>
      </c>
      <c r="Y835" s="380" t="s">
        <v>1056</v>
      </c>
      <c r="Z835" s="300">
        <f t="shared" si="151"/>
        <v>3.7499999999999999E-2</v>
      </c>
      <c r="AA835" s="300">
        <f t="shared" si="152"/>
        <v>0</v>
      </c>
      <c r="AB835" s="361">
        <f t="shared" si="153"/>
        <v>1.37</v>
      </c>
      <c r="AD835" s="284"/>
      <c r="AE835" s="284"/>
      <c r="AF835" s="284"/>
      <c r="AG835" s="284"/>
      <c r="AH835" s="284"/>
      <c r="AI835" s="284"/>
    </row>
    <row r="836" spans="1:35" s="279" customFormat="1" x14ac:dyDescent="0.2">
      <c r="A836" s="72" t="str">
        <f t="shared" si="155"/>
        <v>貨2メRHF</v>
      </c>
      <c r="B836" s="72" t="s">
        <v>942</v>
      </c>
      <c r="C836" s="72" t="s">
        <v>941</v>
      </c>
      <c r="D836" s="72" t="s">
        <v>1100</v>
      </c>
      <c r="E836" s="72" t="s">
        <v>475</v>
      </c>
      <c r="F836" s="72">
        <v>1.8749999999999999E-2</v>
      </c>
      <c r="G836" s="72">
        <v>0</v>
      </c>
      <c r="H836" s="72">
        <v>1.37</v>
      </c>
      <c r="I836" s="12" t="s">
        <v>453</v>
      </c>
      <c r="J836" s="72" t="s">
        <v>1057</v>
      </c>
      <c r="K836" s="72"/>
      <c r="L836" s="72"/>
      <c r="M836" s="72"/>
      <c r="N836" s="72"/>
      <c r="O836" s="72"/>
      <c r="P836" s="72"/>
      <c r="Q836" s="72"/>
      <c r="R836" s="72"/>
      <c r="S836" s="72"/>
      <c r="T836" s="318" t="str">
        <f t="shared" si="146"/>
        <v>トラック・バス</v>
      </c>
      <c r="U836" s="300" t="str">
        <f t="shared" si="147"/>
        <v>メタノール</v>
      </c>
      <c r="V836" s="300" t="str">
        <f t="shared" si="148"/>
        <v>1.7～2.5 t</v>
      </c>
      <c r="W836" s="300" t="str">
        <f t="shared" si="149"/>
        <v>H21</v>
      </c>
      <c r="X836" s="301" t="str">
        <f t="shared" si="150"/>
        <v>RHF</v>
      </c>
      <c r="Y836" s="380" t="s">
        <v>1057</v>
      </c>
      <c r="Z836" s="300">
        <f t="shared" si="151"/>
        <v>1.8749999999999999E-2</v>
      </c>
      <c r="AA836" s="300">
        <f t="shared" si="152"/>
        <v>0</v>
      </c>
      <c r="AB836" s="361">
        <f t="shared" si="153"/>
        <v>1.37</v>
      </c>
      <c r="AD836" s="284"/>
      <c r="AE836" s="284"/>
      <c r="AF836" s="284"/>
      <c r="AG836" s="284"/>
      <c r="AH836" s="284"/>
      <c r="AI836" s="284"/>
    </row>
    <row r="837" spans="1:35" x14ac:dyDescent="0.2">
      <c r="A837" s="72" t="str">
        <f t="shared" si="155"/>
        <v>貨2メRGF</v>
      </c>
      <c r="B837" s="72" t="s">
        <v>942</v>
      </c>
      <c r="C837" s="72" t="s">
        <v>941</v>
      </c>
      <c r="D837" s="72" t="s">
        <v>1100</v>
      </c>
      <c r="E837" s="72" t="s">
        <v>476</v>
      </c>
      <c r="F837" s="72">
        <v>1.8749999999999999E-2</v>
      </c>
      <c r="G837" s="72">
        <v>0</v>
      </c>
      <c r="H837" s="284">
        <v>1.37</v>
      </c>
      <c r="I837" s="12" t="s">
        <v>453</v>
      </c>
      <c r="J837" s="72" t="s">
        <v>1104</v>
      </c>
      <c r="T837" s="318" t="str">
        <f t="shared" ref="T837:T900" si="156">IF(LEFT(C837,1)="貨","トラック・バス","乗用車")</f>
        <v>トラック・バス</v>
      </c>
      <c r="U837" s="300" t="str">
        <f t="shared" ref="U837:U900" si="157">VLOOKUP(RIGHT(C837,1),$AL$4:$AM$8,2,FALSE)</f>
        <v>メタノール</v>
      </c>
      <c r="V837" s="300" t="str">
        <f t="shared" ref="V837:V900" si="158">VLOOKUP(VALUE(MID(C837,2,1)),$AL$10:$AM$15,2,FALSE)</f>
        <v>1.7～2.5 t</v>
      </c>
      <c r="W837" s="300" t="str">
        <f t="shared" ref="W837:W900" si="159">D837</f>
        <v>H21</v>
      </c>
      <c r="X837" s="301" t="str">
        <f t="shared" ref="X837:X900" si="160">E837</f>
        <v>RGF</v>
      </c>
      <c r="Y837" s="380" t="s">
        <v>1057</v>
      </c>
      <c r="Z837" s="300">
        <f t="shared" ref="Z837:Z900" si="161">F837</f>
        <v>1.8749999999999999E-2</v>
      </c>
      <c r="AA837" s="300">
        <f t="shared" ref="AA837:AA900" si="162">G837</f>
        <v>0</v>
      </c>
      <c r="AB837" s="361">
        <f t="shared" ref="AB837:AB900" si="163">H837</f>
        <v>1.37</v>
      </c>
      <c r="AD837" s="284"/>
      <c r="AE837" s="284"/>
      <c r="AF837" s="284"/>
      <c r="AG837" s="284"/>
      <c r="AH837" s="284"/>
      <c r="AI837" s="284"/>
    </row>
    <row r="838" spans="1:35" s="279" customFormat="1" x14ac:dyDescent="0.2">
      <c r="A838" s="72" t="str">
        <f t="shared" si="155"/>
        <v>貨2メQHF</v>
      </c>
      <c r="B838" s="72" t="s">
        <v>942</v>
      </c>
      <c r="C838" s="72" t="s">
        <v>941</v>
      </c>
      <c r="D838" s="72" t="s">
        <v>1100</v>
      </c>
      <c r="E838" s="72" t="s">
        <v>477</v>
      </c>
      <c r="F838" s="72">
        <v>6.7500000000000004E-2</v>
      </c>
      <c r="G838" s="72">
        <v>0</v>
      </c>
      <c r="H838" s="72">
        <v>1.37</v>
      </c>
      <c r="I838" s="12" t="s">
        <v>453</v>
      </c>
      <c r="J838" s="72" t="s">
        <v>802</v>
      </c>
      <c r="K838" s="284"/>
      <c r="L838" s="284"/>
      <c r="M838" s="284"/>
      <c r="N838" s="284"/>
      <c r="O838" s="284"/>
      <c r="P838" s="284"/>
      <c r="Q838" s="284"/>
      <c r="R838" s="284"/>
      <c r="S838" s="284"/>
      <c r="T838" s="318" t="str">
        <f t="shared" si="156"/>
        <v>トラック・バス</v>
      </c>
      <c r="U838" s="300" t="str">
        <f t="shared" si="157"/>
        <v>メタノール</v>
      </c>
      <c r="V838" s="300" t="str">
        <f t="shared" si="158"/>
        <v>1.7～2.5 t</v>
      </c>
      <c r="W838" s="300" t="str">
        <f t="shared" si="159"/>
        <v>H21</v>
      </c>
      <c r="X838" s="301" t="str">
        <f t="shared" si="160"/>
        <v>QHF</v>
      </c>
      <c r="Y838" s="380" t="s">
        <v>1705</v>
      </c>
      <c r="Z838" s="300">
        <f t="shared" si="161"/>
        <v>6.7500000000000004E-2</v>
      </c>
      <c r="AA838" s="300">
        <f t="shared" si="162"/>
        <v>0</v>
      </c>
      <c r="AB838" s="361">
        <f t="shared" si="163"/>
        <v>1.37</v>
      </c>
      <c r="AD838" s="284"/>
      <c r="AE838" s="284"/>
      <c r="AF838" s="284"/>
      <c r="AG838" s="284"/>
      <c r="AH838" s="284"/>
      <c r="AI838" s="284"/>
    </row>
    <row r="839" spans="1:35" s="272" customFormat="1" x14ac:dyDescent="0.2">
      <c r="A839" s="72" t="str">
        <f t="shared" si="155"/>
        <v>貨2メQGF</v>
      </c>
      <c r="B839" s="72" t="s">
        <v>942</v>
      </c>
      <c r="C839" s="72" t="s">
        <v>941</v>
      </c>
      <c r="D839" s="72" t="s">
        <v>1100</v>
      </c>
      <c r="E839" s="72" t="s">
        <v>478</v>
      </c>
      <c r="F839" s="72">
        <v>6.7500000000000004E-2</v>
      </c>
      <c r="G839" s="72">
        <v>0</v>
      </c>
      <c r="H839" s="72">
        <v>1.37</v>
      </c>
      <c r="I839" s="12" t="s">
        <v>453</v>
      </c>
      <c r="J839" s="72" t="s">
        <v>803</v>
      </c>
      <c r="K839" s="72"/>
      <c r="L839" s="72"/>
      <c r="M839" s="72"/>
      <c r="N839" s="72"/>
      <c r="O839" s="72"/>
      <c r="P839" s="72"/>
      <c r="Q839" s="72"/>
      <c r="R839" s="72"/>
      <c r="S839" s="72"/>
      <c r="T839" s="318" t="str">
        <f t="shared" si="156"/>
        <v>トラック・バス</v>
      </c>
      <c r="U839" s="300" t="str">
        <f t="shared" si="157"/>
        <v>メタノール</v>
      </c>
      <c r="V839" s="300" t="str">
        <f t="shared" si="158"/>
        <v>1.7～2.5 t</v>
      </c>
      <c r="W839" s="300" t="str">
        <f t="shared" si="159"/>
        <v>H21</v>
      </c>
      <c r="X839" s="301" t="str">
        <f t="shared" si="160"/>
        <v>QGF</v>
      </c>
      <c r="Y839" s="380" t="s">
        <v>1705</v>
      </c>
      <c r="Z839" s="300">
        <f t="shared" si="161"/>
        <v>6.7500000000000004E-2</v>
      </c>
      <c r="AA839" s="300">
        <f t="shared" si="162"/>
        <v>0</v>
      </c>
      <c r="AB839" s="361">
        <f t="shared" si="163"/>
        <v>1.37</v>
      </c>
    </row>
    <row r="840" spans="1:35" s="272" customFormat="1" x14ac:dyDescent="0.2">
      <c r="A840" s="72" t="str">
        <f t="shared" ref="A840:A848" si="164">CONCATENATE(C840,E840)</f>
        <v>貨2メ3HF</v>
      </c>
      <c r="B840" s="72" t="s">
        <v>942</v>
      </c>
      <c r="C840" s="72" t="s">
        <v>941</v>
      </c>
      <c r="D840" s="291" t="s">
        <v>1334</v>
      </c>
      <c r="E840" s="291" t="s">
        <v>1404</v>
      </c>
      <c r="F840" s="72">
        <v>0.12</v>
      </c>
      <c r="G840" s="72">
        <v>0</v>
      </c>
      <c r="H840" s="72">
        <v>1.37</v>
      </c>
      <c r="I840" s="12" t="s">
        <v>453</v>
      </c>
      <c r="J840" s="72"/>
      <c r="K840" s="284"/>
      <c r="L840" s="284"/>
      <c r="M840" s="284"/>
      <c r="N840" s="284"/>
      <c r="O840" s="284"/>
      <c r="P840" s="284"/>
      <c r="Q840" s="284"/>
      <c r="R840" s="284"/>
      <c r="S840" s="284"/>
      <c r="T840" s="318" t="str">
        <f t="shared" si="156"/>
        <v>トラック・バス</v>
      </c>
      <c r="U840" s="300" t="str">
        <f t="shared" si="157"/>
        <v>メタノール</v>
      </c>
      <c r="V840" s="300" t="str">
        <f t="shared" si="158"/>
        <v>1.7～2.5 t</v>
      </c>
      <c r="W840" s="300" t="str">
        <f t="shared" si="159"/>
        <v>H30</v>
      </c>
      <c r="X840" s="301" t="str">
        <f t="shared" si="160"/>
        <v>3HF</v>
      </c>
      <c r="Y840" s="380"/>
      <c r="Z840" s="300">
        <f t="shared" si="161"/>
        <v>0.12</v>
      </c>
      <c r="AA840" s="300">
        <f t="shared" si="162"/>
        <v>0</v>
      </c>
      <c r="AB840" s="361">
        <f t="shared" si="163"/>
        <v>1.37</v>
      </c>
    </row>
    <row r="841" spans="1:35" s="272" customFormat="1" x14ac:dyDescent="0.2">
      <c r="A841" s="72" t="str">
        <f t="shared" si="164"/>
        <v>貨2メ3GF</v>
      </c>
      <c r="B841" s="72" t="s">
        <v>942</v>
      </c>
      <c r="C841" s="72" t="s">
        <v>941</v>
      </c>
      <c r="D841" s="291" t="s">
        <v>1335</v>
      </c>
      <c r="E841" s="291" t="s">
        <v>1405</v>
      </c>
      <c r="F841" s="72">
        <v>0.06</v>
      </c>
      <c r="G841" s="72">
        <v>0</v>
      </c>
      <c r="H841" s="72">
        <v>1.37</v>
      </c>
      <c r="I841" s="12" t="s">
        <v>453</v>
      </c>
      <c r="J841" s="72"/>
      <c r="K841" s="72"/>
      <c r="L841" s="72"/>
      <c r="M841" s="72"/>
      <c r="N841" s="72"/>
      <c r="O841" s="72"/>
      <c r="P841" s="72"/>
      <c r="Q841" s="72"/>
      <c r="R841" s="72"/>
      <c r="S841" s="72"/>
      <c r="T841" s="318" t="str">
        <f t="shared" si="156"/>
        <v>トラック・バス</v>
      </c>
      <c r="U841" s="300" t="str">
        <f t="shared" si="157"/>
        <v>メタノール</v>
      </c>
      <c r="V841" s="300" t="str">
        <f t="shared" si="158"/>
        <v>1.7～2.5 t</v>
      </c>
      <c r="W841" s="300" t="str">
        <f t="shared" si="159"/>
        <v>H30</v>
      </c>
      <c r="X841" s="301" t="str">
        <f t="shared" si="160"/>
        <v>3GF</v>
      </c>
      <c r="Y841" s="380"/>
      <c r="Z841" s="300">
        <f t="shared" si="161"/>
        <v>0.06</v>
      </c>
      <c r="AA841" s="300">
        <f t="shared" si="162"/>
        <v>0</v>
      </c>
      <c r="AB841" s="361">
        <f t="shared" si="163"/>
        <v>1.37</v>
      </c>
    </row>
    <row r="842" spans="1:35" s="272" customFormat="1" x14ac:dyDescent="0.2">
      <c r="A842" s="72" t="str">
        <f t="shared" si="164"/>
        <v>貨2メ4HF</v>
      </c>
      <c r="B842" s="72" t="s">
        <v>942</v>
      </c>
      <c r="C842" s="72" t="s">
        <v>941</v>
      </c>
      <c r="D842" s="291" t="s">
        <v>1291</v>
      </c>
      <c r="E842" s="291" t="s">
        <v>1406</v>
      </c>
      <c r="F842" s="72">
        <v>0.09</v>
      </c>
      <c r="G842" s="72">
        <v>0</v>
      </c>
      <c r="H842" s="72">
        <v>1.37</v>
      </c>
      <c r="I842" s="12" t="s">
        <v>453</v>
      </c>
      <c r="J842" s="72"/>
      <c r="K842" s="279"/>
      <c r="L842" s="279"/>
      <c r="M842" s="279"/>
      <c r="N842" s="279"/>
      <c r="O842" s="279"/>
      <c r="P842" s="279"/>
      <c r="Q842" s="279"/>
      <c r="R842" s="279"/>
      <c r="S842" s="279"/>
      <c r="T842" s="318" t="str">
        <f t="shared" si="156"/>
        <v>トラック・バス</v>
      </c>
      <c r="U842" s="300" t="str">
        <f t="shared" si="157"/>
        <v>メタノール</v>
      </c>
      <c r="V842" s="300" t="str">
        <f t="shared" si="158"/>
        <v>1.7～2.5 t</v>
      </c>
      <c r="W842" s="300" t="str">
        <f t="shared" si="159"/>
        <v>H30</v>
      </c>
      <c r="X842" s="301" t="str">
        <f t="shared" si="160"/>
        <v>4HF</v>
      </c>
      <c r="Y842" s="380" t="s">
        <v>1704</v>
      </c>
      <c r="Z842" s="300">
        <f t="shared" si="161"/>
        <v>0.09</v>
      </c>
      <c r="AA842" s="300">
        <f t="shared" si="162"/>
        <v>0</v>
      </c>
      <c r="AB842" s="361">
        <f t="shared" si="163"/>
        <v>1.37</v>
      </c>
    </row>
    <row r="843" spans="1:35" s="272" customFormat="1" x14ac:dyDescent="0.2">
      <c r="A843" s="72" t="str">
        <f t="shared" si="164"/>
        <v>貨2メ4GF</v>
      </c>
      <c r="B843" s="72" t="s">
        <v>942</v>
      </c>
      <c r="C843" s="72" t="s">
        <v>941</v>
      </c>
      <c r="D843" s="291" t="s">
        <v>1288</v>
      </c>
      <c r="E843" s="291" t="s">
        <v>1407</v>
      </c>
      <c r="F843" s="72">
        <v>0.09</v>
      </c>
      <c r="G843" s="72">
        <v>0</v>
      </c>
      <c r="H843" s="72">
        <v>1.37</v>
      </c>
      <c r="I843" s="12" t="s">
        <v>453</v>
      </c>
      <c r="J843" s="72"/>
      <c r="K843" s="72"/>
      <c r="L843" s="72"/>
      <c r="M843" s="72"/>
      <c r="N843" s="72"/>
      <c r="O843" s="72"/>
      <c r="P843" s="72"/>
      <c r="Q843" s="72"/>
      <c r="R843" s="72"/>
      <c r="S843" s="72"/>
      <c r="T843" s="318" t="str">
        <f t="shared" si="156"/>
        <v>トラック・バス</v>
      </c>
      <c r="U843" s="300" t="str">
        <f t="shared" si="157"/>
        <v>メタノール</v>
      </c>
      <c r="V843" s="300" t="str">
        <f t="shared" si="158"/>
        <v>1.7～2.5 t</v>
      </c>
      <c r="W843" s="300" t="str">
        <f t="shared" si="159"/>
        <v>H30</v>
      </c>
      <c r="X843" s="301" t="str">
        <f t="shared" si="160"/>
        <v>4GF</v>
      </c>
      <c r="Y843" s="380" t="s">
        <v>1704</v>
      </c>
      <c r="Z843" s="300">
        <f t="shared" si="161"/>
        <v>0.09</v>
      </c>
      <c r="AA843" s="300">
        <f t="shared" si="162"/>
        <v>0</v>
      </c>
      <c r="AB843" s="361">
        <f t="shared" si="163"/>
        <v>1.37</v>
      </c>
      <c r="AD843" s="72"/>
      <c r="AE843" s="72"/>
      <c r="AF843" s="72"/>
      <c r="AG843" s="72"/>
      <c r="AH843" s="72"/>
      <c r="AI843" s="72"/>
    </row>
    <row r="844" spans="1:35" s="272" customFormat="1" x14ac:dyDescent="0.2">
      <c r="A844" s="72" t="str">
        <f t="shared" si="164"/>
        <v>貨2メ5HF</v>
      </c>
      <c r="B844" s="72" t="s">
        <v>942</v>
      </c>
      <c r="C844" s="72" t="s">
        <v>941</v>
      </c>
      <c r="D844" s="291" t="s">
        <v>1291</v>
      </c>
      <c r="E844" s="291" t="s">
        <v>1408</v>
      </c>
      <c r="F844" s="72">
        <v>0.06</v>
      </c>
      <c r="G844" s="72">
        <v>0</v>
      </c>
      <c r="H844" s="72">
        <v>1.37</v>
      </c>
      <c r="I844" s="12" t="s">
        <v>453</v>
      </c>
      <c r="J844" s="72"/>
      <c r="K844" s="279"/>
      <c r="L844" s="279"/>
      <c r="M844" s="279"/>
      <c r="N844" s="279"/>
      <c r="O844" s="279"/>
      <c r="P844" s="279"/>
      <c r="Q844" s="279"/>
      <c r="R844" s="279"/>
      <c r="S844" s="279"/>
      <c r="T844" s="318" t="str">
        <f t="shared" si="156"/>
        <v>トラック・バス</v>
      </c>
      <c r="U844" s="300" t="str">
        <f t="shared" si="157"/>
        <v>メタノール</v>
      </c>
      <c r="V844" s="300" t="str">
        <f t="shared" si="158"/>
        <v>1.7～2.5 t</v>
      </c>
      <c r="W844" s="300" t="str">
        <f t="shared" si="159"/>
        <v>H30</v>
      </c>
      <c r="X844" s="301" t="str">
        <f t="shared" si="160"/>
        <v>5HF</v>
      </c>
      <c r="Y844" s="380" t="s">
        <v>1057</v>
      </c>
      <c r="Z844" s="300">
        <f t="shared" si="161"/>
        <v>0.06</v>
      </c>
      <c r="AA844" s="300">
        <f t="shared" si="162"/>
        <v>0</v>
      </c>
      <c r="AB844" s="361">
        <f t="shared" si="163"/>
        <v>1.37</v>
      </c>
      <c r="AD844" s="72"/>
      <c r="AE844" s="72"/>
      <c r="AF844" s="72"/>
      <c r="AG844" s="72"/>
      <c r="AH844" s="72"/>
      <c r="AI844" s="72"/>
    </row>
    <row r="845" spans="1:35" x14ac:dyDescent="0.2">
      <c r="A845" s="72" t="str">
        <f t="shared" si="164"/>
        <v>貨2メ5GF</v>
      </c>
      <c r="B845" s="72" t="s">
        <v>942</v>
      </c>
      <c r="C845" s="72" t="s">
        <v>941</v>
      </c>
      <c r="D845" s="291" t="s">
        <v>1288</v>
      </c>
      <c r="E845" s="291" t="s">
        <v>1409</v>
      </c>
      <c r="F845" s="72">
        <v>0.06</v>
      </c>
      <c r="G845" s="72">
        <v>0</v>
      </c>
      <c r="H845" s="72">
        <v>1.37</v>
      </c>
      <c r="I845" s="12" t="s">
        <v>453</v>
      </c>
      <c r="K845" s="272"/>
      <c r="L845" s="272"/>
      <c r="M845" s="272"/>
      <c r="N845" s="272"/>
      <c r="O845" s="272"/>
      <c r="P845" s="272"/>
      <c r="Q845" s="272"/>
      <c r="R845" s="272"/>
      <c r="S845" s="272"/>
      <c r="T845" s="318" t="str">
        <f t="shared" si="156"/>
        <v>トラック・バス</v>
      </c>
      <c r="U845" s="300" t="str">
        <f t="shared" si="157"/>
        <v>メタノール</v>
      </c>
      <c r="V845" s="300" t="str">
        <f t="shared" si="158"/>
        <v>1.7～2.5 t</v>
      </c>
      <c r="W845" s="300" t="str">
        <f t="shared" si="159"/>
        <v>H30</v>
      </c>
      <c r="X845" s="301" t="str">
        <f t="shared" si="160"/>
        <v>5GF</v>
      </c>
      <c r="Y845" s="380" t="s">
        <v>1057</v>
      </c>
      <c r="Z845" s="300">
        <f t="shared" si="161"/>
        <v>0.06</v>
      </c>
      <c r="AA845" s="300">
        <f t="shared" si="162"/>
        <v>0</v>
      </c>
      <c r="AB845" s="361">
        <f t="shared" si="163"/>
        <v>1.37</v>
      </c>
    </row>
    <row r="846" spans="1:35" x14ac:dyDescent="0.2">
      <c r="A846" s="72" t="str">
        <f t="shared" si="164"/>
        <v>貨2メ6HF</v>
      </c>
      <c r="B846" s="72" t="s">
        <v>942</v>
      </c>
      <c r="C846" s="72" t="s">
        <v>941</v>
      </c>
      <c r="D846" s="291" t="s">
        <v>1291</v>
      </c>
      <c r="E846" s="291" t="s">
        <v>1410</v>
      </c>
      <c r="F846" s="72">
        <v>0.03</v>
      </c>
      <c r="G846" s="72">
        <v>0</v>
      </c>
      <c r="H846" s="72">
        <v>1.37</v>
      </c>
      <c r="I846" s="12" t="s">
        <v>453</v>
      </c>
      <c r="K846" s="272"/>
      <c r="L846" s="272"/>
      <c r="M846" s="272"/>
      <c r="N846" s="272"/>
      <c r="O846" s="272"/>
      <c r="P846" s="272"/>
      <c r="Q846" s="272"/>
      <c r="R846" s="272"/>
      <c r="S846" s="272"/>
      <c r="T846" s="318" t="str">
        <f t="shared" si="156"/>
        <v>トラック・バス</v>
      </c>
      <c r="U846" s="300" t="str">
        <f t="shared" si="157"/>
        <v>メタノール</v>
      </c>
      <c r="V846" s="300" t="str">
        <f t="shared" si="158"/>
        <v>1.7～2.5 t</v>
      </c>
      <c r="W846" s="300" t="str">
        <f t="shared" si="159"/>
        <v>H30</v>
      </c>
      <c r="X846" s="301" t="str">
        <f t="shared" si="160"/>
        <v>6HF</v>
      </c>
      <c r="Y846" s="380" t="s">
        <v>1706</v>
      </c>
      <c r="Z846" s="300">
        <f t="shared" si="161"/>
        <v>0.03</v>
      </c>
      <c r="AA846" s="300">
        <f t="shared" si="162"/>
        <v>0</v>
      </c>
      <c r="AB846" s="361">
        <f t="shared" si="163"/>
        <v>1.37</v>
      </c>
    </row>
    <row r="847" spans="1:35" x14ac:dyDescent="0.2">
      <c r="A847" s="72" t="str">
        <f t="shared" si="164"/>
        <v>貨2メ6GF</v>
      </c>
      <c r="B847" s="72" t="s">
        <v>942</v>
      </c>
      <c r="C847" s="72" t="s">
        <v>941</v>
      </c>
      <c r="D847" s="291" t="s">
        <v>1288</v>
      </c>
      <c r="E847" s="291" t="s">
        <v>1411</v>
      </c>
      <c r="F847" s="72">
        <v>0.03</v>
      </c>
      <c r="G847" s="72">
        <v>0</v>
      </c>
      <c r="H847" s="72">
        <v>1.37</v>
      </c>
      <c r="I847" s="12" t="s">
        <v>453</v>
      </c>
      <c r="K847" s="272"/>
      <c r="L847" s="272"/>
      <c r="M847" s="272"/>
      <c r="N847" s="272"/>
      <c r="O847" s="272"/>
      <c r="P847" s="272"/>
      <c r="Q847" s="272"/>
      <c r="R847" s="272"/>
      <c r="S847" s="272"/>
      <c r="T847" s="318" t="str">
        <f t="shared" si="156"/>
        <v>トラック・バス</v>
      </c>
      <c r="U847" s="300" t="str">
        <f t="shared" si="157"/>
        <v>メタノール</v>
      </c>
      <c r="V847" s="300" t="str">
        <f t="shared" si="158"/>
        <v>1.7～2.5 t</v>
      </c>
      <c r="W847" s="300" t="str">
        <f t="shared" si="159"/>
        <v>H30</v>
      </c>
      <c r="X847" s="301" t="str">
        <f t="shared" si="160"/>
        <v>6GF</v>
      </c>
      <c r="Y847" s="380" t="s">
        <v>1706</v>
      </c>
      <c r="Z847" s="300">
        <f t="shared" si="161"/>
        <v>0.03</v>
      </c>
      <c r="AA847" s="300">
        <f t="shared" si="162"/>
        <v>0</v>
      </c>
      <c r="AB847" s="361">
        <f t="shared" si="163"/>
        <v>1.37</v>
      </c>
    </row>
    <row r="848" spans="1:35" x14ac:dyDescent="0.2">
      <c r="A848" s="72" t="str">
        <f t="shared" si="164"/>
        <v>貨3メTQ</v>
      </c>
      <c r="B848" s="72" t="s">
        <v>944</v>
      </c>
      <c r="C848" s="72" t="s">
        <v>943</v>
      </c>
      <c r="D848" s="72" t="s">
        <v>20</v>
      </c>
      <c r="E848" s="72" t="s">
        <v>85</v>
      </c>
      <c r="F848" s="72">
        <v>0.18375</v>
      </c>
      <c r="G848" s="72">
        <v>0</v>
      </c>
      <c r="H848" s="284">
        <v>1.37</v>
      </c>
      <c r="I848" s="12" t="s">
        <v>453</v>
      </c>
      <c r="J848" s="72" t="s">
        <v>454</v>
      </c>
      <c r="K848" s="272"/>
      <c r="L848" s="272"/>
      <c r="M848" s="272"/>
      <c r="N848" s="272"/>
      <c r="O848" s="272"/>
      <c r="P848" s="272"/>
      <c r="Q848" s="272"/>
      <c r="R848" s="272"/>
      <c r="S848" s="272"/>
      <c r="T848" s="318" t="str">
        <f t="shared" si="156"/>
        <v>トラック・バス</v>
      </c>
      <c r="U848" s="300" t="str">
        <f t="shared" si="157"/>
        <v>メタノール</v>
      </c>
      <c r="V848" s="300" t="str">
        <f t="shared" si="158"/>
        <v>2.5～3.5 t</v>
      </c>
      <c r="W848" s="300" t="str">
        <f t="shared" si="159"/>
        <v>H15</v>
      </c>
      <c r="X848" s="301" t="str">
        <f t="shared" si="160"/>
        <v>TQ</v>
      </c>
      <c r="Y848" s="380" t="s">
        <v>1713</v>
      </c>
      <c r="Z848" s="300">
        <f t="shared" si="161"/>
        <v>0.18375</v>
      </c>
      <c r="AA848" s="300">
        <f t="shared" si="162"/>
        <v>0</v>
      </c>
      <c r="AB848" s="361">
        <f t="shared" si="163"/>
        <v>1.37</v>
      </c>
    </row>
    <row r="849" spans="1:35" x14ac:dyDescent="0.2">
      <c r="A849" s="72" t="str">
        <f t="shared" ref="A849:A864" si="165">CONCATENATE(C849,E849)</f>
        <v>貨3メLQ</v>
      </c>
      <c r="B849" s="72" t="s">
        <v>944</v>
      </c>
      <c r="C849" s="72" t="s">
        <v>943</v>
      </c>
      <c r="D849" s="72" t="s">
        <v>20</v>
      </c>
      <c r="E849" s="72" t="s">
        <v>77</v>
      </c>
      <c r="F849" s="72">
        <v>0.1225</v>
      </c>
      <c r="G849" s="72">
        <v>0</v>
      </c>
      <c r="H849" s="72">
        <v>1.37</v>
      </c>
      <c r="I849" s="12" t="s">
        <v>453</v>
      </c>
      <c r="J849" s="72" t="s">
        <v>455</v>
      </c>
      <c r="K849" s="272"/>
      <c r="L849" s="272"/>
      <c r="M849" s="272"/>
      <c r="N849" s="272"/>
      <c r="O849" s="272"/>
      <c r="P849" s="272"/>
      <c r="Q849" s="272"/>
      <c r="R849" s="272"/>
      <c r="S849" s="272"/>
      <c r="T849" s="318" t="str">
        <f t="shared" si="156"/>
        <v>トラック・バス</v>
      </c>
      <c r="U849" s="300" t="str">
        <f t="shared" si="157"/>
        <v>メタノール</v>
      </c>
      <c r="V849" s="300" t="str">
        <f t="shared" si="158"/>
        <v>2.5～3.5 t</v>
      </c>
      <c r="W849" s="300" t="str">
        <f t="shared" si="159"/>
        <v>H15</v>
      </c>
      <c r="X849" s="301" t="str">
        <f t="shared" si="160"/>
        <v>LQ</v>
      </c>
      <c r="Y849" s="380" t="s">
        <v>1714</v>
      </c>
      <c r="Z849" s="300">
        <f t="shared" si="161"/>
        <v>0.1225</v>
      </c>
      <c r="AA849" s="300">
        <f t="shared" si="162"/>
        <v>0</v>
      </c>
      <c r="AB849" s="361">
        <f t="shared" si="163"/>
        <v>1.37</v>
      </c>
    </row>
    <row r="850" spans="1:35" x14ac:dyDescent="0.2">
      <c r="A850" s="72" t="str">
        <f t="shared" si="165"/>
        <v>貨3メUQ</v>
      </c>
      <c r="B850" s="72" t="s">
        <v>944</v>
      </c>
      <c r="C850" s="72" t="s">
        <v>943</v>
      </c>
      <c r="D850" s="72" t="s">
        <v>20</v>
      </c>
      <c r="E850" s="72" t="s">
        <v>92</v>
      </c>
      <c r="F850" s="72">
        <v>6.1249999999999999E-2</v>
      </c>
      <c r="G850" s="72">
        <v>0</v>
      </c>
      <c r="H850" s="72">
        <v>1.37</v>
      </c>
      <c r="I850" s="12" t="s">
        <v>453</v>
      </c>
      <c r="J850" s="72" t="s">
        <v>456</v>
      </c>
      <c r="K850" s="272"/>
      <c r="L850" s="272"/>
      <c r="M850" s="272"/>
      <c r="N850" s="272"/>
      <c r="O850" s="272"/>
      <c r="P850" s="272"/>
      <c r="Q850" s="272"/>
      <c r="R850" s="272"/>
      <c r="S850" s="272"/>
      <c r="T850" s="318" t="str">
        <f t="shared" si="156"/>
        <v>トラック・バス</v>
      </c>
      <c r="U850" s="300" t="str">
        <f t="shared" si="157"/>
        <v>メタノール</v>
      </c>
      <c r="V850" s="300" t="str">
        <f t="shared" si="158"/>
        <v>2.5～3.5 t</v>
      </c>
      <c r="W850" s="300" t="str">
        <f t="shared" si="159"/>
        <v>H15</v>
      </c>
      <c r="X850" s="301" t="str">
        <f t="shared" si="160"/>
        <v>UQ</v>
      </c>
      <c r="Y850" s="380" t="s">
        <v>1715</v>
      </c>
      <c r="Z850" s="300">
        <f t="shared" si="161"/>
        <v>6.1249999999999999E-2</v>
      </c>
      <c r="AA850" s="300">
        <f t="shared" si="162"/>
        <v>0</v>
      </c>
      <c r="AB850" s="361">
        <f t="shared" si="163"/>
        <v>1.37</v>
      </c>
    </row>
    <row r="851" spans="1:35" x14ac:dyDescent="0.2">
      <c r="A851" s="72" t="str">
        <f t="shared" si="165"/>
        <v>貨3メAHF</v>
      </c>
      <c r="B851" s="72" t="s">
        <v>944</v>
      </c>
      <c r="C851" s="72" t="s">
        <v>943</v>
      </c>
      <c r="D851" s="72" t="s">
        <v>839</v>
      </c>
      <c r="E851" s="72" t="s">
        <v>469</v>
      </c>
      <c r="F851" s="72">
        <v>0.125</v>
      </c>
      <c r="G851" s="72">
        <v>0</v>
      </c>
      <c r="H851" s="284">
        <v>1.37</v>
      </c>
      <c r="I851" s="12" t="s">
        <v>453</v>
      </c>
      <c r="J851" s="72" t="s">
        <v>458</v>
      </c>
      <c r="T851" s="318" t="str">
        <f t="shared" si="156"/>
        <v>トラック・バス</v>
      </c>
      <c r="U851" s="300" t="str">
        <f t="shared" si="157"/>
        <v>メタノール</v>
      </c>
      <c r="V851" s="300" t="str">
        <f t="shared" si="158"/>
        <v>2.5～3.5 t</v>
      </c>
      <c r="W851" s="300" t="str">
        <f t="shared" si="159"/>
        <v>H17</v>
      </c>
      <c r="X851" s="301" t="str">
        <f t="shared" si="160"/>
        <v>AHF</v>
      </c>
      <c r="Y851" s="380"/>
      <c r="Z851" s="300">
        <f t="shared" si="161"/>
        <v>0.125</v>
      </c>
      <c r="AA851" s="300">
        <f t="shared" si="162"/>
        <v>0</v>
      </c>
      <c r="AB851" s="361">
        <f t="shared" si="163"/>
        <v>1.37</v>
      </c>
    </row>
    <row r="852" spans="1:35" x14ac:dyDescent="0.2">
      <c r="A852" s="72" t="str">
        <f t="shared" si="165"/>
        <v>貨3メAGF</v>
      </c>
      <c r="B852" s="72" t="s">
        <v>944</v>
      </c>
      <c r="C852" s="72" t="s">
        <v>943</v>
      </c>
      <c r="D852" s="72" t="s">
        <v>839</v>
      </c>
      <c r="E852" s="72" t="s">
        <v>470</v>
      </c>
      <c r="F852" s="72">
        <v>6.25E-2</v>
      </c>
      <c r="G852" s="72">
        <v>0</v>
      </c>
      <c r="H852" s="72">
        <v>1.37</v>
      </c>
      <c r="I852" s="12" t="s">
        <v>453</v>
      </c>
      <c r="J852" s="72" t="s">
        <v>460</v>
      </c>
      <c r="T852" s="318" t="str">
        <f t="shared" si="156"/>
        <v>トラック・バス</v>
      </c>
      <c r="U852" s="300" t="str">
        <f t="shared" si="157"/>
        <v>メタノール</v>
      </c>
      <c r="V852" s="300" t="str">
        <f t="shared" si="158"/>
        <v>2.5～3.5 t</v>
      </c>
      <c r="W852" s="300" t="str">
        <f t="shared" si="159"/>
        <v>H17</v>
      </c>
      <c r="X852" s="301" t="str">
        <f t="shared" si="160"/>
        <v>AGF</v>
      </c>
      <c r="Y852" s="380"/>
      <c r="Z852" s="300">
        <f t="shared" si="161"/>
        <v>6.25E-2</v>
      </c>
      <c r="AA852" s="300">
        <f t="shared" si="162"/>
        <v>0</v>
      </c>
      <c r="AB852" s="361">
        <f t="shared" si="163"/>
        <v>1.37</v>
      </c>
      <c r="AD852" s="272"/>
      <c r="AE852" s="272"/>
      <c r="AF852" s="272"/>
      <c r="AG852" s="272"/>
      <c r="AH852" s="272"/>
      <c r="AI852" s="272"/>
    </row>
    <row r="853" spans="1:35" x14ac:dyDescent="0.2">
      <c r="A853" s="72" t="str">
        <f t="shared" si="165"/>
        <v>貨3メCGF</v>
      </c>
      <c r="B853" s="72" t="s">
        <v>944</v>
      </c>
      <c r="C853" s="72" t="s">
        <v>943</v>
      </c>
      <c r="D853" s="72" t="s">
        <v>839</v>
      </c>
      <c r="E853" s="72" t="s">
        <v>779</v>
      </c>
      <c r="F853" s="72">
        <v>6.25E-2</v>
      </c>
      <c r="G853" s="72">
        <v>0</v>
      </c>
      <c r="H853" s="72">
        <v>1.37</v>
      </c>
      <c r="I853" s="12" t="s">
        <v>453</v>
      </c>
      <c r="J853" s="72" t="s">
        <v>819</v>
      </c>
      <c r="T853" s="318" t="str">
        <f t="shared" si="156"/>
        <v>トラック・バス</v>
      </c>
      <c r="U853" s="300" t="str">
        <f t="shared" si="157"/>
        <v>メタノール</v>
      </c>
      <c r="V853" s="300" t="str">
        <f t="shared" si="158"/>
        <v>2.5～3.5 t</v>
      </c>
      <c r="W853" s="300" t="str">
        <f t="shared" si="159"/>
        <v>H17</v>
      </c>
      <c r="X853" s="301" t="str">
        <f t="shared" si="160"/>
        <v>CGF</v>
      </c>
      <c r="Y853" s="380" t="s">
        <v>1056</v>
      </c>
      <c r="Z853" s="300">
        <f t="shared" si="161"/>
        <v>6.25E-2</v>
      </c>
      <c r="AA853" s="300">
        <f t="shared" si="162"/>
        <v>0</v>
      </c>
      <c r="AB853" s="361">
        <f t="shared" si="163"/>
        <v>1.37</v>
      </c>
      <c r="AD853" s="272"/>
      <c r="AE853" s="272"/>
      <c r="AF853" s="272"/>
      <c r="AG853" s="272"/>
      <c r="AH853" s="272"/>
      <c r="AI853" s="272"/>
    </row>
    <row r="854" spans="1:35" s="272" customFormat="1" x14ac:dyDescent="0.2">
      <c r="A854" s="72" t="str">
        <f t="shared" si="165"/>
        <v>貨3メCHF</v>
      </c>
      <c r="B854" s="72" t="s">
        <v>944</v>
      </c>
      <c r="C854" s="72" t="s">
        <v>943</v>
      </c>
      <c r="D854" s="72" t="s">
        <v>839</v>
      </c>
      <c r="E854" s="72" t="s">
        <v>782</v>
      </c>
      <c r="F854" s="72">
        <v>6.25E-2</v>
      </c>
      <c r="G854" s="72">
        <v>0</v>
      </c>
      <c r="H854" s="72">
        <v>1.37</v>
      </c>
      <c r="I854" s="12" t="s">
        <v>453</v>
      </c>
      <c r="J854" s="72" t="s">
        <v>818</v>
      </c>
      <c r="K854" s="72"/>
      <c r="L854" s="72"/>
      <c r="M854" s="72"/>
      <c r="N854" s="72"/>
      <c r="O854" s="72"/>
      <c r="P854" s="72"/>
      <c r="Q854" s="72"/>
      <c r="R854" s="72"/>
      <c r="S854" s="72"/>
      <c r="T854" s="318" t="str">
        <f t="shared" si="156"/>
        <v>トラック・バス</v>
      </c>
      <c r="U854" s="300" t="str">
        <f t="shared" si="157"/>
        <v>メタノール</v>
      </c>
      <c r="V854" s="300" t="str">
        <f t="shared" si="158"/>
        <v>2.5～3.5 t</v>
      </c>
      <c r="W854" s="300" t="str">
        <f t="shared" si="159"/>
        <v>H17</v>
      </c>
      <c r="X854" s="301" t="str">
        <f t="shared" si="160"/>
        <v>CHF</v>
      </c>
      <c r="Y854" s="380" t="s">
        <v>1056</v>
      </c>
      <c r="Z854" s="300">
        <f t="shared" si="161"/>
        <v>6.25E-2</v>
      </c>
      <c r="AA854" s="300">
        <f t="shared" si="162"/>
        <v>0</v>
      </c>
      <c r="AB854" s="361">
        <f t="shared" si="163"/>
        <v>1.37</v>
      </c>
    </row>
    <row r="855" spans="1:35" s="272" customFormat="1" x14ac:dyDescent="0.2">
      <c r="A855" s="72" t="str">
        <f t="shared" si="165"/>
        <v>貨3メDGF</v>
      </c>
      <c r="B855" s="72" t="s">
        <v>944</v>
      </c>
      <c r="C855" s="72" t="s">
        <v>943</v>
      </c>
      <c r="D855" s="72" t="s">
        <v>839</v>
      </c>
      <c r="E855" s="72" t="s">
        <v>788</v>
      </c>
      <c r="F855" s="72">
        <v>3.125E-2</v>
      </c>
      <c r="G855" s="72">
        <v>0</v>
      </c>
      <c r="H855" s="72">
        <v>1.37</v>
      </c>
      <c r="I855" s="12" t="s">
        <v>453</v>
      </c>
      <c r="J855" s="72" t="s">
        <v>1129</v>
      </c>
      <c r="K855" s="72"/>
      <c r="L855" s="72"/>
      <c r="M855" s="72"/>
      <c r="N855" s="72"/>
      <c r="O855" s="72"/>
      <c r="P855" s="72"/>
      <c r="Q855" s="72"/>
      <c r="R855" s="72"/>
      <c r="S855" s="72"/>
      <c r="T855" s="318" t="str">
        <f t="shared" si="156"/>
        <v>トラック・バス</v>
      </c>
      <c r="U855" s="300" t="str">
        <f t="shared" si="157"/>
        <v>メタノール</v>
      </c>
      <c r="V855" s="300" t="str">
        <f t="shared" si="158"/>
        <v>2.5～3.5 t</v>
      </c>
      <c r="W855" s="300" t="str">
        <f t="shared" si="159"/>
        <v>H17</v>
      </c>
      <c r="X855" s="301" t="str">
        <f t="shared" si="160"/>
        <v>DGF</v>
      </c>
      <c r="Y855" s="380" t="s">
        <v>1057</v>
      </c>
      <c r="Z855" s="300">
        <f t="shared" si="161"/>
        <v>3.125E-2</v>
      </c>
      <c r="AA855" s="300">
        <f t="shared" si="162"/>
        <v>0</v>
      </c>
      <c r="AB855" s="361">
        <f t="shared" si="163"/>
        <v>1.37</v>
      </c>
    </row>
    <row r="856" spans="1:35" s="272" customFormat="1" x14ac:dyDescent="0.2">
      <c r="A856" s="72" t="str">
        <f t="shared" si="165"/>
        <v>貨3メDHF</v>
      </c>
      <c r="B856" s="72" t="s">
        <v>944</v>
      </c>
      <c r="C856" s="72" t="s">
        <v>943</v>
      </c>
      <c r="D856" s="72" t="s">
        <v>839</v>
      </c>
      <c r="E856" s="72" t="s">
        <v>791</v>
      </c>
      <c r="F856" s="72">
        <v>3.125E-2</v>
      </c>
      <c r="G856" s="72">
        <v>0</v>
      </c>
      <c r="H856" s="72">
        <v>1.37</v>
      </c>
      <c r="I856" s="12" t="s">
        <v>453</v>
      </c>
      <c r="J856" s="72" t="s">
        <v>1130</v>
      </c>
      <c r="K856" s="72"/>
      <c r="L856" s="72"/>
      <c r="M856" s="72"/>
      <c r="N856" s="72"/>
      <c r="O856" s="72"/>
      <c r="P856" s="72"/>
      <c r="Q856" s="72"/>
      <c r="R856" s="72"/>
      <c r="S856" s="72"/>
      <c r="T856" s="318" t="str">
        <f t="shared" si="156"/>
        <v>トラック・バス</v>
      </c>
      <c r="U856" s="300" t="str">
        <f t="shared" si="157"/>
        <v>メタノール</v>
      </c>
      <c r="V856" s="300" t="str">
        <f t="shared" si="158"/>
        <v>2.5～3.5 t</v>
      </c>
      <c r="W856" s="300" t="str">
        <f t="shared" si="159"/>
        <v>H17</v>
      </c>
      <c r="X856" s="301" t="str">
        <f t="shared" si="160"/>
        <v>DHF</v>
      </c>
      <c r="Y856" s="380" t="s">
        <v>1057</v>
      </c>
      <c r="Z856" s="300">
        <f t="shared" si="161"/>
        <v>3.125E-2</v>
      </c>
      <c r="AA856" s="300">
        <f t="shared" si="162"/>
        <v>0</v>
      </c>
      <c r="AB856" s="361">
        <f t="shared" si="163"/>
        <v>1.37</v>
      </c>
    </row>
    <row r="857" spans="1:35" s="272" customFormat="1" x14ac:dyDescent="0.2">
      <c r="A857" s="72" t="str">
        <f t="shared" si="165"/>
        <v>貨3メLHF</v>
      </c>
      <c r="B857" s="72" t="s">
        <v>944</v>
      </c>
      <c r="C857" s="72" t="s">
        <v>943</v>
      </c>
      <c r="D857" s="72" t="s">
        <v>1100</v>
      </c>
      <c r="E857" s="72" t="s">
        <v>471</v>
      </c>
      <c r="F857" s="72">
        <v>7.4999999999999997E-2</v>
      </c>
      <c r="G857" s="72">
        <v>0</v>
      </c>
      <c r="H857" s="72">
        <v>1.37</v>
      </c>
      <c r="I857" s="12" t="s">
        <v>453</v>
      </c>
      <c r="J857" s="72"/>
      <c r="K857" s="72"/>
      <c r="L857" s="72"/>
      <c r="M857" s="72"/>
      <c r="N857" s="72"/>
      <c r="O857" s="72"/>
      <c r="P857" s="72"/>
      <c r="Q857" s="72"/>
      <c r="R857" s="72"/>
      <c r="S857" s="72"/>
      <c r="T857" s="318" t="str">
        <f t="shared" si="156"/>
        <v>トラック・バス</v>
      </c>
      <c r="U857" s="300" t="str">
        <f t="shared" si="157"/>
        <v>メタノール</v>
      </c>
      <c r="V857" s="300" t="str">
        <f t="shared" si="158"/>
        <v>2.5～3.5 t</v>
      </c>
      <c r="W857" s="300" t="str">
        <f t="shared" si="159"/>
        <v>H21</v>
      </c>
      <c r="X857" s="301" t="str">
        <f t="shared" si="160"/>
        <v>LHF</v>
      </c>
      <c r="Y857" s="380"/>
      <c r="Z857" s="300">
        <f t="shared" si="161"/>
        <v>7.4999999999999997E-2</v>
      </c>
      <c r="AA857" s="300">
        <f t="shared" si="162"/>
        <v>0</v>
      </c>
      <c r="AB857" s="361">
        <f t="shared" si="163"/>
        <v>1.37</v>
      </c>
    </row>
    <row r="858" spans="1:35" s="272" customFormat="1" x14ac:dyDescent="0.2">
      <c r="A858" s="72" t="str">
        <f t="shared" si="165"/>
        <v>貨3メLGF</v>
      </c>
      <c r="B858" s="72" t="s">
        <v>944</v>
      </c>
      <c r="C858" s="72" t="s">
        <v>943</v>
      </c>
      <c r="D858" s="72" t="s">
        <v>1100</v>
      </c>
      <c r="E858" s="72" t="s">
        <v>472</v>
      </c>
      <c r="F858" s="72">
        <v>3.7499999999999999E-2</v>
      </c>
      <c r="G858" s="72">
        <v>0</v>
      </c>
      <c r="H858" s="72">
        <v>1.37</v>
      </c>
      <c r="I858" s="12" t="s">
        <v>453</v>
      </c>
      <c r="J858" s="72" t="s">
        <v>242</v>
      </c>
      <c r="K858" s="72"/>
      <c r="L858" s="72"/>
      <c r="M858" s="72"/>
      <c r="N858" s="72"/>
      <c r="O858" s="72"/>
      <c r="P858" s="72"/>
      <c r="Q858" s="72"/>
      <c r="R858" s="72"/>
      <c r="S858" s="72"/>
      <c r="T858" s="318" t="str">
        <f t="shared" si="156"/>
        <v>トラック・バス</v>
      </c>
      <c r="U858" s="300" t="str">
        <f t="shared" si="157"/>
        <v>メタノール</v>
      </c>
      <c r="V858" s="300" t="str">
        <f t="shared" si="158"/>
        <v>2.5～3.5 t</v>
      </c>
      <c r="W858" s="300" t="str">
        <f t="shared" si="159"/>
        <v>H21</v>
      </c>
      <c r="X858" s="301" t="str">
        <f t="shared" si="160"/>
        <v>LGF</v>
      </c>
      <c r="Y858" s="380"/>
      <c r="Z858" s="300">
        <f t="shared" si="161"/>
        <v>3.7499999999999999E-2</v>
      </c>
      <c r="AA858" s="300">
        <f t="shared" si="162"/>
        <v>0</v>
      </c>
      <c r="AB858" s="361">
        <f t="shared" si="163"/>
        <v>1.37</v>
      </c>
      <c r="AD858" s="72"/>
      <c r="AE858" s="72"/>
      <c r="AF858" s="72"/>
      <c r="AG858" s="72"/>
      <c r="AH858" s="72"/>
      <c r="AI858" s="72"/>
    </row>
    <row r="859" spans="1:35" s="272" customFormat="1" x14ac:dyDescent="0.2">
      <c r="A859" s="72" t="str">
        <f t="shared" si="165"/>
        <v>貨3メMHF</v>
      </c>
      <c r="B859" s="72" t="s">
        <v>944</v>
      </c>
      <c r="C859" s="72" t="s">
        <v>943</v>
      </c>
      <c r="D859" s="72" t="s">
        <v>1100</v>
      </c>
      <c r="E859" s="72" t="s">
        <v>473</v>
      </c>
      <c r="F859" s="72">
        <v>3.7499999999999999E-2</v>
      </c>
      <c r="G859" s="72">
        <v>0</v>
      </c>
      <c r="H859" s="72">
        <v>1.37</v>
      </c>
      <c r="I859" s="12" t="s">
        <v>453</v>
      </c>
      <c r="J859" s="72" t="s">
        <v>1056</v>
      </c>
      <c r="K859" s="72"/>
      <c r="L859" s="72"/>
      <c r="M859" s="72"/>
      <c r="N859" s="72"/>
      <c r="O859" s="72"/>
      <c r="P859" s="72"/>
      <c r="Q859" s="72"/>
      <c r="R859" s="72"/>
      <c r="S859" s="72"/>
      <c r="T859" s="318" t="str">
        <f t="shared" si="156"/>
        <v>トラック・バス</v>
      </c>
      <c r="U859" s="300" t="str">
        <f t="shared" si="157"/>
        <v>メタノール</v>
      </c>
      <c r="V859" s="300" t="str">
        <f t="shared" si="158"/>
        <v>2.5～3.5 t</v>
      </c>
      <c r="W859" s="300" t="str">
        <f t="shared" si="159"/>
        <v>H21</v>
      </c>
      <c r="X859" s="301" t="str">
        <f t="shared" si="160"/>
        <v>MHF</v>
      </c>
      <c r="Y859" s="380" t="s">
        <v>1056</v>
      </c>
      <c r="Z859" s="300">
        <f t="shared" si="161"/>
        <v>3.7499999999999999E-2</v>
      </c>
      <c r="AA859" s="300">
        <f t="shared" si="162"/>
        <v>0</v>
      </c>
      <c r="AB859" s="361">
        <f t="shared" si="163"/>
        <v>1.37</v>
      </c>
      <c r="AD859" s="72"/>
      <c r="AE859" s="72"/>
      <c r="AF859" s="72"/>
      <c r="AG859" s="72"/>
      <c r="AH859" s="72"/>
      <c r="AI859" s="72"/>
    </row>
    <row r="860" spans="1:35" x14ac:dyDescent="0.2">
      <c r="A860" s="72" t="str">
        <f t="shared" si="165"/>
        <v>貨3メMGF</v>
      </c>
      <c r="B860" s="72" t="s">
        <v>944</v>
      </c>
      <c r="C860" s="72" t="s">
        <v>943</v>
      </c>
      <c r="D860" s="72" t="s">
        <v>1100</v>
      </c>
      <c r="E860" s="72" t="s">
        <v>474</v>
      </c>
      <c r="F860" s="72">
        <v>3.7499999999999999E-2</v>
      </c>
      <c r="G860" s="72">
        <v>0</v>
      </c>
      <c r="H860" s="72">
        <v>1.37</v>
      </c>
      <c r="I860" s="12" t="s">
        <v>453</v>
      </c>
      <c r="J860" s="72" t="s">
        <v>1114</v>
      </c>
      <c r="K860" s="272"/>
      <c r="L860" s="272"/>
      <c r="M860" s="272"/>
      <c r="N860" s="272"/>
      <c r="O860" s="272"/>
      <c r="P860" s="272"/>
      <c r="Q860" s="272"/>
      <c r="R860" s="272"/>
      <c r="S860" s="272"/>
      <c r="T860" s="318" t="str">
        <f t="shared" si="156"/>
        <v>トラック・バス</v>
      </c>
      <c r="U860" s="300" t="str">
        <f t="shared" si="157"/>
        <v>メタノール</v>
      </c>
      <c r="V860" s="300" t="str">
        <f t="shared" si="158"/>
        <v>2.5～3.5 t</v>
      </c>
      <c r="W860" s="300" t="str">
        <f t="shared" si="159"/>
        <v>H21</v>
      </c>
      <c r="X860" s="301" t="str">
        <f t="shared" si="160"/>
        <v>MGF</v>
      </c>
      <c r="Y860" s="380" t="s">
        <v>1056</v>
      </c>
      <c r="Z860" s="300">
        <f t="shared" si="161"/>
        <v>3.7499999999999999E-2</v>
      </c>
      <c r="AA860" s="300">
        <f t="shared" si="162"/>
        <v>0</v>
      </c>
      <c r="AB860" s="361">
        <f t="shared" si="163"/>
        <v>1.37</v>
      </c>
    </row>
    <row r="861" spans="1:35" x14ac:dyDescent="0.2">
      <c r="A861" s="72" t="str">
        <f t="shared" si="165"/>
        <v>貨3メRHF</v>
      </c>
      <c r="B861" s="72" t="s">
        <v>944</v>
      </c>
      <c r="C861" s="72" t="s">
        <v>943</v>
      </c>
      <c r="D861" s="72" t="s">
        <v>1100</v>
      </c>
      <c r="E861" s="72" t="s">
        <v>475</v>
      </c>
      <c r="F861" s="72">
        <v>1.8749999999999999E-2</v>
      </c>
      <c r="G861" s="72">
        <v>0</v>
      </c>
      <c r="H861" s="72">
        <v>1.37</v>
      </c>
      <c r="I861" s="12" t="s">
        <v>453</v>
      </c>
      <c r="J861" s="72" t="s">
        <v>1057</v>
      </c>
      <c r="K861" s="272"/>
      <c r="L861" s="272"/>
      <c r="M861" s="272"/>
      <c r="N861" s="272"/>
      <c r="O861" s="272"/>
      <c r="P861" s="272"/>
      <c r="Q861" s="272"/>
      <c r="R861" s="272"/>
      <c r="S861" s="272"/>
      <c r="T861" s="318" t="str">
        <f t="shared" si="156"/>
        <v>トラック・バス</v>
      </c>
      <c r="U861" s="300" t="str">
        <f t="shared" si="157"/>
        <v>メタノール</v>
      </c>
      <c r="V861" s="300" t="str">
        <f t="shared" si="158"/>
        <v>2.5～3.5 t</v>
      </c>
      <c r="W861" s="300" t="str">
        <f t="shared" si="159"/>
        <v>H21</v>
      </c>
      <c r="X861" s="301" t="str">
        <f t="shared" si="160"/>
        <v>RHF</v>
      </c>
      <c r="Y861" s="380" t="s">
        <v>1057</v>
      </c>
      <c r="Z861" s="300">
        <f t="shared" si="161"/>
        <v>1.8749999999999999E-2</v>
      </c>
      <c r="AA861" s="300">
        <f t="shared" si="162"/>
        <v>0</v>
      </c>
      <c r="AB861" s="361">
        <f t="shared" si="163"/>
        <v>1.37</v>
      </c>
    </row>
    <row r="862" spans="1:35" x14ac:dyDescent="0.2">
      <c r="A862" s="72" t="str">
        <f t="shared" si="165"/>
        <v>貨3メRGF</v>
      </c>
      <c r="B862" s="72" t="s">
        <v>944</v>
      </c>
      <c r="C862" s="72" t="s">
        <v>943</v>
      </c>
      <c r="D862" s="72" t="s">
        <v>1100</v>
      </c>
      <c r="E862" s="72" t="s">
        <v>476</v>
      </c>
      <c r="F862" s="72">
        <v>1.8749999999999999E-2</v>
      </c>
      <c r="G862" s="72">
        <v>0</v>
      </c>
      <c r="H862" s="284">
        <v>1.37</v>
      </c>
      <c r="I862" s="12" t="s">
        <v>453</v>
      </c>
      <c r="J862" s="72" t="s">
        <v>1104</v>
      </c>
      <c r="K862" s="272"/>
      <c r="L862" s="272"/>
      <c r="M862" s="272"/>
      <c r="N862" s="272"/>
      <c r="O862" s="272"/>
      <c r="P862" s="272"/>
      <c r="Q862" s="272"/>
      <c r="R862" s="272"/>
      <c r="S862" s="272"/>
      <c r="T862" s="318" t="str">
        <f t="shared" si="156"/>
        <v>トラック・バス</v>
      </c>
      <c r="U862" s="300" t="str">
        <f t="shared" si="157"/>
        <v>メタノール</v>
      </c>
      <c r="V862" s="300" t="str">
        <f t="shared" si="158"/>
        <v>2.5～3.5 t</v>
      </c>
      <c r="W862" s="300" t="str">
        <f t="shared" si="159"/>
        <v>H21</v>
      </c>
      <c r="X862" s="301" t="str">
        <f t="shared" si="160"/>
        <v>RGF</v>
      </c>
      <c r="Y862" s="380" t="s">
        <v>1057</v>
      </c>
      <c r="Z862" s="300">
        <f t="shared" si="161"/>
        <v>1.8749999999999999E-2</v>
      </c>
      <c r="AA862" s="300">
        <f t="shared" si="162"/>
        <v>0</v>
      </c>
      <c r="AB862" s="361">
        <f t="shared" si="163"/>
        <v>1.37</v>
      </c>
    </row>
    <row r="863" spans="1:35" x14ac:dyDescent="0.2">
      <c r="A863" s="72" t="str">
        <f t="shared" si="165"/>
        <v>貨3メQHF</v>
      </c>
      <c r="B863" s="72" t="s">
        <v>944</v>
      </c>
      <c r="C863" s="72" t="s">
        <v>943</v>
      </c>
      <c r="D863" s="72" t="s">
        <v>1100</v>
      </c>
      <c r="E863" s="72" t="s">
        <v>477</v>
      </c>
      <c r="F863" s="72">
        <v>6.7500000000000004E-2</v>
      </c>
      <c r="G863" s="72">
        <v>0</v>
      </c>
      <c r="H863" s="72">
        <v>1.37</v>
      </c>
      <c r="I863" s="12" t="s">
        <v>453</v>
      </c>
      <c r="J863" s="72" t="s">
        <v>802</v>
      </c>
      <c r="K863" s="272"/>
      <c r="L863" s="272"/>
      <c r="M863" s="272"/>
      <c r="N863" s="272"/>
      <c r="O863" s="272"/>
      <c r="P863" s="272"/>
      <c r="Q863" s="272"/>
      <c r="R863" s="272"/>
      <c r="S863" s="272"/>
      <c r="T863" s="318" t="str">
        <f t="shared" si="156"/>
        <v>トラック・バス</v>
      </c>
      <c r="U863" s="300" t="str">
        <f t="shared" si="157"/>
        <v>メタノール</v>
      </c>
      <c r="V863" s="300" t="str">
        <f t="shared" si="158"/>
        <v>2.5～3.5 t</v>
      </c>
      <c r="W863" s="300" t="str">
        <f t="shared" si="159"/>
        <v>H21</v>
      </c>
      <c r="X863" s="301" t="str">
        <f t="shared" si="160"/>
        <v>QHF</v>
      </c>
      <c r="Y863" s="380" t="s">
        <v>1705</v>
      </c>
      <c r="Z863" s="300">
        <f t="shared" si="161"/>
        <v>6.7500000000000004E-2</v>
      </c>
      <c r="AA863" s="300">
        <f t="shared" si="162"/>
        <v>0</v>
      </c>
      <c r="AB863" s="361">
        <f t="shared" si="163"/>
        <v>1.37</v>
      </c>
    </row>
    <row r="864" spans="1:35" x14ac:dyDescent="0.2">
      <c r="A864" s="72" t="str">
        <f t="shared" si="165"/>
        <v>貨3メQGF</v>
      </c>
      <c r="B864" s="72" t="s">
        <v>944</v>
      </c>
      <c r="C864" s="72" t="s">
        <v>943</v>
      </c>
      <c r="D864" s="72" t="s">
        <v>1100</v>
      </c>
      <c r="E864" s="72" t="s">
        <v>478</v>
      </c>
      <c r="F864" s="72">
        <v>6.7500000000000004E-2</v>
      </c>
      <c r="G864" s="72">
        <v>0</v>
      </c>
      <c r="H864" s="72">
        <v>1.37</v>
      </c>
      <c r="I864" s="12" t="s">
        <v>453</v>
      </c>
      <c r="J864" s="72" t="s">
        <v>803</v>
      </c>
      <c r="K864" s="272"/>
      <c r="L864" s="272"/>
      <c r="M864" s="272"/>
      <c r="N864" s="272"/>
      <c r="O864" s="272"/>
      <c r="P864" s="272"/>
      <c r="Q864" s="272"/>
      <c r="R864" s="272"/>
      <c r="S864" s="272"/>
      <c r="T864" s="318" t="str">
        <f t="shared" si="156"/>
        <v>トラック・バス</v>
      </c>
      <c r="U864" s="300" t="str">
        <f t="shared" si="157"/>
        <v>メタノール</v>
      </c>
      <c r="V864" s="300" t="str">
        <f t="shared" si="158"/>
        <v>2.5～3.5 t</v>
      </c>
      <c r="W864" s="300" t="str">
        <f t="shared" si="159"/>
        <v>H21</v>
      </c>
      <c r="X864" s="301" t="str">
        <f t="shared" si="160"/>
        <v>QGF</v>
      </c>
      <c r="Y864" s="380" t="s">
        <v>1705</v>
      </c>
      <c r="Z864" s="300">
        <f t="shared" si="161"/>
        <v>6.7500000000000004E-2</v>
      </c>
      <c r="AA864" s="300">
        <f t="shared" si="162"/>
        <v>0</v>
      </c>
      <c r="AB864" s="361">
        <f t="shared" si="163"/>
        <v>1.37</v>
      </c>
    </row>
    <row r="865" spans="1:28" x14ac:dyDescent="0.2">
      <c r="A865" s="72" t="str">
        <f t="shared" ref="A865:A872" si="166">CONCATENATE(C865,E865)</f>
        <v>貨3メ3HF</v>
      </c>
      <c r="B865" s="72" t="s">
        <v>944</v>
      </c>
      <c r="C865" s="72" t="s">
        <v>943</v>
      </c>
      <c r="D865" s="72" t="s">
        <v>1286</v>
      </c>
      <c r="E865" s="72" t="s">
        <v>1223</v>
      </c>
      <c r="F865" s="72">
        <v>0.12</v>
      </c>
      <c r="G865" s="72">
        <v>0</v>
      </c>
      <c r="H865" s="284">
        <v>1.37</v>
      </c>
      <c r="I865" s="12" t="s">
        <v>453</v>
      </c>
      <c r="K865" s="272"/>
      <c r="L865" s="272"/>
      <c r="M865" s="272"/>
      <c r="N865" s="272"/>
      <c r="O865" s="272"/>
      <c r="P865" s="272"/>
      <c r="Q865" s="272"/>
      <c r="R865" s="272"/>
      <c r="S865" s="272"/>
      <c r="T865" s="318" t="str">
        <f t="shared" si="156"/>
        <v>トラック・バス</v>
      </c>
      <c r="U865" s="300" t="str">
        <f t="shared" si="157"/>
        <v>メタノール</v>
      </c>
      <c r="V865" s="300" t="str">
        <f t="shared" si="158"/>
        <v>2.5～3.5 t</v>
      </c>
      <c r="W865" s="300" t="str">
        <f t="shared" si="159"/>
        <v>H30</v>
      </c>
      <c r="X865" s="301" t="str">
        <f t="shared" si="160"/>
        <v>3HF</v>
      </c>
      <c r="Y865" s="380"/>
      <c r="Z865" s="300">
        <f t="shared" si="161"/>
        <v>0.12</v>
      </c>
      <c r="AA865" s="300">
        <f t="shared" si="162"/>
        <v>0</v>
      </c>
      <c r="AB865" s="361">
        <f t="shared" si="163"/>
        <v>1.37</v>
      </c>
    </row>
    <row r="866" spans="1:28" x14ac:dyDescent="0.2">
      <c r="A866" s="72" t="str">
        <f t="shared" si="166"/>
        <v>貨3メ3GF</v>
      </c>
      <c r="B866" s="72" t="s">
        <v>944</v>
      </c>
      <c r="C866" s="72" t="s">
        <v>943</v>
      </c>
      <c r="D866" s="72" t="s">
        <v>1286</v>
      </c>
      <c r="E866" s="72" t="s">
        <v>1220</v>
      </c>
      <c r="F866" s="72">
        <v>0.06</v>
      </c>
      <c r="G866" s="72">
        <v>0</v>
      </c>
      <c r="H866" s="72">
        <v>1.37</v>
      </c>
      <c r="I866" s="12" t="s">
        <v>453</v>
      </c>
      <c r="T866" s="318" t="str">
        <f t="shared" si="156"/>
        <v>トラック・バス</v>
      </c>
      <c r="U866" s="300" t="str">
        <f t="shared" si="157"/>
        <v>メタノール</v>
      </c>
      <c r="V866" s="300" t="str">
        <f t="shared" si="158"/>
        <v>2.5～3.5 t</v>
      </c>
      <c r="W866" s="300" t="str">
        <f t="shared" si="159"/>
        <v>H30</v>
      </c>
      <c r="X866" s="301" t="str">
        <f t="shared" si="160"/>
        <v>3GF</v>
      </c>
      <c r="Y866" s="380"/>
      <c r="Z866" s="300">
        <f t="shared" si="161"/>
        <v>0.06</v>
      </c>
      <c r="AA866" s="300">
        <f t="shared" si="162"/>
        <v>0</v>
      </c>
      <c r="AB866" s="361">
        <f t="shared" si="163"/>
        <v>1.37</v>
      </c>
    </row>
    <row r="867" spans="1:28" x14ac:dyDescent="0.2">
      <c r="A867" s="72" t="str">
        <f t="shared" si="166"/>
        <v>貨3メ4HF</v>
      </c>
      <c r="B867" s="72" t="s">
        <v>944</v>
      </c>
      <c r="C867" s="72" t="s">
        <v>943</v>
      </c>
      <c r="D867" s="72" t="s">
        <v>1286</v>
      </c>
      <c r="E867" s="72" t="s">
        <v>1412</v>
      </c>
      <c r="F867" s="72">
        <v>0.09</v>
      </c>
      <c r="G867" s="72">
        <v>0</v>
      </c>
      <c r="H867" s="72">
        <v>1.37</v>
      </c>
      <c r="I867" s="12" t="s">
        <v>453</v>
      </c>
      <c r="T867" s="318" t="str">
        <f t="shared" si="156"/>
        <v>トラック・バス</v>
      </c>
      <c r="U867" s="300" t="str">
        <f t="shared" si="157"/>
        <v>メタノール</v>
      </c>
      <c r="V867" s="300" t="str">
        <f t="shared" si="158"/>
        <v>2.5～3.5 t</v>
      </c>
      <c r="W867" s="300" t="str">
        <f t="shared" si="159"/>
        <v>H30</v>
      </c>
      <c r="X867" s="301" t="str">
        <f t="shared" si="160"/>
        <v>4HF</v>
      </c>
      <c r="Y867" s="380" t="s">
        <v>1704</v>
      </c>
      <c r="Z867" s="300">
        <f t="shared" si="161"/>
        <v>0.09</v>
      </c>
      <c r="AA867" s="300">
        <f t="shared" si="162"/>
        <v>0</v>
      </c>
      <c r="AB867" s="361">
        <f t="shared" si="163"/>
        <v>1.37</v>
      </c>
    </row>
    <row r="868" spans="1:28" x14ac:dyDescent="0.2">
      <c r="A868" s="72" t="str">
        <f t="shared" si="166"/>
        <v>貨3メ4GF</v>
      </c>
      <c r="B868" s="72" t="s">
        <v>944</v>
      </c>
      <c r="C868" s="72" t="s">
        <v>943</v>
      </c>
      <c r="D868" s="72" t="s">
        <v>1286</v>
      </c>
      <c r="E868" s="72" t="s">
        <v>1413</v>
      </c>
      <c r="F868" s="72">
        <v>0.09</v>
      </c>
      <c r="G868" s="72">
        <v>0</v>
      </c>
      <c r="H868" s="72">
        <v>1.37</v>
      </c>
      <c r="I868" s="12" t="s">
        <v>453</v>
      </c>
      <c r="T868" s="318" t="str">
        <f t="shared" si="156"/>
        <v>トラック・バス</v>
      </c>
      <c r="U868" s="300" t="str">
        <f t="shared" si="157"/>
        <v>メタノール</v>
      </c>
      <c r="V868" s="300" t="str">
        <f t="shared" si="158"/>
        <v>2.5～3.5 t</v>
      </c>
      <c r="W868" s="300" t="str">
        <f t="shared" si="159"/>
        <v>H30</v>
      </c>
      <c r="X868" s="301" t="str">
        <f t="shared" si="160"/>
        <v>4GF</v>
      </c>
      <c r="Y868" s="380" t="s">
        <v>1704</v>
      </c>
      <c r="Z868" s="300">
        <f t="shared" si="161"/>
        <v>0.09</v>
      </c>
      <c r="AA868" s="300">
        <f t="shared" si="162"/>
        <v>0</v>
      </c>
      <c r="AB868" s="361">
        <f t="shared" si="163"/>
        <v>1.37</v>
      </c>
    </row>
    <row r="869" spans="1:28" x14ac:dyDescent="0.2">
      <c r="A869" s="72" t="str">
        <f t="shared" si="166"/>
        <v>貨3メ5HF</v>
      </c>
      <c r="B869" s="72" t="s">
        <v>944</v>
      </c>
      <c r="C869" s="72" t="s">
        <v>943</v>
      </c>
      <c r="D869" s="72" t="s">
        <v>1286</v>
      </c>
      <c r="E869" s="72" t="s">
        <v>1414</v>
      </c>
      <c r="F869" s="72">
        <v>0.06</v>
      </c>
      <c r="G869" s="72">
        <v>0</v>
      </c>
      <c r="H869" s="72">
        <v>1.37</v>
      </c>
      <c r="I869" s="12" t="s">
        <v>453</v>
      </c>
      <c r="T869" s="318" t="str">
        <f t="shared" si="156"/>
        <v>トラック・バス</v>
      </c>
      <c r="U869" s="300" t="str">
        <f t="shared" si="157"/>
        <v>メタノール</v>
      </c>
      <c r="V869" s="300" t="str">
        <f t="shared" si="158"/>
        <v>2.5～3.5 t</v>
      </c>
      <c r="W869" s="300" t="str">
        <f t="shared" si="159"/>
        <v>H30</v>
      </c>
      <c r="X869" s="301" t="str">
        <f t="shared" si="160"/>
        <v>5HF</v>
      </c>
      <c r="Y869" s="380" t="s">
        <v>1057</v>
      </c>
      <c r="Z869" s="300">
        <f t="shared" si="161"/>
        <v>0.06</v>
      </c>
      <c r="AA869" s="300">
        <f t="shared" si="162"/>
        <v>0</v>
      </c>
      <c r="AB869" s="361">
        <f t="shared" si="163"/>
        <v>1.37</v>
      </c>
    </row>
    <row r="870" spans="1:28" x14ac:dyDescent="0.2">
      <c r="A870" s="72" t="str">
        <f t="shared" si="166"/>
        <v>貨3メ5GF</v>
      </c>
      <c r="B870" s="72" t="s">
        <v>944</v>
      </c>
      <c r="C870" s="72" t="s">
        <v>943</v>
      </c>
      <c r="D870" s="72" t="s">
        <v>1286</v>
      </c>
      <c r="E870" s="72" t="s">
        <v>1415</v>
      </c>
      <c r="F870" s="72">
        <v>0.06</v>
      </c>
      <c r="G870" s="72">
        <v>0</v>
      </c>
      <c r="H870" s="72">
        <v>1.37</v>
      </c>
      <c r="I870" s="12" t="s">
        <v>453</v>
      </c>
      <c r="T870" s="318" t="str">
        <f t="shared" si="156"/>
        <v>トラック・バス</v>
      </c>
      <c r="U870" s="300" t="str">
        <f t="shared" si="157"/>
        <v>メタノール</v>
      </c>
      <c r="V870" s="300" t="str">
        <f t="shared" si="158"/>
        <v>2.5～3.5 t</v>
      </c>
      <c r="W870" s="300" t="str">
        <f t="shared" si="159"/>
        <v>H30</v>
      </c>
      <c r="X870" s="301" t="str">
        <f t="shared" si="160"/>
        <v>5GF</v>
      </c>
      <c r="Y870" s="380" t="s">
        <v>1057</v>
      </c>
      <c r="Z870" s="300">
        <f t="shared" si="161"/>
        <v>0.06</v>
      </c>
      <c r="AA870" s="300">
        <f t="shared" si="162"/>
        <v>0</v>
      </c>
      <c r="AB870" s="361">
        <f t="shared" si="163"/>
        <v>1.37</v>
      </c>
    </row>
    <row r="871" spans="1:28" x14ac:dyDescent="0.2">
      <c r="A871" s="72" t="str">
        <f t="shared" si="166"/>
        <v>貨3メ6HF</v>
      </c>
      <c r="B871" s="72" t="s">
        <v>944</v>
      </c>
      <c r="C871" s="72" t="s">
        <v>943</v>
      </c>
      <c r="D871" s="72" t="s">
        <v>1286</v>
      </c>
      <c r="E871" s="72" t="s">
        <v>1416</v>
      </c>
      <c r="F871" s="72">
        <v>0.03</v>
      </c>
      <c r="G871" s="72">
        <v>0</v>
      </c>
      <c r="H871" s="72">
        <v>1.37</v>
      </c>
      <c r="I871" s="12" t="s">
        <v>453</v>
      </c>
      <c r="T871" s="318" t="str">
        <f t="shared" si="156"/>
        <v>トラック・バス</v>
      </c>
      <c r="U871" s="300" t="str">
        <f t="shared" si="157"/>
        <v>メタノール</v>
      </c>
      <c r="V871" s="300" t="str">
        <f t="shared" si="158"/>
        <v>2.5～3.5 t</v>
      </c>
      <c r="W871" s="300" t="str">
        <f t="shared" si="159"/>
        <v>H30</v>
      </c>
      <c r="X871" s="301" t="str">
        <f t="shared" si="160"/>
        <v>6HF</v>
      </c>
      <c r="Y871" s="380" t="s">
        <v>1706</v>
      </c>
      <c r="Z871" s="300">
        <f t="shared" si="161"/>
        <v>0.03</v>
      </c>
      <c r="AA871" s="300">
        <f t="shared" si="162"/>
        <v>0</v>
      </c>
      <c r="AB871" s="361">
        <f t="shared" si="163"/>
        <v>1.37</v>
      </c>
    </row>
    <row r="872" spans="1:28" x14ac:dyDescent="0.2">
      <c r="A872" s="72" t="str">
        <f t="shared" si="166"/>
        <v>貨3メ6GF</v>
      </c>
      <c r="B872" s="72" t="s">
        <v>944</v>
      </c>
      <c r="C872" s="72" t="s">
        <v>943</v>
      </c>
      <c r="D872" s="72" t="s">
        <v>1286</v>
      </c>
      <c r="E872" s="72" t="s">
        <v>1417</v>
      </c>
      <c r="F872" s="72">
        <v>0.03</v>
      </c>
      <c r="G872" s="72">
        <v>0</v>
      </c>
      <c r="H872" s="72">
        <v>1.37</v>
      </c>
      <c r="I872" s="12" t="s">
        <v>453</v>
      </c>
      <c r="T872" s="318" t="str">
        <f t="shared" si="156"/>
        <v>トラック・バス</v>
      </c>
      <c r="U872" s="300" t="str">
        <f t="shared" si="157"/>
        <v>メタノール</v>
      </c>
      <c r="V872" s="300" t="str">
        <f t="shared" si="158"/>
        <v>2.5～3.5 t</v>
      </c>
      <c r="W872" s="300" t="str">
        <f t="shared" si="159"/>
        <v>H30</v>
      </c>
      <c r="X872" s="301" t="str">
        <f t="shared" si="160"/>
        <v>6GF</v>
      </c>
      <c r="Y872" s="380" t="s">
        <v>1706</v>
      </c>
      <c r="Z872" s="300">
        <f t="shared" si="161"/>
        <v>0.03</v>
      </c>
      <c r="AA872" s="300">
        <f t="shared" si="162"/>
        <v>0</v>
      </c>
      <c r="AB872" s="361">
        <f t="shared" si="163"/>
        <v>1.37</v>
      </c>
    </row>
    <row r="873" spans="1:28" x14ac:dyDescent="0.2">
      <c r="A873" s="72" t="str">
        <f t="shared" ref="A873:A904" si="167">CONCATENATE(C873,E873)</f>
        <v>貨4メTR</v>
      </c>
      <c r="B873" s="72" t="s">
        <v>946</v>
      </c>
      <c r="C873" s="72" t="s">
        <v>945</v>
      </c>
      <c r="D873" s="72" t="s">
        <v>29</v>
      </c>
      <c r="E873" s="72" t="s">
        <v>434</v>
      </c>
      <c r="F873" s="72">
        <v>9.7500000000000003E-2</v>
      </c>
      <c r="G873" s="72">
        <v>0</v>
      </c>
      <c r="H873" s="72">
        <v>1.37</v>
      </c>
      <c r="I873" s="12" t="s">
        <v>453</v>
      </c>
      <c r="J873" s="72" t="s">
        <v>454</v>
      </c>
      <c r="T873" s="318" t="str">
        <f t="shared" si="156"/>
        <v>トラック・バス</v>
      </c>
      <c r="U873" s="300" t="str">
        <f t="shared" si="157"/>
        <v>メタノール</v>
      </c>
      <c r="V873" s="300" t="str">
        <f t="shared" si="158"/>
        <v>3.5 t～</v>
      </c>
      <c r="W873" s="300" t="str">
        <f t="shared" si="159"/>
        <v>H15,H16</v>
      </c>
      <c r="X873" s="301" t="str">
        <f t="shared" si="160"/>
        <v>TR</v>
      </c>
      <c r="Y873" s="380" t="s">
        <v>1713</v>
      </c>
      <c r="Z873" s="300">
        <f t="shared" si="161"/>
        <v>9.7500000000000003E-2</v>
      </c>
      <c r="AA873" s="300">
        <f t="shared" si="162"/>
        <v>0</v>
      </c>
      <c r="AB873" s="361">
        <f t="shared" si="163"/>
        <v>1.37</v>
      </c>
    </row>
    <row r="874" spans="1:28" x14ac:dyDescent="0.2">
      <c r="A874" s="72" t="str">
        <f t="shared" si="167"/>
        <v>貨4メLR</v>
      </c>
      <c r="B874" s="72" t="s">
        <v>946</v>
      </c>
      <c r="C874" s="72" t="s">
        <v>945</v>
      </c>
      <c r="D874" s="72" t="s">
        <v>29</v>
      </c>
      <c r="E874" s="72" t="s">
        <v>435</v>
      </c>
      <c r="F874" s="72">
        <v>6.5000000000000002E-2</v>
      </c>
      <c r="G874" s="72">
        <v>0</v>
      </c>
      <c r="H874" s="72">
        <v>1.37</v>
      </c>
      <c r="I874" s="12" t="s">
        <v>453</v>
      </c>
      <c r="J874" s="72" t="s">
        <v>455</v>
      </c>
      <c r="T874" s="318" t="str">
        <f t="shared" si="156"/>
        <v>トラック・バス</v>
      </c>
      <c r="U874" s="300" t="str">
        <f t="shared" si="157"/>
        <v>メタノール</v>
      </c>
      <c r="V874" s="300" t="str">
        <f t="shared" si="158"/>
        <v>3.5 t～</v>
      </c>
      <c r="W874" s="300" t="str">
        <f t="shared" si="159"/>
        <v>H15,H16</v>
      </c>
      <c r="X874" s="301" t="str">
        <f t="shared" si="160"/>
        <v>LR</v>
      </c>
      <c r="Y874" s="380" t="s">
        <v>1714</v>
      </c>
      <c r="Z874" s="300">
        <f t="shared" si="161"/>
        <v>6.5000000000000002E-2</v>
      </c>
      <c r="AA874" s="300">
        <f t="shared" si="162"/>
        <v>0</v>
      </c>
      <c r="AB874" s="361">
        <f t="shared" si="163"/>
        <v>1.37</v>
      </c>
    </row>
    <row r="875" spans="1:28" x14ac:dyDescent="0.2">
      <c r="A875" s="72" t="str">
        <f t="shared" si="167"/>
        <v>貨4メUR</v>
      </c>
      <c r="B875" s="72" t="s">
        <v>946</v>
      </c>
      <c r="C875" s="72" t="s">
        <v>945</v>
      </c>
      <c r="D875" s="72" t="s">
        <v>29</v>
      </c>
      <c r="E875" s="72" t="s">
        <v>436</v>
      </c>
      <c r="F875" s="72">
        <v>3.2500000000000001E-2</v>
      </c>
      <c r="G875" s="72">
        <v>0</v>
      </c>
      <c r="H875" s="72">
        <v>1.37</v>
      </c>
      <c r="I875" s="12" t="s">
        <v>453</v>
      </c>
      <c r="J875" s="72" t="s">
        <v>456</v>
      </c>
      <c r="T875" s="318" t="str">
        <f t="shared" si="156"/>
        <v>トラック・バス</v>
      </c>
      <c r="U875" s="300" t="str">
        <f t="shared" si="157"/>
        <v>メタノール</v>
      </c>
      <c r="V875" s="300" t="str">
        <f t="shared" si="158"/>
        <v>3.5 t～</v>
      </c>
      <c r="W875" s="300" t="str">
        <f t="shared" si="159"/>
        <v>H15,H16</v>
      </c>
      <c r="X875" s="301" t="str">
        <f t="shared" si="160"/>
        <v>UR</v>
      </c>
      <c r="Y875" s="380" t="s">
        <v>1715</v>
      </c>
      <c r="Z875" s="300">
        <f t="shared" si="161"/>
        <v>3.2500000000000001E-2</v>
      </c>
      <c r="AA875" s="300">
        <f t="shared" si="162"/>
        <v>0</v>
      </c>
      <c r="AB875" s="361">
        <f t="shared" si="163"/>
        <v>1.37</v>
      </c>
    </row>
    <row r="876" spans="1:28" x14ac:dyDescent="0.2">
      <c r="A876" s="72" t="str">
        <f t="shared" si="167"/>
        <v>貨4メAHG</v>
      </c>
      <c r="B876" s="72" t="s">
        <v>946</v>
      </c>
      <c r="C876" s="72" t="s">
        <v>945</v>
      </c>
      <c r="D876" s="72" t="s">
        <v>839</v>
      </c>
      <c r="E876" s="72" t="s">
        <v>479</v>
      </c>
      <c r="F876" s="72">
        <v>7.4999999999999997E-2</v>
      </c>
      <c r="G876" s="72">
        <v>0</v>
      </c>
      <c r="H876" s="284">
        <v>1.37</v>
      </c>
      <c r="I876" s="12" t="s">
        <v>453</v>
      </c>
      <c r="J876" s="72" t="s">
        <v>458</v>
      </c>
      <c r="T876" s="318" t="str">
        <f t="shared" si="156"/>
        <v>トラック・バス</v>
      </c>
      <c r="U876" s="300" t="str">
        <f t="shared" si="157"/>
        <v>メタノール</v>
      </c>
      <c r="V876" s="300" t="str">
        <f t="shared" si="158"/>
        <v>3.5 t～</v>
      </c>
      <c r="W876" s="300" t="str">
        <f t="shared" si="159"/>
        <v>H17</v>
      </c>
      <c r="X876" s="301" t="str">
        <f t="shared" si="160"/>
        <v>AHG</v>
      </c>
      <c r="Y876" s="380"/>
      <c r="Z876" s="300">
        <f t="shared" si="161"/>
        <v>7.4999999999999997E-2</v>
      </c>
      <c r="AA876" s="300">
        <f t="shared" si="162"/>
        <v>0</v>
      </c>
      <c r="AB876" s="361">
        <f t="shared" si="163"/>
        <v>1.37</v>
      </c>
    </row>
    <row r="877" spans="1:28" x14ac:dyDescent="0.2">
      <c r="A877" s="72" t="str">
        <f t="shared" si="167"/>
        <v>貨4メAGG</v>
      </c>
      <c r="B877" s="72" t="s">
        <v>946</v>
      </c>
      <c r="C877" s="72" t="s">
        <v>945</v>
      </c>
      <c r="D877" s="72" t="s">
        <v>839</v>
      </c>
      <c r="E877" s="72" t="s">
        <v>480</v>
      </c>
      <c r="F877" s="72">
        <v>3.7499999999999999E-2</v>
      </c>
      <c r="G877" s="72">
        <v>0</v>
      </c>
      <c r="H877" s="72">
        <v>1.37</v>
      </c>
      <c r="I877" s="12" t="s">
        <v>453</v>
      </c>
      <c r="J877" s="72" t="s">
        <v>460</v>
      </c>
      <c r="T877" s="318" t="str">
        <f t="shared" si="156"/>
        <v>トラック・バス</v>
      </c>
      <c r="U877" s="300" t="str">
        <f t="shared" si="157"/>
        <v>メタノール</v>
      </c>
      <c r="V877" s="300" t="str">
        <f t="shared" si="158"/>
        <v>3.5 t～</v>
      </c>
      <c r="W877" s="300" t="str">
        <f t="shared" si="159"/>
        <v>H17</v>
      </c>
      <c r="X877" s="301" t="str">
        <f t="shared" si="160"/>
        <v>AGG</v>
      </c>
      <c r="Y877" s="380"/>
      <c r="Z877" s="300">
        <f t="shared" si="161"/>
        <v>3.7499999999999999E-2</v>
      </c>
      <c r="AA877" s="300">
        <f t="shared" si="162"/>
        <v>0</v>
      </c>
      <c r="AB877" s="361">
        <f t="shared" si="163"/>
        <v>1.37</v>
      </c>
    </row>
    <row r="878" spans="1:28" x14ac:dyDescent="0.2">
      <c r="A878" s="72" t="str">
        <f t="shared" si="167"/>
        <v>貨4メBGG</v>
      </c>
      <c r="B878" s="72" t="s">
        <v>946</v>
      </c>
      <c r="C878" s="72" t="s">
        <v>945</v>
      </c>
      <c r="D878" s="72" t="s">
        <v>839</v>
      </c>
      <c r="E878" s="72" t="s">
        <v>481</v>
      </c>
      <c r="F878" s="72">
        <v>6.7500000000000004E-2</v>
      </c>
      <c r="G878" s="72">
        <v>0</v>
      </c>
      <c r="H878" s="72">
        <v>1.37</v>
      </c>
      <c r="I878" s="12" t="s">
        <v>453</v>
      </c>
      <c r="J878" s="72" t="s">
        <v>803</v>
      </c>
      <c r="T878" s="318" t="str">
        <f t="shared" si="156"/>
        <v>トラック・バス</v>
      </c>
      <c r="U878" s="300" t="str">
        <f t="shared" si="157"/>
        <v>メタノール</v>
      </c>
      <c r="V878" s="300" t="str">
        <f t="shared" si="158"/>
        <v>3.5 t～</v>
      </c>
      <c r="W878" s="300" t="str">
        <f t="shared" si="159"/>
        <v>H17</v>
      </c>
      <c r="X878" s="301" t="str">
        <f t="shared" si="160"/>
        <v>BGG</v>
      </c>
      <c r="Y878" s="380" t="s">
        <v>1119</v>
      </c>
      <c r="Z878" s="300">
        <f t="shared" si="161"/>
        <v>6.7500000000000004E-2</v>
      </c>
      <c r="AA878" s="300">
        <f t="shared" si="162"/>
        <v>0</v>
      </c>
      <c r="AB878" s="361">
        <f t="shared" si="163"/>
        <v>1.37</v>
      </c>
    </row>
    <row r="879" spans="1:28" x14ac:dyDescent="0.2">
      <c r="A879" s="72" t="str">
        <f t="shared" si="167"/>
        <v>貨4メBHG</v>
      </c>
      <c r="B879" s="72" t="s">
        <v>946</v>
      </c>
      <c r="C879" s="72" t="s">
        <v>945</v>
      </c>
      <c r="D879" s="72" t="s">
        <v>839</v>
      </c>
      <c r="E879" s="72" t="s">
        <v>482</v>
      </c>
      <c r="F879" s="72">
        <v>6.7500000000000004E-2</v>
      </c>
      <c r="G879" s="72">
        <v>0</v>
      </c>
      <c r="H879" s="284">
        <v>1.37</v>
      </c>
      <c r="I879" s="12" t="s">
        <v>453</v>
      </c>
      <c r="J879" s="72" t="s">
        <v>802</v>
      </c>
      <c r="T879" s="318" t="str">
        <f t="shared" si="156"/>
        <v>トラック・バス</v>
      </c>
      <c r="U879" s="300" t="str">
        <f t="shared" si="157"/>
        <v>メタノール</v>
      </c>
      <c r="V879" s="300" t="str">
        <f t="shared" si="158"/>
        <v>3.5 t～</v>
      </c>
      <c r="W879" s="300" t="str">
        <f t="shared" si="159"/>
        <v>H17</v>
      </c>
      <c r="X879" s="301" t="str">
        <f t="shared" si="160"/>
        <v>BHG</v>
      </c>
      <c r="Y879" s="380" t="s">
        <v>1119</v>
      </c>
      <c r="Z879" s="300">
        <f t="shared" si="161"/>
        <v>6.7500000000000004E-2</v>
      </c>
      <c r="AA879" s="300">
        <f t="shared" si="162"/>
        <v>0</v>
      </c>
      <c r="AB879" s="361">
        <f t="shared" si="163"/>
        <v>1.37</v>
      </c>
    </row>
    <row r="880" spans="1:28" x14ac:dyDescent="0.2">
      <c r="A880" s="72" t="str">
        <f t="shared" si="167"/>
        <v>貨4メLHG</v>
      </c>
      <c r="B880" s="291" t="s">
        <v>1424</v>
      </c>
      <c r="C880" s="72" t="s">
        <v>945</v>
      </c>
      <c r="D880" s="72" t="s">
        <v>1100</v>
      </c>
      <c r="E880" s="72" t="s">
        <v>483</v>
      </c>
      <c r="F880" s="72">
        <v>2.5000000000000001E-2</v>
      </c>
      <c r="G880" s="72">
        <v>0</v>
      </c>
      <c r="H880" s="72">
        <v>1.37</v>
      </c>
      <c r="I880" s="12" t="s">
        <v>453</v>
      </c>
      <c r="T880" s="318" t="str">
        <f t="shared" si="156"/>
        <v>トラック・バス</v>
      </c>
      <c r="U880" s="300" t="str">
        <f t="shared" si="157"/>
        <v>メタノール</v>
      </c>
      <c r="V880" s="300" t="str">
        <f t="shared" si="158"/>
        <v>3.5 t～</v>
      </c>
      <c r="W880" s="300" t="str">
        <f t="shared" si="159"/>
        <v>H21</v>
      </c>
      <c r="X880" s="301" t="str">
        <f t="shared" si="160"/>
        <v>LHG</v>
      </c>
      <c r="Y880" s="380"/>
      <c r="Z880" s="300">
        <f t="shared" si="161"/>
        <v>2.5000000000000001E-2</v>
      </c>
      <c r="AA880" s="300">
        <f t="shared" si="162"/>
        <v>0</v>
      </c>
      <c r="AB880" s="361">
        <f t="shared" si="163"/>
        <v>1.37</v>
      </c>
    </row>
    <row r="881" spans="1:28" x14ac:dyDescent="0.2">
      <c r="A881" s="72" t="str">
        <f t="shared" si="167"/>
        <v>貨4メLGG</v>
      </c>
      <c r="B881" s="291" t="s">
        <v>1424</v>
      </c>
      <c r="C881" s="72" t="s">
        <v>945</v>
      </c>
      <c r="D881" s="72" t="s">
        <v>1100</v>
      </c>
      <c r="E881" s="72" t="s">
        <v>484</v>
      </c>
      <c r="F881" s="72">
        <v>1.2500000000000001E-2</v>
      </c>
      <c r="G881" s="72">
        <v>0</v>
      </c>
      <c r="H881" s="72">
        <v>1.37</v>
      </c>
      <c r="I881" s="12" t="s">
        <v>453</v>
      </c>
      <c r="J881" s="72" t="s">
        <v>242</v>
      </c>
      <c r="T881" s="318" t="str">
        <f t="shared" si="156"/>
        <v>トラック・バス</v>
      </c>
      <c r="U881" s="300" t="str">
        <f t="shared" si="157"/>
        <v>メタノール</v>
      </c>
      <c r="V881" s="300" t="str">
        <f t="shared" si="158"/>
        <v>3.5 t～</v>
      </c>
      <c r="W881" s="300" t="str">
        <f t="shared" si="159"/>
        <v>H21</v>
      </c>
      <c r="X881" s="301" t="str">
        <f t="shared" si="160"/>
        <v>LGG</v>
      </c>
      <c r="Y881" s="380"/>
      <c r="Z881" s="300">
        <f t="shared" si="161"/>
        <v>1.2500000000000001E-2</v>
      </c>
      <c r="AA881" s="300">
        <f t="shared" si="162"/>
        <v>0</v>
      </c>
      <c r="AB881" s="361">
        <f t="shared" si="163"/>
        <v>1.37</v>
      </c>
    </row>
    <row r="882" spans="1:28" x14ac:dyDescent="0.2">
      <c r="A882" s="72" t="str">
        <f t="shared" si="167"/>
        <v>貨4メMHG</v>
      </c>
      <c r="B882" s="291" t="s">
        <v>1425</v>
      </c>
      <c r="C882" s="284" t="s">
        <v>945</v>
      </c>
      <c r="D882" s="284" t="s">
        <v>1100</v>
      </c>
      <c r="E882" s="285" t="s">
        <v>485</v>
      </c>
      <c r="F882" s="284">
        <v>1.2500000000000001E-2</v>
      </c>
      <c r="G882" s="284">
        <v>0</v>
      </c>
      <c r="H882" s="72">
        <v>1.37</v>
      </c>
      <c r="I882" s="283" t="s">
        <v>453</v>
      </c>
      <c r="J882" s="285" t="s">
        <v>1056</v>
      </c>
      <c r="T882" s="318" t="str">
        <f t="shared" si="156"/>
        <v>トラック・バス</v>
      </c>
      <c r="U882" s="300" t="str">
        <f t="shared" si="157"/>
        <v>メタノール</v>
      </c>
      <c r="V882" s="300" t="str">
        <f t="shared" si="158"/>
        <v>3.5 t～</v>
      </c>
      <c r="W882" s="300" t="str">
        <f t="shared" si="159"/>
        <v>H21</v>
      </c>
      <c r="X882" s="301" t="str">
        <f t="shared" si="160"/>
        <v>MHG</v>
      </c>
      <c r="Y882" s="380" t="s">
        <v>1056</v>
      </c>
      <c r="Z882" s="300">
        <f t="shared" si="161"/>
        <v>1.2500000000000001E-2</v>
      </c>
      <c r="AA882" s="300">
        <f t="shared" si="162"/>
        <v>0</v>
      </c>
      <c r="AB882" s="361">
        <f t="shared" si="163"/>
        <v>1.37</v>
      </c>
    </row>
    <row r="883" spans="1:28" x14ac:dyDescent="0.2">
      <c r="A883" s="72" t="str">
        <f t="shared" si="167"/>
        <v>貨4メMGG</v>
      </c>
      <c r="B883" s="291" t="s">
        <v>1425</v>
      </c>
      <c r="C883" s="284" t="s">
        <v>945</v>
      </c>
      <c r="D883" s="284" t="s">
        <v>1100</v>
      </c>
      <c r="E883" s="285" t="s">
        <v>486</v>
      </c>
      <c r="F883" s="284">
        <v>1.2500000000000001E-2</v>
      </c>
      <c r="G883" s="284">
        <v>0</v>
      </c>
      <c r="H883" s="72">
        <v>1.37</v>
      </c>
      <c r="I883" s="283" t="s">
        <v>453</v>
      </c>
      <c r="J883" s="285" t="s">
        <v>1114</v>
      </c>
      <c r="T883" s="318" t="str">
        <f t="shared" si="156"/>
        <v>トラック・バス</v>
      </c>
      <c r="U883" s="300" t="str">
        <f t="shared" si="157"/>
        <v>メタノール</v>
      </c>
      <c r="V883" s="300" t="str">
        <f t="shared" si="158"/>
        <v>3.5 t～</v>
      </c>
      <c r="W883" s="300" t="str">
        <f t="shared" si="159"/>
        <v>H21</v>
      </c>
      <c r="X883" s="301" t="str">
        <f t="shared" si="160"/>
        <v>MGG</v>
      </c>
      <c r="Y883" s="380" t="s">
        <v>1056</v>
      </c>
      <c r="Z883" s="300">
        <f t="shared" si="161"/>
        <v>1.2500000000000001E-2</v>
      </c>
      <c r="AA883" s="300">
        <f t="shared" si="162"/>
        <v>0</v>
      </c>
      <c r="AB883" s="361">
        <f t="shared" si="163"/>
        <v>1.37</v>
      </c>
    </row>
    <row r="884" spans="1:28" x14ac:dyDescent="0.2">
      <c r="A884" s="72" t="str">
        <f t="shared" si="167"/>
        <v>貨4メRHG</v>
      </c>
      <c r="B884" s="291" t="s">
        <v>1425</v>
      </c>
      <c r="C884" s="72" t="s">
        <v>945</v>
      </c>
      <c r="D884" s="72" t="s">
        <v>1100</v>
      </c>
      <c r="E884" s="72" t="s">
        <v>487</v>
      </c>
      <c r="F884" s="72">
        <v>6.2500000000000003E-3</v>
      </c>
      <c r="G884" s="72">
        <v>0</v>
      </c>
      <c r="H884" s="72">
        <v>1.37</v>
      </c>
      <c r="I884" s="12" t="s">
        <v>453</v>
      </c>
      <c r="J884" t="s">
        <v>1057</v>
      </c>
      <c r="T884" s="318" t="str">
        <f t="shared" si="156"/>
        <v>トラック・バス</v>
      </c>
      <c r="U884" s="300" t="str">
        <f t="shared" si="157"/>
        <v>メタノール</v>
      </c>
      <c r="V884" s="300" t="str">
        <f t="shared" si="158"/>
        <v>3.5 t～</v>
      </c>
      <c r="W884" s="300" t="str">
        <f t="shared" si="159"/>
        <v>H21</v>
      </c>
      <c r="X884" s="301" t="str">
        <f t="shared" si="160"/>
        <v>RHG</v>
      </c>
      <c r="Y884" s="380" t="s">
        <v>1057</v>
      </c>
      <c r="Z884" s="300">
        <f t="shared" si="161"/>
        <v>6.2500000000000003E-3</v>
      </c>
      <c r="AA884" s="300">
        <f t="shared" si="162"/>
        <v>0</v>
      </c>
      <c r="AB884" s="361">
        <f t="shared" si="163"/>
        <v>1.37</v>
      </c>
    </row>
    <row r="885" spans="1:28" x14ac:dyDescent="0.2">
      <c r="A885" s="72" t="str">
        <f t="shared" si="167"/>
        <v>貨4メRGG</v>
      </c>
      <c r="B885" s="291" t="s">
        <v>1425</v>
      </c>
      <c r="C885" s="72" t="s">
        <v>945</v>
      </c>
      <c r="D885" s="72" t="s">
        <v>1100</v>
      </c>
      <c r="E885" s="72" t="s">
        <v>488</v>
      </c>
      <c r="F885" s="72">
        <v>6.2500000000000003E-3</v>
      </c>
      <c r="G885" s="72">
        <v>0</v>
      </c>
      <c r="H885" s="72">
        <v>1.37</v>
      </c>
      <c r="I885" s="12" t="s">
        <v>453</v>
      </c>
      <c r="J885" t="s">
        <v>1104</v>
      </c>
      <c r="T885" s="318" t="str">
        <f t="shared" si="156"/>
        <v>トラック・バス</v>
      </c>
      <c r="U885" s="300" t="str">
        <f t="shared" si="157"/>
        <v>メタノール</v>
      </c>
      <c r="V885" s="300" t="str">
        <f t="shared" si="158"/>
        <v>3.5 t～</v>
      </c>
      <c r="W885" s="300" t="str">
        <f t="shared" si="159"/>
        <v>H21</v>
      </c>
      <c r="X885" s="301" t="str">
        <f t="shared" si="160"/>
        <v>RGG</v>
      </c>
      <c r="Y885" s="380" t="s">
        <v>1057</v>
      </c>
      <c r="Z885" s="300">
        <f t="shared" si="161"/>
        <v>6.2500000000000003E-3</v>
      </c>
      <c r="AA885" s="300">
        <f t="shared" si="162"/>
        <v>0</v>
      </c>
      <c r="AB885" s="361">
        <f t="shared" si="163"/>
        <v>1.37</v>
      </c>
    </row>
    <row r="886" spans="1:28" x14ac:dyDescent="0.2">
      <c r="A886" s="72" t="str">
        <f t="shared" si="167"/>
        <v>貨4メQHG</v>
      </c>
      <c r="B886" s="291" t="s">
        <v>1425</v>
      </c>
      <c r="C886" s="72" t="s">
        <v>945</v>
      </c>
      <c r="D886" s="72" t="s">
        <v>1100</v>
      </c>
      <c r="E886" s="72" t="s">
        <v>489</v>
      </c>
      <c r="F886" s="72">
        <v>2.2499999999999999E-2</v>
      </c>
      <c r="G886" s="72">
        <v>0</v>
      </c>
      <c r="H886" s="72">
        <v>1.37</v>
      </c>
      <c r="I886" s="12" t="s">
        <v>453</v>
      </c>
      <c r="J886" t="s">
        <v>802</v>
      </c>
      <c r="T886" s="318" t="str">
        <f t="shared" si="156"/>
        <v>トラック・バス</v>
      </c>
      <c r="U886" s="300" t="str">
        <f t="shared" si="157"/>
        <v>メタノール</v>
      </c>
      <c r="V886" s="300" t="str">
        <f t="shared" si="158"/>
        <v>3.5 t～</v>
      </c>
      <c r="W886" s="300" t="str">
        <f t="shared" si="159"/>
        <v>H21</v>
      </c>
      <c r="X886" s="301" t="str">
        <f t="shared" si="160"/>
        <v>QHG</v>
      </c>
      <c r="Y886" s="380" t="s">
        <v>1705</v>
      </c>
      <c r="Z886" s="300">
        <f t="shared" si="161"/>
        <v>2.2499999999999999E-2</v>
      </c>
      <c r="AA886" s="300">
        <f t="shared" si="162"/>
        <v>0</v>
      </c>
      <c r="AB886" s="361">
        <f t="shared" si="163"/>
        <v>1.37</v>
      </c>
    </row>
    <row r="887" spans="1:28" x14ac:dyDescent="0.2">
      <c r="A887" s="72" t="str">
        <f t="shared" si="167"/>
        <v>貨4メQGG</v>
      </c>
      <c r="B887" s="291" t="s">
        <v>1425</v>
      </c>
      <c r="C887" s="72" t="s">
        <v>945</v>
      </c>
      <c r="D887" s="72" t="s">
        <v>1100</v>
      </c>
      <c r="E887" s="72" t="s">
        <v>490</v>
      </c>
      <c r="F887" s="72">
        <v>2.2499999999999999E-2</v>
      </c>
      <c r="G887" s="72">
        <v>0</v>
      </c>
      <c r="H887" s="72">
        <v>1.37</v>
      </c>
      <c r="I887" s="12" t="s">
        <v>453</v>
      </c>
      <c r="J887" t="s">
        <v>803</v>
      </c>
      <c r="T887" s="318" t="str">
        <f t="shared" si="156"/>
        <v>トラック・バス</v>
      </c>
      <c r="U887" s="300" t="str">
        <f t="shared" si="157"/>
        <v>メタノール</v>
      </c>
      <c r="V887" s="300" t="str">
        <f t="shared" si="158"/>
        <v>3.5 t～</v>
      </c>
      <c r="W887" s="300" t="str">
        <f t="shared" si="159"/>
        <v>H21</v>
      </c>
      <c r="X887" s="301" t="str">
        <f t="shared" si="160"/>
        <v>QGG</v>
      </c>
      <c r="Y887" s="380" t="s">
        <v>1705</v>
      </c>
      <c r="Z887" s="300">
        <f t="shared" si="161"/>
        <v>2.2499999999999999E-2</v>
      </c>
      <c r="AA887" s="300">
        <f t="shared" si="162"/>
        <v>0</v>
      </c>
      <c r="AB887" s="361">
        <f t="shared" si="163"/>
        <v>1.37</v>
      </c>
    </row>
    <row r="888" spans="1:28" x14ac:dyDescent="0.2">
      <c r="A888" s="72" t="str">
        <f t="shared" si="167"/>
        <v>貨4メSHG</v>
      </c>
      <c r="B888" s="286" t="s">
        <v>1422</v>
      </c>
      <c r="C888" s="284" t="s">
        <v>945</v>
      </c>
      <c r="D888" s="284" t="s">
        <v>1113</v>
      </c>
      <c r="E888" s="285" t="s">
        <v>491</v>
      </c>
      <c r="F888" s="284">
        <v>2.5000000000000001E-2</v>
      </c>
      <c r="G888" s="284">
        <v>0</v>
      </c>
      <c r="H888" s="72">
        <v>1.37</v>
      </c>
      <c r="I888" s="283" t="s">
        <v>453</v>
      </c>
      <c r="J888" s="285"/>
      <c r="T888" s="318" t="str">
        <f t="shared" si="156"/>
        <v>トラック・バス</v>
      </c>
      <c r="U888" s="300" t="str">
        <f t="shared" si="157"/>
        <v>メタノール</v>
      </c>
      <c r="V888" s="300" t="str">
        <f t="shared" si="158"/>
        <v>3.5 t～</v>
      </c>
      <c r="W888" s="300" t="str">
        <f t="shared" si="159"/>
        <v>H22</v>
      </c>
      <c r="X888" s="301" t="str">
        <f t="shared" si="160"/>
        <v>SHG</v>
      </c>
      <c r="Y888" s="380"/>
      <c r="Z888" s="300">
        <f t="shared" si="161"/>
        <v>2.5000000000000001E-2</v>
      </c>
      <c r="AA888" s="300">
        <f t="shared" si="162"/>
        <v>0</v>
      </c>
      <c r="AB888" s="361">
        <f t="shared" si="163"/>
        <v>1.37</v>
      </c>
    </row>
    <row r="889" spans="1:28" x14ac:dyDescent="0.2">
      <c r="A889" s="72" t="str">
        <f t="shared" si="167"/>
        <v>貨4メSGG</v>
      </c>
      <c r="B889" s="286" t="s">
        <v>1422</v>
      </c>
      <c r="C889" s="284" t="s">
        <v>945</v>
      </c>
      <c r="D889" s="284" t="s">
        <v>1113</v>
      </c>
      <c r="E889" s="285" t="s">
        <v>492</v>
      </c>
      <c r="F889" s="284">
        <v>1.2500000000000001E-2</v>
      </c>
      <c r="G889" s="284">
        <v>0</v>
      </c>
      <c r="H889" s="72">
        <v>1.37</v>
      </c>
      <c r="I889" s="283" t="s">
        <v>453</v>
      </c>
      <c r="J889" s="285" t="s">
        <v>242</v>
      </c>
      <c r="T889" s="318" t="str">
        <f t="shared" si="156"/>
        <v>トラック・バス</v>
      </c>
      <c r="U889" s="300" t="str">
        <f t="shared" si="157"/>
        <v>メタノール</v>
      </c>
      <c r="V889" s="300" t="str">
        <f t="shared" si="158"/>
        <v>3.5 t～</v>
      </c>
      <c r="W889" s="300" t="str">
        <f t="shared" si="159"/>
        <v>H22</v>
      </c>
      <c r="X889" s="301" t="str">
        <f t="shared" si="160"/>
        <v>SGG</v>
      </c>
      <c r="Y889" s="380"/>
      <c r="Z889" s="300">
        <f t="shared" si="161"/>
        <v>1.2500000000000001E-2</v>
      </c>
      <c r="AA889" s="300">
        <f t="shared" si="162"/>
        <v>0</v>
      </c>
      <c r="AB889" s="361">
        <f t="shared" si="163"/>
        <v>1.37</v>
      </c>
    </row>
    <row r="890" spans="1:28" x14ac:dyDescent="0.2">
      <c r="A890" s="72" t="str">
        <f t="shared" si="167"/>
        <v>貨4メTHG</v>
      </c>
      <c r="B890" s="286" t="s">
        <v>1423</v>
      </c>
      <c r="C890" s="72" t="s">
        <v>945</v>
      </c>
      <c r="D890" s="72" t="s">
        <v>1113</v>
      </c>
      <c r="E890" s="72" t="s">
        <v>493</v>
      </c>
      <c r="F890" s="72">
        <v>2.2499999999999999E-2</v>
      </c>
      <c r="G890" s="72">
        <v>0</v>
      </c>
      <c r="H890" s="284">
        <v>1.37</v>
      </c>
      <c r="I890" s="12" t="s">
        <v>453</v>
      </c>
      <c r="J890" t="s">
        <v>802</v>
      </c>
      <c r="T890" s="318" t="str">
        <f t="shared" si="156"/>
        <v>トラック・バス</v>
      </c>
      <c r="U890" s="300" t="str">
        <f t="shared" si="157"/>
        <v>メタノール</v>
      </c>
      <c r="V890" s="300" t="str">
        <f t="shared" si="158"/>
        <v>3.5 t～</v>
      </c>
      <c r="W890" s="300" t="str">
        <f t="shared" si="159"/>
        <v>H22</v>
      </c>
      <c r="X890" s="301" t="str">
        <f t="shared" si="160"/>
        <v>THG</v>
      </c>
      <c r="Y890" s="380" t="s">
        <v>1705</v>
      </c>
      <c r="Z890" s="300">
        <f t="shared" si="161"/>
        <v>2.2499999999999999E-2</v>
      </c>
      <c r="AA890" s="300">
        <f t="shared" si="162"/>
        <v>0</v>
      </c>
      <c r="AB890" s="361">
        <f t="shared" si="163"/>
        <v>1.37</v>
      </c>
    </row>
    <row r="891" spans="1:28" x14ac:dyDescent="0.2">
      <c r="A891" s="72" t="str">
        <f t="shared" si="167"/>
        <v>貨4メTGG</v>
      </c>
      <c r="B891" s="286" t="s">
        <v>1423</v>
      </c>
      <c r="C891" s="72" t="s">
        <v>945</v>
      </c>
      <c r="D891" s="72" t="s">
        <v>1113</v>
      </c>
      <c r="E891" s="72" t="s">
        <v>494</v>
      </c>
      <c r="F891" s="72">
        <v>2.2499999999999999E-2</v>
      </c>
      <c r="G891" s="72">
        <v>0</v>
      </c>
      <c r="H891" s="72">
        <v>1.37</v>
      </c>
      <c r="I891" s="12" t="s">
        <v>453</v>
      </c>
      <c r="J891" t="s">
        <v>803</v>
      </c>
      <c r="T891" s="318" t="str">
        <f t="shared" si="156"/>
        <v>トラック・バス</v>
      </c>
      <c r="U891" s="300" t="str">
        <f t="shared" si="157"/>
        <v>メタノール</v>
      </c>
      <c r="V891" s="300" t="str">
        <f t="shared" si="158"/>
        <v>3.5 t～</v>
      </c>
      <c r="W891" s="300" t="str">
        <f t="shared" si="159"/>
        <v>H22</v>
      </c>
      <c r="X891" s="301" t="str">
        <f t="shared" si="160"/>
        <v>TGG</v>
      </c>
      <c r="Y891" s="380" t="s">
        <v>1705</v>
      </c>
      <c r="Z891" s="300">
        <f t="shared" si="161"/>
        <v>2.2499999999999999E-2</v>
      </c>
      <c r="AA891" s="300">
        <f t="shared" si="162"/>
        <v>0</v>
      </c>
      <c r="AB891" s="361">
        <f t="shared" si="163"/>
        <v>1.37</v>
      </c>
    </row>
    <row r="892" spans="1:28" x14ac:dyDescent="0.2">
      <c r="A892" s="72" t="str">
        <f t="shared" si="167"/>
        <v>貨4メ2HG</v>
      </c>
      <c r="B892" s="72" t="s">
        <v>946</v>
      </c>
      <c r="C892" s="72" t="s">
        <v>945</v>
      </c>
      <c r="D892" s="291" t="s">
        <v>1373</v>
      </c>
      <c r="E892" s="291" t="s">
        <v>1426</v>
      </c>
      <c r="F892" s="72">
        <v>1.4999999999999999E-2</v>
      </c>
      <c r="G892" s="284">
        <v>0</v>
      </c>
      <c r="H892" s="72">
        <v>1.37</v>
      </c>
      <c r="I892" s="283" t="s">
        <v>453</v>
      </c>
      <c r="J892"/>
      <c r="T892" s="318" t="str">
        <f t="shared" si="156"/>
        <v>トラック・バス</v>
      </c>
      <c r="U892" s="300" t="str">
        <f t="shared" si="157"/>
        <v>メタノール</v>
      </c>
      <c r="V892" s="300" t="str">
        <f t="shared" si="158"/>
        <v>3.5 t～</v>
      </c>
      <c r="W892" s="300" t="str">
        <f t="shared" si="159"/>
        <v>H28</v>
      </c>
      <c r="X892" s="301" t="str">
        <f t="shared" si="160"/>
        <v>2HG</v>
      </c>
      <c r="Y892" s="380"/>
      <c r="Z892" s="300">
        <f t="shared" si="161"/>
        <v>1.4999999999999999E-2</v>
      </c>
      <c r="AA892" s="300">
        <f t="shared" si="162"/>
        <v>0</v>
      </c>
      <c r="AB892" s="361">
        <f t="shared" si="163"/>
        <v>1.37</v>
      </c>
    </row>
    <row r="893" spans="1:28" x14ac:dyDescent="0.2">
      <c r="A893" s="72" t="str">
        <f t="shared" si="167"/>
        <v>貨4メ2GG</v>
      </c>
      <c r="B893" s="72" t="s">
        <v>946</v>
      </c>
      <c r="C893" s="72" t="s">
        <v>945</v>
      </c>
      <c r="D893" s="291" t="s">
        <v>1374</v>
      </c>
      <c r="E893" s="291" t="s">
        <v>1427</v>
      </c>
      <c r="F893" s="72">
        <v>7.4999999999999997E-3</v>
      </c>
      <c r="G893" s="72">
        <v>0</v>
      </c>
      <c r="H893" s="284">
        <v>1.37</v>
      </c>
      <c r="I893" s="12" t="s">
        <v>453</v>
      </c>
      <c r="J893"/>
      <c r="T893" s="318" t="str">
        <f t="shared" si="156"/>
        <v>トラック・バス</v>
      </c>
      <c r="U893" s="300" t="str">
        <f t="shared" si="157"/>
        <v>メタノール</v>
      </c>
      <c r="V893" s="300" t="str">
        <f t="shared" si="158"/>
        <v>3.5 t～</v>
      </c>
      <c r="W893" s="300" t="str">
        <f t="shared" si="159"/>
        <v>H28</v>
      </c>
      <c r="X893" s="301" t="str">
        <f t="shared" si="160"/>
        <v>2GG</v>
      </c>
      <c r="Y893" s="380"/>
      <c r="Z893" s="300">
        <f t="shared" si="161"/>
        <v>7.4999999999999997E-3</v>
      </c>
      <c r="AA893" s="300">
        <f t="shared" si="162"/>
        <v>0</v>
      </c>
      <c r="AB893" s="361">
        <f t="shared" si="163"/>
        <v>1.37</v>
      </c>
    </row>
    <row r="894" spans="1:28" x14ac:dyDescent="0.2">
      <c r="A894" s="72" t="str">
        <f t="shared" si="167"/>
        <v>乗0ガ-</v>
      </c>
      <c r="B894" s="72" t="s">
        <v>953</v>
      </c>
      <c r="C894" s="72" t="s">
        <v>952</v>
      </c>
      <c r="D894" s="72" t="s">
        <v>1181</v>
      </c>
      <c r="E894" s="72" t="s">
        <v>1182</v>
      </c>
      <c r="F894" s="72">
        <v>2.1800000000000002</v>
      </c>
      <c r="G894" s="72">
        <v>0</v>
      </c>
      <c r="H894" s="72">
        <v>2.3199999999999998</v>
      </c>
      <c r="I894" s="12" t="s">
        <v>235</v>
      </c>
      <c r="J894"/>
      <c r="T894" s="318" t="str">
        <f t="shared" si="156"/>
        <v>乗用車</v>
      </c>
      <c r="U894" s="300" t="str">
        <f t="shared" si="157"/>
        <v>ガソリン</v>
      </c>
      <c r="V894" s="300" t="str">
        <f t="shared" si="158"/>
        <v>全て</v>
      </c>
      <c r="W894" s="300" t="str">
        <f t="shared" si="159"/>
        <v>S50前</v>
      </c>
      <c r="X894" s="301" t="str">
        <f t="shared" si="160"/>
        <v>-</v>
      </c>
      <c r="Y894" s="380"/>
      <c r="Z894" s="300">
        <f t="shared" si="161"/>
        <v>2.1800000000000002</v>
      </c>
      <c r="AA894" s="300">
        <f t="shared" si="162"/>
        <v>0</v>
      </c>
      <c r="AB894" s="361">
        <f t="shared" si="163"/>
        <v>2.3199999999999998</v>
      </c>
    </row>
    <row r="895" spans="1:28" x14ac:dyDescent="0.2">
      <c r="A895" s="72" t="str">
        <f t="shared" si="167"/>
        <v>乗0ガA</v>
      </c>
      <c r="B895" s="72" t="s">
        <v>953</v>
      </c>
      <c r="C895" s="72" t="s">
        <v>952</v>
      </c>
      <c r="D895" s="72" t="s">
        <v>1184</v>
      </c>
      <c r="E895" s="72" t="s">
        <v>35</v>
      </c>
      <c r="F895" s="72">
        <v>1.2</v>
      </c>
      <c r="G895" s="72">
        <v>0</v>
      </c>
      <c r="H895" s="72">
        <v>2.3199999999999998</v>
      </c>
      <c r="I895" s="12" t="s">
        <v>235</v>
      </c>
      <c r="J895"/>
      <c r="T895" s="318" t="str">
        <f t="shared" si="156"/>
        <v>乗用車</v>
      </c>
      <c r="U895" s="300" t="str">
        <f t="shared" si="157"/>
        <v>ガソリン</v>
      </c>
      <c r="V895" s="300" t="str">
        <f t="shared" si="158"/>
        <v>全て</v>
      </c>
      <c r="W895" s="300" t="str">
        <f t="shared" si="159"/>
        <v>S50</v>
      </c>
      <c r="X895" s="301" t="str">
        <f t="shared" si="160"/>
        <v>A</v>
      </c>
      <c r="Y895" s="380"/>
      <c r="Z895" s="300">
        <f t="shared" si="161"/>
        <v>1.2</v>
      </c>
      <c r="AA895" s="300">
        <f t="shared" si="162"/>
        <v>0</v>
      </c>
      <c r="AB895" s="361">
        <f t="shared" si="163"/>
        <v>2.3199999999999998</v>
      </c>
    </row>
    <row r="896" spans="1:28" x14ac:dyDescent="0.2">
      <c r="A896" s="72" t="str">
        <f t="shared" si="167"/>
        <v>乗0ガB</v>
      </c>
      <c r="B896" s="284" t="s">
        <v>953</v>
      </c>
      <c r="C896" s="284" t="s">
        <v>952</v>
      </c>
      <c r="D896" s="284" t="s">
        <v>37</v>
      </c>
      <c r="E896" s="285" t="s">
        <v>46</v>
      </c>
      <c r="F896" s="284">
        <v>0.6</v>
      </c>
      <c r="G896" s="284">
        <v>0</v>
      </c>
      <c r="H896" s="284">
        <v>2.3199999999999998</v>
      </c>
      <c r="I896" s="283" t="s">
        <v>235</v>
      </c>
      <c r="J896" s="285"/>
      <c r="T896" s="318" t="str">
        <f t="shared" si="156"/>
        <v>乗用車</v>
      </c>
      <c r="U896" s="300" t="str">
        <f t="shared" si="157"/>
        <v>ガソリン</v>
      </c>
      <c r="V896" s="300" t="str">
        <f t="shared" si="158"/>
        <v>全て</v>
      </c>
      <c r="W896" s="300" t="str">
        <f t="shared" si="159"/>
        <v>S51</v>
      </c>
      <c r="X896" s="301" t="str">
        <f t="shared" si="160"/>
        <v>B</v>
      </c>
      <c r="Y896" s="380"/>
      <c r="Z896" s="300">
        <f t="shared" si="161"/>
        <v>0.6</v>
      </c>
      <c r="AA896" s="300">
        <f t="shared" si="162"/>
        <v>0</v>
      </c>
      <c r="AB896" s="361">
        <f t="shared" si="163"/>
        <v>2.3199999999999998</v>
      </c>
    </row>
    <row r="897" spans="1:28" x14ac:dyDescent="0.2">
      <c r="A897" s="72" t="str">
        <f t="shared" si="167"/>
        <v>乗0ガC</v>
      </c>
      <c r="B897" s="284" t="s">
        <v>953</v>
      </c>
      <c r="C897" s="284" t="s">
        <v>952</v>
      </c>
      <c r="D897" s="284" t="s">
        <v>37</v>
      </c>
      <c r="E897" s="285" t="s">
        <v>47</v>
      </c>
      <c r="F897" s="284">
        <v>0.6</v>
      </c>
      <c r="G897" s="284">
        <v>0</v>
      </c>
      <c r="H897" s="284">
        <v>2.3199999999999998</v>
      </c>
      <c r="I897" s="283" t="s">
        <v>235</v>
      </c>
      <c r="J897" s="285"/>
      <c r="T897" s="318" t="str">
        <f t="shared" si="156"/>
        <v>乗用車</v>
      </c>
      <c r="U897" s="300" t="str">
        <f t="shared" si="157"/>
        <v>ガソリン</v>
      </c>
      <c r="V897" s="300" t="str">
        <f t="shared" si="158"/>
        <v>全て</v>
      </c>
      <c r="W897" s="300" t="str">
        <f t="shared" si="159"/>
        <v>S51</v>
      </c>
      <c r="X897" s="301" t="str">
        <f t="shared" si="160"/>
        <v>C</v>
      </c>
      <c r="Y897" s="380"/>
      <c r="Z897" s="300">
        <f t="shared" si="161"/>
        <v>0.6</v>
      </c>
      <c r="AA897" s="300">
        <f t="shared" si="162"/>
        <v>0</v>
      </c>
      <c r="AB897" s="361">
        <f t="shared" si="163"/>
        <v>2.3199999999999998</v>
      </c>
    </row>
    <row r="898" spans="1:28" x14ac:dyDescent="0.2">
      <c r="A898" s="72" t="str">
        <f t="shared" si="167"/>
        <v>乗0ガE</v>
      </c>
      <c r="B898" s="272" t="s">
        <v>953</v>
      </c>
      <c r="C898" s="272" t="s">
        <v>952</v>
      </c>
      <c r="D898" s="273" t="s">
        <v>38</v>
      </c>
      <c r="E898" s="273" t="s">
        <v>48</v>
      </c>
      <c r="F898" s="272">
        <v>0.25</v>
      </c>
      <c r="G898" s="272">
        <v>0</v>
      </c>
      <c r="H898" s="72">
        <v>2.3199999999999998</v>
      </c>
      <c r="I898" s="274" t="s">
        <v>235</v>
      </c>
      <c r="J898" s="272"/>
      <c r="T898" s="318" t="str">
        <f t="shared" si="156"/>
        <v>乗用車</v>
      </c>
      <c r="U898" s="300" t="str">
        <f t="shared" si="157"/>
        <v>ガソリン</v>
      </c>
      <c r="V898" s="300" t="str">
        <f t="shared" si="158"/>
        <v>全て</v>
      </c>
      <c r="W898" s="300" t="str">
        <f t="shared" si="159"/>
        <v>S53,H10</v>
      </c>
      <c r="X898" s="301" t="str">
        <f t="shared" si="160"/>
        <v>E</v>
      </c>
      <c r="Y898" s="380"/>
      <c r="Z898" s="300">
        <f t="shared" si="161"/>
        <v>0.25</v>
      </c>
      <c r="AA898" s="300">
        <f t="shared" si="162"/>
        <v>0</v>
      </c>
      <c r="AB898" s="361">
        <f t="shared" si="163"/>
        <v>2.3199999999999998</v>
      </c>
    </row>
    <row r="899" spans="1:28" x14ac:dyDescent="0.2">
      <c r="A899" s="72" t="str">
        <f t="shared" si="167"/>
        <v>乗0ガGF</v>
      </c>
      <c r="B899" s="284" t="s">
        <v>953</v>
      </c>
      <c r="C899" s="284" t="s">
        <v>952</v>
      </c>
      <c r="D899" s="285" t="s">
        <v>38</v>
      </c>
      <c r="E899" s="285" t="s">
        <v>53</v>
      </c>
      <c r="F899" s="284">
        <v>0.25</v>
      </c>
      <c r="G899" s="284">
        <v>0</v>
      </c>
      <c r="H899" s="284">
        <v>2.3199999999999998</v>
      </c>
      <c r="I899" s="283" t="s">
        <v>235</v>
      </c>
      <c r="J899" s="284"/>
      <c r="T899" s="318" t="str">
        <f t="shared" si="156"/>
        <v>乗用車</v>
      </c>
      <c r="U899" s="300" t="str">
        <f t="shared" si="157"/>
        <v>ガソリン</v>
      </c>
      <c r="V899" s="300" t="str">
        <f t="shared" si="158"/>
        <v>全て</v>
      </c>
      <c r="W899" s="300" t="str">
        <f t="shared" si="159"/>
        <v>S53,H10</v>
      </c>
      <c r="X899" s="301" t="str">
        <f t="shared" si="160"/>
        <v>GF</v>
      </c>
      <c r="Y899" s="380"/>
      <c r="Z899" s="300">
        <f t="shared" si="161"/>
        <v>0.25</v>
      </c>
      <c r="AA899" s="300">
        <f t="shared" si="162"/>
        <v>0</v>
      </c>
      <c r="AB899" s="361">
        <f t="shared" si="163"/>
        <v>2.3199999999999998</v>
      </c>
    </row>
    <row r="900" spans="1:28" x14ac:dyDescent="0.2">
      <c r="A900" s="72" t="str">
        <f t="shared" si="167"/>
        <v>乗0ガHK</v>
      </c>
      <c r="B900" s="272" t="s">
        <v>953</v>
      </c>
      <c r="C900" s="272" t="s">
        <v>952</v>
      </c>
      <c r="D900" s="273" t="s">
        <v>38</v>
      </c>
      <c r="E900" s="273" t="s">
        <v>61</v>
      </c>
      <c r="F900" s="272">
        <v>0.125</v>
      </c>
      <c r="G900" s="272">
        <v>0</v>
      </c>
      <c r="H900" s="72">
        <v>2.3199999999999998</v>
      </c>
      <c r="I900" s="274" t="s">
        <v>241</v>
      </c>
      <c r="J900" s="273" t="s">
        <v>242</v>
      </c>
      <c r="T900" s="318" t="str">
        <f t="shared" si="156"/>
        <v>乗用車</v>
      </c>
      <c r="U900" s="300" t="str">
        <f t="shared" si="157"/>
        <v>ガソリン</v>
      </c>
      <c r="V900" s="300" t="str">
        <f t="shared" si="158"/>
        <v>全て</v>
      </c>
      <c r="W900" s="300" t="str">
        <f t="shared" si="159"/>
        <v>S53,H10</v>
      </c>
      <c r="X900" s="301" t="str">
        <f t="shared" si="160"/>
        <v>HK</v>
      </c>
      <c r="Y900" s="380"/>
      <c r="Z900" s="300">
        <f t="shared" si="161"/>
        <v>0.125</v>
      </c>
      <c r="AA900" s="300">
        <f t="shared" si="162"/>
        <v>0</v>
      </c>
      <c r="AB900" s="361">
        <f t="shared" si="163"/>
        <v>2.3199999999999998</v>
      </c>
    </row>
    <row r="901" spans="1:28" x14ac:dyDescent="0.2">
      <c r="A901" s="72" t="str">
        <f t="shared" si="167"/>
        <v>乗0ガGH</v>
      </c>
      <c r="B901" s="284" t="s">
        <v>953</v>
      </c>
      <c r="C901" s="284" t="s">
        <v>952</v>
      </c>
      <c r="D901" s="285" t="s">
        <v>15</v>
      </c>
      <c r="E901" s="285" t="s">
        <v>55</v>
      </c>
      <c r="F901" s="284">
        <v>0.08</v>
      </c>
      <c r="G901" s="284">
        <v>0</v>
      </c>
      <c r="H901" s="284">
        <v>2.3199999999999998</v>
      </c>
      <c r="I901" s="283" t="s">
        <v>235</v>
      </c>
      <c r="J901" s="285"/>
      <c r="T901" s="318" t="str">
        <f t="shared" ref="T901:T968" si="168">IF(LEFT(C901,1)="貨","トラック・バス","乗用車")</f>
        <v>乗用車</v>
      </c>
      <c r="U901" s="300" t="str">
        <f t="shared" ref="U901:U968" si="169">VLOOKUP(RIGHT(C901,1),$AL$4:$AM$8,2,FALSE)</f>
        <v>ガソリン</v>
      </c>
      <c r="V901" s="300" t="str">
        <f t="shared" ref="V901:V968" si="170">VLOOKUP(VALUE(MID(C901,2,1)),$AL$10:$AM$15,2,FALSE)</f>
        <v>全て</v>
      </c>
      <c r="W901" s="300" t="str">
        <f t="shared" ref="W901:W968" si="171">D901</f>
        <v>H12</v>
      </c>
      <c r="X901" s="301" t="str">
        <f t="shared" ref="X901:X968" si="172">E901</f>
        <v>GH</v>
      </c>
      <c r="Y901" s="380"/>
      <c r="Z901" s="300">
        <f t="shared" ref="Z901:Z968" si="173">F901</f>
        <v>0.08</v>
      </c>
      <c r="AA901" s="300">
        <f t="shared" ref="AA901:AA968" si="174">G901</f>
        <v>0</v>
      </c>
      <c r="AB901" s="361">
        <f t="shared" ref="AB901:AB968" si="175">H901</f>
        <v>2.3199999999999998</v>
      </c>
    </row>
    <row r="902" spans="1:28" x14ac:dyDescent="0.2">
      <c r="A902" s="72" t="str">
        <f t="shared" si="167"/>
        <v>乗0ガHN</v>
      </c>
      <c r="B902" s="284" t="s">
        <v>953</v>
      </c>
      <c r="C902" s="284" t="s">
        <v>952</v>
      </c>
      <c r="D902" s="285" t="s">
        <v>15</v>
      </c>
      <c r="E902" s="285" t="s">
        <v>63</v>
      </c>
      <c r="F902" s="284">
        <v>0.04</v>
      </c>
      <c r="G902" s="284">
        <v>0</v>
      </c>
      <c r="H902" s="284">
        <v>2.3199999999999998</v>
      </c>
      <c r="I902" s="283" t="s">
        <v>241</v>
      </c>
      <c r="J902" s="285" t="s">
        <v>242</v>
      </c>
      <c r="T902" s="318" t="str">
        <f t="shared" si="168"/>
        <v>乗用車</v>
      </c>
      <c r="U902" s="300" t="str">
        <f t="shared" si="169"/>
        <v>ガソリン</v>
      </c>
      <c r="V902" s="300" t="str">
        <f t="shared" si="170"/>
        <v>全て</v>
      </c>
      <c r="W902" s="300" t="str">
        <f t="shared" si="171"/>
        <v>H12</v>
      </c>
      <c r="X902" s="301" t="str">
        <f t="shared" si="172"/>
        <v>HN</v>
      </c>
      <c r="Y902" s="380"/>
      <c r="Z902" s="300">
        <f t="shared" si="173"/>
        <v>0.04</v>
      </c>
      <c r="AA902" s="300">
        <f t="shared" si="174"/>
        <v>0</v>
      </c>
      <c r="AB902" s="361">
        <f t="shared" si="175"/>
        <v>2.3199999999999998</v>
      </c>
    </row>
    <row r="903" spans="1:28" x14ac:dyDescent="0.2">
      <c r="A903" s="72" t="str">
        <f t="shared" si="167"/>
        <v>乗0ガTA</v>
      </c>
      <c r="B903" s="284" t="s">
        <v>953</v>
      </c>
      <c r="C903" s="284" t="s">
        <v>952</v>
      </c>
      <c r="D903" s="285" t="s">
        <v>15</v>
      </c>
      <c r="E903" s="285" t="s">
        <v>79</v>
      </c>
      <c r="F903" s="284">
        <v>0.06</v>
      </c>
      <c r="G903" s="284">
        <v>0</v>
      </c>
      <c r="H903" s="284">
        <v>2.3199999999999998</v>
      </c>
      <c r="I903" s="283" t="s">
        <v>235</v>
      </c>
      <c r="J903" s="285" t="s">
        <v>243</v>
      </c>
      <c r="T903" s="318" t="str">
        <f t="shared" si="168"/>
        <v>乗用車</v>
      </c>
      <c r="U903" s="300" t="str">
        <f t="shared" si="169"/>
        <v>ガソリン</v>
      </c>
      <c r="V903" s="300" t="str">
        <f t="shared" si="170"/>
        <v>全て</v>
      </c>
      <c r="W903" s="300" t="str">
        <f t="shared" si="171"/>
        <v>H12</v>
      </c>
      <c r="X903" s="301" t="str">
        <f t="shared" si="172"/>
        <v>TA</v>
      </c>
      <c r="Y903" s="380" t="s">
        <v>1707</v>
      </c>
      <c r="Z903" s="300">
        <f t="shared" si="173"/>
        <v>0.06</v>
      </c>
      <c r="AA903" s="300">
        <f t="shared" si="174"/>
        <v>0</v>
      </c>
      <c r="AB903" s="361">
        <f t="shared" si="175"/>
        <v>2.3199999999999998</v>
      </c>
    </row>
    <row r="904" spans="1:28" x14ac:dyDescent="0.2">
      <c r="A904" s="72" t="str">
        <f t="shared" si="167"/>
        <v>乗0ガXA</v>
      </c>
      <c r="B904" s="272" t="s">
        <v>953</v>
      </c>
      <c r="C904" s="272" t="s">
        <v>952</v>
      </c>
      <c r="D904" s="273" t="s">
        <v>15</v>
      </c>
      <c r="E904" s="273" t="s">
        <v>93</v>
      </c>
      <c r="F904" s="272">
        <v>0.06</v>
      </c>
      <c r="G904" s="272">
        <v>0</v>
      </c>
      <c r="H904" s="72">
        <v>2.3199999999999998</v>
      </c>
      <c r="I904" s="12" t="s">
        <v>241</v>
      </c>
      <c r="J904" s="273" t="s">
        <v>972</v>
      </c>
      <c r="T904" s="318" t="str">
        <f t="shared" si="168"/>
        <v>乗用車</v>
      </c>
      <c r="U904" s="300" t="str">
        <f t="shared" si="169"/>
        <v>ガソリン</v>
      </c>
      <c r="V904" s="300" t="str">
        <f t="shared" si="170"/>
        <v>全て</v>
      </c>
      <c r="W904" s="300" t="str">
        <f t="shared" si="171"/>
        <v>H12</v>
      </c>
      <c r="X904" s="301" t="str">
        <f t="shared" si="172"/>
        <v>XA</v>
      </c>
      <c r="Y904" s="380" t="s">
        <v>1707</v>
      </c>
      <c r="Z904" s="300">
        <f t="shared" si="173"/>
        <v>0.06</v>
      </c>
      <c r="AA904" s="300">
        <f t="shared" si="174"/>
        <v>0</v>
      </c>
      <c r="AB904" s="361">
        <f t="shared" si="175"/>
        <v>2.3199999999999998</v>
      </c>
    </row>
    <row r="905" spans="1:28" x14ac:dyDescent="0.2">
      <c r="A905" s="72" t="str">
        <f t="shared" ref="A905:A929" si="176">CONCATENATE(C905,E905)</f>
        <v>乗0ガLA</v>
      </c>
      <c r="B905" s="284" t="s">
        <v>953</v>
      </c>
      <c r="C905" s="284" t="s">
        <v>952</v>
      </c>
      <c r="D905" s="285" t="s">
        <v>15</v>
      </c>
      <c r="E905" s="285" t="s">
        <v>70</v>
      </c>
      <c r="F905" s="284">
        <v>0.04</v>
      </c>
      <c r="G905" s="284">
        <v>0</v>
      </c>
      <c r="H905" s="72">
        <v>2.3199999999999998</v>
      </c>
      <c r="I905" s="283" t="s">
        <v>235</v>
      </c>
      <c r="J905" s="285" t="s">
        <v>244</v>
      </c>
      <c r="T905" s="318" t="str">
        <f t="shared" si="168"/>
        <v>乗用車</v>
      </c>
      <c r="U905" s="300" t="str">
        <f t="shared" si="169"/>
        <v>ガソリン</v>
      </c>
      <c r="V905" s="300" t="str">
        <f t="shared" si="170"/>
        <v>全て</v>
      </c>
      <c r="W905" s="300" t="str">
        <f t="shared" si="171"/>
        <v>H12</v>
      </c>
      <c r="X905" s="301" t="str">
        <f t="shared" si="172"/>
        <v>LA</v>
      </c>
      <c r="Y905" s="380" t="s">
        <v>1708</v>
      </c>
      <c r="Z905" s="300">
        <f t="shared" si="173"/>
        <v>0.04</v>
      </c>
      <c r="AA905" s="300">
        <f t="shared" si="174"/>
        <v>0</v>
      </c>
      <c r="AB905" s="361">
        <f t="shared" si="175"/>
        <v>2.3199999999999998</v>
      </c>
    </row>
    <row r="906" spans="1:28" x14ac:dyDescent="0.2">
      <c r="A906" s="72" t="str">
        <f t="shared" si="176"/>
        <v>乗0ガYA</v>
      </c>
      <c r="B906" s="272" t="s">
        <v>953</v>
      </c>
      <c r="C906" s="272" t="s">
        <v>952</v>
      </c>
      <c r="D906" s="273" t="s">
        <v>15</v>
      </c>
      <c r="E906" s="273" t="s">
        <v>97</v>
      </c>
      <c r="F906" s="272">
        <v>0.04</v>
      </c>
      <c r="G906" s="272">
        <v>0</v>
      </c>
      <c r="H906" s="284">
        <v>2.3199999999999998</v>
      </c>
      <c r="I906" s="12" t="s">
        <v>241</v>
      </c>
      <c r="J906" s="273" t="s">
        <v>973</v>
      </c>
      <c r="T906" s="318" t="str">
        <f t="shared" si="168"/>
        <v>乗用車</v>
      </c>
      <c r="U906" s="300" t="str">
        <f t="shared" si="169"/>
        <v>ガソリン</v>
      </c>
      <c r="V906" s="300" t="str">
        <f t="shared" si="170"/>
        <v>全て</v>
      </c>
      <c r="W906" s="300" t="str">
        <f t="shared" si="171"/>
        <v>H12</v>
      </c>
      <c r="X906" s="301" t="str">
        <f t="shared" si="172"/>
        <v>YA</v>
      </c>
      <c r="Y906" s="380" t="s">
        <v>1708</v>
      </c>
      <c r="Z906" s="300">
        <f t="shared" si="173"/>
        <v>0.04</v>
      </c>
      <c r="AA906" s="300">
        <f t="shared" si="174"/>
        <v>0</v>
      </c>
      <c r="AB906" s="361">
        <f t="shared" si="175"/>
        <v>2.3199999999999998</v>
      </c>
    </row>
    <row r="907" spans="1:28" x14ac:dyDescent="0.2">
      <c r="A907" s="72" t="str">
        <f t="shared" si="176"/>
        <v>乗0ガUA</v>
      </c>
      <c r="B907" s="284" t="s">
        <v>953</v>
      </c>
      <c r="C907" s="284" t="s">
        <v>952</v>
      </c>
      <c r="D907" s="285" t="s">
        <v>15</v>
      </c>
      <c r="E907" s="285" t="s">
        <v>86</v>
      </c>
      <c r="F907" s="284">
        <v>0.02</v>
      </c>
      <c r="G907" s="284">
        <v>0</v>
      </c>
      <c r="H907" s="284">
        <v>2.3199999999999998</v>
      </c>
      <c r="I907" s="283" t="s">
        <v>235</v>
      </c>
      <c r="J907" s="285" t="s">
        <v>245</v>
      </c>
      <c r="T907" s="318" t="str">
        <f t="shared" si="168"/>
        <v>乗用車</v>
      </c>
      <c r="U907" s="300" t="str">
        <f t="shared" si="169"/>
        <v>ガソリン</v>
      </c>
      <c r="V907" s="300" t="str">
        <f t="shared" si="170"/>
        <v>全て</v>
      </c>
      <c r="W907" s="300" t="str">
        <f t="shared" si="171"/>
        <v>H12</v>
      </c>
      <c r="X907" s="301" t="str">
        <f t="shared" si="172"/>
        <v>UA</v>
      </c>
      <c r="Y907" s="380" t="s">
        <v>1709</v>
      </c>
      <c r="Z907" s="300">
        <f t="shared" si="173"/>
        <v>0.02</v>
      </c>
      <c r="AA907" s="300">
        <f t="shared" si="174"/>
        <v>0</v>
      </c>
      <c r="AB907" s="361">
        <f t="shared" si="175"/>
        <v>2.3199999999999998</v>
      </c>
    </row>
    <row r="908" spans="1:28" x14ac:dyDescent="0.2">
      <c r="A908" s="72" t="str">
        <f t="shared" si="176"/>
        <v>乗0ガZA</v>
      </c>
      <c r="B908" s="284" t="s">
        <v>953</v>
      </c>
      <c r="C908" s="284" t="s">
        <v>952</v>
      </c>
      <c r="D908" s="285" t="s">
        <v>15</v>
      </c>
      <c r="E908" s="285" t="s">
        <v>101</v>
      </c>
      <c r="F908" s="284">
        <v>0.02</v>
      </c>
      <c r="G908" s="284">
        <v>0</v>
      </c>
      <c r="H908" s="72">
        <v>2.3199999999999998</v>
      </c>
      <c r="I908" s="283" t="s">
        <v>241</v>
      </c>
      <c r="J908" s="285" t="s">
        <v>974</v>
      </c>
      <c r="T908" s="318" t="str">
        <f t="shared" si="168"/>
        <v>乗用車</v>
      </c>
      <c r="U908" s="300" t="str">
        <f t="shared" si="169"/>
        <v>ガソリン</v>
      </c>
      <c r="V908" s="300" t="str">
        <f t="shared" si="170"/>
        <v>全て</v>
      </c>
      <c r="W908" s="300" t="str">
        <f t="shared" si="171"/>
        <v>H12</v>
      </c>
      <c r="X908" s="301" t="str">
        <f t="shared" si="172"/>
        <v>ZA</v>
      </c>
      <c r="Y908" s="380" t="s">
        <v>1709</v>
      </c>
      <c r="Z908" s="300">
        <f t="shared" si="173"/>
        <v>0.02</v>
      </c>
      <c r="AA908" s="300">
        <f t="shared" si="174"/>
        <v>0</v>
      </c>
      <c r="AB908" s="361">
        <f t="shared" si="175"/>
        <v>2.3199999999999998</v>
      </c>
    </row>
    <row r="909" spans="1:28" x14ac:dyDescent="0.2">
      <c r="A909" s="72" t="str">
        <f t="shared" si="176"/>
        <v>乗0ガABA</v>
      </c>
      <c r="B909" s="284" t="s">
        <v>953</v>
      </c>
      <c r="C909" s="284" t="s">
        <v>952</v>
      </c>
      <c r="D909" s="285" t="s">
        <v>839</v>
      </c>
      <c r="E909" s="285" t="s">
        <v>495</v>
      </c>
      <c r="F909" s="284">
        <v>0.05</v>
      </c>
      <c r="G909" s="284">
        <v>0</v>
      </c>
      <c r="H909" s="284">
        <v>2.3199999999999998</v>
      </c>
      <c r="I909" s="283" t="s">
        <v>235</v>
      </c>
      <c r="J909" s="285"/>
      <c r="T909" s="318" t="str">
        <f t="shared" si="168"/>
        <v>乗用車</v>
      </c>
      <c r="U909" s="300" t="str">
        <f t="shared" si="169"/>
        <v>ガソリン</v>
      </c>
      <c r="V909" s="300" t="str">
        <f t="shared" si="170"/>
        <v>全て</v>
      </c>
      <c r="W909" s="300" t="str">
        <f t="shared" si="171"/>
        <v>H17</v>
      </c>
      <c r="X909" s="301" t="str">
        <f t="shared" si="172"/>
        <v>ABA</v>
      </c>
      <c r="Y909" s="380"/>
      <c r="Z909" s="300">
        <f t="shared" si="173"/>
        <v>0.05</v>
      </c>
      <c r="AA909" s="300">
        <f t="shared" si="174"/>
        <v>0</v>
      </c>
      <c r="AB909" s="361">
        <f t="shared" si="175"/>
        <v>2.3199999999999998</v>
      </c>
    </row>
    <row r="910" spans="1:28" x14ac:dyDescent="0.2">
      <c r="A910" s="72" t="str">
        <f t="shared" si="176"/>
        <v>乗0ガAAA</v>
      </c>
      <c r="B910" s="272" t="s">
        <v>953</v>
      </c>
      <c r="C910" s="272" t="s">
        <v>952</v>
      </c>
      <c r="D910" s="273" t="s">
        <v>839</v>
      </c>
      <c r="E910" s="273" t="s">
        <v>496</v>
      </c>
      <c r="F910" s="272">
        <v>2.5000000000000001E-2</v>
      </c>
      <c r="G910" s="272">
        <v>0</v>
      </c>
      <c r="H910" s="72">
        <v>2.3199999999999998</v>
      </c>
      <c r="I910" s="12" t="s">
        <v>241</v>
      </c>
      <c r="J910" s="273" t="s">
        <v>242</v>
      </c>
      <c r="T910" s="318" t="str">
        <f t="shared" si="168"/>
        <v>乗用車</v>
      </c>
      <c r="U910" s="300" t="str">
        <f t="shared" si="169"/>
        <v>ガソリン</v>
      </c>
      <c r="V910" s="300" t="str">
        <f t="shared" si="170"/>
        <v>全て</v>
      </c>
      <c r="W910" s="300" t="str">
        <f t="shared" si="171"/>
        <v>H17</v>
      </c>
      <c r="X910" s="301" t="str">
        <f t="shared" si="172"/>
        <v>AAA</v>
      </c>
      <c r="Y910" s="380"/>
      <c r="Z910" s="300">
        <f t="shared" si="173"/>
        <v>2.5000000000000001E-2</v>
      </c>
      <c r="AA910" s="300">
        <f t="shared" si="174"/>
        <v>0</v>
      </c>
      <c r="AB910" s="361">
        <f t="shared" si="175"/>
        <v>2.3199999999999998</v>
      </c>
    </row>
    <row r="911" spans="1:28" x14ac:dyDescent="0.2">
      <c r="A911" s="72" t="str">
        <f t="shared" si="176"/>
        <v>乗0ガALA</v>
      </c>
      <c r="B911" s="284" t="s">
        <v>953</v>
      </c>
      <c r="C911" s="284" t="s">
        <v>952</v>
      </c>
      <c r="D911" s="285" t="s">
        <v>839</v>
      </c>
      <c r="E911" s="285" t="s">
        <v>497</v>
      </c>
      <c r="F911" s="284">
        <v>1.2500000000000001E-2</v>
      </c>
      <c r="G911" s="284">
        <v>0</v>
      </c>
      <c r="H911" s="284">
        <v>2.3199999999999998</v>
      </c>
      <c r="I911" s="283" t="s">
        <v>498</v>
      </c>
      <c r="J911" s="285" t="s">
        <v>499</v>
      </c>
      <c r="T911" s="318" t="str">
        <f t="shared" si="168"/>
        <v>乗用車</v>
      </c>
      <c r="U911" s="300" t="str">
        <f t="shared" si="169"/>
        <v>ガソリン</v>
      </c>
      <c r="V911" s="300" t="str">
        <f t="shared" si="170"/>
        <v>全て</v>
      </c>
      <c r="W911" s="300" t="str">
        <f t="shared" si="171"/>
        <v>H17</v>
      </c>
      <c r="X911" s="301" t="str">
        <f t="shared" si="172"/>
        <v>ALA</v>
      </c>
      <c r="Y911" s="380"/>
      <c r="Z911" s="300">
        <f t="shared" si="173"/>
        <v>1.2500000000000001E-2</v>
      </c>
      <c r="AA911" s="300">
        <f t="shared" si="174"/>
        <v>0</v>
      </c>
      <c r="AB911" s="361">
        <f t="shared" si="175"/>
        <v>2.3199999999999998</v>
      </c>
    </row>
    <row r="912" spans="1:28" x14ac:dyDescent="0.2">
      <c r="A912" s="72" t="str">
        <f t="shared" si="176"/>
        <v>乗0ガCAA</v>
      </c>
      <c r="B912" s="272" t="s">
        <v>953</v>
      </c>
      <c r="C912" s="272" t="s">
        <v>952</v>
      </c>
      <c r="D912" s="273" t="s">
        <v>839</v>
      </c>
      <c r="E912" s="273" t="s">
        <v>947</v>
      </c>
      <c r="F912" s="272">
        <v>2.5000000000000001E-2</v>
      </c>
      <c r="G912" s="272">
        <v>0</v>
      </c>
      <c r="H912" s="284">
        <v>2.3199999999999998</v>
      </c>
      <c r="I912" s="12" t="s">
        <v>241</v>
      </c>
      <c r="J912" s="273" t="s">
        <v>974</v>
      </c>
      <c r="T912" s="318" t="str">
        <f t="shared" si="168"/>
        <v>乗用車</v>
      </c>
      <c r="U912" s="300" t="str">
        <f t="shared" si="169"/>
        <v>ガソリン</v>
      </c>
      <c r="V912" s="300" t="str">
        <f t="shared" si="170"/>
        <v>全て</v>
      </c>
      <c r="W912" s="300" t="str">
        <f t="shared" si="171"/>
        <v>H17</v>
      </c>
      <c r="X912" s="301" t="str">
        <f t="shared" si="172"/>
        <v>CAA</v>
      </c>
      <c r="Y912" s="380" t="s">
        <v>1056</v>
      </c>
      <c r="Z912" s="300">
        <f t="shared" si="173"/>
        <v>2.5000000000000001E-2</v>
      </c>
      <c r="AA912" s="300">
        <f t="shared" si="174"/>
        <v>0</v>
      </c>
      <c r="AB912" s="361">
        <f t="shared" si="175"/>
        <v>2.3199999999999998</v>
      </c>
    </row>
    <row r="913" spans="1:28" x14ac:dyDescent="0.2">
      <c r="A913" s="72" t="str">
        <f t="shared" si="176"/>
        <v>乗0ガCBA</v>
      </c>
      <c r="B913" s="284" t="s">
        <v>953</v>
      </c>
      <c r="C913" s="284" t="s">
        <v>952</v>
      </c>
      <c r="D913" s="285" t="s">
        <v>839</v>
      </c>
      <c r="E913" s="285" t="s">
        <v>948</v>
      </c>
      <c r="F913" s="284">
        <v>2.5000000000000001E-2</v>
      </c>
      <c r="G913" s="284">
        <v>0</v>
      </c>
      <c r="H913" s="284">
        <v>2.3199999999999998</v>
      </c>
      <c r="I913" s="283" t="s">
        <v>248</v>
      </c>
      <c r="J913" s="285" t="s">
        <v>245</v>
      </c>
      <c r="T913" s="318" t="str">
        <f t="shared" si="168"/>
        <v>乗用車</v>
      </c>
      <c r="U913" s="300" t="str">
        <f t="shared" si="169"/>
        <v>ガソリン</v>
      </c>
      <c r="V913" s="300" t="str">
        <f t="shared" si="170"/>
        <v>全て</v>
      </c>
      <c r="W913" s="300" t="str">
        <f t="shared" si="171"/>
        <v>H17</v>
      </c>
      <c r="X913" s="301" t="str">
        <f t="shared" si="172"/>
        <v>CBA</v>
      </c>
      <c r="Y913" s="380" t="s">
        <v>1056</v>
      </c>
      <c r="Z913" s="300">
        <f t="shared" si="173"/>
        <v>2.5000000000000001E-2</v>
      </c>
      <c r="AA913" s="300">
        <f t="shared" si="174"/>
        <v>0</v>
      </c>
      <c r="AB913" s="361">
        <f t="shared" si="175"/>
        <v>2.3199999999999998</v>
      </c>
    </row>
    <row r="914" spans="1:28" x14ac:dyDescent="0.2">
      <c r="A914" s="72" t="str">
        <f t="shared" si="176"/>
        <v>乗0ガCLA</v>
      </c>
      <c r="B914" s="284" t="s">
        <v>953</v>
      </c>
      <c r="C914" s="284" t="s">
        <v>952</v>
      </c>
      <c r="D914" s="285" t="s">
        <v>839</v>
      </c>
      <c r="E914" s="285" t="s">
        <v>500</v>
      </c>
      <c r="F914" s="284">
        <v>2.5000000000000001E-2</v>
      </c>
      <c r="G914" s="284">
        <v>0</v>
      </c>
      <c r="H914" s="72">
        <v>2.3199999999999998</v>
      </c>
      <c r="I914" s="283" t="s">
        <v>498</v>
      </c>
      <c r="J914" s="285" t="s">
        <v>1134</v>
      </c>
      <c r="T914" s="318" t="str">
        <f t="shared" si="168"/>
        <v>乗用車</v>
      </c>
      <c r="U914" s="300" t="str">
        <f t="shared" si="169"/>
        <v>ガソリン</v>
      </c>
      <c r="V914" s="300" t="str">
        <f t="shared" si="170"/>
        <v>全て</v>
      </c>
      <c r="W914" s="300" t="str">
        <f t="shared" si="171"/>
        <v>H17</v>
      </c>
      <c r="X914" s="301" t="str">
        <f t="shared" si="172"/>
        <v>CLA</v>
      </c>
      <c r="Y914" s="380" t="s">
        <v>1056</v>
      </c>
      <c r="Z914" s="300">
        <f t="shared" si="173"/>
        <v>2.5000000000000001E-2</v>
      </c>
      <c r="AA914" s="300">
        <f t="shared" si="174"/>
        <v>0</v>
      </c>
      <c r="AB914" s="361">
        <f t="shared" si="175"/>
        <v>2.3199999999999998</v>
      </c>
    </row>
    <row r="915" spans="1:28" x14ac:dyDescent="0.2">
      <c r="A915" s="72" t="str">
        <f t="shared" si="176"/>
        <v>乗0ガDAA</v>
      </c>
      <c r="B915" s="284" t="s">
        <v>953</v>
      </c>
      <c r="C915" s="284" t="s">
        <v>952</v>
      </c>
      <c r="D915" s="285" t="s">
        <v>839</v>
      </c>
      <c r="E915" s="285" t="s">
        <v>949</v>
      </c>
      <c r="F915" s="284">
        <v>1.2500000000000001E-2</v>
      </c>
      <c r="G915" s="284">
        <v>0</v>
      </c>
      <c r="H915" s="72">
        <v>2.3199999999999998</v>
      </c>
      <c r="I915" s="283" t="s">
        <v>241</v>
      </c>
      <c r="J915" s="285" t="s">
        <v>1126</v>
      </c>
      <c r="T915" s="318" t="str">
        <f t="shared" si="168"/>
        <v>乗用車</v>
      </c>
      <c r="U915" s="300" t="str">
        <f t="shared" si="169"/>
        <v>ガソリン</v>
      </c>
      <c r="V915" s="300" t="str">
        <f t="shared" si="170"/>
        <v>全て</v>
      </c>
      <c r="W915" s="300" t="str">
        <f t="shared" si="171"/>
        <v>H17</v>
      </c>
      <c r="X915" s="301" t="str">
        <f t="shared" si="172"/>
        <v>DAA</v>
      </c>
      <c r="Y915" s="380" t="s">
        <v>1057</v>
      </c>
      <c r="Z915" s="300">
        <f t="shared" si="173"/>
        <v>1.2500000000000001E-2</v>
      </c>
      <c r="AA915" s="300">
        <f t="shared" si="174"/>
        <v>0</v>
      </c>
      <c r="AB915" s="361">
        <f t="shared" si="175"/>
        <v>2.3199999999999998</v>
      </c>
    </row>
    <row r="916" spans="1:28" x14ac:dyDescent="0.2">
      <c r="A916" s="72" t="str">
        <f t="shared" si="176"/>
        <v>乗0ガDBA</v>
      </c>
      <c r="B916" s="72" t="s">
        <v>953</v>
      </c>
      <c r="C916" s="72" t="s">
        <v>952</v>
      </c>
      <c r="D916" s="72" t="s">
        <v>839</v>
      </c>
      <c r="E916" s="72" t="s">
        <v>950</v>
      </c>
      <c r="F916" s="72">
        <v>1.2500000000000001E-2</v>
      </c>
      <c r="G916" s="72">
        <v>0</v>
      </c>
      <c r="H916" s="284">
        <v>2.3199999999999998</v>
      </c>
      <c r="I916" s="12" t="s">
        <v>249</v>
      </c>
      <c r="J916" s="72" t="s">
        <v>283</v>
      </c>
      <c r="T916" s="318" t="str">
        <f t="shared" si="168"/>
        <v>乗用車</v>
      </c>
      <c r="U916" s="300" t="str">
        <f t="shared" si="169"/>
        <v>ガソリン</v>
      </c>
      <c r="V916" s="300" t="str">
        <f t="shared" si="170"/>
        <v>全て</v>
      </c>
      <c r="W916" s="300" t="str">
        <f t="shared" si="171"/>
        <v>H17</v>
      </c>
      <c r="X916" s="301" t="str">
        <f t="shared" si="172"/>
        <v>DBA</v>
      </c>
      <c r="Y916" s="380" t="s">
        <v>1057</v>
      </c>
      <c r="Z916" s="300">
        <f t="shared" si="173"/>
        <v>1.2500000000000001E-2</v>
      </c>
      <c r="AA916" s="300">
        <f t="shared" si="174"/>
        <v>0</v>
      </c>
      <c r="AB916" s="361">
        <f t="shared" si="175"/>
        <v>2.3199999999999998</v>
      </c>
    </row>
    <row r="917" spans="1:28" x14ac:dyDescent="0.2">
      <c r="A917" s="72" t="str">
        <f t="shared" si="176"/>
        <v>乗0ガDLA</v>
      </c>
      <c r="B917" s="72" t="s">
        <v>953</v>
      </c>
      <c r="C917" s="72" t="s">
        <v>952</v>
      </c>
      <c r="D917" s="72" t="s">
        <v>839</v>
      </c>
      <c r="E917" s="72" t="s">
        <v>501</v>
      </c>
      <c r="F917" s="72">
        <v>1.2500000000000001E-2</v>
      </c>
      <c r="G917" s="72">
        <v>0</v>
      </c>
      <c r="H917" s="284">
        <v>2.3199999999999998</v>
      </c>
      <c r="I917" s="12" t="s">
        <v>498</v>
      </c>
      <c r="J917" s="72" t="s">
        <v>1133</v>
      </c>
      <c r="T917" s="318" t="str">
        <f t="shared" si="168"/>
        <v>乗用車</v>
      </c>
      <c r="U917" s="300" t="str">
        <f t="shared" si="169"/>
        <v>ガソリン</v>
      </c>
      <c r="V917" s="300" t="str">
        <f t="shared" si="170"/>
        <v>全て</v>
      </c>
      <c r="W917" s="300" t="str">
        <f t="shared" si="171"/>
        <v>H17</v>
      </c>
      <c r="X917" s="301" t="str">
        <f t="shared" si="172"/>
        <v>DLA</v>
      </c>
      <c r="Y917" s="380" t="s">
        <v>1057</v>
      </c>
      <c r="Z917" s="300">
        <f t="shared" si="173"/>
        <v>1.2500000000000001E-2</v>
      </c>
      <c r="AA917" s="300">
        <f t="shared" si="174"/>
        <v>0</v>
      </c>
      <c r="AB917" s="361">
        <f t="shared" si="175"/>
        <v>2.3199999999999998</v>
      </c>
    </row>
    <row r="918" spans="1:28" x14ac:dyDescent="0.2">
      <c r="A918" s="72" t="str">
        <f t="shared" si="176"/>
        <v>乗0ガLBA</v>
      </c>
      <c r="B918" s="72" t="s">
        <v>953</v>
      </c>
      <c r="C918" s="72" t="s">
        <v>952</v>
      </c>
      <c r="D918" s="72" t="s">
        <v>1100</v>
      </c>
      <c r="E918" s="72" t="s">
        <v>502</v>
      </c>
      <c r="F918" s="72">
        <v>0.05</v>
      </c>
      <c r="G918" s="72">
        <v>0</v>
      </c>
      <c r="H918" s="72">
        <v>2.3199999999999998</v>
      </c>
      <c r="I918" s="12" t="s">
        <v>235</v>
      </c>
      <c r="T918" s="318" t="str">
        <f t="shared" si="168"/>
        <v>乗用車</v>
      </c>
      <c r="U918" s="300" t="str">
        <f t="shared" si="169"/>
        <v>ガソリン</v>
      </c>
      <c r="V918" s="300" t="str">
        <f t="shared" si="170"/>
        <v>全て</v>
      </c>
      <c r="W918" s="300" t="str">
        <f t="shared" si="171"/>
        <v>H21</v>
      </c>
      <c r="X918" s="301" t="str">
        <f t="shared" si="172"/>
        <v>LBA</v>
      </c>
      <c r="Y918" s="380"/>
      <c r="Z918" s="300">
        <f t="shared" si="173"/>
        <v>0.05</v>
      </c>
      <c r="AA918" s="300">
        <f t="shared" si="174"/>
        <v>0</v>
      </c>
      <c r="AB918" s="361">
        <f t="shared" si="175"/>
        <v>2.3199999999999998</v>
      </c>
    </row>
    <row r="919" spans="1:28" x14ac:dyDescent="0.2">
      <c r="A919" s="72" t="str">
        <f t="shared" si="176"/>
        <v>乗0ガLAA</v>
      </c>
      <c r="B919" s="72" t="s">
        <v>953</v>
      </c>
      <c r="C919" s="72" t="s">
        <v>952</v>
      </c>
      <c r="D919" s="72" t="s">
        <v>1100</v>
      </c>
      <c r="E919" s="72" t="s">
        <v>503</v>
      </c>
      <c r="F919" s="72">
        <v>2.5000000000000001E-2</v>
      </c>
      <c r="G919" s="72">
        <v>0</v>
      </c>
      <c r="H919" s="284">
        <v>2.3199999999999998</v>
      </c>
      <c r="I919" s="12" t="s">
        <v>241</v>
      </c>
      <c r="J919" s="72" t="s">
        <v>242</v>
      </c>
      <c r="T919" s="318" t="str">
        <f t="shared" si="168"/>
        <v>乗用車</v>
      </c>
      <c r="U919" s="300" t="str">
        <f t="shared" si="169"/>
        <v>ガソリン</v>
      </c>
      <c r="V919" s="300" t="str">
        <f t="shared" si="170"/>
        <v>全て</v>
      </c>
      <c r="W919" s="300" t="str">
        <f t="shared" si="171"/>
        <v>H21</v>
      </c>
      <c r="X919" s="301" t="str">
        <f t="shared" si="172"/>
        <v>LAA</v>
      </c>
      <c r="Y919" s="380"/>
      <c r="Z919" s="300">
        <f t="shared" si="173"/>
        <v>2.5000000000000001E-2</v>
      </c>
      <c r="AA919" s="300">
        <f t="shared" si="174"/>
        <v>0</v>
      </c>
      <c r="AB919" s="361">
        <f t="shared" si="175"/>
        <v>2.3199999999999998</v>
      </c>
    </row>
    <row r="920" spans="1:28" x14ac:dyDescent="0.2">
      <c r="A920" s="72" t="str">
        <f t="shared" si="176"/>
        <v>乗0ガLLA</v>
      </c>
      <c r="B920" s="284" t="s">
        <v>953</v>
      </c>
      <c r="C920" s="284" t="s">
        <v>952</v>
      </c>
      <c r="D920" s="286" t="s">
        <v>1100</v>
      </c>
      <c r="E920" s="285" t="s">
        <v>504</v>
      </c>
      <c r="F920" s="284">
        <v>1.2500000000000001E-2</v>
      </c>
      <c r="G920" s="72">
        <v>0</v>
      </c>
      <c r="H920" s="72">
        <v>2.3199999999999998</v>
      </c>
      <c r="I920" s="283" t="s">
        <v>498</v>
      </c>
      <c r="J920" s="284" t="s">
        <v>499</v>
      </c>
      <c r="T920" s="318" t="str">
        <f t="shared" si="168"/>
        <v>乗用車</v>
      </c>
      <c r="U920" s="300" t="str">
        <f t="shared" si="169"/>
        <v>ガソリン</v>
      </c>
      <c r="V920" s="300" t="str">
        <f t="shared" si="170"/>
        <v>全て</v>
      </c>
      <c r="W920" s="300" t="str">
        <f t="shared" si="171"/>
        <v>H21</v>
      </c>
      <c r="X920" s="301" t="str">
        <f t="shared" si="172"/>
        <v>LLA</v>
      </c>
      <c r="Y920" s="380"/>
      <c r="Z920" s="300">
        <f t="shared" si="173"/>
        <v>1.2500000000000001E-2</v>
      </c>
      <c r="AA920" s="300">
        <f t="shared" si="174"/>
        <v>0</v>
      </c>
      <c r="AB920" s="361">
        <f t="shared" si="175"/>
        <v>2.3199999999999998</v>
      </c>
    </row>
    <row r="921" spans="1:28" x14ac:dyDescent="0.2">
      <c r="A921" s="72" t="str">
        <f t="shared" si="176"/>
        <v>乗0ガMBA</v>
      </c>
      <c r="B921" s="72" t="s">
        <v>953</v>
      </c>
      <c r="C921" s="72" t="s">
        <v>952</v>
      </c>
      <c r="D921" s="72" t="s">
        <v>1100</v>
      </c>
      <c r="E921" s="72" t="s">
        <v>505</v>
      </c>
      <c r="F921" s="72">
        <v>2.5000000000000001E-2</v>
      </c>
      <c r="G921" s="72">
        <v>0</v>
      </c>
      <c r="H921" s="284">
        <v>2.3199999999999998</v>
      </c>
      <c r="I921" s="12" t="s">
        <v>248</v>
      </c>
      <c r="J921" s="72" t="s">
        <v>1056</v>
      </c>
      <c r="T921" s="318" t="str">
        <f t="shared" si="168"/>
        <v>乗用車</v>
      </c>
      <c r="U921" s="300" t="str">
        <f t="shared" si="169"/>
        <v>ガソリン</v>
      </c>
      <c r="V921" s="300" t="str">
        <f t="shared" si="170"/>
        <v>全て</v>
      </c>
      <c r="W921" s="300" t="str">
        <f t="shared" si="171"/>
        <v>H21</v>
      </c>
      <c r="X921" s="301" t="str">
        <f t="shared" si="172"/>
        <v>MBA</v>
      </c>
      <c r="Y921" s="380" t="s">
        <v>1056</v>
      </c>
      <c r="Z921" s="300">
        <f t="shared" si="173"/>
        <v>2.5000000000000001E-2</v>
      </c>
      <c r="AA921" s="300">
        <f t="shared" si="174"/>
        <v>0</v>
      </c>
      <c r="AB921" s="361">
        <f t="shared" si="175"/>
        <v>2.3199999999999998</v>
      </c>
    </row>
    <row r="922" spans="1:28" x14ac:dyDescent="0.2">
      <c r="A922" s="72" t="str">
        <f t="shared" si="176"/>
        <v>乗0ガMAA</v>
      </c>
      <c r="B922" s="284" t="s">
        <v>953</v>
      </c>
      <c r="C922" s="284" t="s">
        <v>952</v>
      </c>
      <c r="D922" s="286" t="s">
        <v>1100</v>
      </c>
      <c r="E922" s="285" t="s">
        <v>506</v>
      </c>
      <c r="F922" s="284">
        <v>2.5000000000000001E-2</v>
      </c>
      <c r="G922" s="72">
        <v>0</v>
      </c>
      <c r="H922" s="284">
        <v>2.3199999999999998</v>
      </c>
      <c r="I922" s="283" t="s">
        <v>241</v>
      </c>
      <c r="J922" s="285" t="s">
        <v>1114</v>
      </c>
      <c r="T922" s="318" t="str">
        <f t="shared" si="168"/>
        <v>乗用車</v>
      </c>
      <c r="U922" s="300" t="str">
        <f t="shared" si="169"/>
        <v>ガソリン</v>
      </c>
      <c r="V922" s="300" t="str">
        <f t="shared" si="170"/>
        <v>全て</v>
      </c>
      <c r="W922" s="300" t="str">
        <f t="shared" si="171"/>
        <v>H21</v>
      </c>
      <c r="X922" s="301" t="str">
        <f t="shared" si="172"/>
        <v>MAA</v>
      </c>
      <c r="Y922" s="380" t="s">
        <v>1056</v>
      </c>
      <c r="Z922" s="300">
        <f t="shared" si="173"/>
        <v>2.5000000000000001E-2</v>
      </c>
      <c r="AA922" s="300">
        <f t="shared" si="174"/>
        <v>0</v>
      </c>
      <c r="AB922" s="361">
        <f t="shared" si="175"/>
        <v>2.3199999999999998</v>
      </c>
    </row>
    <row r="923" spans="1:28" x14ac:dyDescent="0.2">
      <c r="A923" s="72" t="str">
        <f t="shared" si="176"/>
        <v>乗0ガMLA</v>
      </c>
      <c r="B923" s="72" t="s">
        <v>953</v>
      </c>
      <c r="C923" s="72" t="s">
        <v>952</v>
      </c>
      <c r="D923" s="72" t="s">
        <v>1100</v>
      </c>
      <c r="E923" s="72" t="s">
        <v>507</v>
      </c>
      <c r="F923" s="72">
        <v>2.5000000000000001E-2</v>
      </c>
      <c r="G923" s="72">
        <v>0</v>
      </c>
      <c r="H923" s="284">
        <v>2.3199999999999998</v>
      </c>
      <c r="I923" s="12" t="s">
        <v>498</v>
      </c>
      <c r="J923" t="s">
        <v>1134</v>
      </c>
      <c r="T923" s="318" t="str">
        <f t="shared" si="168"/>
        <v>乗用車</v>
      </c>
      <c r="U923" s="300" t="str">
        <f t="shared" si="169"/>
        <v>ガソリン</v>
      </c>
      <c r="V923" s="300" t="str">
        <f t="shared" si="170"/>
        <v>全て</v>
      </c>
      <c r="W923" s="300" t="str">
        <f t="shared" si="171"/>
        <v>H21</v>
      </c>
      <c r="X923" s="301" t="str">
        <f t="shared" si="172"/>
        <v>MLA</v>
      </c>
      <c r="Y923" s="380" t="s">
        <v>1056</v>
      </c>
      <c r="Z923" s="300">
        <f t="shared" si="173"/>
        <v>2.5000000000000001E-2</v>
      </c>
      <c r="AA923" s="300">
        <f t="shared" si="174"/>
        <v>0</v>
      </c>
      <c r="AB923" s="361">
        <f t="shared" si="175"/>
        <v>2.3199999999999998</v>
      </c>
    </row>
    <row r="924" spans="1:28" x14ac:dyDescent="0.2">
      <c r="A924" s="72" t="str">
        <f t="shared" si="176"/>
        <v>乗0ガRBA</v>
      </c>
      <c r="B924" s="279" t="s">
        <v>953</v>
      </c>
      <c r="C924" s="279" t="s">
        <v>952</v>
      </c>
      <c r="D924" s="288" t="s">
        <v>1100</v>
      </c>
      <c r="E924" s="279" t="s">
        <v>508</v>
      </c>
      <c r="F924" s="279">
        <v>2.5000000000000001E-2</v>
      </c>
      <c r="G924" s="72">
        <v>0</v>
      </c>
      <c r="H924" s="72">
        <v>2.3199999999999998</v>
      </c>
      <c r="I924" s="227" t="s">
        <v>249</v>
      </c>
      <c r="J924" s="289" t="s">
        <v>1057</v>
      </c>
      <c r="T924" s="318" t="str">
        <f t="shared" si="168"/>
        <v>乗用車</v>
      </c>
      <c r="U924" s="300" t="str">
        <f t="shared" si="169"/>
        <v>ガソリン</v>
      </c>
      <c r="V924" s="300" t="str">
        <f t="shared" si="170"/>
        <v>全て</v>
      </c>
      <c r="W924" s="300" t="str">
        <f t="shared" si="171"/>
        <v>H21</v>
      </c>
      <c r="X924" s="301" t="str">
        <f t="shared" si="172"/>
        <v>RBA</v>
      </c>
      <c r="Y924" s="380" t="s">
        <v>1057</v>
      </c>
      <c r="Z924" s="300">
        <f t="shared" si="173"/>
        <v>2.5000000000000001E-2</v>
      </c>
      <c r="AA924" s="300">
        <f t="shared" si="174"/>
        <v>0</v>
      </c>
      <c r="AB924" s="361">
        <f t="shared" si="175"/>
        <v>2.3199999999999998</v>
      </c>
    </row>
    <row r="925" spans="1:28" x14ac:dyDescent="0.2">
      <c r="A925" s="72" t="str">
        <f t="shared" si="176"/>
        <v>乗0ガRAA</v>
      </c>
      <c r="B925" s="72" t="s">
        <v>953</v>
      </c>
      <c r="C925" s="72" t="s">
        <v>952</v>
      </c>
      <c r="D925" s="72" t="s">
        <v>1100</v>
      </c>
      <c r="E925" s="72" t="s">
        <v>509</v>
      </c>
      <c r="F925" s="72">
        <v>2.5000000000000001E-2</v>
      </c>
      <c r="G925" s="72">
        <v>0</v>
      </c>
      <c r="H925" s="72">
        <v>2.3199999999999998</v>
      </c>
      <c r="I925" s="12" t="s">
        <v>241</v>
      </c>
      <c r="J925" t="s">
        <v>1104</v>
      </c>
      <c r="T925" s="318" t="str">
        <f t="shared" si="168"/>
        <v>乗用車</v>
      </c>
      <c r="U925" s="300" t="str">
        <f t="shared" si="169"/>
        <v>ガソリン</v>
      </c>
      <c r="V925" s="300" t="str">
        <f t="shared" si="170"/>
        <v>全て</v>
      </c>
      <c r="W925" s="300" t="str">
        <f t="shared" si="171"/>
        <v>H21</v>
      </c>
      <c r="X925" s="301" t="str">
        <f t="shared" si="172"/>
        <v>RAA</v>
      </c>
      <c r="Y925" s="380" t="s">
        <v>1057</v>
      </c>
      <c r="Z925" s="300">
        <f t="shared" si="173"/>
        <v>2.5000000000000001E-2</v>
      </c>
      <c r="AA925" s="300">
        <f t="shared" si="174"/>
        <v>0</v>
      </c>
      <c r="AB925" s="361">
        <f t="shared" si="175"/>
        <v>2.3199999999999998</v>
      </c>
    </row>
    <row r="926" spans="1:28" x14ac:dyDescent="0.2">
      <c r="A926" s="72" t="str">
        <f t="shared" si="176"/>
        <v>乗0ガRLA</v>
      </c>
      <c r="B926" s="279" t="s">
        <v>953</v>
      </c>
      <c r="C926" s="279" t="s">
        <v>952</v>
      </c>
      <c r="D926" s="288" t="s">
        <v>1100</v>
      </c>
      <c r="E926" s="279" t="s">
        <v>510</v>
      </c>
      <c r="F926" s="279">
        <v>2.5000000000000001E-2</v>
      </c>
      <c r="G926" s="72">
        <v>0</v>
      </c>
      <c r="H926" s="284">
        <v>2.3199999999999998</v>
      </c>
      <c r="I926" s="227" t="s">
        <v>498</v>
      </c>
      <c r="J926" s="289" t="s">
        <v>1133</v>
      </c>
      <c r="T926" s="318" t="str">
        <f t="shared" si="168"/>
        <v>乗用車</v>
      </c>
      <c r="U926" s="300" t="str">
        <f t="shared" si="169"/>
        <v>ガソリン</v>
      </c>
      <c r="V926" s="300" t="str">
        <f t="shared" si="170"/>
        <v>全て</v>
      </c>
      <c r="W926" s="300" t="str">
        <f t="shared" si="171"/>
        <v>H21</v>
      </c>
      <c r="X926" s="301" t="str">
        <f t="shared" si="172"/>
        <v>RLA</v>
      </c>
      <c r="Y926" s="380" t="s">
        <v>1057</v>
      </c>
      <c r="Z926" s="300">
        <f t="shared" si="173"/>
        <v>2.5000000000000001E-2</v>
      </c>
      <c r="AA926" s="300">
        <f t="shared" si="174"/>
        <v>0</v>
      </c>
      <c r="AB926" s="361">
        <f t="shared" si="175"/>
        <v>2.3199999999999998</v>
      </c>
    </row>
    <row r="927" spans="1:28" x14ac:dyDescent="0.2">
      <c r="A927" s="72" t="str">
        <f t="shared" si="176"/>
        <v>乗0ガQBA</v>
      </c>
      <c r="B927" s="272" t="s">
        <v>953</v>
      </c>
      <c r="C927" s="272" t="s">
        <v>952</v>
      </c>
      <c r="D927" s="273" t="s">
        <v>1100</v>
      </c>
      <c r="E927" s="273" t="s">
        <v>511</v>
      </c>
      <c r="F927" s="272">
        <v>4.4999999999999998E-2</v>
      </c>
      <c r="G927" s="72">
        <v>0</v>
      </c>
      <c r="H927" s="284">
        <v>2.3199999999999998</v>
      </c>
      <c r="I927" s="274" t="s">
        <v>235</v>
      </c>
      <c r="J927" s="272" t="s">
        <v>1119</v>
      </c>
      <c r="T927" s="318" t="str">
        <f t="shared" si="168"/>
        <v>乗用車</v>
      </c>
      <c r="U927" s="300" t="str">
        <f t="shared" si="169"/>
        <v>ガソリン</v>
      </c>
      <c r="V927" s="300" t="str">
        <f t="shared" si="170"/>
        <v>全て</v>
      </c>
      <c r="W927" s="300" t="str">
        <f t="shared" si="171"/>
        <v>H21</v>
      </c>
      <c r="X927" s="301" t="str">
        <f t="shared" si="172"/>
        <v>QBA</v>
      </c>
      <c r="Y927" s="380" t="s">
        <v>1705</v>
      </c>
      <c r="Z927" s="300">
        <f t="shared" si="173"/>
        <v>4.4999999999999998E-2</v>
      </c>
      <c r="AA927" s="300">
        <f t="shared" si="174"/>
        <v>0</v>
      </c>
      <c r="AB927" s="361">
        <f t="shared" si="175"/>
        <v>2.3199999999999998</v>
      </c>
    </row>
    <row r="928" spans="1:28" x14ac:dyDescent="0.2">
      <c r="A928" s="72" t="str">
        <f t="shared" si="176"/>
        <v>乗0ガQAA</v>
      </c>
      <c r="B928" s="272" t="s">
        <v>953</v>
      </c>
      <c r="C928" s="272" t="s">
        <v>952</v>
      </c>
      <c r="D928" s="273" t="s">
        <v>1100</v>
      </c>
      <c r="E928" s="273" t="s">
        <v>512</v>
      </c>
      <c r="F928" s="272">
        <v>4.4999999999999998E-2</v>
      </c>
      <c r="G928" s="72">
        <v>0</v>
      </c>
      <c r="H928" s="72">
        <v>2.3199999999999998</v>
      </c>
      <c r="I928" s="274" t="s">
        <v>241</v>
      </c>
      <c r="J928" s="273" t="s">
        <v>513</v>
      </c>
      <c r="T928" s="318" t="str">
        <f t="shared" si="168"/>
        <v>乗用車</v>
      </c>
      <c r="U928" s="300" t="str">
        <f t="shared" si="169"/>
        <v>ガソリン</v>
      </c>
      <c r="V928" s="300" t="str">
        <f t="shared" si="170"/>
        <v>全て</v>
      </c>
      <c r="W928" s="300" t="str">
        <f t="shared" si="171"/>
        <v>H21</v>
      </c>
      <c r="X928" s="301" t="str">
        <f t="shared" si="172"/>
        <v>QAA</v>
      </c>
      <c r="Y928" s="380" t="s">
        <v>1705</v>
      </c>
      <c r="Z928" s="300">
        <f t="shared" si="173"/>
        <v>4.4999999999999998E-2</v>
      </c>
      <c r="AA928" s="300">
        <f t="shared" si="174"/>
        <v>0</v>
      </c>
      <c r="AB928" s="361">
        <f t="shared" si="175"/>
        <v>2.3199999999999998</v>
      </c>
    </row>
    <row r="929" spans="1:28" x14ac:dyDescent="0.2">
      <c r="A929" s="72" t="str">
        <f t="shared" si="176"/>
        <v>乗0ガQLA</v>
      </c>
      <c r="B929" s="272" t="s">
        <v>953</v>
      </c>
      <c r="C929" s="272" t="s">
        <v>952</v>
      </c>
      <c r="D929" s="273" t="s">
        <v>1100</v>
      </c>
      <c r="E929" s="273" t="s">
        <v>514</v>
      </c>
      <c r="F929" s="272">
        <v>4.4999999999999998E-2</v>
      </c>
      <c r="G929" s="72">
        <v>0</v>
      </c>
      <c r="H929" s="284">
        <v>2.3199999999999998</v>
      </c>
      <c r="I929" s="274" t="s">
        <v>498</v>
      </c>
      <c r="J929" s="273" t="s">
        <v>515</v>
      </c>
      <c r="T929" s="318" t="str">
        <f t="shared" si="168"/>
        <v>乗用車</v>
      </c>
      <c r="U929" s="300" t="str">
        <f t="shared" si="169"/>
        <v>ガソリン</v>
      </c>
      <c r="V929" s="300" t="str">
        <f t="shared" si="170"/>
        <v>全て</v>
      </c>
      <c r="W929" s="300" t="str">
        <f t="shared" si="171"/>
        <v>H21</v>
      </c>
      <c r="X929" s="301" t="str">
        <f t="shared" si="172"/>
        <v>QLA</v>
      </c>
      <c r="Y929" s="380" t="s">
        <v>1705</v>
      </c>
      <c r="Z929" s="300">
        <f t="shared" si="173"/>
        <v>4.4999999999999998E-2</v>
      </c>
      <c r="AA929" s="300">
        <f t="shared" si="174"/>
        <v>0</v>
      </c>
      <c r="AB929" s="361">
        <f t="shared" si="175"/>
        <v>2.3199999999999998</v>
      </c>
    </row>
    <row r="930" spans="1:28" x14ac:dyDescent="0.2">
      <c r="A930" s="72" t="str">
        <f t="shared" ref="A930:A931" si="177">CONCATENATE(C930,E930)</f>
        <v>乗0ガ3BA</v>
      </c>
      <c r="B930" s="272" t="s">
        <v>953</v>
      </c>
      <c r="C930" s="272" t="s">
        <v>952</v>
      </c>
      <c r="D930" s="273" t="s">
        <v>1287</v>
      </c>
      <c r="E930" s="273" t="s">
        <v>1428</v>
      </c>
      <c r="F930" s="272">
        <v>0.05</v>
      </c>
      <c r="G930" s="72">
        <v>0</v>
      </c>
      <c r="H930" s="72">
        <v>2.3199999999999998</v>
      </c>
      <c r="I930" s="274" t="s">
        <v>235</v>
      </c>
      <c r="J930" s="273"/>
      <c r="T930" s="318" t="str">
        <f t="shared" si="168"/>
        <v>乗用車</v>
      </c>
      <c r="U930" s="300" t="str">
        <f t="shared" si="169"/>
        <v>ガソリン</v>
      </c>
      <c r="V930" s="300" t="str">
        <f t="shared" si="170"/>
        <v>全て</v>
      </c>
      <c r="W930" s="300" t="str">
        <f t="shared" si="171"/>
        <v>H30</v>
      </c>
      <c r="X930" s="301" t="str">
        <f t="shared" si="172"/>
        <v>3BA</v>
      </c>
      <c r="Y930" s="287"/>
      <c r="Z930" s="300">
        <f t="shared" si="173"/>
        <v>0.05</v>
      </c>
      <c r="AA930" s="300">
        <f t="shared" si="174"/>
        <v>0</v>
      </c>
      <c r="AB930" s="361">
        <f t="shared" si="175"/>
        <v>2.3199999999999998</v>
      </c>
    </row>
    <row r="931" spans="1:28" x14ac:dyDescent="0.2">
      <c r="A931" s="72" t="str">
        <f t="shared" si="177"/>
        <v>乗0ガ3AA</v>
      </c>
      <c r="B931" s="272" t="s">
        <v>953</v>
      </c>
      <c r="C931" s="272" t="s">
        <v>952</v>
      </c>
      <c r="D931" s="273" t="s">
        <v>1287</v>
      </c>
      <c r="E931" s="273" t="s">
        <v>1429</v>
      </c>
      <c r="F931" s="272">
        <v>2.5000000000000001E-2</v>
      </c>
      <c r="G931" s="72">
        <v>0</v>
      </c>
      <c r="H931" s="284">
        <v>2.3199999999999998</v>
      </c>
      <c r="I931" s="274" t="s">
        <v>241</v>
      </c>
      <c r="J931" s="273"/>
      <c r="T931" s="318" t="str">
        <f t="shared" si="168"/>
        <v>乗用車</v>
      </c>
      <c r="U931" s="300" t="str">
        <f t="shared" si="169"/>
        <v>ガソリン</v>
      </c>
      <c r="V931" s="300" t="str">
        <f t="shared" si="170"/>
        <v>全て</v>
      </c>
      <c r="W931" s="300" t="str">
        <f t="shared" si="171"/>
        <v>H30</v>
      </c>
      <c r="X931" s="301" t="str">
        <f t="shared" si="172"/>
        <v>3AA</v>
      </c>
      <c r="Y931" s="287"/>
      <c r="Z931" s="300">
        <f t="shared" si="173"/>
        <v>2.5000000000000001E-2</v>
      </c>
      <c r="AA931" s="300">
        <f t="shared" si="174"/>
        <v>0</v>
      </c>
      <c r="AB931" s="361">
        <f t="shared" si="175"/>
        <v>2.3199999999999998</v>
      </c>
    </row>
    <row r="932" spans="1:28" x14ac:dyDescent="0.2">
      <c r="A932" s="72" t="str">
        <f t="shared" ref="A932:A941" si="178">CONCATENATE(C932,E932)</f>
        <v>乗0ガ3LA</v>
      </c>
      <c r="B932" s="272" t="s">
        <v>953</v>
      </c>
      <c r="C932" s="272" t="s">
        <v>952</v>
      </c>
      <c r="D932" s="273" t="s">
        <v>1286</v>
      </c>
      <c r="E932" s="273" t="s">
        <v>1698</v>
      </c>
      <c r="F932" s="272">
        <v>1.2500000000000001E-2</v>
      </c>
      <c r="G932" s="72">
        <v>0</v>
      </c>
      <c r="H932" s="284">
        <v>2.3199999999999998</v>
      </c>
      <c r="I932" s="274" t="s">
        <v>498</v>
      </c>
      <c r="J932" s="273"/>
      <c r="T932" s="318" t="str">
        <f t="shared" ref="T932:T941" si="179">IF(LEFT(C932,1)="貨","トラック・バス","乗用車")</f>
        <v>乗用車</v>
      </c>
      <c r="U932" s="300" t="str">
        <f t="shared" ref="U932:U941" si="180">VLOOKUP(RIGHT(C932,1),$AL$4:$AM$8,2,FALSE)</f>
        <v>ガソリン</v>
      </c>
      <c r="V932" s="300" t="str">
        <f t="shared" ref="V932:V941" si="181">VLOOKUP(VALUE(MID(C932,2,1)),$AL$10:$AM$15,2,FALSE)</f>
        <v>全て</v>
      </c>
      <c r="W932" s="300" t="str">
        <f t="shared" ref="W932:W941" si="182">D932</f>
        <v>H30</v>
      </c>
      <c r="X932" s="301" t="str">
        <f t="shared" ref="X932:X941" si="183">E932</f>
        <v>3LA</v>
      </c>
      <c r="Y932" s="379"/>
      <c r="Z932" s="300">
        <f t="shared" ref="Z932:Z941" si="184">F932</f>
        <v>1.2500000000000001E-2</v>
      </c>
      <c r="AA932" s="300">
        <f t="shared" ref="AA932:AA941" si="185">G932</f>
        <v>0</v>
      </c>
      <c r="AB932" s="361">
        <f t="shared" ref="AB932:AB941" si="186">H932</f>
        <v>2.3199999999999998</v>
      </c>
    </row>
    <row r="933" spans="1:28" x14ac:dyDescent="0.2">
      <c r="A933" s="72" t="str">
        <f t="shared" si="178"/>
        <v>乗0ガ4BA</v>
      </c>
      <c r="B933" s="272" t="s">
        <v>953</v>
      </c>
      <c r="C933" s="272" t="s">
        <v>952</v>
      </c>
      <c r="D933" s="273" t="s">
        <v>1286</v>
      </c>
      <c r="E933" s="273" t="s">
        <v>1431</v>
      </c>
      <c r="F933" s="272">
        <v>3.7499999999999999E-2</v>
      </c>
      <c r="G933" s="72">
        <v>0</v>
      </c>
      <c r="H933" s="72">
        <v>2.3199999999999998</v>
      </c>
      <c r="I933" s="274" t="s">
        <v>1741</v>
      </c>
      <c r="J933" s="273"/>
      <c r="T933" s="318" t="str">
        <f t="shared" si="179"/>
        <v>乗用車</v>
      </c>
      <c r="U933" s="300" t="str">
        <f t="shared" si="180"/>
        <v>ガソリン</v>
      </c>
      <c r="V933" s="300" t="str">
        <f t="shared" si="181"/>
        <v>全て</v>
      </c>
      <c r="W933" s="300" t="str">
        <f t="shared" si="182"/>
        <v>H30</v>
      </c>
      <c r="X933" s="301" t="str">
        <f t="shared" si="183"/>
        <v>4BA</v>
      </c>
      <c r="Y933" s="380" t="s">
        <v>1704</v>
      </c>
      <c r="Z933" s="300">
        <f t="shared" si="184"/>
        <v>3.7499999999999999E-2</v>
      </c>
      <c r="AA933" s="300">
        <f t="shared" si="185"/>
        <v>0</v>
      </c>
      <c r="AB933" s="361">
        <f t="shared" si="186"/>
        <v>2.3199999999999998</v>
      </c>
    </row>
    <row r="934" spans="1:28" x14ac:dyDescent="0.2">
      <c r="A934" s="72" t="str">
        <f t="shared" si="178"/>
        <v>乗0ガ4AA</v>
      </c>
      <c r="B934" s="272" t="s">
        <v>953</v>
      </c>
      <c r="C934" s="272" t="s">
        <v>952</v>
      </c>
      <c r="D934" s="273" t="s">
        <v>1286</v>
      </c>
      <c r="E934" s="273" t="s">
        <v>1433</v>
      </c>
      <c r="F934" s="272">
        <v>3.7499999999999999E-2</v>
      </c>
      <c r="G934" s="72">
        <v>0</v>
      </c>
      <c r="H934" s="284">
        <v>2.3199999999999998</v>
      </c>
      <c r="I934" s="274" t="s">
        <v>241</v>
      </c>
      <c r="J934" s="273"/>
      <c r="T934" s="318" t="str">
        <f t="shared" si="179"/>
        <v>乗用車</v>
      </c>
      <c r="U934" s="300" t="str">
        <f t="shared" si="180"/>
        <v>ガソリン</v>
      </c>
      <c r="V934" s="300" t="str">
        <f t="shared" si="181"/>
        <v>全て</v>
      </c>
      <c r="W934" s="300" t="str">
        <f t="shared" si="182"/>
        <v>H30</v>
      </c>
      <c r="X934" s="301" t="str">
        <f t="shared" si="183"/>
        <v>4AA</v>
      </c>
      <c r="Y934" s="380" t="s">
        <v>1704</v>
      </c>
      <c r="Z934" s="300">
        <f t="shared" si="184"/>
        <v>3.7499999999999999E-2</v>
      </c>
      <c r="AA934" s="300">
        <f t="shared" si="185"/>
        <v>0</v>
      </c>
      <c r="AB934" s="361">
        <f t="shared" si="186"/>
        <v>2.3199999999999998</v>
      </c>
    </row>
    <row r="935" spans="1:28" x14ac:dyDescent="0.2">
      <c r="A935" s="72" t="str">
        <f t="shared" si="178"/>
        <v>乗0ガ4LA</v>
      </c>
      <c r="B935" s="272" t="s">
        <v>953</v>
      </c>
      <c r="C935" s="272" t="s">
        <v>952</v>
      </c>
      <c r="D935" s="273" t="s">
        <v>1286</v>
      </c>
      <c r="E935" s="273" t="s">
        <v>1699</v>
      </c>
      <c r="F935" s="272">
        <v>3.7499999999999999E-2</v>
      </c>
      <c r="G935" s="72">
        <v>0</v>
      </c>
      <c r="H935" s="72">
        <v>2.3199999999999998</v>
      </c>
      <c r="I935" s="274" t="s">
        <v>498</v>
      </c>
      <c r="J935" s="273"/>
      <c r="T935" s="318" t="str">
        <f t="shared" si="179"/>
        <v>乗用車</v>
      </c>
      <c r="U935" s="300" t="str">
        <f t="shared" si="180"/>
        <v>ガソリン</v>
      </c>
      <c r="V935" s="300" t="str">
        <f t="shared" si="181"/>
        <v>全て</v>
      </c>
      <c r="W935" s="300" t="str">
        <f t="shared" si="182"/>
        <v>H30</v>
      </c>
      <c r="X935" s="301" t="str">
        <f t="shared" si="183"/>
        <v>4LA</v>
      </c>
      <c r="Y935" s="380" t="s">
        <v>1704</v>
      </c>
      <c r="Z935" s="300">
        <f t="shared" si="184"/>
        <v>3.7499999999999999E-2</v>
      </c>
      <c r="AA935" s="300">
        <f t="shared" si="185"/>
        <v>0</v>
      </c>
      <c r="AB935" s="361">
        <f t="shared" si="186"/>
        <v>2.3199999999999998</v>
      </c>
    </row>
    <row r="936" spans="1:28" x14ac:dyDescent="0.2">
      <c r="A936" s="72" t="str">
        <f t="shared" si="178"/>
        <v>乗0ガ5BA</v>
      </c>
      <c r="B936" s="272" t="s">
        <v>953</v>
      </c>
      <c r="C936" s="272" t="s">
        <v>952</v>
      </c>
      <c r="D936" s="273" t="s">
        <v>1286</v>
      </c>
      <c r="E936" s="273" t="s">
        <v>1435</v>
      </c>
      <c r="F936" s="272">
        <v>2.5000000000000001E-2</v>
      </c>
      <c r="G936" s="72">
        <v>0</v>
      </c>
      <c r="H936" s="284">
        <v>2.3199999999999998</v>
      </c>
      <c r="I936" s="274" t="s">
        <v>1742</v>
      </c>
      <c r="J936" s="273"/>
      <c r="T936" s="318" t="str">
        <f t="shared" si="179"/>
        <v>乗用車</v>
      </c>
      <c r="U936" s="300" t="str">
        <f t="shared" si="180"/>
        <v>ガソリン</v>
      </c>
      <c r="V936" s="300" t="str">
        <f t="shared" si="181"/>
        <v>全て</v>
      </c>
      <c r="W936" s="300" t="str">
        <f t="shared" si="182"/>
        <v>H30</v>
      </c>
      <c r="X936" s="301" t="str">
        <f t="shared" si="183"/>
        <v>5BA</v>
      </c>
      <c r="Y936" s="380" t="s">
        <v>1057</v>
      </c>
      <c r="Z936" s="300">
        <f t="shared" si="184"/>
        <v>2.5000000000000001E-2</v>
      </c>
      <c r="AA936" s="300">
        <f t="shared" si="185"/>
        <v>0</v>
      </c>
      <c r="AB936" s="361">
        <f t="shared" si="186"/>
        <v>2.3199999999999998</v>
      </c>
    </row>
    <row r="937" spans="1:28" x14ac:dyDescent="0.2">
      <c r="A937" s="72" t="str">
        <f t="shared" si="178"/>
        <v>乗0ガ5AA</v>
      </c>
      <c r="B937" s="272" t="s">
        <v>953</v>
      </c>
      <c r="C937" s="272" t="s">
        <v>952</v>
      </c>
      <c r="D937" s="273" t="s">
        <v>1286</v>
      </c>
      <c r="E937" s="273" t="s">
        <v>1437</v>
      </c>
      <c r="F937" s="272">
        <v>2.5000000000000001E-2</v>
      </c>
      <c r="G937" s="72">
        <v>0</v>
      </c>
      <c r="H937" s="284">
        <v>2.3199999999999998</v>
      </c>
      <c r="I937" s="274" t="s">
        <v>241</v>
      </c>
      <c r="J937" s="273"/>
      <c r="T937" s="318" t="str">
        <f t="shared" si="179"/>
        <v>乗用車</v>
      </c>
      <c r="U937" s="300" t="str">
        <f t="shared" si="180"/>
        <v>ガソリン</v>
      </c>
      <c r="V937" s="300" t="str">
        <f t="shared" si="181"/>
        <v>全て</v>
      </c>
      <c r="W937" s="300" t="str">
        <f t="shared" si="182"/>
        <v>H30</v>
      </c>
      <c r="X937" s="301" t="str">
        <f t="shared" si="183"/>
        <v>5AA</v>
      </c>
      <c r="Y937" s="380" t="s">
        <v>1057</v>
      </c>
      <c r="Z937" s="300">
        <f t="shared" si="184"/>
        <v>2.5000000000000001E-2</v>
      </c>
      <c r="AA937" s="300">
        <f t="shared" si="185"/>
        <v>0</v>
      </c>
      <c r="AB937" s="361">
        <f t="shared" si="186"/>
        <v>2.3199999999999998</v>
      </c>
    </row>
    <row r="938" spans="1:28" x14ac:dyDescent="0.2">
      <c r="A938" s="72" t="str">
        <f t="shared" si="178"/>
        <v>乗0ガ5LA</v>
      </c>
      <c r="B938" s="272" t="s">
        <v>953</v>
      </c>
      <c r="C938" s="272" t="s">
        <v>952</v>
      </c>
      <c r="D938" s="273" t="s">
        <v>1286</v>
      </c>
      <c r="E938" s="273" t="s">
        <v>1700</v>
      </c>
      <c r="F938" s="272">
        <v>2.5000000000000001E-2</v>
      </c>
      <c r="G938" s="72">
        <v>0</v>
      </c>
      <c r="H938" s="72">
        <v>2.3199999999999998</v>
      </c>
      <c r="I938" s="274" t="s">
        <v>498</v>
      </c>
      <c r="J938" s="273"/>
      <c r="T938" s="318" t="str">
        <f t="shared" si="179"/>
        <v>乗用車</v>
      </c>
      <c r="U938" s="300" t="str">
        <f t="shared" si="180"/>
        <v>ガソリン</v>
      </c>
      <c r="V938" s="300" t="str">
        <f t="shared" si="181"/>
        <v>全て</v>
      </c>
      <c r="W938" s="300" t="str">
        <f t="shared" si="182"/>
        <v>H30</v>
      </c>
      <c r="X938" s="301" t="str">
        <f t="shared" si="183"/>
        <v>5LA</v>
      </c>
      <c r="Y938" s="380" t="s">
        <v>1057</v>
      </c>
      <c r="Z938" s="300">
        <f t="shared" si="184"/>
        <v>2.5000000000000001E-2</v>
      </c>
      <c r="AA938" s="300">
        <f t="shared" si="185"/>
        <v>0</v>
      </c>
      <c r="AB938" s="361">
        <f t="shared" si="186"/>
        <v>2.3199999999999998</v>
      </c>
    </row>
    <row r="939" spans="1:28" x14ac:dyDescent="0.2">
      <c r="A939" s="72" t="str">
        <f t="shared" si="178"/>
        <v>乗0ガ6BA</v>
      </c>
      <c r="B939" s="272" t="s">
        <v>953</v>
      </c>
      <c r="C939" s="272" t="s">
        <v>952</v>
      </c>
      <c r="D939" s="273" t="s">
        <v>1286</v>
      </c>
      <c r="E939" s="273" t="s">
        <v>1439</v>
      </c>
      <c r="F939" s="272">
        <v>1.2500000000000001E-2</v>
      </c>
      <c r="G939" s="72">
        <v>0</v>
      </c>
      <c r="H939" s="284">
        <v>2.3199999999999998</v>
      </c>
      <c r="I939" s="274" t="s">
        <v>1744</v>
      </c>
      <c r="J939" s="273"/>
      <c r="T939" s="318" t="str">
        <f t="shared" si="179"/>
        <v>乗用車</v>
      </c>
      <c r="U939" s="300" t="str">
        <f t="shared" si="180"/>
        <v>ガソリン</v>
      </c>
      <c r="V939" s="300" t="str">
        <f t="shared" si="181"/>
        <v>全て</v>
      </c>
      <c r="W939" s="300" t="str">
        <f t="shared" si="182"/>
        <v>H30</v>
      </c>
      <c r="X939" s="301" t="str">
        <f t="shared" si="183"/>
        <v>6BA</v>
      </c>
      <c r="Y939" s="380" t="s">
        <v>1706</v>
      </c>
      <c r="Z939" s="300">
        <f t="shared" si="184"/>
        <v>1.2500000000000001E-2</v>
      </c>
      <c r="AA939" s="300">
        <f t="shared" si="185"/>
        <v>0</v>
      </c>
      <c r="AB939" s="361">
        <f t="shared" si="186"/>
        <v>2.3199999999999998</v>
      </c>
    </row>
    <row r="940" spans="1:28" x14ac:dyDescent="0.2">
      <c r="A940" s="72" t="str">
        <f t="shared" si="178"/>
        <v>乗0ガ6AA</v>
      </c>
      <c r="B940" s="272" t="s">
        <v>953</v>
      </c>
      <c r="C940" s="272" t="s">
        <v>952</v>
      </c>
      <c r="D940" s="273" t="s">
        <v>1286</v>
      </c>
      <c r="E940" s="273" t="s">
        <v>1441</v>
      </c>
      <c r="F940" s="272">
        <v>1.2500000000000001E-2</v>
      </c>
      <c r="G940" s="72">
        <v>0</v>
      </c>
      <c r="H940" s="72">
        <v>2.3199999999999998</v>
      </c>
      <c r="I940" s="274" t="s">
        <v>241</v>
      </c>
      <c r="J940" s="273"/>
      <c r="T940" s="318" t="str">
        <f t="shared" si="179"/>
        <v>乗用車</v>
      </c>
      <c r="U940" s="300" t="str">
        <f t="shared" si="180"/>
        <v>ガソリン</v>
      </c>
      <c r="V940" s="300" t="str">
        <f t="shared" si="181"/>
        <v>全て</v>
      </c>
      <c r="W940" s="300" t="str">
        <f t="shared" si="182"/>
        <v>H30</v>
      </c>
      <c r="X940" s="301" t="str">
        <f t="shared" si="183"/>
        <v>6AA</v>
      </c>
      <c r="Y940" s="380" t="s">
        <v>1706</v>
      </c>
      <c r="Z940" s="300">
        <f t="shared" si="184"/>
        <v>1.2500000000000001E-2</v>
      </c>
      <c r="AA940" s="300">
        <f t="shared" si="185"/>
        <v>0</v>
      </c>
      <c r="AB940" s="361">
        <f t="shared" si="186"/>
        <v>2.3199999999999998</v>
      </c>
    </row>
    <row r="941" spans="1:28" x14ac:dyDescent="0.2">
      <c r="A941" s="72" t="str">
        <f t="shared" si="178"/>
        <v>乗0ガ6LA</v>
      </c>
      <c r="B941" s="272" t="s">
        <v>953</v>
      </c>
      <c r="C941" s="272" t="s">
        <v>952</v>
      </c>
      <c r="D941" s="273" t="s">
        <v>1286</v>
      </c>
      <c r="E941" s="273" t="s">
        <v>1701</v>
      </c>
      <c r="F941" s="272">
        <v>1.2500000000000001E-2</v>
      </c>
      <c r="G941" s="72">
        <v>0</v>
      </c>
      <c r="H941" s="284">
        <v>2.3199999999999998</v>
      </c>
      <c r="I941" s="274" t="s">
        <v>498</v>
      </c>
      <c r="J941" s="273"/>
      <c r="T941" s="318" t="str">
        <f t="shared" si="179"/>
        <v>乗用車</v>
      </c>
      <c r="U941" s="300" t="str">
        <f t="shared" si="180"/>
        <v>ガソリン</v>
      </c>
      <c r="V941" s="300" t="str">
        <f t="shared" si="181"/>
        <v>全て</v>
      </c>
      <c r="W941" s="300" t="str">
        <f t="shared" si="182"/>
        <v>H30</v>
      </c>
      <c r="X941" s="301" t="str">
        <f t="shared" si="183"/>
        <v>6LA</v>
      </c>
      <c r="Y941" s="380" t="s">
        <v>1706</v>
      </c>
      <c r="Z941" s="300">
        <f t="shared" si="184"/>
        <v>1.2500000000000001E-2</v>
      </c>
      <c r="AA941" s="300">
        <f t="shared" si="185"/>
        <v>0</v>
      </c>
      <c r="AB941" s="361">
        <f t="shared" si="186"/>
        <v>2.3199999999999998</v>
      </c>
    </row>
    <row r="942" spans="1:28" x14ac:dyDescent="0.2">
      <c r="A942" s="72" t="str">
        <f t="shared" ref="A942:A977" si="187">CONCATENATE(C942,E942)</f>
        <v>乗0L-</v>
      </c>
      <c r="B942" s="272" t="s">
        <v>953</v>
      </c>
      <c r="C942" s="272" t="s">
        <v>796</v>
      </c>
      <c r="D942" s="273" t="s">
        <v>1181</v>
      </c>
      <c r="E942" s="273" t="s">
        <v>1182</v>
      </c>
      <c r="F942" s="272">
        <v>2.1800000000000002</v>
      </c>
      <c r="G942" s="272">
        <v>0</v>
      </c>
      <c r="H942" s="272">
        <v>3</v>
      </c>
      <c r="I942" s="274" t="s">
        <v>235</v>
      </c>
      <c r="J942" s="273"/>
      <c r="T942" s="318" t="str">
        <f t="shared" si="168"/>
        <v>乗用車</v>
      </c>
      <c r="U942" s="300" t="str">
        <f t="shared" si="169"/>
        <v>LPG</v>
      </c>
      <c r="V942" s="300" t="str">
        <f t="shared" si="170"/>
        <v>全て</v>
      </c>
      <c r="W942" s="300" t="str">
        <f t="shared" si="171"/>
        <v>S50前</v>
      </c>
      <c r="X942" s="301" t="str">
        <f t="shared" si="172"/>
        <v>-</v>
      </c>
      <c r="Y942" s="380"/>
      <c r="Z942" s="300">
        <f t="shared" si="173"/>
        <v>2.1800000000000002</v>
      </c>
      <c r="AA942" s="300">
        <f t="shared" si="174"/>
        <v>0</v>
      </c>
      <c r="AB942" s="361">
        <f t="shared" si="175"/>
        <v>3</v>
      </c>
    </row>
    <row r="943" spans="1:28" x14ac:dyDescent="0.2">
      <c r="A943" s="72" t="str">
        <f t="shared" si="187"/>
        <v>乗0LA</v>
      </c>
      <c r="B943" s="272" t="s">
        <v>953</v>
      </c>
      <c r="C943" s="272" t="s">
        <v>796</v>
      </c>
      <c r="D943" s="273" t="s">
        <v>1184</v>
      </c>
      <c r="E943" s="273" t="s">
        <v>35</v>
      </c>
      <c r="F943" s="272">
        <v>1.2</v>
      </c>
      <c r="G943" s="272">
        <v>0</v>
      </c>
      <c r="H943" s="272">
        <v>3</v>
      </c>
      <c r="I943" s="274" t="s">
        <v>235</v>
      </c>
      <c r="J943" s="273"/>
      <c r="T943" s="318" t="str">
        <f t="shared" si="168"/>
        <v>乗用車</v>
      </c>
      <c r="U943" s="300" t="str">
        <f t="shared" si="169"/>
        <v>LPG</v>
      </c>
      <c r="V943" s="300" t="str">
        <f t="shared" si="170"/>
        <v>全て</v>
      </c>
      <c r="W943" s="300" t="str">
        <f t="shared" si="171"/>
        <v>S50</v>
      </c>
      <c r="X943" s="301" t="str">
        <f t="shared" si="172"/>
        <v>A</v>
      </c>
      <c r="Y943" s="380"/>
      <c r="Z943" s="300">
        <f t="shared" si="173"/>
        <v>1.2</v>
      </c>
      <c r="AA943" s="300">
        <f t="shared" si="174"/>
        <v>0</v>
      </c>
      <c r="AB943" s="361">
        <f t="shared" si="175"/>
        <v>3</v>
      </c>
    </row>
    <row r="944" spans="1:28" x14ac:dyDescent="0.2">
      <c r="A944" s="72" t="str">
        <f t="shared" si="187"/>
        <v>乗0LB</v>
      </c>
      <c r="B944" s="272" t="s">
        <v>953</v>
      </c>
      <c r="C944" s="272" t="s">
        <v>796</v>
      </c>
      <c r="D944" s="273" t="s">
        <v>37</v>
      </c>
      <c r="E944" s="273" t="s">
        <v>46</v>
      </c>
      <c r="F944" s="272">
        <v>0.6</v>
      </c>
      <c r="G944" s="272">
        <v>0</v>
      </c>
      <c r="H944" s="272">
        <v>3</v>
      </c>
      <c r="I944" s="274" t="s">
        <v>235</v>
      </c>
      <c r="J944" s="273"/>
      <c r="T944" s="318" t="str">
        <f t="shared" si="168"/>
        <v>乗用車</v>
      </c>
      <c r="U944" s="300" t="str">
        <f t="shared" si="169"/>
        <v>LPG</v>
      </c>
      <c r="V944" s="300" t="str">
        <f t="shared" si="170"/>
        <v>全て</v>
      </c>
      <c r="W944" s="300" t="str">
        <f t="shared" si="171"/>
        <v>S51</v>
      </c>
      <c r="X944" s="301" t="str">
        <f t="shared" si="172"/>
        <v>B</v>
      </c>
      <c r="Y944" s="380"/>
      <c r="Z944" s="300">
        <f t="shared" si="173"/>
        <v>0.6</v>
      </c>
      <c r="AA944" s="300">
        <f t="shared" si="174"/>
        <v>0</v>
      </c>
      <c r="AB944" s="361">
        <f t="shared" si="175"/>
        <v>3</v>
      </c>
    </row>
    <row r="945" spans="1:28" x14ac:dyDescent="0.2">
      <c r="A945" s="72" t="str">
        <f t="shared" si="187"/>
        <v>乗0LC</v>
      </c>
      <c r="B945" s="72" t="s">
        <v>953</v>
      </c>
      <c r="C945" s="72" t="s">
        <v>796</v>
      </c>
      <c r="D945" s="72" t="s">
        <v>37</v>
      </c>
      <c r="E945" s="72" t="s">
        <v>47</v>
      </c>
      <c r="F945" s="72">
        <v>0.6</v>
      </c>
      <c r="G945" s="72">
        <v>0</v>
      </c>
      <c r="H945" s="72">
        <v>3</v>
      </c>
      <c r="I945" s="12" t="s">
        <v>235</v>
      </c>
      <c r="T945" s="318" t="str">
        <f t="shared" si="168"/>
        <v>乗用車</v>
      </c>
      <c r="U945" s="300" t="str">
        <f t="shared" si="169"/>
        <v>LPG</v>
      </c>
      <c r="V945" s="300" t="str">
        <f t="shared" si="170"/>
        <v>全て</v>
      </c>
      <c r="W945" s="300" t="str">
        <f t="shared" si="171"/>
        <v>S51</v>
      </c>
      <c r="X945" s="301" t="str">
        <f t="shared" si="172"/>
        <v>C</v>
      </c>
      <c r="Y945" s="380"/>
      <c r="Z945" s="300">
        <f t="shared" si="173"/>
        <v>0.6</v>
      </c>
      <c r="AA945" s="300">
        <f t="shared" si="174"/>
        <v>0</v>
      </c>
      <c r="AB945" s="361">
        <f t="shared" si="175"/>
        <v>3</v>
      </c>
    </row>
    <row r="946" spans="1:28" x14ac:dyDescent="0.2">
      <c r="A946" s="72" t="str">
        <f t="shared" si="187"/>
        <v>乗0LE</v>
      </c>
      <c r="B946" s="72" t="s">
        <v>953</v>
      </c>
      <c r="C946" s="72" t="s">
        <v>796</v>
      </c>
      <c r="D946" s="72" t="s">
        <v>38</v>
      </c>
      <c r="E946" s="72" t="s">
        <v>48</v>
      </c>
      <c r="F946" s="72">
        <v>0.25</v>
      </c>
      <c r="G946" s="72">
        <v>0</v>
      </c>
      <c r="H946" s="72">
        <v>3</v>
      </c>
      <c r="I946" s="12" t="s">
        <v>235</v>
      </c>
      <c r="T946" s="318" t="str">
        <f t="shared" si="168"/>
        <v>乗用車</v>
      </c>
      <c r="U946" s="300" t="str">
        <f t="shared" si="169"/>
        <v>LPG</v>
      </c>
      <c r="V946" s="300" t="str">
        <f t="shared" si="170"/>
        <v>全て</v>
      </c>
      <c r="W946" s="300" t="str">
        <f t="shared" si="171"/>
        <v>S53,H10</v>
      </c>
      <c r="X946" s="301" t="str">
        <f t="shared" si="172"/>
        <v>E</v>
      </c>
      <c r="Y946" s="380"/>
      <c r="Z946" s="300">
        <f t="shared" si="173"/>
        <v>0.25</v>
      </c>
      <c r="AA946" s="300">
        <f t="shared" si="174"/>
        <v>0</v>
      </c>
      <c r="AB946" s="361">
        <f t="shared" si="175"/>
        <v>3</v>
      </c>
    </row>
    <row r="947" spans="1:28" x14ac:dyDescent="0.2">
      <c r="A947" s="72" t="str">
        <f t="shared" si="187"/>
        <v>乗0LGF</v>
      </c>
      <c r="B947" s="72" t="s">
        <v>953</v>
      </c>
      <c r="C947" s="72" t="s">
        <v>796</v>
      </c>
      <c r="D947" s="72" t="s">
        <v>38</v>
      </c>
      <c r="E947" s="72" t="s">
        <v>53</v>
      </c>
      <c r="F947" s="72">
        <v>0.25</v>
      </c>
      <c r="G947" s="72">
        <v>0</v>
      </c>
      <c r="H947" s="72">
        <v>3</v>
      </c>
      <c r="I947" s="12" t="s">
        <v>235</v>
      </c>
      <c r="T947" s="318" t="str">
        <f t="shared" si="168"/>
        <v>乗用車</v>
      </c>
      <c r="U947" s="300" t="str">
        <f t="shared" si="169"/>
        <v>LPG</v>
      </c>
      <c r="V947" s="300" t="str">
        <f t="shared" si="170"/>
        <v>全て</v>
      </c>
      <c r="W947" s="300" t="str">
        <f t="shared" si="171"/>
        <v>S53,H10</v>
      </c>
      <c r="X947" s="301" t="str">
        <f t="shared" si="172"/>
        <v>GF</v>
      </c>
      <c r="Y947" s="380"/>
      <c r="Z947" s="300">
        <f t="shared" si="173"/>
        <v>0.25</v>
      </c>
      <c r="AA947" s="300">
        <f t="shared" si="174"/>
        <v>0</v>
      </c>
      <c r="AB947" s="361">
        <f t="shared" si="175"/>
        <v>3</v>
      </c>
    </row>
    <row r="948" spans="1:28" x14ac:dyDescent="0.2">
      <c r="A948" s="72" t="str">
        <f t="shared" si="187"/>
        <v>乗0LHK</v>
      </c>
      <c r="B948" s="72" t="s">
        <v>953</v>
      </c>
      <c r="C948" s="72" t="s">
        <v>796</v>
      </c>
      <c r="D948" s="72" t="s">
        <v>38</v>
      </c>
      <c r="E948" s="72" t="s">
        <v>61</v>
      </c>
      <c r="F948" s="72">
        <v>0.125</v>
      </c>
      <c r="G948" s="72">
        <v>0</v>
      </c>
      <c r="H948" s="72">
        <v>3</v>
      </c>
      <c r="I948" s="12" t="s">
        <v>241</v>
      </c>
      <c r="J948" s="72" t="s">
        <v>242</v>
      </c>
      <c r="T948" s="318" t="str">
        <f t="shared" si="168"/>
        <v>乗用車</v>
      </c>
      <c r="U948" s="300" t="str">
        <f t="shared" si="169"/>
        <v>LPG</v>
      </c>
      <c r="V948" s="300" t="str">
        <f t="shared" si="170"/>
        <v>全て</v>
      </c>
      <c r="W948" s="300" t="str">
        <f t="shared" si="171"/>
        <v>S53,H10</v>
      </c>
      <c r="X948" s="301" t="str">
        <f t="shared" si="172"/>
        <v>HK</v>
      </c>
      <c r="Y948" s="380"/>
      <c r="Z948" s="300">
        <f t="shared" si="173"/>
        <v>0.125</v>
      </c>
      <c r="AA948" s="300">
        <f t="shared" si="174"/>
        <v>0</v>
      </c>
      <c r="AB948" s="361">
        <f t="shared" si="175"/>
        <v>3</v>
      </c>
    </row>
    <row r="949" spans="1:28" x14ac:dyDescent="0.2">
      <c r="A949" s="72" t="str">
        <f t="shared" si="187"/>
        <v>乗0LGH</v>
      </c>
      <c r="B949" s="72" t="s">
        <v>953</v>
      </c>
      <c r="C949" s="72" t="s">
        <v>796</v>
      </c>
      <c r="D949" s="72" t="s">
        <v>15</v>
      </c>
      <c r="E949" s="72" t="s">
        <v>55</v>
      </c>
      <c r="F949" s="72">
        <v>0.08</v>
      </c>
      <c r="G949" s="72">
        <v>0</v>
      </c>
      <c r="H949" s="72">
        <v>3</v>
      </c>
      <c r="I949" s="12" t="s">
        <v>235</v>
      </c>
      <c r="T949" s="318" t="str">
        <f t="shared" si="168"/>
        <v>乗用車</v>
      </c>
      <c r="U949" s="300" t="str">
        <f t="shared" si="169"/>
        <v>LPG</v>
      </c>
      <c r="V949" s="300" t="str">
        <f t="shared" si="170"/>
        <v>全て</v>
      </c>
      <c r="W949" s="300" t="str">
        <f t="shared" si="171"/>
        <v>H12</v>
      </c>
      <c r="X949" s="301" t="str">
        <f t="shared" si="172"/>
        <v>GH</v>
      </c>
      <c r="Y949" s="380"/>
      <c r="Z949" s="300">
        <f t="shared" si="173"/>
        <v>0.08</v>
      </c>
      <c r="AA949" s="300">
        <f t="shared" si="174"/>
        <v>0</v>
      </c>
      <c r="AB949" s="361">
        <f t="shared" si="175"/>
        <v>3</v>
      </c>
    </row>
    <row r="950" spans="1:28" x14ac:dyDescent="0.2">
      <c r="A950" s="72" t="str">
        <f t="shared" si="187"/>
        <v>乗0LHN</v>
      </c>
      <c r="B950" s="72" t="s">
        <v>953</v>
      </c>
      <c r="C950" s="72" t="s">
        <v>796</v>
      </c>
      <c r="D950" s="72" t="s">
        <v>15</v>
      </c>
      <c r="E950" s="72" t="s">
        <v>63</v>
      </c>
      <c r="F950" s="72">
        <v>0.04</v>
      </c>
      <c r="G950" s="72">
        <v>0</v>
      </c>
      <c r="H950" s="72">
        <v>3</v>
      </c>
      <c r="I950" s="12" t="s">
        <v>241</v>
      </c>
      <c r="J950" t="s">
        <v>242</v>
      </c>
      <c r="T950" s="318" t="str">
        <f t="shared" si="168"/>
        <v>乗用車</v>
      </c>
      <c r="U950" s="300" t="str">
        <f t="shared" si="169"/>
        <v>LPG</v>
      </c>
      <c r="V950" s="300" t="str">
        <f t="shared" si="170"/>
        <v>全て</v>
      </c>
      <c r="W950" s="300" t="str">
        <f t="shared" si="171"/>
        <v>H12</v>
      </c>
      <c r="X950" s="301" t="str">
        <f t="shared" si="172"/>
        <v>HN</v>
      </c>
      <c r="Y950" s="380"/>
      <c r="Z950" s="300">
        <f t="shared" si="173"/>
        <v>0.04</v>
      </c>
      <c r="AA950" s="300">
        <f t="shared" si="174"/>
        <v>0</v>
      </c>
      <c r="AB950" s="361">
        <f t="shared" si="175"/>
        <v>3</v>
      </c>
    </row>
    <row r="951" spans="1:28" x14ac:dyDescent="0.2">
      <c r="A951" s="72" t="str">
        <f t="shared" si="187"/>
        <v>乗0LTA</v>
      </c>
      <c r="B951" s="72" t="s">
        <v>953</v>
      </c>
      <c r="C951" s="72" t="s">
        <v>796</v>
      </c>
      <c r="D951" s="72" t="s">
        <v>15</v>
      </c>
      <c r="E951" s="72" t="s">
        <v>79</v>
      </c>
      <c r="F951" s="72">
        <v>0.06</v>
      </c>
      <c r="G951" s="72">
        <v>0</v>
      </c>
      <c r="H951" s="72">
        <v>3</v>
      </c>
      <c r="I951" s="12" t="s">
        <v>235</v>
      </c>
      <c r="J951" t="s">
        <v>243</v>
      </c>
      <c r="T951" s="318" t="str">
        <f t="shared" si="168"/>
        <v>乗用車</v>
      </c>
      <c r="U951" s="300" t="str">
        <f t="shared" si="169"/>
        <v>LPG</v>
      </c>
      <c r="V951" s="300" t="str">
        <f t="shared" si="170"/>
        <v>全て</v>
      </c>
      <c r="W951" s="300" t="str">
        <f t="shared" si="171"/>
        <v>H12</v>
      </c>
      <c r="X951" s="301" t="str">
        <f t="shared" si="172"/>
        <v>TA</v>
      </c>
      <c r="Y951" s="380" t="s">
        <v>1707</v>
      </c>
      <c r="Z951" s="300">
        <f t="shared" si="173"/>
        <v>0.06</v>
      </c>
      <c r="AA951" s="300">
        <f t="shared" si="174"/>
        <v>0</v>
      </c>
      <c r="AB951" s="361">
        <f t="shared" si="175"/>
        <v>3</v>
      </c>
    </row>
    <row r="952" spans="1:28" x14ac:dyDescent="0.2">
      <c r="A952" s="72" t="str">
        <f t="shared" si="187"/>
        <v>乗0LXA</v>
      </c>
      <c r="B952" s="72" t="s">
        <v>953</v>
      </c>
      <c r="C952" s="72" t="s">
        <v>796</v>
      </c>
      <c r="D952" s="72" t="s">
        <v>15</v>
      </c>
      <c r="E952" s="72" t="s">
        <v>93</v>
      </c>
      <c r="F952" s="72">
        <v>0.06</v>
      </c>
      <c r="G952" s="72">
        <v>0</v>
      </c>
      <c r="H952" s="72">
        <v>3</v>
      </c>
      <c r="I952" s="12" t="s">
        <v>241</v>
      </c>
      <c r="J952" t="s">
        <v>972</v>
      </c>
      <c r="T952" s="318" t="str">
        <f t="shared" si="168"/>
        <v>乗用車</v>
      </c>
      <c r="U952" s="300" t="str">
        <f t="shared" si="169"/>
        <v>LPG</v>
      </c>
      <c r="V952" s="300" t="str">
        <f t="shared" si="170"/>
        <v>全て</v>
      </c>
      <c r="W952" s="300" t="str">
        <f t="shared" si="171"/>
        <v>H12</v>
      </c>
      <c r="X952" s="301" t="str">
        <f t="shared" si="172"/>
        <v>XA</v>
      </c>
      <c r="Y952" s="380" t="s">
        <v>1707</v>
      </c>
      <c r="Z952" s="300">
        <f t="shared" si="173"/>
        <v>0.06</v>
      </c>
      <c r="AA952" s="300">
        <f t="shared" si="174"/>
        <v>0</v>
      </c>
      <c r="AB952" s="361">
        <f t="shared" si="175"/>
        <v>3</v>
      </c>
    </row>
    <row r="953" spans="1:28" x14ac:dyDescent="0.2">
      <c r="A953" s="72" t="str">
        <f t="shared" si="187"/>
        <v>乗0LLA</v>
      </c>
      <c r="B953" s="72" t="s">
        <v>953</v>
      </c>
      <c r="C953" s="72" t="s">
        <v>796</v>
      </c>
      <c r="D953" s="72" t="s">
        <v>15</v>
      </c>
      <c r="E953" s="72" t="s">
        <v>70</v>
      </c>
      <c r="F953" s="72">
        <v>0.04</v>
      </c>
      <c r="G953" s="72">
        <v>0</v>
      </c>
      <c r="H953" s="72">
        <v>3</v>
      </c>
      <c r="I953" s="12" t="s">
        <v>235</v>
      </c>
      <c r="J953" t="s">
        <v>244</v>
      </c>
      <c r="T953" s="318" t="str">
        <f t="shared" si="168"/>
        <v>乗用車</v>
      </c>
      <c r="U953" s="300" t="str">
        <f t="shared" si="169"/>
        <v>LPG</v>
      </c>
      <c r="V953" s="300" t="str">
        <f t="shared" si="170"/>
        <v>全て</v>
      </c>
      <c r="W953" s="300" t="str">
        <f t="shared" si="171"/>
        <v>H12</v>
      </c>
      <c r="X953" s="301" t="str">
        <f t="shared" si="172"/>
        <v>LA</v>
      </c>
      <c r="Y953" s="380" t="s">
        <v>1708</v>
      </c>
      <c r="Z953" s="300">
        <f t="shared" si="173"/>
        <v>0.04</v>
      </c>
      <c r="AA953" s="300">
        <f t="shared" si="174"/>
        <v>0</v>
      </c>
      <c r="AB953" s="361">
        <f t="shared" si="175"/>
        <v>3</v>
      </c>
    </row>
    <row r="954" spans="1:28" x14ac:dyDescent="0.2">
      <c r="A954" s="72" t="str">
        <f t="shared" si="187"/>
        <v>乗0LYA</v>
      </c>
      <c r="B954" s="272" t="s">
        <v>953</v>
      </c>
      <c r="C954" s="272" t="s">
        <v>796</v>
      </c>
      <c r="D954" s="273" t="s">
        <v>15</v>
      </c>
      <c r="E954" s="273" t="s">
        <v>97</v>
      </c>
      <c r="F954" s="272">
        <v>0.04</v>
      </c>
      <c r="G954" s="272">
        <v>0</v>
      </c>
      <c r="H954" s="272">
        <v>3</v>
      </c>
      <c r="I954" s="274" t="s">
        <v>241</v>
      </c>
      <c r="J954" s="272" t="s">
        <v>973</v>
      </c>
      <c r="T954" s="318" t="str">
        <f t="shared" si="168"/>
        <v>乗用車</v>
      </c>
      <c r="U954" s="300" t="str">
        <f t="shared" si="169"/>
        <v>LPG</v>
      </c>
      <c r="V954" s="300" t="str">
        <f t="shared" si="170"/>
        <v>全て</v>
      </c>
      <c r="W954" s="300" t="str">
        <f t="shared" si="171"/>
        <v>H12</v>
      </c>
      <c r="X954" s="301" t="str">
        <f t="shared" si="172"/>
        <v>YA</v>
      </c>
      <c r="Y954" s="380" t="s">
        <v>1708</v>
      </c>
      <c r="Z954" s="300">
        <f t="shared" si="173"/>
        <v>0.04</v>
      </c>
      <c r="AA954" s="300">
        <f t="shared" si="174"/>
        <v>0</v>
      </c>
      <c r="AB954" s="361">
        <f t="shared" si="175"/>
        <v>3</v>
      </c>
    </row>
    <row r="955" spans="1:28" x14ac:dyDescent="0.2">
      <c r="A955" s="72" t="str">
        <f t="shared" si="187"/>
        <v>乗0LUA</v>
      </c>
      <c r="B955" s="272" t="s">
        <v>953</v>
      </c>
      <c r="C955" s="272" t="s">
        <v>796</v>
      </c>
      <c r="D955" s="273" t="s">
        <v>15</v>
      </c>
      <c r="E955" s="273" t="s">
        <v>86</v>
      </c>
      <c r="F955" s="272">
        <v>0.02</v>
      </c>
      <c r="G955" s="272">
        <v>0</v>
      </c>
      <c r="H955" s="272">
        <v>3</v>
      </c>
      <c r="I955" s="274" t="s">
        <v>235</v>
      </c>
      <c r="J955" s="273" t="s">
        <v>245</v>
      </c>
      <c r="T955" s="318" t="str">
        <f t="shared" si="168"/>
        <v>乗用車</v>
      </c>
      <c r="U955" s="300" t="str">
        <f t="shared" si="169"/>
        <v>LPG</v>
      </c>
      <c r="V955" s="300" t="str">
        <f t="shared" si="170"/>
        <v>全て</v>
      </c>
      <c r="W955" s="300" t="str">
        <f t="shared" si="171"/>
        <v>H12</v>
      </c>
      <c r="X955" s="301" t="str">
        <f t="shared" si="172"/>
        <v>UA</v>
      </c>
      <c r="Y955" s="380" t="s">
        <v>1709</v>
      </c>
      <c r="Z955" s="300">
        <f t="shared" si="173"/>
        <v>0.02</v>
      </c>
      <c r="AA955" s="300">
        <f t="shared" si="174"/>
        <v>0</v>
      </c>
      <c r="AB955" s="361">
        <f t="shared" si="175"/>
        <v>3</v>
      </c>
    </row>
    <row r="956" spans="1:28" x14ac:dyDescent="0.2">
      <c r="A956" s="72" t="str">
        <f t="shared" si="187"/>
        <v>乗0LZA</v>
      </c>
      <c r="B956" s="272" t="s">
        <v>953</v>
      </c>
      <c r="C956" s="272" t="s">
        <v>796</v>
      </c>
      <c r="D956" s="273" t="s">
        <v>15</v>
      </c>
      <c r="E956" s="273" t="s">
        <v>101</v>
      </c>
      <c r="F956" s="272">
        <v>0.02</v>
      </c>
      <c r="G956" s="272">
        <v>0</v>
      </c>
      <c r="H956" s="272">
        <v>3</v>
      </c>
      <c r="I956" s="274" t="s">
        <v>241</v>
      </c>
      <c r="J956" s="273" t="s">
        <v>974</v>
      </c>
      <c r="T956" s="318" t="str">
        <f t="shared" si="168"/>
        <v>乗用車</v>
      </c>
      <c r="U956" s="300" t="str">
        <f t="shared" si="169"/>
        <v>LPG</v>
      </c>
      <c r="V956" s="300" t="str">
        <f t="shared" si="170"/>
        <v>全て</v>
      </c>
      <c r="W956" s="300" t="str">
        <f t="shared" si="171"/>
        <v>H12</v>
      </c>
      <c r="X956" s="301" t="str">
        <f t="shared" si="172"/>
        <v>ZA</v>
      </c>
      <c r="Y956" s="380" t="s">
        <v>1709</v>
      </c>
      <c r="Z956" s="300">
        <f t="shared" si="173"/>
        <v>0.02</v>
      </c>
      <c r="AA956" s="300">
        <f t="shared" si="174"/>
        <v>0</v>
      </c>
      <c r="AB956" s="361">
        <f t="shared" si="175"/>
        <v>3</v>
      </c>
    </row>
    <row r="957" spans="1:28" x14ac:dyDescent="0.2">
      <c r="A957" s="72" t="str">
        <f t="shared" si="187"/>
        <v>乗0LABA</v>
      </c>
      <c r="B957" s="272" t="s">
        <v>953</v>
      </c>
      <c r="C957" s="272" t="s">
        <v>796</v>
      </c>
      <c r="D957" s="273" t="s">
        <v>839</v>
      </c>
      <c r="E957" s="273" t="s">
        <v>495</v>
      </c>
      <c r="F957" s="272">
        <v>0.05</v>
      </c>
      <c r="G957" s="272">
        <v>0</v>
      </c>
      <c r="H957" s="272">
        <v>3</v>
      </c>
      <c r="I957" s="274" t="s">
        <v>235</v>
      </c>
      <c r="J957" s="273"/>
      <c r="T957" s="318" t="str">
        <f t="shared" si="168"/>
        <v>乗用車</v>
      </c>
      <c r="U957" s="300" t="str">
        <f t="shared" si="169"/>
        <v>LPG</v>
      </c>
      <c r="V957" s="300" t="str">
        <f t="shared" si="170"/>
        <v>全て</v>
      </c>
      <c r="W957" s="300" t="str">
        <f t="shared" si="171"/>
        <v>H17</v>
      </c>
      <c r="X957" s="301" t="str">
        <f t="shared" si="172"/>
        <v>ABA</v>
      </c>
      <c r="Y957" s="380"/>
      <c r="Z957" s="300">
        <f t="shared" si="173"/>
        <v>0.05</v>
      </c>
      <c r="AA957" s="300">
        <f t="shared" si="174"/>
        <v>0</v>
      </c>
      <c r="AB957" s="361">
        <f t="shared" si="175"/>
        <v>3</v>
      </c>
    </row>
    <row r="958" spans="1:28" x14ac:dyDescent="0.2">
      <c r="A958" s="72" t="str">
        <f t="shared" si="187"/>
        <v>乗0LAAA</v>
      </c>
      <c r="B958" s="272" t="s">
        <v>953</v>
      </c>
      <c r="C958" s="272" t="s">
        <v>796</v>
      </c>
      <c r="D958" s="273" t="s">
        <v>839</v>
      </c>
      <c r="E958" s="273" t="s">
        <v>496</v>
      </c>
      <c r="F958" s="272">
        <v>2.5000000000000001E-2</v>
      </c>
      <c r="G958" s="272">
        <v>0</v>
      </c>
      <c r="H958" s="272">
        <v>3</v>
      </c>
      <c r="I958" s="274" t="s">
        <v>241</v>
      </c>
      <c r="J958" s="273" t="s">
        <v>242</v>
      </c>
      <c r="T958" s="318" t="str">
        <f t="shared" si="168"/>
        <v>乗用車</v>
      </c>
      <c r="U958" s="300" t="str">
        <f t="shared" si="169"/>
        <v>LPG</v>
      </c>
      <c r="V958" s="300" t="str">
        <f t="shared" si="170"/>
        <v>全て</v>
      </c>
      <c r="W958" s="300" t="str">
        <f t="shared" si="171"/>
        <v>H17</v>
      </c>
      <c r="X958" s="301" t="str">
        <f t="shared" si="172"/>
        <v>AAA</v>
      </c>
      <c r="Y958" s="380"/>
      <c r="Z958" s="300">
        <f t="shared" si="173"/>
        <v>2.5000000000000001E-2</v>
      </c>
      <c r="AA958" s="300">
        <f t="shared" si="174"/>
        <v>0</v>
      </c>
      <c r="AB958" s="361">
        <f t="shared" si="175"/>
        <v>3</v>
      </c>
    </row>
    <row r="959" spans="1:28" x14ac:dyDescent="0.2">
      <c r="A959" s="72" t="str">
        <f t="shared" si="187"/>
        <v>乗0LALA</v>
      </c>
      <c r="B959" s="272" t="s">
        <v>953</v>
      </c>
      <c r="C959" s="272" t="s">
        <v>796</v>
      </c>
      <c r="D959" s="273" t="s">
        <v>839</v>
      </c>
      <c r="E959" s="273" t="s">
        <v>497</v>
      </c>
      <c r="F959" s="272">
        <v>1.2500000000000001E-2</v>
      </c>
      <c r="G959" s="272">
        <v>0</v>
      </c>
      <c r="H959" s="272">
        <v>3</v>
      </c>
      <c r="I959" s="274" t="s">
        <v>498</v>
      </c>
      <c r="J959" s="273" t="s">
        <v>499</v>
      </c>
      <c r="T959" s="318" t="str">
        <f t="shared" si="168"/>
        <v>乗用車</v>
      </c>
      <c r="U959" s="300" t="str">
        <f t="shared" si="169"/>
        <v>LPG</v>
      </c>
      <c r="V959" s="300" t="str">
        <f t="shared" si="170"/>
        <v>全て</v>
      </c>
      <c r="W959" s="300" t="str">
        <f t="shared" si="171"/>
        <v>H17</v>
      </c>
      <c r="X959" s="301" t="str">
        <f t="shared" si="172"/>
        <v>ALA</v>
      </c>
      <c r="Y959" s="380"/>
      <c r="Z959" s="300">
        <f t="shared" si="173"/>
        <v>1.2500000000000001E-2</v>
      </c>
      <c r="AA959" s="300">
        <f t="shared" si="174"/>
        <v>0</v>
      </c>
      <c r="AB959" s="361">
        <f t="shared" si="175"/>
        <v>3</v>
      </c>
    </row>
    <row r="960" spans="1:28" x14ac:dyDescent="0.2">
      <c r="A960" s="72" t="str">
        <f t="shared" si="187"/>
        <v>乗0LCAA</v>
      </c>
      <c r="B960" s="268" t="s">
        <v>953</v>
      </c>
      <c r="C960" s="268" t="s">
        <v>796</v>
      </c>
      <c r="D960" s="268" t="s">
        <v>839</v>
      </c>
      <c r="E960" s="268" t="s">
        <v>947</v>
      </c>
      <c r="F960" s="268">
        <v>2.5000000000000001E-2</v>
      </c>
      <c r="G960" s="268">
        <v>0</v>
      </c>
      <c r="H960" s="268">
        <v>3</v>
      </c>
      <c r="I960" s="12" t="s">
        <v>241</v>
      </c>
      <c r="J960" s="72" t="s">
        <v>974</v>
      </c>
      <c r="T960" s="318" t="str">
        <f t="shared" si="168"/>
        <v>乗用車</v>
      </c>
      <c r="U960" s="300" t="str">
        <f t="shared" si="169"/>
        <v>LPG</v>
      </c>
      <c r="V960" s="300" t="str">
        <f t="shared" si="170"/>
        <v>全て</v>
      </c>
      <c r="W960" s="300" t="str">
        <f t="shared" si="171"/>
        <v>H17</v>
      </c>
      <c r="X960" s="301" t="str">
        <f t="shared" si="172"/>
        <v>CAA</v>
      </c>
      <c r="Y960" s="380" t="s">
        <v>1056</v>
      </c>
      <c r="Z960" s="300">
        <f t="shared" si="173"/>
        <v>2.5000000000000001E-2</v>
      </c>
      <c r="AA960" s="300">
        <f t="shared" si="174"/>
        <v>0</v>
      </c>
      <c r="AB960" s="361">
        <f t="shared" si="175"/>
        <v>3</v>
      </c>
    </row>
    <row r="961" spans="1:28" x14ac:dyDescent="0.2">
      <c r="A961" s="72" t="str">
        <f t="shared" si="187"/>
        <v>乗0LCBA</v>
      </c>
      <c r="B961" s="268" t="s">
        <v>953</v>
      </c>
      <c r="C961" s="268" t="s">
        <v>796</v>
      </c>
      <c r="D961" s="268" t="s">
        <v>839</v>
      </c>
      <c r="E961" s="268" t="s">
        <v>948</v>
      </c>
      <c r="F961" s="268">
        <v>2.5000000000000001E-2</v>
      </c>
      <c r="G961" s="268">
        <v>0</v>
      </c>
      <c r="H961" s="268">
        <v>3</v>
      </c>
      <c r="I961" s="12" t="s">
        <v>248</v>
      </c>
      <c r="J961" s="72" t="s">
        <v>245</v>
      </c>
      <c r="T961" s="318" t="str">
        <f t="shared" si="168"/>
        <v>乗用車</v>
      </c>
      <c r="U961" s="300" t="str">
        <f t="shared" si="169"/>
        <v>LPG</v>
      </c>
      <c r="V961" s="300" t="str">
        <f t="shared" si="170"/>
        <v>全て</v>
      </c>
      <c r="W961" s="300" t="str">
        <f t="shared" si="171"/>
        <v>H17</v>
      </c>
      <c r="X961" s="301" t="str">
        <f t="shared" si="172"/>
        <v>CBA</v>
      </c>
      <c r="Y961" s="380" t="s">
        <v>1056</v>
      </c>
      <c r="Z961" s="300">
        <f t="shared" si="173"/>
        <v>2.5000000000000001E-2</v>
      </c>
      <c r="AA961" s="300">
        <f t="shared" si="174"/>
        <v>0</v>
      </c>
      <c r="AB961" s="361">
        <f t="shared" si="175"/>
        <v>3</v>
      </c>
    </row>
    <row r="962" spans="1:28" x14ac:dyDescent="0.2">
      <c r="A962" s="72" t="str">
        <f t="shared" si="187"/>
        <v>乗0LCLA</v>
      </c>
      <c r="B962" s="268" t="s">
        <v>953</v>
      </c>
      <c r="C962" s="268" t="s">
        <v>796</v>
      </c>
      <c r="D962" s="268" t="s">
        <v>839</v>
      </c>
      <c r="E962" s="268" t="s">
        <v>500</v>
      </c>
      <c r="F962" s="268">
        <v>2.5000000000000001E-2</v>
      </c>
      <c r="G962" s="268">
        <v>0</v>
      </c>
      <c r="H962" s="268">
        <v>3</v>
      </c>
      <c r="I962" s="12" t="s">
        <v>498</v>
      </c>
      <c r="J962" s="72" t="s">
        <v>1134</v>
      </c>
      <c r="T962" s="318" t="str">
        <f t="shared" si="168"/>
        <v>乗用車</v>
      </c>
      <c r="U962" s="300" t="str">
        <f t="shared" si="169"/>
        <v>LPG</v>
      </c>
      <c r="V962" s="300" t="str">
        <f t="shared" si="170"/>
        <v>全て</v>
      </c>
      <c r="W962" s="300" t="str">
        <f t="shared" si="171"/>
        <v>H17</v>
      </c>
      <c r="X962" s="301" t="str">
        <f t="shared" si="172"/>
        <v>CLA</v>
      </c>
      <c r="Y962" s="380" t="s">
        <v>1056</v>
      </c>
      <c r="Z962" s="300">
        <f t="shared" si="173"/>
        <v>2.5000000000000001E-2</v>
      </c>
      <c r="AA962" s="300">
        <f t="shared" si="174"/>
        <v>0</v>
      </c>
      <c r="AB962" s="361">
        <f t="shared" si="175"/>
        <v>3</v>
      </c>
    </row>
    <row r="963" spans="1:28" x14ac:dyDescent="0.2">
      <c r="A963" s="72" t="str">
        <f t="shared" si="187"/>
        <v>乗0LDAA</v>
      </c>
      <c r="B963" s="268" t="s">
        <v>953</v>
      </c>
      <c r="C963" s="268" t="s">
        <v>796</v>
      </c>
      <c r="D963" s="268" t="s">
        <v>839</v>
      </c>
      <c r="E963" s="268" t="s">
        <v>949</v>
      </c>
      <c r="F963" s="268">
        <v>1.2500000000000001E-2</v>
      </c>
      <c r="G963" s="268">
        <v>0</v>
      </c>
      <c r="H963" s="268">
        <v>3</v>
      </c>
      <c r="I963" s="12" t="s">
        <v>241</v>
      </c>
      <c r="J963" s="72" t="s">
        <v>1126</v>
      </c>
      <c r="T963" s="318" t="str">
        <f t="shared" si="168"/>
        <v>乗用車</v>
      </c>
      <c r="U963" s="300" t="str">
        <f t="shared" si="169"/>
        <v>LPG</v>
      </c>
      <c r="V963" s="300" t="str">
        <f t="shared" si="170"/>
        <v>全て</v>
      </c>
      <c r="W963" s="300" t="str">
        <f t="shared" si="171"/>
        <v>H17</v>
      </c>
      <c r="X963" s="301" t="str">
        <f t="shared" si="172"/>
        <v>DAA</v>
      </c>
      <c r="Y963" s="380" t="s">
        <v>1057</v>
      </c>
      <c r="Z963" s="300">
        <f t="shared" si="173"/>
        <v>1.2500000000000001E-2</v>
      </c>
      <c r="AA963" s="300">
        <f t="shared" si="174"/>
        <v>0</v>
      </c>
      <c r="AB963" s="361">
        <f t="shared" si="175"/>
        <v>3</v>
      </c>
    </row>
    <row r="964" spans="1:28" x14ac:dyDescent="0.2">
      <c r="A964" s="72" t="str">
        <f t="shared" si="187"/>
        <v>乗0LDBA</v>
      </c>
      <c r="B964" s="268" t="s">
        <v>953</v>
      </c>
      <c r="C964" s="268" t="s">
        <v>796</v>
      </c>
      <c r="D964" s="268" t="s">
        <v>839</v>
      </c>
      <c r="E964" s="268" t="s">
        <v>950</v>
      </c>
      <c r="F964" s="268">
        <v>1.2500000000000001E-2</v>
      </c>
      <c r="G964" s="268">
        <v>0</v>
      </c>
      <c r="H964" s="268">
        <v>3</v>
      </c>
      <c r="I964" s="12" t="s">
        <v>249</v>
      </c>
      <c r="J964" s="72" t="s">
        <v>283</v>
      </c>
      <c r="T964" s="318" t="str">
        <f t="shared" si="168"/>
        <v>乗用車</v>
      </c>
      <c r="U964" s="300" t="str">
        <f t="shared" si="169"/>
        <v>LPG</v>
      </c>
      <c r="V964" s="300" t="str">
        <f t="shared" si="170"/>
        <v>全て</v>
      </c>
      <c r="W964" s="300" t="str">
        <f t="shared" si="171"/>
        <v>H17</v>
      </c>
      <c r="X964" s="301" t="str">
        <f t="shared" si="172"/>
        <v>DBA</v>
      </c>
      <c r="Y964" s="380" t="s">
        <v>1057</v>
      </c>
      <c r="Z964" s="300">
        <f t="shared" si="173"/>
        <v>1.2500000000000001E-2</v>
      </c>
      <c r="AA964" s="300">
        <f t="shared" si="174"/>
        <v>0</v>
      </c>
      <c r="AB964" s="361">
        <f t="shared" si="175"/>
        <v>3</v>
      </c>
    </row>
    <row r="965" spans="1:28" x14ac:dyDescent="0.2">
      <c r="A965" s="72" t="str">
        <f t="shared" si="187"/>
        <v>乗0LDLA</v>
      </c>
      <c r="B965" s="72" t="s">
        <v>953</v>
      </c>
      <c r="C965" s="72" t="s">
        <v>796</v>
      </c>
      <c r="D965" s="72" t="s">
        <v>839</v>
      </c>
      <c r="E965" s="72" t="s">
        <v>501</v>
      </c>
      <c r="F965" s="72">
        <v>1.2500000000000001E-2</v>
      </c>
      <c r="G965" s="268">
        <v>0</v>
      </c>
      <c r="H965" s="72">
        <v>3</v>
      </c>
      <c r="I965" s="12" t="s">
        <v>498</v>
      </c>
      <c r="J965" s="72" t="s">
        <v>1133</v>
      </c>
      <c r="T965" s="318" t="str">
        <f t="shared" si="168"/>
        <v>乗用車</v>
      </c>
      <c r="U965" s="300" t="str">
        <f t="shared" si="169"/>
        <v>LPG</v>
      </c>
      <c r="V965" s="300" t="str">
        <f t="shared" si="170"/>
        <v>全て</v>
      </c>
      <c r="W965" s="300" t="str">
        <f t="shared" si="171"/>
        <v>H17</v>
      </c>
      <c r="X965" s="301" t="str">
        <f t="shared" si="172"/>
        <v>DLA</v>
      </c>
      <c r="Y965" s="380" t="s">
        <v>1057</v>
      </c>
      <c r="Z965" s="300">
        <f t="shared" si="173"/>
        <v>1.2500000000000001E-2</v>
      </c>
      <c r="AA965" s="300">
        <f t="shared" si="174"/>
        <v>0</v>
      </c>
      <c r="AB965" s="361">
        <f t="shared" si="175"/>
        <v>3</v>
      </c>
    </row>
    <row r="966" spans="1:28" x14ac:dyDescent="0.2">
      <c r="A966" s="72" t="str">
        <f t="shared" si="187"/>
        <v>乗0LLBA</v>
      </c>
      <c r="B966" s="72" t="s">
        <v>953</v>
      </c>
      <c r="C966" s="72" t="s">
        <v>796</v>
      </c>
      <c r="D966" s="72" t="s">
        <v>1100</v>
      </c>
      <c r="E966" s="72" t="s">
        <v>502</v>
      </c>
      <c r="F966" s="72">
        <v>0.05</v>
      </c>
      <c r="G966" s="268">
        <v>0</v>
      </c>
      <c r="H966" s="72">
        <v>3</v>
      </c>
      <c r="I966" s="12" t="s">
        <v>235</v>
      </c>
      <c r="T966" s="318" t="str">
        <f t="shared" si="168"/>
        <v>乗用車</v>
      </c>
      <c r="U966" s="300" t="str">
        <f t="shared" si="169"/>
        <v>LPG</v>
      </c>
      <c r="V966" s="300" t="str">
        <f t="shared" si="170"/>
        <v>全て</v>
      </c>
      <c r="W966" s="300" t="str">
        <f t="shared" si="171"/>
        <v>H21</v>
      </c>
      <c r="X966" s="301" t="str">
        <f t="shared" si="172"/>
        <v>LBA</v>
      </c>
      <c r="Y966" s="380"/>
      <c r="Z966" s="300">
        <f t="shared" si="173"/>
        <v>0.05</v>
      </c>
      <c r="AA966" s="300">
        <f t="shared" si="174"/>
        <v>0</v>
      </c>
      <c r="AB966" s="361">
        <f t="shared" si="175"/>
        <v>3</v>
      </c>
    </row>
    <row r="967" spans="1:28" x14ac:dyDescent="0.2">
      <c r="A967" s="72" t="str">
        <f t="shared" si="187"/>
        <v>乗0LLAA</v>
      </c>
      <c r="B967" s="72" t="s">
        <v>953</v>
      </c>
      <c r="C967" s="72" t="s">
        <v>796</v>
      </c>
      <c r="D967" s="72" t="s">
        <v>1100</v>
      </c>
      <c r="E967" s="72" t="s">
        <v>503</v>
      </c>
      <c r="F967" s="72">
        <v>2.5000000000000001E-2</v>
      </c>
      <c r="G967" s="268">
        <v>0</v>
      </c>
      <c r="H967" s="72">
        <v>3</v>
      </c>
      <c r="I967" s="12" t="s">
        <v>241</v>
      </c>
      <c r="J967" s="72" t="s">
        <v>242</v>
      </c>
      <c r="T967" s="318" t="str">
        <f t="shared" si="168"/>
        <v>乗用車</v>
      </c>
      <c r="U967" s="300" t="str">
        <f t="shared" si="169"/>
        <v>LPG</v>
      </c>
      <c r="V967" s="300" t="str">
        <f t="shared" si="170"/>
        <v>全て</v>
      </c>
      <c r="W967" s="300" t="str">
        <f t="shared" si="171"/>
        <v>H21</v>
      </c>
      <c r="X967" s="301" t="str">
        <f t="shared" si="172"/>
        <v>LAA</v>
      </c>
      <c r="Y967" s="380"/>
      <c r="Z967" s="300">
        <f t="shared" si="173"/>
        <v>2.5000000000000001E-2</v>
      </c>
      <c r="AA967" s="300">
        <f t="shared" si="174"/>
        <v>0</v>
      </c>
      <c r="AB967" s="361">
        <f t="shared" si="175"/>
        <v>3</v>
      </c>
    </row>
    <row r="968" spans="1:28" x14ac:dyDescent="0.2">
      <c r="A968" s="72" t="str">
        <f t="shared" si="187"/>
        <v>乗0LLLA</v>
      </c>
      <c r="B968" s="72" t="s">
        <v>953</v>
      </c>
      <c r="C968" s="72" t="s">
        <v>796</v>
      </c>
      <c r="D968" s="72" t="s">
        <v>1100</v>
      </c>
      <c r="E968" s="72" t="s">
        <v>504</v>
      </c>
      <c r="F968" s="72">
        <v>1.2500000000000001E-2</v>
      </c>
      <c r="G968" s="268">
        <v>0</v>
      </c>
      <c r="H968" s="72">
        <v>3</v>
      </c>
      <c r="I968" s="12" t="s">
        <v>498</v>
      </c>
      <c r="J968" s="72" t="s">
        <v>499</v>
      </c>
      <c r="T968" s="318" t="str">
        <f t="shared" si="168"/>
        <v>乗用車</v>
      </c>
      <c r="U968" s="300" t="str">
        <f t="shared" si="169"/>
        <v>LPG</v>
      </c>
      <c r="V968" s="300" t="str">
        <f t="shared" si="170"/>
        <v>全て</v>
      </c>
      <c r="W968" s="300" t="str">
        <f t="shared" si="171"/>
        <v>H21</v>
      </c>
      <c r="X968" s="301" t="str">
        <f t="shared" si="172"/>
        <v>LLA</v>
      </c>
      <c r="Y968" s="380"/>
      <c r="Z968" s="300">
        <f t="shared" si="173"/>
        <v>1.2500000000000001E-2</v>
      </c>
      <c r="AA968" s="300">
        <f t="shared" si="174"/>
        <v>0</v>
      </c>
      <c r="AB968" s="361">
        <f t="shared" si="175"/>
        <v>3</v>
      </c>
    </row>
    <row r="969" spans="1:28" x14ac:dyDescent="0.2">
      <c r="A969" s="72" t="str">
        <f t="shared" si="187"/>
        <v>乗0LMBA</v>
      </c>
      <c r="B969" s="72" t="s">
        <v>953</v>
      </c>
      <c r="C969" s="72" t="s">
        <v>796</v>
      </c>
      <c r="D969" s="72" t="s">
        <v>1100</v>
      </c>
      <c r="E969" s="72" t="s">
        <v>505</v>
      </c>
      <c r="F969" s="72">
        <v>2.5000000000000001E-2</v>
      </c>
      <c r="G969" s="268">
        <v>0</v>
      </c>
      <c r="H969" s="72">
        <v>3</v>
      </c>
      <c r="I969" s="12" t="s">
        <v>248</v>
      </c>
      <c r="J969" s="72" t="s">
        <v>1056</v>
      </c>
      <c r="T969" s="318" t="str">
        <f t="shared" ref="T969:T1032" si="188">IF(LEFT(C969,1)="貨","トラック・バス","乗用車")</f>
        <v>乗用車</v>
      </c>
      <c r="U969" s="300" t="str">
        <f t="shared" ref="U969:U1032" si="189">VLOOKUP(RIGHT(C969,1),$AL$4:$AM$8,2,FALSE)</f>
        <v>LPG</v>
      </c>
      <c r="V969" s="300" t="str">
        <f t="shared" ref="V969:V1032" si="190">VLOOKUP(VALUE(MID(C969,2,1)),$AL$10:$AM$15,2,FALSE)</f>
        <v>全て</v>
      </c>
      <c r="W969" s="300" t="str">
        <f t="shared" ref="W969:W1032" si="191">D969</f>
        <v>H21</v>
      </c>
      <c r="X969" s="301" t="str">
        <f t="shared" ref="X969:X1032" si="192">E969</f>
        <v>MBA</v>
      </c>
      <c r="Y969" s="380" t="s">
        <v>1056</v>
      </c>
      <c r="Z969" s="300">
        <f t="shared" ref="Z969:Z1032" si="193">F969</f>
        <v>2.5000000000000001E-2</v>
      </c>
      <c r="AA969" s="300">
        <f t="shared" ref="AA969:AA1032" si="194">G969</f>
        <v>0</v>
      </c>
      <c r="AB969" s="361">
        <f t="shared" ref="AB969:AB1032" si="195">H969</f>
        <v>3</v>
      </c>
    </row>
    <row r="970" spans="1:28" x14ac:dyDescent="0.2">
      <c r="A970" s="72" t="str">
        <f t="shared" si="187"/>
        <v>乗0LMAA</v>
      </c>
      <c r="B970" s="72" t="s">
        <v>953</v>
      </c>
      <c r="C970" s="72" t="s">
        <v>796</v>
      </c>
      <c r="D970" s="72" t="s">
        <v>1100</v>
      </c>
      <c r="E970" s="72" t="s">
        <v>506</v>
      </c>
      <c r="F970" s="72">
        <v>2.5000000000000001E-2</v>
      </c>
      <c r="G970" s="268">
        <v>0</v>
      </c>
      <c r="H970" s="72">
        <v>3</v>
      </c>
      <c r="I970" s="12" t="s">
        <v>241</v>
      </c>
      <c r="J970" s="72" t="s">
        <v>1114</v>
      </c>
      <c r="T970" s="318" t="str">
        <f t="shared" si="188"/>
        <v>乗用車</v>
      </c>
      <c r="U970" s="300" t="str">
        <f t="shared" si="189"/>
        <v>LPG</v>
      </c>
      <c r="V970" s="300" t="str">
        <f t="shared" si="190"/>
        <v>全て</v>
      </c>
      <c r="W970" s="300" t="str">
        <f t="shared" si="191"/>
        <v>H21</v>
      </c>
      <c r="X970" s="301" t="str">
        <f t="shared" si="192"/>
        <v>MAA</v>
      </c>
      <c r="Y970" s="380" t="s">
        <v>1056</v>
      </c>
      <c r="Z970" s="300">
        <f t="shared" si="193"/>
        <v>2.5000000000000001E-2</v>
      </c>
      <c r="AA970" s="300">
        <f t="shared" si="194"/>
        <v>0</v>
      </c>
      <c r="AB970" s="361">
        <f t="shared" si="195"/>
        <v>3</v>
      </c>
    </row>
    <row r="971" spans="1:28" x14ac:dyDescent="0.2">
      <c r="A971" s="72" t="str">
        <f t="shared" si="187"/>
        <v>乗0LMLA</v>
      </c>
      <c r="B971" s="72" t="s">
        <v>953</v>
      </c>
      <c r="C971" s="72" t="s">
        <v>796</v>
      </c>
      <c r="D971" s="72" t="s">
        <v>1100</v>
      </c>
      <c r="E971" s="72" t="s">
        <v>507</v>
      </c>
      <c r="F971" s="72">
        <v>2.5000000000000001E-2</v>
      </c>
      <c r="G971" s="268">
        <v>0</v>
      </c>
      <c r="H971" s="72">
        <v>3</v>
      </c>
      <c r="I971" s="12" t="s">
        <v>498</v>
      </c>
      <c r="J971" s="72" t="s">
        <v>1134</v>
      </c>
      <c r="T971" s="318" t="str">
        <f t="shared" si="188"/>
        <v>乗用車</v>
      </c>
      <c r="U971" s="300" t="str">
        <f t="shared" si="189"/>
        <v>LPG</v>
      </c>
      <c r="V971" s="300" t="str">
        <f t="shared" si="190"/>
        <v>全て</v>
      </c>
      <c r="W971" s="300" t="str">
        <f t="shared" si="191"/>
        <v>H21</v>
      </c>
      <c r="X971" s="301" t="str">
        <f t="shared" si="192"/>
        <v>MLA</v>
      </c>
      <c r="Y971" s="380" t="s">
        <v>1056</v>
      </c>
      <c r="Z971" s="300">
        <f t="shared" si="193"/>
        <v>2.5000000000000001E-2</v>
      </c>
      <c r="AA971" s="300">
        <f t="shared" si="194"/>
        <v>0</v>
      </c>
      <c r="AB971" s="361">
        <f t="shared" si="195"/>
        <v>3</v>
      </c>
    </row>
    <row r="972" spans="1:28" x14ac:dyDescent="0.2">
      <c r="A972" s="72" t="str">
        <f t="shared" si="187"/>
        <v>乗0LRBA</v>
      </c>
      <c r="B972" s="72" t="s">
        <v>953</v>
      </c>
      <c r="C972" s="72" t="s">
        <v>796</v>
      </c>
      <c r="D972" s="72" t="s">
        <v>1100</v>
      </c>
      <c r="E972" s="72" t="s">
        <v>508</v>
      </c>
      <c r="F972" s="72">
        <v>1.2500000000000001E-2</v>
      </c>
      <c r="G972" s="268">
        <v>0</v>
      </c>
      <c r="H972" s="72">
        <v>3</v>
      </c>
      <c r="I972" s="12" t="s">
        <v>249</v>
      </c>
      <c r="J972" s="72" t="s">
        <v>1057</v>
      </c>
      <c r="T972" s="318" t="str">
        <f t="shared" si="188"/>
        <v>乗用車</v>
      </c>
      <c r="U972" s="300" t="str">
        <f t="shared" si="189"/>
        <v>LPG</v>
      </c>
      <c r="V972" s="300" t="str">
        <f t="shared" si="190"/>
        <v>全て</v>
      </c>
      <c r="W972" s="300" t="str">
        <f t="shared" si="191"/>
        <v>H21</v>
      </c>
      <c r="X972" s="301" t="str">
        <f t="shared" si="192"/>
        <v>RBA</v>
      </c>
      <c r="Y972" s="380" t="s">
        <v>1057</v>
      </c>
      <c r="Z972" s="300">
        <f t="shared" si="193"/>
        <v>1.2500000000000001E-2</v>
      </c>
      <c r="AA972" s="300">
        <f t="shared" si="194"/>
        <v>0</v>
      </c>
      <c r="AB972" s="361">
        <f t="shared" si="195"/>
        <v>3</v>
      </c>
    </row>
    <row r="973" spans="1:28" x14ac:dyDescent="0.2">
      <c r="A973" s="72" t="str">
        <f t="shared" si="187"/>
        <v>乗0LRAA</v>
      </c>
      <c r="B973" s="72" t="s">
        <v>953</v>
      </c>
      <c r="C973" s="72" t="s">
        <v>796</v>
      </c>
      <c r="D973" s="72" t="s">
        <v>1100</v>
      </c>
      <c r="E973" s="72" t="s">
        <v>509</v>
      </c>
      <c r="F973" s="72">
        <v>1.2500000000000001E-2</v>
      </c>
      <c r="G973" s="268">
        <v>0</v>
      </c>
      <c r="H973" s="72">
        <v>3</v>
      </c>
      <c r="I973" s="12" t="s">
        <v>241</v>
      </c>
      <c r="J973" s="72" t="s">
        <v>1104</v>
      </c>
      <c r="T973" s="318" t="str">
        <f t="shared" si="188"/>
        <v>乗用車</v>
      </c>
      <c r="U973" s="300" t="str">
        <f t="shared" si="189"/>
        <v>LPG</v>
      </c>
      <c r="V973" s="300" t="str">
        <f t="shared" si="190"/>
        <v>全て</v>
      </c>
      <c r="W973" s="300" t="str">
        <f t="shared" si="191"/>
        <v>H21</v>
      </c>
      <c r="X973" s="301" t="str">
        <f t="shared" si="192"/>
        <v>RAA</v>
      </c>
      <c r="Y973" s="380" t="s">
        <v>1057</v>
      </c>
      <c r="Z973" s="300">
        <f t="shared" si="193"/>
        <v>1.2500000000000001E-2</v>
      </c>
      <c r="AA973" s="300">
        <f t="shared" si="194"/>
        <v>0</v>
      </c>
      <c r="AB973" s="361">
        <f t="shared" si="195"/>
        <v>3</v>
      </c>
    </row>
    <row r="974" spans="1:28" x14ac:dyDescent="0.2">
      <c r="A974" s="72" t="str">
        <f t="shared" si="187"/>
        <v>乗0LRLA</v>
      </c>
      <c r="B974" s="72" t="s">
        <v>953</v>
      </c>
      <c r="C974" s="72" t="s">
        <v>796</v>
      </c>
      <c r="D974" s="72" t="s">
        <v>1100</v>
      </c>
      <c r="E974" s="72" t="s">
        <v>510</v>
      </c>
      <c r="F974" s="72">
        <v>1.2500000000000001E-2</v>
      </c>
      <c r="G974" s="268">
        <v>0</v>
      </c>
      <c r="H974" s="72">
        <v>3</v>
      </c>
      <c r="I974" s="12" t="s">
        <v>498</v>
      </c>
      <c r="J974" s="72" t="s">
        <v>1133</v>
      </c>
      <c r="T974" s="318" t="str">
        <f t="shared" si="188"/>
        <v>乗用車</v>
      </c>
      <c r="U974" s="300" t="str">
        <f t="shared" si="189"/>
        <v>LPG</v>
      </c>
      <c r="V974" s="300" t="str">
        <f t="shared" si="190"/>
        <v>全て</v>
      </c>
      <c r="W974" s="300" t="str">
        <f t="shared" si="191"/>
        <v>H21</v>
      </c>
      <c r="X974" s="301" t="str">
        <f t="shared" si="192"/>
        <v>RLA</v>
      </c>
      <c r="Y974" s="380" t="s">
        <v>1057</v>
      </c>
      <c r="Z974" s="300">
        <f t="shared" si="193"/>
        <v>1.2500000000000001E-2</v>
      </c>
      <c r="AA974" s="300">
        <f t="shared" si="194"/>
        <v>0</v>
      </c>
      <c r="AB974" s="361">
        <f t="shared" si="195"/>
        <v>3</v>
      </c>
    </row>
    <row r="975" spans="1:28" x14ac:dyDescent="0.2">
      <c r="A975" s="72" t="str">
        <f t="shared" si="187"/>
        <v>乗0LQBA</v>
      </c>
      <c r="B975" s="72" t="s">
        <v>953</v>
      </c>
      <c r="C975" s="72" t="s">
        <v>796</v>
      </c>
      <c r="D975" s="72" t="s">
        <v>1100</v>
      </c>
      <c r="E975" s="72" t="s">
        <v>511</v>
      </c>
      <c r="F975" s="72">
        <v>4.4999999999999998E-2</v>
      </c>
      <c r="G975" s="268">
        <v>0</v>
      </c>
      <c r="H975" s="72">
        <v>3</v>
      </c>
      <c r="I975" s="12" t="s">
        <v>235</v>
      </c>
      <c r="J975" s="72" t="s">
        <v>1119</v>
      </c>
      <c r="T975" s="318" t="str">
        <f t="shared" si="188"/>
        <v>乗用車</v>
      </c>
      <c r="U975" s="300" t="str">
        <f t="shared" si="189"/>
        <v>LPG</v>
      </c>
      <c r="V975" s="300" t="str">
        <f t="shared" si="190"/>
        <v>全て</v>
      </c>
      <c r="W975" s="300" t="str">
        <f t="shared" si="191"/>
        <v>H21</v>
      </c>
      <c r="X975" s="301" t="str">
        <f t="shared" si="192"/>
        <v>QBA</v>
      </c>
      <c r="Y975" s="380" t="s">
        <v>1705</v>
      </c>
      <c r="Z975" s="300">
        <f t="shared" si="193"/>
        <v>4.4999999999999998E-2</v>
      </c>
      <c r="AA975" s="300">
        <f t="shared" si="194"/>
        <v>0</v>
      </c>
      <c r="AB975" s="361">
        <f t="shared" si="195"/>
        <v>3</v>
      </c>
    </row>
    <row r="976" spans="1:28" x14ac:dyDescent="0.2">
      <c r="A976" s="72" t="str">
        <f t="shared" si="187"/>
        <v>乗0LQAA</v>
      </c>
      <c r="B976" s="72" t="s">
        <v>953</v>
      </c>
      <c r="C976" s="72" t="s">
        <v>796</v>
      </c>
      <c r="D976" s="72" t="s">
        <v>1100</v>
      </c>
      <c r="E976" s="72" t="s">
        <v>512</v>
      </c>
      <c r="F976" s="72">
        <v>4.4999999999999998E-2</v>
      </c>
      <c r="G976" s="268">
        <v>0</v>
      </c>
      <c r="H976" s="72">
        <v>3</v>
      </c>
      <c r="I976" s="12" t="s">
        <v>241</v>
      </c>
      <c r="J976" s="72" t="s">
        <v>513</v>
      </c>
      <c r="T976" s="318" t="str">
        <f t="shared" si="188"/>
        <v>乗用車</v>
      </c>
      <c r="U976" s="300" t="str">
        <f t="shared" si="189"/>
        <v>LPG</v>
      </c>
      <c r="V976" s="300" t="str">
        <f t="shared" si="190"/>
        <v>全て</v>
      </c>
      <c r="W976" s="300" t="str">
        <f t="shared" si="191"/>
        <v>H21</v>
      </c>
      <c r="X976" s="301" t="str">
        <f t="shared" si="192"/>
        <v>QAA</v>
      </c>
      <c r="Y976" s="380" t="s">
        <v>1705</v>
      </c>
      <c r="Z976" s="300">
        <f t="shared" si="193"/>
        <v>4.4999999999999998E-2</v>
      </c>
      <c r="AA976" s="300">
        <f t="shared" si="194"/>
        <v>0</v>
      </c>
      <c r="AB976" s="361">
        <f t="shared" si="195"/>
        <v>3</v>
      </c>
    </row>
    <row r="977" spans="1:28" x14ac:dyDescent="0.2">
      <c r="A977" s="72" t="str">
        <f t="shared" si="187"/>
        <v>乗0LQLA</v>
      </c>
      <c r="B977" s="72" t="s">
        <v>953</v>
      </c>
      <c r="C977" s="72" t="s">
        <v>796</v>
      </c>
      <c r="D977" s="72" t="s">
        <v>1100</v>
      </c>
      <c r="E977" s="72" t="s">
        <v>514</v>
      </c>
      <c r="F977" s="72">
        <v>4.4999999999999998E-2</v>
      </c>
      <c r="G977" s="268">
        <v>0</v>
      </c>
      <c r="H977" s="72">
        <v>3</v>
      </c>
      <c r="I977" s="12" t="s">
        <v>498</v>
      </c>
      <c r="J977" s="72" t="s">
        <v>515</v>
      </c>
      <c r="T977" s="318" t="str">
        <f t="shared" si="188"/>
        <v>乗用車</v>
      </c>
      <c r="U977" s="300" t="str">
        <f t="shared" si="189"/>
        <v>LPG</v>
      </c>
      <c r="V977" s="300" t="str">
        <f t="shared" si="190"/>
        <v>全て</v>
      </c>
      <c r="W977" s="300" t="str">
        <f t="shared" si="191"/>
        <v>H21</v>
      </c>
      <c r="X977" s="301" t="str">
        <f t="shared" si="192"/>
        <v>QLA</v>
      </c>
      <c r="Y977" s="380" t="s">
        <v>1705</v>
      </c>
      <c r="Z977" s="300">
        <f t="shared" si="193"/>
        <v>4.4999999999999998E-2</v>
      </c>
      <c r="AA977" s="300">
        <f t="shared" si="194"/>
        <v>0</v>
      </c>
      <c r="AB977" s="361">
        <f t="shared" si="195"/>
        <v>3</v>
      </c>
    </row>
    <row r="978" spans="1:28" x14ac:dyDescent="0.2">
      <c r="A978" s="72" t="str">
        <f t="shared" ref="A978:A989" si="196">CONCATENATE(C978,E978)</f>
        <v>乗0L3BA</v>
      </c>
      <c r="B978" s="72" t="s">
        <v>953</v>
      </c>
      <c r="C978" s="72" t="s">
        <v>796</v>
      </c>
      <c r="D978" s="72" t="s">
        <v>1286</v>
      </c>
      <c r="E978" s="72" t="s">
        <v>1203</v>
      </c>
      <c r="F978" s="72">
        <v>0.05</v>
      </c>
      <c r="G978" s="268">
        <v>0</v>
      </c>
      <c r="H978" s="72">
        <v>3</v>
      </c>
      <c r="I978" s="12" t="s">
        <v>235</v>
      </c>
      <c r="T978" s="318" t="str">
        <f t="shared" si="188"/>
        <v>乗用車</v>
      </c>
      <c r="U978" s="300" t="str">
        <f t="shared" si="189"/>
        <v>LPG</v>
      </c>
      <c r="V978" s="300" t="str">
        <f t="shared" si="190"/>
        <v>全て</v>
      </c>
      <c r="W978" s="300" t="str">
        <f t="shared" si="191"/>
        <v>H30</v>
      </c>
      <c r="X978" s="301" t="str">
        <f t="shared" si="192"/>
        <v>3BA</v>
      </c>
      <c r="Y978" s="380"/>
      <c r="Z978" s="300">
        <f t="shared" si="193"/>
        <v>0.05</v>
      </c>
      <c r="AA978" s="300">
        <f t="shared" si="194"/>
        <v>0</v>
      </c>
      <c r="AB978" s="361">
        <f t="shared" si="195"/>
        <v>3</v>
      </c>
    </row>
    <row r="979" spans="1:28" x14ac:dyDescent="0.2">
      <c r="A979" s="72" t="str">
        <f t="shared" si="196"/>
        <v>乗0L3AA</v>
      </c>
      <c r="B979" s="72" t="s">
        <v>953</v>
      </c>
      <c r="C979" s="72" t="s">
        <v>796</v>
      </c>
      <c r="D979" s="72" t="s">
        <v>1286</v>
      </c>
      <c r="E979" s="72" t="s">
        <v>1200</v>
      </c>
      <c r="F979" s="72">
        <v>2.5000000000000001E-2</v>
      </c>
      <c r="G979" s="268">
        <v>0</v>
      </c>
      <c r="H979" s="72">
        <v>3</v>
      </c>
      <c r="I979" s="12" t="s">
        <v>241</v>
      </c>
      <c r="T979" s="318" t="str">
        <f t="shared" si="188"/>
        <v>乗用車</v>
      </c>
      <c r="U979" s="300" t="str">
        <f t="shared" si="189"/>
        <v>LPG</v>
      </c>
      <c r="V979" s="300" t="str">
        <f t="shared" si="190"/>
        <v>全て</v>
      </c>
      <c r="W979" s="300" t="str">
        <f t="shared" si="191"/>
        <v>H30</v>
      </c>
      <c r="X979" s="301" t="str">
        <f t="shared" si="192"/>
        <v>3AA</v>
      </c>
      <c r="Y979" s="380"/>
      <c r="Z979" s="300">
        <f t="shared" si="193"/>
        <v>2.5000000000000001E-2</v>
      </c>
      <c r="AA979" s="300">
        <f t="shared" si="194"/>
        <v>0</v>
      </c>
      <c r="AB979" s="361">
        <f t="shared" si="195"/>
        <v>3</v>
      </c>
    </row>
    <row r="980" spans="1:28" x14ac:dyDescent="0.2">
      <c r="A980" s="72" t="str">
        <f t="shared" si="196"/>
        <v>乗0L3LA</v>
      </c>
      <c r="B980" s="72" t="s">
        <v>953</v>
      </c>
      <c r="C980" s="72" t="s">
        <v>796</v>
      </c>
      <c r="D980" s="72" t="s">
        <v>1286</v>
      </c>
      <c r="E980" s="291" t="s">
        <v>1455</v>
      </c>
      <c r="F980" s="291">
        <v>1.2500000000000001E-2</v>
      </c>
      <c r="G980" s="268">
        <v>0</v>
      </c>
      <c r="H980" s="72">
        <v>3</v>
      </c>
      <c r="I980" s="12" t="s">
        <v>498</v>
      </c>
      <c r="T980" s="318" t="str">
        <f t="shared" si="188"/>
        <v>乗用車</v>
      </c>
      <c r="U980" s="300" t="str">
        <f t="shared" si="189"/>
        <v>LPG</v>
      </c>
      <c r="V980" s="300" t="str">
        <f t="shared" si="190"/>
        <v>全て</v>
      </c>
      <c r="W980" s="300" t="str">
        <f t="shared" si="191"/>
        <v>H30</v>
      </c>
      <c r="X980" s="301" t="str">
        <f t="shared" si="192"/>
        <v>3LA</v>
      </c>
      <c r="Y980" s="380"/>
      <c r="Z980" s="300">
        <f t="shared" si="193"/>
        <v>1.2500000000000001E-2</v>
      </c>
      <c r="AA980" s="300">
        <f t="shared" si="194"/>
        <v>0</v>
      </c>
      <c r="AB980" s="361">
        <f t="shared" si="195"/>
        <v>3</v>
      </c>
    </row>
    <row r="981" spans="1:28" x14ac:dyDescent="0.2">
      <c r="A981" s="72" t="str">
        <f t="shared" si="196"/>
        <v>乗0L4BA</v>
      </c>
      <c r="B981" s="72" t="s">
        <v>953</v>
      </c>
      <c r="C981" s="72" t="s">
        <v>796</v>
      </c>
      <c r="D981" s="72" t="s">
        <v>1286</v>
      </c>
      <c r="E981" s="72" t="s">
        <v>1430</v>
      </c>
      <c r="F981" s="72">
        <v>3.7499999999999999E-2</v>
      </c>
      <c r="G981" s="268">
        <v>0</v>
      </c>
      <c r="H981" s="72">
        <v>3</v>
      </c>
      <c r="I981" s="12" t="s">
        <v>1746</v>
      </c>
      <c r="T981" s="318" t="str">
        <f t="shared" si="188"/>
        <v>乗用車</v>
      </c>
      <c r="U981" s="300" t="str">
        <f t="shared" si="189"/>
        <v>LPG</v>
      </c>
      <c r="V981" s="300" t="str">
        <f t="shared" si="190"/>
        <v>全て</v>
      </c>
      <c r="W981" s="300" t="str">
        <f t="shared" si="191"/>
        <v>H30</v>
      </c>
      <c r="X981" s="301" t="str">
        <f t="shared" si="192"/>
        <v>4BA</v>
      </c>
      <c r="Y981" s="380" t="s">
        <v>1704</v>
      </c>
      <c r="Z981" s="300">
        <f t="shared" si="193"/>
        <v>3.7499999999999999E-2</v>
      </c>
      <c r="AA981" s="300">
        <f t="shared" si="194"/>
        <v>0</v>
      </c>
      <c r="AB981" s="361">
        <f t="shared" si="195"/>
        <v>3</v>
      </c>
    </row>
    <row r="982" spans="1:28" x14ac:dyDescent="0.2">
      <c r="A982" s="72" t="str">
        <f t="shared" si="196"/>
        <v>乗0L4AA</v>
      </c>
      <c r="B982" s="72" t="s">
        <v>953</v>
      </c>
      <c r="C982" s="72" t="s">
        <v>796</v>
      </c>
      <c r="D982" s="72" t="s">
        <v>1286</v>
      </c>
      <c r="E982" s="72" t="s">
        <v>1432</v>
      </c>
      <c r="F982" s="72">
        <v>3.7499999999999999E-2</v>
      </c>
      <c r="G982" s="268">
        <v>0</v>
      </c>
      <c r="H982" s="72">
        <v>3</v>
      </c>
      <c r="I982" s="12" t="s">
        <v>241</v>
      </c>
      <c r="T982" s="318" t="str">
        <f t="shared" si="188"/>
        <v>乗用車</v>
      </c>
      <c r="U982" s="300" t="str">
        <f t="shared" si="189"/>
        <v>LPG</v>
      </c>
      <c r="V982" s="300" t="str">
        <f t="shared" si="190"/>
        <v>全て</v>
      </c>
      <c r="W982" s="300" t="str">
        <f t="shared" si="191"/>
        <v>H30</v>
      </c>
      <c r="X982" s="301" t="str">
        <f t="shared" si="192"/>
        <v>4AA</v>
      </c>
      <c r="Y982" s="380" t="s">
        <v>1704</v>
      </c>
      <c r="Z982" s="300">
        <f t="shared" si="193"/>
        <v>3.7499999999999999E-2</v>
      </c>
      <c r="AA982" s="300">
        <f t="shared" si="194"/>
        <v>0</v>
      </c>
      <c r="AB982" s="361">
        <f t="shared" si="195"/>
        <v>3</v>
      </c>
    </row>
    <row r="983" spans="1:28" x14ac:dyDescent="0.2">
      <c r="A983" s="72" t="str">
        <f t="shared" si="196"/>
        <v>乗0L4LA</v>
      </c>
      <c r="B983" s="72" t="s">
        <v>953</v>
      </c>
      <c r="C983" s="72" t="s">
        <v>796</v>
      </c>
      <c r="D983" s="72" t="s">
        <v>1286</v>
      </c>
      <c r="E983" s="291" t="s">
        <v>1456</v>
      </c>
      <c r="F983" s="72">
        <v>3.7499999999999999E-2</v>
      </c>
      <c r="G983" s="268">
        <v>0</v>
      </c>
      <c r="H983" s="72">
        <v>3</v>
      </c>
      <c r="I983" s="12" t="s">
        <v>498</v>
      </c>
      <c r="T983" s="318" t="str">
        <f t="shared" si="188"/>
        <v>乗用車</v>
      </c>
      <c r="U983" s="300" t="str">
        <f t="shared" si="189"/>
        <v>LPG</v>
      </c>
      <c r="V983" s="300" t="str">
        <f t="shared" si="190"/>
        <v>全て</v>
      </c>
      <c r="W983" s="300" t="str">
        <f t="shared" si="191"/>
        <v>H30</v>
      </c>
      <c r="X983" s="301" t="str">
        <f t="shared" si="192"/>
        <v>4LA</v>
      </c>
      <c r="Y983" s="380" t="s">
        <v>1704</v>
      </c>
      <c r="Z983" s="300">
        <f t="shared" si="193"/>
        <v>3.7499999999999999E-2</v>
      </c>
      <c r="AA983" s="300">
        <f t="shared" si="194"/>
        <v>0</v>
      </c>
      <c r="AB983" s="361">
        <f t="shared" si="195"/>
        <v>3</v>
      </c>
    </row>
    <row r="984" spans="1:28" x14ac:dyDescent="0.2">
      <c r="A984" s="72" t="str">
        <f t="shared" si="196"/>
        <v>乗0L5BA</v>
      </c>
      <c r="B984" s="72" t="s">
        <v>953</v>
      </c>
      <c r="C984" s="72" t="s">
        <v>796</v>
      </c>
      <c r="D984" s="72" t="s">
        <v>1286</v>
      </c>
      <c r="E984" s="72" t="s">
        <v>1434</v>
      </c>
      <c r="F984" s="72">
        <v>2.5000000000000001E-2</v>
      </c>
      <c r="G984" s="268">
        <v>0</v>
      </c>
      <c r="H984" s="72">
        <v>3</v>
      </c>
      <c r="I984" s="12" t="s">
        <v>1747</v>
      </c>
      <c r="T984" s="318" t="str">
        <f t="shared" si="188"/>
        <v>乗用車</v>
      </c>
      <c r="U984" s="300" t="str">
        <f t="shared" si="189"/>
        <v>LPG</v>
      </c>
      <c r="V984" s="300" t="str">
        <f t="shared" si="190"/>
        <v>全て</v>
      </c>
      <c r="W984" s="300" t="str">
        <f t="shared" si="191"/>
        <v>H30</v>
      </c>
      <c r="X984" s="301" t="str">
        <f t="shared" si="192"/>
        <v>5BA</v>
      </c>
      <c r="Y984" s="380" t="s">
        <v>1057</v>
      </c>
      <c r="Z984" s="300">
        <f t="shared" si="193"/>
        <v>2.5000000000000001E-2</v>
      </c>
      <c r="AA984" s="300">
        <f t="shared" si="194"/>
        <v>0</v>
      </c>
      <c r="AB984" s="361">
        <f t="shared" si="195"/>
        <v>3</v>
      </c>
    </row>
    <row r="985" spans="1:28" x14ac:dyDescent="0.2">
      <c r="A985" s="72" t="str">
        <f t="shared" si="196"/>
        <v>乗0L5AA</v>
      </c>
      <c r="B985" s="72" t="s">
        <v>953</v>
      </c>
      <c r="C985" s="72" t="s">
        <v>796</v>
      </c>
      <c r="D985" s="72" t="s">
        <v>1286</v>
      </c>
      <c r="E985" s="72" t="s">
        <v>1436</v>
      </c>
      <c r="F985" s="72">
        <v>2.5000000000000001E-2</v>
      </c>
      <c r="G985" s="268">
        <v>0</v>
      </c>
      <c r="H985" s="72">
        <v>3</v>
      </c>
      <c r="I985" s="12" t="s">
        <v>241</v>
      </c>
      <c r="T985" s="318" t="str">
        <f t="shared" si="188"/>
        <v>乗用車</v>
      </c>
      <c r="U985" s="300" t="str">
        <f t="shared" si="189"/>
        <v>LPG</v>
      </c>
      <c r="V985" s="300" t="str">
        <f t="shared" si="190"/>
        <v>全て</v>
      </c>
      <c r="W985" s="300" t="str">
        <f t="shared" si="191"/>
        <v>H30</v>
      </c>
      <c r="X985" s="301" t="str">
        <f t="shared" si="192"/>
        <v>5AA</v>
      </c>
      <c r="Y985" s="380" t="s">
        <v>1057</v>
      </c>
      <c r="Z985" s="300">
        <f t="shared" si="193"/>
        <v>2.5000000000000001E-2</v>
      </c>
      <c r="AA985" s="300">
        <f t="shared" si="194"/>
        <v>0</v>
      </c>
      <c r="AB985" s="361">
        <f t="shared" si="195"/>
        <v>3</v>
      </c>
    </row>
    <row r="986" spans="1:28" x14ac:dyDescent="0.2">
      <c r="A986" s="72" t="str">
        <f t="shared" si="196"/>
        <v>乗0L5LA</v>
      </c>
      <c r="B986" s="72" t="s">
        <v>953</v>
      </c>
      <c r="C986" s="72" t="s">
        <v>796</v>
      </c>
      <c r="D986" s="72" t="s">
        <v>1286</v>
      </c>
      <c r="E986" s="291" t="s">
        <v>1457</v>
      </c>
      <c r="F986" s="72">
        <v>2.5000000000000001E-2</v>
      </c>
      <c r="G986" s="268">
        <v>0</v>
      </c>
      <c r="H986" s="72">
        <v>3</v>
      </c>
      <c r="I986" s="12" t="s">
        <v>498</v>
      </c>
      <c r="T986" s="318" t="str">
        <f t="shared" si="188"/>
        <v>乗用車</v>
      </c>
      <c r="U986" s="300" t="str">
        <f t="shared" si="189"/>
        <v>LPG</v>
      </c>
      <c r="V986" s="300" t="str">
        <f t="shared" si="190"/>
        <v>全て</v>
      </c>
      <c r="W986" s="300" t="str">
        <f t="shared" si="191"/>
        <v>H30</v>
      </c>
      <c r="X986" s="301" t="str">
        <f t="shared" si="192"/>
        <v>5LA</v>
      </c>
      <c r="Y986" s="380" t="s">
        <v>1057</v>
      </c>
      <c r="Z986" s="300">
        <f t="shared" si="193"/>
        <v>2.5000000000000001E-2</v>
      </c>
      <c r="AA986" s="300">
        <f t="shared" si="194"/>
        <v>0</v>
      </c>
      <c r="AB986" s="361">
        <f t="shared" si="195"/>
        <v>3</v>
      </c>
    </row>
    <row r="987" spans="1:28" x14ac:dyDescent="0.2">
      <c r="A987" s="72" t="str">
        <f t="shared" si="196"/>
        <v>乗0L6BA</v>
      </c>
      <c r="B987" s="72" t="s">
        <v>953</v>
      </c>
      <c r="C987" s="72" t="s">
        <v>796</v>
      </c>
      <c r="D987" s="72" t="s">
        <v>1286</v>
      </c>
      <c r="E987" s="72" t="s">
        <v>1438</v>
      </c>
      <c r="F987" s="72">
        <v>1.2500000000000001E-2</v>
      </c>
      <c r="G987" s="268">
        <v>0</v>
      </c>
      <c r="H987" s="72">
        <v>3</v>
      </c>
      <c r="I987" s="12" t="s">
        <v>1748</v>
      </c>
      <c r="T987" s="318" t="str">
        <f t="shared" si="188"/>
        <v>乗用車</v>
      </c>
      <c r="U987" s="300" t="str">
        <f t="shared" si="189"/>
        <v>LPG</v>
      </c>
      <c r="V987" s="300" t="str">
        <f t="shared" si="190"/>
        <v>全て</v>
      </c>
      <c r="W987" s="300" t="str">
        <f t="shared" si="191"/>
        <v>H30</v>
      </c>
      <c r="X987" s="301" t="str">
        <f t="shared" si="192"/>
        <v>6BA</v>
      </c>
      <c r="Y987" s="380" t="s">
        <v>1706</v>
      </c>
      <c r="Z987" s="300">
        <f t="shared" si="193"/>
        <v>1.2500000000000001E-2</v>
      </c>
      <c r="AA987" s="300">
        <f t="shared" si="194"/>
        <v>0</v>
      </c>
      <c r="AB987" s="361">
        <f t="shared" si="195"/>
        <v>3</v>
      </c>
    </row>
    <row r="988" spans="1:28" x14ac:dyDescent="0.2">
      <c r="A988" s="72" t="str">
        <f t="shared" si="196"/>
        <v>乗0L6AA</v>
      </c>
      <c r="B988" s="72" t="s">
        <v>953</v>
      </c>
      <c r="C988" s="72" t="s">
        <v>796</v>
      </c>
      <c r="D988" s="72" t="s">
        <v>1286</v>
      </c>
      <c r="E988" s="72" t="s">
        <v>1440</v>
      </c>
      <c r="F988" s="72">
        <v>1.2500000000000001E-2</v>
      </c>
      <c r="G988" s="268">
        <v>0</v>
      </c>
      <c r="H988" s="72">
        <v>3</v>
      </c>
      <c r="I988" s="12" t="s">
        <v>241</v>
      </c>
      <c r="T988" s="318" t="str">
        <f t="shared" si="188"/>
        <v>乗用車</v>
      </c>
      <c r="U988" s="300" t="str">
        <f t="shared" si="189"/>
        <v>LPG</v>
      </c>
      <c r="V988" s="300" t="str">
        <f t="shared" si="190"/>
        <v>全て</v>
      </c>
      <c r="W988" s="300" t="str">
        <f t="shared" si="191"/>
        <v>H30</v>
      </c>
      <c r="X988" s="301" t="str">
        <f t="shared" si="192"/>
        <v>6AA</v>
      </c>
      <c r="Y988" s="380" t="s">
        <v>1706</v>
      </c>
      <c r="Z988" s="300">
        <f t="shared" si="193"/>
        <v>1.2500000000000001E-2</v>
      </c>
      <c r="AA988" s="300">
        <f t="shared" si="194"/>
        <v>0</v>
      </c>
      <c r="AB988" s="361">
        <f t="shared" si="195"/>
        <v>3</v>
      </c>
    </row>
    <row r="989" spans="1:28" x14ac:dyDescent="0.2">
      <c r="A989" s="72" t="str">
        <f t="shared" si="196"/>
        <v>乗0L6LA</v>
      </c>
      <c r="B989" s="72" t="s">
        <v>953</v>
      </c>
      <c r="C989" s="72" t="s">
        <v>796</v>
      </c>
      <c r="D989" s="72" t="s">
        <v>1286</v>
      </c>
      <c r="E989" s="291" t="s">
        <v>1458</v>
      </c>
      <c r="F989" s="72">
        <v>1.2500000000000001E-2</v>
      </c>
      <c r="G989" s="268">
        <v>0</v>
      </c>
      <c r="H989" s="72">
        <v>3</v>
      </c>
      <c r="I989" s="12" t="s">
        <v>498</v>
      </c>
      <c r="T989" s="318" t="str">
        <f t="shared" si="188"/>
        <v>乗用車</v>
      </c>
      <c r="U989" s="300" t="str">
        <f t="shared" si="189"/>
        <v>LPG</v>
      </c>
      <c r="V989" s="300" t="str">
        <f t="shared" si="190"/>
        <v>全て</v>
      </c>
      <c r="W989" s="300" t="str">
        <f t="shared" si="191"/>
        <v>H30</v>
      </c>
      <c r="X989" s="301" t="str">
        <f t="shared" si="192"/>
        <v>6LA</v>
      </c>
      <c r="Y989" s="380" t="s">
        <v>1706</v>
      </c>
      <c r="Z989" s="300">
        <f t="shared" si="193"/>
        <v>1.2500000000000001E-2</v>
      </c>
      <c r="AA989" s="300">
        <f t="shared" si="194"/>
        <v>0</v>
      </c>
      <c r="AB989" s="361">
        <f t="shared" si="195"/>
        <v>3</v>
      </c>
    </row>
    <row r="990" spans="1:28" x14ac:dyDescent="0.2">
      <c r="A990" s="72" t="str">
        <f t="shared" ref="A990:A1021" si="197">CONCATENATE(C990,E990)</f>
        <v>乗0軽-</v>
      </c>
      <c r="B990" s="72" t="s">
        <v>963</v>
      </c>
      <c r="C990" s="72" t="s">
        <v>954</v>
      </c>
      <c r="D990" s="72" t="s">
        <v>1183</v>
      </c>
      <c r="E990" s="72" t="s">
        <v>1182</v>
      </c>
      <c r="F990" s="72">
        <v>1.34</v>
      </c>
      <c r="G990" s="72">
        <v>0.2</v>
      </c>
      <c r="H990" s="72">
        <v>2.58</v>
      </c>
      <c r="I990" s="12" t="s">
        <v>833</v>
      </c>
      <c r="T990" s="318" t="str">
        <f t="shared" si="188"/>
        <v>乗用車</v>
      </c>
      <c r="U990" s="300" t="str">
        <f t="shared" si="189"/>
        <v>軽油</v>
      </c>
      <c r="V990" s="300" t="str">
        <f t="shared" si="190"/>
        <v>全て</v>
      </c>
      <c r="W990" s="300" t="str">
        <f t="shared" si="191"/>
        <v>S54前</v>
      </c>
      <c r="X990" s="301" t="str">
        <f t="shared" si="192"/>
        <v>-</v>
      </c>
      <c r="Y990" s="287"/>
      <c r="Z990" s="300">
        <f t="shared" si="193"/>
        <v>1.34</v>
      </c>
      <c r="AA990" s="300">
        <f t="shared" si="194"/>
        <v>0.2</v>
      </c>
      <c r="AB990" s="361">
        <f t="shared" si="195"/>
        <v>2.58</v>
      </c>
    </row>
    <row r="991" spans="1:28" x14ac:dyDescent="0.2">
      <c r="A991" s="72" t="str">
        <f t="shared" si="197"/>
        <v>乗0軽K</v>
      </c>
      <c r="B991" s="72" t="s">
        <v>963</v>
      </c>
      <c r="C991" s="72" t="s">
        <v>954</v>
      </c>
      <c r="D991" s="72" t="s">
        <v>0</v>
      </c>
      <c r="E991" s="72" t="s">
        <v>6</v>
      </c>
      <c r="F991" s="72">
        <v>1.2</v>
      </c>
      <c r="G991" s="72">
        <v>0.2</v>
      </c>
      <c r="H991" s="72">
        <v>2.58</v>
      </c>
      <c r="I991" s="12" t="s">
        <v>833</v>
      </c>
      <c r="T991" s="318" t="str">
        <f t="shared" si="188"/>
        <v>乗用車</v>
      </c>
      <c r="U991" s="300" t="str">
        <f t="shared" si="189"/>
        <v>軽油</v>
      </c>
      <c r="V991" s="300" t="str">
        <f t="shared" si="190"/>
        <v>全て</v>
      </c>
      <c r="W991" s="300" t="str">
        <f t="shared" si="191"/>
        <v>S54</v>
      </c>
      <c r="X991" s="301" t="str">
        <f t="shared" si="192"/>
        <v>K</v>
      </c>
      <c r="Y991" s="287"/>
      <c r="Z991" s="300">
        <f t="shared" si="193"/>
        <v>1.2</v>
      </c>
      <c r="AA991" s="300">
        <f t="shared" si="194"/>
        <v>0.2</v>
      </c>
      <c r="AB991" s="361">
        <f t="shared" si="195"/>
        <v>2.58</v>
      </c>
    </row>
    <row r="992" spans="1:28" x14ac:dyDescent="0.2">
      <c r="A992" s="72" t="str">
        <f t="shared" si="197"/>
        <v>乗0軽N</v>
      </c>
      <c r="B992" s="72" t="s">
        <v>963</v>
      </c>
      <c r="C992" s="72" t="s">
        <v>954</v>
      </c>
      <c r="D992" s="72" t="s">
        <v>8</v>
      </c>
      <c r="E992" s="72" t="s">
        <v>136</v>
      </c>
      <c r="F992" s="72">
        <v>1.02</v>
      </c>
      <c r="G992" s="72">
        <v>0.2</v>
      </c>
      <c r="H992" s="72">
        <v>2.58</v>
      </c>
      <c r="I992" s="12" t="s">
        <v>833</v>
      </c>
      <c r="T992" s="318" t="str">
        <f t="shared" si="188"/>
        <v>乗用車</v>
      </c>
      <c r="U992" s="300" t="str">
        <f t="shared" si="189"/>
        <v>軽油</v>
      </c>
      <c r="V992" s="300" t="str">
        <f t="shared" si="190"/>
        <v>全て</v>
      </c>
      <c r="W992" s="300" t="str">
        <f t="shared" si="191"/>
        <v>S57,S58</v>
      </c>
      <c r="X992" s="301" t="str">
        <f t="shared" si="192"/>
        <v>N</v>
      </c>
      <c r="Y992" s="287"/>
      <c r="Z992" s="300">
        <f t="shared" si="193"/>
        <v>1.02</v>
      </c>
      <c r="AA992" s="300">
        <f t="shared" si="194"/>
        <v>0.2</v>
      </c>
      <c r="AB992" s="361">
        <f t="shared" si="195"/>
        <v>2.58</v>
      </c>
    </row>
    <row r="993" spans="1:28" x14ac:dyDescent="0.2">
      <c r="A993" s="72" t="str">
        <f t="shared" si="197"/>
        <v>乗0軽P</v>
      </c>
      <c r="B993" s="72" t="s">
        <v>963</v>
      </c>
      <c r="C993" s="72" t="s">
        <v>954</v>
      </c>
      <c r="D993" s="72" t="s">
        <v>8</v>
      </c>
      <c r="E993" s="72" t="s">
        <v>137</v>
      </c>
      <c r="F993" s="72">
        <v>1.02</v>
      </c>
      <c r="G993" s="72">
        <v>0.2</v>
      </c>
      <c r="H993" s="72">
        <v>2.58</v>
      </c>
      <c r="I993" s="12" t="s">
        <v>833</v>
      </c>
      <c r="T993" s="318" t="str">
        <f t="shared" si="188"/>
        <v>乗用車</v>
      </c>
      <c r="U993" s="300" t="str">
        <f t="shared" si="189"/>
        <v>軽油</v>
      </c>
      <c r="V993" s="300" t="str">
        <f t="shared" si="190"/>
        <v>全て</v>
      </c>
      <c r="W993" s="300" t="str">
        <f t="shared" si="191"/>
        <v>S57,S58</v>
      </c>
      <c r="X993" s="301" t="str">
        <f t="shared" si="192"/>
        <v>P</v>
      </c>
      <c r="Y993" s="287"/>
      <c r="Z993" s="300">
        <f t="shared" si="193"/>
        <v>1.02</v>
      </c>
      <c r="AA993" s="300">
        <f t="shared" si="194"/>
        <v>0.2</v>
      </c>
      <c r="AB993" s="361">
        <f t="shared" si="195"/>
        <v>2.58</v>
      </c>
    </row>
    <row r="994" spans="1:28" x14ac:dyDescent="0.2">
      <c r="A994" s="72" t="str">
        <f t="shared" si="197"/>
        <v>乗0軽Q</v>
      </c>
      <c r="B994" s="72" t="s">
        <v>963</v>
      </c>
      <c r="C994" s="72" t="s">
        <v>954</v>
      </c>
      <c r="D994" s="72" t="s">
        <v>30</v>
      </c>
      <c r="E994" s="72" t="s">
        <v>31</v>
      </c>
      <c r="F994" s="72">
        <v>0.7</v>
      </c>
      <c r="G994" s="72">
        <v>0.2</v>
      </c>
      <c r="H994" s="72">
        <v>2.58</v>
      </c>
      <c r="I994" s="12" t="s">
        <v>833</v>
      </c>
      <c r="T994" s="318" t="str">
        <f t="shared" si="188"/>
        <v>乗用車</v>
      </c>
      <c r="U994" s="300" t="str">
        <f t="shared" si="189"/>
        <v>軽油</v>
      </c>
      <c r="V994" s="300" t="str">
        <f t="shared" si="190"/>
        <v>全て</v>
      </c>
      <c r="W994" s="300" t="str">
        <f t="shared" si="191"/>
        <v>S61,S62</v>
      </c>
      <c r="X994" s="301" t="str">
        <f t="shared" si="192"/>
        <v>Q</v>
      </c>
      <c r="Y994" s="287"/>
      <c r="Z994" s="300">
        <f t="shared" si="193"/>
        <v>0.7</v>
      </c>
      <c r="AA994" s="300">
        <f t="shared" si="194"/>
        <v>0.2</v>
      </c>
      <c r="AB994" s="361">
        <f t="shared" si="195"/>
        <v>2.58</v>
      </c>
    </row>
    <row r="995" spans="1:28" x14ac:dyDescent="0.2">
      <c r="A995" s="72" t="str">
        <f t="shared" si="197"/>
        <v>乗0軽X</v>
      </c>
      <c r="B995" s="72" t="s">
        <v>963</v>
      </c>
      <c r="C995" s="72" t="s">
        <v>954</v>
      </c>
      <c r="D995" s="72" t="s">
        <v>32</v>
      </c>
      <c r="E995" s="72" t="s">
        <v>182</v>
      </c>
      <c r="F995" s="72">
        <v>0.5</v>
      </c>
      <c r="G995" s="72">
        <v>0.2</v>
      </c>
      <c r="H995" s="72">
        <v>2.58</v>
      </c>
      <c r="I995" s="12" t="s">
        <v>833</v>
      </c>
      <c r="T995" s="318" t="str">
        <f t="shared" si="188"/>
        <v>乗用車</v>
      </c>
      <c r="U995" s="300" t="str">
        <f t="shared" si="189"/>
        <v>軽油</v>
      </c>
      <c r="V995" s="300" t="str">
        <f t="shared" si="190"/>
        <v>全て</v>
      </c>
      <c r="W995" s="300" t="str">
        <f t="shared" si="191"/>
        <v>H2,H4</v>
      </c>
      <c r="X995" s="301" t="str">
        <f t="shared" si="192"/>
        <v>X</v>
      </c>
      <c r="Y995" s="287"/>
      <c r="Z995" s="300">
        <f t="shared" si="193"/>
        <v>0.5</v>
      </c>
      <c r="AA995" s="300">
        <f t="shared" si="194"/>
        <v>0.2</v>
      </c>
      <c r="AB995" s="361">
        <f t="shared" si="195"/>
        <v>2.58</v>
      </c>
    </row>
    <row r="996" spans="1:28" x14ac:dyDescent="0.2">
      <c r="A996" s="72" t="str">
        <f t="shared" si="197"/>
        <v>乗0軽Y</v>
      </c>
      <c r="B996" s="72" t="s">
        <v>963</v>
      </c>
      <c r="C996" s="72" t="s">
        <v>954</v>
      </c>
      <c r="D996" s="72" t="s">
        <v>32</v>
      </c>
      <c r="E996" s="72" t="s">
        <v>188</v>
      </c>
      <c r="F996" s="72">
        <v>0.5</v>
      </c>
      <c r="G996" s="72">
        <v>0.2</v>
      </c>
      <c r="H996" s="72">
        <v>2.58</v>
      </c>
      <c r="I996" s="12" t="s">
        <v>833</v>
      </c>
      <c r="T996" s="318" t="str">
        <f t="shared" si="188"/>
        <v>乗用車</v>
      </c>
      <c r="U996" s="300" t="str">
        <f t="shared" si="189"/>
        <v>軽油</v>
      </c>
      <c r="V996" s="300" t="str">
        <f t="shared" si="190"/>
        <v>全て</v>
      </c>
      <c r="W996" s="300" t="str">
        <f t="shared" si="191"/>
        <v>H2,H4</v>
      </c>
      <c r="X996" s="301" t="str">
        <f t="shared" si="192"/>
        <v>Y</v>
      </c>
      <c r="Y996" s="287"/>
      <c r="Z996" s="300">
        <f t="shared" si="193"/>
        <v>0.5</v>
      </c>
      <c r="AA996" s="300">
        <f t="shared" si="194"/>
        <v>0.2</v>
      </c>
      <c r="AB996" s="361">
        <f t="shared" si="195"/>
        <v>2.58</v>
      </c>
    </row>
    <row r="997" spans="1:28" x14ac:dyDescent="0.2">
      <c r="A997" s="72" t="str">
        <f t="shared" si="197"/>
        <v>乗0軽KD</v>
      </c>
      <c r="B997" s="72" t="s">
        <v>963</v>
      </c>
      <c r="C997" s="72" t="s">
        <v>954</v>
      </c>
      <c r="D997" s="72" t="s">
        <v>33</v>
      </c>
      <c r="E997" s="72" t="s">
        <v>34</v>
      </c>
      <c r="F997" s="72">
        <v>0.5</v>
      </c>
      <c r="G997" s="72">
        <v>0.2</v>
      </c>
      <c r="H997" s="72">
        <v>2.58</v>
      </c>
      <c r="I997" s="12" t="s">
        <v>833</v>
      </c>
      <c r="T997" s="318" t="str">
        <f t="shared" si="188"/>
        <v>乗用車</v>
      </c>
      <c r="U997" s="300" t="str">
        <f t="shared" si="189"/>
        <v>軽油</v>
      </c>
      <c r="V997" s="300" t="str">
        <f t="shared" si="190"/>
        <v>全て</v>
      </c>
      <c r="W997" s="300" t="str">
        <f t="shared" si="191"/>
        <v>H6</v>
      </c>
      <c r="X997" s="301" t="str">
        <f t="shared" si="192"/>
        <v>KD</v>
      </c>
      <c r="Y997" s="287"/>
      <c r="Z997" s="300">
        <f t="shared" si="193"/>
        <v>0.5</v>
      </c>
      <c r="AA997" s="300">
        <f t="shared" si="194"/>
        <v>0.2</v>
      </c>
      <c r="AB997" s="361">
        <f t="shared" si="195"/>
        <v>2.58</v>
      </c>
    </row>
    <row r="998" spans="1:28" x14ac:dyDescent="0.2">
      <c r="A998" s="72" t="str">
        <f t="shared" si="197"/>
        <v>乗0軽KE</v>
      </c>
      <c r="B998" s="72" t="s">
        <v>963</v>
      </c>
      <c r="C998" s="72" t="s">
        <v>954</v>
      </c>
      <c r="D998" s="72" t="s">
        <v>36</v>
      </c>
      <c r="E998" s="72" t="s">
        <v>118</v>
      </c>
      <c r="F998" s="72">
        <v>0.4</v>
      </c>
      <c r="G998" s="72">
        <v>0.08</v>
      </c>
      <c r="H998" s="72">
        <v>2.58</v>
      </c>
      <c r="I998" s="12" t="s">
        <v>833</v>
      </c>
      <c r="T998" s="318" t="str">
        <f t="shared" si="188"/>
        <v>乗用車</v>
      </c>
      <c r="U998" s="300" t="str">
        <f t="shared" si="189"/>
        <v>軽油</v>
      </c>
      <c r="V998" s="300" t="str">
        <f t="shared" si="190"/>
        <v>全て</v>
      </c>
      <c r="W998" s="300" t="str">
        <f t="shared" si="191"/>
        <v>H9,H10</v>
      </c>
      <c r="X998" s="301" t="str">
        <f t="shared" si="192"/>
        <v>KE</v>
      </c>
      <c r="Y998" s="287"/>
      <c r="Z998" s="300">
        <f t="shared" si="193"/>
        <v>0.4</v>
      </c>
      <c r="AA998" s="300">
        <f t="shared" si="194"/>
        <v>0.08</v>
      </c>
      <c r="AB998" s="361">
        <f t="shared" si="195"/>
        <v>2.58</v>
      </c>
    </row>
    <row r="999" spans="1:28" x14ac:dyDescent="0.2">
      <c r="A999" s="72" t="str">
        <f t="shared" si="197"/>
        <v>乗0軽HA</v>
      </c>
      <c r="B999" s="72" t="s">
        <v>963</v>
      </c>
      <c r="C999" s="72" t="s">
        <v>954</v>
      </c>
      <c r="D999" s="72" t="s">
        <v>36</v>
      </c>
      <c r="E999" s="72" t="s">
        <v>105</v>
      </c>
      <c r="F999" s="72">
        <v>0.2</v>
      </c>
      <c r="G999" s="72">
        <v>0.04</v>
      </c>
      <c r="H999" s="72">
        <v>2.58</v>
      </c>
      <c r="I999" s="12" t="s">
        <v>241</v>
      </c>
      <c r="J999" s="72" t="s">
        <v>242</v>
      </c>
      <c r="T999" s="318" t="str">
        <f t="shared" si="188"/>
        <v>乗用車</v>
      </c>
      <c r="U999" s="300" t="str">
        <f t="shared" si="189"/>
        <v>軽油</v>
      </c>
      <c r="V999" s="300" t="str">
        <f t="shared" si="190"/>
        <v>全て</v>
      </c>
      <c r="W999" s="300" t="str">
        <f t="shared" si="191"/>
        <v>H9,H10</v>
      </c>
      <c r="X999" s="301" t="str">
        <f t="shared" si="192"/>
        <v>HA</v>
      </c>
      <c r="Y999" s="287"/>
      <c r="Z999" s="300">
        <f t="shared" si="193"/>
        <v>0.2</v>
      </c>
      <c r="AA999" s="300">
        <f t="shared" si="194"/>
        <v>0.04</v>
      </c>
      <c r="AB999" s="361">
        <f t="shared" si="195"/>
        <v>2.58</v>
      </c>
    </row>
    <row r="1000" spans="1:28" x14ac:dyDescent="0.2">
      <c r="A1000" s="72" t="str">
        <f t="shared" si="197"/>
        <v>乗0軽KH</v>
      </c>
      <c r="B1000" s="72" t="s">
        <v>963</v>
      </c>
      <c r="C1000" s="72" t="s">
        <v>954</v>
      </c>
      <c r="D1000" s="72" t="s">
        <v>36</v>
      </c>
      <c r="E1000" s="72" t="s">
        <v>121</v>
      </c>
      <c r="F1000" s="72">
        <v>0.4</v>
      </c>
      <c r="G1000" s="72">
        <v>0.08</v>
      </c>
      <c r="H1000" s="72">
        <v>2.58</v>
      </c>
      <c r="I1000" s="12" t="s">
        <v>833</v>
      </c>
      <c r="T1000" s="318" t="str">
        <f t="shared" si="188"/>
        <v>乗用車</v>
      </c>
      <c r="U1000" s="300" t="str">
        <f t="shared" si="189"/>
        <v>軽油</v>
      </c>
      <c r="V1000" s="300" t="str">
        <f t="shared" si="190"/>
        <v>全て</v>
      </c>
      <c r="W1000" s="300" t="str">
        <f t="shared" si="191"/>
        <v>H9,H10</v>
      </c>
      <c r="X1000" s="301" t="str">
        <f t="shared" si="192"/>
        <v>KH</v>
      </c>
      <c r="Y1000" s="287"/>
      <c r="Z1000" s="300">
        <f t="shared" si="193"/>
        <v>0.4</v>
      </c>
      <c r="AA1000" s="300">
        <f t="shared" si="194"/>
        <v>0.08</v>
      </c>
      <c r="AB1000" s="361">
        <f t="shared" si="195"/>
        <v>2.58</v>
      </c>
    </row>
    <row r="1001" spans="1:28" x14ac:dyDescent="0.2">
      <c r="A1001" s="72" t="str">
        <f t="shared" si="197"/>
        <v>乗0軽HD</v>
      </c>
      <c r="B1001" s="72" t="s">
        <v>963</v>
      </c>
      <c r="C1001" s="72" t="s">
        <v>954</v>
      </c>
      <c r="D1001" s="72" t="s">
        <v>36</v>
      </c>
      <c r="E1001" s="72" t="s">
        <v>108</v>
      </c>
      <c r="F1001" s="72">
        <v>0.2</v>
      </c>
      <c r="G1001" s="72">
        <v>0.04</v>
      </c>
      <c r="H1001" s="72">
        <v>2.58</v>
      </c>
      <c r="I1001" s="12" t="s">
        <v>241</v>
      </c>
      <c r="J1001" s="72" t="s">
        <v>242</v>
      </c>
      <c r="T1001" s="318" t="str">
        <f t="shared" si="188"/>
        <v>乗用車</v>
      </c>
      <c r="U1001" s="300" t="str">
        <f t="shared" si="189"/>
        <v>軽油</v>
      </c>
      <c r="V1001" s="300" t="str">
        <f t="shared" si="190"/>
        <v>全て</v>
      </c>
      <c r="W1001" s="300" t="str">
        <f t="shared" si="191"/>
        <v>H9,H10</v>
      </c>
      <c r="X1001" s="301" t="str">
        <f t="shared" si="192"/>
        <v>HD</v>
      </c>
      <c r="Y1001" s="287"/>
      <c r="Z1001" s="300">
        <f t="shared" si="193"/>
        <v>0.2</v>
      </c>
      <c r="AA1001" s="300">
        <f t="shared" si="194"/>
        <v>0.04</v>
      </c>
      <c r="AB1001" s="361">
        <f t="shared" si="195"/>
        <v>2.58</v>
      </c>
    </row>
    <row r="1002" spans="1:28" x14ac:dyDescent="0.2">
      <c r="A1002" s="72" t="str">
        <f t="shared" si="197"/>
        <v>乗0軽DA</v>
      </c>
      <c r="B1002" s="72" t="s">
        <v>963</v>
      </c>
      <c r="C1002" s="72" t="s">
        <v>954</v>
      </c>
      <c r="D1002" s="72" t="s">
        <v>36</v>
      </c>
      <c r="E1002" s="72" t="s">
        <v>516</v>
      </c>
      <c r="F1002" s="72">
        <v>0.3</v>
      </c>
      <c r="G1002" s="72">
        <v>0.06</v>
      </c>
      <c r="H1002" s="72">
        <v>2.58</v>
      </c>
      <c r="I1002" s="12" t="s">
        <v>833</v>
      </c>
      <c r="J1002" s="72" t="s">
        <v>243</v>
      </c>
      <c r="T1002" s="318" t="str">
        <f t="shared" si="188"/>
        <v>乗用車</v>
      </c>
      <c r="U1002" s="300" t="str">
        <f t="shared" si="189"/>
        <v>軽油</v>
      </c>
      <c r="V1002" s="300" t="str">
        <f t="shared" si="190"/>
        <v>全て</v>
      </c>
      <c r="W1002" s="300" t="str">
        <f t="shared" si="191"/>
        <v>H9,H10</v>
      </c>
      <c r="X1002" s="301" t="str">
        <f t="shared" si="192"/>
        <v>DA</v>
      </c>
      <c r="Y1002" s="287" t="s">
        <v>243</v>
      </c>
      <c r="Z1002" s="300">
        <f t="shared" si="193"/>
        <v>0.3</v>
      </c>
      <c r="AA1002" s="300">
        <f t="shared" si="194"/>
        <v>0.06</v>
      </c>
      <c r="AB1002" s="361">
        <f t="shared" si="195"/>
        <v>2.58</v>
      </c>
    </row>
    <row r="1003" spans="1:28" x14ac:dyDescent="0.2">
      <c r="A1003" s="72" t="str">
        <f t="shared" si="197"/>
        <v>乗0軽WA</v>
      </c>
      <c r="B1003" s="72" t="s">
        <v>963</v>
      </c>
      <c r="C1003" s="72" t="s">
        <v>954</v>
      </c>
      <c r="D1003" s="72" t="s">
        <v>36</v>
      </c>
      <c r="E1003" s="72" t="s">
        <v>517</v>
      </c>
      <c r="F1003" s="72">
        <v>0.3</v>
      </c>
      <c r="G1003" s="72">
        <v>0.06</v>
      </c>
      <c r="H1003" s="72">
        <v>2.58</v>
      </c>
      <c r="I1003" s="12" t="s">
        <v>241</v>
      </c>
      <c r="J1003" s="72" t="s">
        <v>972</v>
      </c>
      <c r="T1003" s="318" t="str">
        <f t="shared" si="188"/>
        <v>乗用車</v>
      </c>
      <c r="U1003" s="300" t="str">
        <f t="shared" si="189"/>
        <v>軽油</v>
      </c>
      <c r="V1003" s="300" t="str">
        <f t="shared" si="190"/>
        <v>全て</v>
      </c>
      <c r="W1003" s="300" t="str">
        <f t="shared" si="191"/>
        <v>H9,H10</v>
      </c>
      <c r="X1003" s="301" t="str">
        <f t="shared" si="192"/>
        <v>WA</v>
      </c>
      <c r="Y1003" s="287" t="s">
        <v>243</v>
      </c>
      <c r="Z1003" s="300">
        <f t="shared" si="193"/>
        <v>0.3</v>
      </c>
      <c r="AA1003" s="300">
        <f t="shared" si="194"/>
        <v>0.06</v>
      </c>
      <c r="AB1003" s="361">
        <f t="shared" si="195"/>
        <v>2.58</v>
      </c>
    </row>
    <row r="1004" spans="1:28" x14ac:dyDescent="0.2">
      <c r="A1004" s="72" t="str">
        <f t="shared" si="197"/>
        <v>乗0軽DB</v>
      </c>
      <c r="B1004" s="72" t="s">
        <v>963</v>
      </c>
      <c r="C1004" s="72" t="s">
        <v>954</v>
      </c>
      <c r="D1004" s="72" t="s">
        <v>36</v>
      </c>
      <c r="E1004" s="72" t="s">
        <v>518</v>
      </c>
      <c r="F1004" s="72">
        <v>0.2</v>
      </c>
      <c r="G1004" s="72">
        <v>0.04</v>
      </c>
      <c r="H1004" s="72">
        <v>2.58</v>
      </c>
      <c r="I1004" s="12" t="s">
        <v>833</v>
      </c>
      <c r="J1004" s="72" t="s">
        <v>244</v>
      </c>
      <c r="T1004" s="318" t="str">
        <f t="shared" si="188"/>
        <v>乗用車</v>
      </c>
      <c r="U1004" s="300" t="str">
        <f t="shared" si="189"/>
        <v>軽油</v>
      </c>
      <c r="V1004" s="300" t="str">
        <f t="shared" si="190"/>
        <v>全て</v>
      </c>
      <c r="W1004" s="300" t="str">
        <f t="shared" si="191"/>
        <v>H9,H10</v>
      </c>
      <c r="X1004" s="301" t="str">
        <f t="shared" si="192"/>
        <v>DB</v>
      </c>
      <c r="Y1004" s="287" t="s">
        <v>244</v>
      </c>
      <c r="Z1004" s="300">
        <f t="shared" si="193"/>
        <v>0.2</v>
      </c>
      <c r="AA1004" s="300">
        <f t="shared" si="194"/>
        <v>0.04</v>
      </c>
      <c r="AB1004" s="361">
        <f t="shared" si="195"/>
        <v>2.58</v>
      </c>
    </row>
    <row r="1005" spans="1:28" x14ac:dyDescent="0.2">
      <c r="A1005" s="72" t="str">
        <f t="shared" si="197"/>
        <v>乗0軽WB</v>
      </c>
      <c r="B1005" s="72" t="s">
        <v>963</v>
      </c>
      <c r="C1005" s="72" t="s">
        <v>954</v>
      </c>
      <c r="D1005" s="72" t="s">
        <v>36</v>
      </c>
      <c r="E1005" s="72" t="s">
        <v>519</v>
      </c>
      <c r="F1005" s="72">
        <v>0.2</v>
      </c>
      <c r="G1005" s="72">
        <v>0.04</v>
      </c>
      <c r="H1005" s="72">
        <v>2.58</v>
      </c>
      <c r="I1005" s="12" t="s">
        <v>241</v>
      </c>
      <c r="J1005" s="72" t="s">
        <v>973</v>
      </c>
      <c r="T1005" s="318" t="str">
        <f t="shared" si="188"/>
        <v>乗用車</v>
      </c>
      <c r="U1005" s="300" t="str">
        <f t="shared" si="189"/>
        <v>軽油</v>
      </c>
      <c r="V1005" s="300" t="str">
        <f t="shared" si="190"/>
        <v>全て</v>
      </c>
      <c r="W1005" s="300" t="str">
        <f t="shared" si="191"/>
        <v>H9,H10</v>
      </c>
      <c r="X1005" s="301" t="str">
        <f t="shared" si="192"/>
        <v>WB</v>
      </c>
      <c r="Y1005" s="287" t="s">
        <v>244</v>
      </c>
      <c r="Z1005" s="300">
        <f t="shared" si="193"/>
        <v>0.2</v>
      </c>
      <c r="AA1005" s="300">
        <f t="shared" si="194"/>
        <v>0.04</v>
      </c>
      <c r="AB1005" s="361">
        <f t="shared" si="195"/>
        <v>2.58</v>
      </c>
    </row>
    <row r="1006" spans="1:28" x14ac:dyDescent="0.2">
      <c r="A1006" s="72" t="str">
        <f t="shared" si="197"/>
        <v>乗0軽DC</v>
      </c>
      <c r="B1006" s="72" t="s">
        <v>963</v>
      </c>
      <c r="C1006" s="72" t="s">
        <v>954</v>
      </c>
      <c r="D1006" s="72" t="s">
        <v>36</v>
      </c>
      <c r="E1006" s="72" t="s">
        <v>520</v>
      </c>
      <c r="F1006" s="72">
        <v>0.1</v>
      </c>
      <c r="G1006" s="72">
        <v>0.02</v>
      </c>
      <c r="H1006" s="72">
        <v>2.58</v>
      </c>
      <c r="I1006" s="12" t="s">
        <v>833</v>
      </c>
      <c r="J1006" s="72" t="s">
        <v>245</v>
      </c>
      <c r="T1006" s="318" t="str">
        <f t="shared" si="188"/>
        <v>乗用車</v>
      </c>
      <c r="U1006" s="300" t="str">
        <f t="shared" si="189"/>
        <v>軽油</v>
      </c>
      <c r="V1006" s="300" t="str">
        <f t="shared" si="190"/>
        <v>全て</v>
      </c>
      <c r="W1006" s="300" t="str">
        <f t="shared" si="191"/>
        <v>H9,H10</v>
      </c>
      <c r="X1006" s="301" t="str">
        <f t="shared" si="192"/>
        <v>DC</v>
      </c>
      <c r="Y1006" s="287" t="s">
        <v>245</v>
      </c>
      <c r="Z1006" s="300">
        <f t="shared" si="193"/>
        <v>0.1</v>
      </c>
      <c r="AA1006" s="300">
        <f t="shared" si="194"/>
        <v>0.02</v>
      </c>
      <c r="AB1006" s="361">
        <f t="shared" si="195"/>
        <v>2.58</v>
      </c>
    </row>
    <row r="1007" spans="1:28" x14ac:dyDescent="0.2">
      <c r="A1007" s="72" t="str">
        <f t="shared" si="197"/>
        <v>乗0軽WC</v>
      </c>
      <c r="B1007" s="72" t="s">
        <v>963</v>
      </c>
      <c r="C1007" s="72" t="s">
        <v>954</v>
      </c>
      <c r="D1007" s="72" t="s">
        <v>36</v>
      </c>
      <c r="E1007" s="72" t="s">
        <v>521</v>
      </c>
      <c r="F1007" s="72">
        <v>0.1</v>
      </c>
      <c r="G1007" s="72">
        <v>0.02</v>
      </c>
      <c r="H1007" s="72">
        <v>2.58</v>
      </c>
      <c r="I1007" s="12" t="s">
        <v>241</v>
      </c>
      <c r="J1007" s="72" t="s">
        <v>974</v>
      </c>
      <c r="T1007" s="318" t="str">
        <f t="shared" si="188"/>
        <v>乗用車</v>
      </c>
      <c r="U1007" s="300" t="str">
        <f t="shared" si="189"/>
        <v>軽油</v>
      </c>
      <c r="V1007" s="300" t="str">
        <f t="shared" si="190"/>
        <v>全て</v>
      </c>
      <c r="W1007" s="300" t="str">
        <f t="shared" si="191"/>
        <v>H9,H10</v>
      </c>
      <c r="X1007" s="301" t="str">
        <f t="shared" si="192"/>
        <v>WC</v>
      </c>
      <c r="Y1007" s="287" t="s">
        <v>245</v>
      </c>
      <c r="Z1007" s="300">
        <f t="shared" si="193"/>
        <v>0.1</v>
      </c>
      <c r="AA1007" s="300">
        <f t="shared" si="194"/>
        <v>0.02</v>
      </c>
      <c r="AB1007" s="361">
        <f t="shared" si="195"/>
        <v>2.58</v>
      </c>
    </row>
    <row r="1008" spans="1:28" x14ac:dyDescent="0.2">
      <c r="A1008" s="72" t="str">
        <f t="shared" si="197"/>
        <v>乗0軽DK</v>
      </c>
      <c r="B1008" s="72" t="s">
        <v>963</v>
      </c>
      <c r="C1008" s="72" t="s">
        <v>954</v>
      </c>
      <c r="D1008" s="72" t="s">
        <v>36</v>
      </c>
      <c r="E1008" s="72" t="s">
        <v>522</v>
      </c>
      <c r="F1008" s="72">
        <v>0.3</v>
      </c>
      <c r="G1008" s="72">
        <v>0.06</v>
      </c>
      <c r="H1008" s="72">
        <v>2.58</v>
      </c>
      <c r="I1008" s="12" t="s">
        <v>833</v>
      </c>
      <c r="J1008" s="72" t="s">
        <v>243</v>
      </c>
      <c r="T1008" s="318" t="str">
        <f t="shared" si="188"/>
        <v>乗用車</v>
      </c>
      <c r="U1008" s="300" t="str">
        <f t="shared" si="189"/>
        <v>軽油</v>
      </c>
      <c r="V1008" s="300" t="str">
        <f t="shared" si="190"/>
        <v>全て</v>
      </c>
      <c r="W1008" s="300" t="str">
        <f t="shared" si="191"/>
        <v>H9,H10</v>
      </c>
      <c r="X1008" s="301" t="str">
        <f t="shared" si="192"/>
        <v>DK</v>
      </c>
      <c r="Y1008" s="287" t="s">
        <v>243</v>
      </c>
      <c r="Z1008" s="300">
        <f t="shared" si="193"/>
        <v>0.3</v>
      </c>
      <c r="AA1008" s="300">
        <f t="shared" si="194"/>
        <v>0.06</v>
      </c>
      <c r="AB1008" s="361">
        <f t="shared" si="195"/>
        <v>2.58</v>
      </c>
    </row>
    <row r="1009" spans="1:28" x14ac:dyDescent="0.2">
      <c r="A1009" s="72" t="str">
        <f t="shared" si="197"/>
        <v>乗0軽WK</v>
      </c>
      <c r="B1009" s="72" t="s">
        <v>963</v>
      </c>
      <c r="C1009" s="72" t="s">
        <v>954</v>
      </c>
      <c r="D1009" s="72" t="s">
        <v>36</v>
      </c>
      <c r="E1009" s="72" t="s">
        <v>523</v>
      </c>
      <c r="F1009" s="72">
        <v>0.3</v>
      </c>
      <c r="G1009" s="72">
        <v>0.06</v>
      </c>
      <c r="H1009" s="72">
        <v>2.58</v>
      </c>
      <c r="I1009" s="12" t="s">
        <v>241</v>
      </c>
      <c r="J1009" s="72" t="s">
        <v>972</v>
      </c>
      <c r="T1009" s="318" t="str">
        <f t="shared" si="188"/>
        <v>乗用車</v>
      </c>
      <c r="U1009" s="300" t="str">
        <f t="shared" si="189"/>
        <v>軽油</v>
      </c>
      <c r="V1009" s="300" t="str">
        <f t="shared" si="190"/>
        <v>全て</v>
      </c>
      <c r="W1009" s="300" t="str">
        <f t="shared" si="191"/>
        <v>H9,H10</v>
      </c>
      <c r="X1009" s="301" t="str">
        <f t="shared" si="192"/>
        <v>WK</v>
      </c>
      <c r="Y1009" s="287" t="s">
        <v>243</v>
      </c>
      <c r="Z1009" s="300">
        <f t="shared" si="193"/>
        <v>0.3</v>
      </c>
      <c r="AA1009" s="300">
        <f t="shared" si="194"/>
        <v>0.06</v>
      </c>
      <c r="AB1009" s="361">
        <f t="shared" si="195"/>
        <v>2.58</v>
      </c>
    </row>
    <row r="1010" spans="1:28" x14ac:dyDescent="0.2">
      <c r="A1010" s="72" t="str">
        <f t="shared" si="197"/>
        <v>乗0軽DL</v>
      </c>
      <c r="B1010" s="72" t="s">
        <v>963</v>
      </c>
      <c r="C1010" s="72" t="s">
        <v>954</v>
      </c>
      <c r="D1010" s="72" t="s">
        <v>36</v>
      </c>
      <c r="E1010" s="72" t="s">
        <v>524</v>
      </c>
      <c r="F1010" s="72">
        <v>0.2</v>
      </c>
      <c r="G1010" s="72">
        <v>0.04</v>
      </c>
      <c r="H1010" s="72">
        <v>2.58</v>
      </c>
      <c r="I1010" s="12" t="s">
        <v>833</v>
      </c>
      <c r="J1010" s="72" t="s">
        <v>244</v>
      </c>
      <c r="T1010" s="318" t="str">
        <f t="shared" si="188"/>
        <v>乗用車</v>
      </c>
      <c r="U1010" s="300" t="str">
        <f t="shared" si="189"/>
        <v>軽油</v>
      </c>
      <c r="V1010" s="300" t="str">
        <f t="shared" si="190"/>
        <v>全て</v>
      </c>
      <c r="W1010" s="300" t="str">
        <f t="shared" si="191"/>
        <v>H9,H10</v>
      </c>
      <c r="X1010" s="301" t="str">
        <f t="shared" si="192"/>
        <v>DL</v>
      </c>
      <c r="Y1010" s="287" t="s">
        <v>244</v>
      </c>
      <c r="Z1010" s="300">
        <f t="shared" si="193"/>
        <v>0.2</v>
      </c>
      <c r="AA1010" s="300">
        <f t="shared" si="194"/>
        <v>0.04</v>
      </c>
      <c r="AB1010" s="361">
        <f t="shared" si="195"/>
        <v>2.58</v>
      </c>
    </row>
    <row r="1011" spans="1:28" x14ac:dyDescent="0.2">
      <c r="A1011" s="72" t="str">
        <f t="shared" si="197"/>
        <v>乗0軽WL</v>
      </c>
      <c r="B1011" s="72" t="s">
        <v>963</v>
      </c>
      <c r="C1011" s="72" t="s">
        <v>954</v>
      </c>
      <c r="D1011" s="72" t="s">
        <v>36</v>
      </c>
      <c r="E1011" s="72" t="s">
        <v>525</v>
      </c>
      <c r="F1011" s="72">
        <v>0.2</v>
      </c>
      <c r="G1011" s="72">
        <v>0.04</v>
      </c>
      <c r="H1011" s="72">
        <v>2.58</v>
      </c>
      <c r="I1011" s="12" t="s">
        <v>241</v>
      </c>
      <c r="J1011" s="72" t="s">
        <v>973</v>
      </c>
      <c r="T1011" s="318" t="str">
        <f t="shared" si="188"/>
        <v>乗用車</v>
      </c>
      <c r="U1011" s="300" t="str">
        <f t="shared" si="189"/>
        <v>軽油</v>
      </c>
      <c r="V1011" s="300" t="str">
        <f t="shared" si="190"/>
        <v>全て</v>
      </c>
      <c r="W1011" s="300" t="str">
        <f t="shared" si="191"/>
        <v>H9,H10</v>
      </c>
      <c r="X1011" s="301" t="str">
        <f t="shared" si="192"/>
        <v>WL</v>
      </c>
      <c r="Y1011" s="287" t="s">
        <v>244</v>
      </c>
      <c r="Z1011" s="300">
        <f t="shared" si="193"/>
        <v>0.2</v>
      </c>
      <c r="AA1011" s="300">
        <f t="shared" si="194"/>
        <v>0.04</v>
      </c>
      <c r="AB1011" s="361">
        <f t="shared" si="195"/>
        <v>2.58</v>
      </c>
    </row>
    <row r="1012" spans="1:28" x14ac:dyDescent="0.2">
      <c r="A1012" s="72" t="str">
        <f t="shared" si="197"/>
        <v>乗0軽DM</v>
      </c>
      <c r="B1012" s="72" t="s">
        <v>963</v>
      </c>
      <c r="C1012" s="72" t="s">
        <v>954</v>
      </c>
      <c r="D1012" s="72" t="s">
        <v>36</v>
      </c>
      <c r="E1012" s="72" t="s">
        <v>526</v>
      </c>
      <c r="F1012" s="72">
        <v>0.1</v>
      </c>
      <c r="G1012" s="72">
        <v>0.02</v>
      </c>
      <c r="H1012" s="72">
        <v>2.58</v>
      </c>
      <c r="I1012" s="12" t="s">
        <v>833</v>
      </c>
      <c r="J1012" s="72" t="s">
        <v>245</v>
      </c>
      <c r="T1012" s="318" t="str">
        <f t="shared" si="188"/>
        <v>乗用車</v>
      </c>
      <c r="U1012" s="300" t="str">
        <f t="shared" si="189"/>
        <v>軽油</v>
      </c>
      <c r="V1012" s="300" t="str">
        <f t="shared" si="190"/>
        <v>全て</v>
      </c>
      <c r="W1012" s="300" t="str">
        <f t="shared" si="191"/>
        <v>H9,H10</v>
      </c>
      <c r="X1012" s="301" t="str">
        <f t="shared" si="192"/>
        <v>DM</v>
      </c>
      <c r="Y1012" s="287" t="s">
        <v>245</v>
      </c>
      <c r="Z1012" s="300">
        <f t="shared" si="193"/>
        <v>0.1</v>
      </c>
      <c r="AA1012" s="300">
        <f t="shared" si="194"/>
        <v>0.02</v>
      </c>
      <c r="AB1012" s="361">
        <f t="shared" si="195"/>
        <v>2.58</v>
      </c>
    </row>
    <row r="1013" spans="1:28" x14ac:dyDescent="0.2">
      <c r="A1013" s="72" t="str">
        <f t="shared" si="197"/>
        <v>乗0軽WM</v>
      </c>
      <c r="B1013" s="72" t="s">
        <v>963</v>
      </c>
      <c r="C1013" s="72" t="s">
        <v>954</v>
      </c>
      <c r="D1013" s="72" t="s">
        <v>36</v>
      </c>
      <c r="E1013" s="72" t="s">
        <v>527</v>
      </c>
      <c r="F1013" s="72">
        <v>0.1</v>
      </c>
      <c r="G1013" s="72">
        <v>0.02</v>
      </c>
      <c r="H1013" s="72">
        <v>2.58</v>
      </c>
      <c r="I1013" s="12" t="s">
        <v>241</v>
      </c>
      <c r="J1013" s="72" t="s">
        <v>974</v>
      </c>
      <c r="T1013" s="318" t="str">
        <f t="shared" si="188"/>
        <v>乗用車</v>
      </c>
      <c r="U1013" s="300" t="str">
        <f t="shared" si="189"/>
        <v>軽油</v>
      </c>
      <c r="V1013" s="300" t="str">
        <f t="shared" si="190"/>
        <v>全て</v>
      </c>
      <c r="W1013" s="300" t="str">
        <f t="shared" si="191"/>
        <v>H9,H10</v>
      </c>
      <c r="X1013" s="301" t="str">
        <f t="shared" si="192"/>
        <v>WM</v>
      </c>
      <c r="Y1013" s="287" t="s">
        <v>245</v>
      </c>
      <c r="Z1013" s="300">
        <f t="shared" si="193"/>
        <v>0.1</v>
      </c>
      <c r="AA1013" s="300">
        <f t="shared" si="194"/>
        <v>0.02</v>
      </c>
      <c r="AB1013" s="361">
        <f t="shared" si="195"/>
        <v>2.58</v>
      </c>
    </row>
    <row r="1014" spans="1:28" x14ac:dyDescent="0.2">
      <c r="A1014" s="72" t="str">
        <f t="shared" si="197"/>
        <v>乗0軽KM</v>
      </c>
      <c r="B1014" s="72" t="s">
        <v>963</v>
      </c>
      <c r="C1014" s="72" t="s">
        <v>954</v>
      </c>
      <c r="D1014" s="72" t="s">
        <v>16</v>
      </c>
      <c r="E1014" s="72" t="s">
        <v>125</v>
      </c>
      <c r="F1014" s="72">
        <v>0.28000000000000003</v>
      </c>
      <c r="G1014" s="72">
        <v>5.1999999999999998E-2</v>
      </c>
      <c r="H1014" s="72">
        <v>2.58</v>
      </c>
      <c r="I1014" s="12" t="s">
        <v>833</v>
      </c>
      <c r="T1014" s="318" t="str">
        <f t="shared" si="188"/>
        <v>乗用車</v>
      </c>
      <c r="U1014" s="300" t="str">
        <f t="shared" si="189"/>
        <v>軽油</v>
      </c>
      <c r="V1014" s="300" t="str">
        <f t="shared" si="190"/>
        <v>全て</v>
      </c>
      <c r="W1014" s="300" t="str">
        <f t="shared" si="191"/>
        <v>H14</v>
      </c>
      <c r="X1014" s="301" t="str">
        <f t="shared" si="192"/>
        <v>KM</v>
      </c>
      <c r="Y1014" s="287"/>
      <c r="Z1014" s="300">
        <f t="shared" si="193"/>
        <v>0.28000000000000003</v>
      </c>
      <c r="AA1014" s="300">
        <f t="shared" si="194"/>
        <v>5.1999999999999998E-2</v>
      </c>
      <c r="AB1014" s="361">
        <f t="shared" si="195"/>
        <v>2.58</v>
      </c>
    </row>
    <row r="1015" spans="1:28" x14ac:dyDescent="0.2">
      <c r="A1015" s="72" t="str">
        <f t="shared" si="197"/>
        <v>乗0軽HT</v>
      </c>
      <c r="B1015" s="72" t="s">
        <v>963</v>
      </c>
      <c r="C1015" s="72" t="s">
        <v>954</v>
      </c>
      <c r="D1015" s="72" t="s">
        <v>16</v>
      </c>
      <c r="E1015" s="72" t="s">
        <v>112</v>
      </c>
      <c r="F1015" s="72">
        <v>0.14000000000000001</v>
      </c>
      <c r="G1015" s="72">
        <v>2.5999999999999999E-2</v>
      </c>
      <c r="H1015" s="72">
        <v>2.58</v>
      </c>
      <c r="I1015" s="12" t="s">
        <v>241</v>
      </c>
      <c r="J1015" s="72" t="s">
        <v>242</v>
      </c>
      <c r="T1015" s="318" t="str">
        <f t="shared" si="188"/>
        <v>乗用車</v>
      </c>
      <c r="U1015" s="300" t="str">
        <f t="shared" si="189"/>
        <v>軽油</v>
      </c>
      <c r="V1015" s="300" t="str">
        <f t="shared" si="190"/>
        <v>全て</v>
      </c>
      <c r="W1015" s="300" t="str">
        <f t="shared" si="191"/>
        <v>H14</v>
      </c>
      <c r="X1015" s="301" t="str">
        <f t="shared" si="192"/>
        <v>HT</v>
      </c>
      <c r="Y1015" s="287"/>
      <c r="Z1015" s="300">
        <f t="shared" si="193"/>
        <v>0.14000000000000001</v>
      </c>
      <c r="AA1015" s="300">
        <f t="shared" si="194"/>
        <v>2.5999999999999999E-2</v>
      </c>
      <c r="AB1015" s="361">
        <f t="shared" si="195"/>
        <v>2.58</v>
      </c>
    </row>
    <row r="1016" spans="1:28" x14ac:dyDescent="0.2">
      <c r="A1016" s="72" t="str">
        <f t="shared" si="197"/>
        <v>乗0軽KN</v>
      </c>
      <c r="B1016" s="72" t="s">
        <v>963</v>
      </c>
      <c r="C1016" s="72" t="s">
        <v>954</v>
      </c>
      <c r="D1016" s="72" t="s">
        <v>16</v>
      </c>
      <c r="E1016" s="72" t="s">
        <v>126</v>
      </c>
      <c r="F1016" s="72">
        <v>0.28000000000000003</v>
      </c>
      <c r="G1016" s="72">
        <v>5.1999999999999998E-2</v>
      </c>
      <c r="H1016" s="72">
        <v>2.58</v>
      </c>
      <c r="I1016" s="12" t="s">
        <v>833</v>
      </c>
      <c r="T1016" s="318" t="str">
        <f t="shared" si="188"/>
        <v>乗用車</v>
      </c>
      <c r="U1016" s="300" t="str">
        <f t="shared" si="189"/>
        <v>軽油</v>
      </c>
      <c r="V1016" s="300" t="str">
        <f t="shared" si="190"/>
        <v>全て</v>
      </c>
      <c r="W1016" s="300" t="str">
        <f t="shared" si="191"/>
        <v>H14</v>
      </c>
      <c r="X1016" s="301" t="str">
        <f t="shared" si="192"/>
        <v>KN</v>
      </c>
      <c r="Y1016" s="287"/>
      <c r="Z1016" s="300">
        <f t="shared" si="193"/>
        <v>0.28000000000000003</v>
      </c>
      <c r="AA1016" s="300">
        <f t="shared" si="194"/>
        <v>5.1999999999999998E-2</v>
      </c>
      <c r="AB1016" s="361">
        <f t="shared" si="195"/>
        <v>2.58</v>
      </c>
    </row>
    <row r="1017" spans="1:28" x14ac:dyDescent="0.2">
      <c r="A1017" s="72" t="str">
        <f t="shared" si="197"/>
        <v>乗0軽HU</v>
      </c>
      <c r="B1017" s="72" t="s">
        <v>963</v>
      </c>
      <c r="C1017" s="72" t="s">
        <v>954</v>
      </c>
      <c r="D1017" s="72" t="s">
        <v>16</v>
      </c>
      <c r="E1017" s="72" t="s">
        <v>113</v>
      </c>
      <c r="F1017" s="72">
        <v>0.14000000000000001</v>
      </c>
      <c r="G1017" s="72">
        <v>2.5999999999999999E-2</v>
      </c>
      <c r="H1017" s="72">
        <v>2.58</v>
      </c>
      <c r="I1017" s="12" t="s">
        <v>241</v>
      </c>
      <c r="J1017" s="72" t="s">
        <v>242</v>
      </c>
      <c r="T1017" s="318" t="str">
        <f t="shared" si="188"/>
        <v>乗用車</v>
      </c>
      <c r="U1017" s="300" t="str">
        <f t="shared" si="189"/>
        <v>軽油</v>
      </c>
      <c r="V1017" s="300" t="str">
        <f t="shared" si="190"/>
        <v>全て</v>
      </c>
      <c r="W1017" s="300" t="str">
        <f t="shared" si="191"/>
        <v>H14</v>
      </c>
      <c r="X1017" s="301" t="str">
        <f t="shared" si="192"/>
        <v>HU</v>
      </c>
      <c r="Y1017" s="287"/>
      <c r="Z1017" s="300">
        <f t="shared" si="193"/>
        <v>0.14000000000000001</v>
      </c>
      <c r="AA1017" s="300">
        <f t="shared" si="194"/>
        <v>2.5999999999999999E-2</v>
      </c>
      <c r="AB1017" s="361">
        <f t="shared" si="195"/>
        <v>2.58</v>
      </c>
    </row>
    <row r="1018" spans="1:28" x14ac:dyDescent="0.2">
      <c r="A1018" s="72" t="str">
        <f t="shared" si="197"/>
        <v>乗0軽TF</v>
      </c>
      <c r="B1018" s="72" t="s">
        <v>963</v>
      </c>
      <c r="C1018" s="72" t="s">
        <v>954</v>
      </c>
      <c r="D1018" s="72" t="s">
        <v>16</v>
      </c>
      <c r="E1018" s="72" t="s">
        <v>528</v>
      </c>
      <c r="F1018" s="72">
        <v>0.21</v>
      </c>
      <c r="G1018" s="72">
        <v>3.9E-2</v>
      </c>
      <c r="H1018" s="72">
        <v>2.58</v>
      </c>
      <c r="I1018" s="12" t="s">
        <v>833</v>
      </c>
      <c r="J1018" s="72" t="s">
        <v>243</v>
      </c>
      <c r="T1018" s="318" t="str">
        <f t="shared" si="188"/>
        <v>乗用車</v>
      </c>
      <c r="U1018" s="300" t="str">
        <f t="shared" si="189"/>
        <v>軽油</v>
      </c>
      <c r="V1018" s="300" t="str">
        <f t="shared" si="190"/>
        <v>全て</v>
      </c>
      <c r="W1018" s="300" t="str">
        <f t="shared" si="191"/>
        <v>H14</v>
      </c>
      <c r="X1018" s="301" t="str">
        <f t="shared" si="192"/>
        <v>TF</v>
      </c>
      <c r="Y1018" s="287" t="s">
        <v>243</v>
      </c>
      <c r="Z1018" s="300">
        <f t="shared" si="193"/>
        <v>0.21</v>
      </c>
      <c r="AA1018" s="300">
        <f t="shared" si="194"/>
        <v>3.9E-2</v>
      </c>
      <c r="AB1018" s="361">
        <f t="shared" si="195"/>
        <v>2.58</v>
      </c>
    </row>
    <row r="1019" spans="1:28" x14ac:dyDescent="0.2">
      <c r="A1019" s="72" t="str">
        <f t="shared" si="197"/>
        <v>乗0軽XF</v>
      </c>
      <c r="B1019" s="72" t="s">
        <v>963</v>
      </c>
      <c r="C1019" s="72" t="s">
        <v>954</v>
      </c>
      <c r="D1019" s="72" t="s">
        <v>16</v>
      </c>
      <c r="E1019" s="72" t="s">
        <v>529</v>
      </c>
      <c r="F1019" s="72">
        <v>0.21</v>
      </c>
      <c r="G1019" s="72">
        <v>3.9E-2</v>
      </c>
      <c r="H1019" s="72">
        <v>2.58</v>
      </c>
      <c r="I1019" s="12" t="s">
        <v>241</v>
      </c>
      <c r="J1019" s="72" t="s">
        <v>972</v>
      </c>
      <c r="T1019" s="318" t="str">
        <f t="shared" si="188"/>
        <v>乗用車</v>
      </c>
      <c r="U1019" s="300" t="str">
        <f t="shared" si="189"/>
        <v>軽油</v>
      </c>
      <c r="V1019" s="300" t="str">
        <f t="shared" si="190"/>
        <v>全て</v>
      </c>
      <c r="W1019" s="300" t="str">
        <f t="shared" si="191"/>
        <v>H14</v>
      </c>
      <c r="X1019" s="301" t="str">
        <f t="shared" si="192"/>
        <v>XF</v>
      </c>
      <c r="Y1019" s="287" t="s">
        <v>243</v>
      </c>
      <c r="Z1019" s="300">
        <f t="shared" si="193"/>
        <v>0.21</v>
      </c>
      <c r="AA1019" s="300">
        <f t="shared" si="194"/>
        <v>3.9E-2</v>
      </c>
      <c r="AB1019" s="361">
        <f t="shared" si="195"/>
        <v>2.58</v>
      </c>
    </row>
    <row r="1020" spans="1:28" x14ac:dyDescent="0.2">
      <c r="A1020" s="72" t="str">
        <f t="shared" si="197"/>
        <v>乗0軽TG</v>
      </c>
      <c r="B1020" s="72" t="s">
        <v>963</v>
      </c>
      <c r="C1020" s="72" t="s">
        <v>954</v>
      </c>
      <c r="D1020" s="72" t="s">
        <v>16</v>
      </c>
      <c r="E1020" s="72" t="s">
        <v>530</v>
      </c>
      <c r="F1020" s="72">
        <v>0.21</v>
      </c>
      <c r="G1020" s="72">
        <v>3.9E-2</v>
      </c>
      <c r="H1020" s="72">
        <v>2.58</v>
      </c>
      <c r="I1020" s="12" t="s">
        <v>833</v>
      </c>
      <c r="J1020" s="72" t="s">
        <v>243</v>
      </c>
      <c r="T1020" s="318" t="str">
        <f t="shared" si="188"/>
        <v>乗用車</v>
      </c>
      <c r="U1020" s="300" t="str">
        <f t="shared" si="189"/>
        <v>軽油</v>
      </c>
      <c r="V1020" s="300" t="str">
        <f t="shared" si="190"/>
        <v>全て</v>
      </c>
      <c r="W1020" s="300" t="str">
        <f t="shared" si="191"/>
        <v>H14</v>
      </c>
      <c r="X1020" s="301" t="str">
        <f t="shared" si="192"/>
        <v>TG</v>
      </c>
      <c r="Y1020" s="287" t="s">
        <v>243</v>
      </c>
      <c r="Z1020" s="300">
        <f t="shared" si="193"/>
        <v>0.21</v>
      </c>
      <c r="AA1020" s="300">
        <f t="shared" si="194"/>
        <v>3.9E-2</v>
      </c>
      <c r="AB1020" s="361">
        <f t="shared" si="195"/>
        <v>2.58</v>
      </c>
    </row>
    <row r="1021" spans="1:28" x14ac:dyDescent="0.2">
      <c r="A1021" s="72" t="str">
        <f t="shared" si="197"/>
        <v>乗0軽XG</v>
      </c>
      <c r="B1021" s="72" t="s">
        <v>963</v>
      </c>
      <c r="C1021" s="72" t="s">
        <v>954</v>
      </c>
      <c r="D1021" s="72" t="s">
        <v>16</v>
      </c>
      <c r="E1021" s="72" t="s">
        <v>531</v>
      </c>
      <c r="F1021" s="72">
        <v>0.21</v>
      </c>
      <c r="G1021" s="72">
        <v>3.9E-2</v>
      </c>
      <c r="H1021" s="72">
        <v>2.58</v>
      </c>
      <c r="I1021" s="12" t="s">
        <v>241</v>
      </c>
      <c r="J1021" s="72" t="s">
        <v>972</v>
      </c>
      <c r="T1021" s="318" t="str">
        <f t="shared" si="188"/>
        <v>乗用車</v>
      </c>
      <c r="U1021" s="300" t="str">
        <f t="shared" si="189"/>
        <v>軽油</v>
      </c>
      <c r="V1021" s="300" t="str">
        <f t="shared" si="190"/>
        <v>全て</v>
      </c>
      <c r="W1021" s="300" t="str">
        <f t="shared" si="191"/>
        <v>H14</v>
      </c>
      <c r="X1021" s="301" t="str">
        <f t="shared" si="192"/>
        <v>XG</v>
      </c>
      <c r="Y1021" s="287" t="s">
        <v>243</v>
      </c>
      <c r="Z1021" s="300">
        <f t="shared" si="193"/>
        <v>0.21</v>
      </c>
      <c r="AA1021" s="300">
        <f t="shared" si="194"/>
        <v>3.9E-2</v>
      </c>
      <c r="AB1021" s="361">
        <f t="shared" si="195"/>
        <v>2.58</v>
      </c>
    </row>
    <row r="1022" spans="1:28" x14ac:dyDescent="0.2">
      <c r="A1022" s="72" t="str">
        <f t="shared" ref="A1022:A1053" si="198">CONCATENATE(C1022,E1022)</f>
        <v>乗0軽LF</v>
      </c>
      <c r="B1022" s="72" t="s">
        <v>963</v>
      </c>
      <c r="C1022" s="72" t="s">
        <v>954</v>
      </c>
      <c r="D1022" s="72" t="s">
        <v>16</v>
      </c>
      <c r="E1022" s="72" t="s">
        <v>532</v>
      </c>
      <c r="F1022" s="72">
        <v>0.14000000000000001</v>
      </c>
      <c r="G1022" s="72">
        <v>2.5999999999999999E-2</v>
      </c>
      <c r="H1022" s="72">
        <v>2.58</v>
      </c>
      <c r="I1022" s="12" t="s">
        <v>833</v>
      </c>
      <c r="J1022" s="72" t="s">
        <v>244</v>
      </c>
      <c r="T1022" s="318" t="str">
        <f t="shared" si="188"/>
        <v>乗用車</v>
      </c>
      <c r="U1022" s="300" t="str">
        <f t="shared" si="189"/>
        <v>軽油</v>
      </c>
      <c r="V1022" s="300" t="str">
        <f t="shared" si="190"/>
        <v>全て</v>
      </c>
      <c r="W1022" s="300" t="str">
        <f t="shared" si="191"/>
        <v>H14</v>
      </c>
      <c r="X1022" s="301" t="str">
        <f t="shared" si="192"/>
        <v>LF</v>
      </c>
      <c r="Y1022" s="287" t="s">
        <v>244</v>
      </c>
      <c r="Z1022" s="300">
        <f t="shared" si="193"/>
        <v>0.14000000000000001</v>
      </c>
      <c r="AA1022" s="300">
        <f t="shared" si="194"/>
        <v>2.5999999999999999E-2</v>
      </c>
      <c r="AB1022" s="361">
        <f t="shared" si="195"/>
        <v>2.58</v>
      </c>
    </row>
    <row r="1023" spans="1:28" x14ac:dyDescent="0.2">
      <c r="A1023" s="72" t="str">
        <f t="shared" si="198"/>
        <v>乗0軽YF</v>
      </c>
      <c r="B1023" s="72" t="s">
        <v>963</v>
      </c>
      <c r="C1023" s="72" t="s">
        <v>954</v>
      </c>
      <c r="D1023" s="72" t="s">
        <v>16</v>
      </c>
      <c r="E1023" s="72" t="s">
        <v>533</v>
      </c>
      <c r="F1023" s="72">
        <v>0.14000000000000001</v>
      </c>
      <c r="G1023" s="72">
        <v>2.5999999999999999E-2</v>
      </c>
      <c r="H1023" s="72">
        <v>2.58</v>
      </c>
      <c r="I1023" s="12" t="s">
        <v>241</v>
      </c>
      <c r="J1023" s="72" t="s">
        <v>973</v>
      </c>
      <c r="T1023" s="318" t="str">
        <f t="shared" si="188"/>
        <v>乗用車</v>
      </c>
      <c r="U1023" s="300" t="str">
        <f t="shared" si="189"/>
        <v>軽油</v>
      </c>
      <c r="V1023" s="300" t="str">
        <f t="shared" si="190"/>
        <v>全て</v>
      </c>
      <c r="W1023" s="300" t="str">
        <f t="shared" si="191"/>
        <v>H14</v>
      </c>
      <c r="X1023" s="301" t="str">
        <f t="shared" si="192"/>
        <v>YF</v>
      </c>
      <c r="Y1023" s="287" t="s">
        <v>244</v>
      </c>
      <c r="Z1023" s="300">
        <f t="shared" si="193"/>
        <v>0.14000000000000001</v>
      </c>
      <c r="AA1023" s="300">
        <f t="shared" si="194"/>
        <v>2.5999999999999999E-2</v>
      </c>
      <c r="AB1023" s="361">
        <f t="shared" si="195"/>
        <v>2.58</v>
      </c>
    </row>
    <row r="1024" spans="1:28" x14ac:dyDescent="0.2">
      <c r="A1024" s="72" t="str">
        <f t="shared" si="198"/>
        <v>乗0軽LG</v>
      </c>
      <c r="B1024" s="72" t="s">
        <v>963</v>
      </c>
      <c r="C1024" s="72" t="s">
        <v>954</v>
      </c>
      <c r="D1024" s="72" t="s">
        <v>16</v>
      </c>
      <c r="E1024" s="72" t="s">
        <v>534</v>
      </c>
      <c r="F1024" s="72">
        <v>0.14000000000000001</v>
      </c>
      <c r="G1024" s="72">
        <v>2.5999999999999999E-2</v>
      </c>
      <c r="H1024" s="72">
        <v>2.58</v>
      </c>
      <c r="I1024" s="12" t="s">
        <v>833</v>
      </c>
      <c r="J1024" s="72" t="s">
        <v>244</v>
      </c>
      <c r="T1024" s="318" t="str">
        <f t="shared" si="188"/>
        <v>乗用車</v>
      </c>
      <c r="U1024" s="300" t="str">
        <f t="shared" si="189"/>
        <v>軽油</v>
      </c>
      <c r="V1024" s="300" t="str">
        <f t="shared" si="190"/>
        <v>全て</v>
      </c>
      <c r="W1024" s="300" t="str">
        <f t="shared" si="191"/>
        <v>H14</v>
      </c>
      <c r="X1024" s="301" t="str">
        <f t="shared" si="192"/>
        <v>LG</v>
      </c>
      <c r="Y1024" s="287" t="s">
        <v>244</v>
      </c>
      <c r="Z1024" s="300">
        <f t="shared" si="193"/>
        <v>0.14000000000000001</v>
      </c>
      <c r="AA1024" s="300">
        <f t="shared" si="194"/>
        <v>2.5999999999999999E-2</v>
      </c>
      <c r="AB1024" s="361">
        <f t="shared" si="195"/>
        <v>2.58</v>
      </c>
    </row>
    <row r="1025" spans="1:30" x14ac:dyDescent="0.2">
      <c r="A1025" s="72" t="str">
        <f t="shared" si="198"/>
        <v>乗0軽YG</v>
      </c>
      <c r="B1025" s="72" t="s">
        <v>963</v>
      </c>
      <c r="C1025" s="72" t="s">
        <v>954</v>
      </c>
      <c r="D1025" s="72" t="s">
        <v>16</v>
      </c>
      <c r="E1025" s="72" t="s">
        <v>535</v>
      </c>
      <c r="F1025" s="72">
        <v>0.14000000000000001</v>
      </c>
      <c r="G1025" s="72">
        <v>2.5999999999999999E-2</v>
      </c>
      <c r="H1025" s="72">
        <v>2.58</v>
      </c>
      <c r="I1025" s="12" t="s">
        <v>241</v>
      </c>
      <c r="J1025" s="72" t="s">
        <v>973</v>
      </c>
      <c r="T1025" s="318" t="str">
        <f t="shared" si="188"/>
        <v>乗用車</v>
      </c>
      <c r="U1025" s="300" t="str">
        <f t="shared" si="189"/>
        <v>軽油</v>
      </c>
      <c r="V1025" s="300" t="str">
        <f t="shared" si="190"/>
        <v>全て</v>
      </c>
      <c r="W1025" s="300" t="str">
        <f t="shared" si="191"/>
        <v>H14</v>
      </c>
      <c r="X1025" s="301" t="str">
        <f t="shared" si="192"/>
        <v>YG</v>
      </c>
      <c r="Y1025" s="287" t="s">
        <v>244</v>
      </c>
      <c r="Z1025" s="300">
        <f t="shared" si="193"/>
        <v>0.14000000000000001</v>
      </c>
      <c r="AA1025" s="300">
        <f t="shared" si="194"/>
        <v>2.5999999999999999E-2</v>
      </c>
      <c r="AB1025" s="361">
        <f t="shared" si="195"/>
        <v>2.58</v>
      </c>
    </row>
    <row r="1026" spans="1:30" x14ac:dyDescent="0.2">
      <c r="A1026" s="72" t="str">
        <f t="shared" si="198"/>
        <v>乗0軽UF</v>
      </c>
      <c r="B1026" s="72" t="s">
        <v>963</v>
      </c>
      <c r="C1026" s="72" t="s">
        <v>954</v>
      </c>
      <c r="D1026" s="72" t="s">
        <v>16</v>
      </c>
      <c r="E1026" s="72" t="s">
        <v>536</v>
      </c>
      <c r="F1026" s="72">
        <v>7.0000000000000007E-2</v>
      </c>
      <c r="G1026" s="72">
        <v>1.2999999999999999E-2</v>
      </c>
      <c r="H1026" s="72">
        <v>2.58</v>
      </c>
      <c r="I1026" s="12" t="s">
        <v>833</v>
      </c>
      <c r="J1026" s="72" t="s">
        <v>245</v>
      </c>
      <c r="T1026" s="318" t="str">
        <f t="shared" si="188"/>
        <v>乗用車</v>
      </c>
      <c r="U1026" s="300" t="str">
        <f t="shared" si="189"/>
        <v>軽油</v>
      </c>
      <c r="V1026" s="300" t="str">
        <f t="shared" si="190"/>
        <v>全て</v>
      </c>
      <c r="W1026" s="300" t="str">
        <f t="shared" si="191"/>
        <v>H14</v>
      </c>
      <c r="X1026" s="301" t="str">
        <f t="shared" si="192"/>
        <v>UF</v>
      </c>
      <c r="Y1026" s="287" t="s">
        <v>245</v>
      </c>
      <c r="Z1026" s="300">
        <f t="shared" si="193"/>
        <v>7.0000000000000007E-2</v>
      </c>
      <c r="AA1026" s="300">
        <f t="shared" si="194"/>
        <v>1.2999999999999999E-2</v>
      </c>
      <c r="AB1026" s="361">
        <f t="shared" si="195"/>
        <v>2.58</v>
      </c>
    </row>
    <row r="1027" spans="1:30" x14ac:dyDescent="0.2">
      <c r="A1027" s="72" t="str">
        <f t="shared" si="198"/>
        <v>乗0軽ZF</v>
      </c>
      <c r="B1027" s="72" t="s">
        <v>963</v>
      </c>
      <c r="C1027" s="72" t="s">
        <v>954</v>
      </c>
      <c r="D1027" s="72" t="s">
        <v>16</v>
      </c>
      <c r="E1027" s="72" t="s">
        <v>537</v>
      </c>
      <c r="F1027" s="72">
        <v>7.0000000000000007E-2</v>
      </c>
      <c r="G1027" s="72">
        <v>1.2999999999999999E-2</v>
      </c>
      <c r="H1027" s="72">
        <v>2.58</v>
      </c>
      <c r="I1027" s="12" t="s">
        <v>241</v>
      </c>
      <c r="J1027" s="72" t="s">
        <v>974</v>
      </c>
      <c r="T1027" s="318" t="str">
        <f t="shared" si="188"/>
        <v>乗用車</v>
      </c>
      <c r="U1027" s="300" t="str">
        <f t="shared" si="189"/>
        <v>軽油</v>
      </c>
      <c r="V1027" s="300" t="str">
        <f t="shared" si="190"/>
        <v>全て</v>
      </c>
      <c r="W1027" s="300" t="str">
        <f t="shared" si="191"/>
        <v>H14</v>
      </c>
      <c r="X1027" s="301" t="str">
        <f t="shared" si="192"/>
        <v>ZF</v>
      </c>
      <c r="Y1027" s="287" t="s">
        <v>245</v>
      </c>
      <c r="Z1027" s="300">
        <f t="shared" si="193"/>
        <v>7.0000000000000007E-2</v>
      </c>
      <c r="AA1027" s="300">
        <f t="shared" si="194"/>
        <v>1.2999999999999999E-2</v>
      </c>
      <c r="AB1027" s="361">
        <f t="shared" si="195"/>
        <v>2.58</v>
      </c>
    </row>
    <row r="1028" spans="1:30" x14ac:dyDescent="0.2">
      <c r="A1028" s="72" t="str">
        <f t="shared" si="198"/>
        <v>乗0軽UG</v>
      </c>
      <c r="B1028" s="72" t="s">
        <v>963</v>
      </c>
      <c r="C1028" s="72" t="s">
        <v>954</v>
      </c>
      <c r="D1028" s="72" t="s">
        <v>16</v>
      </c>
      <c r="E1028" s="72" t="s">
        <v>538</v>
      </c>
      <c r="F1028" s="72">
        <v>7.0000000000000007E-2</v>
      </c>
      <c r="G1028" s="72">
        <v>1.2999999999999999E-2</v>
      </c>
      <c r="H1028" s="72">
        <v>2.58</v>
      </c>
      <c r="I1028" s="12" t="s">
        <v>833</v>
      </c>
      <c r="J1028" s="72" t="s">
        <v>245</v>
      </c>
      <c r="T1028" s="318" t="str">
        <f t="shared" si="188"/>
        <v>乗用車</v>
      </c>
      <c r="U1028" s="300" t="str">
        <f t="shared" si="189"/>
        <v>軽油</v>
      </c>
      <c r="V1028" s="300" t="str">
        <f t="shared" si="190"/>
        <v>全て</v>
      </c>
      <c r="W1028" s="300" t="str">
        <f t="shared" si="191"/>
        <v>H14</v>
      </c>
      <c r="X1028" s="301" t="str">
        <f t="shared" si="192"/>
        <v>UG</v>
      </c>
      <c r="Y1028" s="287" t="s">
        <v>245</v>
      </c>
      <c r="Z1028" s="300">
        <f t="shared" si="193"/>
        <v>7.0000000000000007E-2</v>
      </c>
      <c r="AA1028" s="300">
        <f t="shared" si="194"/>
        <v>1.2999999999999999E-2</v>
      </c>
      <c r="AB1028" s="361">
        <f t="shared" si="195"/>
        <v>2.58</v>
      </c>
    </row>
    <row r="1029" spans="1:30" x14ac:dyDescent="0.2">
      <c r="A1029" s="72" t="str">
        <f t="shared" si="198"/>
        <v>乗0軽ZG</v>
      </c>
      <c r="B1029" s="72" t="s">
        <v>963</v>
      </c>
      <c r="C1029" s="72" t="s">
        <v>954</v>
      </c>
      <c r="D1029" s="72" t="s">
        <v>16</v>
      </c>
      <c r="E1029" s="72" t="s">
        <v>539</v>
      </c>
      <c r="F1029" s="72">
        <v>7.0000000000000007E-2</v>
      </c>
      <c r="G1029" s="72">
        <v>1.2999999999999999E-2</v>
      </c>
      <c r="H1029" s="72">
        <v>2.58</v>
      </c>
      <c r="I1029" s="12" t="s">
        <v>241</v>
      </c>
      <c r="J1029" s="72" t="s">
        <v>974</v>
      </c>
      <c r="T1029" s="318" t="str">
        <f t="shared" si="188"/>
        <v>乗用車</v>
      </c>
      <c r="U1029" s="300" t="str">
        <f t="shared" si="189"/>
        <v>軽油</v>
      </c>
      <c r="V1029" s="300" t="str">
        <f t="shared" si="190"/>
        <v>全て</v>
      </c>
      <c r="W1029" s="300" t="str">
        <f t="shared" si="191"/>
        <v>H14</v>
      </c>
      <c r="X1029" s="301" t="str">
        <f t="shared" si="192"/>
        <v>ZG</v>
      </c>
      <c r="Y1029" s="287" t="s">
        <v>245</v>
      </c>
      <c r="Z1029" s="300">
        <f t="shared" si="193"/>
        <v>7.0000000000000007E-2</v>
      </c>
      <c r="AA1029" s="300">
        <f t="shared" si="194"/>
        <v>1.2999999999999999E-2</v>
      </c>
      <c r="AB1029" s="361">
        <f t="shared" si="195"/>
        <v>2.58</v>
      </c>
    </row>
    <row r="1030" spans="1:30" x14ac:dyDescent="0.2">
      <c r="A1030" s="72" t="str">
        <f t="shared" si="198"/>
        <v>乗0軽ADB</v>
      </c>
      <c r="B1030" s="72" t="s">
        <v>963</v>
      </c>
      <c r="C1030" s="72" t="s">
        <v>954</v>
      </c>
      <c r="D1030" s="72" t="s">
        <v>839</v>
      </c>
      <c r="E1030" s="72" t="s">
        <v>540</v>
      </c>
      <c r="F1030" s="72">
        <v>0.14000000000000001</v>
      </c>
      <c r="G1030" s="72">
        <v>1.2999999999999999E-2</v>
      </c>
      <c r="H1030" s="72">
        <v>2.58</v>
      </c>
      <c r="I1030" s="12" t="s">
        <v>1085</v>
      </c>
      <c r="T1030" s="318" t="str">
        <f t="shared" si="188"/>
        <v>乗用車</v>
      </c>
      <c r="U1030" s="300" t="str">
        <f t="shared" si="189"/>
        <v>軽油</v>
      </c>
      <c r="V1030" s="300" t="str">
        <f t="shared" si="190"/>
        <v>全て</v>
      </c>
      <c r="W1030" s="300" t="str">
        <f t="shared" si="191"/>
        <v>H17</v>
      </c>
      <c r="X1030" s="301" t="str">
        <f t="shared" si="192"/>
        <v>ADB</v>
      </c>
      <c r="Y1030" s="287"/>
      <c r="Z1030" s="300">
        <f t="shared" si="193"/>
        <v>0.14000000000000001</v>
      </c>
      <c r="AA1030" s="300">
        <f t="shared" si="194"/>
        <v>1.2999999999999999E-2</v>
      </c>
      <c r="AB1030" s="361">
        <f t="shared" si="195"/>
        <v>2.58</v>
      </c>
    </row>
    <row r="1031" spans="1:30" x14ac:dyDescent="0.2">
      <c r="A1031" s="72" t="str">
        <f t="shared" si="198"/>
        <v>乗0軽ADC</v>
      </c>
      <c r="B1031" s="72" t="s">
        <v>963</v>
      </c>
      <c r="C1031" s="72" t="s">
        <v>954</v>
      </c>
      <c r="D1031" s="72" t="s">
        <v>839</v>
      </c>
      <c r="E1031" s="72" t="s">
        <v>541</v>
      </c>
      <c r="F1031" s="72">
        <v>0.14000000000000001</v>
      </c>
      <c r="G1031" s="72">
        <v>1.2999999999999999E-2</v>
      </c>
      <c r="H1031" s="72">
        <v>2.58</v>
      </c>
      <c r="I1031" s="12" t="s">
        <v>1085</v>
      </c>
      <c r="T1031" s="318" t="str">
        <f t="shared" si="188"/>
        <v>乗用車</v>
      </c>
      <c r="U1031" s="300" t="str">
        <f t="shared" si="189"/>
        <v>軽油</v>
      </c>
      <c r="V1031" s="300" t="str">
        <f t="shared" si="190"/>
        <v>全て</v>
      </c>
      <c r="W1031" s="300" t="str">
        <f t="shared" si="191"/>
        <v>H17</v>
      </c>
      <c r="X1031" s="301" t="str">
        <f t="shared" si="192"/>
        <v>ADC</v>
      </c>
      <c r="Y1031" s="362"/>
      <c r="Z1031" s="300">
        <f t="shared" si="193"/>
        <v>0.14000000000000001</v>
      </c>
      <c r="AA1031" s="300">
        <f t="shared" si="194"/>
        <v>1.2999999999999999E-2</v>
      </c>
      <c r="AB1031" s="361">
        <f t="shared" si="195"/>
        <v>2.58</v>
      </c>
      <c r="AD1031" s="232"/>
    </row>
    <row r="1032" spans="1:30" x14ac:dyDescent="0.2">
      <c r="A1032" s="72" t="str">
        <f t="shared" si="198"/>
        <v>乗0軽ACB</v>
      </c>
      <c r="B1032" s="72" t="s">
        <v>963</v>
      </c>
      <c r="C1032" s="72" t="s">
        <v>954</v>
      </c>
      <c r="D1032" s="72" t="s">
        <v>839</v>
      </c>
      <c r="E1032" s="72" t="s">
        <v>542</v>
      </c>
      <c r="F1032" s="72">
        <v>7.0000000000000007E-2</v>
      </c>
      <c r="G1032" s="72">
        <v>6.4999999999999997E-3</v>
      </c>
      <c r="H1032" s="72">
        <v>2.58</v>
      </c>
      <c r="I1032" s="12" t="s">
        <v>241</v>
      </c>
      <c r="J1032" s="72" t="s">
        <v>242</v>
      </c>
      <c r="T1032" s="318" t="str">
        <f t="shared" si="188"/>
        <v>乗用車</v>
      </c>
      <c r="U1032" s="300" t="str">
        <f t="shared" si="189"/>
        <v>軽油</v>
      </c>
      <c r="V1032" s="300" t="str">
        <f t="shared" si="190"/>
        <v>全て</v>
      </c>
      <c r="W1032" s="300" t="str">
        <f t="shared" si="191"/>
        <v>H17</v>
      </c>
      <c r="X1032" s="301" t="str">
        <f t="shared" si="192"/>
        <v>ACB</v>
      </c>
      <c r="Y1032" s="358"/>
      <c r="Z1032" s="300">
        <f t="shared" si="193"/>
        <v>7.0000000000000007E-2</v>
      </c>
      <c r="AA1032" s="300">
        <f t="shared" si="194"/>
        <v>6.4999999999999997E-3</v>
      </c>
      <c r="AB1032" s="361">
        <f t="shared" si="195"/>
        <v>2.58</v>
      </c>
      <c r="AD1032" s="232"/>
    </row>
    <row r="1033" spans="1:30" x14ac:dyDescent="0.2">
      <c r="A1033" s="72" t="str">
        <f t="shared" si="198"/>
        <v>乗0軽ACC</v>
      </c>
      <c r="B1033" s="72" t="s">
        <v>963</v>
      </c>
      <c r="C1033" s="72" t="s">
        <v>954</v>
      </c>
      <c r="D1033" s="72" t="s">
        <v>839</v>
      </c>
      <c r="E1033" s="72" t="s">
        <v>543</v>
      </c>
      <c r="F1033" s="72">
        <v>7.0000000000000007E-2</v>
      </c>
      <c r="G1033" s="72">
        <v>6.4999999999999997E-3</v>
      </c>
      <c r="H1033" s="72">
        <v>2.58</v>
      </c>
      <c r="I1033" s="12" t="s">
        <v>241</v>
      </c>
      <c r="J1033" s="72" t="s">
        <v>242</v>
      </c>
      <c r="T1033" s="318" t="str">
        <f t="shared" ref="T1033:T1096" si="199">IF(LEFT(C1033,1)="貨","トラック・バス","乗用車")</f>
        <v>乗用車</v>
      </c>
      <c r="U1033" s="300" t="str">
        <f t="shared" ref="U1033:U1096" si="200">VLOOKUP(RIGHT(C1033,1),$AL$4:$AM$8,2,FALSE)</f>
        <v>軽油</v>
      </c>
      <c r="V1033" s="300" t="str">
        <f t="shared" ref="V1033:V1096" si="201">VLOOKUP(VALUE(MID(C1033,2,1)),$AL$10:$AM$15,2,FALSE)</f>
        <v>全て</v>
      </c>
      <c r="W1033" s="300" t="str">
        <f t="shared" ref="W1033:W1096" si="202">D1033</f>
        <v>H17</v>
      </c>
      <c r="X1033" s="301" t="str">
        <f t="shared" ref="X1033:X1096" si="203">E1033</f>
        <v>ACC</v>
      </c>
      <c r="Y1033" s="358"/>
      <c r="Z1033" s="300">
        <f t="shared" ref="Z1033:Z1096" si="204">F1033</f>
        <v>7.0000000000000007E-2</v>
      </c>
      <c r="AA1033" s="300">
        <f t="shared" ref="AA1033:AA1096" si="205">G1033</f>
        <v>6.4999999999999997E-3</v>
      </c>
      <c r="AB1033" s="361">
        <f t="shared" ref="AB1033:AB1096" si="206">H1033</f>
        <v>2.58</v>
      </c>
      <c r="AC1033" s="232"/>
      <c r="AD1033" s="269"/>
    </row>
    <row r="1034" spans="1:30" x14ac:dyDescent="0.2">
      <c r="A1034" s="72" t="str">
        <f t="shared" si="198"/>
        <v>乗0軽AMB</v>
      </c>
      <c r="B1034" s="72" t="s">
        <v>963</v>
      </c>
      <c r="C1034" s="72" t="s">
        <v>954</v>
      </c>
      <c r="D1034" s="72" t="s">
        <v>839</v>
      </c>
      <c r="E1034" s="72" t="s">
        <v>544</v>
      </c>
      <c r="F1034" s="72">
        <v>3.5000000000000003E-2</v>
      </c>
      <c r="G1034" s="72">
        <v>3.2499999999999999E-3</v>
      </c>
      <c r="H1034" s="72">
        <v>2.58</v>
      </c>
      <c r="I1034" s="12" t="s">
        <v>498</v>
      </c>
      <c r="J1034" s="72" t="s">
        <v>499</v>
      </c>
      <c r="T1034" s="318" t="str">
        <f t="shared" si="199"/>
        <v>乗用車</v>
      </c>
      <c r="U1034" s="300" t="str">
        <f t="shared" si="200"/>
        <v>軽油</v>
      </c>
      <c r="V1034" s="300" t="str">
        <f t="shared" si="201"/>
        <v>全て</v>
      </c>
      <c r="W1034" s="300" t="str">
        <f t="shared" si="202"/>
        <v>H17</v>
      </c>
      <c r="X1034" s="301" t="str">
        <f t="shared" si="203"/>
        <v>AMB</v>
      </c>
      <c r="Y1034" s="363"/>
      <c r="Z1034" s="300">
        <f t="shared" si="204"/>
        <v>3.5000000000000003E-2</v>
      </c>
      <c r="AA1034" s="300">
        <f t="shared" si="205"/>
        <v>3.2499999999999999E-3</v>
      </c>
      <c r="AB1034" s="361">
        <f t="shared" si="206"/>
        <v>2.58</v>
      </c>
      <c r="AC1034" s="232"/>
      <c r="AD1034" s="269"/>
    </row>
    <row r="1035" spans="1:30" x14ac:dyDescent="0.2">
      <c r="A1035" s="72" t="str">
        <f t="shared" si="198"/>
        <v>乗0軽AMC</v>
      </c>
      <c r="B1035" s="72" t="s">
        <v>963</v>
      </c>
      <c r="C1035" s="72" t="s">
        <v>954</v>
      </c>
      <c r="D1035" s="72" t="s">
        <v>839</v>
      </c>
      <c r="E1035" s="72" t="s">
        <v>545</v>
      </c>
      <c r="F1035" s="72">
        <v>3.5000000000000003E-2</v>
      </c>
      <c r="G1035" s="72">
        <v>3.2499999999999999E-3</v>
      </c>
      <c r="H1035" s="72">
        <v>2.58</v>
      </c>
      <c r="I1035" s="12" t="s">
        <v>498</v>
      </c>
      <c r="J1035" s="72" t="s">
        <v>499</v>
      </c>
      <c r="T1035" s="318" t="str">
        <f t="shared" si="199"/>
        <v>乗用車</v>
      </c>
      <c r="U1035" s="300" t="str">
        <f t="shared" si="200"/>
        <v>軽油</v>
      </c>
      <c r="V1035" s="300" t="str">
        <f t="shared" si="201"/>
        <v>全て</v>
      </c>
      <c r="W1035" s="300" t="str">
        <f t="shared" si="202"/>
        <v>H17</v>
      </c>
      <c r="X1035" s="301" t="str">
        <f t="shared" si="203"/>
        <v>AMC</v>
      </c>
      <c r="Y1035" s="363"/>
      <c r="Z1035" s="300">
        <f t="shared" si="204"/>
        <v>3.5000000000000003E-2</v>
      </c>
      <c r="AA1035" s="300">
        <f t="shared" si="205"/>
        <v>3.2499999999999999E-3</v>
      </c>
      <c r="AB1035" s="361">
        <f t="shared" si="206"/>
        <v>2.58</v>
      </c>
      <c r="AC1035" s="269"/>
      <c r="AD1035" s="269"/>
    </row>
    <row r="1036" spans="1:30" x14ac:dyDescent="0.2">
      <c r="A1036" s="72" t="str">
        <f t="shared" si="198"/>
        <v>乗0軽CCB</v>
      </c>
      <c r="B1036" s="72" t="s">
        <v>963</v>
      </c>
      <c r="C1036" s="72" t="s">
        <v>954</v>
      </c>
      <c r="D1036" s="72" t="s">
        <v>839</v>
      </c>
      <c r="E1036" s="72" t="s">
        <v>955</v>
      </c>
      <c r="F1036" s="72">
        <v>7.0000000000000007E-2</v>
      </c>
      <c r="G1036" s="72">
        <v>6.4999999999999997E-3</v>
      </c>
      <c r="H1036" s="72">
        <v>2.58</v>
      </c>
      <c r="I1036" s="12" t="s">
        <v>241</v>
      </c>
      <c r="J1036" s="72" t="s">
        <v>974</v>
      </c>
      <c r="T1036" s="318" t="str">
        <f t="shared" si="199"/>
        <v>乗用車</v>
      </c>
      <c r="U1036" s="300" t="str">
        <f t="shared" si="200"/>
        <v>軽油</v>
      </c>
      <c r="V1036" s="300" t="str">
        <f t="shared" si="201"/>
        <v>全て</v>
      </c>
      <c r="W1036" s="300" t="str">
        <f t="shared" si="202"/>
        <v>H17</v>
      </c>
      <c r="X1036" s="301" t="str">
        <f t="shared" si="203"/>
        <v>CCB</v>
      </c>
      <c r="Y1036" s="362" t="s">
        <v>1702</v>
      </c>
      <c r="Z1036" s="300">
        <f t="shared" si="204"/>
        <v>7.0000000000000007E-2</v>
      </c>
      <c r="AA1036" s="300">
        <f t="shared" si="205"/>
        <v>6.4999999999999997E-3</v>
      </c>
      <c r="AB1036" s="361">
        <f t="shared" si="206"/>
        <v>2.58</v>
      </c>
      <c r="AC1036" s="269"/>
      <c r="AD1036" s="269"/>
    </row>
    <row r="1037" spans="1:30" x14ac:dyDescent="0.2">
      <c r="A1037" s="72" t="str">
        <f t="shared" si="198"/>
        <v>乗0軽CCC</v>
      </c>
      <c r="B1037" s="72" t="s">
        <v>963</v>
      </c>
      <c r="C1037" s="72" t="s">
        <v>954</v>
      </c>
      <c r="D1037" s="72" t="s">
        <v>839</v>
      </c>
      <c r="E1037" s="72" t="s">
        <v>956</v>
      </c>
      <c r="F1037" s="72">
        <v>7.0000000000000007E-2</v>
      </c>
      <c r="G1037" s="72">
        <v>6.4999999999999997E-3</v>
      </c>
      <c r="H1037" s="72">
        <v>2.58</v>
      </c>
      <c r="I1037" s="12" t="s">
        <v>241</v>
      </c>
      <c r="J1037" s="72" t="s">
        <v>974</v>
      </c>
      <c r="T1037" s="318" t="str">
        <f t="shared" si="199"/>
        <v>乗用車</v>
      </c>
      <c r="U1037" s="300" t="str">
        <f t="shared" si="200"/>
        <v>軽油</v>
      </c>
      <c r="V1037" s="300" t="str">
        <f t="shared" si="201"/>
        <v>全て</v>
      </c>
      <c r="W1037" s="300" t="str">
        <f t="shared" si="202"/>
        <v>H17</v>
      </c>
      <c r="X1037" s="301" t="str">
        <f t="shared" si="203"/>
        <v>CCC</v>
      </c>
      <c r="Y1037" s="362" t="s">
        <v>1702</v>
      </c>
      <c r="Z1037" s="300">
        <f t="shared" si="204"/>
        <v>7.0000000000000007E-2</v>
      </c>
      <c r="AA1037" s="300">
        <f t="shared" si="205"/>
        <v>6.4999999999999997E-3</v>
      </c>
      <c r="AB1037" s="361">
        <f t="shared" si="206"/>
        <v>2.58</v>
      </c>
      <c r="AC1037" s="269"/>
      <c r="AD1037" s="269"/>
    </row>
    <row r="1038" spans="1:30" x14ac:dyDescent="0.2">
      <c r="A1038" s="72" t="str">
        <f t="shared" si="198"/>
        <v>乗0軽CDB</v>
      </c>
      <c r="B1038" s="72" t="s">
        <v>963</v>
      </c>
      <c r="C1038" s="72" t="s">
        <v>954</v>
      </c>
      <c r="D1038" s="72" t="s">
        <v>839</v>
      </c>
      <c r="E1038" s="72" t="s">
        <v>957</v>
      </c>
      <c r="F1038" s="72">
        <v>7.0000000000000007E-2</v>
      </c>
      <c r="G1038" s="72">
        <v>6.4999999999999997E-3</v>
      </c>
      <c r="H1038" s="72">
        <v>2.58</v>
      </c>
      <c r="I1038" s="12" t="s">
        <v>1085</v>
      </c>
      <c r="J1038" s="72" t="s">
        <v>245</v>
      </c>
      <c r="T1038" s="318" t="str">
        <f t="shared" si="199"/>
        <v>乗用車</v>
      </c>
      <c r="U1038" s="300" t="str">
        <f t="shared" si="200"/>
        <v>軽油</v>
      </c>
      <c r="V1038" s="300" t="str">
        <f t="shared" si="201"/>
        <v>全て</v>
      </c>
      <c r="W1038" s="300" t="str">
        <f t="shared" si="202"/>
        <v>H17</v>
      </c>
      <c r="X1038" s="301" t="str">
        <f t="shared" si="203"/>
        <v>CDB</v>
      </c>
      <c r="Y1038" s="362" t="s">
        <v>1702</v>
      </c>
      <c r="Z1038" s="300">
        <f t="shared" si="204"/>
        <v>7.0000000000000007E-2</v>
      </c>
      <c r="AA1038" s="300">
        <f t="shared" si="205"/>
        <v>6.4999999999999997E-3</v>
      </c>
      <c r="AB1038" s="361">
        <f t="shared" si="206"/>
        <v>2.58</v>
      </c>
      <c r="AC1038" s="269"/>
      <c r="AD1038" s="269"/>
    </row>
    <row r="1039" spans="1:30" x14ac:dyDescent="0.2">
      <c r="A1039" s="72" t="str">
        <f t="shared" si="198"/>
        <v>乗0軽CDC</v>
      </c>
      <c r="B1039" s="72" t="s">
        <v>963</v>
      </c>
      <c r="C1039" s="72" t="s">
        <v>954</v>
      </c>
      <c r="D1039" s="72" t="s">
        <v>839</v>
      </c>
      <c r="E1039" s="72" t="s">
        <v>958</v>
      </c>
      <c r="F1039" s="72">
        <v>7.0000000000000007E-2</v>
      </c>
      <c r="G1039" s="72">
        <v>6.4999999999999997E-3</v>
      </c>
      <c r="H1039" s="72">
        <v>2.58</v>
      </c>
      <c r="I1039" s="12" t="s">
        <v>1085</v>
      </c>
      <c r="J1039" s="72" t="s">
        <v>245</v>
      </c>
      <c r="T1039" s="318" t="str">
        <f t="shared" si="199"/>
        <v>乗用車</v>
      </c>
      <c r="U1039" s="300" t="str">
        <f t="shared" si="200"/>
        <v>軽油</v>
      </c>
      <c r="V1039" s="300" t="str">
        <f t="shared" si="201"/>
        <v>全て</v>
      </c>
      <c r="W1039" s="300" t="str">
        <f t="shared" si="202"/>
        <v>H17</v>
      </c>
      <c r="X1039" s="301" t="str">
        <f t="shared" si="203"/>
        <v>CDC</v>
      </c>
      <c r="Y1039" s="362" t="s">
        <v>1702</v>
      </c>
      <c r="Z1039" s="300">
        <f t="shared" si="204"/>
        <v>7.0000000000000007E-2</v>
      </c>
      <c r="AA1039" s="300">
        <f t="shared" si="205"/>
        <v>6.4999999999999997E-3</v>
      </c>
      <c r="AB1039" s="361">
        <f t="shared" si="206"/>
        <v>2.58</v>
      </c>
      <c r="AC1039" s="269"/>
      <c r="AD1039" s="269"/>
    </row>
    <row r="1040" spans="1:30" x14ac:dyDescent="0.2">
      <c r="A1040" s="72" t="str">
        <f t="shared" si="198"/>
        <v>乗0軽CMB</v>
      </c>
      <c r="B1040" s="72" t="s">
        <v>963</v>
      </c>
      <c r="C1040" s="72" t="s">
        <v>954</v>
      </c>
      <c r="D1040" s="72" t="s">
        <v>839</v>
      </c>
      <c r="E1040" s="72" t="s">
        <v>546</v>
      </c>
      <c r="F1040" s="72">
        <v>7.0000000000000007E-2</v>
      </c>
      <c r="G1040" s="72">
        <v>6.4999999999999997E-3</v>
      </c>
      <c r="H1040" s="72">
        <v>2.58</v>
      </c>
      <c r="I1040" s="12" t="s">
        <v>498</v>
      </c>
      <c r="J1040" s="72" t="s">
        <v>1134</v>
      </c>
      <c r="T1040" s="318" t="str">
        <f t="shared" si="199"/>
        <v>乗用車</v>
      </c>
      <c r="U1040" s="300" t="str">
        <f t="shared" si="200"/>
        <v>軽油</v>
      </c>
      <c r="V1040" s="300" t="str">
        <f t="shared" si="201"/>
        <v>全て</v>
      </c>
      <c r="W1040" s="300" t="str">
        <f t="shared" si="202"/>
        <v>H17</v>
      </c>
      <c r="X1040" s="301" t="str">
        <f t="shared" si="203"/>
        <v>CMB</v>
      </c>
      <c r="Y1040" s="362" t="s">
        <v>1702</v>
      </c>
      <c r="Z1040" s="300">
        <f t="shared" si="204"/>
        <v>7.0000000000000007E-2</v>
      </c>
      <c r="AA1040" s="300">
        <f t="shared" si="205"/>
        <v>6.4999999999999997E-3</v>
      </c>
      <c r="AB1040" s="361">
        <f t="shared" si="206"/>
        <v>2.58</v>
      </c>
      <c r="AC1040" s="269"/>
      <c r="AD1040" s="269"/>
    </row>
    <row r="1041" spans="1:30" x14ac:dyDescent="0.2">
      <c r="A1041" s="72" t="str">
        <f t="shared" si="198"/>
        <v>乗0軽CMC</v>
      </c>
      <c r="B1041" s="72" t="s">
        <v>963</v>
      </c>
      <c r="C1041" s="72" t="s">
        <v>954</v>
      </c>
      <c r="D1041" s="72" t="s">
        <v>839</v>
      </c>
      <c r="E1041" s="72" t="s">
        <v>547</v>
      </c>
      <c r="F1041" s="72">
        <v>7.0000000000000007E-2</v>
      </c>
      <c r="G1041" s="72">
        <v>6.4999999999999997E-3</v>
      </c>
      <c r="H1041" s="72">
        <v>2.58</v>
      </c>
      <c r="I1041" s="12" t="s">
        <v>498</v>
      </c>
      <c r="J1041" s="72" t="s">
        <v>1134</v>
      </c>
      <c r="T1041" s="318" t="str">
        <f t="shared" si="199"/>
        <v>乗用車</v>
      </c>
      <c r="U1041" s="300" t="str">
        <f t="shared" si="200"/>
        <v>軽油</v>
      </c>
      <c r="V1041" s="300" t="str">
        <f t="shared" si="201"/>
        <v>全て</v>
      </c>
      <c r="W1041" s="300" t="str">
        <f t="shared" si="202"/>
        <v>H17</v>
      </c>
      <c r="X1041" s="301" t="str">
        <f t="shared" si="203"/>
        <v>CMC</v>
      </c>
      <c r="Y1041" s="362" t="s">
        <v>1702</v>
      </c>
      <c r="Z1041" s="300">
        <f t="shared" si="204"/>
        <v>7.0000000000000007E-2</v>
      </c>
      <c r="AA1041" s="300">
        <f t="shared" si="205"/>
        <v>6.4999999999999997E-3</v>
      </c>
      <c r="AB1041" s="361">
        <f t="shared" si="206"/>
        <v>2.58</v>
      </c>
      <c r="AC1041" s="269"/>
      <c r="AD1041" s="269"/>
    </row>
    <row r="1042" spans="1:30" x14ac:dyDescent="0.2">
      <c r="A1042" s="72" t="str">
        <f t="shared" si="198"/>
        <v>乗0軽DCB</v>
      </c>
      <c r="B1042" s="72" t="s">
        <v>963</v>
      </c>
      <c r="C1042" s="72" t="s">
        <v>954</v>
      </c>
      <c r="D1042" s="72" t="s">
        <v>839</v>
      </c>
      <c r="E1042" s="72" t="s">
        <v>959</v>
      </c>
      <c r="F1042" s="72">
        <v>3.5000000000000003E-2</v>
      </c>
      <c r="G1042" s="72">
        <v>3.2499999999999999E-3</v>
      </c>
      <c r="H1042" s="72">
        <v>2.58</v>
      </c>
      <c r="I1042" s="12" t="s">
        <v>241</v>
      </c>
      <c r="J1042" s="72" t="s">
        <v>1126</v>
      </c>
      <c r="T1042" s="318" t="str">
        <f t="shared" si="199"/>
        <v>乗用車</v>
      </c>
      <c r="U1042" s="300" t="str">
        <f t="shared" si="200"/>
        <v>軽油</v>
      </c>
      <c r="V1042" s="300" t="str">
        <f t="shared" si="201"/>
        <v>全て</v>
      </c>
      <c r="W1042" s="300" t="str">
        <f t="shared" si="202"/>
        <v>H17</v>
      </c>
      <c r="X1042" s="301" t="str">
        <f t="shared" si="203"/>
        <v>DCB</v>
      </c>
      <c r="Y1042" s="362" t="s">
        <v>1703</v>
      </c>
      <c r="Z1042" s="300">
        <f t="shared" si="204"/>
        <v>3.5000000000000003E-2</v>
      </c>
      <c r="AA1042" s="300">
        <f t="shared" si="205"/>
        <v>3.2499999999999999E-3</v>
      </c>
      <c r="AB1042" s="361">
        <f t="shared" si="206"/>
        <v>2.58</v>
      </c>
      <c r="AC1042" s="269"/>
      <c r="AD1042" s="269"/>
    </row>
    <row r="1043" spans="1:30" x14ac:dyDescent="0.2">
      <c r="A1043" s="72" t="str">
        <f t="shared" si="198"/>
        <v>乗0軽DCC</v>
      </c>
      <c r="B1043" s="72" t="s">
        <v>963</v>
      </c>
      <c r="C1043" s="72" t="s">
        <v>954</v>
      </c>
      <c r="D1043" s="72" t="s">
        <v>839</v>
      </c>
      <c r="E1043" s="72" t="s">
        <v>960</v>
      </c>
      <c r="F1043" s="72">
        <v>3.5000000000000003E-2</v>
      </c>
      <c r="G1043" s="72">
        <v>3.2499999999999999E-3</v>
      </c>
      <c r="H1043" s="72">
        <v>2.58</v>
      </c>
      <c r="I1043" s="12" t="s">
        <v>241</v>
      </c>
      <c r="J1043" s="72" t="s">
        <v>1126</v>
      </c>
      <c r="T1043" s="318" t="str">
        <f t="shared" si="199"/>
        <v>乗用車</v>
      </c>
      <c r="U1043" s="300" t="str">
        <f t="shared" si="200"/>
        <v>軽油</v>
      </c>
      <c r="V1043" s="300" t="str">
        <f t="shared" si="201"/>
        <v>全て</v>
      </c>
      <c r="W1043" s="300" t="str">
        <f t="shared" si="202"/>
        <v>H17</v>
      </c>
      <c r="X1043" s="301" t="str">
        <f t="shared" si="203"/>
        <v>DCC</v>
      </c>
      <c r="Y1043" s="362" t="s">
        <v>1703</v>
      </c>
      <c r="Z1043" s="300">
        <f t="shared" si="204"/>
        <v>3.5000000000000003E-2</v>
      </c>
      <c r="AA1043" s="300">
        <f t="shared" si="205"/>
        <v>3.2499999999999999E-3</v>
      </c>
      <c r="AB1043" s="361">
        <f t="shared" si="206"/>
        <v>2.58</v>
      </c>
      <c r="AC1043" s="269"/>
      <c r="AD1043" s="269"/>
    </row>
    <row r="1044" spans="1:30" x14ac:dyDescent="0.2">
      <c r="A1044" s="72" t="str">
        <f t="shared" si="198"/>
        <v>乗0軽DDB</v>
      </c>
      <c r="B1044" s="72" t="s">
        <v>963</v>
      </c>
      <c r="C1044" s="72" t="s">
        <v>954</v>
      </c>
      <c r="D1044" s="72" t="s">
        <v>839</v>
      </c>
      <c r="E1044" s="72" t="s">
        <v>961</v>
      </c>
      <c r="F1044" s="72">
        <v>3.5000000000000003E-2</v>
      </c>
      <c r="G1044" s="72">
        <v>3.2499999999999999E-3</v>
      </c>
      <c r="H1044" s="72">
        <v>2.58</v>
      </c>
      <c r="I1044" s="12" t="s">
        <v>1085</v>
      </c>
      <c r="J1044" s="72" t="s">
        <v>283</v>
      </c>
      <c r="T1044" s="318" t="str">
        <f t="shared" si="199"/>
        <v>乗用車</v>
      </c>
      <c r="U1044" s="300" t="str">
        <f t="shared" si="200"/>
        <v>軽油</v>
      </c>
      <c r="V1044" s="300" t="str">
        <f t="shared" si="201"/>
        <v>全て</v>
      </c>
      <c r="W1044" s="300" t="str">
        <f t="shared" si="202"/>
        <v>H17</v>
      </c>
      <c r="X1044" s="301" t="str">
        <f t="shared" si="203"/>
        <v>DDB</v>
      </c>
      <c r="Y1044" s="362" t="s">
        <v>1703</v>
      </c>
      <c r="Z1044" s="300">
        <f t="shared" si="204"/>
        <v>3.5000000000000003E-2</v>
      </c>
      <c r="AA1044" s="300">
        <f t="shared" si="205"/>
        <v>3.2499999999999999E-3</v>
      </c>
      <c r="AB1044" s="361">
        <f t="shared" si="206"/>
        <v>2.58</v>
      </c>
      <c r="AC1044" s="269"/>
      <c r="AD1044" s="269"/>
    </row>
    <row r="1045" spans="1:30" x14ac:dyDescent="0.2">
      <c r="A1045" s="72" t="str">
        <f t="shared" si="198"/>
        <v>乗0軽DDC</v>
      </c>
      <c r="B1045" s="72" t="s">
        <v>963</v>
      </c>
      <c r="C1045" s="72" t="s">
        <v>954</v>
      </c>
      <c r="D1045" s="72" t="s">
        <v>839</v>
      </c>
      <c r="E1045" s="72" t="s">
        <v>962</v>
      </c>
      <c r="F1045" s="72">
        <v>3.5000000000000003E-2</v>
      </c>
      <c r="G1045" s="72">
        <v>3.2499999999999999E-3</v>
      </c>
      <c r="H1045" s="72">
        <v>2.58</v>
      </c>
      <c r="I1045" s="12" t="s">
        <v>1085</v>
      </c>
      <c r="J1045" s="72" t="s">
        <v>283</v>
      </c>
      <c r="T1045" s="318" t="str">
        <f t="shared" si="199"/>
        <v>乗用車</v>
      </c>
      <c r="U1045" s="300" t="str">
        <f t="shared" si="200"/>
        <v>軽油</v>
      </c>
      <c r="V1045" s="300" t="str">
        <f t="shared" si="201"/>
        <v>全て</v>
      </c>
      <c r="W1045" s="300" t="str">
        <f t="shared" si="202"/>
        <v>H17</v>
      </c>
      <c r="X1045" s="301" t="str">
        <f t="shared" si="203"/>
        <v>DDC</v>
      </c>
      <c r="Y1045" s="362" t="s">
        <v>1703</v>
      </c>
      <c r="Z1045" s="300">
        <f t="shared" si="204"/>
        <v>3.5000000000000003E-2</v>
      </c>
      <c r="AA1045" s="300">
        <f t="shared" si="205"/>
        <v>3.2499999999999999E-3</v>
      </c>
      <c r="AB1045" s="361">
        <f t="shared" si="206"/>
        <v>2.58</v>
      </c>
      <c r="AC1045" s="269"/>
      <c r="AD1045" s="269"/>
    </row>
    <row r="1046" spans="1:30" x14ac:dyDescent="0.2">
      <c r="A1046" s="72" t="str">
        <f t="shared" si="198"/>
        <v>乗0軽DMB</v>
      </c>
      <c r="B1046" s="72" t="s">
        <v>963</v>
      </c>
      <c r="C1046" s="72" t="s">
        <v>954</v>
      </c>
      <c r="D1046" s="72" t="s">
        <v>839</v>
      </c>
      <c r="E1046" s="72" t="s">
        <v>548</v>
      </c>
      <c r="F1046" s="72">
        <v>3.5000000000000003E-2</v>
      </c>
      <c r="G1046" s="72">
        <v>3.2499999999999999E-3</v>
      </c>
      <c r="H1046" s="72">
        <v>2.58</v>
      </c>
      <c r="I1046" s="12" t="s">
        <v>498</v>
      </c>
      <c r="J1046" s="72" t="s">
        <v>1133</v>
      </c>
      <c r="T1046" s="318" t="str">
        <f t="shared" si="199"/>
        <v>乗用車</v>
      </c>
      <c r="U1046" s="300" t="str">
        <f t="shared" si="200"/>
        <v>軽油</v>
      </c>
      <c r="V1046" s="300" t="str">
        <f t="shared" si="201"/>
        <v>全て</v>
      </c>
      <c r="W1046" s="300" t="str">
        <f t="shared" si="202"/>
        <v>H17</v>
      </c>
      <c r="X1046" s="301" t="str">
        <f t="shared" si="203"/>
        <v>DMB</v>
      </c>
      <c r="Y1046" s="362" t="s">
        <v>1703</v>
      </c>
      <c r="Z1046" s="300">
        <f t="shared" si="204"/>
        <v>3.5000000000000003E-2</v>
      </c>
      <c r="AA1046" s="300">
        <f t="shared" si="205"/>
        <v>3.2499999999999999E-3</v>
      </c>
      <c r="AB1046" s="361">
        <f t="shared" si="206"/>
        <v>2.58</v>
      </c>
      <c r="AC1046" s="269"/>
      <c r="AD1046" s="269"/>
    </row>
    <row r="1047" spans="1:30" x14ac:dyDescent="0.2">
      <c r="A1047" s="72" t="str">
        <f t="shared" si="198"/>
        <v>乗0軽DMC</v>
      </c>
      <c r="B1047" s="72" t="s">
        <v>963</v>
      </c>
      <c r="C1047" s="72" t="s">
        <v>954</v>
      </c>
      <c r="D1047" s="72" t="s">
        <v>839</v>
      </c>
      <c r="E1047" s="72" t="s">
        <v>549</v>
      </c>
      <c r="F1047" s="72">
        <v>3.5000000000000003E-2</v>
      </c>
      <c r="G1047" s="72">
        <v>3.2499999999999999E-3</v>
      </c>
      <c r="H1047" s="72">
        <v>2.58</v>
      </c>
      <c r="I1047" s="12" t="s">
        <v>498</v>
      </c>
      <c r="J1047" s="72" t="s">
        <v>1133</v>
      </c>
      <c r="T1047" s="318" t="str">
        <f t="shared" si="199"/>
        <v>乗用車</v>
      </c>
      <c r="U1047" s="300" t="str">
        <f t="shared" si="200"/>
        <v>軽油</v>
      </c>
      <c r="V1047" s="300" t="str">
        <f t="shared" si="201"/>
        <v>全て</v>
      </c>
      <c r="W1047" s="300" t="str">
        <f t="shared" si="202"/>
        <v>H17</v>
      </c>
      <c r="X1047" s="301" t="str">
        <f t="shared" si="203"/>
        <v>DMC</v>
      </c>
      <c r="Y1047" s="362" t="s">
        <v>1703</v>
      </c>
      <c r="Z1047" s="300">
        <f t="shared" si="204"/>
        <v>3.5000000000000003E-2</v>
      </c>
      <c r="AA1047" s="300">
        <f t="shared" si="205"/>
        <v>3.2499999999999999E-3</v>
      </c>
      <c r="AB1047" s="361">
        <f t="shared" si="206"/>
        <v>2.58</v>
      </c>
      <c r="AC1047" s="269"/>
      <c r="AD1047" s="269"/>
    </row>
    <row r="1048" spans="1:30" x14ac:dyDescent="0.2">
      <c r="A1048" s="72" t="str">
        <f t="shared" si="198"/>
        <v>乗0軽LDA</v>
      </c>
      <c r="B1048" s="72" t="s">
        <v>963</v>
      </c>
      <c r="C1048" s="72" t="s">
        <v>954</v>
      </c>
      <c r="D1048" s="72" t="s">
        <v>1100</v>
      </c>
      <c r="E1048" s="72" t="s">
        <v>550</v>
      </c>
      <c r="F1048" s="72">
        <v>0.08</v>
      </c>
      <c r="G1048" s="72">
        <v>5.0000000000000001E-3</v>
      </c>
      <c r="H1048" s="72">
        <v>2.58</v>
      </c>
      <c r="I1048" s="12" t="s">
        <v>285</v>
      </c>
      <c r="T1048" s="318" t="str">
        <f t="shared" si="199"/>
        <v>乗用車</v>
      </c>
      <c r="U1048" s="300" t="str">
        <f t="shared" si="200"/>
        <v>軽油</v>
      </c>
      <c r="V1048" s="300" t="str">
        <f t="shared" si="201"/>
        <v>全て</v>
      </c>
      <c r="W1048" s="300" t="str">
        <f t="shared" si="202"/>
        <v>H21</v>
      </c>
      <c r="X1048" s="301" t="str">
        <f t="shared" si="203"/>
        <v>LDA</v>
      </c>
      <c r="Y1048" s="365"/>
      <c r="Z1048" s="300">
        <f t="shared" si="204"/>
        <v>0.08</v>
      </c>
      <c r="AA1048" s="300">
        <f t="shared" si="205"/>
        <v>5.0000000000000001E-3</v>
      </c>
      <c r="AB1048" s="361">
        <f t="shared" si="206"/>
        <v>2.58</v>
      </c>
      <c r="AC1048" s="269"/>
      <c r="AD1048" s="269"/>
    </row>
    <row r="1049" spans="1:30" x14ac:dyDescent="0.2">
      <c r="A1049" s="72" t="str">
        <f t="shared" si="198"/>
        <v>乗0軽LCA</v>
      </c>
      <c r="B1049" s="72" t="s">
        <v>963</v>
      </c>
      <c r="C1049" s="72" t="s">
        <v>954</v>
      </c>
      <c r="D1049" s="72" t="s">
        <v>1100</v>
      </c>
      <c r="E1049" s="72" t="s">
        <v>551</v>
      </c>
      <c r="F1049" s="72">
        <v>0.04</v>
      </c>
      <c r="G1049" s="72">
        <v>2.5000000000000001E-3</v>
      </c>
      <c r="H1049" s="72">
        <v>2.58</v>
      </c>
      <c r="I1049" s="12" t="s">
        <v>241</v>
      </c>
      <c r="J1049" s="72" t="s">
        <v>242</v>
      </c>
      <c r="T1049" s="318" t="str">
        <f t="shared" si="199"/>
        <v>乗用車</v>
      </c>
      <c r="U1049" s="300" t="str">
        <f t="shared" si="200"/>
        <v>軽油</v>
      </c>
      <c r="V1049" s="300" t="str">
        <f t="shared" si="201"/>
        <v>全て</v>
      </c>
      <c r="W1049" s="300" t="str">
        <f t="shared" si="202"/>
        <v>H21</v>
      </c>
      <c r="X1049" s="301" t="str">
        <f t="shared" si="203"/>
        <v>LCA</v>
      </c>
      <c r="Y1049" s="363"/>
      <c r="Z1049" s="300">
        <f t="shared" si="204"/>
        <v>0.04</v>
      </c>
      <c r="AA1049" s="300">
        <f t="shared" si="205"/>
        <v>2.5000000000000001E-3</v>
      </c>
      <c r="AB1049" s="361">
        <f t="shared" si="206"/>
        <v>2.58</v>
      </c>
      <c r="AC1049" s="269"/>
      <c r="AD1049" s="269"/>
    </row>
    <row r="1050" spans="1:30" x14ac:dyDescent="0.2">
      <c r="A1050" s="72" t="str">
        <f t="shared" si="198"/>
        <v>乗0軽LMA</v>
      </c>
      <c r="B1050" s="72" t="s">
        <v>963</v>
      </c>
      <c r="C1050" s="72" t="s">
        <v>954</v>
      </c>
      <c r="D1050" s="72" t="s">
        <v>1100</v>
      </c>
      <c r="E1050" s="72" t="s">
        <v>552</v>
      </c>
      <c r="F1050" s="72">
        <v>0.02</v>
      </c>
      <c r="G1050" s="72">
        <v>1.25E-3</v>
      </c>
      <c r="H1050" s="72">
        <v>2.58</v>
      </c>
      <c r="I1050" s="12" t="s">
        <v>498</v>
      </c>
      <c r="J1050" s="72" t="s">
        <v>499</v>
      </c>
      <c r="T1050" s="318" t="str">
        <f t="shared" si="199"/>
        <v>乗用車</v>
      </c>
      <c r="U1050" s="300" t="str">
        <f t="shared" si="200"/>
        <v>軽油</v>
      </c>
      <c r="V1050" s="300" t="str">
        <f t="shared" si="201"/>
        <v>全て</v>
      </c>
      <c r="W1050" s="300" t="str">
        <f t="shared" si="202"/>
        <v>H21</v>
      </c>
      <c r="X1050" s="301" t="str">
        <f t="shared" si="203"/>
        <v>LMA</v>
      </c>
      <c r="Y1050" s="363"/>
      <c r="Z1050" s="300">
        <f t="shared" si="204"/>
        <v>0.02</v>
      </c>
      <c r="AA1050" s="300">
        <f t="shared" si="205"/>
        <v>1.25E-3</v>
      </c>
      <c r="AB1050" s="361">
        <f t="shared" si="206"/>
        <v>2.58</v>
      </c>
      <c r="AC1050" s="269"/>
      <c r="AD1050" s="233"/>
    </row>
    <row r="1051" spans="1:30" x14ac:dyDescent="0.2">
      <c r="A1051" s="72" t="str">
        <f t="shared" si="198"/>
        <v>乗0軽FDA</v>
      </c>
      <c r="B1051" s="72" t="s">
        <v>963</v>
      </c>
      <c r="C1051" s="72" t="s">
        <v>954</v>
      </c>
      <c r="D1051" s="72" t="s">
        <v>1100</v>
      </c>
      <c r="E1051" s="72" t="s">
        <v>553</v>
      </c>
      <c r="F1051" s="72">
        <v>0.08</v>
      </c>
      <c r="G1051" s="72">
        <v>5.0000000000000001E-3</v>
      </c>
      <c r="H1051" s="72">
        <v>2.58</v>
      </c>
      <c r="I1051" s="12" t="s">
        <v>285</v>
      </c>
      <c r="T1051" s="318" t="str">
        <f t="shared" si="199"/>
        <v>乗用車</v>
      </c>
      <c r="U1051" s="300" t="str">
        <f t="shared" si="200"/>
        <v>軽油</v>
      </c>
      <c r="V1051" s="300" t="str">
        <f t="shared" si="201"/>
        <v>全て</v>
      </c>
      <c r="W1051" s="300" t="str">
        <f t="shared" si="202"/>
        <v>H21</v>
      </c>
      <c r="X1051" s="301" t="str">
        <f t="shared" si="203"/>
        <v>FDA</v>
      </c>
      <c r="Y1051" s="364"/>
      <c r="Z1051" s="300">
        <f t="shared" si="204"/>
        <v>0.08</v>
      </c>
      <c r="AA1051" s="300">
        <f t="shared" si="205"/>
        <v>5.0000000000000001E-3</v>
      </c>
      <c r="AB1051" s="361">
        <f t="shared" si="206"/>
        <v>2.58</v>
      </c>
      <c r="AC1051" s="269"/>
      <c r="AD1051" s="264"/>
    </row>
    <row r="1052" spans="1:30" x14ac:dyDescent="0.2">
      <c r="A1052" s="72" t="str">
        <f t="shared" si="198"/>
        <v>乗0軽FCA</v>
      </c>
      <c r="B1052" s="72" t="s">
        <v>963</v>
      </c>
      <c r="C1052" s="72" t="s">
        <v>954</v>
      </c>
      <c r="D1052" s="72" t="s">
        <v>1100</v>
      </c>
      <c r="E1052" s="72" t="s">
        <v>554</v>
      </c>
      <c r="F1052" s="72">
        <v>0.04</v>
      </c>
      <c r="G1052" s="72">
        <v>2.5000000000000001E-3</v>
      </c>
      <c r="H1052" s="72">
        <v>2.58</v>
      </c>
      <c r="I1052" s="12" t="s">
        <v>241</v>
      </c>
      <c r="J1052" s="72" t="s">
        <v>242</v>
      </c>
      <c r="T1052" s="318" t="str">
        <f t="shared" si="199"/>
        <v>乗用車</v>
      </c>
      <c r="U1052" s="300" t="str">
        <f t="shared" si="200"/>
        <v>軽油</v>
      </c>
      <c r="V1052" s="300" t="str">
        <f t="shared" si="201"/>
        <v>全て</v>
      </c>
      <c r="W1052" s="300" t="str">
        <f t="shared" si="202"/>
        <v>H21</v>
      </c>
      <c r="X1052" s="301" t="str">
        <f t="shared" si="203"/>
        <v>FCA</v>
      </c>
      <c r="Y1052" s="365"/>
      <c r="Z1052" s="300">
        <f t="shared" si="204"/>
        <v>0.04</v>
      </c>
      <c r="AA1052" s="300">
        <f t="shared" si="205"/>
        <v>2.5000000000000001E-3</v>
      </c>
      <c r="AB1052" s="361">
        <f t="shared" si="206"/>
        <v>2.58</v>
      </c>
      <c r="AC1052" s="233"/>
      <c r="AD1052" s="264"/>
    </row>
    <row r="1053" spans="1:30" x14ac:dyDescent="0.2">
      <c r="A1053" s="72" t="str">
        <f t="shared" si="198"/>
        <v>乗0軽FMA</v>
      </c>
      <c r="B1053" s="72" t="s">
        <v>963</v>
      </c>
      <c r="C1053" s="72" t="s">
        <v>954</v>
      </c>
      <c r="D1053" s="72" t="s">
        <v>1100</v>
      </c>
      <c r="E1053" s="72" t="s">
        <v>555</v>
      </c>
      <c r="F1053" s="72">
        <v>0.02</v>
      </c>
      <c r="G1053" s="72">
        <v>1.25E-3</v>
      </c>
      <c r="H1053" s="72">
        <v>2.58</v>
      </c>
      <c r="I1053" s="12" t="s">
        <v>498</v>
      </c>
      <c r="J1053" s="72" t="s">
        <v>499</v>
      </c>
      <c r="T1053" s="318" t="str">
        <f t="shared" si="199"/>
        <v>乗用車</v>
      </c>
      <c r="U1053" s="300" t="str">
        <f t="shared" si="200"/>
        <v>軽油</v>
      </c>
      <c r="V1053" s="300" t="str">
        <f t="shared" si="201"/>
        <v>全て</v>
      </c>
      <c r="W1053" s="300" t="str">
        <f t="shared" si="202"/>
        <v>H21</v>
      </c>
      <c r="X1053" s="301" t="str">
        <f t="shared" si="203"/>
        <v>FMA</v>
      </c>
      <c r="Y1053" s="365"/>
      <c r="Z1053" s="300">
        <f t="shared" si="204"/>
        <v>0.02</v>
      </c>
      <c r="AA1053" s="300">
        <f t="shared" si="205"/>
        <v>1.25E-3</v>
      </c>
      <c r="AB1053" s="361">
        <f t="shared" si="206"/>
        <v>2.58</v>
      </c>
      <c r="AC1053" s="264"/>
      <c r="AD1053" s="264"/>
    </row>
    <row r="1054" spans="1:30" x14ac:dyDescent="0.2">
      <c r="A1054" s="72" t="str">
        <f t="shared" ref="A1054:A1062" si="207">CONCATENATE(C1054,E1054)</f>
        <v>乗0軽MDA</v>
      </c>
      <c r="B1054" s="72" t="s">
        <v>963</v>
      </c>
      <c r="C1054" s="72" t="s">
        <v>954</v>
      </c>
      <c r="D1054" s="72" t="s">
        <v>1100</v>
      </c>
      <c r="E1054" s="72" t="s">
        <v>556</v>
      </c>
      <c r="F1054" s="72">
        <v>0.04</v>
      </c>
      <c r="G1054" s="72">
        <v>2.5000000000000001E-3</v>
      </c>
      <c r="H1054" s="72">
        <v>2.58</v>
      </c>
      <c r="I1054" s="12" t="s">
        <v>285</v>
      </c>
      <c r="J1054" s="72" t="s">
        <v>1056</v>
      </c>
      <c r="T1054" s="318" t="str">
        <f t="shared" si="199"/>
        <v>乗用車</v>
      </c>
      <c r="U1054" s="300" t="str">
        <f t="shared" si="200"/>
        <v>軽油</v>
      </c>
      <c r="V1054" s="300" t="str">
        <f t="shared" si="201"/>
        <v>全て</v>
      </c>
      <c r="W1054" s="300" t="str">
        <f t="shared" si="202"/>
        <v>H21</v>
      </c>
      <c r="X1054" s="301" t="str">
        <f t="shared" si="203"/>
        <v>MDA</v>
      </c>
      <c r="Y1054" s="380" t="s">
        <v>1704</v>
      </c>
      <c r="Z1054" s="300">
        <f t="shared" si="204"/>
        <v>0.04</v>
      </c>
      <c r="AA1054" s="300">
        <f t="shared" si="205"/>
        <v>2.5000000000000001E-3</v>
      </c>
      <c r="AB1054" s="361">
        <f t="shared" si="206"/>
        <v>2.58</v>
      </c>
      <c r="AC1054" s="264"/>
      <c r="AD1054" s="264"/>
    </row>
    <row r="1055" spans="1:30" x14ac:dyDescent="0.2">
      <c r="A1055" s="72" t="str">
        <f t="shared" si="207"/>
        <v>乗0軽MCA</v>
      </c>
      <c r="B1055" s="72" t="s">
        <v>963</v>
      </c>
      <c r="C1055" s="72" t="s">
        <v>954</v>
      </c>
      <c r="D1055" s="72" t="s">
        <v>1100</v>
      </c>
      <c r="E1055" s="72" t="s">
        <v>557</v>
      </c>
      <c r="F1055" s="72">
        <v>0.04</v>
      </c>
      <c r="G1055" s="72">
        <v>2.5000000000000001E-3</v>
      </c>
      <c r="H1055" s="72">
        <v>2.58</v>
      </c>
      <c r="I1055" s="12" t="s">
        <v>241</v>
      </c>
      <c r="J1055" s="72" t="s">
        <v>1114</v>
      </c>
      <c r="T1055" s="318" t="str">
        <f t="shared" si="199"/>
        <v>乗用車</v>
      </c>
      <c r="U1055" s="300" t="str">
        <f t="shared" si="200"/>
        <v>軽油</v>
      </c>
      <c r="V1055" s="300" t="str">
        <f t="shared" si="201"/>
        <v>全て</v>
      </c>
      <c r="W1055" s="300" t="str">
        <f t="shared" si="202"/>
        <v>H21</v>
      </c>
      <c r="X1055" s="301" t="str">
        <f t="shared" si="203"/>
        <v>MCA</v>
      </c>
      <c r="Y1055" s="380" t="s">
        <v>1056</v>
      </c>
      <c r="Z1055" s="300">
        <f t="shared" si="204"/>
        <v>0.04</v>
      </c>
      <c r="AA1055" s="300">
        <f t="shared" si="205"/>
        <v>2.5000000000000001E-3</v>
      </c>
      <c r="AB1055" s="361">
        <f t="shared" si="206"/>
        <v>2.58</v>
      </c>
      <c r="AC1055" s="264"/>
      <c r="AD1055" s="264"/>
    </row>
    <row r="1056" spans="1:30" x14ac:dyDescent="0.2">
      <c r="A1056" s="72" t="str">
        <f t="shared" si="207"/>
        <v>乗0軽MMA</v>
      </c>
      <c r="B1056" s="72" t="s">
        <v>963</v>
      </c>
      <c r="C1056" s="72" t="s">
        <v>954</v>
      </c>
      <c r="D1056" s="72" t="s">
        <v>1100</v>
      </c>
      <c r="E1056" s="72" t="s">
        <v>558</v>
      </c>
      <c r="F1056" s="72">
        <v>0.04</v>
      </c>
      <c r="G1056" s="72">
        <v>2.5000000000000001E-3</v>
      </c>
      <c r="H1056" s="72">
        <v>2.58</v>
      </c>
      <c r="I1056" s="12" t="s">
        <v>498</v>
      </c>
      <c r="J1056" s="72" t="s">
        <v>1134</v>
      </c>
      <c r="T1056" s="318" t="str">
        <f t="shared" si="199"/>
        <v>乗用車</v>
      </c>
      <c r="U1056" s="300" t="str">
        <f t="shared" si="200"/>
        <v>軽油</v>
      </c>
      <c r="V1056" s="300" t="str">
        <f t="shared" si="201"/>
        <v>全て</v>
      </c>
      <c r="W1056" s="300" t="str">
        <f t="shared" si="202"/>
        <v>H21</v>
      </c>
      <c r="X1056" s="301" t="str">
        <f t="shared" si="203"/>
        <v>MMA</v>
      </c>
      <c r="Y1056" s="380" t="s">
        <v>1056</v>
      </c>
      <c r="Z1056" s="300">
        <f t="shared" si="204"/>
        <v>0.04</v>
      </c>
      <c r="AA1056" s="300">
        <f t="shared" si="205"/>
        <v>2.5000000000000001E-3</v>
      </c>
      <c r="AB1056" s="361">
        <f t="shared" si="206"/>
        <v>2.58</v>
      </c>
      <c r="AC1056" s="264"/>
      <c r="AD1056" s="264"/>
    </row>
    <row r="1057" spans="1:30" x14ac:dyDescent="0.2">
      <c r="A1057" s="72" t="str">
        <f t="shared" si="207"/>
        <v>乗0軽RDA</v>
      </c>
      <c r="B1057" s="72" t="s">
        <v>963</v>
      </c>
      <c r="C1057" s="72" t="s">
        <v>954</v>
      </c>
      <c r="D1057" s="72" t="s">
        <v>1100</v>
      </c>
      <c r="E1057" s="72" t="s">
        <v>559</v>
      </c>
      <c r="F1057" s="72">
        <v>0.02</v>
      </c>
      <c r="G1057" s="72">
        <v>1.25E-3</v>
      </c>
      <c r="H1057" s="72">
        <v>2.58</v>
      </c>
      <c r="I1057" s="12" t="s">
        <v>285</v>
      </c>
      <c r="J1057" s="72" t="s">
        <v>1057</v>
      </c>
      <c r="T1057" s="318" t="str">
        <f t="shared" si="199"/>
        <v>乗用車</v>
      </c>
      <c r="U1057" s="300" t="str">
        <f t="shared" si="200"/>
        <v>軽油</v>
      </c>
      <c r="V1057" s="300" t="str">
        <f t="shared" si="201"/>
        <v>全て</v>
      </c>
      <c r="W1057" s="300" t="str">
        <f t="shared" si="202"/>
        <v>H21</v>
      </c>
      <c r="X1057" s="301" t="str">
        <f t="shared" si="203"/>
        <v>RDA</v>
      </c>
      <c r="Y1057" s="380" t="s">
        <v>1711</v>
      </c>
      <c r="Z1057" s="300">
        <f t="shared" si="204"/>
        <v>0.02</v>
      </c>
      <c r="AA1057" s="300">
        <f t="shared" si="205"/>
        <v>1.25E-3</v>
      </c>
      <c r="AB1057" s="361">
        <f t="shared" si="206"/>
        <v>2.58</v>
      </c>
      <c r="AC1057" s="264"/>
      <c r="AD1057" s="269"/>
    </row>
    <row r="1058" spans="1:30" x14ac:dyDescent="0.2">
      <c r="A1058" s="72" t="str">
        <f t="shared" si="207"/>
        <v>乗0軽RCA</v>
      </c>
      <c r="B1058" s="72" t="s">
        <v>963</v>
      </c>
      <c r="C1058" s="72" t="s">
        <v>954</v>
      </c>
      <c r="D1058" s="72" t="s">
        <v>1100</v>
      </c>
      <c r="E1058" s="72" t="s">
        <v>560</v>
      </c>
      <c r="F1058" s="72">
        <v>0.02</v>
      </c>
      <c r="G1058" s="72">
        <v>1.25E-3</v>
      </c>
      <c r="H1058" s="72">
        <v>2.58</v>
      </c>
      <c r="I1058" s="12" t="s">
        <v>241</v>
      </c>
      <c r="J1058" s="72" t="s">
        <v>1112</v>
      </c>
      <c r="T1058" s="318" t="str">
        <f t="shared" si="199"/>
        <v>乗用車</v>
      </c>
      <c r="U1058" s="300" t="str">
        <f t="shared" si="200"/>
        <v>軽油</v>
      </c>
      <c r="V1058" s="300" t="str">
        <f t="shared" si="201"/>
        <v>全て</v>
      </c>
      <c r="W1058" s="300" t="str">
        <f t="shared" si="202"/>
        <v>H21</v>
      </c>
      <c r="X1058" s="301" t="str">
        <f t="shared" si="203"/>
        <v>RCA</v>
      </c>
      <c r="Y1058" s="380" t="s">
        <v>1057</v>
      </c>
      <c r="Z1058" s="300">
        <f t="shared" si="204"/>
        <v>0.02</v>
      </c>
      <c r="AA1058" s="300">
        <f t="shared" si="205"/>
        <v>1.25E-3</v>
      </c>
      <c r="AB1058" s="361">
        <f t="shared" si="206"/>
        <v>2.58</v>
      </c>
      <c r="AC1058" s="264"/>
      <c r="AD1058" s="269"/>
    </row>
    <row r="1059" spans="1:30" x14ac:dyDescent="0.2">
      <c r="A1059" s="72" t="str">
        <f t="shared" si="207"/>
        <v>乗0軽RMA</v>
      </c>
      <c r="B1059" s="72" t="s">
        <v>963</v>
      </c>
      <c r="C1059" s="72" t="s">
        <v>954</v>
      </c>
      <c r="D1059" s="72" t="s">
        <v>1100</v>
      </c>
      <c r="E1059" s="72" t="s">
        <v>561</v>
      </c>
      <c r="F1059" s="72">
        <v>0.02</v>
      </c>
      <c r="G1059" s="72">
        <v>1.25E-3</v>
      </c>
      <c r="H1059" s="72">
        <v>2.58</v>
      </c>
      <c r="I1059" s="12" t="s">
        <v>498</v>
      </c>
      <c r="J1059" s="72" t="s">
        <v>1133</v>
      </c>
      <c r="T1059" s="318" t="str">
        <f t="shared" si="199"/>
        <v>乗用車</v>
      </c>
      <c r="U1059" s="300" t="str">
        <f t="shared" si="200"/>
        <v>軽油</v>
      </c>
      <c r="V1059" s="300" t="str">
        <f t="shared" si="201"/>
        <v>全て</v>
      </c>
      <c r="W1059" s="300" t="str">
        <f t="shared" si="202"/>
        <v>H21</v>
      </c>
      <c r="X1059" s="301" t="str">
        <f t="shared" si="203"/>
        <v>RMA</v>
      </c>
      <c r="Y1059" s="380" t="s">
        <v>1057</v>
      </c>
      <c r="Z1059" s="300">
        <f t="shared" si="204"/>
        <v>0.02</v>
      </c>
      <c r="AA1059" s="300">
        <f t="shared" si="205"/>
        <v>1.25E-3</v>
      </c>
      <c r="AB1059" s="361">
        <f t="shared" si="206"/>
        <v>2.58</v>
      </c>
      <c r="AC1059" s="269"/>
      <c r="AD1059" s="269"/>
    </row>
    <row r="1060" spans="1:30" x14ac:dyDescent="0.2">
      <c r="A1060" s="72" t="str">
        <f t="shared" si="207"/>
        <v>乗0軽QDA</v>
      </c>
      <c r="B1060" s="72" t="s">
        <v>963</v>
      </c>
      <c r="C1060" s="72" t="s">
        <v>954</v>
      </c>
      <c r="D1060" s="72" t="s">
        <v>1100</v>
      </c>
      <c r="E1060" s="72" t="s">
        <v>562</v>
      </c>
      <c r="F1060" s="72">
        <v>7.2000000000000008E-2</v>
      </c>
      <c r="G1060" s="72">
        <v>4.5000000000000005E-3</v>
      </c>
      <c r="H1060" s="72">
        <v>2.58</v>
      </c>
      <c r="I1060" s="12" t="s">
        <v>285</v>
      </c>
      <c r="J1060" s="72" t="s">
        <v>1119</v>
      </c>
      <c r="T1060" s="318" t="str">
        <f t="shared" si="199"/>
        <v>乗用車</v>
      </c>
      <c r="U1060" s="300" t="str">
        <f t="shared" si="200"/>
        <v>軽油</v>
      </c>
      <c r="V1060" s="300" t="str">
        <f t="shared" si="201"/>
        <v>全て</v>
      </c>
      <c r="W1060" s="300" t="str">
        <f t="shared" si="202"/>
        <v>H21</v>
      </c>
      <c r="X1060" s="301" t="str">
        <f t="shared" si="203"/>
        <v>QDA</v>
      </c>
      <c r="Y1060" s="380" t="s">
        <v>1705</v>
      </c>
      <c r="Z1060" s="300">
        <f t="shared" si="204"/>
        <v>7.2000000000000008E-2</v>
      </c>
      <c r="AA1060" s="300">
        <f t="shared" si="205"/>
        <v>4.5000000000000005E-3</v>
      </c>
      <c r="AB1060" s="361">
        <f t="shared" si="206"/>
        <v>2.58</v>
      </c>
      <c r="AC1060" s="269"/>
      <c r="AD1060" s="269"/>
    </row>
    <row r="1061" spans="1:30" x14ac:dyDescent="0.2">
      <c r="A1061" s="72" t="str">
        <f t="shared" si="207"/>
        <v>乗0軽QCA</v>
      </c>
      <c r="B1061" s="72" t="s">
        <v>963</v>
      </c>
      <c r="C1061" s="72" t="s">
        <v>954</v>
      </c>
      <c r="D1061" s="72" t="s">
        <v>1100</v>
      </c>
      <c r="E1061" s="72" t="s">
        <v>563</v>
      </c>
      <c r="F1061" s="72">
        <v>7.2000000000000008E-2</v>
      </c>
      <c r="G1061" s="72">
        <v>4.5000000000000005E-3</v>
      </c>
      <c r="H1061" s="72">
        <v>2.58</v>
      </c>
      <c r="I1061" s="12" t="s">
        <v>241</v>
      </c>
      <c r="J1061" s="72" t="s">
        <v>513</v>
      </c>
      <c r="T1061" s="318" t="str">
        <f t="shared" si="199"/>
        <v>乗用車</v>
      </c>
      <c r="U1061" s="300" t="str">
        <f t="shared" si="200"/>
        <v>軽油</v>
      </c>
      <c r="V1061" s="300" t="str">
        <f t="shared" si="201"/>
        <v>全て</v>
      </c>
      <c r="W1061" s="300" t="str">
        <f t="shared" si="202"/>
        <v>H21</v>
      </c>
      <c r="X1061" s="301" t="str">
        <f t="shared" si="203"/>
        <v>QCA</v>
      </c>
      <c r="Y1061" s="380" t="s">
        <v>1705</v>
      </c>
      <c r="Z1061" s="300">
        <f t="shared" si="204"/>
        <v>7.2000000000000008E-2</v>
      </c>
      <c r="AA1061" s="300">
        <f t="shared" si="205"/>
        <v>4.5000000000000005E-3</v>
      </c>
      <c r="AB1061" s="361">
        <f t="shared" si="206"/>
        <v>2.58</v>
      </c>
      <c r="AC1061" s="269"/>
      <c r="AD1061" s="269"/>
    </row>
    <row r="1062" spans="1:30" x14ac:dyDescent="0.2">
      <c r="A1062" s="72" t="str">
        <f t="shared" si="207"/>
        <v>乗0軽QMA</v>
      </c>
      <c r="B1062" s="72" t="s">
        <v>963</v>
      </c>
      <c r="C1062" s="72" t="s">
        <v>954</v>
      </c>
      <c r="D1062" s="72" t="s">
        <v>1100</v>
      </c>
      <c r="E1062" s="72" t="s">
        <v>564</v>
      </c>
      <c r="F1062" s="72">
        <v>7.2000000000000008E-2</v>
      </c>
      <c r="G1062" s="72">
        <v>4.5000000000000005E-3</v>
      </c>
      <c r="H1062" s="72">
        <v>2.58</v>
      </c>
      <c r="I1062" s="12" t="s">
        <v>498</v>
      </c>
      <c r="J1062" s="72" t="s">
        <v>515</v>
      </c>
      <c r="T1062" s="318" t="str">
        <f t="shared" si="199"/>
        <v>乗用車</v>
      </c>
      <c r="U1062" s="300" t="str">
        <f t="shared" si="200"/>
        <v>軽油</v>
      </c>
      <c r="V1062" s="300" t="str">
        <f t="shared" si="201"/>
        <v>全て</v>
      </c>
      <c r="W1062" s="300" t="str">
        <f t="shared" si="202"/>
        <v>H21</v>
      </c>
      <c r="X1062" s="301" t="str">
        <f t="shared" si="203"/>
        <v>QMA</v>
      </c>
      <c r="Y1062" s="380" t="s">
        <v>1705</v>
      </c>
      <c r="Z1062" s="300">
        <f t="shared" si="204"/>
        <v>7.2000000000000008E-2</v>
      </c>
      <c r="AA1062" s="300">
        <f t="shared" si="205"/>
        <v>4.5000000000000005E-3</v>
      </c>
      <c r="AB1062" s="361">
        <f t="shared" si="206"/>
        <v>2.58</v>
      </c>
      <c r="AC1062" s="269"/>
      <c r="AD1062" s="269"/>
    </row>
    <row r="1063" spans="1:30" x14ac:dyDescent="0.2">
      <c r="A1063" s="72" t="str">
        <f t="shared" ref="A1063:A1074" si="208">CONCATENATE(C1063,E1063)</f>
        <v>乗0軽3DA</v>
      </c>
      <c r="B1063" s="72" t="s">
        <v>963</v>
      </c>
      <c r="C1063" s="72" t="s">
        <v>954</v>
      </c>
      <c r="D1063" s="291" t="s">
        <v>1289</v>
      </c>
      <c r="E1063" s="291" t="s">
        <v>1442</v>
      </c>
      <c r="F1063" s="291">
        <v>0.15</v>
      </c>
      <c r="G1063" s="291">
        <v>5.0000000000000001E-3</v>
      </c>
      <c r="H1063" s="72">
        <v>2.58</v>
      </c>
      <c r="I1063" s="12" t="s">
        <v>1745</v>
      </c>
      <c r="T1063" s="318" t="str">
        <f t="shared" si="199"/>
        <v>乗用車</v>
      </c>
      <c r="U1063" s="300" t="str">
        <f t="shared" si="200"/>
        <v>軽油</v>
      </c>
      <c r="V1063" s="300" t="str">
        <f t="shared" si="201"/>
        <v>全て</v>
      </c>
      <c r="W1063" s="300" t="str">
        <f t="shared" si="202"/>
        <v>H30</v>
      </c>
      <c r="X1063" s="301" t="str">
        <f t="shared" si="203"/>
        <v>3DA</v>
      </c>
      <c r="Y1063" s="363"/>
      <c r="Z1063" s="300">
        <f t="shared" si="204"/>
        <v>0.15</v>
      </c>
      <c r="AA1063" s="300">
        <f t="shared" si="205"/>
        <v>5.0000000000000001E-3</v>
      </c>
      <c r="AB1063" s="361">
        <f t="shared" si="206"/>
        <v>2.58</v>
      </c>
      <c r="AC1063" s="269"/>
      <c r="AD1063" s="269"/>
    </row>
    <row r="1064" spans="1:30" x14ac:dyDescent="0.2">
      <c r="A1064" s="72" t="str">
        <f t="shared" si="208"/>
        <v>乗0軽3CA</v>
      </c>
      <c r="B1064" s="72" t="s">
        <v>963</v>
      </c>
      <c r="C1064" s="72" t="s">
        <v>954</v>
      </c>
      <c r="D1064" s="291" t="s">
        <v>1290</v>
      </c>
      <c r="E1064" s="291" t="s">
        <v>1443</v>
      </c>
      <c r="F1064" s="72">
        <v>7.4999999999999997E-2</v>
      </c>
      <c r="G1064" s="291">
        <v>2.5000000000000001E-3</v>
      </c>
      <c r="H1064" s="72">
        <v>2.58</v>
      </c>
      <c r="I1064" s="12" t="s">
        <v>241</v>
      </c>
      <c r="T1064" s="318" t="str">
        <f t="shared" si="199"/>
        <v>乗用車</v>
      </c>
      <c r="U1064" s="300" t="str">
        <f t="shared" si="200"/>
        <v>軽油</v>
      </c>
      <c r="V1064" s="300" t="str">
        <f t="shared" si="201"/>
        <v>全て</v>
      </c>
      <c r="W1064" s="300" t="str">
        <f t="shared" si="202"/>
        <v>H30</v>
      </c>
      <c r="X1064" s="301" t="str">
        <f t="shared" si="203"/>
        <v>3CA</v>
      </c>
      <c r="Y1064" s="363"/>
      <c r="Z1064" s="300">
        <f t="shared" si="204"/>
        <v>7.4999999999999997E-2</v>
      </c>
      <c r="AA1064" s="300">
        <f t="shared" si="205"/>
        <v>2.5000000000000001E-3</v>
      </c>
      <c r="AB1064" s="361">
        <f t="shared" si="206"/>
        <v>2.58</v>
      </c>
      <c r="AC1064" s="269"/>
      <c r="AD1064" s="269"/>
    </row>
    <row r="1065" spans="1:30" x14ac:dyDescent="0.2">
      <c r="A1065" s="72" t="str">
        <f t="shared" si="208"/>
        <v>乗0軽3MA</v>
      </c>
      <c r="B1065" s="72" t="s">
        <v>963</v>
      </c>
      <c r="C1065" s="72" t="s">
        <v>954</v>
      </c>
      <c r="D1065" s="291" t="s">
        <v>1291</v>
      </c>
      <c r="E1065" s="291" t="s">
        <v>1444</v>
      </c>
      <c r="F1065" s="72">
        <v>3.7499999999999999E-2</v>
      </c>
      <c r="G1065" s="291">
        <v>1.25E-3</v>
      </c>
      <c r="H1065" s="72">
        <v>2.58</v>
      </c>
      <c r="I1065" s="12" t="s">
        <v>498</v>
      </c>
      <c r="T1065" s="318" t="str">
        <f t="shared" si="199"/>
        <v>乗用車</v>
      </c>
      <c r="U1065" s="300" t="str">
        <f t="shared" si="200"/>
        <v>軽油</v>
      </c>
      <c r="V1065" s="300" t="str">
        <f t="shared" si="201"/>
        <v>全て</v>
      </c>
      <c r="W1065" s="300" t="str">
        <f t="shared" si="202"/>
        <v>H30</v>
      </c>
      <c r="X1065" s="301" t="str">
        <f t="shared" si="203"/>
        <v>3MA</v>
      </c>
      <c r="Y1065" s="363"/>
      <c r="Z1065" s="300">
        <f t="shared" si="204"/>
        <v>3.7499999999999999E-2</v>
      </c>
      <c r="AA1065" s="300">
        <f t="shared" si="205"/>
        <v>1.25E-3</v>
      </c>
      <c r="AB1065" s="361">
        <f t="shared" si="206"/>
        <v>2.58</v>
      </c>
      <c r="AC1065" s="269"/>
      <c r="AD1065" s="269"/>
    </row>
    <row r="1066" spans="1:30" x14ac:dyDescent="0.2">
      <c r="A1066" s="72" t="str">
        <f t="shared" si="208"/>
        <v>乗0軽4DA</v>
      </c>
      <c r="B1066" s="72" t="s">
        <v>963</v>
      </c>
      <c r="C1066" s="72" t="s">
        <v>954</v>
      </c>
      <c r="D1066" s="291" t="s">
        <v>1288</v>
      </c>
      <c r="E1066" s="291" t="s">
        <v>1445</v>
      </c>
      <c r="F1066" s="72">
        <v>0.11249999999999999</v>
      </c>
      <c r="G1066" s="291">
        <v>3.7499999999999994E-3</v>
      </c>
      <c r="H1066" s="72">
        <v>2.58</v>
      </c>
      <c r="I1066" s="12" t="s">
        <v>1745</v>
      </c>
      <c r="T1066" s="318" t="str">
        <f t="shared" si="199"/>
        <v>乗用車</v>
      </c>
      <c r="U1066" s="300" t="str">
        <f t="shared" si="200"/>
        <v>軽油</v>
      </c>
      <c r="V1066" s="300" t="str">
        <f t="shared" si="201"/>
        <v>全て</v>
      </c>
      <c r="W1066" s="300" t="str">
        <f t="shared" si="202"/>
        <v>H30</v>
      </c>
      <c r="X1066" s="301" t="str">
        <f t="shared" si="203"/>
        <v>4DA</v>
      </c>
      <c r="Y1066" s="380" t="s">
        <v>1704</v>
      </c>
      <c r="Z1066" s="300">
        <f t="shared" si="204"/>
        <v>0.11249999999999999</v>
      </c>
      <c r="AA1066" s="300">
        <f t="shared" si="205"/>
        <v>3.7499999999999994E-3</v>
      </c>
      <c r="AB1066" s="361">
        <f t="shared" si="206"/>
        <v>2.58</v>
      </c>
      <c r="AC1066" s="269"/>
      <c r="AD1066" s="269"/>
    </row>
    <row r="1067" spans="1:30" x14ac:dyDescent="0.2">
      <c r="A1067" s="72" t="str">
        <f t="shared" si="208"/>
        <v>乗0軽4CA</v>
      </c>
      <c r="B1067" s="72" t="s">
        <v>963</v>
      </c>
      <c r="C1067" s="72" t="s">
        <v>954</v>
      </c>
      <c r="D1067" s="291" t="s">
        <v>1291</v>
      </c>
      <c r="E1067" s="291" t="s">
        <v>1446</v>
      </c>
      <c r="F1067" s="72">
        <v>0.11249999999999999</v>
      </c>
      <c r="G1067" s="291">
        <v>3.7499999999999994E-3</v>
      </c>
      <c r="H1067" s="72">
        <v>2.58</v>
      </c>
      <c r="I1067" s="12" t="s">
        <v>241</v>
      </c>
      <c r="T1067" s="318" t="str">
        <f t="shared" si="199"/>
        <v>乗用車</v>
      </c>
      <c r="U1067" s="300" t="str">
        <f t="shared" si="200"/>
        <v>軽油</v>
      </c>
      <c r="V1067" s="300" t="str">
        <f t="shared" si="201"/>
        <v>全て</v>
      </c>
      <c r="W1067" s="300" t="str">
        <f t="shared" si="202"/>
        <v>H30</v>
      </c>
      <c r="X1067" s="301" t="str">
        <f t="shared" si="203"/>
        <v>4CA</v>
      </c>
      <c r="Y1067" s="380" t="s">
        <v>1704</v>
      </c>
      <c r="Z1067" s="300">
        <f t="shared" si="204"/>
        <v>0.11249999999999999</v>
      </c>
      <c r="AA1067" s="300">
        <f t="shared" si="205"/>
        <v>3.7499999999999994E-3</v>
      </c>
      <c r="AB1067" s="361">
        <f t="shared" si="206"/>
        <v>2.58</v>
      </c>
      <c r="AC1067" s="269"/>
      <c r="AD1067" s="231"/>
    </row>
    <row r="1068" spans="1:30" x14ac:dyDescent="0.2">
      <c r="A1068" s="72" t="str">
        <f t="shared" si="208"/>
        <v>乗0軽4MA</v>
      </c>
      <c r="B1068" s="72" t="s">
        <v>963</v>
      </c>
      <c r="C1068" s="72" t="s">
        <v>954</v>
      </c>
      <c r="D1068" s="291" t="s">
        <v>1288</v>
      </c>
      <c r="E1068" s="291" t="s">
        <v>1447</v>
      </c>
      <c r="F1068" s="72">
        <v>0.11249999999999999</v>
      </c>
      <c r="G1068" s="291">
        <v>3.7499999999999994E-3</v>
      </c>
      <c r="H1068" s="72">
        <v>2.58</v>
      </c>
      <c r="I1068" s="12" t="s">
        <v>498</v>
      </c>
      <c r="T1068" s="318" t="str">
        <f t="shared" si="199"/>
        <v>乗用車</v>
      </c>
      <c r="U1068" s="300" t="str">
        <f t="shared" si="200"/>
        <v>軽油</v>
      </c>
      <c r="V1068" s="300" t="str">
        <f t="shared" si="201"/>
        <v>全て</v>
      </c>
      <c r="W1068" s="300" t="str">
        <f t="shared" si="202"/>
        <v>H30</v>
      </c>
      <c r="X1068" s="301" t="str">
        <f t="shared" si="203"/>
        <v>4MA</v>
      </c>
      <c r="Y1068" s="380" t="s">
        <v>1704</v>
      </c>
      <c r="Z1068" s="300">
        <f t="shared" si="204"/>
        <v>0.11249999999999999</v>
      </c>
      <c r="AA1068" s="300">
        <f t="shared" si="205"/>
        <v>3.7499999999999994E-3</v>
      </c>
      <c r="AB1068" s="361">
        <f t="shared" si="206"/>
        <v>2.58</v>
      </c>
      <c r="AC1068" s="269"/>
      <c r="AD1068" s="231"/>
    </row>
    <row r="1069" spans="1:30" x14ac:dyDescent="0.2">
      <c r="A1069" s="72" t="str">
        <f t="shared" si="208"/>
        <v>乗0軽5DA</v>
      </c>
      <c r="B1069" s="72" t="s">
        <v>963</v>
      </c>
      <c r="C1069" s="72" t="s">
        <v>954</v>
      </c>
      <c r="D1069" s="291" t="s">
        <v>1291</v>
      </c>
      <c r="E1069" s="291" t="s">
        <v>1449</v>
      </c>
      <c r="F1069" s="72">
        <v>7.4999999999999997E-2</v>
      </c>
      <c r="G1069" s="291">
        <v>2.5000000000000001E-3</v>
      </c>
      <c r="H1069" s="72">
        <v>2.58</v>
      </c>
      <c r="I1069" s="12" t="s">
        <v>1745</v>
      </c>
      <c r="T1069" s="318" t="str">
        <f t="shared" si="199"/>
        <v>乗用車</v>
      </c>
      <c r="U1069" s="300" t="str">
        <f t="shared" si="200"/>
        <v>軽油</v>
      </c>
      <c r="V1069" s="300" t="str">
        <f t="shared" si="201"/>
        <v>全て</v>
      </c>
      <c r="W1069" s="300" t="str">
        <f t="shared" si="202"/>
        <v>H30</v>
      </c>
      <c r="X1069" s="301" t="str">
        <f t="shared" si="203"/>
        <v>5DA</v>
      </c>
      <c r="Y1069" s="380" t="s">
        <v>1057</v>
      </c>
      <c r="Z1069" s="300">
        <f t="shared" si="204"/>
        <v>7.4999999999999997E-2</v>
      </c>
      <c r="AA1069" s="300">
        <f t="shared" si="205"/>
        <v>2.5000000000000001E-3</v>
      </c>
      <c r="AB1069" s="361">
        <f t="shared" si="206"/>
        <v>2.58</v>
      </c>
      <c r="AC1069" s="231"/>
      <c r="AD1069" s="231"/>
    </row>
    <row r="1070" spans="1:30" x14ac:dyDescent="0.2">
      <c r="A1070" s="72" t="str">
        <f t="shared" si="208"/>
        <v>乗0軽5CA</v>
      </c>
      <c r="B1070" s="72" t="s">
        <v>963</v>
      </c>
      <c r="C1070" s="72" t="s">
        <v>954</v>
      </c>
      <c r="D1070" s="291" t="s">
        <v>1288</v>
      </c>
      <c r="E1070" s="291" t="s">
        <v>1450</v>
      </c>
      <c r="F1070" s="72">
        <v>7.4999999999999997E-2</v>
      </c>
      <c r="G1070" s="291">
        <v>2.5000000000000001E-3</v>
      </c>
      <c r="H1070" s="72">
        <v>2.58</v>
      </c>
      <c r="I1070" s="12" t="s">
        <v>241</v>
      </c>
      <c r="T1070" s="318" t="str">
        <f t="shared" si="199"/>
        <v>乗用車</v>
      </c>
      <c r="U1070" s="300" t="str">
        <f t="shared" si="200"/>
        <v>軽油</v>
      </c>
      <c r="V1070" s="300" t="str">
        <f t="shared" si="201"/>
        <v>全て</v>
      </c>
      <c r="W1070" s="300" t="str">
        <f t="shared" si="202"/>
        <v>H30</v>
      </c>
      <c r="X1070" s="301" t="str">
        <f t="shared" si="203"/>
        <v>5CA</v>
      </c>
      <c r="Y1070" s="380" t="s">
        <v>1057</v>
      </c>
      <c r="Z1070" s="300">
        <f t="shared" si="204"/>
        <v>7.4999999999999997E-2</v>
      </c>
      <c r="AA1070" s="300">
        <f t="shared" si="205"/>
        <v>2.5000000000000001E-3</v>
      </c>
      <c r="AB1070" s="361">
        <f t="shared" si="206"/>
        <v>2.58</v>
      </c>
      <c r="AC1070" s="231"/>
    </row>
    <row r="1071" spans="1:30" x14ac:dyDescent="0.2">
      <c r="A1071" s="72" t="str">
        <f t="shared" si="208"/>
        <v>乗0軽5MA</v>
      </c>
      <c r="B1071" s="72" t="s">
        <v>963</v>
      </c>
      <c r="C1071" s="72" t="s">
        <v>954</v>
      </c>
      <c r="D1071" s="291" t="s">
        <v>1291</v>
      </c>
      <c r="E1071" s="291" t="s">
        <v>1451</v>
      </c>
      <c r="F1071" s="72">
        <v>7.4999999999999997E-2</v>
      </c>
      <c r="G1071" s="291">
        <v>2.5000000000000001E-3</v>
      </c>
      <c r="H1071" s="72">
        <v>2.58</v>
      </c>
      <c r="I1071" s="12" t="s">
        <v>498</v>
      </c>
      <c r="T1071" s="318" t="str">
        <f t="shared" si="199"/>
        <v>乗用車</v>
      </c>
      <c r="U1071" s="300" t="str">
        <f t="shared" si="200"/>
        <v>軽油</v>
      </c>
      <c r="V1071" s="300" t="str">
        <f t="shared" si="201"/>
        <v>全て</v>
      </c>
      <c r="W1071" s="300" t="str">
        <f t="shared" si="202"/>
        <v>H30</v>
      </c>
      <c r="X1071" s="301" t="str">
        <f t="shared" si="203"/>
        <v>5MA</v>
      </c>
      <c r="Y1071" s="380" t="s">
        <v>1057</v>
      </c>
      <c r="Z1071" s="300">
        <f t="shared" si="204"/>
        <v>7.4999999999999997E-2</v>
      </c>
      <c r="AA1071" s="300">
        <f t="shared" si="205"/>
        <v>2.5000000000000001E-3</v>
      </c>
      <c r="AB1071" s="361">
        <f t="shared" si="206"/>
        <v>2.58</v>
      </c>
      <c r="AC1071" s="231"/>
    </row>
    <row r="1072" spans="1:30" x14ac:dyDescent="0.2">
      <c r="A1072" s="72" t="str">
        <f t="shared" si="208"/>
        <v>乗0軽6DA</v>
      </c>
      <c r="B1072" s="72" t="s">
        <v>963</v>
      </c>
      <c r="C1072" s="72" t="s">
        <v>954</v>
      </c>
      <c r="D1072" s="291" t="s">
        <v>1288</v>
      </c>
      <c r="E1072" s="291" t="s">
        <v>1452</v>
      </c>
      <c r="F1072" s="72">
        <v>3.7499999999999999E-2</v>
      </c>
      <c r="G1072" s="291">
        <v>1.25E-3</v>
      </c>
      <c r="H1072" s="72">
        <v>2.58</v>
      </c>
      <c r="I1072" s="12" t="s">
        <v>1745</v>
      </c>
      <c r="T1072" s="318" t="str">
        <f t="shared" si="199"/>
        <v>乗用車</v>
      </c>
      <c r="U1072" s="300" t="str">
        <f t="shared" si="200"/>
        <v>軽油</v>
      </c>
      <c r="V1072" s="300" t="str">
        <f t="shared" si="201"/>
        <v>全て</v>
      </c>
      <c r="W1072" s="300" t="str">
        <f t="shared" si="202"/>
        <v>H30</v>
      </c>
      <c r="X1072" s="301" t="str">
        <f t="shared" si="203"/>
        <v>6DA</v>
      </c>
      <c r="Y1072" s="380" t="s">
        <v>1706</v>
      </c>
      <c r="Z1072" s="300">
        <f t="shared" si="204"/>
        <v>3.7499999999999999E-2</v>
      </c>
      <c r="AA1072" s="300">
        <f t="shared" si="205"/>
        <v>1.25E-3</v>
      </c>
      <c r="AB1072" s="361">
        <f t="shared" si="206"/>
        <v>2.58</v>
      </c>
    </row>
    <row r="1073" spans="1:28" x14ac:dyDescent="0.2">
      <c r="A1073" s="72" t="str">
        <f t="shared" si="208"/>
        <v>乗0軽6CA</v>
      </c>
      <c r="B1073" s="72" t="s">
        <v>963</v>
      </c>
      <c r="C1073" s="72" t="s">
        <v>954</v>
      </c>
      <c r="D1073" s="291" t="s">
        <v>1291</v>
      </c>
      <c r="E1073" s="291" t="s">
        <v>1453</v>
      </c>
      <c r="F1073" s="72">
        <v>3.7499999999999999E-2</v>
      </c>
      <c r="G1073" s="291">
        <v>1.25E-3</v>
      </c>
      <c r="H1073" s="72">
        <v>2.58</v>
      </c>
      <c r="I1073" s="12" t="s">
        <v>241</v>
      </c>
      <c r="T1073" s="318" t="str">
        <f t="shared" si="199"/>
        <v>乗用車</v>
      </c>
      <c r="U1073" s="300" t="str">
        <f t="shared" si="200"/>
        <v>軽油</v>
      </c>
      <c r="V1073" s="300" t="str">
        <f t="shared" si="201"/>
        <v>全て</v>
      </c>
      <c r="W1073" s="300" t="str">
        <f t="shared" si="202"/>
        <v>H30</v>
      </c>
      <c r="X1073" s="301" t="str">
        <f t="shared" si="203"/>
        <v>6CA</v>
      </c>
      <c r="Y1073" s="380" t="s">
        <v>1706</v>
      </c>
      <c r="Z1073" s="300">
        <f t="shared" si="204"/>
        <v>3.7499999999999999E-2</v>
      </c>
      <c r="AA1073" s="300">
        <f t="shared" si="205"/>
        <v>1.25E-3</v>
      </c>
      <c r="AB1073" s="361">
        <f t="shared" si="206"/>
        <v>2.58</v>
      </c>
    </row>
    <row r="1074" spans="1:28" x14ac:dyDescent="0.2">
      <c r="A1074" s="72" t="str">
        <f t="shared" si="208"/>
        <v>乗0軽6MA</v>
      </c>
      <c r="B1074" s="72" t="s">
        <v>963</v>
      </c>
      <c r="C1074" s="72" t="s">
        <v>954</v>
      </c>
      <c r="D1074" s="291" t="s">
        <v>1288</v>
      </c>
      <c r="E1074" s="291" t="s">
        <v>1454</v>
      </c>
      <c r="F1074" s="72">
        <v>3.7499999999999999E-2</v>
      </c>
      <c r="G1074" s="291">
        <v>1.25E-3</v>
      </c>
      <c r="H1074" s="72">
        <v>2.58</v>
      </c>
      <c r="I1074" s="12" t="s">
        <v>498</v>
      </c>
      <c r="T1074" s="318" t="str">
        <f t="shared" si="199"/>
        <v>乗用車</v>
      </c>
      <c r="U1074" s="300" t="str">
        <f t="shared" si="200"/>
        <v>軽油</v>
      </c>
      <c r="V1074" s="300" t="str">
        <f t="shared" si="201"/>
        <v>全て</v>
      </c>
      <c r="W1074" s="300" t="str">
        <f t="shared" si="202"/>
        <v>H30</v>
      </c>
      <c r="X1074" s="301" t="str">
        <f t="shared" si="203"/>
        <v>6MA</v>
      </c>
      <c r="Y1074" s="380" t="s">
        <v>1706</v>
      </c>
      <c r="Z1074" s="300">
        <f t="shared" si="204"/>
        <v>3.7499999999999999E-2</v>
      </c>
      <c r="AA1074" s="300">
        <f t="shared" si="205"/>
        <v>1.25E-3</v>
      </c>
      <c r="AB1074" s="361">
        <f t="shared" si="206"/>
        <v>2.58</v>
      </c>
    </row>
    <row r="1075" spans="1:28" x14ac:dyDescent="0.2">
      <c r="A1075" s="72" t="str">
        <f t="shared" ref="A1075:A1093" si="209">CONCATENATE(C1075,E1075)</f>
        <v>乗0CTN</v>
      </c>
      <c r="B1075" s="72" t="s">
        <v>969</v>
      </c>
      <c r="C1075" s="72" t="s">
        <v>968</v>
      </c>
      <c r="D1075" s="72" t="s">
        <v>15</v>
      </c>
      <c r="E1075" s="72" t="s">
        <v>83</v>
      </c>
      <c r="F1075" s="72">
        <v>0.03</v>
      </c>
      <c r="G1075" s="72">
        <v>0</v>
      </c>
      <c r="H1075" s="72">
        <v>2.23</v>
      </c>
      <c r="I1075" s="12" t="s">
        <v>47</v>
      </c>
      <c r="J1075" s="72" t="s">
        <v>409</v>
      </c>
      <c r="T1075" s="318" t="str">
        <f t="shared" si="199"/>
        <v>乗用車</v>
      </c>
      <c r="U1075" s="300" t="str">
        <f t="shared" si="200"/>
        <v>CNG</v>
      </c>
      <c r="V1075" s="300" t="str">
        <f t="shared" si="201"/>
        <v>全て</v>
      </c>
      <c r="W1075" s="300" t="str">
        <f t="shared" si="202"/>
        <v>H12</v>
      </c>
      <c r="X1075" s="301" t="str">
        <f t="shared" si="203"/>
        <v>TN</v>
      </c>
      <c r="Y1075" s="380" t="s">
        <v>1729</v>
      </c>
      <c r="Z1075" s="300">
        <f t="shared" si="204"/>
        <v>0.03</v>
      </c>
      <c r="AA1075" s="300">
        <f t="shared" si="205"/>
        <v>0</v>
      </c>
      <c r="AB1075" s="361">
        <f t="shared" si="206"/>
        <v>2.23</v>
      </c>
    </row>
    <row r="1076" spans="1:28" x14ac:dyDescent="0.2">
      <c r="A1076" s="72" t="str">
        <f t="shared" si="209"/>
        <v>乗0CLN</v>
      </c>
      <c r="B1076" s="72" t="s">
        <v>969</v>
      </c>
      <c r="C1076" s="72" t="s">
        <v>968</v>
      </c>
      <c r="D1076" s="72" t="s">
        <v>15</v>
      </c>
      <c r="E1076" s="72" t="s">
        <v>75</v>
      </c>
      <c r="F1076" s="72">
        <v>0.02</v>
      </c>
      <c r="G1076" s="72">
        <v>0</v>
      </c>
      <c r="H1076" s="72">
        <v>2.23</v>
      </c>
      <c r="I1076" s="12" t="s">
        <v>47</v>
      </c>
      <c r="J1076" s="72" t="s">
        <v>410</v>
      </c>
      <c r="T1076" s="318" t="str">
        <f t="shared" si="199"/>
        <v>乗用車</v>
      </c>
      <c r="U1076" s="300" t="str">
        <f t="shared" si="200"/>
        <v>CNG</v>
      </c>
      <c r="V1076" s="300" t="str">
        <f t="shared" si="201"/>
        <v>全て</v>
      </c>
      <c r="W1076" s="300" t="str">
        <f t="shared" si="202"/>
        <v>H12</v>
      </c>
      <c r="X1076" s="301" t="str">
        <f t="shared" si="203"/>
        <v>LN</v>
      </c>
      <c r="Y1076" s="380" t="s">
        <v>1730</v>
      </c>
      <c r="Z1076" s="300">
        <f t="shared" si="204"/>
        <v>0.02</v>
      </c>
      <c r="AA1076" s="300">
        <f t="shared" si="205"/>
        <v>0</v>
      </c>
      <c r="AB1076" s="361">
        <f t="shared" si="206"/>
        <v>2.23</v>
      </c>
    </row>
    <row r="1077" spans="1:28" x14ac:dyDescent="0.2">
      <c r="A1077" s="72" t="str">
        <f t="shared" si="209"/>
        <v>乗0CUN</v>
      </c>
      <c r="B1077" s="72" t="s">
        <v>969</v>
      </c>
      <c r="C1077" s="72" t="s">
        <v>968</v>
      </c>
      <c r="D1077" s="72" t="s">
        <v>15</v>
      </c>
      <c r="E1077" s="72" t="s">
        <v>90</v>
      </c>
      <c r="F1077" s="72">
        <v>0.01</v>
      </c>
      <c r="G1077" s="72">
        <v>0</v>
      </c>
      <c r="H1077" s="72">
        <v>2.23</v>
      </c>
      <c r="I1077" s="12" t="s">
        <v>47</v>
      </c>
      <c r="J1077" s="72" t="s">
        <v>411</v>
      </c>
      <c r="T1077" s="318" t="str">
        <f t="shared" si="199"/>
        <v>乗用車</v>
      </c>
      <c r="U1077" s="300" t="str">
        <f t="shared" si="200"/>
        <v>CNG</v>
      </c>
      <c r="V1077" s="300" t="str">
        <f t="shared" si="201"/>
        <v>全て</v>
      </c>
      <c r="W1077" s="300" t="str">
        <f t="shared" si="202"/>
        <v>H12</v>
      </c>
      <c r="X1077" s="301" t="str">
        <f t="shared" si="203"/>
        <v>UN</v>
      </c>
      <c r="Y1077" s="380" t="s">
        <v>1731</v>
      </c>
      <c r="Z1077" s="300">
        <f t="shared" si="204"/>
        <v>0.01</v>
      </c>
      <c r="AA1077" s="300">
        <f t="shared" si="205"/>
        <v>0</v>
      </c>
      <c r="AB1077" s="361">
        <f t="shared" si="206"/>
        <v>2.23</v>
      </c>
    </row>
    <row r="1078" spans="1:28" x14ac:dyDescent="0.2">
      <c r="A1078" s="72" t="str">
        <f t="shared" si="209"/>
        <v>乗0CAFA</v>
      </c>
      <c r="B1078" s="72" t="s">
        <v>969</v>
      </c>
      <c r="C1078" s="72" t="s">
        <v>968</v>
      </c>
      <c r="D1078" s="72" t="s">
        <v>839</v>
      </c>
      <c r="E1078" s="72" t="s">
        <v>565</v>
      </c>
      <c r="F1078" s="72">
        <v>2.5000000000000001E-2</v>
      </c>
      <c r="G1078" s="72">
        <v>0</v>
      </c>
      <c r="H1078" s="72">
        <v>2.23</v>
      </c>
      <c r="I1078" s="12" t="s">
        <v>47</v>
      </c>
      <c r="J1078" s="72" t="s">
        <v>413</v>
      </c>
      <c r="T1078" s="318" t="str">
        <f t="shared" si="199"/>
        <v>乗用車</v>
      </c>
      <c r="U1078" s="300" t="str">
        <f t="shared" si="200"/>
        <v>CNG</v>
      </c>
      <c r="V1078" s="300" t="str">
        <f t="shared" si="201"/>
        <v>全て</v>
      </c>
      <c r="W1078" s="300" t="str">
        <f t="shared" si="202"/>
        <v>H17</v>
      </c>
      <c r="X1078" s="301" t="str">
        <f t="shared" si="203"/>
        <v>AFA</v>
      </c>
      <c r="Y1078" s="380"/>
      <c r="Z1078" s="300">
        <f t="shared" si="204"/>
        <v>2.5000000000000001E-2</v>
      </c>
      <c r="AA1078" s="300">
        <f t="shared" si="205"/>
        <v>0</v>
      </c>
      <c r="AB1078" s="361">
        <f t="shared" si="206"/>
        <v>2.23</v>
      </c>
    </row>
    <row r="1079" spans="1:28" x14ac:dyDescent="0.2">
      <c r="A1079" s="72" t="str">
        <f t="shared" si="209"/>
        <v>乗0CAFB</v>
      </c>
      <c r="B1079" s="72" t="s">
        <v>969</v>
      </c>
      <c r="C1079" s="72" t="s">
        <v>968</v>
      </c>
      <c r="D1079" s="72" t="s">
        <v>839</v>
      </c>
      <c r="E1079" s="72" t="s">
        <v>566</v>
      </c>
      <c r="F1079" s="72">
        <v>2.5000000000000001E-2</v>
      </c>
      <c r="G1079" s="72">
        <v>0</v>
      </c>
      <c r="H1079" s="72">
        <v>2.23</v>
      </c>
      <c r="I1079" s="12" t="s">
        <v>47</v>
      </c>
      <c r="J1079" s="72" t="s">
        <v>413</v>
      </c>
      <c r="T1079" s="318" t="str">
        <f t="shared" si="199"/>
        <v>乗用車</v>
      </c>
      <c r="U1079" s="300" t="str">
        <f t="shared" si="200"/>
        <v>CNG</v>
      </c>
      <c r="V1079" s="300" t="str">
        <f t="shared" si="201"/>
        <v>全て</v>
      </c>
      <c r="W1079" s="300" t="str">
        <f t="shared" si="202"/>
        <v>H17</v>
      </c>
      <c r="X1079" s="301" t="str">
        <f t="shared" si="203"/>
        <v>AFB</v>
      </c>
      <c r="Y1079" s="380"/>
      <c r="Z1079" s="300">
        <f t="shared" si="204"/>
        <v>2.5000000000000001E-2</v>
      </c>
      <c r="AA1079" s="300">
        <f t="shared" si="205"/>
        <v>0</v>
      </c>
      <c r="AB1079" s="361">
        <f t="shared" si="206"/>
        <v>2.23</v>
      </c>
    </row>
    <row r="1080" spans="1:28" x14ac:dyDescent="0.2">
      <c r="A1080" s="72" t="str">
        <f t="shared" si="209"/>
        <v>乗0CAEA</v>
      </c>
      <c r="B1080" s="72" t="s">
        <v>969</v>
      </c>
      <c r="C1080" s="72" t="s">
        <v>968</v>
      </c>
      <c r="D1080" s="72" t="s">
        <v>839</v>
      </c>
      <c r="E1080" s="72" t="s">
        <v>567</v>
      </c>
      <c r="F1080" s="72">
        <v>1.2500000000000001E-2</v>
      </c>
      <c r="G1080" s="72">
        <v>0</v>
      </c>
      <c r="H1080" s="72">
        <v>2.23</v>
      </c>
      <c r="I1080" s="12" t="s">
        <v>47</v>
      </c>
      <c r="J1080" s="72" t="s">
        <v>415</v>
      </c>
      <c r="T1080" s="318" t="str">
        <f t="shared" si="199"/>
        <v>乗用車</v>
      </c>
      <c r="U1080" s="300" t="str">
        <f t="shared" si="200"/>
        <v>CNG</v>
      </c>
      <c r="V1080" s="300" t="str">
        <f t="shared" si="201"/>
        <v>全て</v>
      </c>
      <c r="W1080" s="300" t="str">
        <f t="shared" si="202"/>
        <v>H17</v>
      </c>
      <c r="X1080" s="301" t="str">
        <f t="shared" si="203"/>
        <v>AEA</v>
      </c>
      <c r="Y1080" s="380"/>
      <c r="Z1080" s="300">
        <f t="shared" si="204"/>
        <v>1.2500000000000001E-2</v>
      </c>
      <c r="AA1080" s="300">
        <f t="shared" si="205"/>
        <v>0</v>
      </c>
      <c r="AB1080" s="361">
        <f t="shared" si="206"/>
        <v>2.23</v>
      </c>
    </row>
    <row r="1081" spans="1:28" x14ac:dyDescent="0.2">
      <c r="A1081" s="72" t="str">
        <f t="shared" si="209"/>
        <v>乗0CAEB</v>
      </c>
      <c r="B1081" s="72" t="s">
        <v>969</v>
      </c>
      <c r="C1081" s="72" t="s">
        <v>968</v>
      </c>
      <c r="D1081" s="72" t="s">
        <v>839</v>
      </c>
      <c r="E1081" s="72" t="s">
        <v>568</v>
      </c>
      <c r="F1081" s="72">
        <v>1.2500000000000001E-2</v>
      </c>
      <c r="G1081" s="72">
        <v>0</v>
      </c>
      <c r="H1081" s="72">
        <v>2.23</v>
      </c>
      <c r="I1081" s="12" t="s">
        <v>47</v>
      </c>
      <c r="J1081" s="72" t="s">
        <v>569</v>
      </c>
      <c r="T1081" s="318" t="str">
        <f t="shared" si="199"/>
        <v>乗用車</v>
      </c>
      <c r="U1081" s="300" t="str">
        <f t="shared" si="200"/>
        <v>CNG</v>
      </c>
      <c r="V1081" s="300" t="str">
        <f t="shared" si="201"/>
        <v>全て</v>
      </c>
      <c r="W1081" s="300" t="str">
        <f t="shared" si="202"/>
        <v>H17</v>
      </c>
      <c r="X1081" s="301" t="str">
        <f t="shared" si="203"/>
        <v>AEB</v>
      </c>
      <c r="Y1081" s="380"/>
      <c r="Z1081" s="300">
        <f t="shared" si="204"/>
        <v>1.2500000000000001E-2</v>
      </c>
      <c r="AA1081" s="300">
        <f t="shared" si="205"/>
        <v>0</v>
      </c>
      <c r="AB1081" s="361">
        <f t="shared" si="206"/>
        <v>2.23</v>
      </c>
    </row>
    <row r="1082" spans="1:28" x14ac:dyDescent="0.2">
      <c r="A1082" s="72" t="str">
        <f t="shared" si="209"/>
        <v>乗0CCEA</v>
      </c>
      <c r="B1082" s="72" t="s">
        <v>969</v>
      </c>
      <c r="C1082" s="72" t="s">
        <v>968</v>
      </c>
      <c r="D1082" s="72" t="s">
        <v>839</v>
      </c>
      <c r="E1082" s="72" t="s">
        <v>964</v>
      </c>
      <c r="F1082" s="72">
        <v>1.2500000000000001E-2</v>
      </c>
      <c r="G1082" s="72">
        <v>0</v>
      </c>
      <c r="H1082" s="72">
        <v>2.23</v>
      </c>
      <c r="I1082" s="12" t="s">
        <v>47</v>
      </c>
      <c r="J1082" s="72" t="s">
        <v>800</v>
      </c>
      <c r="T1082" s="318" t="str">
        <f t="shared" si="199"/>
        <v>乗用車</v>
      </c>
      <c r="U1082" s="300" t="str">
        <f t="shared" si="200"/>
        <v>CNG</v>
      </c>
      <c r="V1082" s="300" t="str">
        <f t="shared" si="201"/>
        <v>全て</v>
      </c>
      <c r="W1082" s="300" t="str">
        <f t="shared" si="202"/>
        <v>H17</v>
      </c>
      <c r="X1082" s="301" t="str">
        <f t="shared" si="203"/>
        <v>CEA</v>
      </c>
      <c r="Y1082" s="380" t="s">
        <v>1056</v>
      </c>
      <c r="Z1082" s="300">
        <f t="shared" si="204"/>
        <v>1.2500000000000001E-2</v>
      </c>
      <c r="AA1082" s="300">
        <f t="shared" si="205"/>
        <v>0</v>
      </c>
      <c r="AB1082" s="361">
        <f t="shared" si="206"/>
        <v>2.23</v>
      </c>
    </row>
    <row r="1083" spans="1:28" x14ac:dyDescent="0.2">
      <c r="A1083" s="72" t="str">
        <f t="shared" si="209"/>
        <v>乗0CCFA</v>
      </c>
      <c r="B1083" s="72" t="s">
        <v>969</v>
      </c>
      <c r="C1083" s="72" t="s">
        <v>968</v>
      </c>
      <c r="D1083" s="72" t="s">
        <v>839</v>
      </c>
      <c r="E1083" s="72" t="s">
        <v>965</v>
      </c>
      <c r="F1083" s="72">
        <v>1.2500000000000001E-2</v>
      </c>
      <c r="G1083" s="72">
        <v>0</v>
      </c>
      <c r="H1083" s="72">
        <v>2.23</v>
      </c>
      <c r="I1083" s="12" t="s">
        <v>47</v>
      </c>
      <c r="J1083" s="72" t="s">
        <v>799</v>
      </c>
      <c r="T1083" s="318" t="str">
        <f t="shared" si="199"/>
        <v>乗用車</v>
      </c>
      <c r="U1083" s="300" t="str">
        <f t="shared" si="200"/>
        <v>CNG</v>
      </c>
      <c r="V1083" s="300" t="str">
        <f t="shared" si="201"/>
        <v>全て</v>
      </c>
      <c r="W1083" s="300" t="str">
        <f t="shared" si="202"/>
        <v>H17</v>
      </c>
      <c r="X1083" s="301" t="str">
        <f t="shared" si="203"/>
        <v>CFA</v>
      </c>
      <c r="Y1083" s="380" t="s">
        <v>1056</v>
      </c>
      <c r="Z1083" s="300">
        <f t="shared" si="204"/>
        <v>1.2500000000000001E-2</v>
      </c>
      <c r="AA1083" s="300">
        <f t="shared" si="205"/>
        <v>0</v>
      </c>
      <c r="AB1083" s="361">
        <f t="shared" si="206"/>
        <v>2.23</v>
      </c>
    </row>
    <row r="1084" spans="1:28" x14ac:dyDescent="0.2">
      <c r="A1084" s="72" t="str">
        <f t="shared" si="209"/>
        <v>乗0CDEA</v>
      </c>
      <c r="B1084" s="72" t="s">
        <v>969</v>
      </c>
      <c r="C1084" s="72" t="s">
        <v>968</v>
      </c>
      <c r="D1084" s="72" t="s">
        <v>839</v>
      </c>
      <c r="E1084" s="72" t="s">
        <v>966</v>
      </c>
      <c r="F1084" s="72">
        <v>6.2500000000000003E-3</v>
      </c>
      <c r="G1084" s="72">
        <v>0</v>
      </c>
      <c r="H1084" s="72">
        <v>2.23</v>
      </c>
      <c r="I1084" s="12" t="s">
        <v>47</v>
      </c>
      <c r="J1084" s="72" t="s">
        <v>1127</v>
      </c>
      <c r="T1084" s="318" t="str">
        <f t="shared" si="199"/>
        <v>乗用車</v>
      </c>
      <c r="U1084" s="300" t="str">
        <f t="shared" si="200"/>
        <v>CNG</v>
      </c>
      <c r="V1084" s="300" t="str">
        <f t="shared" si="201"/>
        <v>全て</v>
      </c>
      <c r="W1084" s="300" t="str">
        <f t="shared" si="202"/>
        <v>H17</v>
      </c>
      <c r="X1084" s="301" t="str">
        <f t="shared" si="203"/>
        <v>DEA</v>
      </c>
      <c r="Y1084" s="380" t="s">
        <v>1057</v>
      </c>
      <c r="Z1084" s="300">
        <f t="shared" si="204"/>
        <v>6.2500000000000003E-3</v>
      </c>
      <c r="AA1084" s="300">
        <f t="shared" si="205"/>
        <v>0</v>
      </c>
      <c r="AB1084" s="361">
        <f t="shared" si="206"/>
        <v>2.23</v>
      </c>
    </row>
    <row r="1085" spans="1:28" x14ac:dyDescent="0.2">
      <c r="A1085" s="72" t="str">
        <f t="shared" si="209"/>
        <v>乗0CDFA</v>
      </c>
      <c r="B1085" s="72" t="s">
        <v>969</v>
      </c>
      <c r="C1085" s="72" t="s">
        <v>968</v>
      </c>
      <c r="D1085" s="72" t="s">
        <v>839</v>
      </c>
      <c r="E1085" s="72" t="s">
        <v>967</v>
      </c>
      <c r="F1085" s="72">
        <v>6.2500000000000003E-3</v>
      </c>
      <c r="G1085" s="72">
        <v>0</v>
      </c>
      <c r="H1085" s="72">
        <v>2.23</v>
      </c>
      <c r="I1085" s="12" t="s">
        <v>47</v>
      </c>
      <c r="J1085" s="72" t="s">
        <v>1128</v>
      </c>
      <c r="T1085" s="318" t="str">
        <f t="shared" si="199"/>
        <v>乗用車</v>
      </c>
      <c r="U1085" s="300" t="str">
        <f t="shared" si="200"/>
        <v>CNG</v>
      </c>
      <c r="V1085" s="300" t="str">
        <f t="shared" si="201"/>
        <v>全て</v>
      </c>
      <c r="W1085" s="300" t="str">
        <f t="shared" si="202"/>
        <v>H17</v>
      </c>
      <c r="X1085" s="301" t="str">
        <f t="shared" si="203"/>
        <v>DFA</v>
      </c>
      <c r="Y1085" s="380" t="s">
        <v>1057</v>
      </c>
      <c r="Z1085" s="300">
        <f t="shared" si="204"/>
        <v>6.2500000000000003E-3</v>
      </c>
      <c r="AA1085" s="300">
        <f t="shared" si="205"/>
        <v>0</v>
      </c>
      <c r="AB1085" s="361">
        <f t="shared" si="206"/>
        <v>2.23</v>
      </c>
    </row>
    <row r="1086" spans="1:28" x14ac:dyDescent="0.2">
      <c r="A1086" s="72" t="str">
        <f t="shared" si="209"/>
        <v>乗0CLFA</v>
      </c>
      <c r="B1086" s="72" t="s">
        <v>969</v>
      </c>
      <c r="C1086" s="72" t="s">
        <v>968</v>
      </c>
      <c r="D1086" s="72" t="s">
        <v>1100</v>
      </c>
      <c r="E1086" s="72" t="s">
        <v>570</v>
      </c>
      <c r="F1086" s="72">
        <v>2.5000000000000001E-2</v>
      </c>
      <c r="G1086" s="72">
        <v>0</v>
      </c>
      <c r="H1086" s="72">
        <v>2.23</v>
      </c>
      <c r="I1086" s="12" t="s">
        <v>47</v>
      </c>
      <c r="J1086" s="72" t="s">
        <v>413</v>
      </c>
      <c r="T1086" s="318" t="str">
        <f t="shared" si="199"/>
        <v>乗用車</v>
      </c>
      <c r="U1086" s="300" t="str">
        <f t="shared" si="200"/>
        <v>CNG</v>
      </c>
      <c r="V1086" s="300" t="str">
        <f t="shared" si="201"/>
        <v>全て</v>
      </c>
      <c r="W1086" s="300" t="str">
        <f t="shared" si="202"/>
        <v>H21</v>
      </c>
      <c r="X1086" s="301" t="str">
        <f t="shared" si="203"/>
        <v>LFA</v>
      </c>
      <c r="Y1086" s="380"/>
      <c r="Z1086" s="300">
        <f t="shared" si="204"/>
        <v>2.5000000000000001E-2</v>
      </c>
      <c r="AA1086" s="300">
        <f t="shared" si="205"/>
        <v>0</v>
      </c>
      <c r="AB1086" s="361">
        <f t="shared" si="206"/>
        <v>2.23</v>
      </c>
    </row>
    <row r="1087" spans="1:28" x14ac:dyDescent="0.2">
      <c r="A1087" s="72" t="str">
        <f t="shared" si="209"/>
        <v>乗0CLEA</v>
      </c>
      <c r="B1087" s="72" t="s">
        <v>969</v>
      </c>
      <c r="C1087" s="72" t="s">
        <v>968</v>
      </c>
      <c r="D1087" s="72" t="s">
        <v>1100</v>
      </c>
      <c r="E1087" s="72" t="s">
        <v>571</v>
      </c>
      <c r="F1087" s="72">
        <v>1.2500000000000001E-2</v>
      </c>
      <c r="G1087" s="72">
        <v>0</v>
      </c>
      <c r="H1087" s="72">
        <v>2.23</v>
      </c>
      <c r="I1087" s="12" t="s">
        <v>47</v>
      </c>
      <c r="J1087" s="72" t="s">
        <v>242</v>
      </c>
      <c r="T1087" s="318" t="str">
        <f t="shared" si="199"/>
        <v>乗用車</v>
      </c>
      <c r="U1087" s="300" t="str">
        <f t="shared" si="200"/>
        <v>CNG</v>
      </c>
      <c r="V1087" s="300" t="str">
        <f t="shared" si="201"/>
        <v>全て</v>
      </c>
      <c r="W1087" s="300" t="str">
        <f t="shared" si="202"/>
        <v>H21</v>
      </c>
      <c r="X1087" s="301" t="str">
        <f t="shared" si="203"/>
        <v>LEA</v>
      </c>
      <c r="Y1087" s="380"/>
      <c r="Z1087" s="300">
        <f t="shared" si="204"/>
        <v>1.2500000000000001E-2</v>
      </c>
      <c r="AA1087" s="300">
        <f t="shared" si="205"/>
        <v>0</v>
      </c>
      <c r="AB1087" s="361">
        <f t="shared" si="206"/>
        <v>2.23</v>
      </c>
    </row>
    <row r="1088" spans="1:28" x14ac:dyDescent="0.2">
      <c r="A1088" s="72" t="str">
        <f t="shared" si="209"/>
        <v>乗0CMFA</v>
      </c>
      <c r="B1088" s="72" t="s">
        <v>969</v>
      </c>
      <c r="C1088" s="72" t="s">
        <v>968</v>
      </c>
      <c r="D1088" s="72" t="s">
        <v>1100</v>
      </c>
      <c r="E1088" s="72" t="s">
        <v>572</v>
      </c>
      <c r="F1088" s="72">
        <v>1.2500000000000001E-2</v>
      </c>
      <c r="G1088" s="72">
        <v>0</v>
      </c>
      <c r="H1088" s="72">
        <v>2.23</v>
      </c>
      <c r="I1088" s="12" t="s">
        <v>47</v>
      </c>
      <c r="J1088" s="72" t="s">
        <v>1056</v>
      </c>
      <c r="T1088" s="318" t="str">
        <f t="shared" si="199"/>
        <v>乗用車</v>
      </c>
      <c r="U1088" s="300" t="str">
        <f t="shared" si="200"/>
        <v>CNG</v>
      </c>
      <c r="V1088" s="300" t="str">
        <f t="shared" si="201"/>
        <v>全て</v>
      </c>
      <c r="W1088" s="300" t="str">
        <f t="shared" si="202"/>
        <v>H21</v>
      </c>
      <c r="X1088" s="301" t="str">
        <f t="shared" si="203"/>
        <v>MFA</v>
      </c>
      <c r="Y1088" s="380" t="s">
        <v>1056</v>
      </c>
      <c r="Z1088" s="300">
        <f t="shared" si="204"/>
        <v>1.2500000000000001E-2</v>
      </c>
      <c r="AA1088" s="300">
        <f t="shared" si="205"/>
        <v>0</v>
      </c>
      <c r="AB1088" s="361">
        <f t="shared" si="206"/>
        <v>2.23</v>
      </c>
    </row>
    <row r="1089" spans="1:28" x14ac:dyDescent="0.2">
      <c r="A1089" s="72" t="str">
        <f t="shared" si="209"/>
        <v>乗0CMEA</v>
      </c>
      <c r="B1089" s="72" t="s">
        <v>969</v>
      </c>
      <c r="C1089" s="72" t="s">
        <v>968</v>
      </c>
      <c r="D1089" s="72" t="s">
        <v>1100</v>
      </c>
      <c r="E1089" s="72" t="s">
        <v>573</v>
      </c>
      <c r="F1089" s="72">
        <v>1.2500000000000001E-2</v>
      </c>
      <c r="G1089" s="72">
        <v>0</v>
      </c>
      <c r="H1089" s="72">
        <v>2.23</v>
      </c>
      <c r="I1089" s="12" t="s">
        <v>47</v>
      </c>
      <c r="J1089" s="72" t="s">
        <v>1114</v>
      </c>
      <c r="T1089" s="318" t="str">
        <f t="shared" si="199"/>
        <v>乗用車</v>
      </c>
      <c r="U1089" s="300" t="str">
        <f t="shared" si="200"/>
        <v>CNG</v>
      </c>
      <c r="V1089" s="300" t="str">
        <f t="shared" si="201"/>
        <v>全て</v>
      </c>
      <c r="W1089" s="300" t="str">
        <f t="shared" si="202"/>
        <v>H21</v>
      </c>
      <c r="X1089" s="301" t="str">
        <f t="shared" si="203"/>
        <v>MEA</v>
      </c>
      <c r="Y1089" s="380" t="s">
        <v>1056</v>
      </c>
      <c r="Z1089" s="300">
        <f t="shared" si="204"/>
        <v>1.2500000000000001E-2</v>
      </c>
      <c r="AA1089" s="300">
        <f t="shared" si="205"/>
        <v>0</v>
      </c>
      <c r="AB1089" s="361">
        <f t="shared" si="206"/>
        <v>2.23</v>
      </c>
    </row>
    <row r="1090" spans="1:28" x14ac:dyDescent="0.2">
      <c r="A1090" s="72" t="str">
        <f t="shared" si="209"/>
        <v>乗0CRFA</v>
      </c>
      <c r="B1090" s="72" t="s">
        <v>969</v>
      </c>
      <c r="C1090" s="72" t="s">
        <v>968</v>
      </c>
      <c r="D1090" s="72" t="s">
        <v>1100</v>
      </c>
      <c r="E1090" s="72" t="s">
        <v>574</v>
      </c>
      <c r="F1090" s="72">
        <v>6.2500000000000003E-3</v>
      </c>
      <c r="G1090" s="72">
        <v>0</v>
      </c>
      <c r="H1090" s="72">
        <v>2.23</v>
      </c>
      <c r="I1090" s="12" t="s">
        <v>47</v>
      </c>
      <c r="J1090" s="72" t="s">
        <v>1057</v>
      </c>
      <c r="T1090" s="318" t="str">
        <f t="shared" si="199"/>
        <v>乗用車</v>
      </c>
      <c r="U1090" s="300" t="str">
        <f t="shared" si="200"/>
        <v>CNG</v>
      </c>
      <c r="V1090" s="300" t="str">
        <f t="shared" si="201"/>
        <v>全て</v>
      </c>
      <c r="W1090" s="300" t="str">
        <f t="shared" si="202"/>
        <v>H21</v>
      </c>
      <c r="X1090" s="301" t="str">
        <f t="shared" si="203"/>
        <v>RFA</v>
      </c>
      <c r="Y1090" s="380" t="s">
        <v>1057</v>
      </c>
      <c r="Z1090" s="300">
        <f t="shared" si="204"/>
        <v>6.2500000000000003E-3</v>
      </c>
      <c r="AA1090" s="300">
        <f t="shared" si="205"/>
        <v>0</v>
      </c>
      <c r="AB1090" s="361">
        <f t="shared" si="206"/>
        <v>2.23</v>
      </c>
    </row>
    <row r="1091" spans="1:28" x14ac:dyDescent="0.2">
      <c r="A1091" s="72" t="str">
        <f t="shared" si="209"/>
        <v>乗0CREA</v>
      </c>
      <c r="B1091" s="72" t="s">
        <v>969</v>
      </c>
      <c r="C1091" s="72" t="s">
        <v>968</v>
      </c>
      <c r="D1091" s="72" t="s">
        <v>1100</v>
      </c>
      <c r="E1091" s="72" t="s">
        <v>575</v>
      </c>
      <c r="F1091" s="72">
        <v>6.2500000000000003E-3</v>
      </c>
      <c r="G1091" s="72">
        <v>0</v>
      </c>
      <c r="H1091" s="72">
        <v>2.23</v>
      </c>
      <c r="I1091" s="12" t="s">
        <v>47</v>
      </c>
      <c r="J1091" s="72" t="s">
        <v>1104</v>
      </c>
      <c r="T1091" s="318" t="str">
        <f t="shared" si="199"/>
        <v>乗用車</v>
      </c>
      <c r="U1091" s="300" t="str">
        <f t="shared" si="200"/>
        <v>CNG</v>
      </c>
      <c r="V1091" s="300" t="str">
        <f t="shared" si="201"/>
        <v>全て</v>
      </c>
      <c r="W1091" s="300" t="str">
        <f t="shared" si="202"/>
        <v>H21</v>
      </c>
      <c r="X1091" s="301" t="str">
        <f t="shared" si="203"/>
        <v>REA</v>
      </c>
      <c r="Y1091" s="380" t="s">
        <v>1057</v>
      </c>
      <c r="Z1091" s="300">
        <f t="shared" si="204"/>
        <v>6.2500000000000003E-3</v>
      </c>
      <c r="AA1091" s="300">
        <f t="shared" si="205"/>
        <v>0</v>
      </c>
      <c r="AB1091" s="361">
        <f t="shared" si="206"/>
        <v>2.23</v>
      </c>
    </row>
    <row r="1092" spans="1:28" x14ac:dyDescent="0.2">
      <c r="A1092" s="72" t="str">
        <f t="shared" si="209"/>
        <v>乗0CQFA</v>
      </c>
      <c r="B1092" s="72" t="s">
        <v>969</v>
      </c>
      <c r="C1092" s="72" t="s">
        <v>968</v>
      </c>
      <c r="D1092" s="72" t="s">
        <v>1100</v>
      </c>
      <c r="E1092" s="72" t="s">
        <v>576</v>
      </c>
      <c r="F1092" s="72">
        <v>2.2499999999999999E-2</v>
      </c>
      <c r="G1092" s="72">
        <v>0</v>
      </c>
      <c r="H1092" s="72">
        <v>2.23</v>
      </c>
      <c r="I1092" s="12" t="s">
        <v>47</v>
      </c>
      <c r="J1092" s="72" t="s">
        <v>1119</v>
      </c>
      <c r="T1092" s="318" t="str">
        <f t="shared" si="199"/>
        <v>乗用車</v>
      </c>
      <c r="U1092" s="300" t="str">
        <f t="shared" si="200"/>
        <v>CNG</v>
      </c>
      <c r="V1092" s="300" t="str">
        <f t="shared" si="201"/>
        <v>全て</v>
      </c>
      <c r="W1092" s="300" t="str">
        <f t="shared" si="202"/>
        <v>H21</v>
      </c>
      <c r="X1092" s="301" t="str">
        <f t="shared" si="203"/>
        <v>QFA</v>
      </c>
      <c r="Y1092" s="380" t="s">
        <v>1705</v>
      </c>
      <c r="Z1092" s="300">
        <f t="shared" si="204"/>
        <v>2.2499999999999999E-2</v>
      </c>
      <c r="AA1092" s="300">
        <f t="shared" si="205"/>
        <v>0</v>
      </c>
      <c r="AB1092" s="361">
        <f t="shared" si="206"/>
        <v>2.23</v>
      </c>
    </row>
    <row r="1093" spans="1:28" x14ac:dyDescent="0.2">
      <c r="A1093" s="72" t="str">
        <f t="shared" si="209"/>
        <v>乗0CQEA</v>
      </c>
      <c r="B1093" s="72" t="s">
        <v>969</v>
      </c>
      <c r="C1093" s="72" t="s">
        <v>968</v>
      </c>
      <c r="D1093" s="72" t="s">
        <v>1100</v>
      </c>
      <c r="E1093" s="72" t="s">
        <v>577</v>
      </c>
      <c r="F1093" s="72">
        <v>2.2499999999999999E-2</v>
      </c>
      <c r="G1093" s="72">
        <v>0</v>
      </c>
      <c r="H1093" s="72">
        <v>2.23</v>
      </c>
      <c r="I1093" s="12" t="s">
        <v>47</v>
      </c>
      <c r="J1093" s="72" t="s">
        <v>578</v>
      </c>
      <c r="T1093" s="318" t="str">
        <f t="shared" si="199"/>
        <v>乗用車</v>
      </c>
      <c r="U1093" s="300" t="str">
        <f t="shared" si="200"/>
        <v>CNG</v>
      </c>
      <c r="V1093" s="300" t="str">
        <f t="shared" si="201"/>
        <v>全て</v>
      </c>
      <c r="W1093" s="300" t="str">
        <f t="shared" si="202"/>
        <v>H21</v>
      </c>
      <c r="X1093" s="301" t="str">
        <f t="shared" si="203"/>
        <v>QEA</v>
      </c>
      <c r="Y1093" s="380" t="s">
        <v>1705</v>
      </c>
      <c r="Z1093" s="300">
        <f t="shared" si="204"/>
        <v>2.2499999999999999E-2</v>
      </c>
      <c r="AA1093" s="300">
        <f t="shared" si="205"/>
        <v>0</v>
      </c>
      <c r="AB1093" s="361">
        <f t="shared" si="206"/>
        <v>2.23</v>
      </c>
    </row>
    <row r="1094" spans="1:28" x14ac:dyDescent="0.2">
      <c r="A1094" s="72" t="str">
        <f t="shared" ref="A1094:A1101" si="210">CONCATENATE(C1094,E1094)</f>
        <v>乗0C3FA</v>
      </c>
      <c r="B1094" s="72" t="s">
        <v>969</v>
      </c>
      <c r="C1094" s="72" t="s">
        <v>968</v>
      </c>
      <c r="D1094" s="291" t="s">
        <v>1459</v>
      </c>
      <c r="E1094" s="291" t="s">
        <v>1461</v>
      </c>
      <c r="F1094" s="72">
        <v>2.5000000000000001E-2</v>
      </c>
      <c r="G1094" s="72">
        <v>0</v>
      </c>
      <c r="H1094" s="72">
        <v>2.23</v>
      </c>
      <c r="I1094" s="12" t="s">
        <v>47</v>
      </c>
      <c r="T1094" s="318" t="str">
        <f t="shared" si="199"/>
        <v>乗用車</v>
      </c>
      <c r="U1094" s="300" t="str">
        <f t="shared" si="200"/>
        <v>CNG</v>
      </c>
      <c r="V1094" s="300" t="str">
        <f t="shared" si="201"/>
        <v>全て</v>
      </c>
      <c r="W1094" s="300" t="str">
        <f t="shared" si="202"/>
        <v>H30</v>
      </c>
      <c r="X1094" s="301" t="str">
        <f t="shared" si="203"/>
        <v>3FA</v>
      </c>
      <c r="Y1094" s="358"/>
      <c r="Z1094" s="300">
        <f t="shared" si="204"/>
        <v>2.5000000000000001E-2</v>
      </c>
      <c r="AA1094" s="300">
        <f t="shared" si="205"/>
        <v>0</v>
      </c>
      <c r="AB1094" s="361">
        <f t="shared" si="206"/>
        <v>2.23</v>
      </c>
    </row>
    <row r="1095" spans="1:28" x14ac:dyDescent="0.2">
      <c r="A1095" s="72" t="str">
        <f t="shared" si="210"/>
        <v>乗0C3EA</v>
      </c>
      <c r="B1095" s="72" t="s">
        <v>969</v>
      </c>
      <c r="C1095" s="72" t="s">
        <v>968</v>
      </c>
      <c r="D1095" s="291" t="s">
        <v>1460</v>
      </c>
      <c r="E1095" s="291" t="s">
        <v>1462</v>
      </c>
      <c r="F1095" s="72">
        <v>1.2500000000000001E-2</v>
      </c>
      <c r="G1095" s="72">
        <v>0</v>
      </c>
      <c r="H1095" s="72">
        <v>2.23</v>
      </c>
      <c r="I1095" s="12" t="s">
        <v>47</v>
      </c>
      <c r="T1095" s="318" t="str">
        <f t="shared" si="199"/>
        <v>乗用車</v>
      </c>
      <c r="U1095" s="300" t="str">
        <f t="shared" si="200"/>
        <v>CNG</v>
      </c>
      <c r="V1095" s="300" t="str">
        <f t="shared" si="201"/>
        <v>全て</v>
      </c>
      <c r="W1095" s="300" t="str">
        <f t="shared" si="202"/>
        <v>H30</v>
      </c>
      <c r="X1095" s="301" t="str">
        <f t="shared" si="203"/>
        <v>3EA</v>
      </c>
      <c r="Y1095" s="358"/>
      <c r="Z1095" s="300">
        <f t="shared" si="204"/>
        <v>1.2500000000000001E-2</v>
      </c>
      <c r="AA1095" s="300">
        <f t="shared" si="205"/>
        <v>0</v>
      </c>
      <c r="AB1095" s="361">
        <f t="shared" si="206"/>
        <v>2.23</v>
      </c>
    </row>
    <row r="1096" spans="1:28" x14ac:dyDescent="0.2">
      <c r="A1096" s="72" t="str">
        <f t="shared" si="210"/>
        <v>乗0C4FA</v>
      </c>
      <c r="B1096" s="72" t="s">
        <v>969</v>
      </c>
      <c r="C1096" s="72" t="s">
        <v>968</v>
      </c>
      <c r="D1096" s="291" t="s">
        <v>1291</v>
      </c>
      <c r="E1096" s="291" t="s">
        <v>1463</v>
      </c>
      <c r="F1096" s="72">
        <v>1.8750000000000003E-2</v>
      </c>
      <c r="G1096" s="72">
        <v>0</v>
      </c>
      <c r="H1096" s="72">
        <v>2.23</v>
      </c>
      <c r="I1096" s="12" t="s">
        <v>47</v>
      </c>
      <c r="T1096" s="318" t="str">
        <f t="shared" si="199"/>
        <v>乗用車</v>
      </c>
      <c r="U1096" s="300" t="str">
        <f t="shared" si="200"/>
        <v>CNG</v>
      </c>
      <c r="V1096" s="300" t="str">
        <f t="shared" si="201"/>
        <v>全て</v>
      </c>
      <c r="W1096" s="300" t="str">
        <f t="shared" si="202"/>
        <v>H30</v>
      </c>
      <c r="X1096" s="301" t="str">
        <f t="shared" si="203"/>
        <v>4FA</v>
      </c>
      <c r="Y1096" s="380" t="s">
        <v>1704</v>
      </c>
      <c r="Z1096" s="300">
        <f t="shared" si="204"/>
        <v>1.8750000000000003E-2</v>
      </c>
      <c r="AA1096" s="300">
        <f t="shared" si="205"/>
        <v>0</v>
      </c>
      <c r="AB1096" s="361">
        <f t="shared" si="206"/>
        <v>2.23</v>
      </c>
    </row>
    <row r="1097" spans="1:28" x14ac:dyDescent="0.2">
      <c r="A1097" s="72" t="str">
        <f t="shared" si="210"/>
        <v>乗0C4EA</v>
      </c>
      <c r="B1097" s="72" t="s">
        <v>969</v>
      </c>
      <c r="C1097" s="72" t="s">
        <v>968</v>
      </c>
      <c r="D1097" s="291" t="s">
        <v>1288</v>
      </c>
      <c r="E1097" s="291" t="s">
        <v>1464</v>
      </c>
      <c r="F1097" s="72">
        <v>1.8750000000000003E-2</v>
      </c>
      <c r="G1097" s="72">
        <v>0</v>
      </c>
      <c r="H1097" s="72">
        <v>2.23</v>
      </c>
      <c r="I1097" s="12" t="s">
        <v>47</v>
      </c>
      <c r="T1097" s="318" t="str">
        <f t="shared" ref="T1097:T1126" si="211">IF(LEFT(C1097,1)="貨","トラック・バス","乗用車")</f>
        <v>乗用車</v>
      </c>
      <c r="U1097" s="300" t="str">
        <f t="shared" ref="U1097:U1126" si="212">VLOOKUP(RIGHT(C1097,1),$AL$4:$AM$8,2,FALSE)</f>
        <v>CNG</v>
      </c>
      <c r="V1097" s="300" t="str">
        <f t="shared" ref="V1097:V1126" si="213">VLOOKUP(VALUE(MID(C1097,2,1)),$AL$10:$AM$15,2,FALSE)</f>
        <v>全て</v>
      </c>
      <c r="W1097" s="300" t="str">
        <f t="shared" ref="W1097:W1126" si="214">D1097</f>
        <v>H30</v>
      </c>
      <c r="X1097" s="301" t="str">
        <f t="shared" ref="X1097:X1126" si="215">E1097</f>
        <v>4EA</v>
      </c>
      <c r="Y1097" s="380" t="s">
        <v>1704</v>
      </c>
      <c r="Z1097" s="300">
        <f t="shared" ref="Z1097:Z1126" si="216">F1097</f>
        <v>1.8750000000000003E-2</v>
      </c>
      <c r="AA1097" s="300">
        <f t="shared" ref="AA1097:AA1126" si="217">G1097</f>
        <v>0</v>
      </c>
      <c r="AB1097" s="361">
        <f t="shared" ref="AB1097:AB1126" si="218">H1097</f>
        <v>2.23</v>
      </c>
    </row>
    <row r="1098" spans="1:28" x14ac:dyDescent="0.2">
      <c r="A1098" s="72" t="str">
        <f t="shared" si="210"/>
        <v>乗0C5FA</v>
      </c>
      <c r="B1098" s="72" t="s">
        <v>969</v>
      </c>
      <c r="C1098" s="72" t="s">
        <v>968</v>
      </c>
      <c r="D1098" s="291" t="s">
        <v>1291</v>
      </c>
      <c r="E1098" s="291" t="s">
        <v>1465</v>
      </c>
      <c r="F1098" s="72">
        <v>1.2500000000000001E-2</v>
      </c>
      <c r="G1098" s="72">
        <v>0</v>
      </c>
      <c r="H1098" s="72">
        <v>2.23</v>
      </c>
      <c r="I1098" s="12" t="s">
        <v>47</v>
      </c>
      <c r="T1098" s="318" t="str">
        <f t="shared" si="211"/>
        <v>乗用車</v>
      </c>
      <c r="U1098" s="300" t="str">
        <f t="shared" si="212"/>
        <v>CNG</v>
      </c>
      <c r="V1098" s="300" t="str">
        <f t="shared" si="213"/>
        <v>全て</v>
      </c>
      <c r="W1098" s="300" t="str">
        <f t="shared" si="214"/>
        <v>H30</v>
      </c>
      <c r="X1098" s="301" t="str">
        <f t="shared" si="215"/>
        <v>5FA</v>
      </c>
      <c r="Y1098" s="380" t="s">
        <v>1057</v>
      </c>
      <c r="Z1098" s="300">
        <f t="shared" si="216"/>
        <v>1.2500000000000001E-2</v>
      </c>
      <c r="AA1098" s="300">
        <f t="shared" si="217"/>
        <v>0</v>
      </c>
      <c r="AB1098" s="361">
        <f t="shared" si="218"/>
        <v>2.23</v>
      </c>
    </row>
    <row r="1099" spans="1:28" x14ac:dyDescent="0.2">
      <c r="A1099" s="72" t="str">
        <f t="shared" si="210"/>
        <v>乗0C5EA</v>
      </c>
      <c r="B1099" s="72" t="s">
        <v>969</v>
      </c>
      <c r="C1099" s="72" t="s">
        <v>968</v>
      </c>
      <c r="D1099" s="291" t="s">
        <v>1288</v>
      </c>
      <c r="E1099" s="291" t="s">
        <v>1466</v>
      </c>
      <c r="F1099" s="72">
        <v>1.2500000000000001E-2</v>
      </c>
      <c r="G1099" s="72">
        <v>0</v>
      </c>
      <c r="H1099" s="72">
        <v>2.23</v>
      </c>
      <c r="I1099" s="12" t="s">
        <v>47</v>
      </c>
      <c r="T1099" s="318" t="str">
        <f t="shared" si="211"/>
        <v>乗用車</v>
      </c>
      <c r="U1099" s="300" t="str">
        <f t="shared" si="212"/>
        <v>CNG</v>
      </c>
      <c r="V1099" s="300" t="str">
        <f t="shared" si="213"/>
        <v>全て</v>
      </c>
      <c r="W1099" s="300" t="str">
        <f t="shared" si="214"/>
        <v>H30</v>
      </c>
      <c r="X1099" s="301" t="str">
        <f t="shared" si="215"/>
        <v>5EA</v>
      </c>
      <c r="Y1099" s="380" t="s">
        <v>1057</v>
      </c>
      <c r="Z1099" s="300">
        <f t="shared" si="216"/>
        <v>1.2500000000000001E-2</v>
      </c>
      <c r="AA1099" s="300">
        <f t="shared" si="217"/>
        <v>0</v>
      </c>
      <c r="AB1099" s="361">
        <f t="shared" si="218"/>
        <v>2.23</v>
      </c>
    </row>
    <row r="1100" spans="1:28" x14ac:dyDescent="0.2">
      <c r="A1100" s="72" t="str">
        <f t="shared" si="210"/>
        <v>乗0C6FA</v>
      </c>
      <c r="B1100" s="72" t="s">
        <v>969</v>
      </c>
      <c r="C1100" s="72" t="s">
        <v>968</v>
      </c>
      <c r="D1100" s="291" t="s">
        <v>1291</v>
      </c>
      <c r="E1100" s="291" t="s">
        <v>1467</v>
      </c>
      <c r="F1100" s="72">
        <v>6.2500000000000003E-3</v>
      </c>
      <c r="G1100" s="72">
        <v>0</v>
      </c>
      <c r="H1100" s="72">
        <v>2.23</v>
      </c>
      <c r="I1100" s="12" t="s">
        <v>47</v>
      </c>
      <c r="T1100" s="318" t="str">
        <f t="shared" si="211"/>
        <v>乗用車</v>
      </c>
      <c r="U1100" s="300" t="str">
        <f t="shared" si="212"/>
        <v>CNG</v>
      </c>
      <c r="V1100" s="300" t="str">
        <f t="shared" si="213"/>
        <v>全て</v>
      </c>
      <c r="W1100" s="300" t="str">
        <f t="shared" si="214"/>
        <v>H30</v>
      </c>
      <c r="X1100" s="301" t="str">
        <f t="shared" si="215"/>
        <v>6FA</v>
      </c>
      <c r="Y1100" s="380" t="s">
        <v>1706</v>
      </c>
      <c r="Z1100" s="300">
        <f t="shared" si="216"/>
        <v>6.2500000000000003E-3</v>
      </c>
      <c r="AA1100" s="300">
        <f t="shared" si="217"/>
        <v>0</v>
      </c>
      <c r="AB1100" s="361">
        <f t="shared" si="218"/>
        <v>2.23</v>
      </c>
    </row>
    <row r="1101" spans="1:28" x14ac:dyDescent="0.2">
      <c r="A1101" s="72" t="str">
        <f t="shared" si="210"/>
        <v>乗0C6EA</v>
      </c>
      <c r="B1101" s="72" t="s">
        <v>969</v>
      </c>
      <c r="C1101" s="72" t="s">
        <v>968</v>
      </c>
      <c r="D1101" s="291" t="s">
        <v>1288</v>
      </c>
      <c r="E1101" s="291" t="s">
        <v>1468</v>
      </c>
      <c r="F1101" s="72">
        <v>6.2500000000000003E-3</v>
      </c>
      <c r="G1101" s="72">
        <v>0</v>
      </c>
      <c r="H1101" s="72">
        <v>2.23</v>
      </c>
      <c r="I1101" s="12" t="s">
        <v>47</v>
      </c>
      <c r="T1101" s="318" t="str">
        <f t="shared" si="211"/>
        <v>乗用車</v>
      </c>
      <c r="U1101" s="300" t="str">
        <f t="shared" si="212"/>
        <v>CNG</v>
      </c>
      <c r="V1101" s="300" t="str">
        <f t="shared" si="213"/>
        <v>全て</v>
      </c>
      <c r="W1101" s="300" t="str">
        <f t="shared" si="214"/>
        <v>H30</v>
      </c>
      <c r="X1101" s="301" t="str">
        <f t="shared" si="215"/>
        <v>6EA</v>
      </c>
      <c r="Y1101" s="380" t="s">
        <v>1706</v>
      </c>
      <c r="Z1101" s="300">
        <f t="shared" si="216"/>
        <v>6.2500000000000003E-3</v>
      </c>
      <c r="AA1101" s="300">
        <f t="shared" si="217"/>
        <v>0</v>
      </c>
      <c r="AB1101" s="361">
        <f t="shared" si="218"/>
        <v>2.23</v>
      </c>
    </row>
    <row r="1102" spans="1:28" x14ac:dyDescent="0.2">
      <c r="A1102" s="72" t="str">
        <f t="shared" ref="A1102:A1118" si="219">CONCATENATE(C1102,E1102)</f>
        <v>乗0メTN</v>
      </c>
      <c r="B1102" s="72" t="s">
        <v>970</v>
      </c>
      <c r="C1102" s="72" t="s">
        <v>951</v>
      </c>
      <c r="D1102" s="72" t="s">
        <v>16</v>
      </c>
      <c r="E1102" s="72" t="s">
        <v>83</v>
      </c>
      <c r="F1102" s="72">
        <v>0.105</v>
      </c>
      <c r="G1102" s="72">
        <v>0</v>
      </c>
      <c r="H1102" s="72">
        <v>1.37</v>
      </c>
      <c r="I1102" s="12" t="s">
        <v>453</v>
      </c>
      <c r="J1102" s="72" t="s">
        <v>454</v>
      </c>
      <c r="T1102" s="318" t="str">
        <f t="shared" si="211"/>
        <v>乗用車</v>
      </c>
      <c r="U1102" s="300" t="str">
        <f t="shared" si="212"/>
        <v>メタノール</v>
      </c>
      <c r="V1102" s="300" t="str">
        <f t="shared" si="213"/>
        <v>全て</v>
      </c>
      <c r="W1102" s="300" t="str">
        <f t="shared" si="214"/>
        <v>H14</v>
      </c>
      <c r="X1102" s="301" t="str">
        <f t="shared" si="215"/>
        <v>TN</v>
      </c>
      <c r="Y1102" s="380"/>
      <c r="Z1102" s="300">
        <f t="shared" si="216"/>
        <v>0.105</v>
      </c>
      <c r="AA1102" s="300">
        <f t="shared" si="217"/>
        <v>0</v>
      </c>
      <c r="AB1102" s="361">
        <f t="shared" si="218"/>
        <v>1.37</v>
      </c>
    </row>
    <row r="1103" spans="1:28" x14ac:dyDescent="0.2">
      <c r="A1103" s="72" t="str">
        <f t="shared" si="219"/>
        <v>乗0メLN</v>
      </c>
      <c r="B1103" s="72" t="s">
        <v>970</v>
      </c>
      <c r="C1103" s="72" t="s">
        <v>951</v>
      </c>
      <c r="D1103" s="72" t="s">
        <v>16</v>
      </c>
      <c r="E1103" s="72" t="s">
        <v>75</v>
      </c>
      <c r="F1103" s="72">
        <v>7.0000000000000007E-2</v>
      </c>
      <c r="G1103" s="72">
        <v>0</v>
      </c>
      <c r="H1103" s="72">
        <v>1.37</v>
      </c>
      <c r="I1103" s="12" t="s">
        <v>453</v>
      </c>
      <c r="J1103" s="72" t="s">
        <v>455</v>
      </c>
      <c r="T1103" s="318" t="str">
        <f t="shared" si="211"/>
        <v>乗用車</v>
      </c>
      <c r="U1103" s="300" t="str">
        <f t="shared" si="212"/>
        <v>メタノール</v>
      </c>
      <c r="V1103" s="300" t="str">
        <f t="shared" si="213"/>
        <v>全て</v>
      </c>
      <c r="W1103" s="300" t="str">
        <f t="shared" si="214"/>
        <v>H14</v>
      </c>
      <c r="X1103" s="301" t="str">
        <f t="shared" si="215"/>
        <v>LN</v>
      </c>
      <c r="Y1103" s="380"/>
      <c r="Z1103" s="300">
        <f t="shared" si="216"/>
        <v>7.0000000000000007E-2</v>
      </c>
      <c r="AA1103" s="300">
        <f t="shared" si="217"/>
        <v>0</v>
      </c>
      <c r="AB1103" s="361">
        <f t="shared" si="218"/>
        <v>1.37</v>
      </c>
    </row>
    <row r="1104" spans="1:28" x14ac:dyDescent="0.2">
      <c r="A1104" s="72" t="str">
        <f t="shared" si="219"/>
        <v>乗0メUN</v>
      </c>
      <c r="B1104" s="72" t="s">
        <v>970</v>
      </c>
      <c r="C1104" s="72" t="s">
        <v>951</v>
      </c>
      <c r="D1104" s="72" t="s">
        <v>16</v>
      </c>
      <c r="E1104" s="72" t="s">
        <v>90</v>
      </c>
      <c r="F1104" s="72">
        <v>3.5000000000000003E-2</v>
      </c>
      <c r="G1104" s="72">
        <v>0</v>
      </c>
      <c r="H1104" s="72">
        <v>1.37</v>
      </c>
      <c r="I1104" s="12" t="s">
        <v>453</v>
      </c>
      <c r="J1104" s="72" t="s">
        <v>456</v>
      </c>
      <c r="T1104" s="318" t="str">
        <f t="shared" si="211"/>
        <v>乗用車</v>
      </c>
      <c r="U1104" s="300" t="str">
        <f t="shared" si="212"/>
        <v>メタノール</v>
      </c>
      <c r="V1104" s="300" t="str">
        <f t="shared" si="213"/>
        <v>全て</v>
      </c>
      <c r="W1104" s="300" t="str">
        <f t="shared" si="214"/>
        <v>H14</v>
      </c>
      <c r="X1104" s="301" t="str">
        <f t="shared" si="215"/>
        <v>UN</v>
      </c>
      <c r="Y1104" s="380"/>
      <c r="Z1104" s="300">
        <f t="shared" si="216"/>
        <v>3.5000000000000003E-2</v>
      </c>
      <c r="AA1104" s="300">
        <f t="shared" si="217"/>
        <v>0</v>
      </c>
      <c r="AB1104" s="361">
        <f t="shared" si="218"/>
        <v>1.37</v>
      </c>
    </row>
    <row r="1105" spans="1:28" x14ac:dyDescent="0.2">
      <c r="A1105" s="72" t="str">
        <f t="shared" si="219"/>
        <v>乗0メAHA</v>
      </c>
      <c r="B1105" s="72" t="s">
        <v>970</v>
      </c>
      <c r="C1105" s="72" t="s">
        <v>951</v>
      </c>
      <c r="D1105" s="72" t="s">
        <v>839</v>
      </c>
      <c r="E1105" s="72" t="s">
        <v>579</v>
      </c>
      <c r="F1105" s="72">
        <v>7.0000000000000007E-2</v>
      </c>
      <c r="G1105" s="72">
        <v>0</v>
      </c>
      <c r="H1105" s="72">
        <v>1.37</v>
      </c>
      <c r="I1105" s="12" t="s">
        <v>453</v>
      </c>
      <c r="J1105" s="72" t="s">
        <v>458</v>
      </c>
      <c r="T1105" s="318" t="str">
        <f t="shared" si="211"/>
        <v>乗用車</v>
      </c>
      <c r="U1105" s="300" t="str">
        <f t="shared" si="212"/>
        <v>メタノール</v>
      </c>
      <c r="V1105" s="300" t="str">
        <f t="shared" si="213"/>
        <v>全て</v>
      </c>
      <c r="W1105" s="300" t="str">
        <f t="shared" si="214"/>
        <v>H17</v>
      </c>
      <c r="X1105" s="301" t="str">
        <f t="shared" si="215"/>
        <v>AHA</v>
      </c>
      <c r="Y1105" s="380"/>
      <c r="Z1105" s="300">
        <f t="shared" si="216"/>
        <v>7.0000000000000007E-2</v>
      </c>
      <c r="AA1105" s="300">
        <f t="shared" si="217"/>
        <v>0</v>
      </c>
      <c r="AB1105" s="361">
        <f t="shared" si="218"/>
        <v>1.37</v>
      </c>
    </row>
    <row r="1106" spans="1:28" x14ac:dyDescent="0.2">
      <c r="A1106" s="72" t="str">
        <f t="shared" si="219"/>
        <v>乗0メAGA</v>
      </c>
      <c r="B1106" s="72" t="s">
        <v>970</v>
      </c>
      <c r="C1106" s="72" t="s">
        <v>951</v>
      </c>
      <c r="D1106" s="72" t="s">
        <v>839</v>
      </c>
      <c r="E1106" s="72" t="s">
        <v>580</v>
      </c>
      <c r="F1106" s="72">
        <v>3.5000000000000003E-2</v>
      </c>
      <c r="G1106" s="72">
        <v>0</v>
      </c>
      <c r="H1106" s="72">
        <v>1.37</v>
      </c>
      <c r="I1106" s="12" t="s">
        <v>453</v>
      </c>
      <c r="J1106" s="72" t="s">
        <v>460</v>
      </c>
      <c r="T1106" s="318" t="str">
        <f t="shared" si="211"/>
        <v>乗用車</v>
      </c>
      <c r="U1106" s="300" t="str">
        <f t="shared" si="212"/>
        <v>メタノール</v>
      </c>
      <c r="V1106" s="300" t="str">
        <f t="shared" si="213"/>
        <v>全て</v>
      </c>
      <c r="W1106" s="300" t="str">
        <f t="shared" si="214"/>
        <v>H17</v>
      </c>
      <c r="X1106" s="301" t="str">
        <f t="shared" si="215"/>
        <v>AGA</v>
      </c>
      <c r="Y1106" s="380"/>
      <c r="Z1106" s="300">
        <f t="shared" si="216"/>
        <v>3.5000000000000003E-2</v>
      </c>
      <c r="AA1106" s="300">
        <f t="shared" si="217"/>
        <v>0</v>
      </c>
      <c r="AB1106" s="361">
        <f t="shared" si="218"/>
        <v>1.37</v>
      </c>
    </row>
    <row r="1107" spans="1:28" x14ac:dyDescent="0.2">
      <c r="A1107" s="72" t="str">
        <f t="shared" si="219"/>
        <v>乗0メCGA</v>
      </c>
      <c r="B1107" s="72" t="s">
        <v>970</v>
      </c>
      <c r="C1107" s="72" t="s">
        <v>951</v>
      </c>
      <c r="D1107" s="72" t="s">
        <v>839</v>
      </c>
      <c r="E1107" s="72" t="s">
        <v>777</v>
      </c>
      <c r="F1107" s="72">
        <v>3.5000000000000003E-2</v>
      </c>
      <c r="G1107" s="72">
        <v>0</v>
      </c>
      <c r="H1107" s="72">
        <v>1.37</v>
      </c>
      <c r="I1107" s="12" t="s">
        <v>453</v>
      </c>
      <c r="J1107" s="72" t="s">
        <v>819</v>
      </c>
      <c r="T1107" s="318" t="str">
        <f t="shared" si="211"/>
        <v>乗用車</v>
      </c>
      <c r="U1107" s="300" t="str">
        <f t="shared" si="212"/>
        <v>メタノール</v>
      </c>
      <c r="V1107" s="300" t="str">
        <f t="shared" si="213"/>
        <v>全て</v>
      </c>
      <c r="W1107" s="300" t="str">
        <f t="shared" si="214"/>
        <v>H17</v>
      </c>
      <c r="X1107" s="301" t="str">
        <f t="shared" si="215"/>
        <v>CGA</v>
      </c>
      <c r="Y1107" s="380" t="s">
        <v>1056</v>
      </c>
      <c r="Z1107" s="300">
        <f t="shared" si="216"/>
        <v>3.5000000000000003E-2</v>
      </c>
      <c r="AA1107" s="300">
        <f t="shared" si="217"/>
        <v>0</v>
      </c>
      <c r="AB1107" s="361">
        <f t="shared" si="218"/>
        <v>1.37</v>
      </c>
    </row>
    <row r="1108" spans="1:28" x14ac:dyDescent="0.2">
      <c r="A1108" s="72" t="str">
        <f t="shared" si="219"/>
        <v>乗0メCHA</v>
      </c>
      <c r="B1108" s="72" t="s">
        <v>970</v>
      </c>
      <c r="C1108" s="72" t="s">
        <v>951</v>
      </c>
      <c r="D1108" s="72" t="s">
        <v>839</v>
      </c>
      <c r="E1108" s="72" t="s">
        <v>780</v>
      </c>
      <c r="F1108" s="72">
        <v>3.5000000000000003E-2</v>
      </c>
      <c r="G1108" s="72">
        <v>0</v>
      </c>
      <c r="H1108" s="72">
        <v>1.37</v>
      </c>
      <c r="I1108" s="12" t="s">
        <v>453</v>
      </c>
      <c r="J1108" s="72" t="s">
        <v>818</v>
      </c>
      <c r="T1108" s="318" t="str">
        <f t="shared" si="211"/>
        <v>乗用車</v>
      </c>
      <c r="U1108" s="300" t="str">
        <f t="shared" si="212"/>
        <v>メタノール</v>
      </c>
      <c r="V1108" s="300" t="str">
        <f t="shared" si="213"/>
        <v>全て</v>
      </c>
      <c r="W1108" s="300" t="str">
        <f t="shared" si="214"/>
        <v>H17</v>
      </c>
      <c r="X1108" s="301" t="str">
        <f t="shared" si="215"/>
        <v>CHA</v>
      </c>
      <c r="Y1108" s="380" t="s">
        <v>1056</v>
      </c>
      <c r="Z1108" s="300">
        <f t="shared" si="216"/>
        <v>3.5000000000000003E-2</v>
      </c>
      <c r="AA1108" s="300">
        <f t="shared" si="217"/>
        <v>0</v>
      </c>
      <c r="AB1108" s="361">
        <f t="shared" si="218"/>
        <v>1.37</v>
      </c>
    </row>
    <row r="1109" spans="1:28" x14ac:dyDescent="0.2">
      <c r="A1109" s="72" t="str">
        <f t="shared" si="219"/>
        <v>乗0メDGA</v>
      </c>
      <c r="B1109" s="72" t="s">
        <v>970</v>
      </c>
      <c r="C1109" s="72" t="s">
        <v>951</v>
      </c>
      <c r="D1109" s="72" t="s">
        <v>839</v>
      </c>
      <c r="E1109" s="72" t="s">
        <v>786</v>
      </c>
      <c r="F1109" s="72">
        <v>1.7500000000000002E-2</v>
      </c>
      <c r="G1109" s="72">
        <v>0</v>
      </c>
      <c r="H1109" s="72">
        <v>1.37</v>
      </c>
      <c r="I1109" s="12" t="s">
        <v>453</v>
      </c>
      <c r="J1109" s="72" t="s">
        <v>1129</v>
      </c>
      <c r="T1109" s="318" t="str">
        <f t="shared" si="211"/>
        <v>乗用車</v>
      </c>
      <c r="U1109" s="300" t="str">
        <f t="shared" si="212"/>
        <v>メタノール</v>
      </c>
      <c r="V1109" s="300" t="str">
        <f t="shared" si="213"/>
        <v>全て</v>
      </c>
      <c r="W1109" s="300" t="str">
        <f t="shared" si="214"/>
        <v>H17</v>
      </c>
      <c r="X1109" s="301" t="str">
        <f t="shared" si="215"/>
        <v>DGA</v>
      </c>
      <c r="Y1109" s="380" t="s">
        <v>1057</v>
      </c>
      <c r="Z1109" s="300">
        <f t="shared" si="216"/>
        <v>1.7500000000000002E-2</v>
      </c>
      <c r="AA1109" s="300">
        <f t="shared" si="217"/>
        <v>0</v>
      </c>
      <c r="AB1109" s="361">
        <f t="shared" si="218"/>
        <v>1.37</v>
      </c>
    </row>
    <row r="1110" spans="1:28" x14ac:dyDescent="0.2">
      <c r="A1110" s="72" t="str">
        <f t="shared" si="219"/>
        <v>乗0メDHA</v>
      </c>
      <c r="B1110" s="72" t="s">
        <v>970</v>
      </c>
      <c r="C1110" s="72" t="s">
        <v>951</v>
      </c>
      <c r="D1110" s="72" t="s">
        <v>839</v>
      </c>
      <c r="E1110" s="72" t="s">
        <v>789</v>
      </c>
      <c r="F1110" s="72">
        <v>1.7500000000000002E-2</v>
      </c>
      <c r="G1110" s="72">
        <v>0</v>
      </c>
      <c r="H1110" s="72">
        <v>1.37</v>
      </c>
      <c r="I1110" s="12" t="s">
        <v>453</v>
      </c>
      <c r="J1110" s="72" t="s">
        <v>1130</v>
      </c>
      <c r="T1110" s="318" t="str">
        <f t="shared" si="211"/>
        <v>乗用車</v>
      </c>
      <c r="U1110" s="300" t="str">
        <f t="shared" si="212"/>
        <v>メタノール</v>
      </c>
      <c r="V1110" s="300" t="str">
        <f t="shared" si="213"/>
        <v>全て</v>
      </c>
      <c r="W1110" s="300" t="str">
        <f t="shared" si="214"/>
        <v>H17</v>
      </c>
      <c r="X1110" s="301" t="str">
        <f t="shared" si="215"/>
        <v>DHA</v>
      </c>
      <c r="Y1110" s="380" t="s">
        <v>1057</v>
      </c>
      <c r="Z1110" s="300">
        <f t="shared" si="216"/>
        <v>1.7500000000000002E-2</v>
      </c>
      <c r="AA1110" s="300">
        <f t="shared" si="217"/>
        <v>0</v>
      </c>
      <c r="AB1110" s="361">
        <f t="shared" si="218"/>
        <v>1.37</v>
      </c>
    </row>
    <row r="1111" spans="1:28" x14ac:dyDescent="0.2">
      <c r="A1111" s="72" t="str">
        <f t="shared" si="219"/>
        <v>乗0メLHA</v>
      </c>
      <c r="B1111" s="72" t="s">
        <v>970</v>
      </c>
      <c r="C1111" s="72" t="s">
        <v>951</v>
      </c>
      <c r="D1111" s="72" t="s">
        <v>1100</v>
      </c>
      <c r="E1111" s="72" t="s">
        <v>581</v>
      </c>
      <c r="F1111" s="72">
        <v>0.04</v>
      </c>
      <c r="G1111" s="72">
        <v>0</v>
      </c>
      <c r="H1111" s="72">
        <v>1.37</v>
      </c>
      <c r="I1111" s="12" t="s">
        <v>453</v>
      </c>
      <c r="J1111" s="72" t="s">
        <v>458</v>
      </c>
      <c r="T1111" s="318" t="str">
        <f t="shared" si="211"/>
        <v>乗用車</v>
      </c>
      <c r="U1111" s="300" t="str">
        <f t="shared" si="212"/>
        <v>メタノール</v>
      </c>
      <c r="V1111" s="300" t="str">
        <f t="shared" si="213"/>
        <v>全て</v>
      </c>
      <c r="W1111" s="300" t="str">
        <f t="shared" si="214"/>
        <v>H21</v>
      </c>
      <c r="X1111" s="301" t="str">
        <f t="shared" si="215"/>
        <v>LHA</v>
      </c>
      <c r="Y1111" s="380"/>
      <c r="Z1111" s="300">
        <f t="shared" si="216"/>
        <v>0.04</v>
      </c>
      <c r="AA1111" s="300">
        <f t="shared" si="217"/>
        <v>0</v>
      </c>
      <c r="AB1111" s="361">
        <f t="shared" si="218"/>
        <v>1.37</v>
      </c>
    </row>
    <row r="1112" spans="1:28" x14ac:dyDescent="0.2">
      <c r="A1112" s="72" t="str">
        <f t="shared" si="219"/>
        <v>乗0メLGA</v>
      </c>
      <c r="B1112" s="72" t="s">
        <v>970</v>
      </c>
      <c r="C1112" s="72" t="s">
        <v>951</v>
      </c>
      <c r="D1112" s="72" t="s">
        <v>1100</v>
      </c>
      <c r="E1112" s="72" t="s">
        <v>582</v>
      </c>
      <c r="F1112" s="72">
        <v>0.02</v>
      </c>
      <c r="G1112" s="72">
        <v>0</v>
      </c>
      <c r="H1112" s="72">
        <v>1.37</v>
      </c>
      <c r="I1112" s="12" t="s">
        <v>453</v>
      </c>
      <c r="J1112" s="72" t="s">
        <v>242</v>
      </c>
      <c r="T1112" s="318" t="str">
        <f t="shared" si="211"/>
        <v>乗用車</v>
      </c>
      <c r="U1112" s="300" t="str">
        <f t="shared" si="212"/>
        <v>メタノール</v>
      </c>
      <c r="V1112" s="300" t="str">
        <f t="shared" si="213"/>
        <v>全て</v>
      </c>
      <c r="W1112" s="300" t="str">
        <f t="shared" si="214"/>
        <v>H21</v>
      </c>
      <c r="X1112" s="301" t="str">
        <f t="shared" si="215"/>
        <v>LGA</v>
      </c>
      <c r="Y1112" s="380"/>
      <c r="Z1112" s="300">
        <f t="shared" si="216"/>
        <v>0.02</v>
      </c>
      <c r="AA1112" s="300">
        <f t="shared" si="217"/>
        <v>0</v>
      </c>
      <c r="AB1112" s="361">
        <f t="shared" si="218"/>
        <v>1.37</v>
      </c>
    </row>
    <row r="1113" spans="1:28" x14ac:dyDescent="0.2">
      <c r="A1113" s="72" t="str">
        <f t="shared" si="219"/>
        <v>乗0メMHA</v>
      </c>
      <c r="B1113" s="72" t="s">
        <v>970</v>
      </c>
      <c r="C1113" s="72" t="s">
        <v>951</v>
      </c>
      <c r="D1113" s="72" t="s">
        <v>1100</v>
      </c>
      <c r="E1113" s="72" t="s">
        <v>583</v>
      </c>
      <c r="F1113" s="72">
        <v>0.02</v>
      </c>
      <c r="G1113" s="72">
        <v>0</v>
      </c>
      <c r="H1113" s="72">
        <v>1.37</v>
      </c>
      <c r="I1113" s="12" t="s">
        <v>453</v>
      </c>
      <c r="J1113" s="72" t="s">
        <v>1056</v>
      </c>
      <c r="T1113" s="318" t="str">
        <f t="shared" si="211"/>
        <v>乗用車</v>
      </c>
      <c r="U1113" s="300" t="str">
        <f t="shared" si="212"/>
        <v>メタノール</v>
      </c>
      <c r="V1113" s="300" t="str">
        <f t="shared" si="213"/>
        <v>全て</v>
      </c>
      <c r="W1113" s="300" t="str">
        <f t="shared" si="214"/>
        <v>H21</v>
      </c>
      <c r="X1113" s="301" t="str">
        <f t="shared" si="215"/>
        <v>MHA</v>
      </c>
      <c r="Y1113" s="380" t="s">
        <v>1056</v>
      </c>
      <c r="Z1113" s="300">
        <f t="shared" si="216"/>
        <v>0.02</v>
      </c>
      <c r="AA1113" s="300">
        <f t="shared" si="217"/>
        <v>0</v>
      </c>
      <c r="AB1113" s="361">
        <f t="shared" si="218"/>
        <v>1.37</v>
      </c>
    </row>
    <row r="1114" spans="1:28" x14ac:dyDescent="0.2">
      <c r="A1114" s="72" t="str">
        <f t="shared" si="219"/>
        <v>乗0メMGA</v>
      </c>
      <c r="B1114" s="72" t="s">
        <v>970</v>
      </c>
      <c r="C1114" s="72" t="s">
        <v>951</v>
      </c>
      <c r="D1114" s="72" t="s">
        <v>1100</v>
      </c>
      <c r="E1114" s="72" t="s">
        <v>584</v>
      </c>
      <c r="F1114" s="72">
        <v>0.02</v>
      </c>
      <c r="G1114" s="72">
        <v>0</v>
      </c>
      <c r="H1114" s="72">
        <v>1.37</v>
      </c>
      <c r="I1114" s="12" t="s">
        <v>453</v>
      </c>
      <c r="J1114" s="72" t="s">
        <v>1103</v>
      </c>
      <c r="T1114" s="318" t="str">
        <f t="shared" si="211"/>
        <v>乗用車</v>
      </c>
      <c r="U1114" s="300" t="str">
        <f t="shared" si="212"/>
        <v>メタノール</v>
      </c>
      <c r="V1114" s="300" t="str">
        <f t="shared" si="213"/>
        <v>全て</v>
      </c>
      <c r="W1114" s="300" t="str">
        <f t="shared" si="214"/>
        <v>H21</v>
      </c>
      <c r="X1114" s="301" t="str">
        <f t="shared" si="215"/>
        <v>MGA</v>
      </c>
      <c r="Y1114" s="380" t="s">
        <v>1056</v>
      </c>
      <c r="Z1114" s="300">
        <f t="shared" si="216"/>
        <v>0.02</v>
      </c>
      <c r="AA1114" s="300">
        <f t="shared" si="217"/>
        <v>0</v>
      </c>
      <c r="AB1114" s="361">
        <f t="shared" si="218"/>
        <v>1.37</v>
      </c>
    </row>
    <row r="1115" spans="1:28" x14ac:dyDescent="0.2">
      <c r="A1115" s="72" t="str">
        <f t="shared" si="219"/>
        <v>乗0メRHA</v>
      </c>
      <c r="B1115" s="72" t="s">
        <v>970</v>
      </c>
      <c r="C1115" s="72" t="s">
        <v>951</v>
      </c>
      <c r="D1115" s="72" t="s">
        <v>1100</v>
      </c>
      <c r="E1115" s="72" t="s">
        <v>585</v>
      </c>
      <c r="F1115" s="72">
        <v>0.01</v>
      </c>
      <c r="G1115" s="72">
        <v>0</v>
      </c>
      <c r="H1115" s="72">
        <v>1.37</v>
      </c>
      <c r="I1115" s="12" t="s">
        <v>453</v>
      </c>
      <c r="J1115" s="72" t="s">
        <v>1057</v>
      </c>
      <c r="T1115" s="318" t="str">
        <f t="shared" si="211"/>
        <v>乗用車</v>
      </c>
      <c r="U1115" s="300" t="str">
        <f t="shared" si="212"/>
        <v>メタノール</v>
      </c>
      <c r="V1115" s="300" t="str">
        <f t="shared" si="213"/>
        <v>全て</v>
      </c>
      <c r="W1115" s="300" t="str">
        <f t="shared" si="214"/>
        <v>H21</v>
      </c>
      <c r="X1115" s="301" t="str">
        <f t="shared" si="215"/>
        <v>RHA</v>
      </c>
      <c r="Y1115" s="380" t="s">
        <v>1057</v>
      </c>
      <c r="Z1115" s="300">
        <f t="shared" si="216"/>
        <v>0.01</v>
      </c>
      <c r="AA1115" s="300">
        <f t="shared" si="217"/>
        <v>0</v>
      </c>
      <c r="AB1115" s="361">
        <f t="shared" si="218"/>
        <v>1.37</v>
      </c>
    </row>
    <row r="1116" spans="1:28" x14ac:dyDescent="0.2">
      <c r="A1116" s="72" t="str">
        <f t="shared" si="219"/>
        <v>乗0メRGA</v>
      </c>
      <c r="B1116" s="72" t="s">
        <v>970</v>
      </c>
      <c r="C1116" s="72" t="s">
        <v>951</v>
      </c>
      <c r="D1116" s="72" t="s">
        <v>1100</v>
      </c>
      <c r="E1116" s="72" t="s">
        <v>586</v>
      </c>
      <c r="F1116" s="72">
        <v>0.01</v>
      </c>
      <c r="G1116" s="72">
        <v>0</v>
      </c>
      <c r="H1116" s="72">
        <v>1.37</v>
      </c>
      <c r="I1116" s="12" t="s">
        <v>453</v>
      </c>
      <c r="J1116" s="72" t="s">
        <v>1104</v>
      </c>
      <c r="T1116" s="318" t="str">
        <f t="shared" si="211"/>
        <v>乗用車</v>
      </c>
      <c r="U1116" s="300" t="str">
        <f t="shared" si="212"/>
        <v>メタノール</v>
      </c>
      <c r="V1116" s="300" t="str">
        <f t="shared" si="213"/>
        <v>全て</v>
      </c>
      <c r="W1116" s="300" t="str">
        <f t="shared" si="214"/>
        <v>H21</v>
      </c>
      <c r="X1116" s="301" t="str">
        <f t="shared" si="215"/>
        <v>RGA</v>
      </c>
      <c r="Y1116" s="380" t="s">
        <v>1057</v>
      </c>
      <c r="Z1116" s="300">
        <f t="shared" si="216"/>
        <v>0.01</v>
      </c>
      <c r="AA1116" s="300">
        <f t="shared" si="217"/>
        <v>0</v>
      </c>
      <c r="AB1116" s="361">
        <f t="shared" si="218"/>
        <v>1.37</v>
      </c>
    </row>
    <row r="1117" spans="1:28" x14ac:dyDescent="0.2">
      <c r="A1117" s="72" t="str">
        <f t="shared" si="219"/>
        <v>乗0メQHA</v>
      </c>
      <c r="B1117" s="72" t="s">
        <v>970</v>
      </c>
      <c r="C1117" s="72" t="s">
        <v>951</v>
      </c>
      <c r="D1117" s="72" t="s">
        <v>1100</v>
      </c>
      <c r="E1117" s="72" t="s">
        <v>587</v>
      </c>
      <c r="F1117" s="72">
        <v>3.5999999999999997E-2</v>
      </c>
      <c r="G1117" s="72">
        <v>0</v>
      </c>
      <c r="H1117" s="72">
        <v>1.37</v>
      </c>
      <c r="I1117" s="12" t="s">
        <v>453</v>
      </c>
      <c r="J1117" s="72" t="s">
        <v>1119</v>
      </c>
      <c r="T1117" s="318" t="str">
        <f t="shared" si="211"/>
        <v>乗用車</v>
      </c>
      <c r="U1117" s="300" t="str">
        <f t="shared" si="212"/>
        <v>メタノール</v>
      </c>
      <c r="V1117" s="300" t="str">
        <f t="shared" si="213"/>
        <v>全て</v>
      </c>
      <c r="W1117" s="300" t="str">
        <f t="shared" si="214"/>
        <v>H21</v>
      </c>
      <c r="X1117" s="301" t="str">
        <f t="shared" si="215"/>
        <v>QHA</v>
      </c>
      <c r="Y1117" s="380" t="s">
        <v>1705</v>
      </c>
      <c r="Z1117" s="300">
        <f t="shared" si="216"/>
        <v>3.5999999999999997E-2</v>
      </c>
      <c r="AA1117" s="300">
        <f t="shared" si="217"/>
        <v>0</v>
      </c>
      <c r="AB1117" s="361">
        <f t="shared" si="218"/>
        <v>1.37</v>
      </c>
    </row>
    <row r="1118" spans="1:28" x14ac:dyDescent="0.2">
      <c r="A1118" s="72" t="str">
        <f t="shared" si="219"/>
        <v>乗0メQGA</v>
      </c>
      <c r="B1118" s="72" t="s">
        <v>970</v>
      </c>
      <c r="C1118" s="72" t="s">
        <v>951</v>
      </c>
      <c r="D1118" s="72" t="s">
        <v>1100</v>
      </c>
      <c r="E1118" s="72" t="s">
        <v>588</v>
      </c>
      <c r="F1118" s="72">
        <v>3.5999999999999997E-2</v>
      </c>
      <c r="G1118" s="72">
        <v>0</v>
      </c>
      <c r="H1118" s="72">
        <v>1.37</v>
      </c>
      <c r="I1118" s="12" t="s">
        <v>453</v>
      </c>
      <c r="J1118" s="72" t="s">
        <v>578</v>
      </c>
      <c r="T1118" s="318" t="str">
        <f t="shared" si="211"/>
        <v>乗用車</v>
      </c>
      <c r="U1118" s="300" t="str">
        <f t="shared" si="212"/>
        <v>メタノール</v>
      </c>
      <c r="V1118" s="300" t="str">
        <f t="shared" si="213"/>
        <v>全て</v>
      </c>
      <c r="W1118" s="300" t="str">
        <f t="shared" si="214"/>
        <v>H21</v>
      </c>
      <c r="X1118" s="301" t="str">
        <f t="shared" si="215"/>
        <v>QGA</v>
      </c>
      <c r="Y1118" s="380" t="s">
        <v>1705</v>
      </c>
      <c r="Z1118" s="300">
        <f t="shared" si="216"/>
        <v>3.5999999999999997E-2</v>
      </c>
      <c r="AA1118" s="300">
        <f t="shared" si="217"/>
        <v>0</v>
      </c>
      <c r="AB1118" s="361">
        <f t="shared" si="218"/>
        <v>1.37</v>
      </c>
    </row>
    <row r="1119" spans="1:28" x14ac:dyDescent="0.2">
      <c r="A1119" s="72" t="str">
        <f t="shared" ref="A1119:A1126" si="220">CONCATENATE(C1119,E1119)</f>
        <v>乗0メ3HA</v>
      </c>
      <c r="B1119" s="72" t="s">
        <v>970</v>
      </c>
      <c r="C1119" s="72" t="s">
        <v>951</v>
      </c>
      <c r="D1119" s="291" t="s">
        <v>1469</v>
      </c>
      <c r="E1119" s="291" t="s">
        <v>1470</v>
      </c>
      <c r="F1119" s="72">
        <v>7.4999999999999997E-2</v>
      </c>
      <c r="G1119" s="72">
        <v>0</v>
      </c>
      <c r="H1119" s="72">
        <v>1.37</v>
      </c>
      <c r="I1119" s="12" t="s">
        <v>453</v>
      </c>
      <c r="T1119" s="318" t="str">
        <f t="shared" si="211"/>
        <v>乗用車</v>
      </c>
      <c r="U1119" s="300" t="str">
        <f t="shared" si="212"/>
        <v>メタノール</v>
      </c>
      <c r="V1119" s="300" t="str">
        <f t="shared" si="213"/>
        <v>全て</v>
      </c>
      <c r="W1119" s="300" t="str">
        <f t="shared" si="214"/>
        <v>H30</v>
      </c>
      <c r="X1119" s="301" t="str">
        <f t="shared" si="215"/>
        <v>3HA</v>
      </c>
      <c r="Y1119" s="380"/>
      <c r="Z1119" s="300">
        <f t="shared" si="216"/>
        <v>7.4999999999999997E-2</v>
      </c>
      <c r="AA1119" s="300">
        <f t="shared" si="217"/>
        <v>0</v>
      </c>
      <c r="AB1119" s="361">
        <f t="shared" si="218"/>
        <v>1.37</v>
      </c>
    </row>
    <row r="1120" spans="1:28" x14ac:dyDescent="0.2">
      <c r="A1120" s="72" t="str">
        <f t="shared" si="220"/>
        <v>乗0メ3GA</v>
      </c>
      <c r="B1120" s="72" t="s">
        <v>970</v>
      </c>
      <c r="C1120" s="72" t="s">
        <v>951</v>
      </c>
      <c r="D1120" s="291" t="s">
        <v>1287</v>
      </c>
      <c r="E1120" s="291" t="s">
        <v>1471</v>
      </c>
      <c r="F1120" s="72">
        <v>3.7499999999999999E-2</v>
      </c>
      <c r="G1120" s="72">
        <v>0</v>
      </c>
      <c r="H1120" s="72">
        <v>1.37</v>
      </c>
      <c r="I1120" s="12" t="s">
        <v>453</v>
      </c>
      <c r="T1120" s="318" t="str">
        <f t="shared" si="211"/>
        <v>乗用車</v>
      </c>
      <c r="U1120" s="300" t="str">
        <f t="shared" si="212"/>
        <v>メタノール</v>
      </c>
      <c r="V1120" s="300" t="str">
        <f t="shared" si="213"/>
        <v>全て</v>
      </c>
      <c r="W1120" s="300" t="str">
        <f t="shared" si="214"/>
        <v>H30</v>
      </c>
      <c r="X1120" s="301" t="str">
        <f t="shared" si="215"/>
        <v>3GA</v>
      </c>
      <c r="Y1120" s="380"/>
      <c r="Z1120" s="300">
        <f t="shared" si="216"/>
        <v>3.7499999999999999E-2</v>
      </c>
      <c r="AA1120" s="300">
        <f t="shared" si="217"/>
        <v>0</v>
      </c>
      <c r="AB1120" s="361">
        <f t="shared" si="218"/>
        <v>1.37</v>
      </c>
    </row>
    <row r="1121" spans="1:28" x14ac:dyDescent="0.2">
      <c r="A1121" s="72" t="str">
        <f t="shared" si="220"/>
        <v>乗0メ4HA</v>
      </c>
      <c r="B1121" s="72" t="s">
        <v>970</v>
      </c>
      <c r="C1121" s="72" t="s">
        <v>951</v>
      </c>
      <c r="D1121" s="291" t="s">
        <v>1291</v>
      </c>
      <c r="E1121" s="291" t="s">
        <v>1472</v>
      </c>
      <c r="F1121" s="72">
        <v>5.6249999999999994E-2</v>
      </c>
      <c r="G1121" s="72">
        <v>0</v>
      </c>
      <c r="H1121" s="72">
        <v>1.37</v>
      </c>
      <c r="I1121" s="12" t="s">
        <v>453</v>
      </c>
      <c r="T1121" s="318" t="str">
        <f t="shared" si="211"/>
        <v>乗用車</v>
      </c>
      <c r="U1121" s="300" t="str">
        <f t="shared" si="212"/>
        <v>メタノール</v>
      </c>
      <c r="V1121" s="300" t="str">
        <f t="shared" si="213"/>
        <v>全て</v>
      </c>
      <c r="W1121" s="300" t="str">
        <f t="shared" si="214"/>
        <v>H30</v>
      </c>
      <c r="X1121" s="301" t="str">
        <f t="shared" si="215"/>
        <v>4HA</v>
      </c>
      <c r="Y1121" s="380" t="s">
        <v>1704</v>
      </c>
      <c r="Z1121" s="300">
        <f t="shared" si="216"/>
        <v>5.6249999999999994E-2</v>
      </c>
      <c r="AA1121" s="300">
        <f t="shared" si="217"/>
        <v>0</v>
      </c>
      <c r="AB1121" s="361">
        <f t="shared" si="218"/>
        <v>1.37</v>
      </c>
    </row>
    <row r="1122" spans="1:28" x14ac:dyDescent="0.2">
      <c r="A1122" s="72" t="str">
        <f t="shared" si="220"/>
        <v>乗0メ4GA</v>
      </c>
      <c r="B1122" s="72" t="s">
        <v>970</v>
      </c>
      <c r="C1122" s="72" t="s">
        <v>951</v>
      </c>
      <c r="D1122" s="291" t="s">
        <v>1286</v>
      </c>
      <c r="E1122" s="291" t="s">
        <v>1473</v>
      </c>
      <c r="F1122" s="72">
        <v>5.6249999999999994E-2</v>
      </c>
      <c r="G1122" s="72">
        <v>0</v>
      </c>
      <c r="H1122" s="72">
        <v>1.37</v>
      </c>
      <c r="I1122" s="12" t="s">
        <v>453</v>
      </c>
      <c r="T1122" s="318" t="str">
        <f t="shared" si="211"/>
        <v>乗用車</v>
      </c>
      <c r="U1122" s="300" t="str">
        <f t="shared" si="212"/>
        <v>メタノール</v>
      </c>
      <c r="V1122" s="300" t="str">
        <f t="shared" si="213"/>
        <v>全て</v>
      </c>
      <c r="W1122" s="300" t="str">
        <f t="shared" si="214"/>
        <v>H30</v>
      </c>
      <c r="X1122" s="301" t="str">
        <f t="shared" si="215"/>
        <v>4GA</v>
      </c>
      <c r="Y1122" s="380" t="s">
        <v>1704</v>
      </c>
      <c r="Z1122" s="300">
        <f t="shared" si="216"/>
        <v>5.6249999999999994E-2</v>
      </c>
      <c r="AA1122" s="300">
        <f t="shared" si="217"/>
        <v>0</v>
      </c>
      <c r="AB1122" s="361">
        <f t="shared" si="218"/>
        <v>1.37</v>
      </c>
    </row>
    <row r="1123" spans="1:28" x14ac:dyDescent="0.2">
      <c r="A1123" s="72" t="str">
        <f t="shared" si="220"/>
        <v>乗0メ5HA</v>
      </c>
      <c r="B1123" s="72" t="s">
        <v>970</v>
      </c>
      <c r="C1123" s="72" t="s">
        <v>951</v>
      </c>
      <c r="D1123" s="291" t="s">
        <v>1291</v>
      </c>
      <c r="E1123" s="291" t="s">
        <v>1474</v>
      </c>
      <c r="F1123" s="72">
        <v>3.7499999999999999E-2</v>
      </c>
      <c r="G1123" s="72">
        <v>0</v>
      </c>
      <c r="H1123" s="72">
        <v>1.37</v>
      </c>
      <c r="I1123" s="12" t="s">
        <v>453</v>
      </c>
      <c r="T1123" s="318" t="str">
        <f t="shared" si="211"/>
        <v>乗用車</v>
      </c>
      <c r="U1123" s="300" t="str">
        <f t="shared" si="212"/>
        <v>メタノール</v>
      </c>
      <c r="V1123" s="300" t="str">
        <f t="shared" si="213"/>
        <v>全て</v>
      </c>
      <c r="W1123" s="300" t="str">
        <f t="shared" si="214"/>
        <v>H30</v>
      </c>
      <c r="X1123" s="301" t="str">
        <f t="shared" si="215"/>
        <v>5HA</v>
      </c>
      <c r="Y1123" s="380" t="s">
        <v>1057</v>
      </c>
      <c r="Z1123" s="300">
        <f t="shared" si="216"/>
        <v>3.7499999999999999E-2</v>
      </c>
      <c r="AA1123" s="300">
        <f t="shared" si="217"/>
        <v>0</v>
      </c>
      <c r="AB1123" s="361">
        <f t="shared" si="218"/>
        <v>1.37</v>
      </c>
    </row>
    <row r="1124" spans="1:28" x14ac:dyDescent="0.2">
      <c r="A1124" s="72" t="str">
        <f t="shared" si="220"/>
        <v>乗0メ5GA</v>
      </c>
      <c r="B1124" s="72" t="s">
        <v>970</v>
      </c>
      <c r="C1124" s="72" t="s">
        <v>951</v>
      </c>
      <c r="D1124" s="291" t="s">
        <v>1286</v>
      </c>
      <c r="E1124" s="291" t="s">
        <v>1475</v>
      </c>
      <c r="F1124" s="72">
        <v>3.7499999999999999E-2</v>
      </c>
      <c r="G1124" s="72">
        <v>0</v>
      </c>
      <c r="H1124" s="72">
        <v>1.37</v>
      </c>
      <c r="I1124" s="12" t="s">
        <v>453</v>
      </c>
      <c r="T1124" s="318" t="str">
        <f t="shared" si="211"/>
        <v>乗用車</v>
      </c>
      <c r="U1124" s="300" t="str">
        <f t="shared" si="212"/>
        <v>メタノール</v>
      </c>
      <c r="V1124" s="300" t="str">
        <f t="shared" si="213"/>
        <v>全て</v>
      </c>
      <c r="W1124" s="300" t="str">
        <f t="shared" si="214"/>
        <v>H30</v>
      </c>
      <c r="X1124" s="301" t="str">
        <f t="shared" si="215"/>
        <v>5GA</v>
      </c>
      <c r="Y1124" s="380" t="s">
        <v>1057</v>
      </c>
      <c r="Z1124" s="300">
        <f t="shared" si="216"/>
        <v>3.7499999999999999E-2</v>
      </c>
      <c r="AA1124" s="300">
        <f t="shared" si="217"/>
        <v>0</v>
      </c>
      <c r="AB1124" s="361">
        <f t="shared" si="218"/>
        <v>1.37</v>
      </c>
    </row>
    <row r="1125" spans="1:28" x14ac:dyDescent="0.2">
      <c r="A1125" s="72" t="str">
        <f t="shared" si="220"/>
        <v>乗0メ6HA</v>
      </c>
      <c r="B1125" s="72" t="s">
        <v>970</v>
      </c>
      <c r="C1125" s="72" t="s">
        <v>951</v>
      </c>
      <c r="D1125" s="291" t="s">
        <v>1291</v>
      </c>
      <c r="E1125" s="291" t="s">
        <v>1476</v>
      </c>
      <c r="F1125" s="72">
        <v>1.8749999999999999E-2</v>
      </c>
      <c r="G1125" s="72">
        <v>0</v>
      </c>
      <c r="H1125" s="72">
        <v>1.37</v>
      </c>
      <c r="I1125" s="12" t="s">
        <v>453</v>
      </c>
      <c r="T1125" s="318" t="str">
        <f t="shared" si="211"/>
        <v>乗用車</v>
      </c>
      <c r="U1125" s="300" t="str">
        <f t="shared" si="212"/>
        <v>メタノール</v>
      </c>
      <c r="V1125" s="300" t="str">
        <f t="shared" si="213"/>
        <v>全て</v>
      </c>
      <c r="W1125" s="300" t="str">
        <f t="shared" si="214"/>
        <v>H30</v>
      </c>
      <c r="X1125" s="301" t="str">
        <f t="shared" si="215"/>
        <v>6HA</v>
      </c>
      <c r="Y1125" s="380" t="s">
        <v>1706</v>
      </c>
      <c r="Z1125" s="300">
        <f t="shared" si="216"/>
        <v>1.8749999999999999E-2</v>
      </c>
      <c r="AA1125" s="300">
        <f t="shared" si="217"/>
        <v>0</v>
      </c>
      <c r="AB1125" s="361">
        <f t="shared" si="218"/>
        <v>1.37</v>
      </c>
    </row>
    <row r="1126" spans="1:28" x14ac:dyDescent="0.2">
      <c r="A1126" s="72" t="str">
        <f t="shared" si="220"/>
        <v>乗0メ6GA</v>
      </c>
      <c r="B1126" s="72" t="s">
        <v>970</v>
      </c>
      <c r="C1126" s="72" t="s">
        <v>951</v>
      </c>
      <c r="D1126" s="291" t="s">
        <v>1286</v>
      </c>
      <c r="E1126" s="291" t="s">
        <v>1477</v>
      </c>
      <c r="F1126" s="72">
        <v>1.8749999999999999E-2</v>
      </c>
      <c r="G1126" s="72">
        <v>0</v>
      </c>
      <c r="H1126" s="72">
        <v>1.37</v>
      </c>
      <c r="I1126" s="12" t="s">
        <v>453</v>
      </c>
      <c r="T1126" s="318" t="str">
        <f t="shared" si="211"/>
        <v>乗用車</v>
      </c>
      <c r="U1126" s="300" t="str">
        <f t="shared" si="212"/>
        <v>メタノール</v>
      </c>
      <c r="V1126" s="300" t="str">
        <f t="shared" si="213"/>
        <v>全て</v>
      </c>
      <c r="W1126" s="300" t="str">
        <f t="shared" si="214"/>
        <v>H30</v>
      </c>
      <c r="X1126" s="301" t="str">
        <f t="shared" si="215"/>
        <v>6GA</v>
      </c>
      <c r="Y1126" s="380" t="s">
        <v>1706</v>
      </c>
      <c r="Z1126" s="300">
        <f t="shared" si="216"/>
        <v>1.8749999999999999E-2</v>
      </c>
      <c r="AA1126" s="300">
        <f t="shared" si="217"/>
        <v>0</v>
      </c>
      <c r="AB1126" s="361">
        <f t="shared" si="218"/>
        <v>1.37</v>
      </c>
    </row>
    <row r="1127" spans="1:28" x14ac:dyDescent="0.2">
      <c r="A1127" s="72" t="str">
        <f t="shared" ref="A1127:A1149" si="221">CONCATENATE(C1127,E1127)</f>
        <v>乗0電EA</v>
      </c>
      <c r="B1127" s="72" t="s">
        <v>915</v>
      </c>
      <c r="C1127" s="72" t="s">
        <v>905</v>
      </c>
      <c r="E1127" s="72" t="s">
        <v>589</v>
      </c>
      <c r="F1127" s="72">
        <v>0</v>
      </c>
      <c r="G1127" s="72">
        <v>0</v>
      </c>
      <c r="H1127" s="72">
        <v>0</v>
      </c>
      <c r="I1127" s="12" t="s">
        <v>42</v>
      </c>
      <c r="T1127" s="366" t="s">
        <v>820</v>
      </c>
      <c r="U1127" s="358" t="s">
        <v>201</v>
      </c>
      <c r="V1127" s="358" t="s">
        <v>1138</v>
      </c>
      <c r="W1127" s="359"/>
      <c r="X1127" s="358" t="s">
        <v>589</v>
      </c>
      <c r="Y1127" s="380"/>
      <c r="Z1127" s="358">
        <v>0</v>
      </c>
      <c r="AA1127" s="358">
        <v>0</v>
      </c>
      <c r="AB1127" s="367">
        <v>0</v>
      </c>
    </row>
    <row r="1128" spans="1:28" x14ac:dyDescent="0.2">
      <c r="A1128" s="72" t="str">
        <f t="shared" si="221"/>
        <v>貨1電EB</v>
      </c>
      <c r="B1128" s="72" t="s">
        <v>590</v>
      </c>
      <c r="C1128" s="72" t="s">
        <v>906</v>
      </c>
      <c r="E1128" s="72" t="s">
        <v>591</v>
      </c>
      <c r="F1128" s="72">
        <v>0</v>
      </c>
      <c r="G1128" s="72">
        <v>0</v>
      </c>
      <c r="H1128" s="72">
        <v>0</v>
      </c>
      <c r="I1128" s="12" t="s">
        <v>42</v>
      </c>
      <c r="T1128" s="366" t="s">
        <v>604</v>
      </c>
      <c r="U1128" s="358" t="s">
        <v>201</v>
      </c>
      <c r="V1128" s="358" t="s">
        <v>1118</v>
      </c>
      <c r="W1128" s="359"/>
      <c r="X1128" s="358" t="s">
        <v>591</v>
      </c>
      <c r="Y1128" s="380"/>
      <c r="Z1128" s="358">
        <v>0</v>
      </c>
      <c r="AA1128" s="358">
        <v>0</v>
      </c>
      <c r="AB1128" s="367">
        <v>0</v>
      </c>
    </row>
    <row r="1129" spans="1:28" x14ac:dyDescent="0.2">
      <c r="A1129" s="72" t="str">
        <f t="shared" si="221"/>
        <v>貨2電EC</v>
      </c>
      <c r="B1129" s="72" t="s">
        <v>592</v>
      </c>
      <c r="C1129" s="72" t="s">
        <v>907</v>
      </c>
      <c r="E1129" s="72" t="s">
        <v>593</v>
      </c>
      <c r="F1129" s="72">
        <v>0</v>
      </c>
      <c r="G1129" s="72">
        <v>0</v>
      </c>
      <c r="H1129" s="72">
        <v>0</v>
      </c>
      <c r="I1129" s="12" t="s">
        <v>42</v>
      </c>
      <c r="T1129" s="366" t="s">
        <v>604</v>
      </c>
      <c r="U1129" s="358" t="s">
        <v>201</v>
      </c>
      <c r="V1129" s="358" t="s">
        <v>1626</v>
      </c>
      <c r="W1129" s="359"/>
      <c r="X1129" s="358" t="s">
        <v>593</v>
      </c>
      <c r="Y1129" s="358"/>
      <c r="Z1129" s="358">
        <v>0</v>
      </c>
      <c r="AA1129" s="358">
        <v>0</v>
      </c>
      <c r="AB1129" s="367">
        <v>0</v>
      </c>
    </row>
    <row r="1130" spans="1:28" x14ac:dyDescent="0.2">
      <c r="A1130" s="72" t="str">
        <f t="shared" si="221"/>
        <v>貨3電EC</v>
      </c>
      <c r="B1130" s="72" t="s">
        <v>594</v>
      </c>
      <c r="C1130" s="72" t="s">
        <v>908</v>
      </c>
      <c r="E1130" s="72" t="s">
        <v>593</v>
      </c>
      <c r="F1130" s="72">
        <v>0</v>
      </c>
      <c r="G1130" s="72">
        <v>0</v>
      </c>
      <c r="H1130" s="72">
        <v>0</v>
      </c>
      <c r="I1130" s="12" t="s">
        <v>42</v>
      </c>
      <c r="T1130" s="366" t="s">
        <v>604</v>
      </c>
      <c r="U1130" s="358" t="s">
        <v>608</v>
      </c>
      <c r="V1130" s="358" t="s">
        <v>1117</v>
      </c>
      <c r="W1130" s="359"/>
      <c r="X1130" s="358" t="s">
        <v>596</v>
      </c>
      <c r="Y1130" s="358"/>
      <c r="Z1130" s="358">
        <v>0</v>
      </c>
      <c r="AA1130" s="358">
        <v>0</v>
      </c>
      <c r="AB1130" s="367">
        <v>0</v>
      </c>
    </row>
    <row r="1131" spans="1:28" x14ac:dyDescent="0.2">
      <c r="A1131" s="72" t="str">
        <f t="shared" si="221"/>
        <v>貨4電ED</v>
      </c>
      <c r="B1131" s="72" t="s">
        <v>595</v>
      </c>
      <c r="C1131" s="72" t="s">
        <v>909</v>
      </c>
      <c r="E1131" s="72" t="s">
        <v>596</v>
      </c>
      <c r="F1131" s="72">
        <v>0</v>
      </c>
      <c r="G1131" s="72">
        <v>0</v>
      </c>
      <c r="H1131" s="72">
        <v>0</v>
      </c>
      <c r="I1131" s="12" t="s">
        <v>42</v>
      </c>
      <c r="T1131" s="366" t="s">
        <v>606</v>
      </c>
      <c r="U1131" s="358" t="s">
        <v>608</v>
      </c>
      <c r="V1131" s="358" t="s">
        <v>607</v>
      </c>
      <c r="W1131" s="359"/>
      <c r="X1131" s="358" t="s">
        <v>597</v>
      </c>
      <c r="Y1131" s="358"/>
      <c r="Z1131" s="358">
        <v>0</v>
      </c>
      <c r="AA1131" s="358">
        <v>0</v>
      </c>
      <c r="AB1131" s="367">
        <v>0</v>
      </c>
    </row>
    <row r="1132" spans="1:28" x14ac:dyDescent="0.2">
      <c r="A1132" s="72" t="str">
        <f t="shared" si="221"/>
        <v>乗0電ZAA</v>
      </c>
      <c r="B1132" s="72" t="s">
        <v>971</v>
      </c>
      <c r="C1132" s="72" t="s">
        <v>905</v>
      </c>
      <c r="D1132" s="72" t="s">
        <v>839</v>
      </c>
      <c r="E1132" s="72" t="s">
        <v>597</v>
      </c>
      <c r="F1132" s="72">
        <v>0</v>
      </c>
      <c r="G1132" s="72">
        <v>0</v>
      </c>
      <c r="H1132" s="72">
        <v>0</v>
      </c>
      <c r="I1132" s="12" t="s">
        <v>42</v>
      </c>
      <c r="T1132" s="366" t="s">
        <v>609</v>
      </c>
      <c r="U1132" s="358" t="s">
        <v>608</v>
      </c>
      <c r="V1132" s="358" t="s">
        <v>607</v>
      </c>
      <c r="W1132" s="359" t="s">
        <v>839</v>
      </c>
      <c r="X1132" s="358" t="s">
        <v>598</v>
      </c>
      <c r="Y1132" s="358"/>
      <c r="Z1132" s="358">
        <v>0</v>
      </c>
      <c r="AA1132" s="358">
        <v>0</v>
      </c>
      <c r="AB1132" s="367">
        <v>0</v>
      </c>
    </row>
    <row r="1133" spans="1:28" x14ac:dyDescent="0.2">
      <c r="A1133" s="72" t="str">
        <f t="shared" si="221"/>
        <v>貨1電ZAB</v>
      </c>
      <c r="B1133" s="72" t="s">
        <v>971</v>
      </c>
      <c r="C1133" s="72" t="s">
        <v>906</v>
      </c>
      <c r="D1133" s="72" t="s">
        <v>839</v>
      </c>
      <c r="E1133" s="72" t="s">
        <v>598</v>
      </c>
      <c r="F1133" s="72">
        <v>0</v>
      </c>
      <c r="G1133" s="72">
        <v>0</v>
      </c>
      <c r="H1133" s="72">
        <v>0</v>
      </c>
      <c r="I1133" s="12" t="s">
        <v>42</v>
      </c>
      <c r="T1133" s="366" t="s">
        <v>610</v>
      </c>
      <c r="U1133" s="358" t="s">
        <v>608</v>
      </c>
      <c r="V1133" s="358" t="s">
        <v>607</v>
      </c>
      <c r="W1133" s="359" t="s">
        <v>839</v>
      </c>
      <c r="X1133" s="358" t="s">
        <v>599</v>
      </c>
      <c r="Y1133" s="358"/>
      <c r="Z1133" s="358">
        <v>0</v>
      </c>
      <c r="AA1133" s="358">
        <v>0</v>
      </c>
      <c r="AB1133" s="367">
        <v>0</v>
      </c>
    </row>
    <row r="1134" spans="1:28" x14ac:dyDescent="0.2">
      <c r="A1134" s="72" t="str">
        <f t="shared" si="221"/>
        <v>貨2電ZAB</v>
      </c>
      <c r="B1134" s="72" t="s">
        <v>971</v>
      </c>
      <c r="C1134" s="72" t="s">
        <v>907</v>
      </c>
      <c r="D1134" s="72" t="s">
        <v>839</v>
      </c>
      <c r="E1134" s="72" t="s">
        <v>598</v>
      </c>
      <c r="F1134" s="72">
        <v>0</v>
      </c>
      <c r="G1134" s="72">
        <v>0</v>
      </c>
      <c r="H1134" s="72">
        <v>0</v>
      </c>
      <c r="I1134" s="12" t="s">
        <v>42</v>
      </c>
      <c r="T1134" s="366" t="s">
        <v>606</v>
      </c>
      <c r="U1134" s="358" t="s">
        <v>611</v>
      </c>
      <c r="V1134" s="358" t="s">
        <v>607</v>
      </c>
      <c r="W1134" s="359" t="s">
        <v>839</v>
      </c>
      <c r="X1134" s="358" t="s">
        <v>600</v>
      </c>
      <c r="Y1134" s="358"/>
      <c r="Z1134" s="358">
        <v>0</v>
      </c>
      <c r="AA1134" s="358">
        <v>0</v>
      </c>
      <c r="AB1134" s="367">
        <v>0</v>
      </c>
    </row>
    <row r="1135" spans="1:28" x14ac:dyDescent="0.2">
      <c r="A1135" s="72" t="str">
        <f t="shared" si="221"/>
        <v>貨3電ZAB</v>
      </c>
      <c r="B1135" s="72" t="s">
        <v>971</v>
      </c>
      <c r="C1135" s="72" t="s">
        <v>908</v>
      </c>
      <c r="D1135" s="72" t="s">
        <v>839</v>
      </c>
      <c r="E1135" s="72" t="s">
        <v>598</v>
      </c>
      <c r="F1135" s="72">
        <v>0</v>
      </c>
      <c r="G1135" s="72">
        <v>0</v>
      </c>
      <c r="H1135" s="72">
        <v>0</v>
      </c>
      <c r="I1135" s="12" t="s">
        <v>42</v>
      </c>
      <c r="T1135" s="366" t="s">
        <v>609</v>
      </c>
      <c r="U1135" s="358" t="s">
        <v>611</v>
      </c>
      <c r="V1135" s="358" t="s">
        <v>607</v>
      </c>
      <c r="W1135" s="359" t="s">
        <v>839</v>
      </c>
      <c r="X1135" s="358" t="s">
        <v>601</v>
      </c>
      <c r="Y1135" s="358"/>
      <c r="Z1135" s="358">
        <v>0</v>
      </c>
      <c r="AA1135" s="358">
        <v>0</v>
      </c>
      <c r="AB1135" s="367">
        <v>0</v>
      </c>
    </row>
    <row r="1136" spans="1:28" ht="13.5" thickBot="1" x14ac:dyDescent="0.25">
      <c r="A1136" s="72" t="str">
        <f t="shared" si="221"/>
        <v>貨4電ZAB</v>
      </c>
      <c r="B1136" s="72" t="s">
        <v>971</v>
      </c>
      <c r="C1136" s="72" t="s">
        <v>909</v>
      </c>
      <c r="D1136" s="72" t="s">
        <v>839</v>
      </c>
      <c r="E1136" s="72" t="s">
        <v>598</v>
      </c>
      <c r="F1136" s="72">
        <v>0</v>
      </c>
      <c r="G1136" s="72">
        <v>0</v>
      </c>
      <c r="H1136" s="72">
        <v>0</v>
      </c>
      <c r="I1136" s="12" t="s">
        <v>42</v>
      </c>
      <c r="T1136" s="368" t="s">
        <v>610</v>
      </c>
      <c r="U1136" s="369" t="s">
        <v>611</v>
      </c>
      <c r="V1136" s="369" t="s">
        <v>607</v>
      </c>
      <c r="W1136" s="370" t="s">
        <v>839</v>
      </c>
      <c r="X1136" s="369" t="s">
        <v>602</v>
      </c>
      <c r="Y1136" s="369"/>
      <c r="Z1136" s="369">
        <v>0</v>
      </c>
      <c r="AA1136" s="369">
        <v>0</v>
      </c>
      <c r="AB1136" s="371">
        <v>0</v>
      </c>
    </row>
    <row r="1137" spans="1:9" x14ac:dyDescent="0.2">
      <c r="A1137" s="72" t="str">
        <f t="shared" si="221"/>
        <v>貨1電ZAC</v>
      </c>
      <c r="B1137" s="72" t="s">
        <v>971</v>
      </c>
      <c r="C1137" s="72" t="s">
        <v>906</v>
      </c>
      <c r="D1137" s="72" t="s">
        <v>839</v>
      </c>
      <c r="E1137" s="72" t="s">
        <v>599</v>
      </c>
      <c r="F1137" s="72">
        <v>0</v>
      </c>
      <c r="G1137" s="72">
        <v>0</v>
      </c>
      <c r="H1137" s="72">
        <v>0</v>
      </c>
      <c r="I1137" s="12" t="s">
        <v>42</v>
      </c>
    </row>
    <row r="1138" spans="1:9" x14ac:dyDescent="0.2">
      <c r="A1138" s="72" t="str">
        <f t="shared" si="221"/>
        <v>貨2電ZAC</v>
      </c>
      <c r="B1138" s="72" t="s">
        <v>971</v>
      </c>
      <c r="C1138" s="72" t="s">
        <v>907</v>
      </c>
      <c r="D1138" s="72" t="s">
        <v>839</v>
      </c>
      <c r="E1138" s="72" t="s">
        <v>599</v>
      </c>
      <c r="F1138" s="72">
        <v>0</v>
      </c>
      <c r="G1138" s="72">
        <v>0</v>
      </c>
      <c r="H1138" s="72">
        <v>0</v>
      </c>
      <c r="I1138" s="12" t="s">
        <v>42</v>
      </c>
    </row>
    <row r="1139" spans="1:9" x14ac:dyDescent="0.2">
      <c r="A1139" s="72" t="str">
        <f t="shared" si="221"/>
        <v>貨3電ZAC</v>
      </c>
      <c r="B1139" s="72" t="s">
        <v>971</v>
      </c>
      <c r="C1139" s="72" t="s">
        <v>908</v>
      </c>
      <c r="D1139" s="72" t="s">
        <v>839</v>
      </c>
      <c r="E1139" s="72" t="s">
        <v>599</v>
      </c>
      <c r="F1139" s="72">
        <v>0</v>
      </c>
      <c r="G1139" s="72">
        <v>0</v>
      </c>
      <c r="H1139" s="72">
        <v>0</v>
      </c>
      <c r="I1139" s="12" t="s">
        <v>42</v>
      </c>
    </row>
    <row r="1140" spans="1:9" x14ac:dyDescent="0.2">
      <c r="A1140" s="72" t="str">
        <f t="shared" si="221"/>
        <v>貨4電ZAC</v>
      </c>
      <c r="B1140" s="72" t="s">
        <v>971</v>
      </c>
      <c r="C1140" s="72" t="s">
        <v>909</v>
      </c>
      <c r="D1140" s="72" t="s">
        <v>839</v>
      </c>
      <c r="E1140" s="72" t="s">
        <v>599</v>
      </c>
      <c r="F1140" s="72">
        <v>0</v>
      </c>
      <c r="G1140" s="72">
        <v>0</v>
      </c>
      <c r="H1140" s="72">
        <v>0</v>
      </c>
      <c r="I1140" s="12" t="s">
        <v>42</v>
      </c>
    </row>
    <row r="1141" spans="1:9" x14ac:dyDescent="0.2">
      <c r="A1141" s="72" t="str">
        <f t="shared" si="221"/>
        <v>乗0燃電ZBA</v>
      </c>
      <c r="B1141" s="72" t="s">
        <v>971</v>
      </c>
      <c r="C1141" s="72" t="s">
        <v>910</v>
      </c>
      <c r="D1141" s="72" t="s">
        <v>839</v>
      </c>
      <c r="E1141" s="72" t="s">
        <v>600</v>
      </c>
      <c r="F1141" s="72">
        <v>0</v>
      </c>
      <c r="G1141" s="72">
        <v>0</v>
      </c>
      <c r="H1141" s="72">
        <v>0</v>
      </c>
      <c r="I1141" s="12" t="s">
        <v>821</v>
      </c>
    </row>
    <row r="1142" spans="1:9" x14ac:dyDescent="0.2">
      <c r="A1142" s="72" t="str">
        <f t="shared" si="221"/>
        <v>貨1燃電ZBB</v>
      </c>
      <c r="B1142" s="72" t="s">
        <v>971</v>
      </c>
      <c r="C1142" s="72" t="s">
        <v>911</v>
      </c>
      <c r="D1142" s="72" t="s">
        <v>839</v>
      </c>
      <c r="E1142" s="72" t="s">
        <v>601</v>
      </c>
      <c r="F1142" s="72">
        <v>0</v>
      </c>
      <c r="G1142" s="72">
        <v>0</v>
      </c>
      <c r="H1142" s="72">
        <v>0</v>
      </c>
      <c r="I1142" s="12" t="s">
        <v>821</v>
      </c>
    </row>
    <row r="1143" spans="1:9" x14ac:dyDescent="0.2">
      <c r="A1143" s="72" t="str">
        <f t="shared" si="221"/>
        <v>貨2燃電ZBB</v>
      </c>
      <c r="B1143" s="72" t="s">
        <v>971</v>
      </c>
      <c r="C1143" s="72" t="s">
        <v>912</v>
      </c>
      <c r="D1143" s="72" t="s">
        <v>839</v>
      </c>
      <c r="E1143" s="72" t="s">
        <v>601</v>
      </c>
      <c r="F1143" s="72">
        <v>0</v>
      </c>
      <c r="G1143" s="72">
        <v>0</v>
      </c>
      <c r="H1143" s="72">
        <v>0</v>
      </c>
      <c r="I1143" s="12" t="s">
        <v>821</v>
      </c>
    </row>
    <row r="1144" spans="1:9" x14ac:dyDescent="0.2">
      <c r="A1144" s="72" t="str">
        <f t="shared" si="221"/>
        <v>貨3燃電ZBB</v>
      </c>
      <c r="B1144" s="72" t="s">
        <v>971</v>
      </c>
      <c r="C1144" s="72" t="s">
        <v>913</v>
      </c>
      <c r="D1144" s="72" t="s">
        <v>839</v>
      </c>
      <c r="E1144" s="72" t="s">
        <v>601</v>
      </c>
      <c r="F1144" s="72">
        <v>0</v>
      </c>
      <c r="G1144" s="72">
        <v>0</v>
      </c>
      <c r="H1144" s="72">
        <v>0</v>
      </c>
      <c r="I1144" s="12" t="s">
        <v>821</v>
      </c>
    </row>
    <row r="1145" spans="1:9" x14ac:dyDescent="0.2">
      <c r="A1145" s="72" t="str">
        <f t="shared" si="221"/>
        <v>貨4燃電ZBB</v>
      </c>
      <c r="B1145" s="72" t="s">
        <v>971</v>
      </c>
      <c r="C1145" s="72" t="s">
        <v>914</v>
      </c>
      <c r="D1145" s="72" t="s">
        <v>839</v>
      </c>
      <c r="E1145" s="72" t="s">
        <v>601</v>
      </c>
      <c r="F1145" s="72">
        <v>0</v>
      </c>
      <c r="G1145" s="72">
        <v>0</v>
      </c>
      <c r="H1145" s="72">
        <v>0</v>
      </c>
      <c r="I1145" s="12" t="s">
        <v>821</v>
      </c>
    </row>
    <row r="1146" spans="1:9" x14ac:dyDescent="0.2">
      <c r="A1146" s="72" t="str">
        <f t="shared" si="221"/>
        <v>貨1燃電ZBC</v>
      </c>
      <c r="B1146" s="72" t="s">
        <v>971</v>
      </c>
      <c r="C1146" s="72" t="s">
        <v>911</v>
      </c>
      <c r="D1146" s="72" t="s">
        <v>839</v>
      </c>
      <c r="E1146" s="72" t="s">
        <v>602</v>
      </c>
      <c r="F1146" s="72">
        <v>0</v>
      </c>
      <c r="G1146" s="72">
        <v>0</v>
      </c>
      <c r="H1146" s="72">
        <v>0</v>
      </c>
      <c r="I1146" s="12" t="s">
        <v>821</v>
      </c>
    </row>
    <row r="1147" spans="1:9" x14ac:dyDescent="0.2">
      <c r="A1147" s="72" t="str">
        <f t="shared" si="221"/>
        <v>貨2燃電ZBC</v>
      </c>
      <c r="B1147" s="72" t="s">
        <v>971</v>
      </c>
      <c r="C1147" s="72" t="s">
        <v>912</v>
      </c>
      <c r="D1147" s="72" t="s">
        <v>839</v>
      </c>
      <c r="E1147" s="72" t="s">
        <v>602</v>
      </c>
      <c r="F1147" s="72">
        <v>0</v>
      </c>
      <c r="G1147" s="72">
        <v>0</v>
      </c>
      <c r="H1147" s="72">
        <v>0</v>
      </c>
      <c r="I1147" s="12" t="s">
        <v>821</v>
      </c>
    </row>
    <row r="1148" spans="1:9" x14ac:dyDescent="0.2">
      <c r="A1148" s="72" t="str">
        <f t="shared" si="221"/>
        <v>貨3燃電ZBC</v>
      </c>
      <c r="B1148" s="72" t="s">
        <v>971</v>
      </c>
      <c r="C1148" s="72" t="s">
        <v>913</v>
      </c>
      <c r="D1148" s="72" t="s">
        <v>839</v>
      </c>
      <c r="E1148" s="72" t="s">
        <v>602</v>
      </c>
      <c r="F1148" s="72">
        <v>0</v>
      </c>
      <c r="G1148" s="72">
        <v>0</v>
      </c>
      <c r="H1148" s="72">
        <v>0</v>
      </c>
      <c r="I1148" s="12" t="s">
        <v>821</v>
      </c>
    </row>
    <row r="1149" spans="1:9" x14ac:dyDescent="0.2">
      <c r="A1149" s="72" t="str">
        <f t="shared" si="221"/>
        <v>貨4燃電ZBC</v>
      </c>
      <c r="B1149" s="72" t="s">
        <v>971</v>
      </c>
      <c r="C1149" s="72" t="s">
        <v>914</v>
      </c>
      <c r="D1149" s="72" t="s">
        <v>839</v>
      </c>
      <c r="E1149" s="72" t="s">
        <v>602</v>
      </c>
      <c r="F1149" s="72">
        <v>0</v>
      </c>
      <c r="G1149" s="72">
        <v>0</v>
      </c>
      <c r="H1149" s="72">
        <v>0</v>
      </c>
      <c r="I1149" s="12" t="s">
        <v>821</v>
      </c>
    </row>
  </sheetData>
  <mergeCells count="33">
    <mergeCell ref="Y603:Y604"/>
    <mergeCell ref="Y593:Y594"/>
    <mergeCell ref="Y595:Y596"/>
    <mergeCell ref="Y597:Y598"/>
    <mergeCell ref="Y599:Y600"/>
    <mergeCell ref="Y601:Y602"/>
    <mergeCell ref="Y573:Y574"/>
    <mergeCell ref="Y575:Y576"/>
    <mergeCell ref="Y577:Y578"/>
    <mergeCell ref="Y579:Y580"/>
    <mergeCell ref="Y581:Y582"/>
    <mergeCell ref="AD37:AE37"/>
    <mergeCell ref="AD28:AE28"/>
    <mergeCell ref="AD29:AE29"/>
    <mergeCell ref="AD35:AE35"/>
    <mergeCell ref="Y571:Y572"/>
    <mergeCell ref="AD39:AE39"/>
    <mergeCell ref="AD38:AE38"/>
    <mergeCell ref="AD36:AE36"/>
    <mergeCell ref="T2:AB2"/>
    <mergeCell ref="AD33:AE33"/>
    <mergeCell ref="AD34:AE34"/>
    <mergeCell ref="AD26:AE26"/>
    <mergeCell ref="AD14:AE15"/>
    <mergeCell ref="AD16:AE17"/>
    <mergeCell ref="AD25:AE25"/>
    <mergeCell ref="AD7:AE8"/>
    <mergeCell ref="AD9:AF9"/>
    <mergeCell ref="AD32:AG32"/>
    <mergeCell ref="AD10:AE11"/>
    <mergeCell ref="AD30:AE30"/>
    <mergeCell ref="AD12:AE13"/>
    <mergeCell ref="AD27:AE27"/>
  </mergeCells>
  <phoneticPr fontId="3"/>
  <printOptions horizontalCentered="1"/>
  <pageMargins left="0.23622047244094491" right="0.31496062992125984" top="0.3" bottom="0.23622047244094491" header="0.15748031496062992" footer="0.15748031496062992"/>
  <pageSetup paperSize="9" orientation="portrait" r:id="rId1"/>
  <headerFooter alignWithMargins="0"/>
  <rowBreaks count="18" manualBreakCount="18">
    <brk id="57" min="19" max="27" man="1"/>
    <brk id="111" min="19" max="27" man="1"/>
    <brk id="165" min="19" max="27" man="1"/>
    <brk id="219" min="19" max="27" man="1"/>
    <brk id="273" min="19" max="27" man="1"/>
    <brk id="327" min="19" max="27" man="1"/>
    <brk id="381" min="19" max="27" man="1"/>
    <brk id="435" min="19" max="27" man="1"/>
    <brk id="489" min="19" max="27" man="1"/>
    <brk id="543" min="19" max="27" man="1"/>
    <brk id="597" min="19" max="27" man="1"/>
    <brk id="651" min="19" max="27" man="1"/>
    <brk id="705" min="19" max="27" man="1"/>
    <brk id="759" min="19" max="27" man="1"/>
    <brk id="813" min="19" max="27" man="1"/>
    <brk id="867" min="19" max="27" man="1"/>
    <brk id="921" min="19" max="27" man="1"/>
    <brk id="979" min="19"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102"/>
  <sheetViews>
    <sheetView view="pageBreakPreview" zoomScale="60" zoomScaleNormal="100" workbookViewId="0">
      <selection activeCell="E64" sqref="E64"/>
    </sheetView>
  </sheetViews>
  <sheetFormatPr defaultRowHeight="13" x14ac:dyDescent="0.2"/>
  <cols>
    <col min="1" max="1" width="3.90625" customWidth="1"/>
    <col min="2" max="2" width="36.6328125" customWidth="1"/>
    <col min="3" max="3" width="4.453125" customWidth="1"/>
    <col min="4" max="4" width="4.36328125" customWidth="1"/>
    <col min="5" max="5" width="36.6328125" customWidth="1"/>
  </cols>
  <sheetData>
    <row r="1" spans="1:5" ht="23.25" customHeight="1" x14ac:dyDescent="0.2">
      <c r="E1" s="19"/>
    </row>
    <row r="2" spans="1:5" s="20" customFormat="1" ht="18" customHeight="1" x14ac:dyDescent="0.25">
      <c r="A2" s="830" t="s">
        <v>1018</v>
      </c>
      <c r="B2" s="830"/>
      <c r="C2" s="830"/>
      <c r="D2" s="830"/>
      <c r="E2" s="830"/>
    </row>
    <row r="3" spans="1:5" ht="13.5" thickBot="1" x14ac:dyDescent="0.25"/>
    <row r="4" spans="1:5" s="1" customFormat="1" ht="15" customHeight="1" x14ac:dyDescent="0.2">
      <c r="A4" s="21">
        <v>1</v>
      </c>
      <c r="B4" s="22" t="s">
        <v>1634</v>
      </c>
      <c r="D4" s="21">
        <v>51</v>
      </c>
      <c r="E4" s="22" t="s">
        <v>983</v>
      </c>
    </row>
    <row r="5" spans="1:5" s="1" customFormat="1" ht="15" customHeight="1" x14ac:dyDescent="0.2">
      <c r="A5" s="23">
        <v>2</v>
      </c>
      <c r="B5" s="24" t="s">
        <v>1635</v>
      </c>
      <c r="D5" s="23">
        <v>52</v>
      </c>
      <c r="E5" s="24" t="s">
        <v>1636</v>
      </c>
    </row>
    <row r="6" spans="1:5" s="1" customFormat="1" ht="15" customHeight="1" x14ac:dyDescent="0.2">
      <c r="A6" s="23">
        <v>3</v>
      </c>
      <c r="B6" s="24" t="s">
        <v>1637</v>
      </c>
      <c r="D6" s="23">
        <v>53</v>
      </c>
      <c r="E6" s="24" t="s">
        <v>1638</v>
      </c>
    </row>
    <row r="7" spans="1:5" s="1" customFormat="1" ht="15" customHeight="1" x14ac:dyDescent="0.2">
      <c r="A7" s="23">
        <v>4</v>
      </c>
      <c r="B7" s="24" t="s">
        <v>1639</v>
      </c>
      <c r="D7" s="23">
        <v>54</v>
      </c>
      <c r="E7" s="24" t="s">
        <v>984</v>
      </c>
    </row>
    <row r="8" spans="1:5" s="1" customFormat="1" ht="15" customHeight="1" x14ac:dyDescent="0.2">
      <c r="A8" s="23">
        <v>5</v>
      </c>
      <c r="B8" s="24" t="s">
        <v>1640</v>
      </c>
      <c r="D8" s="23">
        <v>55</v>
      </c>
      <c r="E8" s="24" t="s">
        <v>985</v>
      </c>
    </row>
    <row r="9" spans="1:5" s="1" customFormat="1" ht="15" customHeight="1" x14ac:dyDescent="0.2">
      <c r="A9" s="23">
        <v>6</v>
      </c>
      <c r="B9" s="24" t="s">
        <v>1641</v>
      </c>
      <c r="D9" s="23">
        <v>56</v>
      </c>
      <c r="E9" s="24" t="s">
        <v>986</v>
      </c>
    </row>
    <row r="10" spans="1:5" s="1" customFormat="1" ht="15" customHeight="1" x14ac:dyDescent="0.2">
      <c r="A10" s="23">
        <v>7</v>
      </c>
      <c r="B10" s="24" t="s">
        <v>1642</v>
      </c>
      <c r="D10" s="23">
        <v>57</v>
      </c>
      <c r="E10" s="24" t="s">
        <v>987</v>
      </c>
    </row>
    <row r="11" spans="1:5" s="1" customFormat="1" ht="15" customHeight="1" x14ac:dyDescent="0.2">
      <c r="A11" s="23">
        <v>8</v>
      </c>
      <c r="B11" s="24" t="s">
        <v>1643</v>
      </c>
      <c r="D11" s="23">
        <v>58</v>
      </c>
      <c r="E11" s="24" t="s">
        <v>988</v>
      </c>
    </row>
    <row r="12" spans="1:5" s="1" customFormat="1" ht="15" customHeight="1" x14ac:dyDescent="0.2">
      <c r="A12" s="23">
        <v>9</v>
      </c>
      <c r="B12" s="24" t="s">
        <v>1644</v>
      </c>
      <c r="D12" s="23">
        <v>59</v>
      </c>
      <c r="E12" s="24" t="s">
        <v>1645</v>
      </c>
    </row>
    <row r="13" spans="1:5" s="1" customFormat="1" ht="15" customHeight="1" x14ac:dyDescent="0.2">
      <c r="A13" s="23">
        <v>10</v>
      </c>
      <c r="B13" s="24" t="s">
        <v>1646</v>
      </c>
      <c r="D13" s="23">
        <v>60</v>
      </c>
      <c r="E13" s="24" t="s">
        <v>989</v>
      </c>
    </row>
    <row r="14" spans="1:5" s="1" customFormat="1" ht="15" customHeight="1" x14ac:dyDescent="0.2">
      <c r="A14" s="23">
        <v>11</v>
      </c>
      <c r="B14" s="24" t="s">
        <v>1647</v>
      </c>
      <c r="D14" s="23">
        <v>61</v>
      </c>
      <c r="E14" s="24" t="s">
        <v>1648</v>
      </c>
    </row>
    <row r="15" spans="1:5" s="1" customFormat="1" ht="15" customHeight="1" x14ac:dyDescent="0.2">
      <c r="A15" s="23">
        <v>12</v>
      </c>
      <c r="B15" s="24" t="s">
        <v>1649</v>
      </c>
      <c r="D15" s="23">
        <v>62</v>
      </c>
      <c r="E15" s="24" t="s">
        <v>990</v>
      </c>
    </row>
    <row r="16" spans="1:5" s="1" customFormat="1" ht="15" customHeight="1" x14ac:dyDescent="0.2">
      <c r="A16" s="23">
        <v>13</v>
      </c>
      <c r="B16" s="24" t="s">
        <v>1650</v>
      </c>
      <c r="D16" s="23">
        <v>63</v>
      </c>
      <c r="E16" s="24" t="s">
        <v>991</v>
      </c>
    </row>
    <row r="17" spans="1:5" s="1" customFormat="1" ht="15" customHeight="1" x14ac:dyDescent="0.2">
      <c r="A17" s="23">
        <v>14</v>
      </c>
      <c r="B17" s="24" t="s">
        <v>1651</v>
      </c>
      <c r="D17" s="23">
        <v>64</v>
      </c>
      <c r="E17" s="24" t="s">
        <v>1652</v>
      </c>
    </row>
    <row r="18" spans="1:5" s="1" customFormat="1" ht="15" customHeight="1" x14ac:dyDescent="0.2">
      <c r="A18" s="23">
        <v>15</v>
      </c>
      <c r="B18" s="24" t="s">
        <v>1653</v>
      </c>
      <c r="D18" s="23">
        <v>65</v>
      </c>
      <c r="E18" s="24" t="s">
        <v>1654</v>
      </c>
    </row>
    <row r="19" spans="1:5" s="1" customFormat="1" ht="15" customHeight="1" x14ac:dyDescent="0.2">
      <c r="A19" s="23">
        <v>16</v>
      </c>
      <c r="B19" s="24" t="s">
        <v>1655</v>
      </c>
      <c r="D19" s="23">
        <v>66</v>
      </c>
      <c r="E19" s="24" t="s">
        <v>1656</v>
      </c>
    </row>
    <row r="20" spans="1:5" s="1" customFormat="1" ht="15" customHeight="1" x14ac:dyDescent="0.2">
      <c r="A20" s="23">
        <v>17</v>
      </c>
      <c r="B20" s="24" t="s">
        <v>1657</v>
      </c>
      <c r="D20" s="23">
        <v>67</v>
      </c>
      <c r="E20" s="25" t="s">
        <v>1658</v>
      </c>
    </row>
    <row r="21" spans="1:5" s="1" customFormat="1" ht="15" customHeight="1" x14ac:dyDescent="0.2">
      <c r="A21" s="23">
        <v>18</v>
      </c>
      <c r="B21" s="24" t="s">
        <v>1659</v>
      </c>
      <c r="D21" s="23">
        <v>68</v>
      </c>
      <c r="E21" s="25" t="s">
        <v>992</v>
      </c>
    </row>
    <row r="22" spans="1:5" s="1" customFormat="1" ht="15" customHeight="1" x14ac:dyDescent="0.2">
      <c r="A22" s="23">
        <v>19</v>
      </c>
      <c r="B22" s="24" t="s">
        <v>1660</v>
      </c>
      <c r="D22" s="23">
        <v>69</v>
      </c>
      <c r="E22" s="24" t="s">
        <v>993</v>
      </c>
    </row>
    <row r="23" spans="1:5" s="1" customFormat="1" ht="15" customHeight="1" x14ac:dyDescent="0.2">
      <c r="A23" s="23">
        <v>20</v>
      </c>
      <c r="B23" s="24" t="s">
        <v>1661</v>
      </c>
      <c r="D23" s="23">
        <v>70</v>
      </c>
      <c r="E23" s="24" t="s">
        <v>1008</v>
      </c>
    </row>
    <row r="24" spans="1:5" s="1" customFormat="1" ht="15" customHeight="1" x14ac:dyDescent="0.2">
      <c r="A24" s="23">
        <v>21</v>
      </c>
      <c r="B24" s="24" t="s">
        <v>1662</v>
      </c>
      <c r="D24" s="23">
        <v>71</v>
      </c>
      <c r="E24" s="24" t="s">
        <v>1001</v>
      </c>
    </row>
    <row r="25" spans="1:5" s="1" customFormat="1" ht="15" customHeight="1" x14ac:dyDescent="0.2">
      <c r="A25" s="23">
        <v>22</v>
      </c>
      <c r="B25" s="24" t="s">
        <v>1663</v>
      </c>
      <c r="D25" s="23">
        <v>72</v>
      </c>
      <c r="E25" s="24" t="s">
        <v>1000</v>
      </c>
    </row>
    <row r="26" spans="1:5" s="1" customFormat="1" ht="15" customHeight="1" x14ac:dyDescent="0.2">
      <c r="A26" s="23">
        <v>23</v>
      </c>
      <c r="B26" s="24" t="s">
        <v>1664</v>
      </c>
      <c r="D26" s="23">
        <v>73</v>
      </c>
      <c r="E26" s="24" t="s">
        <v>1009</v>
      </c>
    </row>
    <row r="27" spans="1:5" s="1" customFormat="1" ht="15" customHeight="1" x14ac:dyDescent="0.2">
      <c r="A27" s="23">
        <v>24</v>
      </c>
      <c r="B27" s="24" t="s">
        <v>1665</v>
      </c>
      <c r="D27" s="23">
        <v>74</v>
      </c>
      <c r="E27" s="24" t="s">
        <v>1666</v>
      </c>
    </row>
    <row r="28" spans="1:5" s="1" customFormat="1" ht="15" customHeight="1" x14ac:dyDescent="0.2">
      <c r="A28" s="23">
        <v>25</v>
      </c>
      <c r="B28" s="24" t="s">
        <v>1667</v>
      </c>
      <c r="D28" s="23">
        <v>75</v>
      </c>
      <c r="E28" s="24" t="s">
        <v>994</v>
      </c>
    </row>
    <row r="29" spans="1:5" s="1" customFormat="1" ht="15" customHeight="1" x14ac:dyDescent="0.2">
      <c r="A29" s="23">
        <v>26</v>
      </c>
      <c r="B29" s="24" t="s">
        <v>1668</v>
      </c>
      <c r="D29" s="23">
        <v>76</v>
      </c>
      <c r="E29" s="24" t="s">
        <v>1669</v>
      </c>
    </row>
    <row r="30" spans="1:5" s="1" customFormat="1" ht="15" customHeight="1" x14ac:dyDescent="0.2">
      <c r="A30" s="23">
        <v>27</v>
      </c>
      <c r="B30" s="24" t="s">
        <v>1670</v>
      </c>
      <c r="D30" s="23">
        <v>77</v>
      </c>
      <c r="E30" s="24" t="s">
        <v>1671</v>
      </c>
    </row>
    <row r="31" spans="1:5" s="1" customFormat="1" ht="15" customHeight="1" x14ac:dyDescent="0.2">
      <c r="A31" s="23">
        <v>28</v>
      </c>
      <c r="B31" s="24" t="s">
        <v>1672</v>
      </c>
      <c r="D31" s="23">
        <v>78</v>
      </c>
      <c r="E31" s="24" t="s">
        <v>1002</v>
      </c>
    </row>
    <row r="32" spans="1:5" s="1" customFormat="1" ht="15" customHeight="1" x14ac:dyDescent="0.2">
      <c r="A32" s="23">
        <v>29</v>
      </c>
      <c r="B32" s="24" t="s">
        <v>1673</v>
      </c>
      <c r="D32" s="23">
        <v>79</v>
      </c>
      <c r="E32" s="24" t="s">
        <v>1003</v>
      </c>
    </row>
    <row r="33" spans="1:5" s="1" customFormat="1" ht="15" customHeight="1" x14ac:dyDescent="0.2">
      <c r="A33" s="23">
        <v>30</v>
      </c>
      <c r="B33" s="24" t="s">
        <v>1674</v>
      </c>
      <c r="D33" s="23">
        <v>80</v>
      </c>
      <c r="E33" s="24" t="s">
        <v>1004</v>
      </c>
    </row>
    <row r="34" spans="1:5" s="1" customFormat="1" ht="15" customHeight="1" x14ac:dyDescent="0.2">
      <c r="A34" s="23">
        <v>31</v>
      </c>
      <c r="B34" s="24" t="s">
        <v>1675</v>
      </c>
      <c r="D34" s="23">
        <v>81</v>
      </c>
      <c r="E34" s="24" t="s">
        <v>998</v>
      </c>
    </row>
    <row r="35" spans="1:5" s="1" customFormat="1" ht="15" customHeight="1" x14ac:dyDescent="0.2">
      <c r="A35" s="23">
        <v>32</v>
      </c>
      <c r="B35" s="24" t="s">
        <v>1676</v>
      </c>
      <c r="D35" s="23">
        <v>82</v>
      </c>
      <c r="E35" s="24" t="s">
        <v>1677</v>
      </c>
    </row>
    <row r="36" spans="1:5" s="1" customFormat="1" ht="15" customHeight="1" x14ac:dyDescent="0.2">
      <c r="A36" s="23">
        <v>33</v>
      </c>
      <c r="B36" s="24" t="s">
        <v>1678</v>
      </c>
      <c r="D36" s="23">
        <v>83</v>
      </c>
      <c r="E36" s="24" t="s">
        <v>995</v>
      </c>
    </row>
    <row r="37" spans="1:5" s="1" customFormat="1" ht="15" customHeight="1" x14ac:dyDescent="0.2">
      <c r="A37" s="23">
        <v>34</v>
      </c>
      <c r="B37" s="24" t="s">
        <v>1679</v>
      </c>
      <c r="D37" s="23">
        <v>84</v>
      </c>
      <c r="E37" s="24" t="s">
        <v>996</v>
      </c>
    </row>
    <row r="38" spans="1:5" s="1" customFormat="1" ht="15" customHeight="1" x14ac:dyDescent="0.2">
      <c r="A38" s="23">
        <v>35</v>
      </c>
      <c r="B38" s="24" t="s">
        <v>1680</v>
      </c>
      <c r="D38" s="23">
        <v>85</v>
      </c>
      <c r="E38" s="24" t="s">
        <v>997</v>
      </c>
    </row>
    <row r="39" spans="1:5" s="1" customFormat="1" ht="15" customHeight="1" x14ac:dyDescent="0.2">
      <c r="A39" s="23">
        <v>36</v>
      </c>
      <c r="B39" s="24" t="s">
        <v>1681</v>
      </c>
      <c r="D39" s="23">
        <v>86</v>
      </c>
      <c r="E39" s="24" t="s">
        <v>1682</v>
      </c>
    </row>
    <row r="40" spans="1:5" s="1" customFormat="1" ht="15" customHeight="1" x14ac:dyDescent="0.2">
      <c r="A40" s="23">
        <v>37</v>
      </c>
      <c r="B40" s="24" t="s">
        <v>1683</v>
      </c>
      <c r="D40" s="23">
        <v>87</v>
      </c>
      <c r="E40" s="24" t="s">
        <v>999</v>
      </c>
    </row>
    <row r="41" spans="1:5" s="1" customFormat="1" ht="15" customHeight="1" x14ac:dyDescent="0.2">
      <c r="A41" s="23">
        <v>38</v>
      </c>
      <c r="B41" s="24" t="s">
        <v>1684</v>
      </c>
      <c r="D41" s="23">
        <v>88</v>
      </c>
      <c r="E41" s="24" t="s">
        <v>1005</v>
      </c>
    </row>
    <row r="42" spans="1:5" s="1" customFormat="1" ht="15" customHeight="1" x14ac:dyDescent="0.2">
      <c r="A42" s="23">
        <v>39</v>
      </c>
      <c r="B42" s="24" t="s">
        <v>1685</v>
      </c>
      <c r="D42" s="23">
        <v>89</v>
      </c>
      <c r="E42" s="24" t="s">
        <v>1006</v>
      </c>
    </row>
    <row r="43" spans="1:5" s="1" customFormat="1" ht="15" customHeight="1" x14ac:dyDescent="0.2">
      <c r="A43" s="23">
        <v>40</v>
      </c>
      <c r="B43" s="24" t="s">
        <v>1686</v>
      </c>
      <c r="D43" s="23">
        <v>90</v>
      </c>
      <c r="E43" s="24" t="s">
        <v>1007</v>
      </c>
    </row>
    <row r="44" spans="1:5" s="1" customFormat="1" ht="15" customHeight="1" x14ac:dyDescent="0.2">
      <c r="A44" s="23">
        <v>41</v>
      </c>
      <c r="B44" s="24" t="s">
        <v>1687</v>
      </c>
      <c r="D44" s="23">
        <v>91</v>
      </c>
      <c r="E44" s="24" t="s">
        <v>1688</v>
      </c>
    </row>
    <row r="45" spans="1:5" s="1" customFormat="1" ht="15" customHeight="1" x14ac:dyDescent="0.2">
      <c r="A45" s="23">
        <v>42</v>
      </c>
      <c r="B45" s="24" t="s">
        <v>1689</v>
      </c>
      <c r="D45" s="23">
        <v>92</v>
      </c>
      <c r="E45" s="24" t="s">
        <v>1010</v>
      </c>
    </row>
    <row r="46" spans="1:5" s="1" customFormat="1" ht="15" customHeight="1" x14ac:dyDescent="0.2">
      <c r="A46" s="23">
        <v>43</v>
      </c>
      <c r="B46" s="24" t="s">
        <v>1690</v>
      </c>
      <c r="D46" s="23">
        <v>93</v>
      </c>
      <c r="E46" s="24" t="s">
        <v>1011</v>
      </c>
    </row>
    <row r="47" spans="1:5" s="1" customFormat="1" ht="15" customHeight="1" x14ac:dyDescent="0.2">
      <c r="A47" s="23">
        <v>44</v>
      </c>
      <c r="B47" s="24" t="s">
        <v>1691</v>
      </c>
      <c r="D47" s="23">
        <v>94</v>
      </c>
      <c r="E47" s="24" t="s">
        <v>1012</v>
      </c>
    </row>
    <row r="48" spans="1:5" s="1" customFormat="1" ht="15" customHeight="1" x14ac:dyDescent="0.2">
      <c r="A48" s="23">
        <v>45</v>
      </c>
      <c r="B48" s="24" t="s">
        <v>1692</v>
      </c>
      <c r="D48" s="23">
        <v>95</v>
      </c>
      <c r="E48" s="24" t="s">
        <v>1013</v>
      </c>
    </row>
    <row r="49" spans="1:5" s="1" customFormat="1" ht="15" customHeight="1" x14ac:dyDescent="0.2">
      <c r="A49" s="23">
        <v>46</v>
      </c>
      <c r="B49" s="24" t="s">
        <v>1693</v>
      </c>
      <c r="D49" s="23">
        <v>96</v>
      </c>
      <c r="E49" s="24" t="s">
        <v>1014</v>
      </c>
    </row>
    <row r="50" spans="1:5" s="1" customFormat="1" ht="15" customHeight="1" x14ac:dyDescent="0.2">
      <c r="A50" s="23">
        <v>47</v>
      </c>
      <c r="B50" s="24" t="s">
        <v>1694</v>
      </c>
      <c r="D50" s="23">
        <v>97</v>
      </c>
      <c r="E50" s="24" t="s">
        <v>1015</v>
      </c>
    </row>
    <row r="51" spans="1:5" s="1" customFormat="1" ht="15" customHeight="1" x14ac:dyDescent="0.2">
      <c r="A51" s="372">
        <v>48</v>
      </c>
      <c r="B51" s="373" t="s">
        <v>1695</v>
      </c>
      <c r="D51" s="23">
        <v>98</v>
      </c>
      <c r="E51" s="24" t="s">
        <v>1016</v>
      </c>
    </row>
    <row r="52" spans="1:5" s="1" customFormat="1" ht="15" customHeight="1" thickBot="1" x14ac:dyDescent="0.25">
      <c r="A52" s="23">
        <v>49</v>
      </c>
      <c r="B52" s="24" t="s">
        <v>1696</v>
      </c>
      <c r="D52" s="26">
        <v>99</v>
      </c>
      <c r="E52" s="27" t="s">
        <v>1017</v>
      </c>
    </row>
    <row r="53" spans="1:5" ht="13.5" thickBot="1" x14ac:dyDescent="0.25">
      <c r="A53" s="374">
        <v>50</v>
      </c>
      <c r="B53" s="375" t="s">
        <v>1697</v>
      </c>
      <c r="D53" s="376"/>
      <c r="E53" s="377"/>
    </row>
    <row r="54" spans="1:5" x14ac:dyDescent="0.2">
      <c r="A54" s="28">
        <v>51</v>
      </c>
      <c r="B54" s="28" t="s">
        <v>983</v>
      </c>
    </row>
    <row r="55" spans="1:5" x14ac:dyDescent="0.2">
      <c r="A55" s="28">
        <v>52</v>
      </c>
      <c r="B55" s="28" t="s">
        <v>1636</v>
      </c>
    </row>
    <row r="56" spans="1:5" x14ac:dyDescent="0.2">
      <c r="A56" s="28">
        <v>53</v>
      </c>
      <c r="B56" s="28" t="s">
        <v>1638</v>
      </c>
    </row>
    <row r="57" spans="1:5" x14ac:dyDescent="0.2">
      <c r="A57" s="28">
        <v>54</v>
      </c>
      <c r="B57" s="28" t="s">
        <v>984</v>
      </c>
    </row>
    <row r="58" spans="1:5" x14ac:dyDescent="0.2">
      <c r="A58" s="28">
        <v>55</v>
      </c>
      <c r="B58" s="28" t="s">
        <v>985</v>
      </c>
    </row>
    <row r="59" spans="1:5" x14ac:dyDescent="0.2">
      <c r="A59" s="28">
        <v>56</v>
      </c>
      <c r="B59" s="28" t="s">
        <v>986</v>
      </c>
    </row>
    <row r="60" spans="1:5" x14ac:dyDescent="0.2">
      <c r="A60" s="28">
        <v>57</v>
      </c>
      <c r="B60" s="28" t="s">
        <v>987</v>
      </c>
    </row>
    <row r="61" spans="1:5" x14ac:dyDescent="0.2">
      <c r="A61" s="28">
        <v>58</v>
      </c>
      <c r="B61" s="28" t="s">
        <v>988</v>
      </c>
    </row>
    <row r="62" spans="1:5" x14ac:dyDescent="0.2">
      <c r="A62" s="28">
        <v>59</v>
      </c>
      <c r="B62" s="28" t="s">
        <v>1645</v>
      </c>
    </row>
    <row r="63" spans="1:5" x14ac:dyDescent="0.2">
      <c r="A63" s="28">
        <v>60</v>
      </c>
      <c r="B63" s="28" t="s">
        <v>989</v>
      </c>
    </row>
    <row r="64" spans="1:5" x14ac:dyDescent="0.2">
      <c r="A64" s="28">
        <v>61</v>
      </c>
      <c r="B64" s="28" t="s">
        <v>1648</v>
      </c>
    </row>
    <row r="65" spans="1:2" x14ac:dyDescent="0.2">
      <c r="A65" s="28">
        <v>62</v>
      </c>
      <c r="B65" s="28" t="s">
        <v>990</v>
      </c>
    </row>
    <row r="66" spans="1:2" x14ac:dyDescent="0.2">
      <c r="A66" s="28">
        <v>63</v>
      </c>
      <c r="B66" s="28" t="s">
        <v>991</v>
      </c>
    </row>
    <row r="67" spans="1:2" x14ac:dyDescent="0.2">
      <c r="A67" s="28">
        <v>64</v>
      </c>
      <c r="B67" s="28" t="s">
        <v>1652</v>
      </c>
    </row>
    <row r="68" spans="1:2" x14ac:dyDescent="0.2">
      <c r="A68" s="28">
        <v>65</v>
      </c>
      <c r="B68" s="28" t="s">
        <v>1654</v>
      </c>
    </row>
    <row r="69" spans="1:2" x14ac:dyDescent="0.2">
      <c r="A69" s="28">
        <v>66</v>
      </c>
      <c r="B69" s="28" t="s">
        <v>1656</v>
      </c>
    </row>
    <row r="70" spans="1:2" x14ac:dyDescent="0.2">
      <c r="A70" s="28">
        <v>67</v>
      </c>
      <c r="B70" s="28" t="s">
        <v>1658</v>
      </c>
    </row>
    <row r="71" spans="1:2" x14ac:dyDescent="0.2">
      <c r="A71" s="28">
        <v>68</v>
      </c>
      <c r="B71" s="28" t="s">
        <v>992</v>
      </c>
    </row>
    <row r="72" spans="1:2" x14ac:dyDescent="0.2">
      <c r="A72" s="28">
        <v>69</v>
      </c>
      <c r="B72" s="28" t="s">
        <v>993</v>
      </c>
    </row>
    <row r="73" spans="1:2" x14ac:dyDescent="0.2">
      <c r="A73" s="28">
        <v>70</v>
      </c>
      <c r="B73" s="28" t="s">
        <v>1008</v>
      </c>
    </row>
    <row r="74" spans="1:2" x14ac:dyDescent="0.2">
      <c r="A74" s="28">
        <v>71</v>
      </c>
      <c r="B74" s="28" t="s">
        <v>1001</v>
      </c>
    </row>
    <row r="75" spans="1:2" x14ac:dyDescent="0.2">
      <c r="A75" s="28">
        <v>72</v>
      </c>
      <c r="B75" s="28" t="s">
        <v>1000</v>
      </c>
    </row>
    <row r="76" spans="1:2" x14ac:dyDescent="0.2">
      <c r="A76" s="28">
        <v>73</v>
      </c>
      <c r="B76" s="28" t="s">
        <v>1009</v>
      </c>
    </row>
    <row r="77" spans="1:2" x14ac:dyDescent="0.2">
      <c r="A77" s="28">
        <v>74</v>
      </c>
      <c r="B77" s="28" t="s">
        <v>1666</v>
      </c>
    </row>
    <row r="78" spans="1:2" x14ac:dyDescent="0.2">
      <c r="A78" s="28">
        <v>75</v>
      </c>
      <c r="B78" s="28" t="s">
        <v>994</v>
      </c>
    </row>
    <row r="79" spans="1:2" x14ac:dyDescent="0.2">
      <c r="A79" s="28">
        <v>76</v>
      </c>
      <c r="B79" s="28" t="s">
        <v>1669</v>
      </c>
    </row>
    <row r="80" spans="1:2" x14ac:dyDescent="0.2">
      <c r="A80" s="28">
        <v>77</v>
      </c>
      <c r="B80" s="28" t="s">
        <v>1671</v>
      </c>
    </row>
    <row r="81" spans="1:2" x14ac:dyDescent="0.2">
      <c r="A81" s="28">
        <v>78</v>
      </c>
      <c r="B81" s="28" t="s">
        <v>1002</v>
      </c>
    </row>
    <row r="82" spans="1:2" x14ac:dyDescent="0.2">
      <c r="A82" s="28">
        <v>79</v>
      </c>
      <c r="B82" s="28" t="s">
        <v>1003</v>
      </c>
    </row>
    <row r="83" spans="1:2" x14ac:dyDescent="0.2">
      <c r="A83" s="28">
        <v>80</v>
      </c>
      <c r="B83" s="28" t="s">
        <v>1004</v>
      </c>
    </row>
    <row r="84" spans="1:2" x14ac:dyDescent="0.2">
      <c r="A84" s="28">
        <v>81</v>
      </c>
      <c r="B84" s="28" t="s">
        <v>998</v>
      </c>
    </row>
    <row r="85" spans="1:2" x14ac:dyDescent="0.2">
      <c r="A85" s="28">
        <v>82</v>
      </c>
      <c r="B85" s="28" t="s">
        <v>1677</v>
      </c>
    </row>
    <row r="86" spans="1:2" x14ac:dyDescent="0.2">
      <c r="A86" s="28">
        <v>83</v>
      </c>
      <c r="B86" s="28" t="s">
        <v>995</v>
      </c>
    </row>
    <row r="87" spans="1:2" x14ac:dyDescent="0.2">
      <c r="A87" s="28">
        <v>84</v>
      </c>
      <c r="B87" s="28" t="s">
        <v>996</v>
      </c>
    </row>
    <row r="88" spans="1:2" x14ac:dyDescent="0.2">
      <c r="A88" s="28">
        <v>85</v>
      </c>
      <c r="B88" s="28" t="s">
        <v>997</v>
      </c>
    </row>
    <row r="89" spans="1:2" x14ac:dyDescent="0.2">
      <c r="A89" s="28">
        <v>86</v>
      </c>
      <c r="B89" s="28" t="s">
        <v>1682</v>
      </c>
    </row>
    <row r="90" spans="1:2" x14ac:dyDescent="0.2">
      <c r="A90" s="28">
        <v>87</v>
      </c>
      <c r="B90" s="28" t="s">
        <v>999</v>
      </c>
    </row>
    <row r="91" spans="1:2" x14ac:dyDescent="0.2">
      <c r="A91" s="28">
        <v>88</v>
      </c>
      <c r="B91" s="28" t="s">
        <v>1005</v>
      </c>
    </row>
    <row r="92" spans="1:2" x14ac:dyDescent="0.2">
      <c r="A92" s="28">
        <v>89</v>
      </c>
      <c r="B92" s="28" t="s">
        <v>1006</v>
      </c>
    </row>
    <row r="93" spans="1:2" x14ac:dyDescent="0.2">
      <c r="A93" s="28">
        <v>90</v>
      </c>
      <c r="B93" s="28" t="s">
        <v>1007</v>
      </c>
    </row>
    <row r="94" spans="1:2" x14ac:dyDescent="0.2">
      <c r="A94" s="28">
        <v>91</v>
      </c>
      <c r="B94" s="28" t="s">
        <v>1688</v>
      </c>
    </row>
    <row r="95" spans="1:2" x14ac:dyDescent="0.2">
      <c r="A95" s="28">
        <v>92</v>
      </c>
      <c r="B95" s="28" t="s">
        <v>1010</v>
      </c>
    </row>
    <row r="96" spans="1:2" x14ac:dyDescent="0.2">
      <c r="A96" s="28">
        <v>93</v>
      </c>
      <c r="B96" s="28" t="s">
        <v>1011</v>
      </c>
    </row>
    <row r="97" spans="1:2" x14ac:dyDescent="0.2">
      <c r="A97" s="28">
        <v>94</v>
      </c>
      <c r="B97" s="28" t="s">
        <v>1012</v>
      </c>
    </row>
    <row r="98" spans="1:2" x14ac:dyDescent="0.2">
      <c r="A98" s="28">
        <v>95</v>
      </c>
      <c r="B98" s="28" t="s">
        <v>1013</v>
      </c>
    </row>
    <row r="99" spans="1:2" x14ac:dyDescent="0.2">
      <c r="A99" s="28">
        <v>96</v>
      </c>
      <c r="B99" s="28" t="s">
        <v>1014</v>
      </c>
    </row>
    <row r="100" spans="1:2" x14ac:dyDescent="0.2">
      <c r="A100" s="28">
        <v>97</v>
      </c>
      <c r="B100" s="28" t="s">
        <v>1015</v>
      </c>
    </row>
    <row r="101" spans="1:2" x14ac:dyDescent="0.2">
      <c r="A101" s="378">
        <v>98</v>
      </c>
      <c r="B101" s="378" t="s">
        <v>1016</v>
      </c>
    </row>
    <row r="102" spans="1:2" x14ac:dyDescent="0.2">
      <c r="A102" s="378">
        <v>99</v>
      </c>
      <c r="B102" s="378" t="s">
        <v>1017</v>
      </c>
    </row>
  </sheetData>
  <mergeCells count="1">
    <mergeCell ref="A2:E2"/>
  </mergeCells>
  <phoneticPr fontId="3"/>
  <pageMargins left="0.75" right="0.75" top="0.62" bottom="0.56000000000000005" header="0.35" footer="0.3"/>
  <pageSetup paperSize="9" orientation="portrait" horizontalDpi="2400" verticalDpi="24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9" tint="0.59999389629810485"/>
  </sheetPr>
  <dimension ref="A1:AC38"/>
  <sheetViews>
    <sheetView showZeros="0" view="pageBreakPreview" zoomScale="85" zoomScaleNormal="100" zoomScaleSheetLayoutView="85" workbookViewId="0">
      <selection activeCell="G6" sqref="G6"/>
    </sheetView>
  </sheetViews>
  <sheetFormatPr defaultColWidth="9" defaultRowHeight="12.5" x14ac:dyDescent="0.2"/>
  <cols>
    <col min="1" max="7" width="3.453125" style="45" customWidth="1"/>
    <col min="8" max="8" width="9" style="45"/>
    <col min="9" max="16" width="3.453125" style="45" customWidth="1"/>
    <col min="17" max="17" width="4.08984375" style="45" customWidth="1"/>
    <col min="18" max="24" width="3.453125" style="45" customWidth="1"/>
    <col min="25" max="25" width="5.6328125" style="45" customWidth="1"/>
    <col min="26" max="26" width="1.6328125" style="45" customWidth="1"/>
    <col min="27" max="16384" width="9" style="45"/>
  </cols>
  <sheetData>
    <row r="1" spans="1:26" ht="15" customHeight="1" x14ac:dyDescent="0.2">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2">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2">
      <c r="A3" s="44"/>
      <c r="B3" s="44"/>
      <c r="C3" s="44"/>
      <c r="D3" s="44"/>
      <c r="E3" s="44"/>
      <c r="F3" s="44"/>
      <c r="G3" s="44"/>
      <c r="H3" s="44"/>
      <c r="I3" s="44"/>
      <c r="J3" s="44"/>
      <c r="K3" s="44"/>
      <c r="L3" s="44"/>
      <c r="M3" s="44"/>
      <c r="N3" s="44"/>
      <c r="O3" s="44"/>
      <c r="P3" s="46"/>
      <c r="Q3" s="217"/>
      <c r="R3" s="216"/>
      <c r="S3" s="503" t="s">
        <v>1759</v>
      </c>
      <c r="T3" s="503"/>
      <c r="U3" s="503"/>
      <c r="V3" s="503"/>
      <c r="W3" s="503"/>
      <c r="X3" s="216"/>
      <c r="Y3" s="47"/>
      <c r="Z3" s="44"/>
    </row>
    <row r="4" spans="1:26" ht="15" customHeight="1" x14ac:dyDescent="0.2">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2">
      <c r="A5" s="558"/>
      <c r="B5" s="558"/>
      <c r="C5" s="558"/>
      <c r="D5" s="558"/>
      <c r="E5" s="558"/>
      <c r="F5" s="558"/>
      <c r="G5" s="44" t="s">
        <v>1772</v>
      </c>
      <c r="H5" s="44"/>
      <c r="I5" s="44"/>
      <c r="J5" s="44"/>
      <c r="K5" s="44"/>
      <c r="L5" s="44"/>
      <c r="M5" s="44"/>
      <c r="N5" s="44"/>
      <c r="O5" s="44"/>
      <c r="P5" s="44"/>
      <c r="Q5" s="44"/>
      <c r="R5" s="44"/>
      <c r="S5" s="44"/>
      <c r="T5" s="44"/>
      <c r="U5" s="44"/>
      <c r="V5" s="44"/>
      <c r="W5" s="44"/>
      <c r="X5" s="44"/>
      <c r="Y5" s="44"/>
      <c r="Z5" s="44"/>
    </row>
    <row r="6" spans="1:26" ht="15" customHeight="1" x14ac:dyDescent="0.2">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2">
      <c r="A7" s="44"/>
      <c r="B7" s="44"/>
      <c r="C7" s="44"/>
      <c r="D7" s="44"/>
      <c r="E7" s="44"/>
      <c r="F7" s="44"/>
      <c r="G7" s="44"/>
      <c r="H7" s="44"/>
      <c r="I7" s="44"/>
      <c r="J7" s="44"/>
      <c r="K7" s="44"/>
      <c r="L7" s="44" t="s">
        <v>1026</v>
      </c>
      <c r="M7" s="562"/>
      <c r="N7" s="563"/>
      <c r="O7" s="214" t="s">
        <v>1027</v>
      </c>
      <c r="P7" s="564"/>
      <c r="Q7" s="565"/>
      <c r="R7" s="44"/>
      <c r="S7" s="44"/>
      <c r="T7" s="44"/>
      <c r="U7" s="44"/>
      <c r="V7" s="44"/>
      <c r="W7" s="44"/>
      <c r="X7" s="44"/>
      <c r="Y7" s="44"/>
      <c r="Z7" s="44"/>
    </row>
    <row r="8" spans="1:26" ht="18.75" customHeight="1" x14ac:dyDescent="0.2">
      <c r="A8" s="44"/>
      <c r="B8" s="44"/>
      <c r="C8" s="44"/>
      <c r="D8" s="44"/>
      <c r="E8" s="44"/>
      <c r="F8" s="44"/>
      <c r="G8" s="44"/>
      <c r="H8" s="44"/>
      <c r="I8" s="44"/>
      <c r="J8" s="44" t="s">
        <v>1080</v>
      </c>
      <c r="K8" s="44"/>
      <c r="L8" s="48"/>
      <c r="M8" s="508"/>
      <c r="N8" s="509"/>
      <c r="O8" s="509"/>
      <c r="P8" s="509"/>
      <c r="Q8" s="509"/>
      <c r="R8" s="509"/>
      <c r="S8" s="509"/>
      <c r="T8" s="509"/>
      <c r="U8" s="509"/>
      <c r="V8" s="509"/>
      <c r="W8" s="509"/>
      <c r="X8" s="510"/>
      <c r="Y8" s="47"/>
      <c r="Z8" s="44"/>
    </row>
    <row r="9" spans="1:26" ht="18.75" customHeight="1" x14ac:dyDescent="0.2">
      <c r="A9" s="44"/>
      <c r="B9" s="44"/>
      <c r="C9" s="44"/>
      <c r="D9" s="44"/>
      <c r="E9" s="44"/>
      <c r="F9" s="44"/>
      <c r="G9" s="44"/>
      <c r="H9" s="44"/>
      <c r="I9" s="44"/>
      <c r="J9" s="44"/>
      <c r="K9" s="44"/>
      <c r="L9" s="48"/>
      <c r="M9" s="511"/>
      <c r="N9" s="512"/>
      <c r="O9" s="512"/>
      <c r="P9" s="512"/>
      <c r="Q9" s="512"/>
      <c r="R9" s="512"/>
      <c r="S9" s="512"/>
      <c r="T9" s="512"/>
      <c r="U9" s="512"/>
      <c r="V9" s="512"/>
      <c r="W9" s="512"/>
      <c r="X9" s="513"/>
      <c r="Y9" s="47"/>
      <c r="Z9" s="44"/>
    </row>
    <row r="10" spans="1:26" ht="20.25" customHeight="1" x14ac:dyDescent="0.2">
      <c r="A10" s="44"/>
      <c r="B10" s="44"/>
      <c r="C10" s="44"/>
      <c r="D10" s="44"/>
      <c r="E10" s="44"/>
      <c r="F10" s="44"/>
      <c r="G10" s="44"/>
      <c r="H10" s="44"/>
      <c r="I10" s="44"/>
      <c r="J10" s="517" t="s">
        <v>1028</v>
      </c>
      <c r="K10" s="517"/>
      <c r="L10" s="49"/>
      <c r="M10" s="566"/>
      <c r="N10" s="567"/>
      <c r="O10" s="567"/>
      <c r="P10" s="567"/>
      <c r="Q10" s="567"/>
      <c r="R10" s="567"/>
      <c r="S10" s="567"/>
      <c r="T10" s="567"/>
      <c r="U10" s="567"/>
      <c r="V10" s="567"/>
      <c r="W10" s="567"/>
      <c r="X10" s="568"/>
      <c r="Y10" s="47"/>
      <c r="Z10" s="44"/>
    </row>
    <row r="11" spans="1:26" ht="18.75" customHeight="1" x14ac:dyDescent="0.2">
      <c r="A11" s="44"/>
      <c r="B11" s="44"/>
      <c r="C11" s="44"/>
      <c r="D11" s="44"/>
      <c r="E11" s="44"/>
      <c r="F11" s="44"/>
      <c r="G11" s="44"/>
      <c r="H11" s="44"/>
      <c r="I11" s="44"/>
      <c r="J11" s="44" t="s">
        <v>1081</v>
      </c>
      <c r="K11" s="44"/>
      <c r="L11" s="44"/>
      <c r="M11" s="508"/>
      <c r="N11" s="509"/>
      <c r="O11" s="509"/>
      <c r="P11" s="509"/>
      <c r="Q11" s="509"/>
      <c r="R11" s="509"/>
      <c r="S11" s="509"/>
      <c r="T11" s="509"/>
      <c r="U11" s="509"/>
      <c r="V11" s="509"/>
      <c r="W11" s="509"/>
      <c r="X11" s="510"/>
      <c r="Y11" s="47"/>
      <c r="Z11" s="44"/>
    </row>
    <row r="12" spans="1:26" ht="24" customHeight="1" x14ac:dyDescent="0.2">
      <c r="A12" s="44"/>
      <c r="B12" s="44"/>
      <c r="C12" s="44"/>
      <c r="D12" s="44"/>
      <c r="E12" s="44"/>
      <c r="F12" s="44"/>
      <c r="G12" s="44"/>
      <c r="H12" s="44"/>
      <c r="I12" s="44"/>
      <c r="J12" s="44"/>
      <c r="K12" s="44"/>
      <c r="L12" s="44"/>
      <c r="M12" s="511"/>
      <c r="N12" s="512"/>
      <c r="O12" s="512"/>
      <c r="P12" s="512"/>
      <c r="Q12" s="512"/>
      <c r="R12" s="512"/>
      <c r="S12" s="512"/>
      <c r="T12" s="512"/>
      <c r="U12" s="512"/>
      <c r="V12" s="512"/>
      <c r="W12" s="512"/>
      <c r="X12" s="513"/>
      <c r="Y12" s="87"/>
      <c r="Z12" s="44"/>
    </row>
    <row r="13" spans="1:26" ht="15" customHeight="1" x14ac:dyDescent="0.2">
      <c r="A13" s="44"/>
      <c r="B13" s="44"/>
      <c r="C13" s="44"/>
      <c r="D13" s="44"/>
      <c r="E13" s="44"/>
      <c r="F13" s="44"/>
      <c r="G13" s="44"/>
      <c r="H13" s="44"/>
      <c r="I13" s="44"/>
      <c r="J13" s="44"/>
      <c r="K13" s="44"/>
      <c r="L13" s="44"/>
      <c r="M13" s="47" t="s">
        <v>1029</v>
      </c>
      <c r="N13" s="44"/>
      <c r="O13" s="44"/>
      <c r="P13" s="44"/>
      <c r="Q13" s="44"/>
      <c r="R13" s="44"/>
      <c r="S13" s="44"/>
      <c r="T13" s="44"/>
      <c r="U13" s="44"/>
      <c r="V13" s="44"/>
      <c r="W13" s="44"/>
      <c r="X13" s="44"/>
      <c r="Y13" s="44"/>
      <c r="Z13" s="44"/>
    </row>
    <row r="14" spans="1:26" ht="15" customHeight="1"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2">
      <c r="A15" s="519" t="s">
        <v>870</v>
      </c>
      <c r="B15" s="519"/>
      <c r="C15" s="519"/>
      <c r="D15" s="519"/>
      <c r="E15" s="519"/>
      <c r="F15" s="519"/>
      <c r="G15" s="519"/>
      <c r="H15" s="519"/>
      <c r="I15" s="519"/>
      <c r="J15" s="519"/>
      <c r="K15" s="519"/>
      <c r="L15" s="519"/>
      <c r="M15" s="519"/>
      <c r="N15" s="519"/>
      <c r="O15" s="519"/>
      <c r="P15" s="519"/>
      <c r="Q15" s="519"/>
      <c r="R15" s="519"/>
      <c r="S15" s="519"/>
      <c r="T15" s="519"/>
      <c r="U15" s="519"/>
      <c r="V15" s="519"/>
      <c r="W15" s="519"/>
      <c r="X15" s="519"/>
      <c r="Y15" s="44"/>
      <c r="Z15" s="44"/>
    </row>
    <row r="16" spans="1:26" ht="6.75" customHeight="1"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2">
      <c r="A17" s="559" t="s">
        <v>1135</v>
      </c>
      <c r="B17" s="559"/>
      <c r="C17" s="559"/>
      <c r="D17" s="559"/>
      <c r="E17" s="559"/>
      <c r="F17" s="559"/>
      <c r="G17" s="559"/>
      <c r="H17" s="559"/>
      <c r="I17" s="559"/>
      <c r="J17" s="559"/>
      <c r="K17" s="559"/>
      <c r="L17" s="559"/>
      <c r="M17" s="559"/>
      <c r="N17" s="559"/>
      <c r="O17" s="559"/>
      <c r="P17" s="559"/>
      <c r="Q17" s="559"/>
      <c r="R17" s="559"/>
      <c r="S17" s="559"/>
      <c r="T17" s="559"/>
      <c r="U17" s="559"/>
      <c r="V17" s="559"/>
      <c r="W17" s="559"/>
      <c r="X17" s="559"/>
      <c r="Y17" s="44"/>
      <c r="Z17" s="44"/>
    </row>
    <row r="18" spans="1:29" ht="23.25" customHeight="1" x14ac:dyDescent="0.2">
      <c r="A18" s="520" t="s">
        <v>1077</v>
      </c>
      <c r="B18" s="521"/>
      <c r="C18" s="521"/>
      <c r="D18" s="521"/>
      <c r="E18" s="521"/>
      <c r="F18" s="521"/>
      <c r="G18" s="521"/>
      <c r="H18" s="522"/>
      <c r="I18" s="520">
        <f>M11</f>
        <v>0</v>
      </c>
      <c r="J18" s="560"/>
      <c r="K18" s="560"/>
      <c r="L18" s="560"/>
      <c r="M18" s="560"/>
      <c r="N18" s="560"/>
      <c r="O18" s="560"/>
      <c r="P18" s="560"/>
      <c r="Q18" s="560"/>
      <c r="R18" s="560"/>
      <c r="S18" s="560"/>
      <c r="T18" s="560"/>
      <c r="U18" s="560"/>
      <c r="V18" s="560"/>
      <c r="W18" s="560"/>
      <c r="X18" s="561"/>
      <c r="Y18" s="50"/>
      <c r="Z18" s="46"/>
      <c r="AA18" s="51"/>
      <c r="AB18" s="51"/>
    </row>
    <row r="19" spans="1:29" ht="23.25" customHeight="1" x14ac:dyDescent="0.2">
      <c r="A19" s="523"/>
      <c r="B19" s="524"/>
      <c r="C19" s="524"/>
      <c r="D19" s="524"/>
      <c r="E19" s="524"/>
      <c r="F19" s="524"/>
      <c r="G19" s="524"/>
      <c r="H19" s="525"/>
      <c r="I19" s="514">
        <f>M12</f>
        <v>0</v>
      </c>
      <c r="J19" s="515"/>
      <c r="K19" s="515"/>
      <c r="L19" s="515"/>
      <c r="M19" s="515"/>
      <c r="N19" s="515"/>
      <c r="O19" s="515"/>
      <c r="P19" s="515"/>
      <c r="Q19" s="515"/>
      <c r="R19" s="515"/>
      <c r="S19" s="515"/>
      <c r="T19" s="515"/>
      <c r="U19" s="515"/>
      <c r="V19" s="515"/>
      <c r="W19" s="515"/>
      <c r="X19" s="516"/>
      <c r="Y19" s="50"/>
      <c r="Z19" s="46"/>
      <c r="AA19" s="51"/>
      <c r="AB19" s="51"/>
    </row>
    <row r="20" spans="1:29" ht="21.75" customHeight="1" x14ac:dyDescent="0.2">
      <c r="A20" s="520" t="s">
        <v>691</v>
      </c>
      <c r="B20" s="521"/>
      <c r="C20" s="521"/>
      <c r="D20" s="521"/>
      <c r="E20" s="521"/>
      <c r="F20" s="521"/>
      <c r="G20" s="521"/>
      <c r="H20" s="522"/>
      <c r="I20" s="52" t="s">
        <v>1030</v>
      </c>
      <c r="J20" s="504">
        <f>+M7</f>
        <v>0</v>
      </c>
      <c r="K20" s="505"/>
      <c r="L20" s="215" t="s">
        <v>1027</v>
      </c>
      <c r="M20" s="506">
        <f>+P7</f>
        <v>0</v>
      </c>
      <c r="N20" s="507"/>
      <c r="O20" s="213"/>
      <c r="P20" s="53"/>
      <c r="Q20" s="53"/>
      <c r="R20" s="53"/>
      <c r="S20" s="53"/>
      <c r="T20" s="53"/>
      <c r="U20" s="53"/>
      <c r="V20" s="53"/>
      <c r="W20" s="53"/>
      <c r="X20" s="54"/>
      <c r="Y20" s="50"/>
      <c r="Z20" s="46"/>
      <c r="AA20" s="51"/>
      <c r="AB20" s="51"/>
    </row>
    <row r="21" spans="1:29" ht="21.75" customHeight="1" x14ac:dyDescent="0.2">
      <c r="A21" s="523"/>
      <c r="B21" s="524"/>
      <c r="C21" s="524"/>
      <c r="D21" s="524"/>
      <c r="E21" s="524"/>
      <c r="F21" s="524"/>
      <c r="G21" s="524"/>
      <c r="H21" s="525"/>
      <c r="I21" s="526">
        <f>+M8</f>
        <v>0</v>
      </c>
      <c r="J21" s="527"/>
      <c r="K21" s="527"/>
      <c r="L21" s="527"/>
      <c r="M21" s="527"/>
      <c r="N21" s="527"/>
      <c r="O21" s="527"/>
      <c r="P21" s="527"/>
      <c r="Q21" s="527"/>
      <c r="R21" s="527"/>
      <c r="S21" s="527"/>
      <c r="T21" s="527"/>
      <c r="U21" s="527"/>
      <c r="V21" s="527"/>
      <c r="W21" s="527"/>
      <c r="X21" s="528"/>
      <c r="Y21" s="50"/>
      <c r="Z21" s="46"/>
      <c r="AA21" s="51"/>
      <c r="AB21" s="51"/>
    </row>
    <row r="22" spans="1:29" ht="20.25" customHeight="1" x14ac:dyDescent="0.2">
      <c r="A22" s="520" t="s">
        <v>1078</v>
      </c>
      <c r="B22" s="521"/>
      <c r="C22" s="521"/>
      <c r="D22" s="521"/>
      <c r="E22" s="521"/>
      <c r="F22" s="521"/>
      <c r="G22" s="521"/>
      <c r="H22" s="522"/>
      <c r="I22" s="520" t="str">
        <f>計画事業場!D29</f>
        <v/>
      </c>
      <c r="J22" s="521"/>
      <c r="K22" s="521"/>
      <c r="L22" s="521"/>
      <c r="M22" s="521" t="s">
        <v>1083</v>
      </c>
      <c r="N22" s="55"/>
      <c r="O22" s="55"/>
      <c r="P22" s="55"/>
      <c r="Q22" s="56"/>
      <c r="R22" s="55"/>
      <c r="S22" s="518"/>
      <c r="T22" s="518"/>
      <c r="U22" s="518"/>
      <c r="V22" s="55"/>
      <c r="W22" s="55"/>
      <c r="X22" s="57"/>
      <c r="Y22" s="44"/>
      <c r="Z22" s="44"/>
    </row>
    <row r="23" spans="1:29" ht="20.25" customHeight="1" x14ac:dyDescent="0.2">
      <c r="A23" s="523"/>
      <c r="B23" s="524"/>
      <c r="C23" s="524"/>
      <c r="D23" s="524"/>
      <c r="E23" s="524"/>
      <c r="F23" s="524"/>
      <c r="G23" s="524"/>
      <c r="H23" s="525"/>
      <c r="I23" s="523"/>
      <c r="J23" s="524"/>
      <c r="K23" s="524"/>
      <c r="L23" s="524"/>
      <c r="M23" s="524"/>
      <c r="N23" s="58"/>
      <c r="O23" s="58"/>
      <c r="P23" s="58"/>
      <c r="Q23" s="59"/>
      <c r="R23" s="58"/>
      <c r="S23" s="536"/>
      <c r="T23" s="536"/>
      <c r="U23" s="536"/>
      <c r="V23" s="58"/>
      <c r="W23" s="58"/>
      <c r="X23" s="60"/>
      <c r="Y23" s="44"/>
      <c r="Z23" s="44"/>
    </row>
    <row r="24" spans="1:29" ht="36" customHeight="1" x14ac:dyDescent="0.2">
      <c r="A24" s="529" t="s">
        <v>1031</v>
      </c>
      <c r="B24" s="530"/>
      <c r="C24" s="530"/>
      <c r="D24" s="530"/>
      <c r="E24" s="530"/>
      <c r="F24" s="530"/>
      <c r="G24" s="530"/>
      <c r="H24" s="531"/>
      <c r="I24" s="529" t="str">
        <f>IF(T24="","",VLOOKUP(計画表紙!T24,産業分類表!A4:B102,2,FALSE))</f>
        <v/>
      </c>
      <c r="J24" s="530"/>
      <c r="K24" s="530"/>
      <c r="L24" s="530"/>
      <c r="M24" s="530"/>
      <c r="N24" s="530"/>
      <c r="O24" s="530"/>
      <c r="P24" s="530"/>
      <c r="Q24" s="531"/>
      <c r="R24" s="529" t="s">
        <v>1032</v>
      </c>
      <c r="S24" s="531"/>
      <c r="T24" s="534"/>
      <c r="U24" s="534"/>
      <c r="V24" s="534"/>
      <c r="W24" s="534"/>
      <c r="X24" s="535"/>
      <c r="Y24" s="50"/>
      <c r="Z24" s="62"/>
      <c r="AA24" s="51"/>
      <c r="AB24" s="51"/>
      <c r="AC24" s="51"/>
    </row>
    <row r="25" spans="1:29" ht="36" customHeight="1" x14ac:dyDescent="0.2">
      <c r="A25" s="520" t="s">
        <v>1033</v>
      </c>
      <c r="B25" s="521"/>
      <c r="C25" s="521"/>
      <c r="D25" s="521"/>
      <c r="E25" s="521"/>
      <c r="F25" s="521"/>
      <c r="G25" s="521"/>
      <c r="H25" s="522"/>
      <c r="I25" s="532"/>
      <c r="J25" s="533"/>
      <c r="K25" s="533"/>
      <c r="L25" s="533"/>
      <c r="M25" s="533"/>
      <c r="N25" s="533"/>
      <c r="O25" s="61" t="s">
        <v>1079</v>
      </c>
      <c r="P25" s="61"/>
      <c r="Q25" s="63"/>
      <c r="R25" s="61"/>
      <c r="S25" s="61"/>
      <c r="T25" s="61"/>
      <c r="U25" s="61"/>
      <c r="V25" s="61"/>
      <c r="W25" s="61"/>
      <c r="X25" s="64"/>
      <c r="Y25" s="44"/>
      <c r="Z25" s="44"/>
    </row>
    <row r="26" spans="1:29" ht="19.5" customHeight="1" x14ac:dyDescent="0.2">
      <c r="A26" s="520" t="s">
        <v>1034</v>
      </c>
      <c r="B26" s="521"/>
      <c r="C26" s="521"/>
      <c r="D26" s="521"/>
      <c r="E26" s="521"/>
      <c r="F26" s="521"/>
      <c r="G26" s="521"/>
      <c r="H26" s="522"/>
      <c r="I26" s="552" t="s">
        <v>1075</v>
      </c>
      <c r="J26" s="553"/>
      <c r="K26" s="553"/>
      <c r="L26" s="554"/>
      <c r="M26" s="546"/>
      <c r="N26" s="547"/>
      <c r="O26" s="547"/>
      <c r="P26" s="547"/>
      <c r="Q26" s="547"/>
      <c r="R26" s="547"/>
      <c r="S26" s="547"/>
      <c r="T26" s="547"/>
      <c r="U26" s="547"/>
      <c r="V26" s="547"/>
      <c r="W26" s="547"/>
      <c r="X26" s="548"/>
      <c r="Y26" s="65"/>
      <c r="Z26" s="66"/>
    </row>
    <row r="27" spans="1:29" ht="19.5" customHeight="1" x14ac:dyDescent="0.2">
      <c r="A27" s="537"/>
      <c r="B27" s="538"/>
      <c r="C27" s="538"/>
      <c r="D27" s="538"/>
      <c r="E27" s="538"/>
      <c r="F27" s="538"/>
      <c r="G27" s="538"/>
      <c r="H27" s="539"/>
      <c r="I27" s="555" t="s">
        <v>1076</v>
      </c>
      <c r="J27" s="556"/>
      <c r="K27" s="556"/>
      <c r="L27" s="557"/>
      <c r="M27" s="540"/>
      <c r="N27" s="541"/>
      <c r="O27" s="541"/>
      <c r="P27" s="541"/>
      <c r="Q27" s="541"/>
      <c r="R27" s="541"/>
      <c r="S27" s="541"/>
      <c r="T27" s="541"/>
      <c r="U27" s="541"/>
      <c r="V27" s="541"/>
      <c r="W27" s="541"/>
      <c r="X27" s="542"/>
      <c r="Y27" s="65"/>
      <c r="Z27" s="66"/>
    </row>
    <row r="28" spans="1:29" ht="19.5" customHeight="1" x14ac:dyDescent="0.2">
      <c r="A28" s="537"/>
      <c r="B28" s="538"/>
      <c r="C28" s="538"/>
      <c r="D28" s="538"/>
      <c r="E28" s="538"/>
      <c r="F28" s="538"/>
      <c r="G28" s="538"/>
      <c r="H28" s="539"/>
      <c r="I28" s="555" t="s">
        <v>1035</v>
      </c>
      <c r="J28" s="556"/>
      <c r="K28" s="556"/>
      <c r="L28" s="557"/>
      <c r="M28" s="540"/>
      <c r="N28" s="541"/>
      <c r="O28" s="541"/>
      <c r="P28" s="541"/>
      <c r="Q28" s="541"/>
      <c r="R28" s="541"/>
      <c r="S28" s="541"/>
      <c r="T28" s="541"/>
      <c r="U28" s="541"/>
      <c r="V28" s="541"/>
      <c r="W28" s="541"/>
      <c r="X28" s="542"/>
      <c r="Y28" s="44"/>
      <c r="Z28" s="44"/>
    </row>
    <row r="29" spans="1:29" ht="19.5" customHeight="1" x14ac:dyDescent="0.2">
      <c r="A29" s="523"/>
      <c r="B29" s="524"/>
      <c r="C29" s="524"/>
      <c r="D29" s="524"/>
      <c r="E29" s="524"/>
      <c r="F29" s="524"/>
      <c r="G29" s="524"/>
      <c r="H29" s="525"/>
      <c r="I29" s="549" t="s">
        <v>1036</v>
      </c>
      <c r="J29" s="550"/>
      <c r="K29" s="550"/>
      <c r="L29" s="551"/>
      <c r="M29" s="543"/>
      <c r="N29" s="544"/>
      <c r="O29" s="544"/>
      <c r="P29" s="544"/>
      <c r="Q29" s="544"/>
      <c r="R29" s="544"/>
      <c r="S29" s="544"/>
      <c r="T29" s="544"/>
      <c r="U29" s="544"/>
      <c r="V29" s="544"/>
      <c r="W29" s="544"/>
      <c r="X29" s="545"/>
      <c r="Y29" s="44"/>
      <c r="Z29" s="44"/>
    </row>
    <row r="30" spans="1:29" ht="9" customHeight="1" x14ac:dyDescent="0.2">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2">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2">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2">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2">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2">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2"/>
  </sheetData>
  <mergeCells count="38">
    <mergeCell ref="A5:F5"/>
    <mergeCell ref="A18:H19"/>
    <mergeCell ref="A17:X17"/>
    <mergeCell ref="M11:X11"/>
    <mergeCell ref="I18:X18"/>
    <mergeCell ref="M7:N7"/>
    <mergeCell ref="P7:Q7"/>
    <mergeCell ref="M12:X12"/>
    <mergeCell ref="M10:X10"/>
    <mergeCell ref="A26:H29"/>
    <mergeCell ref="M28:X28"/>
    <mergeCell ref="M29:X29"/>
    <mergeCell ref="M27:X27"/>
    <mergeCell ref="M26:X26"/>
    <mergeCell ref="I29:L29"/>
    <mergeCell ref="I26:L26"/>
    <mergeCell ref="I27:L27"/>
    <mergeCell ref="I28:L28"/>
    <mergeCell ref="S22:U22"/>
    <mergeCell ref="A15:X15"/>
    <mergeCell ref="A20:H21"/>
    <mergeCell ref="I21:X21"/>
    <mergeCell ref="A25:H25"/>
    <mergeCell ref="A24:H24"/>
    <mergeCell ref="I25:N25"/>
    <mergeCell ref="I22:L23"/>
    <mergeCell ref="M22:M23"/>
    <mergeCell ref="A22:H23"/>
    <mergeCell ref="R24:S24"/>
    <mergeCell ref="T24:X24"/>
    <mergeCell ref="S23:U23"/>
    <mergeCell ref="I24:Q24"/>
    <mergeCell ref="S3:W3"/>
    <mergeCell ref="J20:K20"/>
    <mergeCell ref="M20:N20"/>
    <mergeCell ref="M8:X9"/>
    <mergeCell ref="I19:X19"/>
    <mergeCell ref="J10:K10"/>
  </mergeCells>
  <phoneticPr fontId="3"/>
  <dataValidations count="7">
    <dataValidation imeMode="off" allowBlank="1" showInputMessage="1" showErrorMessage="1" sqref="L20 O7"/>
    <dataValidation imeMode="halfKatakana" allowBlank="1" showInputMessage="1" showErrorMessage="1" sqref="M10:X10"/>
    <dataValidation type="whole" imeMode="off" allowBlank="1" showInputMessage="1" showErrorMessage="1" sqref="M7:N7">
      <formula1>0</formula1>
      <formula2>999</formula2>
    </dataValidation>
    <dataValidation type="whole" imeMode="off" allowBlank="1" showInputMessage="1" showErrorMessage="1" sqref="P7:Q7">
      <formula1>0</formula1>
      <formula2>9999</formula2>
    </dataValidation>
    <dataValidation type="whole" allowBlank="1" showInputMessage="1" showErrorMessage="1" sqref="T24:X24 R3">
      <formula1>1</formula1>
      <formula2>99</formula2>
    </dataValidation>
    <dataValidation imeMode="hiragana" allowBlank="1" showInputMessage="1" showErrorMessage="1" sqref="A5:F5 M8:X9 M11:X11 M12:X12 M26:X26"/>
    <dataValidation imeMode="fullAlpha" allowBlank="1" showInputMessage="1" showErrorMessage="1" sqref="M29:X29"/>
  </dataValidations>
  <pageMargins left="0.55118110236220474" right="0.55118110236220474" top="0.78740157480314965" bottom="3.3858267716535435" header="0.51181102362204722" footer="0.51181102362204722"/>
  <pageSetup paperSize="9" scale="99" orientation="portrait" horizontalDpi="2400" verticalDpi="24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59999389629810485"/>
  </sheetPr>
  <dimension ref="A1:CG5015"/>
  <sheetViews>
    <sheetView zoomScale="70" zoomScaleNormal="70" zoomScaleSheetLayoutView="85" workbookViewId="0">
      <pane ySplit="13" topLeftCell="A14" activePane="bottomLeft" state="frozen"/>
      <selection activeCell="P55" sqref="P55"/>
      <selection pane="bottomLeft" activeCell="H19" sqref="H19"/>
    </sheetView>
  </sheetViews>
  <sheetFormatPr defaultColWidth="9" defaultRowHeight="13" x14ac:dyDescent="0.2"/>
  <cols>
    <col min="1" max="1" width="5" style="3" bestFit="1" customWidth="1"/>
    <col min="2" max="2" width="2.90625" style="3" customWidth="1"/>
    <col min="3" max="3" width="6.6328125" style="3" customWidth="1"/>
    <col min="4" max="4" width="4.08984375" style="3" customWidth="1"/>
    <col min="5" max="5" width="2.6328125" style="3" customWidth="1"/>
    <col min="6" max="6" width="4.08984375" style="3" customWidth="1"/>
    <col min="7" max="7" width="10.90625" style="3" customWidth="1"/>
    <col min="8" max="8" width="15.6328125" style="3" customWidth="1"/>
    <col min="9" max="9" width="7.90625" style="4" customWidth="1"/>
    <col min="10" max="10" width="19.6328125" style="3" customWidth="1"/>
    <col min="11" max="11" width="15.6328125" style="482" customWidth="1"/>
    <col min="12" max="12" width="6.6328125" style="384" hidden="1" customWidth="1"/>
    <col min="13" max="13" width="10.6328125" style="384" hidden="1" customWidth="1"/>
    <col min="14" max="14" width="6.6328125" style="384" hidden="1" customWidth="1"/>
    <col min="15" max="15" width="6.08984375" style="384" hidden="1" customWidth="1"/>
    <col min="16" max="18" width="4.90625" style="384" hidden="1" customWidth="1"/>
    <col min="19" max="19" width="5.453125" style="384" hidden="1" customWidth="1"/>
    <col min="20" max="22" width="5.6328125" style="384" hidden="1" customWidth="1"/>
    <col min="23" max="23" width="8.90625" style="3" customWidth="1"/>
    <col min="24" max="24" width="8.90625" style="5" hidden="1" customWidth="1"/>
    <col min="25" max="85" width="8.90625" style="3" hidden="1" customWidth="1"/>
    <col min="86" max="86" width="8.90625" style="3" customWidth="1"/>
    <col min="87" max="16384" width="9" style="3"/>
  </cols>
  <sheetData>
    <row r="1" spans="1:84" s="384" customFormat="1" ht="21" customHeight="1" thickBot="1" x14ac:dyDescent="0.35">
      <c r="A1" s="88" t="s">
        <v>1760</v>
      </c>
      <c r="C1" s="385"/>
      <c r="D1" s="385"/>
      <c r="E1" s="385"/>
      <c r="F1" s="385"/>
      <c r="G1" s="385"/>
      <c r="H1" s="385"/>
      <c r="I1" s="386"/>
      <c r="J1" s="385"/>
      <c r="K1" s="291"/>
      <c r="L1" s="385"/>
      <c r="M1" s="385"/>
      <c r="N1" s="385"/>
      <c r="O1" s="385"/>
      <c r="X1" s="387"/>
    </row>
    <row r="2" spans="1:84" s="384" customFormat="1" ht="30" hidden="1" customHeight="1" thickBot="1" x14ac:dyDescent="0.35">
      <c r="A2" s="388"/>
      <c r="H2" s="389" t="s">
        <v>692</v>
      </c>
      <c r="I2" s="569" t="s">
        <v>1059</v>
      </c>
      <c r="J2" s="570"/>
      <c r="K2" s="476" t="s">
        <v>1058</v>
      </c>
      <c r="X2" s="387"/>
    </row>
    <row r="3" spans="1:84" s="384" customFormat="1" ht="16.5" hidden="1" x14ac:dyDescent="0.25">
      <c r="B3" s="575" t="s">
        <v>1752</v>
      </c>
      <c r="C3" s="576"/>
      <c r="D3" s="577"/>
      <c r="E3" s="577"/>
      <c r="F3" s="578"/>
      <c r="G3" s="390" t="s">
        <v>814</v>
      </c>
      <c r="H3" s="391" t="str">
        <f>IF(SUM($T$16:$T$1015)=0,"",SUM($T$16:$T$1015))</f>
        <v/>
      </c>
      <c r="I3" s="573" t="str">
        <f>IF(H3="","",AVERAGE($T$16:$T$1015))</f>
        <v/>
      </c>
      <c r="J3" s="574"/>
      <c r="K3" s="477" t="str">
        <f>IF(H3="","",SUM($T$16:$T$1015)*1000/SUM($N$16:$N$1015))</f>
        <v/>
      </c>
      <c r="L3" s="392" t="str">
        <f>IF(COUNTIF($T$16:$T$1015,"エラー"),"エラーがあります。再確認してください",IF(COUNTIF($P$16:$P$1015,"エラー"),"エラーがあります。再確認してください",IF(COUNTIF($N$16:$N$1015,"エラー"),"エラーがあります。再確認してください","")))</f>
        <v/>
      </c>
      <c r="M3" s="393"/>
      <c r="X3" s="387"/>
    </row>
    <row r="4" spans="1:84" s="384" customFormat="1" ht="17.25" hidden="1" customHeight="1" x14ac:dyDescent="0.2">
      <c r="B4" s="579"/>
      <c r="C4" s="580"/>
      <c r="D4" s="581"/>
      <c r="E4" s="581"/>
      <c r="F4" s="582"/>
      <c r="G4" s="394" t="s">
        <v>815</v>
      </c>
      <c r="H4" s="395"/>
      <c r="I4" s="586" t="s">
        <v>698</v>
      </c>
      <c r="J4" s="587"/>
      <c r="K4" s="478" t="s">
        <v>698</v>
      </c>
      <c r="L4" s="396"/>
      <c r="M4" s="393"/>
      <c r="N4" s="393"/>
      <c r="X4" s="387"/>
    </row>
    <row r="5" spans="1:84" s="384" customFormat="1" ht="17.25" hidden="1" customHeight="1" thickBot="1" x14ac:dyDescent="0.25">
      <c r="B5" s="583"/>
      <c r="C5" s="584"/>
      <c r="D5" s="584"/>
      <c r="E5" s="584"/>
      <c r="F5" s="585"/>
      <c r="G5" s="397" t="s">
        <v>695</v>
      </c>
      <c r="H5" s="398" t="str">
        <f>IF(OR(H3="",H4=""),"",ROUNDDOWN((H3-H4)/H3,2))</f>
        <v/>
      </c>
      <c r="I5" s="571" t="s">
        <v>698</v>
      </c>
      <c r="J5" s="572"/>
      <c r="K5" s="479" t="s">
        <v>698</v>
      </c>
      <c r="L5" s="396"/>
      <c r="M5" s="393"/>
      <c r="N5" s="393"/>
      <c r="X5" s="387"/>
    </row>
    <row r="6" spans="1:84" s="384" customFormat="1" ht="16.5" hidden="1" x14ac:dyDescent="0.25">
      <c r="B6" s="575" t="s">
        <v>1753</v>
      </c>
      <c r="C6" s="576"/>
      <c r="D6" s="577"/>
      <c r="E6" s="577"/>
      <c r="F6" s="578"/>
      <c r="G6" s="390" t="s">
        <v>814</v>
      </c>
      <c r="H6" s="391" t="str">
        <f>IF(SUM($U$16:$U$1015)=0,"",SUM($U$16:$U$1015))</f>
        <v/>
      </c>
      <c r="I6" s="573" t="str">
        <f>IF(H6="","",AVERAGE($U$16:$U$1015))</f>
        <v/>
      </c>
      <c r="J6" s="574"/>
      <c r="K6" s="477" t="str">
        <f>IF(H6="","",SUM($U$16:$U$1015)*1000/SUM($N$16:$N$1015))</f>
        <v/>
      </c>
      <c r="L6" s="392" t="str">
        <f>IF(COUNTIF($U$16:$U$1015,"エラー"),"エラーがあります。再確認してください",IF(COUNTIF($Q$16:$Q$1015,"エラー"),"エラーがあります。再確認してください",IF(COUNTIF($N$16:$N$1015,"エラー"),"エラーがあります。再確認してください","")))</f>
        <v/>
      </c>
      <c r="M6" s="393"/>
      <c r="X6" s="387"/>
    </row>
    <row r="7" spans="1:84" s="384" customFormat="1" ht="17.25" hidden="1" customHeight="1" x14ac:dyDescent="0.2">
      <c r="B7" s="579"/>
      <c r="C7" s="580"/>
      <c r="D7" s="581"/>
      <c r="E7" s="581"/>
      <c r="F7" s="582"/>
      <c r="G7" s="394" t="s">
        <v>815</v>
      </c>
      <c r="H7" s="399"/>
      <c r="I7" s="586" t="s">
        <v>698</v>
      </c>
      <c r="J7" s="587"/>
      <c r="K7" s="478" t="s">
        <v>698</v>
      </c>
      <c r="L7" s="396"/>
      <c r="M7" s="393"/>
      <c r="N7" s="393"/>
      <c r="X7" s="387"/>
    </row>
    <row r="8" spans="1:84" s="384" customFormat="1" ht="17.25" hidden="1" customHeight="1" thickBot="1" x14ac:dyDescent="0.25">
      <c r="B8" s="583"/>
      <c r="C8" s="584"/>
      <c r="D8" s="584"/>
      <c r="E8" s="584"/>
      <c r="F8" s="585"/>
      <c r="G8" s="397" t="s">
        <v>696</v>
      </c>
      <c r="H8" s="400" t="str">
        <f>IF(OR(H6="",H7=""),"",ROUNDDOWN((H6-H7)/H6,2))</f>
        <v/>
      </c>
      <c r="I8" s="571" t="s">
        <v>698</v>
      </c>
      <c r="J8" s="572"/>
      <c r="K8" s="479" t="s">
        <v>698</v>
      </c>
      <c r="L8" s="396"/>
      <c r="M8" s="393"/>
      <c r="N8" s="393"/>
      <c r="X8" s="387"/>
    </row>
    <row r="9" spans="1:84" s="384" customFormat="1" ht="16.5" hidden="1" x14ac:dyDescent="0.25">
      <c r="B9" s="575" t="s">
        <v>1754</v>
      </c>
      <c r="C9" s="576"/>
      <c r="D9" s="577"/>
      <c r="E9" s="577"/>
      <c r="F9" s="578"/>
      <c r="G9" s="390" t="s">
        <v>814</v>
      </c>
      <c r="H9" s="391" t="str">
        <f>IF(SUM($V$16:$V$1015)=0,"",SUM($V$16:$V$1015))</f>
        <v/>
      </c>
      <c r="I9" s="573" t="str">
        <f>IF(H9="","",AVERAGE($V$16:$V$1015))</f>
        <v/>
      </c>
      <c r="J9" s="574"/>
      <c r="K9" s="477" t="str">
        <f>IF(H9="","",SUM($V$16:$V$1015)*1000/SUM($N$16:$N$1015))</f>
        <v/>
      </c>
      <c r="L9" s="396"/>
      <c r="M9" s="393"/>
      <c r="N9" s="401"/>
      <c r="X9" s="387"/>
    </row>
    <row r="10" spans="1:84" s="384" customFormat="1" ht="17.25" hidden="1" customHeight="1" x14ac:dyDescent="0.2">
      <c r="B10" s="579"/>
      <c r="C10" s="580"/>
      <c r="D10" s="581"/>
      <c r="E10" s="581"/>
      <c r="F10" s="582"/>
      <c r="G10" s="394" t="s">
        <v>815</v>
      </c>
      <c r="H10" s="402"/>
      <c r="I10" s="586" t="s">
        <v>698</v>
      </c>
      <c r="J10" s="587"/>
      <c r="K10" s="478" t="s">
        <v>698</v>
      </c>
      <c r="L10" s="396"/>
      <c r="M10" s="393"/>
      <c r="N10" s="393"/>
      <c r="X10" s="387"/>
      <c r="AW10" s="393"/>
    </row>
    <row r="11" spans="1:84" s="384" customFormat="1" ht="17.25" hidden="1" customHeight="1" thickBot="1" x14ac:dyDescent="0.25">
      <c r="B11" s="583"/>
      <c r="C11" s="584"/>
      <c r="D11" s="584"/>
      <c r="E11" s="584"/>
      <c r="F11" s="585"/>
      <c r="G11" s="397" t="s">
        <v>695</v>
      </c>
      <c r="H11" s="400" t="str">
        <f>IF(OR(H9="",H10=""),"",ROUNDDOWN((H9-H10)/H9,2))</f>
        <v/>
      </c>
      <c r="I11" s="571" t="s">
        <v>698</v>
      </c>
      <c r="J11" s="572"/>
      <c r="K11" s="479" t="s">
        <v>698</v>
      </c>
      <c r="L11" s="396"/>
      <c r="M11" s="393"/>
      <c r="N11" s="393"/>
      <c r="X11" s="387"/>
      <c r="AW11" s="393"/>
    </row>
    <row r="12" spans="1:84" s="384" customFormat="1" ht="18" hidden="1" customHeight="1" x14ac:dyDescent="0.25">
      <c r="B12" s="403"/>
      <c r="C12" s="403"/>
      <c r="D12" s="403"/>
      <c r="E12" s="403"/>
      <c r="F12" s="403"/>
      <c r="G12" s="403"/>
      <c r="H12" s="404"/>
      <c r="I12" s="405"/>
      <c r="J12" s="403"/>
      <c r="K12" s="480" t="s">
        <v>708</v>
      </c>
      <c r="L12" s="407"/>
      <c r="M12" s="407"/>
      <c r="X12" s="387"/>
      <c r="AW12" s="393"/>
    </row>
    <row r="13" spans="1:84" ht="17" hidden="1" thickBot="1" x14ac:dyDescent="0.3">
      <c r="B13" s="384" t="s">
        <v>982</v>
      </c>
      <c r="H13" s="41" t="str">
        <f>IF(SUM($X$16:$X$1015)&gt;=1,"事業場コードをすべての車両に記入しないと計画事業場のシートの台数が自動で計算されません","")</f>
        <v/>
      </c>
      <c r="K13" s="481"/>
      <c r="R13" s="408"/>
      <c r="S13" s="408"/>
      <c r="AW13" s="102"/>
    </row>
    <row r="14" spans="1:84" ht="42" customHeight="1" x14ac:dyDescent="0.2">
      <c r="A14" s="601" t="s">
        <v>1153</v>
      </c>
      <c r="B14" s="603" t="s">
        <v>224</v>
      </c>
      <c r="C14" s="607" t="s">
        <v>876</v>
      </c>
      <c r="D14" s="608"/>
      <c r="E14" s="608"/>
      <c r="F14" s="609"/>
      <c r="G14" s="605" t="s">
        <v>808</v>
      </c>
      <c r="H14" s="605" t="s">
        <v>1162</v>
      </c>
      <c r="I14" s="610" t="s">
        <v>1163</v>
      </c>
      <c r="J14" s="588" t="s">
        <v>1164</v>
      </c>
      <c r="K14" s="840" t="s">
        <v>619</v>
      </c>
      <c r="L14" s="834" t="s">
        <v>810</v>
      </c>
      <c r="M14" s="592"/>
      <c r="N14" s="593" t="s">
        <v>776</v>
      </c>
      <c r="O14" s="595" t="s">
        <v>823</v>
      </c>
      <c r="P14" s="597" t="s">
        <v>824</v>
      </c>
      <c r="Q14" s="598"/>
      <c r="R14" s="599"/>
      <c r="S14" s="595" t="s">
        <v>1175</v>
      </c>
      <c r="T14" s="597" t="s">
        <v>975</v>
      </c>
      <c r="U14" s="598"/>
      <c r="V14" s="600"/>
      <c r="W14" s="39"/>
      <c r="X14" s="175"/>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590"/>
    </row>
    <row r="15" spans="1:84" ht="42" customHeight="1" thickBot="1" x14ac:dyDescent="0.25">
      <c r="A15" s="602"/>
      <c r="B15" s="604"/>
      <c r="C15" s="100" t="s">
        <v>871</v>
      </c>
      <c r="D15" s="100" t="s">
        <v>872</v>
      </c>
      <c r="E15" s="100" t="s">
        <v>873</v>
      </c>
      <c r="F15" s="100" t="s">
        <v>874</v>
      </c>
      <c r="G15" s="606"/>
      <c r="H15" s="606"/>
      <c r="I15" s="611"/>
      <c r="J15" s="589"/>
      <c r="K15" s="841"/>
      <c r="L15" s="835" t="s">
        <v>811</v>
      </c>
      <c r="M15" s="410" t="s">
        <v>812</v>
      </c>
      <c r="N15" s="594"/>
      <c r="O15" s="596"/>
      <c r="P15" s="410" t="s">
        <v>825</v>
      </c>
      <c r="Q15" s="410" t="s">
        <v>826</v>
      </c>
      <c r="R15" s="410" t="s">
        <v>1755</v>
      </c>
      <c r="S15" s="596"/>
      <c r="T15" s="409" t="s">
        <v>623</v>
      </c>
      <c r="U15" s="409" t="s">
        <v>624</v>
      </c>
      <c r="V15" s="411" t="s">
        <v>1756</v>
      </c>
      <c r="W15" s="40"/>
      <c r="X15" s="173" t="s">
        <v>622</v>
      </c>
      <c r="Y15" s="174" t="s">
        <v>878</v>
      </c>
      <c r="Z15" s="174" t="s">
        <v>879</v>
      </c>
      <c r="AA15" s="174" t="s">
        <v>880</v>
      </c>
      <c r="AB15" s="174" t="s">
        <v>616</v>
      </c>
      <c r="AC15" s="174" t="s">
        <v>1165</v>
      </c>
      <c r="AD15" s="174" t="s">
        <v>615</v>
      </c>
      <c r="AE15" s="174" t="s">
        <v>1166</v>
      </c>
      <c r="AF15" s="174" t="s">
        <v>1167</v>
      </c>
      <c r="AG15" s="174" t="s">
        <v>837</v>
      </c>
      <c r="AH15" s="174" t="s">
        <v>614</v>
      </c>
      <c r="AI15" s="174" t="s">
        <v>613</v>
      </c>
      <c r="AJ15" s="174" t="s">
        <v>1145</v>
      </c>
      <c r="AK15" s="174" t="s">
        <v>612</v>
      </c>
      <c r="AL15" s="174" t="s">
        <v>1146</v>
      </c>
      <c r="AM15" s="174" t="s">
        <v>784</v>
      </c>
      <c r="AN15" s="174" t="s">
        <v>785</v>
      </c>
      <c r="AO15" s="174" t="s">
        <v>1147</v>
      </c>
      <c r="AP15" s="174" t="s">
        <v>1148</v>
      </c>
      <c r="AQ15" s="174" t="s">
        <v>1149</v>
      </c>
      <c r="AR15" s="174" t="s">
        <v>1152</v>
      </c>
      <c r="AS15" s="174" t="s">
        <v>200</v>
      </c>
      <c r="AT15" s="174" t="s">
        <v>1072</v>
      </c>
      <c r="AU15" s="174" t="s">
        <v>1070</v>
      </c>
      <c r="AV15" s="174" t="s">
        <v>1074</v>
      </c>
      <c r="AW15" s="591"/>
    </row>
    <row r="16" spans="1:84" s="12" customFormat="1" ht="13.5" customHeight="1" x14ac:dyDescent="0.2">
      <c r="A16" s="162">
        <v>1</v>
      </c>
      <c r="B16" s="159"/>
      <c r="C16" s="101"/>
      <c r="D16" s="119"/>
      <c r="E16" s="101"/>
      <c r="F16" s="101"/>
      <c r="G16" s="218"/>
      <c r="H16" s="30"/>
      <c r="I16" s="31"/>
      <c r="J16" s="32"/>
      <c r="K16" s="842"/>
      <c r="L16" s="836"/>
      <c r="M16" s="412"/>
      <c r="N16" s="413"/>
      <c r="O16" s="414"/>
      <c r="P16" s="415" t="str">
        <f>IF(ISBLANK(K16)=TRUE,"",IF(ISNUMBER(AJ16)=TRUE,AJ16,"エラー"))</f>
        <v/>
      </c>
      <c r="Q16" s="415" t="str">
        <f t="shared" ref="Q16" si="0">IF(ISBLANK(K16)=TRUE,"",IF(ISNUMBER(AM16)=TRUE,AM16,"エラー"))</f>
        <v/>
      </c>
      <c r="R16" s="416" t="str">
        <f t="shared" ref="R16" si="1">IF(ISBLANK(K16)=TRUE,"",IF(ISNUMBER(AS16)=TRUE,AS16,"エラー"))</f>
        <v/>
      </c>
      <c r="S16" s="417" t="str">
        <f t="shared" ref="S16" si="2">IF(OR(N16="",O16=""),"",N16/O16)</f>
        <v/>
      </c>
      <c r="T16" s="418" t="str">
        <f t="shared" ref="T16" si="3">IF(P16="","",IF(ISERROR(P16*N16*AC16),"エラー",IF(ISBLANK(P16)=TRUE,"エラー",IF(ISBLANK(N16)=TRUE,"エラー",IF(AV16=1,"エラー",P16*N16*AC16/1000)))))</f>
        <v/>
      </c>
      <c r="U16" s="418" t="str">
        <f t="shared" ref="U16" si="4">IF(Q16="","",IF(ISERROR(Q16*N16*AC16),"エラー",IF(ISBLANK(Q16)=TRUE,"エラー",IF(ISBLANK(N16)=TRUE,"エラー",IF(AV16=1,"エラー",Q16*N16*AC16/1000)))))</f>
        <v/>
      </c>
      <c r="V16" s="419" t="str">
        <f t="shared" ref="V16" si="5">IF(R16="","",IF(ISERROR(R16*O16),"エラー",IF(ISBLANK(R16)=TRUE,"エラー",IF(ISBLANK(O16)=TRUE,"エラー",IF(AV16=1,"エラー",R16*O16/1000)))))</f>
        <v/>
      </c>
      <c r="W16" s="38"/>
      <c r="X16" s="29" t="str">
        <f t="shared" ref="X16:X79" si="6">IF(ISBLANK(H16)=TRUE,"",IF(OR(ISBLANK(B16)=TRUE),1,""))</f>
        <v/>
      </c>
      <c r="Y16" s="6" t="e">
        <f t="shared" ref="Y16:Y79" si="7">VLOOKUP(H16,$AX$17:$BA$23,2,FALSE)</f>
        <v>#N/A</v>
      </c>
      <c r="Z16" s="6" t="e">
        <f t="shared" ref="Z16:Z79" si="8">VLOOKUP(H16,$AX$17:$BA$23,3,FALSE)</f>
        <v>#N/A</v>
      </c>
      <c r="AA16" s="6" t="e">
        <f t="shared" ref="AA16:AA79" si="9">VLOOKUP(H16,$AX$17:$BA$23,4,FALSE)</f>
        <v>#N/A</v>
      </c>
      <c r="AB16" s="6" t="str">
        <f t="shared" ref="AB16:AB79" si="10">IF(ISERROR(SEARCH("-",I16,1))=TRUE,ASC(UPPER(I16)),ASC(UPPER(LEFT(I16,SEARCH("-",I16,1)-1))))</f>
        <v/>
      </c>
      <c r="AC16" s="10">
        <f t="shared" ref="AC16:AC79" si="11">IF(J16&gt;3500,J16/1000,1)</f>
        <v>1</v>
      </c>
      <c r="AD16" s="6" t="e">
        <f>IF(AA16=9,0,IF(J16&lt;=2500,IF(J16&lt;=1700,1,2),IF(J16&lt;=12000,IF(J16&lt;=3500,3,4),IF(ISERROR(SEARCH(LEFT(I16,1),"LFMRQST")),4,IF(AND(LEN(I16)&lt;&gt;3,AF16&lt;&gt;"軽"),4,5)))))</f>
        <v>#N/A</v>
      </c>
      <c r="AE16" s="6" t="e">
        <f>IF(AA16=5,0,IF(AA16=9,0,IF(J16&lt;=2500,IF(J16&lt;=1700,1,2),IF(J16&lt;=12000,IF(J16&lt;=3500,3,4),IF(ISERROR(SEARCH(LEFT(I16,1),"LFMRQST")),4,IF(AND(LEN(I16)&lt;&gt;3,AF16&lt;&gt;"軽"),4,5))))))</f>
        <v>#N/A</v>
      </c>
      <c r="AF16" s="6" t="e">
        <f>VLOOKUP(K16,$BF$17:$BG$27,2,FALSE)</f>
        <v>#N/A</v>
      </c>
      <c r="AG16" s="6" t="e">
        <f>VLOOKUP(AI16,排出係数表,9,FALSE)</f>
        <v>#N/A</v>
      </c>
      <c r="AH16" s="11" t="str">
        <f t="shared" ref="AH16:AH79" si="12">IF(OR(ISBLANK(K16)=TRUE,ISBLANK(B16)=TRUE)," ",CONCATENATE(B16,AA16,AD16))</f>
        <v xml:space="preserve"> </v>
      </c>
      <c r="AI16" s="6" t="e">
        <f>CONCATENATE(Y16,AE16,AF16,AB16)</f>
        <v>#N/A</v>
      </c>
      <c r="AJ16" s="6" t="e">
        <f t="shared" ref="AJ16:AJ79" si="13">IF(AND(L16="あり",AF16="軽"),AL16,AK16)</f>
        <v>#N/A</v>
      </c>
      <c r="AK16" s="6" t="e">
        <f>VLOOKUP(AI16,排出係数表,6,FALSE)</f>
        <v>#N/A</v>
      </c>
      <c r="AL16" s="6" t="e">
        <f t="shared" ref="AL16:AL47" si="14">VLOOKUP(AE16,$BT$17:$BX$21,2,FALSE)</f>
        <v>#N/A</v>
      </c>
      <c r="AM16" s="6" t="e">
        <f t="shared" ref="AM16:AM79" si="15">IF(AND(L16="あり",M16="なし",AF16="軽"),AO16,IF(AND(L16="あり",M16="あり(H17なし)",AF16="軽"),AO16,IF(AND(L16="あり",M16="",AF16="軽"),AO16,IF(AND(L16="なし",M16="あり(H17なし)",AF16="軽"),AP16,IF(AND(L16="",M16="あり(H17なし)",AF16="軽"),AP16,IF(AND(M16="あり(H17あり)",AF16="軽"),AQ16,AN16))))))</f>
        <v>#N/A</v>
      </c>
      <c r="AN16" s="6" t="e">
        <f>VLOOKUP(AI16,排出係数表,7,FALSE)</f>
        <v>#N/A</v>
      </c>
      <c r="AO16" s="6" t="e">
        <f t="shared" ref="AO16:AO47" si="16">VLOOKUP(AE16,$BT$17:$BX$21,3,FALSE)</f>
        <v>#N/A</v>
      </c>
      <c r="AP16" s="6" t="e">
        <f t="shared" ref="AP16:AP47" si="17">VLOOKUP(AE16,$BT$17:$BX$21,4,FALSE)</f>
        <v>#N/A</v>
      </c>
      <c r="AQ16" s="6" t="e">
        <f t="shared" ref="AQ16:AQ47" si="18">VLOOKUP(AE16,$BT$17:$BX$21,5,FALSE)</f>
        <v>#N/A</v>
      </c>
      <c r="AR16" s="6">
        <f t="shared" ref="AR16:AR79" si="19">IF(AND(L16="なし",M16="なし"),0,IF(AND(L16="",M16=""),0,IF(AND(L16="",M16="なし"),0,IF(AND(L16="なし",M16=""),0,1))))</f>
        <v>0</v>
      </c>
      <c r="AS16" s="6" t="e">
        <f>VLOOKUP(AI16,排出係数表,8,FALSE)</f>
        <v>#N/A</v>
      </c>
      <c r="AT16" s="6" t="str">
        <f t="shared" ref="AT16:AT79" si="20">IF(H16="","",VLOOKUP(H16,$AX$17:$BB$25,5,FALSE))</f>
        <v/>
      </c>
      <c r="AU16" s="6" t="str">
        <f t="shared" ref="AU16:AU79" si="21">IF(D16="","",VLOOKUP(CONCATENATE("A",LEFT(D16)),$BQ$17:$BR$26,2,FALSE))</f>
        <v/>
      </c>
      <c r="AV16" s="6" t="str">
        <f t="shared" ref="AV16:AV47" si="22">IF(AT16=AU16,"",1)</f>
        <v/>
      </c>
      <c r="AW16" s="103"/>
      <c r="AX16" s="177" t="s">
        <v>977</v>
      </c>
      <c r="AY16" s="177" t="s">
        <v>878</v>
      </c>
      <c r="AZ16" s="177" t="s">
        <v>879</v>
      </c>
      <c r="BA16" s="177" t="s">
        <v>880</v>
      </c>
      <c r="BB16" s="177" t="s">
        <v>881</v>
      </c>
      <c r="BC16" s="177" t="s">
        <v>1163</v>
      </c>
      <c r="BD16" s="177" t="s">
        <v>978</v>
      </c>
      <c r="BE16" s="177"/>
      <c r="BF16" s="177" t="s">
        <v>979</v>
      </c>
      <c r="BG16" s="177" t="s">
        <v>1168</v>
      </c>
      <c r="BH16" s="177" t="s">
        <v>1180</v>
      </c>
      <c r="BI16" s="177" t="s">
        <v>1168</v>
      </c>
      <c r="BJ16" s="177" t="s">
        <v>827</v>
      </c>
      <c r="BK16" s="177" t="s">
        <v>981</v>
      </c>
      <c r="BL16" s="177"/>
      <c r="BM16" s="177" t="s">
        <v>224</v>
      </c>
      <c r="BN16" s="177" t="s">
        <v>980</v>
      </c>
      <c r="BO16" s="177" t="s">
        <v>230</v>
      </c>
      <c r="BP16" s="177"/>
      <c r="BQ16" s="177" t="s">
        <v>625</v>
      </c>
      <c r="BR16" s="177" t="s">
        <v>620</v>
      </c>
      <c r="BS16" s="177" t="s">
        <v>978</v>
      </c>
      <c r="BT16" s="177" t="s">
        <v>1142</v>
      </c>
      <c r="BU16" s="177" t="s">
        <v>1143</v>
      </c>
      <c r="BV16" s="177" t="s">
        <v>1144</v>
      </c>
      <c r="BW16" s="177" t="s">
        <v>1150</v>
      </c>
      <c r="BX16" s="177" t="s">
        <v>1151</v>
      </c>
      <c r="BZ16" s="177" t="s">
        <v>625</v>
      </c>
      <c r="CA16" s="178" t="s">
        <v>43</v>
      </c>
      <c r="CB16" s="178" t="s">
        <v>1069</v>
      </c>
      <c r="CC16" s="178" t="s">
        <v>710</v>
      </c>
      <c r="CD16" s="178" t="s">
        <v>44</v>
      </c>
      <c r="CE16" s="178" t="s">
        <v>1071</v>
      </c>
      <c r="CF16" s="178" t="s">
        <v>45</v>
      </c>
    </row>
    <row r="17" spans="1:84" s="12" customFormat="1" ht="13.5" customHeight="1" x14ac:dyDescent="0.2">
      <c r="A17" s="163">
        <v>2</v>
      </c>
      <c r="B17" s="160"/>
      <c r="C17" s="7"/>
      <c r="D17" s="120"/>
      <c r="E17" s="7"/>
      <c r="F17" s="7"/>
      <c r="G17" s="219"/>
      <c r="H17" s="7"/>
      <c r="I17" s="8"/>
      <c r="J17" s="9"/>
      <c r="K17" s="843"/>
      <c r="L17" s="837"/>
      <c r="M17" s="421"/>
      <c r="N17" s="413"/>
      <c r="O17" s="414"/>
      <c r="P17" s="422" t="str">
        <f t="shared" ref="P17:P80" si="23">IF(ISBLANK(K17)=TRUE,"",IF(ISNUMBER(AJ17)=TRUE,AJ17,"エラー"))</f>
        <v/>
      </c>
      <c r="Q17" s="422" t="str">
        <f t="shared" ref="Q17:Q80" si="24">IF(ISBLANK(K17)=TRUE,"",IF(ISNUMBER(AM17)=TRUE,AM17,"エラー"))</f>
        <v/>
      </c>
      <c r="R17" s="423" t="str">
        <f t="shared" ref="R17:R80" si="25">IF(ISBLANK(K17)=TRUE,"",IF(ISNUMBER(AS17)=TRUE,AS17,"エラー"))</f>
        <v/>
      </c>
      <c r="S17" s="424" t="str">
        <f t="shared" ref="S17:S80" si="26">IF(OR(N17="",O17=""),"",N17/O17)</f>
        <v/>
      </c>
      <c r="T17" s="425" t="str">
        <f t="shared" ref="T17:T80" si="27">IF(P17="","",IF(ISERROR(P17*N17*AC17),"エラー",IF(ISBLANK(P17)=TRUE,"エラー",IF(ISBLANK(N17)=TRUE,"エラー",IF(AV17=1,"エラー",P17*N17*AC17/1000)))))</f>
        <v/>
      </c>
      <c r="U17" s="425" t="str">
        <f t="shared" ref="U17:U80" si="28">IF(Q17="","",IF(ISERROR(Q17*N17*AC17),"エラー",IF(ISBLANK(Q17)=TRUE,"エラー",IF(ISBLANK(N17)=TRUE,"エラー",IF(AV17=1,"エラー",Q17*N17*AC17/1000)))))</f>
        <v/>
      </c>
      <c r="V17" s="426" t="str">
        <f t="shared" ref="V17:V80" si="29">IF(R17="","",IF(ISERROR(R17*O17),"エラー",IF(ISBLANK(R17)=TRUE,"エラー",IF(ISBLANK(O17)=TRUE,"エラー",IF(AV17=1,"エラー",R17*O17/1000)))))</f>
        <v/>
      </c>
      <c r="W17" s="38"/>
      <c r="X17" s="29" t="str">
        <f t="shared" si="6"/>
        <v/>
      </c>
      <c r="Y17" s="6" t="e">
        <f t="shared" si="7"/>
        <v>#N/A</v>
      </c>
      <c r="Z17" s="6" t="e">
        <f t="shared" si="8"/>
        <v>#N/A</v>
      </c>
      <c r="AA17" s="6" t="e">
        <f t="shared" si="9"/>
        <v>#N/A</v>
      </c>
      <c r="AB17" s="6" t="str">
        <f t="shared" si="10"/>
        <v/>
      </c>
      <c r="AC17" s="10">
        <f t="shared" si="11"/>
        <v>1</v>
      </c>
      <c r="AD17" s="6" t="e">
        <f t="shared" ref="AD17:AD80" si="30">IF(AA17=9,0,IF(J17&lt;=2500,IF(J17&lt;=1700,1,2),IF(J17&lt;=12000,IF(J17&lt;=3500,3,4),IF(ISERROR(SEARCH(LEFT(I17,1),"LFMRQST")),4,IF(AND(LEN(I17)&lt;&gt;3,AF17&lt;&gt;"軽"),4,5)))))</f>
        <v>#N/A</v>
      </c>
      <c r="AE17" s="6" t="e">
        <f t="shared" ref="AE17:AE80" si="31">IF(AA17=5,0,IF(AA17=9,0,IF(J17&lt;=2500,IF(J17&lt;=1700,1,2),IF(J17&lt;=12000,IF(J17&lt;=3500,3,4),IF(ISERROR(SEARCH(LEFT(I17,1),"LFMRQST")),4,IF(AND(LEN(I17)&lt;&gt;3,AF17&lt;&gt;"軽"),4,5))))))</f>
        <v>#N/A</v>
      </c>
      <c r="AF17" s="6" t="e">
        <f t="shared" ref="AF17:AF79" si="32">VLOOKUP(K17,$BF$17:$BG$27,2,FALSE)</f>
        <v>#N/A</v>
      </c>
      <c r="AG17" s="6" t="e">
        <f t="shared" ref="AG17:AG80" si="33">VLOOKUP(AI17,排出係数表,9,FALSE)</f>
        <v>#N/A</v>
      </c>
      <c r="AH17" s="11" t="str">
        <f t="shared" si="12"/>
        <v xml:space="preserve"> </v>
      </c>
      <c r="AI17" s="6" t="e">
        <f t="shared" ref="AI17:AI80" si="34">CONCATENATE(Y17,AE17,AF17,AB17)</f>
        <v>#N/A</v>
      </c>
      <c r="AJ17" s="6" t="e">
        <f t="shared" si="13"/>
        <v>#N/A</v>
      </c>
      <c r="AK17" s="6" t="e">
        <f t="shared" ref="AK17:AK80" si="35">VLOOKUP(AI17,排出係数表,6,FALSE)</f>
        <v>#N/A</v>
      </c>
      <c r="AL17" s="6" t="e">
        <f t="shared" si="14"/>
        <v>#N/A</v>
      </c>
      <c r="AM17" s="6" t="e">
        <f t="shared" si="15"/>
        <v>#N/A</v>
      </c>
      <c r="AN17" s="6" t="e">
        <f t="shared" ref="AN17:AN80" si="36">VLOOKUP(AI17,排出係数表,7,FALSE)</f>
        <v>#N/A</v>
      </c>
      <c r="AO17" s="6" t="e">
        <f t="shared" si="16"/>
        <v>#N/A</v>
      </c>
      <c r="AP17" s="6" t="e">
        <f t="shared" si="17"/>
        <v>#N/A</v>
      </c>
      <c r="AQ17" s="6" t="e">
        <f t="shared" si="18"/>
        <v>#N/A</v>
      </c>
      <c r="AR17" s="6">
        <f t="shared" si="19"/>
        <v>0</v>
      </c>
      <c r="AS17" s="6" t="e">
        <f t="shared" ref="AS17:AS80" si="37">VLOOKUP(AI17,排出係数表,8,FALSE)</f>
        <v>#N/A</v>
      </c>
      <c r="AT17" s="6" t="str">
        <f t="shared" si="20"/>
        <v/>
      </c>
      <c r="AU17" s="6" t="str">
        <f t="shared" si="21"/>
        <v/>
      </c>
      <c r="AV17" s="6" t="str">
        <f t="shared" si="22"/>
        <v/>
      </c>
      <c r="AW17" s="103"/>
      <c r="AX17" s="12" t="s">
        <v>227</v>
      </c>
      <c r="AY17" s="12" t="s">
        <v>1169</v>
      </c>
      <c r="AZ17" s="12" t="s">
        <v>1169</v>
      </c>
      <c r="BA17" s="12">
        <v>1</v>
      </c>
      <c r="BB17" s="12" t="s">
        <v>43</v>
      </c>
      <c r="BC17" s="3" t="s">
        <v>1750</v>
      </c>
      <c r="BD17" s="12" t="s">
        <v>1158</v>
      </c>
      <c r="BE17" s="12">
        <v>1</v>
      </c>
      <c r="BF17" s="17" t="s">
        <v>1177</v>
      </c>
      <c r="BG17" s="12" t="s">
        <v>1174</v>
      </c>
      <c r="BH17" s="16" t="s">
        <v>836</v>
      </c>
      <c r="BI17" s="12" t="s">
        <v>1173</v>
      </c>
      <c r="BJ17" s="12" t="s">
        <v>1173</v>
      </c>
      <c r="BK17" s="12" t="s">
        <v>817</v>
      </c>
      <c r="BM17" s="16">
        <v>1</v>
      </c>
      <c r="BN17" s="12" t="s">
        <v>713</v>
      </c>
      <c r="BO17" s="12" t="s">
        <v>618</v>
      </c>
      <c r="BQ17" s="12" t="s">
        <v>1073</v>
      </c>
      <c r="BR17" s="12" t="s">
        <v>43</v>
      </c>
      <c r="BS17" s="12" t="s">
        <v>1071</v>
      </c>
      <c r="BT17" s="12">
        <v>0</v>
      </c>
      <c r="BU17" s="12">
        <v>0.48</v>
      </c>
      <c r="BV17" s="12">
        <v>5.5E-2</v>
      </c>
      <c r="BW17" s="12">
        <v>5.5E-2</v>
      </c>
      <c r="BX17" s="12">
        <v>5.5E-2</v>
      </c>
      <c r="BZ17" s="12" t="s">
        <v>43</v>
      </c>
      <c r="CA17" s="12" t="s">
        <v>227</v>
      </c>
      <c r="CB17" s="12" t="s">
        <v>228</v>
      </c>
      <c r="CC17" s="12" t="s">
        <v>226</v>
      </c>
      <c r="CD17" s="12" t="s">
        <v>229</v>
      </c>
      <c r="CE17" s="12" t="s">
        <v>838</v>
      </c>
      <c r="CF17" s="12" t="s">
        <v>711</v>
      </c>
    </row>
    <row r="18" spans="1:84" s="12" customFormat="1" ht="13.5" customHeight="1" x14ac:dyDescent="0.2">
      <c r="A18" s="163">
        <v>3</v>
      </c>
      <c r="B18" s="160"/>
      <c r="C18" s="7"/>
      <c r="D18" s="120"/>
      <c r="E18" s="7"/>
      <c r="F18" s="7"/>
      <c r="G18" s="219"/>
      <c r="H18" s="7"/>
      <c r="I18" s="8"/>
      <c r="J18" s="9"/>
      <c r="K18" s="843"/>
      <c r="L18" s="837"/>
      <c r="M18" s="421"/>
      <c r="N18" s="413"/>
      <c r="O18" s="414"/>
      <c r="P18" s="422" t="str">
        <f t="shared" si="23"/>
        <v/>
      </c>
      <c r="Q18" s="422" t="str">
        <f t="shared" si="24"/>
        <v/>
      </c>
      <c r="R18" s="423" t="str">
        <f t="shared" si="25"/>
        <v/>
      </c>
      <c r="S18" s="424" t="str">
        <f t="shared" si="26"/>
        <v/>
      </c>
      <c r="T18" s="425" t="str">
        <f t="shared" si="27"/>
        <v/>
      </c>
      <c r="U18" s="425" t="str">
        <f t="shared" si="28"/>
        <v/>
      </c>
      <c r="V18" s="426" t="str">
        <f t="shared" si="29"/>
        <v/>
      </c>
      <c r="W18" s="38"/>
      <c r="X18" s="29" t="str">
        <f t="shared" si="6"/>
        <v/>
      </c>
      <c r="Y18" s="6" t="e">
        <f t="shared" si="7"/>
        <v>#N/A</v>
      </c>
      <c r="Z18" s="6" t="e">
        <f t="shared" si="8"/>
        <v>#N/A</v>
      </c>
      <c r="AA18" s="6" t="e">
        <f t="shared" si="9"/>
        <v>#N/A</v>
      </c>
      <c r="AB18" s="6" t="str">
        <f t="shared" si="10"/>
        <v/>
      </c>
      <c r="AC18" s="10">
        <f t="shared" si="11"/>
        <v>1</v>
      </c>
      <c r="AD18" s="6" t="e">
        <f t="shared" si="30"/>
        <v>#N/A</v>
      </c>
      <c r="AE18" s="6" t="e">
        <f t="shared" si="31"/>
        <v>#N/A</v>
      </c>
      <c r="AF18" s="6" t="e">
        <f t="shared" si="32"/>
        <v>#N/A</v>
      </c>
      <c r="AG18" s="6" t="e">
        <f t="shared" si="33"/>
        <v>#N/A</v>
      </c>
      <c r="AH18" s="11" t="str">
        <f t="shared" si="12"/>
        <v xml:space="preserve"> </v>
      </c>
      <c r="AI18" s="6" t="e">
        <f t="shared" si="34"/>
        <v>#N/A</v>
      </c>
      <c r="AJ18" s="6" t="e">
        <f t="shared" si="13"/>
        <v>#N/A</v>
      </c>
      <c r="AK18" s="6" t="e">
        <f t="shared" si="35"/>
        <v>#N/A</v>
      </c>
      <c r="AL18" s="6" t="e">
        <f t="shared" si="14"/>
        <v>#N/A</v>
      </c>
      <c r="AM18" s="6" t="e">
        <f t="shared" si="15"/>
        <v>#N/A</v>
      </c>
      <c r="AN18" s="6" t="e">
        <f t="shared" si="36"/>
        <v>#N/A</v>
      </c>
      <c r="AO18" s="6" t="e">
        <f t="shared" si="16"/>
        <v>#N/A</v>
      </c>
      <c r="AP18" s="6" t="e">
        <f t="shared" si="17"/>
        <v>#N/A</v>
      </c>
      <c r="AQ18" s="6" t="e">
        <f t="shared" si="18"/>
        <v>#N/A</v>
      </c>
      <c r="AR18" s="6">
        <f t="shared" si="19"/>
        <v>0</v>
      </c>
      <c r="AS18" s="6" t="e">
        <f t="shared" si="37"/>
        <v>#N/A</v>
      </c>
      <c r="AT18" s="6" t="str">
        <f t="shared" si="20"/>
        <v/>
      </c>
      <c r="AU18" s="6" t="str">
        <f t="shared" si="21"/>
        <v/>
      </c>
      <c r="AV18" s="6" t="str">
        <f t="shared" si="22"/>
        <v/>
      </c>
      <c r="AW18" s="103"/>
      <c r="AX18" s="12" t="s">
        <v>228</v>
      </c>
      <c r="AY18" s="12" t="s">
        <v>1169</v>
      </c>
      <c r="AZ18" s="12" t="s">
        <v>1170</v>
      </c>
      <c r="BA18" s="12">
        <v>2</v>
      </c>
      <c r="BB18" s="12" t="s">
        <v>1069</v>
      </c>
      <c r="BC18" s="3" t="s">
        <v>35</v>
      </c>
      <c r="BD18" s="12" t="s">
        <v>1159</v>
      </c>
      <c r="BE18" s="12">
        <v>2</v>
      </c>
      <c r="BF18" s="17" t="s">
        <v>629</v>
      </c>
      <c r="BG18" s="12" t="s">
        <v>632</v>
      </c>
      <c r="BH18" s="17" t="s">
        <v>1019</v>
      </c>
      <c r="BI18" s="12" t="s">
        <v>632</v>
      </c>
      <c r="BJ18" s="12" t="s">
        <v>1022</v>
      </c>
      <c r="BK18" s="12" t="s">
        <v>816</v>
      </c>
      <c r="BM18" s="17">
        <v>2</v>
      </c>
      <c r="BN18" s="12" t="s">
        <v>714</v>
      </c>
      <c r="BQ18" s="12" t="s">
        <v>626</v>
      </c>
      <c r="BR18" s="12" t="s">
        <v>627</v>
      </c>
      <c r="BS18" s="12" t="s">
        <v>1158</v>
      </c>
      <c r="BT18" s="12">
        <v>1</v>
      </c>
      <c r="BU18" s="12">
        <v>0.48</v>
      </c>
      <c r="BV18" s="12">
        <v>5.5E-2</v>
      </c>
      <c r="BW18" s="12">
        <v>0.08</v>
      </c>
      <c r="BX18" s="12">
        <v>5.1999999999999998E-2</v>
      </c>
      <c r="BZ18" s="12" t="s">
        <v>710</v>
      </c>
      <c r="CC18" s="12" t="s">
        <v>631</v>
      </c>
      <c r="CD18" s="12" t="s">
        <v>809</v>
      </c>
    </row>
    <row r="19" spans="1:84" s="12" customFormat="1" ht="13.5" customHeight="1" x14ac:dyDescent="0.2">
      <c r="A19" s="163">
        <v>4</v>
      </c>
      <c r="B19" s="160"/>
      <c r="C19" s="7"/>
      <c r="D19" s="120"/>
      <c r="E19" s="7"/>
      <c r="F19" s="7"/>
      <c r="G19" s="219"/>
      <c r="H19" s="7"/>
      <c r="I19" s="8"/>
      <c r="J19" s="9"/>
      <c r="K19" s="843"/>
      <c r="L19" s="837"/>
      <c r="M19" s="421"/>
      <c r="N19" s="413"/>
      <c r="O19" s="414"/>
      <c r="P19" s="422" t="str">
        <f t="shared" si="23"/>
        <v/>
      </c>
      <c r="Q19" s="422" t="str">
        <f t="shared" si="24"/>
        <v/>
      </c>
      <c r="R19" s="423" t="str">
        <f t="shared" si="25"/>
        <v/>
      </c>
      <c r="S19" s="424" t="str">
        <f t="shared" si="26"/>
        <v/>
      </c>
      <c r="T19" s="425" t="str">
        <f t="shared" si="27"/>
        <v/>
      </c>
      <c r="U19" s="425" t="str">
        <f t="shared" si="28"/>
        <v/>
      </c>
      <c r="V19" s="426" t="str">
        <f t="shared" si="29"/>
        <v/>
      </c>
      <c r="W19" s="38"/>
      <c r="X19" s="29" t="str">
        <f t="shared" si="6"/>
        <v/>
      </c>
      <c r="Y19" s="6" t="e">
        <f t="shared" si="7"/>
        <v>#N/A</v>
      </c>
      <c r="Z19" s="6" t="e">
        <f t="shared" si="8"/>
        <v>#N/A</v>
      </c>
      <c r="AA19" s="6" t="e">
        <f t="shared" si="9"/>
        <v>#N/A</v>
      </c>
      <c r="AB19" s="6" t="str">
        <f t="shared" si="10"/>
        <v/>
      </c>
      <c r="AC19" s="10">
        <f t="shared" si="11"/>
        <v>1</v>
      </c>
      <c r="AD19" s="6" t="e">
        <f t="shared" si="30"/>
        <v>#N/A</v>
      </c>
      <c r="AE19" s="6" t="e">
        <f t="shared" si="31"/>
        <v>#N/A</v>
      </c>
      <c r="AF19" s="6" t="e">
        <f t="shared" si="32"/>
        <v>#N/A</v>
      </c>
      <c r="AG19" s="6" t="e">
        <f t="shared" si="33"/>
        <v>#N/A</v>
      </c>
      <c r="AH19" s="11" t="str">
        <f t="shared" si="12"/>
        <v xml:space="preserve"> </v>
      </c>
      <c r="AI19" s="6" t="e">
        <f t="shared" si="34"/>
        <v>#N/A</v>
      </c>
      <c r="AJ19" s="6" t="e">
        <f t="shared" si="13"/>
        <v>#N/A</v>
      </c>
      <c r="AK19" s="6" t="e">
        <f t="shared" si="35"/>
        <v>#N/A</v>
      </c>
      <c r="AL19" s="6" t="e">
        <f t="shared" si="14"/>
        <v>#N/A</v>
      </c>
      <c r="AM19" s="6" t="e">
        <f t="shared" si="15"/>
        <v>#N/A</v>
      </c>
      <c r="AN19" s="6" t="e">
        <f t="shared" si="36"/>
        <v>#N/A</v>
      </c>
      <c r="AO19" s="6" t="e">
        <f t="shared" si="16"/>
        <v>#N/A</v>
      </c>
      <c r="AP19" s="6" t="e">
        <f t="shared" si="17"/>
        <v>#N/A</v>
      </c>
      <c r="AQ19" s="6" t="e">
        <f t="shared" si="18"/>
        <v>#N/A</v>
      </c>
      <c r="AR19" s="6">
        <f t="shared" si="19"/>
        <v>0</v>
      </c>
      <c r="AS19" s="6" t="e">
        <f t="shared" si="37"/>
        <v>#N/A</v>
      </c>
      <c r="AT19" s="6" t="str">
        <f t="shared" si="20"/>
        <v/>
      </c>
      <c r="AU19" s="6" t="str">
        <f t="shared" si="21"/>
        <v/>
      </c>
      <c r="AV19" s="6" t="str">
        <f t="shared" si="22"/>
        <v/>
      </c>
      <c r="AW19" s="103"/>
      <c r="AX19" s="12" t="s">
        <v>226</v>
      </c>
      <c r="AY19" s="12" t="s">
        <v>1169</v>
      </c>
      <c r="AZ19" s="12" t="s">
        <v>1171</v>
      </c>
      <c r="BA19" s="12">
        <v>3</v>
      </c>
      <c r="BB19" s="12" t="s">
        <v>628</v>
      </c>
      <c r="BC19" s="3" t="s">
        <v>46</v>
      </c>
      <c r="BD19" s="12" t="s">
        <v>1160</v>
      </c>
      <c r="BE19" s="12">
        <v>3</v>
      </c>
      <c r="BF19" s="17" t="s">
        <v>835</v>
      </c>
      <c r="BG19" s="12" t="s">
        <v>679</v>
      </c>
      <c r="BH19" s="17" t="s">
        <v>1020</v>
      </c>
      <c r="BI19" s="12" t="s">
        <v>632</v>
      </c>
      <c r="BJ19" s="12" t="s">
        <v>1024</v>
      </c>
      <c r="BK19" s="12" t="s">
        <v>813</v>
      </c>
      <c r="BM19" s="17">
        <v>3</v>
      </c>
      <c r="BQ19" s="12" t="s">
        <v>630</v>
      </c>
      <c r="BR19" s="12" t="s">
        <v>1071</v>
      </c>
      <c r="BS19" s="12" t="s">
        <v>1159</v>
      </c>
      <c r="BT19" s="12">
        <v>2</v>
      </c>
      <c r="BU19" s="12">
        <v>0.63</v>
      </c>
      <c r="BV19" s="12">
        <v>0.06</v>
      </c>
      <c r="BW19" s="12">
        <v>0.09</v>
      </c>
      <c r="BX19" s="12">
        <v>0.06</v>
      </c>
      <c r="BZ19" s="12" t="s">
        <v>1071</v>
      </c>
    </row>
    <row r="20" spans="1:84" s="12" customFormat="1" ht="13.5" customHeight="1" x14ac:dyDescent="0.2">
      <c r="A20" s="163">
        <v>5</v>
      </c>
      <c r="B20" s="160"/>
      <c r="C20" s="7"/>
      <c r="D20" s="120"/>
      <c r="E20" s="7"/>
      <c r="F20" s="7"/>
      <c r="G20" s="219"/>
      <c r="H20" s="7"/>
      <c r="I20" s="8"/>
      <c r="J20" s="9"/>
      <c r="K20" s="843"/>
      <c r="L20" s="837"/>
      <c r="M20" s="421"/>
      <c r="N20" s="413"/>
      <c r="O20" s="414"/>
      <c r="P20" s="422" t="str">
        <f t="shared" si="23"/>
        <v/>
      </c>
      <c r="Q20" s="422" t="str">
        <f t="shared" si="24"/>
        <v/>
      </c>
      <c r="R20" s="423" t="str">
        <f t="shared" si="25"/>
        <v/>
      </c>
      <c r="S20" s="424" t="str">
        <f t="shared" si="26"/>
        <v/>
      </c>
      <c r="T20" s="425" t="str">
        <f t="shared" si="27"/>
        <v/>
      </c>
      <c r="U20" s="425" t="str">
        <f t="shared" si="28"/>
        <v/>
      </c>
      <c r="V20" s="426" t="str">
        <f t="shared" si="29"/>
        <v/>
      </c>
      <c r="W20" s="38"/>
      <c r="X20" s="29" t="str">
        <f t="shared" si="6"/>
        <v/>
      </c>
      <c r="Y20" s="6" t="e">
        <f t="shared" si="7"/>
        <v>#N/A</v>
      </c>
      <c r="Z20" s="6" t="e">
        <f t="shared" si="8"/>
        <v>#N/A</v>
      </c>
      <c r="AA20" s="6" t="e">
        <f t="shared" si="9"/>
        <v>#N/A</v>
      </c>
      <c r="AB20" s="6" t="str">
        <f t="shared" si="10"/>
        <v/>
      </c>
      <c r="AC20" s="10">
        <f t="shared" si="11"/>
        <v>1</v>
      </c>
      <c r="AD20" s="6" t="e">
        <f t="shared" si="30"/>
        <v>#N/A</v>
      </c>
      <c r="AE20" s="6" t="e">
        <f t="shared" si="31"/>
        <v>#N/A</v>
      </c>
      <c r="AF20" s="6" t="e">
        <f t="shared" si="32"/>
        <v>#N/A</v>
      </c>
      <c r="AG20" s="6" t="e">
        <f t="shared" si="33"/>
        <v>#N/A</v>
      </c>
      <c r="AH20" s="11" t="str">
        <f t="shared" si="12"/>
        <v xml:space="preserve"> </v>
      </c>
      <c r="AI20" s="6" t="e">
        <f t="shared" si="34"/>
        <v>#N/A</v>
      </c>
      <c r="AJ20" s="6" t="e">
        <f t="shared" si="13"/>
        <v>#N/A</v>
      </c>
      <c r="AK20" s="6" t="e">
        <f t="shared" si="35"/>
        <v>#N/A</v>
      </c>
      <c r="AL20" s="6" t="e">
        <f t="shared" si="14"/>
        <v>#N/A</v>
      </c>
      <c r="AM20" s="6" t="e">
        <f t="shared" si="15"/>
        <v>#N/A</v>
      </c>
      <c r="AN20" s="6" t="e">
        <f t="shared" si="36"/>
        <v>#N/A</v>
      </c>
      <c r="AO20" s="6" t="e">
        <f t="shared" si="16"/>
        <v>#N/A</v>
      </c>
      <c r="AP20" s="6" t="e">
        <f t="shared" si="17"/>
        <v>#N/A</v>
      </c>
      <c r="AQ20" s="6" t="e">
        <f t="shared" si="18"/>
        <v>#N/A</v>
      </c>
      <c r="AR20" s="6">
        <f t="shared" si="19"/>
        <v>0</v>
      </c>
      <c r="AS20" s="6" t="e">
        <f t="shared" si="37"/>
        <v>#N/A</v>
      </c>
      <c r="AT20" s="6" t="str">
        <f t="shared" si="20"/>
        <v/>
      </c>
      <c r="AU20" s="6" t="str">
        <f t="shared" si="21"/>
        <v/>
      </c>
      <c r="AV20" s="6" t="str">
        <f t="shared" si="22"/>
        <v/>
      </c>
      <c r="AW20" s="103"/>
      <c r="AX20" s="12" t="s">
        <v>631</v>
      </c>
      <c r="AY20" s="12" t="s">
        <v>1169</v>
      </c>
      <c r="AZ20" s="12" t="s">
        <v>1171</v>
      </c>
      <c r="BA20" s="12">
        <v>4</v>
      </c>
      <c r="BB20" s="12" t="s">
        <v>628</v>
      </c>
      <c r="BC20" s="3" t="s">
        <v>47</v>
      </c>
      <c r="BD20" s="12" t="s">
        <v>1161</v>
      </c>
      <c r="BE20" s="12">
        <v>4</v>
      </c>
      <c r="BF20" s="16" t="s">
        <v>836</v>
      </c>
      <c r="BG20" s="12" t="s">
        <v>1173</v>
      </c>
      <c r="BH20" s="17" t="s">
        <v>1021</v>
      </c>
      <c r="BI20" s="12" t="s">
        <v>632</v>
      </c>
      <c r="BJ20" s="12" t="s">
        <v>1023</v>
      </c>
      <c r="BM20" s="17">
        <v>4</v>
      </c>
      <c r="BQ20" s="12" t="s">
        <v>633</v>
      </c>
      <c r="BR20" s="12" t="s">
        <v>1069</v>
      </c>
      <c r="BS20" s="12" t="s">
        <v>1160</v>
      </c>
      <c r="BT20" s="12">
        <v>3</v>
      </c>
      <c r="BU20" s="12">
        <v>0.63</v>
      </c>
      <c r="BV20" s="12">
        <v>0.06</v>
      </c>
      <c r="BW20" s="12">
        <v>0.09</v>
      </c>
      <c r="BX20" s="12">
        <v>0.06</v>
      </c>
      <c r="BZ20" s="12" t="s">
        <v>1069</v>
      </c>
    </row>
    <row r="21" spans="1:84" s="12" customFormat="1" ht="13.5" customHeight="1" x14ac:dyDescent="0.2">
      <c r="A21" s="163">
        <v>6</v>
      </c>
      <c r="B21" s="160"/>
      <c r="C21" s="7"/>
      <c r="D21" s="120"/>
      <c r="E21" s="7"/>
      <c r="F21" s="7"/>
      <c r="G21" s="219"/>
      <c r="H21" s="7"/>
      <c r="I21" s="8"/>
      <c r="J21" s="9"/>
      <c r="K21" s="843"/>
      <c r="L21" s="837"/>
      <c r="M21" s="421"/>
      <c r="N21" s="413"/>
      <c r="O21" s="414"/>
      <c r="P21" s="422" t="str">
        <f t="shared" si="23"/>
        <v/>
      </c>
      <c r="Q21" s="422" t="str">
        <f t="shared" si="24"/>
        <v/>
      </c>
      <c r="R21" s="423" t="str">
        <f t="shared" si="25"/>
        <v/>
      </c>
      <c r="S21" s="424" t="str">
        <f t="shared" si="26"/>
        <v/>
      </c>
      <c r="T21" s="425" t="str">
        <f t="shared" si="27"/>
        <v/>
      </c>
      <c r="U21" s="425" t="str">
        <f t="shared" si="28"/>
        <v/>
      </c>
      <c r="V21" s="426" t="str">
        <f t="shared" si="29"/>
        <v/>
      </c>
      <c r="W21" s="38"/>
      <c r="X21" s="29" t="str">
        <f t="shared" si="6"/>
        <v/>
      </c>
      <c r="Y21" s="6" t="e">
        <f t="shared" si="7"/>
        <v>#N/A</v>
      </c>
      <c r="Z21" s="6" t="e">
        <f t="shared" si="8"/>
        <v>#N/A</v>
      </c>
      <c r="AA21" s="6" t="e">
        <f t="shared" si="9"/>
        <v>#N/A</v>
      </c>
      <c r="AB21" s="6" t="str">
        <f t="shared" si="10"/>
        <v/>
      </c>
      <c r="AC21" s="10">
        <f t="shared" si="11"/>
        <v>1</v>
      </c>
      <c r="AD21" s="6" t="e">
        <f t="shared" si="30"/>
        <v>#N/A</v>
      </c>
      <c r="AE21" s="6" t="e">
        <f t="shared" si="31"/>
        <v>#N/A</v>
      </c>
      <c r="AF21" s="6" t="e">
        <f t="shared" si="32"/>
        <v>#N/A</v>
      </c>
      <c r="AG21" s="6" t="e">
        <f t="shared" si="33"/>
        <v>#N/A</v>
      </c>
      <c r="AH21" s="11" t="str">
        <f t="shared" si="12"/>
        <v xml:space="preserve"> </v>
      </c>
      <c r="AI21" s="6" t="e">
        <f t="shared" si="34"/>
        <v>#N/A</v>
      </c>
      <c r="AJ21" s="6" t="e">
        <f t="shared" si="13"/>
        <v>#N/A</v>
      </c>
      <c r="AK21" s="6" t="e">
        <f t="shared" si="35"/>
        <v>#N/A</v>
      </c>
      <c r="AL21" s="6" t="e">
        <f t="shared" si="14"/>
        <v>#N/A</v>
      </c>
      <c r="AM21" s="6" t="e">
        <f t="shared" si="15"/>
        <v>#N/A</v>
      </c>
      <c r="AN21" s="6" t="e">
        <f t="shared" si="36"/>
        <v>#N/A</v>
      </c>
      <c r="AO21" s="6" t="e">
        <f t="shared" si="16"/>
        <v>#N/A</v>
      </c>
      <c r="AP21" s="6" t="e">
        <f t="shared" si="17"/>
        <v>#N/A</v>
      </c>
      <c r="AQ21" s="6" t="e">
        <f t="shared" si="18"/>
        <v>#N/A</v>
      </c>
      <c r="AR21" s="6">
        <f t="shared" si="19"/>
        <v>0</v>
      </c>
      <c r="AS21" s="6" t="e">
        <f t="shared" si="37"/>
        <v>#N/A</v>
      </c>
      <c r="AT21" s="6" t="str">
        <f t="shared" si="20"/>
        <v/>
      </c>
      <c r="AU21" s="6" t="str">
        <f t="shared" si="21"/>
        <v/>
      </c>
      <c r="AV21" s="6" t="str">
        <f t="shared" si="22"/>
        <v/>
      </c>
      <c r="AW21" s="103"/>
      <c r="AX21" s="12" t="s">
        <v>229</v>
      </c>
      <c r="AY21" s="12" t="s">
        <v>1172</v>
      </c>
      <c r="AZ21" s="12" t="s">
        <v>1172</v>
      </c>
      <c r="BA21" s="12">
        <v>5</v>
      </c>
      <c r="BB21" s="12" t="s">
        <v>44</v>
      </c>
      <c r="BC21" s="3" t="s">
        <v>48</v>
      </c>
      <c r="BD21" s="12" t="s">
        <v>1270</v>
      </c>
      <c r="BE21" s="12">
        <v>5</v>
      </c>
      <c r="BF21" s="17" t="s">
        <v>634</v>
      </c>
      <c r="BG21" s="12" t="s">
        <v>632</v>
      </c>
      <c r="BH21" s="17" t="s">
        <v>828</v>
      </c>
      <c r="BI21" s="12" t="s">
        <v>1174</v>
      </c>
      <c r="BJ21" s="12" t="s">
        <v>831</v>
      </c>
      <c r="BM21" s="17">
        <v>5</v>
      </c>
      <c r="BQ21" s="12" t="s">
        <v>635</v>
      </c>
      <c r="BR21" s="12" t="s">
        <v>1071</v>
      </c>
      <c r="BS21" s="12" t="s">
        <v>1161</v>
      </c>
      <c r="BT21" s="12">
        <v>4</v>
      </c>
      <c r="BU21" s="12">
        <v>0.35</v>
      </c>
      <c r="BV21" s="12">
        <v>2.3E-2</v>
      </c>
      <c r="BW21" s="12">
        <v>2.3E-2</v>
      </c>
      <c r="BX21" s="12">
        <v>1.7000000000000001E-2</v>
      </c>
      <c r="BZ21" s="12" t="s">
        <v>44</v>
      </c>
    </row>
    <row r="22" spans="1:84" s="12" customFormat="1" ht="13.5" customHeight="1" x14ac:dyDescent="0.2">
      <c r="A22" s="163">
        <v>7</v>
      </c>
      <c r="B22" s="160"/>
      <c r="C22" s="7"/>
      <c r="D22" s="120"/>
      <c r="E22" s="7"/>
      <c r="F22" s="7"/>
      <c r="G22" s="219"/>
      <c r="H22" s="7"/>
      <c r="I22" s="8"/>
      <c r="J22" s="9"/>
      <c r="K22" s="843"/>
      <c r="L22" s="837"/>
      <c r="M22" s="421"/>
      <c r="N22" s="413"/>
      <c r="O22" s="414"/>
      <c r="P22" s="422" t="str">
        <f t="shared" si="23"/>
        <v/>
      </c>
      <c r="Q22" s="422" t="str">
        <f t="shared" si="24"/>
        <v/>
      </c>
      <c r="R22" s="423" t="str">
        <f t="shared" si="25"/>
        <v/>
      </c>
      <c r="S22" s="424" t="str">
        <f t="shared" si="26"/>
        <v/>
      </c>
      <c r="T22" s="425" t="str">
        <f t="shared" si="27"/>
        <v/>
      </c>
      <c r="U22" s="425" t="str">
        <f t="shared" si="28"/>
        <v/>
      </c>
      <c r="V22" s="426" t="str">
        <f t="shared" si="29"/>
        <v/>
      </c>
      <c r="W22" s="38"/>
      <c r="X22" s="29" t="str">
        <f t="shared" si="6"/>
        <v/>
      </c>
      <c r="Y22" s="6" t="e">
        <f t="shared" si="7"/>
        <v>#N/A</v>
      </c>
      <c r="Z22" s="6" t="e">
        <f t="shared" si="8"/>
        <v>#N/A</v>
      </c>
      <c r="AA22" s="6" t="e">
        <f t="shared" si="9"/>
        <v>#N/A</v>
      </c>
      <c r="AB22" s="6" t="str">
        <f t="shared" si="10"/>
        <v/>
      </c>
      <c r="AC22" s="10">
        <f t="shared" si="11"/>
        <v>1</v>
      </c>
      <c r="AD22" s="6" t="e">
        <f t="shared" si="30"/>
        <v>#N/A</v>
      </c>
      <c r="AE22" s="6" t="e">
        <f t="shared" si="31"/>
        <v>#N/A</v>
      </c>
      <c r="AF22" s="6" t="e">
        <f t="shared" si="32"/>
        <v>#N/A</v>
      </c>
      <c r="AG22" s="6" t="e">
        <f t="shared" si="33"/>
        <v>#N/A</v>
      </c>
      <c r="AH22" s="11" t="str">
        <f t="shared" si="12"/>
        <v xml:space="preserve"> </v>
      </c>
      <c r="AI22" s="6" t="e">
        <f t="shared" si="34"/>
        <v>#N/A</v>
      </c>
      <c r="AJ22" s="6" t="e">
        <f t="shared" si="13"/>
        <v>#N/A</v>
      </c>
      <c r="AK22" s="6" t="e">
        <f t="shared" si="35"/>
        <v>#N/A</v>
      </c>
      <c r="AL22" s="6" t="e">
        <f t="shared" si="14"/>
        <v>#N/A</v>
      </c>
      <c r="AM22" s="6" t="e">
        <f t="shared" si="15"/>
        <v>#N/A</v>
      </c>
      <c r="AN22" s="6" t="e">
        <f t="shared" si="36"/>
        <v>#N/A</v>
      </c>
      <c r="AO22" s="6" t="e">
        <f t="shared" si="16"/>
        <v>#N/A</v>
      </c>
      <c r="AP22" s="6" t="e">
        <f t="shared" si="17"/>
        <v>#N/A</v>
      </c>
      <c r="AQ22" s="6" t="e">
        <f t="shared" si="18"/>
        <v>#N/A</v>
      </c>
      <c r="AR22" s="6">
        <f t="shared" si="19"/>
        <v>0</v>
      </c>
      <c r="AS22" s="6" t="e">
        <f t="shared" si="37"/>
        <v>#N/A</v>
      </c>
      <c r="AT22" s="6" t="str">
        <f t="shared" si="20"/>
        <v/>
      </c>
      <c r="AU22" s="6" t="str">
        <f t="shared" si="21"/>
        <v/>
      </c>
      <c r="AV22" s="6" t="str">
        <f t="shared" si="22"/>
        <v/>
      </c>
      <c r="AW22" s="103"/>
      <c r="AX22" s="12" t="s">
        <v>809</v>
      </c>
      <c r="AY22" s="12" t="s">
        <v>1169</v>
      </c>
      <c r="AZ22" s="12" t="s">
        <v>1169</v>
      </c>
      <c r="BA22" s="12">
        <v>6</v>
      </c>
      <c r="BB22" s="12" t="s">
        <v>44</v>
      </c>
      <c r="BC22" s="3" t="s">
        <v>1185</v>
      </c>
      <c r="BF22" s="17" t="s">
        <v>976</v>
      </c>
      <c r="BG22" s="12" t="s">
        <v>1174</v>
      </c>
      <c r="BH22" s="17" t="s">
        <v>829</v>
      </c>
      <c r="BI22" s="12" t="s">
        <v>1174</v>
      </c>
      <c r="BJ22" s="12" t="s">
        <v>832</v>
      </c>
      <c r="BM22" s="17">
        <v>6</v>
      </c>
      <c r="BQ22" s="12" t="s">
        <v>636</v>
      </c>
      <c r="BR22" s="12" t="s">
        <v>1069</v>
      </c>
      <c r="BZ22" s="12" t="s">
        <v>45</v>
      </c>
    </row>
    <row r="23" spans="1:84" s="12" customFormat="1" ht="13.5" customHeight="1" x14ac:dyDescent="0.2">
      <c r="A23" s="163">
        <v>8</v>
      </c>
      <c r="B23" s="160"/>
      <c r="C23" s="7"/>
      <c r="D23" s="120"/>
      <c r="E23" s="7"/>
      <c r="F23" s="7"/>
      <c r="G23" s="219"/>
      <c r="H23" s="7"/>
      <c r="I23" s="8"/>
      <c r="J23" s="9"/>
      <c r="K23" s="843"/>
      <c r="L23" s="837"/>
      <c r="M23" s="421"/>
      <c r="N23" s="413"/>
      <c r="O23" s="414"/>
      <c r="P23" s="422" t="str">
        <f t="shared" si="23"/>
        <v/>
      </c>
      <c r="Q23" s="422" t="str">
        <f t="shared" si="24"/>
        <v/>
      </c>
      <c r="R23" s="423" t="str">
        <f t="shared" si="25"/>
        <v/>
      </c>
      <c r="S23" s="424" t="str">
        <f t="shared" si="26"/>
        <v/>
      </c>
      <c r="T23" s="425" t="str">
        <f t="shared" si="27"/>
        <v/>
      </c>
      <c r="U23" s="425" t="str">
        <f t="shared" si="28"/>
        <v/>
      </c>
      <c r="V23" s="426" t="str">
        <f t="shared" si="29"/>
        <v/>
      </c>
      <c r="W23" s="38"/>
      <c r="X23" s="29" t="str">
        <f t="shared" si="6"/>
        <v/>
      </c>
      <c r="Y23" s="6" t="e">
        <f t="shared" si="7"/>
        <v>#N/A</v>
      </c>
      <c r="Z23" s="6" t="e">
        <f t="shared" si="8"/>
        <v>#N/A</v>
      </c>
      <c r="AA23" s="6" t="e">
        <f t="shared" si="9"/>
        <v>#N/A</v>
      </c>
      <c r="AB23" s="6" t="str">
        <f t="shared" si="10"/>
        <v/>
      </c>
      <c r="AC23" s="10">
        <f t="shared" si="11"/>
        <v>1</v>
      </c>
      <c r="AD23" s="6" t="e">
        <f t="shared" si="30"/>
        <v>#N/A</v>
      </c>
      <c r="AE23" s="6" t="e">
        <f t="shared" si="31"/>
        <v>#N/A</v>
      </c>
      <c r="AF23" s="6" t="e">
        <f t="shared" si="32"/>
        <v>#N/A</v>
      </c>
      <c r="AG23" s="6" t="e">
        <f t="shared" si="33"/>
        <v>#N/A</v>
      </c>
      <c r="AH23" s="11" t="str">
        <f t="shared" si="12"/>
        <v xml:space="preserve"> </v>
      </c>
      <c r="AI23" s="6" t="e">
        <f t="shared" si="34"/>
        <v>#N/A</v>
      </c>
      <c r="AJ23" s="6" t="e">
        <f t="shared" si="13"/>
        <v>#N/A</v>
      </c>
      <c r="AK23" s="6" t="e">
        <f t="shared" si="35"/>
        <v>#N/A</v>
      </c>
      <c r="AL23" s="6" t="e">
        <f t="shared" si="14"/>
        <v>#N/A</v>
      </c>
      <c r="AM23" s="6" t="e">
        <f t="shared" si="15"/>
        <v>#N/A</v>
      </c>
      <c r="AN23" s="6" t="e">
        <f t="shared" si="36"/>
        <v>#N/A</v>
      </c>
      <c r="AO23" s="6" t="e">
        <f t="shared" si="16"/>
        <v>#N/A</v>
      </c>
      <c r="AP23" s="6" t="e">
        <f t="shared" si="17"/>
        <v>#N/A</v>
      </c>
      <c r="AQ23" s="6" t="e">
        <f t="shared" si="18"/>
        <v>#N/A</v>
      </c>
      <c r="AR23" s="6">
        <f t="shared" si="19"/>
        <v>0</v>
      </c>
      <c r="AS23" s="6" t="e">
        <f t="shared" si="37"/>
        <v>#N/A</v>
      </c>
      <c r="AT23" s="6" t="str">
        <f t="shared" si="20"/>
        <v/>
      </c>
      <c r="AU23" s="6" t="str">
        <f t="shared" si="21"/>
        <v/>
      </c>
      <c r="AV23" s="6" t="str">
        <f t="shared" si="22"/>
        <v/>
      </c>
      <c r="AW23" s="103"/>
      <c r="AX23" s="12" t="s">
        <v>838</v>
      </c>
      <c r="AY23" s="12" t="s">
        <v>1172</v>
      </c>
      <c r="AZ23" s="12" t="s">
        <v>1172</v>
      </c>
      <c r="BA23" s="12">
        <v>9</v>
      </c>
      <c r="BB23" s="12" t="s">
        <v>1071</v>
      </c>
      <c r="BC23" s="3" t="s">
        <v>7</v>
      </c>
      <c r="BF23" s="17" t="s">
        <v>1187</v>
      </c>
      <c r="BG23" s="12" t="s">
        <v>1186</v>
      </c>
      <c r="BH23" s="17" t="s">
        <v>66</v>
      </c>
      <c r="BI23" s="12" t="s">
        <v>1174</v>
      </c>
      <c r="BJ23" s="12" t="s">
        <v>1085</v>
      </c>
      <c r="BL23" s="17"/>
      <c r="BM23" s="12">
        <v>7</v>
      </c>
      <c r="BQ23" s="12" t="s">
        <v>637</v>
      </c>
      <c r="BR23" s="12" t="s">
        <v>1071</v>
      </c>
    </row>
    <row r="24" spans="1:84" s="12" customFormat="1" ht="13.5" customHeight="1" x14ac:dyDescent="0.2">
      <c r="A24" s="163">
        <v>9</v>
      </c>
      <c r="B24" s="160"/>
      <c r="C24" s="7"/>
      <c r="D24" s="120"/>
      <c r="E24" s="7"/>
      <c r="F24" s="7"/>
      <c r="G24" s="219"/>
      <c r="H24" s="7"/>
      <c r="I24" s="8"/>
      <c r="J24" s="9"/>
      <c r="K24" s="843"/>
      <c r="L24" s="837"/>
      <c r="M24" s="421"/>
      <c r="N24" s="413"/>
      <c r="O24" s="414"/>
      <c r="P24" s="422" t="str">
        <f t="shared" si="23"/>
        <v/>
      </c>
      <c r="Q24" s="422" t="str">
        <f t="shared" si="24"/>
        <v/>
      </c>
      <c r="R24" s="423" t="str">
        <f t="shared" si="25"/>
        <v/>
      </c>
      <c r="S24" s="424" t="str">
        <f t="shared" si="26"/>
        <v/>
      </c>
      <c r="T24" s="425" t="str">
        <f t="shared" si="27"/>
        <v/>
      </c>
      <c r="U24" s="425" t="str">
        <f t="shared" si="28"/>
        <v/>
      </c>
      <c r="V24" s="426" t="str">
        <f t="shared" si="29"/>
        <v/>
      </c>
      <c r="W24" s="38"/>
      <c r="X24" s="29" t="str">
        <f t="shared" si="6"/>
        <v/>
      </c>
      <c r="Y24" s="6" t="e">
        <f t="shared" si="7"/>
        <v>#N/A</v>
      </c>
      <c r="Z24" s="6" t="e">
        <f t="shared" si="8"/>
        <v>#N/A</v>
      </c>
      <c r="AA24" s="6" t="e">
        <f t="shared" si="9"/>
        <v>#N/A</v>
      </c>
      <c r="AB24" s="6" t="str">
        <f t="shared" si="10"/>
        <v/>
      </c>
      <c r="AC24" s="10">
        <f t="shared" si="11"/>
        <v>1</v>
      </c>
      <c r="AD24" s="6" t="e">
        <f t="shared" si="30"/>
        <v>#N/A</v>
      </c>
      <c r="AE24" s="6" t="e">
        <f t="shared" si="31"/>
        <v>#N/A</v>
      </c>
      <c r="AF24" s="6" t="e">
        <f t="shared" si="32"/>
        <v>#N/A</v>
      </c>
      <c r="AG24" s="6" t="e">
        <f t="shared" si="33"/>
        <v>#N/A</v>
      </c>
      <c r="AH24" s="11" t="str">
        <f t="shared" si="12"/>
        <v xml:space="preserve"> </v>
      </c>
      <c r="AI24" s="6" t="e">
        <f t="shared" si="34"/>
        <v>#N/A</v>
      </c>
      <c r="AJ24" s="6" t="e">
        <f t="shared" si="13"/>
        <v>#N/A</v>
      </c>
      <c r="AK24" s="6" t="e">
        <f t="shared" si="35"/>
        <v>#N/A</v>
      </c>
      <c r="AL24" s="6" t="e">
        <f t="shared" si="14"/>
        <v>#N/A</v>
      </c>
      <c r="AM24" s="6" t="e">
        <f t="shared" si="15"/>
        <v>#N/A</v>
      </c>
      <c r="AN24" s="6" t="e">
        <f t="shared" si="36"/>
        <v>#N/A</v>
      </c>
      <c r="AO24" s="6" t="e">
        <f t="shared" si="16"/>
        <v>#N/A</v>
      </c>
      <c r="AP24" s="6" t="e">
        <f t="shared" si="17"/>
        <v>#N/A</v>
      </c>
      <c r="AQ24" s="6" t="e">
        <f t="shared" si="18"/>
        <v>#N/A</v>
      </c>
      <c r="AR24" s="6">
        <f t="shared" si="19"/>
        <v>0</v>
      </c>
      <c r="AS24" s="6" t="e">
        <f t="shared" si="37"/>
        <v>#N/A</v>
      </c>
      <c r="AT24" s="6" t="str">
        <f t="shared" si="20"/>
        <v/>
      </c>
      <c r="AU24" s="6" t="str">
        <f t="shared" si="21"/>
        <v/>
      </c>
      <c r="AV24" s="6" t="str">
        <f t="shared" si="22"/>
        <v/>
      </c>
      <c r="AW24" s="103"/>
      <c r="BC24" s="3" t="s">
        <v>6</v>
      </c>
      <c r="BF24" s="17" t="s">
        <v>1188</v>
      </c>
      <c r="BG24" s="12" t="s">
        <v>1174</v>
      </c>
      <c r="BH24" s="17" t="s">
        <v>830</v>
      </c>
      <c r="BI24" s="12" t="s">
        <v>1174</v>
      </c>
      <c r="BJ24" s="12" t="s">
        <v>833</v>
      </c>
      <c r="BL24" s="17"/>
      <c r="BM24" s="12">
        <v>8</v>
      </c>
      <c r="BQ24" s="12" t="s">
        <v>640</v>
      </c>
      <c r="BR24" s="12" t="s">
        <v>44</v>
      </c>
    </row>
    <row r="25" spans="1:84" s="12" customFormat="1" ht="13.5" customHeight="1" x14ac:dyDescent="0.2">
      <c r="A25" s="163">
        <v>10</v>
      </c>
      <c r="B25" s="160"/>
      <c r="C25" s="7"/>
      <c r="D25" s="120"/>
      <c r="E25" s="7"/>
      <c r="F25" s="7"/>
      <c r="G25" s="219"/>
      <c r="H25" s="7"/>
      <c r="I25" s="8"/>
      <c r="J25" s="9"/>
      <c r="K25" s="843"/>
      <c r="L25" s="837"/>
      <c r="M25" s="421"/>
      <c r="N25" s="413"/>
      <c r="O25" s="414"/>
      <c r="P25" s="422" t="str">
        <f t="shared" si="23"/>
        <v/>
      </c>
      <c r="Q25" s="422" t="str">
        <f t="shared" si="24"/>
        <v/>
      </c>
      <c r="R25" s="423" t="str">
        <f t="shared" si="25"/>
        <v/>
      </c>
      <c r="S25" s="424" t="str">
        <f t="shared" si="26"/>
        <v/>
      </c>
      <c r="T25" s="425" t="str">
        <f t="shared" si="27"/>
        <v/>
      </c>
      <c r="U25" s="425" t="str">
        <f t="shared" si="28"/>
        <v/>
      </c>
      <c r="V25" s="426" t="str">
        <f t="shared" si="29"/>
        <v/>
      </c>
      <c r="W25" s="38"/>
      <c r="X25" s="29" t="str">
        <f t="shared" si="6"/>
        <v/>
      </c>
      <c r="Y25" s="6" t="e">
        <f t="shared" si="7"/>
        <v>#N/A</v>
      </c>
      <c r="Z25" s="6" t="e">
        <f t="shared" si="8"/>
        <v>#N/A</v>
      </c>
      <c r="AA25" s="6" t="e">
        <f t="shared" si="9"/>
        <v>#N/A</v>
      </c>
      <c r="AB25" s="6" t="str">
        <f t="shared" si="10"/>
        <v/>
      </c>
      <c r="AC25" s="10">
        <f t="shared" si="11"/>
        <v>1</v>
      </c>
      <c r="AD25" s="6" t="e">
        <f t="shared" si="30"/>
        <v>#N/A</v>
      </c>
      <c r="AE25" s="6" t="e">
        <f t="shared" si="31"/>
        <v>#N/A</v>
      </c>
      <c r="AF25" s="6" t="e">
        <f t="shared" si="32"/>
        <v>#N/A</v>
      </c>
      <c r="AG25" s="6" t="e">
        <f t="shared" si="33"/>
        <v>#N/A</v>
      </c>
      <c r="AH25" s="11" t="str">
        <f t="shared" si="12"/>
        <v xml:space="preserve"> </v>
      </c>
      <c r="AI25" s="6" t="e">
        <f t="shared" si="34"/>
        <v>#N/A</v>
      </c>
      <c r="AJ25" s="6" t="e">
        <f t="shared" si="13"/>
        <v>#N/A</v>
      </c>
      <c r="AK25" s="6" t="e">
        <f t="shared" si="35"/>
        <v>#N/A</v>
      </c>
      <c r="AL25" s="6" t="e">
        <f t="shared" si="14"/>
        <v>#N/A</v>
      </c>
      <c r="AM25" s="6" t="e">
        <f t="shared" si="15"/>
        <v>#N/A</v>
      </c>
      <c r="AN25" s="6" t="e">
        <f t="shared" si="36"/>
        <v>#N/A</v>
      </c>
      <c r="AO25" s="6" t="e">
        <f t="shared" si="16"/>
        <v>#N/A</v>
      </c>
      <c r="AP25" s="6" t="e">
        <f t="shared" si="17"/>
        <v>#N/A</v>
      </c>
      <c r="AQ25" s="6" t="e">
        <f t="shared" si="18"/>
        <v>#N/A</v>
      </c>
      <c r="AR25" s="6">
        <f t="shared" si="19"/>
        <v>0</v>
      </c>
      <c r="AS25" s="6" t="e">
        <f t="shared" si="37"/>
        <v>#N/A</v>
      </c>
      <c r="AT25" s="6" t="str">
        <f t="shared" si="20"/>
        <v/>
      </c>
      <c r="AU25" s="6" t="str">
        <f t="shared" si="21"/>
        <v/>
      </c>
      <c r="AV25" s="6" t="str">
        <f t="shared" si="22"/>
        <v/>
      </c>
      <c r="AW25" s="103"/>
      <c r="BC25" s="3" t="s">
        <v>10</v>
      </c>
      <c r="BF25" s="17" t="s">
        <v>201</v>
      </c>
      <c r="BG25" s="12" t="s">
        <v>42</v>
      </c>
      <c r="BH25" s="17" t="s">
        <v>634</v>
      </c>
      <c r="BI25" s="12" t="s">
        <v>632</v>
      </c>
      <c r="BJ25" s="12" t="s">
        <v>705</v>
      </c>
      <c r="BL25" s="17"/>
      <c r="BM25" s="12">
        <v>9</v>
      </c>
      <c r="BQ25" s="12" t="s">
        <v>641</v>
      </c>
      <c r="BR25" s="12" t="s">
        <v>45</v>
      </c>
    </row>
    <row r="26" spans="1:84" s="12" customFormat="1" ht="13.5" customHeight="1" x14ac:dyDescent="0.2">
      <c r="A26" s="163">
        <v>11</v>
      </c>
      <c r="B26" s="160"/>
      <c r="C26" s="7"/>
      <c r="D26" s="120"/>
      <c r="E26" s="7"/>
      <c r="F26" s="7"/>
      <c r="G26" s="219"/>
      <c r="H26" s="7"/>
      <c r="I26" s="8"/>
      <c r="J26" s="9"/>
      <c r="K26" s="843"/>
      <c r="L26" s="837"/>
      <c r="M26" s="421"/>
      <c r="N26" s="413"/>
      <c r="O26" s="414"/>
      <c r="P26" s="422" t="str">
        <f t="shared" si="23"/>
        <v/>
      </c>
      <c r="Q26" s="422" t="str">
        <f t="shared" si="24"/>
        <v/>
      </c>
      <c r="R26" s="423" t="str">
        <f t="shared" si="25"/>
        <v/>
      </c>
      <c r="S26" s="424" t="str">
        <f t="shared" si="26"/>
        <v/>
      </c>
      <c r="T26" s="425" t="str">
        <f t="shared" si="27"/>
        <v/>
      </c>
      <c r="U26" s="425" t="str">
        <f t="shared" si="28"/>
        <v/>
      </c>
      <c r="V26" s="426" t="str">
        <f t="shared" si="29"/>
        <v/>
      </c>
      <c r="W26" s="38"/>
      <c r="X26" s="29" t="str">
        <f t="shared" si="6"/>
        <v/>
      </c>
      <c r="Y26" s="6" t="e">
        <f t="shared" si="7"/>
        <v>#N/A</v>
      </c>
      <c r="Z26" s="6" t="e">
        <f t="shared" si="8"/>
        <v>#N/A</v>
      </c>
      <c r="AA26" s="6" t="e">
        <f t="shared" si="9"/>
        <v>#N/A</v>
      </c>
      <c r="AB26" s="6" t="str">
        <f t="shared" si="10"/>
        <v/>
      </c>
      <c r="AC26" s="10">
        <f t="shared" si="11"/>
        <v>1</v>
      </c>
      <c r="AD26" s="6" t="e">
        <f t="shared" si="30"/>
        <v>#N/A</v>
      </c>
      <c r="AE26" s="6" t="e">
        <f t="shared" si="31"/>
        <v>#N/A</v>
      </c>
      <c r="AF26" s="6" t="e">
        <f t="shared" si="32"/>
        <v>#N/A</v>
      </c>
      <c r="AG26" s="6" t="e">
        <f t="shared" si="33"/>
        <v>#N/A</v>
      </c>
      <c r="AH26" s="11" t="str">
        <f t="shared" si="12"/>
        <v xml:space="preserve"> </v>
      </c>
      <c r="AI26" s="6" t="e">
        <f t="shared" si="34"/>
        <v>#N/A</v>
      </c>
      <c r="AJ26" s="6" t="e">
        <f t="shared" si="13"/>
        <v>#N/A</v>
      </c>
      <c r="AK26" s="6" t="e">
        <f t="shared" si="35"/>
        <v>#N/A</v>
      </c>
      <c r="AL26" s="6" t="e">
        <f t="shared" si="14"/>
        <v>#N/A</v>
      </c>
      <c r="AM26" s="6" t="e">
        <f t="shared" si="15"/>
        <v>#N/A</v>
      </c>
      <c r="AN26" s="6" t="e">
        <f t="shared" si="36"/>
        <v>#N/A</v>
      </c>
      <c r="AO26" s="6" t="e">
        <f t="shared" si="16"/>
        <v>#N/A</v>
      </c>
      <c r="AP26" s="6" t="e">
        <f t="shared" si="17"/>
        <v>#N/A</v>
      </c>
      <c r="AQ26" s="6" t="e">
        <f t="shared" si="18"/>
        <v>#N/A</v>
      </c>
      <c r="AR26" s="6">
        <f t="shared" si="19"/>
        <v>0</v>
      </c>
      <c r="AS26" s="6" t="e">
        <f t="shared" si="37"/>
        <v>#N/A</v>
      </c>
      <c r="AT26" s="6" t="str">
        <f t="shared" si="20"/>
        <v/>
      </c>
      <c r="AU26" s="6" t="str">
        <f t="shared" si="21"/>
        <v/>
      </c>
      <c r="AV26" s="6" t="str">
        <f t="shared" si="22"/>
        <v/>
      </c>
      <c r="AW26" s="103"/>
      <c r="BC26" s="3" t="s">
        <v>25</v>
      </c>
      <c r="BF26" s="17" t="s">
        <v>822</v>
      </c>
      <c r="BG26" s="12" t="s">
        <v>821</v>
      </c>
      <c r="BH26" s="17" t="s">
        <v>976</v>
      </c>
      <c r="BI26" s="12" t="s">
        <v>1174</v>
      </c>
      <c r="BJ26" s="12" t="s">
        <v>706</v>
      </c>
      <c r="BL26" s="17"/>
      <c r="BM26" s="12">
        <v>10</v>
      </c>
      <c r="BQ26" s="12" t="s">
        <v>642</v>
      </c>
      <c r="BR26" s="12" t="s">
        <v>45</v>
      </c>
    </row>
    <row r="27" spans="1:84" s="12" customFormat="1" ht="13.5" customHeight="1" x14ac:dyDescent="0.2">
      <c r="A27" s="163">
        <v>12</v>
      </c>
      <c r="B27" s="160"/>
      <c r="C27" s="7"/>
      <c r="D27" s="120"/>
      <c r="E27" s="7"/>
      <c r="F27" s="7"/>
      <c r="G27" s="219"/>
      <c r="H27" s="7"/>
      <c r="I27" s="8"/>
      <c r="J27" s="9"/>
      <c r="K27" s="843"/>
      <c r="L27" s="837"/>
      <c r="M27" s="421"/>
      <c r="N27" s="413"/>
      <c r="O27" s="414"/>
      <c r="P27" s="422" t="str">
        <f t="shared" si="23"/>
        <v/>
      </c>
      <c r="Q27" s="422" t="str">
        <f t="shared" si="24"/>
        <v/>
      </c>
      <c r="R27" s="423" t="str">
        <f t="shared" si="25"/>
        <v/>
      </c>
      <c r="S27" s="424" t="str">
        <f t="shared" si="26"/>
        <v/>
      </c>
      <c r="T27" s="425" t="str">
        <f t="shared" si="27"/>
        <v/>
      </c>
      <c r="U27" s="425" t="str">
        <f t="shared" si="28"/>
        <v/>
      </c>
      <c r="V27" s="426" t="str">
        <f t="shared" si="29"/>
        <v/>
      </c>
      <c r="W27" s="38"/>
      <c r="X27" s="29" t="str">
        <f t="shared" si="6"/>
        <v/>
      </c>
      <c r="Y27" s="6" t="e">
        <f t="shared" si="7"/>
        <v>#N/A</v>
      </c>
      <c r="Z27" s="6" t="e">
        <f t="shared" si="8"/>
        <v>#N/A</v>
      </c>
      <c r="AA27" s="6" t="e">
        <f t="shared" si="9"/>
        <v>#N/A</v>
      </c>
      <c r="AB27" s="6" t="str">
        <f t="shared" si="10"/>
        <v/>
      </c>
      <c r="AC27" s="10">
        <f t="shared" si="11"/>
        <v>1</v>
      </c>
      <c r="AD27" s="6" t="e">
        <f t="shared" si="30"/>
        <v>#N/A</v>
      </c>
      <c r="AE27" s="6" t="e">
        <f t="shared" si="31"/>
        <v>#N/A</v>
      </c>
      <c r="AF27" s="6" t="e">
        <f t="shared" si="32"/>
        <v>#N/A</v>
      </c>
      <c r="AG27" s="6" t="e">
        <f t="shared" si="33"/>
        <v>#N/A</v>
      </c>
      <c r="AH27" s="11" t="str">
        <f t="shared" si="12"/>
        <v xml:space="preserve"> </v>
      </c>
      <c r="AI27" s="6" t="e">
        <f t="shared" si="34"/>
        <v>#N/A</v>
      </c>
      <c r="AJ27" s="6" t="e">
        <f t="shared" si="13"/>
        <v>#N/A</v>
      </c>
      <c r="AK27" s="6" t="e">
        <f t="shared" si="35"/>
        <v>#N/A</v>
      </c>
      <c r="AL27" s="6" t="e">
        <f t="shared" si="14"/>
        <v>#N/A</v>
      </c>
      <c r="AM27" s="6" t="e">
        <f t="shared" si="15"/>
        <v>#N/A</v>
      </c>
      <c r="AN27" s="6" t="e">
        <f t="shared" si="36"/>
        <v>#N/A</v>
      </c>
      <c r="AO27" s="6" t="e">
        <f t="shared" si="16"/>
        <v>#N/A</v>
      </c>
      <c r="AP27" s="6" t="e">
        <f t="shared" si="17"/>
        <v>#N/A</v>
      </c>
      <c r="AQ27" s="6" t="e">
        <f t="shared" si="18"/>
        <v>#N/A</v>
      </c>
      <c r="AR27" s="6">
        <f t="shared" si="19"/>
        <v>0</v>
      </c>
      <c r="AS27" s="6" t="e">
        <f t="shared" si="37"/>
        <v>#N/A</v>
      </c>
      <c r="AT27" s="6" t="str">
        <f t="shared" si="20"/>
        <v/>
      </c>
      <c r="AU27" s="6" t="str">
        <f t="shared" si="21"/>
        <v/>
      </c>
      <c r="AV27" s="6" t="str">
        <f t="shared" si="22"/>
        <v/>
      </c>
      <c r="AW27" s="103"/>
      <c r="BC27" s="3" t="s">
        <v>136</v>
      </c>
      <c r="BF27" s="12" t="s">
        <v>638</v>
      </c>
      <c r="BG27" s="12" t="s">
        <v>639</v>
      </c>
      <c r="BH27" s="17" t="s">
        <v>201</v>
      </c>
      <c r="BI27" s="12" t="s">
        <v>42</v>
      </c>
      <c r="BJ27" s="12" t="s">
        <v>42</v>
      </c>
      <c r="BL27" s="17"/>
    </row>
    <row r="28" spans="1:84" s="12" customFormat="1" ht="13.5" customHeight="1" x14ac:dyDescent="0.2">
      <c r="A28" s="163">
        <v>13</v>
      </c>
      <c r="B28" s="160"/>
      <c r="C28" s="7"/>
      <c r="D28" s="120"/>
      <c r="E28" s="7"/>
      <c r="F28" s="7"/>
      <c r="G28" s="219"/>
      <c r="H28" s="7"/>
      <c r="I28" s="8"/>
      <c r="J28" s="9"/>
      <c r="K28" s="843"/>
      <c r="L28" s="837"/>
      <c r="M28" s="421"/>
      <c r="N28" s="413"/>
      <c r="O28" s="414"/>
      <c r="P28" s="422" t="str">
        <f t="shared" si="23"/>
        <v/>
      </c>
      <c r="Q28" s="422" t="str">
        <f t="shared" si="24"/>
        <v/>
      </c>
      <c r="R28" s="423" t="str">
        <f t="shared" si="25"/>
        <v/>
      </c>
      <c r="S28" s="424" t="str">
        <f t="shared" si="26"/>
        <v/>
      </c>
      <c r="T28" s="425" t="str">
        <f t="shared" si="27"/>
        <v/>
      </c>
      <c r="U28" s="425" t="str">
        <f t="shared" si="28"/>
        <v/>
      </c>
      <c r="V28" s="426" t="str">
        <f t="shared" si="29"/>
        <v/>
      </c>
      <c r="W28" s="38"/>
      <c r="X28" s="29" t="str">
        <f t="shared" si="6"/>
        <v/>
      </c>
      <c r="Y28" s="6" t="e">
        <f t="shared" si="7"/>
        <v>#N/A</v>
      </c>
      <c r="Z28" s="6" t="e">
        <f t="shared" si="8"/>
        <v>#N/A</v>
      </c>
      <c r="AA28" s="6" t="e">
        <f t="shared" si="9"/>
        <v>#N/A</v>
      </c>
      <c r="AB28" s="6" t="str">
        <f t="shared" si="10"/>
        <v/>
      </c>
      <c r="AC28" s="10">
        <f t="shared" si="11"/>
        <v>1</v>
      </c>
      <c r="AD28" s="6" t="e">
        <f t="shared" si="30"/>
        <v>#N/A</v>
      </c>
      <c r="AE28" s="6" t="e">
        <f t="shared" si="31"/>
        <v>#N/A</v>
      </c>
      <c r="AF28" s="6" t="e">
        <f t="shared" si="32"/>
        <v>#N/A</v>
      </c>
      <c r="AG28" s="6" t="e">
        <f t="shared" si="33"/>
        <v>#N/A</v>
      </c>
      <c r="AH28" s="11" t="str">
        <f t="shared" si="12"/>
        <v xml:space="preserve"> </v>
      </c>
      <c r="AI28" s="6" t="e">
        <f t="shared" si="34"/>
        <v>#N/A</v>
      </c>
      <c r="AJ28" s="6" t="e">
        <f t="shared" si="13"/>
        <v>#N/A</v>
      </c>
      <c r="AK28" s="6" t="e">
        <f t="shared" si="35"/>
        <v>#N/A</v>
      </c>
      <c r="AL28" s="6" t="e">
        <f t="shared" si="14"/>
        <v>#N/A</v>
      </c>
      <c r="AM28" s="6" t="e">
        <f t="shared" si="15"/>
        <v>#N/A</v>
      </c>
      <c r="AN28" s="6" t="e">
        <f t="shared" si="36"/>
        <v>#N/A</v>
      </c>
      <c r="AO28" s="6" t="e">
        <f t="shared" si="16"/>
        <v>#N/A</v>
      </c>
      <c r="AP28" s="6" t="e">
        <f t="shared" si="17"/>
        <v>#N/A</v>
      </c>
      <c r="AQ28" s="6" t="e">
        <f t="shared" si="18"/>
        <v>#N/A</v>
      </c>
      <c r="AR28" s="6">
        <f t="shared" si="19"/>
        <v>0</v>
      </c>
      <c r="AS28" s="6" t="e">
        <f t="shared" si="37"/>
        <v>#N/A</v>
      </c>
      <c r="AT28" s="6" t="str">
        <f t="shared" si="20"/>
        <v/>
      </c>
      <c r="AU28" s="6" t="str">
        <f t="shared" si="21"/>
        <v/>
      </c>
      <c r="AV28" s="6" t="str">
        <f t="shared" si="22"/>
        <v/>
      </c>
      <c r="AW28" s="103"/>
      <c r="BC28" s="3" t="s">
        <v>137</v>
      </c>
      <c r="BH28" s="12" t="s">
        <v>1178</v>
      </c>
      <c r="BI28" s="12" t="s">
        <v>1179</v>
      </c>
      <c r="BJ28" s="12" t="s">
        <v>1179</v>
      </c>
      <c r="BL28" s="17"/>
    </row>
    <row r="29" spans="1:84" s="12" customFormat="1" ht="13.5" customHeight="1" x14ac:dyDescent="0.2">
      <c r="A29" s="163">
        <v>14</v>
      </c>
      <c r="B29" s="160"/>
      <c r="C29" s="7"/>
      <c r="D29" s="120"/>
      <c r="E29" s="7"/>
      <c r="F29" s="7"/>
      <c r="G29" s="219"/>
      <c r="H29" s="7"/>
      <c r="I29" s="8"/>
      <c r="J29" s="9"/>
      <c r="K29" s="843"/>
      <c r="L29" s="837"/>
      <c r="M29" s="421"/>
      <c r="N29" s="413"/>
      <c r="O29" s="414"/>
      <c r="P29" s="422" t="str">
        <f t="shared" si="23"/>
        <v/>
      </c>
      <c r="Q29" s="422" t="str">
        <f t="shared" si="24"/>
        <v/>
      </c>
      <c r="R29" s="423" t="str">
        <f t="shared" si="25"/>
        <v/>
      </c>
      <c r="S29" s="424" t="str">
        <f t="shared" si="26"/>
        <v/>
      </c>
      <c r="T29" s="425" t="str">
        <f t="shared" si="27"/>
        <v/>
      </c>
      <c r="U29" s="425" t="str">
        <f t="shared" si="28"/>
        <v/>
      </c>
      <c r="V29" s="426" t="str">
        <f t="shared" si="29"/>
        <v/>
      </c>
      <c r="W29" s="38"/>
      <c r="X29" s="29" t="str">
        <f t="shared" si="6"/>
        <v/>
      </c>
      <c r="Y29" s="6" t="e">
        <f t="shared" si="7"/>
        <v>#N/A</v>
      </c>
      <c r="Z29" s="6" t="e">
        <f t="shared" si="8"/>
        <v>#N/A</v>
      </c>
      <c r="AA29" s="6" t="e">
        <f t="shared" si="9"/>
        <v>#N/A</v>
      </c>
      <c r="AB29" s="6" t="str">
        <f t="shared" si="10"/>
        <v/>
      </c>
      <c r="AC29" s="10">
        <f t="shared" si="11"/>
        <v>1</v>
      </c>
      <c r="AD29" s="6" t="e">
        <f t="shared" si="30"/>
        <v>#N/A</v>
      </c>
      <c r="AE29" s="6" t="e">
        <f t="shared" si="31"/>
        <v>#N/A</v>
      </c>
      <c r="AF29" s="6" t="e">
        <f t="shared" si="32"/>
        <v>#N/A</v>
      </c>
      <c r="AG29" s="6" t="e">
        <f t="shared" si="33"/>
        <v>#N/A</v>
      </c>
      <c r="AH29" s="11" t="str">
        <f t="shared" si="12"/>
        <v xml:space="preserve"> </v>
      </c>
      <c r="AI29" s="6" t="e">
        <f t="shared" si="34"/>
        <v>#N/A</v>
      </c>
      <c r="AJ29" s="6" t="e">
        <f t="shared" si="13"/>
        <v>#N/A</v>
      </c>
      <c r="AK29" s="6" t="e">
        <f t="shared" si="35"/>
        <v>#N/A</v>
      </c>
      <c r="AL29" s="6" t="e">
        <f t="shared" si="14"/>
        <v>#N/A</v>
      </c>
      <c r="AM29" s="6" t="e">
        <f t="shared" si="15"/>
        <v>#N/A</v>
      </c>
      <c r="AN29" s="6" t="e">
        <f t="shared" si="36"/>
        <v>#N/A</v>
      </c>
      <c r="AO29" s="6" t="e">
        <f t="shared" si="16"/>
        <v>#N/A</v>
      </c>
      <c r="AP29" s="6" t="e">
        <f t="shared" si="17"/>
        <v>#N/A</v>
      </c>
      <c r="AQ29" s="6" t="e">
        <f t="shared" si="18"/>
        <v>#N/A</v>
      </c>
      <c r="AR29" s="6">
        <f t="shared" si="19"/>
        <v>0</v>
      </c>
      <c r="AS29" s="6" t="e">
        <f t="shared" si="37"/>
        <v>#N/A</v>
      </c>
      <c r="AT29" s="6" t="str">
        <f t="shared" si="20"/>
        <v/>
      </c>
      <c r="AU29" s="6" t="str">
        <f t="shared" si="21"/>
        <v/>
      </c>
      <c r="AV29" s="6" t="str">
        <f t="shared" si="22"/>
        <v/>
      </c>
      <c r="AW29" s="103"/>
      <c r="BC29" s="3" t="s">
        <v>31</v>
      </c>
      <c r="BH29" s="17" t="s">
        <v>822</v>
      </c>
      <c r="BI29" s="12" t="s">
        <v>821</v>
      </c>
      <c r="BJ29" s="12" t="s">
        <v>821</v>
      </c>
      <c r="BL29" s="17"/>
    </row>
    <row r="30" spans="1:84" s="12" customFormat="1" ht="13.5" customHeight="1" x14ac:dyDescent="0.2">
      <c r="A30" s="163">
        <v>15</v>
      </c>
      <c r="B30" s="160"/>
      <c r="C30" s="7"/>
      <c r="D30" s="120"/>
      <c r="E30" s="7"/>
      <c r="F30" s="7"/>
      <c r="G30" s="219"/>
      <c r="H30" s="7"/>
      <c r="I30" s="8"/>
      <c r="J30" s="9"/>
      <c r="K30" s="843"/>
      <c r="L30" s="837"/>
      <c r="M30" s="421"/>
      <c r="N30" s="413"/>
      <c r="O30" s="414"/>
      <c r="P30" s="422" t="str">
        <f t="shared" si="23"/>
        <v/>
      </c>
      <c r="Q30" s="422" t="str">
        <f t="shared" si="24"/>
        <v/>
      </c>
      <c r="R30" s="423" t="str">
        <f t="shared" si="25"/>
        <v/>
      </c>
      <c r="S30" s="424" t="str">
        <f t="shared" si="26"/>
        <v/>
      </c>
      <c r="T30" s="425" t="str">
        <f t="shared" si="27"/>
        <v/>
      </c>
      <c r="U30" s="425" t="str">
        <f t="shared" si="28"/>
        <v/>
      </c>
      <c r="V30" s="426" t="str">
        <f t="shared" si="29"/>
        <v/>
      </c>
      <c r="W30" s="38"/>
      <c r="X30" s="29" t="str">
        <f t="shared" si="6"/>
        <v/>
      </c>
      <c r="Y30" s="6" t="e">
        <f t="shared" si="7"/>
        <v>#N/A</v>
      </c>
      <c r="Z30" s="6" t="e">
        <f t="shared" si="8"/>
        <v>#N/A</v>
      </c>
      <c r="AA30" s="6" t="e">
        <f t="shared" si="9"/>
        <v>#N/A</v>
      </c>
      <c r="AB30" s="6" t="str">
        <f t="shared" si="10"/>
        <v/>
      </c>
      <c r="AC30" s="10">
        <f t="shared" si="11"/>
        <v>1</v>
      </c>
      <c r="AD30" s="6" t="e">
        <f t="shared" si="30"/>
        <v>#N/A</v>
      </c>
      <c r="AE30" s="6" t="e">
        <f t="shared" si="31"/>
        <v>#N/A</v>
      </c>
      <c r="AF30" s="6" t="e">
        <f t="shared" si="32"/>
        <v>#N/A</v>
      </c>
      <c r="AG30" s="6" t="e">
        <f t="shared" si="33"/>
        <v>#N/A</v>
      </c>
      <c r="AH30" s="11" t="str">
        <f t="shared" si="12"/>
        <v xml:space="preserve"> </v>
      </c>
      <c r="AI30" s="6" t="e">
        <f t="shared" si="34"/>
        <v>#N/A</v>
      </c>
      <c r="AJ30" s="6" t="e">
        <f t="shared" si="13"/>
        <v>#N/A</v>
      </c>
      <c r="AK30" s="6" t="e">
        <f t="shared" si="35"/>
        <v>#N/A</v>
      </c>
      <c r="AL30" s="6" t="e">
        <f t="shared" si="14"/>
        <v>#N/A</v>
      </c>
      <c r="AM30" s="6" t="e">
        <f t="shared" si="15"/>
        <v>#N/A</v>
      </c>
      <c r="AN30" s="6" t="e">
        <f t="shared" si="36"/>
        <v>#N/A</v>
      </c>
      <c r="AO30" s="6" t="e">
        <f t="shared" si="16"/>
        <v>#N/A</v>
      </c>
      <c r="AP30" s="6" t="e">
        <f t="shared" si="17"/>
        <v>#N/A</v>
      </c>
      <c r="AQ30" s="6" t="e">
        <f t="shared" si="18"/>
        <v>#N/A</v>
      </c>
      <c r="AR30" s="6">
        <f t="shared" si="19"/>
        <v>0</v>
      </c>
      <c r="AS30" s="6" t="e">
        <f t="shared" si="37"/>
        <v>#N/A</v>
      </c>
      <c r="AT30" s="6" t="str">
        <f t="shared" si="20"/>
        <v/>
      </c>
      <c r="AU30" s="6" t="str">
        <f t="shared" si="21"/>
        <v/>
      </c>
      <c r="AV30" s="6" t="str">
        <f t="shared" si="22"/>
        <v/>
      </c>
      <c r="AW30" s="103"/>
      <c r="BC30" s="3" t="s">
        <v>78</v>
      </c>
      <c r="BL30" s="17"/>
    </row>
    <row r="31" spans="1:84" s="12" customFormat="1" ht="13.5" customHeight="1" x14ac:dyDescent="0.2">
      <c r="A31" s="163">
        <v>16</v>
      </c>
      <c r="B31" s="160"/>
      <c r="C31" s="7"/>
      <c r="D31" s="120"/>
      <c r="E31" s="7"/>
      <c r="F31" s="7"/>
      <c r="G31" s="219"/>
      <c r="H31" s="7"/>
      <c r="I31" s="8"/>
      <c r="J31" s="9"/>
      <c r="K31" s="843"/>
      <c r="L31" s="837"/>
      <c r="M31" s="421"/>
      <c r="N31" s="413"/>
      <c r="O31" s="414"/>
      <c r="P31" s="422" t="str">
        <f t="shared" si="23"/>
        <v/>
      </c>
      <c r="Q31" s="422" t="str">
        <f t="shared" si="24"/>
        <v/>
      </c>
      <c r="R31" s="423" t="str">
        <f t="shared" si="25"/>
        <v/>
      </c>
      <c r="S31" s="424" t="str">
        <f t="shared" si="26"/>
        <v/>
      </c>
      <c r="T31" s="425" t="str">
        <f t="shared" si="27"/>
        <v/>
      </c>
      <c r="U31" s="425" t="str">
        <f t="shared" si="28"/>
        <v/>
      </c>
      <c r="V31" s="426" t="str">
        <f t="shared" si="29"/>
        <v/>
      </c>
      <c r="W31" s="38"/>
      <c r="X31" s="29" t="str">
        <f t="shared" si="6"/>
        <v/>
      </c>
      <c r="Y31" s="6" t="e">
        <f t="shared" si="7"/>
        <v>#N/A</v>
      </c>
      <c r="Z31" s="6" t="e">
        <f t="shared" si="8"/>
        <v>#N/A</v>
      </c>
      <c r="AA31" s="6" t="e">
        <f t="shared" si="9"/>
        <v>#N/A</v>
      </c>
      <c r="AB31" s="6" t="str">
        <f t="shared" si="10"/>
        <v/>
      </c>
      <c r="AC31" s="10">
        <f t="shared" si="11"/>
        <v>1</v>
      </c>
      <c r="AD31" s="6" t="e">
        <f t="shared" si="30"/>
        <v>#N/A</v>
      </c>
      <c r="AE31" s="6" t="e">
        <f t="shared" si="31"/>
        <v>#N/A</v>
      </c>
      <c r="AF31" s="6" t="e">
        <f t="shared" si="32"/>
        <v>#N/A</v>
      </c>
      <c r="AG31" s="6" t="e">
        <f t="shared" si="33"/>
        <v>#N/A</v>
      </c>
      <c r="AH31" s="11" t="str">
        <f t="shared" si="12"/>
        <v xml:space="preserve"> </v>
      </c>
      <c r="AI31" s="6" t="e">
        <f t="shared" si="34"/>
        <v>#N/A</v>
      </c>
      <c r="AJ31" s="6" t="e">
        <f t="shared" si="13"/>
        <v>#N/A</v>
      </c>
      <c r="AK31" s="6" t="e">
        <f t="shared" si="35"/>
        <v>#N/A</v>
      </c>
      <c r="AL31" s="6" t="e">
        <f t="shared" si="14"/>
        <v>#N/A</v>
      </c>
      <c r="AM31" s="6" t="e">
        <f t="shared" si="15"/>
        <v>#N/A</v>
      </c>
      <c r="AN31" s="6" t="e">
        <f t="shared" si="36"/>
        <v>#N/A</v>
      </c>
      <c r="AO31" s="6" t="e">
        <f t="shared" si="16"/>
        <v>#N/A</v>
      </c>
      <c r="AP31" s="6" t="e">
        <f t="shared" si="17"/>
        <v>#N/A</v>
      </c>
      <c r="AQ31" s="6" t="e">
        <f t="shared" si="18"/>
        <v>#N/A</v>
      </c>
      <c r="AR31" s="6">
        <f t="shared" si="19"/>
        <v>0</v>
      </c>
      <c r="AS31" s="6" t="e">
        <f t="shared" si="37"/>
        <v>#N/A</v>
      </c>
      <c r="AT31" s="6" t="str">
        <f t="shared" si="20"/>
        <v/>
      </c>
      <c r="AU31" s="6" t="str">
        <f t="shared" si="21"/>
        <v/>
      </c>
      <c r="AV31" s="6" t="str">
        <f t="shared" si="22"/>
        <v/>
      </c>
      <c r="AW31" s="103"/>
      <c r="BC31" s="3" t="s">
        <v>12</v>
      </c>
      <c r="BE31" s="13"/>
    </row>
    <row r="32" spans="1:84" s="12" customFormat="1" ht="13.5" customHeight="1" x14ac:dyDescent="0.2">
      <c r="A32" s="163">
        <v>17</v>
      </c>
      <c r="B32" s="160"/>
      <c r="C32" s="7"/>
      <c r="D32" s="120"/>
      <c r="E32" s="7"/>
      <c r="F32" s="7"/>
      <c r="G32" s="219"/>
      <c r="H32" s="7"/>
      <c r="I32" s="8"/>
      <c r="J32" s="9"/>
      <c r="K32" s="843"/>
      <c r="L32" s="837"/>
      <c r="M32" s="421"/>
      <c r="N32" s="413"/>
      <c r="O32" s="414"/>
      <c r="P32" s="422" t="str">
        <f t="shared" si="23"/>
        <v/>
      </c>
      <c r="Q32" s="422" t="str">
        <f t="shared" si="24"/>
        <v/>
      </c>
      <c r="R32" s="423" t="str">
        <f t="shared" si="25"/>
        <v/>
      </c>
      <c r="S32" s="424" t="str">
        <f t="shared" si="26"/>
        <v/>
      </c>
      <c r="T32" s="425" t="str">
        <f t="shared" si="27"/>
        <v/>
      </c>
      <c r="U32" s="425" t="str">
        <f t="shared" si="28"/>
        <v/>
      </c>
      <c r="V32" s="426" t="str">
        <f t="shared" si="29"/>
        <v/>
      </c>
      <c r="W32" s="38"/>
      <c r="X32" s="29" t="str">
        <f t="shared" si="6"/>
        <v/>
      </c>
      <c r="Y32" s="6" t="e">
        <f t="shared" si="7"/>
        <v>#N/A</v>
      </c>
      <c r="Z32" s="6" t="e">
        <f t="shared" si="8"/>
        <v>#N/A</v>
      </c>
      <c r="AA32" s="6" t="e">
        <f t="shared" si="9"/>
        <v>#N/A</v>
      </c>
      <c r="AB32" s="6" t="str">
        <f t="shared" si="10"/>
        <v/>
      </c>
      <c r="AC32" s="10">
        <f t="shared" si="11"/>
        <v>1</v>
      </c>
      <c r="AD32" s="6" t="e">
        <f t="shared" si="30"/>
        <v>#N/A</v>
      </c>
      <c r="AE32" s="6" t="e">
        <f t="shared" si="31"/>
        <v>#N/A</v>
      </c>
      <c r="AF32" s="6" t="e">
        <f t="shared" si="32"/>
        <v>#N/A</v>
      </c>
      <c r="AG32" s="6" t="e">
        <f t="shared" si="33"/>
        <v>#N/A</v>
      </c>
      <c r="AH32" s="11" t="str">
        <f t="shared" si="12"/>
        <v xml:space="preserve"> </v>
      </c>
      <c r="AI32" s="6" t="e">
        <f t="shared" si="34"/>
        <v>#N/A</v>
      </c>
      <c r="AJ32" s="6" t="e">
        <f t="shared" si="13"/>
        <v>#N/A</v>
      </c>
      <c r="AK32" s="6" t="e">
        <f t="shared" si="35"/>
        <v>#N/A</v>
      </c>
      <c r="AL32" s="6" t="e">
        <f t="shared" si="14"/>
        <v>#N/A</v>
      </c>
      <c r="AM32" s="6" t="e">
        <f t="shared" si="15"/>
        <v>#N/A</v>
      </c>
      <c r="AN32" s="6" t="e">
        <f t="shared" si="36"/>
        <v>#N/A</v>
      </c>
      <c r="AO32" s="6" t="e">
        <f t="shared" si="16"/>
        <v>#N/A</v>
      </c>
      <c r="AP32" s="6" t="e">
        <f t="shared" si="17"/>
        <v>#N/A</v>
      </c>
      <c r="AQ32" s="6" t="e">
        <f t="shared" si="18"/>
        <v>#N/A</v>
      </c>
      <c r="AR32" s="6">
        <f t="shared" si="19"/>
        <v>0</v>
      </c>
      <c r="AS32" s="6" t="e">
        <f t="shared" si="37"/>
        <v>#N/A</v>
      </c>
      <c r="AT32" s="6" t="str">
        <f t="shared" si="20"/>
        <v/>
      </c>
      <c r="AU32" s="6" t="str">
        <f t="shared" si="21"/>
        <v/>
      </c>
      <c r="AV32" s="6" t="str">
        <f t="shared" si="22"/>
        <v/>
      </c>
      <c r="AW32" s="103"/>
      <c r="BC32" s="3" t="s">
        <v>19</v>
      </c>
      <c r="BE32" s="14"/>
    </row>
    <row r="33" spans="1:62" s="12" customFormat="1" ht="13.5" customHeight="1" x14ac:dyDescent="0.2">
      <c r="A33" s="163">
        <v>18</v>
      </c>
      <c r="B33" s="160"/>
      <c r="C33" s="7"/>
      <c r="D33" s="120"/>
      <c r="E33" s="7"/>
      <c r="F33" s="7"/>
      <c r="G33" s="219"/>
      <c r="H33" s="7"/>
      <c r="I33" s="8"/>
      <c r="J33" s="9"/>
      <c r="K33" s="843"/>
      <c r="L33" s="837"/>
      <c r="M33" s="421"/>
      <c r="N33" s="413"/>
      <c r="O33" s="414"/>
      <c r="P33" s="422" t="str">
        <f t="shared" si="23"/>
        <v/>
      </c>
      <c r="Q33" s="422" t="str">
        <f t="shared" si="24"/>
        <v/>
      </c>
      <c r="R33" s="423" t="str">
        <f t="shared" si="25"/>
        <v/>
      </c>
      <c r="S33" s="424" t="str">
        <f t="shared" si="26"/>
        <v/>
      </c>
      <c r="T33" s="425" t="str">
        <f t="shared" si="27"/>
        <v/>
      </c>
      <c r="U33" s="425" t="str">
        <f t="shared" si="28"/>
        <v/>
      </c>
      <c r="V33" s="426" t="str">
        <f t="shared" si="29"/>
        <v/>
      </c>
      <c r="W33" s="38"/>
      <c r="X33" s="29" t="str">
        <f t="shared" si="6"/>
        <v/>
      </c>
      <c r="Y33" s="6" t="e">
        <f t="shared" si="7"/>
        <v>#N/A</v>
      </c>
      <c r="Z33" s="6" t="e">
        <f t="shared" si="8"/>
        <v>#N/A</v>
      </c>
      <c r="AA33" s="6" t="e">
        <f t="shared" si="9"/>
        <v>#N/A</v>
      </c>
      <c r="AB33" s="6" t="str">
        <f t="shared" si="10"/>
        <v/>
      </c>
      <c r="AC33" s="10">
        <f t="shared" si="11"/>
        <v>1</v>
      </c>
      <c r="AD33" s="6" t="e">
        <f t="shared" si="30"/>
        <v>#N/A</v>
      </c>
      <c r="AE33" s="6" t="e">
        <f t="shared" si="31"/>
        <v>#N/A</v>
      </c>
      <c r="AF33" s="6" t="e">
        <f t="shared" si="32"/>
        <v>#N/A</v>
      </c>
      <c r="AG33" s="6" t="e">
        <f t="shared" si="33"/>
        <v>#N/A</v>
      </c>
      <c r="AH33" s="11" t="str">
        <f t="shared" si="12"/>
        <v xml:space="preserve"> </v>
      </c>
      <c r="AI33" s="6" t="e">
        <f t="shared" si="34"/>
        <v>#N/A</v>
      </c>
      <c r="AJ33" s="6" t="e">
        <f t="shared" si="13"/>
        <v>#N/A</v>
      </c>
      <c r="AK33" s="6" t="e">
        <f t="shared" si="35"/>
        <v>#N/A</v>
      </c>
      <c r="AL33" s="6" t="e">
        <f t="shared" si="14"/>
        <v>#N/A</v>
      </c>
      <c r="AM33" s="6" t="e">
        <f t="shared" si="15"/>
        <v>#N/A</v>
      </c>
      <c r="AN33" s="6" t="e">
        <f t="shared" si="36"/>
        <v>#N/A</v>
      </c>
      <c r="AO33" s="6" t="e">
        <f t="shared" si="16"/>
        <v>#N/A</v>
      </c>
      <c r="AP33" s="6" t="e">
        <f t="shared" si="17"/>
        <v>#N/A</v>
      </c>
      <c r="AQ33" s="6" t="e">
        <f t="shared" si="18"/>
        <v>#N/A</v>
      </c>
      <c r="AR33" s="6">
        <f t="shared" si="19"/>
        <v>0</v>
      </c>
      <c r="AS33" s="6" t="e">
        <f t="shared" si="37"/>
        <v>#N/A</v>
      </c>
      <c r="AT33" s="6" t="str">
        <f t="shared" si="20"/>
        <v/>
      </c>
      <c r="AU33" s="6" t="str">
        <f t="shared" si="21"/>
        <v/>
      </c>
      <c r="AV33" s="6" t="str">
        <f t="shared" si="22"/>
        <v/>
      </c>
      <c r="AW33" s="103"/>
      <c r="BC33" s="3" t="s">
        <v>159</v>
      </c>
      <c r="BE33" s="14"/>
      <c r="BF33" s="13"/>
      <c r="BG33" s="13"/>
    </row>
    <row r="34" spans="1:62" s="12" customFormat="1" ht="13.5" customHeight="1" x14ac:dyDescent="0.2">
      <c r="A34" s="163">
        <v>19</v>
      </c>
      <c r="B34" s="160"/>
      <c r="C34" s="7"/>
      <c r="D34" s="120"/>
      <c r="E34" s="7"/>
      <c r="F34" s="7"/>
      <c r="G34" s="219"/>
      <c r="H34" s="7"/>
      <c r="I34" s="8"/>
      <c r="J34" s="9"/>
      <c r="K34" s="843"/>
      <c r="L34" s="837"/>
      <c r="M34" s="421"/>
      <c r="N34" s="413"/>
      <c r="O34" s="414"/>
      <c r="P34" s="422" t="str">
        <f t="shared" si="23"/>
        <v/>
      </c>
      <c r="Q34" s="422" t="str">
        <f t="shared" si="24"/>
        <v/>
      </c>
      <c r="R34" s="423" t="str">
        <f t="shared" si="25"/>
        <v/>
      </c>
      <c r="S34" s="424" t="str">
        <f t="shared" si="26"/>
        <v/>
      </c>
      <c r="T34" s="425" t="str">
        <f t="shared" si="27"/>
        <v/>
      </c>
      <c r="U34" s="425" t="str">
        <f t="shared" si="28"/>
        <v/>
      </c>
      <c r="V34" s="426" t="str">
        <f t="shared" si="29"/>
        <v/>
      </c>
      <c r="W34" s="38"/>
      <c r="X34" s="29" t="str">
        <f t="shared" si="6"/>
        <v/>
      </c>
      <c r="Y34" s="6" t="e">
        <f t="shared" si="7"/>
        <v>#N/A</v>
      </c>
      <c r="Z34" s="6" t="e">
        <f t="shared" si="8"/>
        <v>#N/A</v>
      </c>
      <c r="AA34" s="6" t="e">
        <f t="shared" si="9"/>
        <v>#N/A</v>
      </c>
      <c r="AB34" s="6" t="str">
        <f t="shared" si="10"/>
        <v/>
      </c>
      <c r="AC34" s="10">
        <f t="shared" si="11"/>
        <v>1</v>
      </c>
      <c r="AD34" s="6" t="e">
        <f t="shared" si="30"/>
        <v>#N/A</v>
      </c>
      <c r="AE34" s="6" t="e">
        <f t="shared" si="31"/>
        <v>#N/A</v>
      </c>
      <c r="AF34" s="6" t="e">
        <f t="shared" si="32"/>
        <v>#N/A</v>
      </c>
      <c r="AG34" s="6" t="e">
        <f t="shared" si="33"/>
        <v>#N/A</v>
      </c>
      <c r="AH34" s="11" t="str">
        <f t="shared" si="12"/>
        <v xml:space="preserve"> </v>
      </c>
      <c r="AI34" s="6" t="e">
        <f t="shared" si="34"/>
        <v>#N/A</v>
      </c>
      <c r="AJ34" s="6" t="e">
        <f t="shared" si="13"/>
        <v>#N/A</v>
      </c>
      <c r="AK34" s="6" t="e">
        <f t="shared" si="35"/>
        <v>#N/A</v>
      </c>
      <c r="AL34" s="6" t="e">
        <f t="shared" si="14"/>
        <v>#N/A</v>
      </c>
      <c r="AM34" s="6" t="e">
        <f t="shared" si="15"/>
        <v>#N/A</v>
      </c>
      <c r="AN34" s="6" t="e">
        <f t="shared" si="36"/>
        <v>#N/A</v>
      </c>
      <c r="AO34" s="6" t="e">
        <f t="shared" si="16"/>
        <v>#N/A</v>
      </c>
      <c r="AP34" s="6" t="e">
        <f t="shared" si="17"/>
        <v>#N/A</v>
      </c>
      <c r="AQ34" s="6" t="e">
        <f t="shared" si="18"/>
        <v>#N/A</v>
      </c>
      <c r="AR34" s="6">
        <f t="shared" si="19"/>
        <v>0</v>
      </c>
      <c r="AS34" s="6" t="e">
        <f t="shared" si="37"/>
        <v>#N/A</v>
      </c>
      <c r="AT34" s="6" t="str">
        <f t="shared" si="20"/>
        <v/>
      </c>
      <c r="AU34" s="6" t="str">
        <f t="shared" si="21"/>
        <v/>
      </c>
      <c r="AV34" s="6" t="str">
        <f t="shared" si="22"/>
        <v/>
      </c>
      <c r="AW34" s="103"/>
      <c r="BC34" s="3" t="s">
        <v>181</v>
      </c>
      <c r="BE34" s="14"/>
      <c r="BF34" s="14"/>
      <c r="BG34" s="14"/>
    </row>
    <row r="35" spans="1:62" s="12" customFormat="1" ht="13.5" customHeight="1" x14ac:dyDescent="0.2">
      <c r="A35" s="163">
        <v>20</v>
      </c>
      <c r="B35" s="160"/>
      <c r="C35" s="7"/>
      <c r="D35" s="120"/>
      <c r="E35" s="7"/>
      <c r="F35" s="7"/>
      <c r="G35" s="219"/>
      <c r="H35" s="7"/>
      <c r="I35" s="8"/>
      <c r="J35" s="9"/>
      <c r="K35" s="843"/>
      <c r="L35" s="837"/>
      <c r="M35" s="421"/>
      <c r="N35" s="413"/>
      <c r="O35" s="414"/>
      <c r="P35" s="422" t="str">
        <f t="shared" si="23"/>
        <v/>
      </c>
      <c r="Q35" s="422" t="str">
        <f t="shared" si="24"/>
        <v/>
      </c>
      <c r="R35" s="423" t="str">
        <f t="shared" si="25"/>
        <v/>
      </c>
      <c r="S35" s="424" t="str">
        <f t="shared" si="26"/>
        <v/>
      </c>
      <c r="T35" s="425" t="str">
        <f t="shared" si="27"/>
        <v/>
      </c>
      <c r="U35" s="425" t="str">
        <f t="shared" si="28"/>
        <v/>
      </c>
      <c r="V35" s="426" t="str">
        <f t="shared" si="29"/>
        <v/>
      </c>
      <c r="W35" s="38"/>
      <c r="X35" s="29" t="str">
        <f t="shared" si="6"/>
        <v/>
      </c>
      <c r="Y35" s="6" t="e">
        <f t="shared" si="7"/>
        <v>#N/A</v>
      </c>
      <c r="Z35" s="6" t="e">
        <f t="shared" si="8"/>
        <v>#N/A</v>
      </c>
      <c r="AA35" s="6" t="e">
        <f t="shared" si="9"/>
        <v>#N/A</v>
      </c>
      <c r="AB35" s="6" t="str">
        <f t="shared" si="10"/>
        <v/>
      </c>
      <c r="AC35" s="10">
        <f t="shared" si="11"/>
        <v>1</v>
      </c>
      <c r="AD35" s="6" t="e">
        <f t="shared" si="30"/>
        <v>#N/A</v>
      </c>
      <c r="AE35" s="6" t="e">
        <f t="shared" si="31"/>
        <v>#N/A</v>
      </c>
      <c r="AF35" s="6" t="e">
        <f t="shared" si="32"/>
        <v>#N/A</v>
      </c>
      <c r="AG35" s="6" t="e">
        <f t="shared" si="33"/>
        <v>#N/A</v>
      </c>
      <c r="AH35" s="11" t="str">
        <f t="shared" si="12"/>
        <v xml:space="preserve"> </v>
      </c>
      <c r="AI35" s="6" t="e">
        <f t="shared" si="34"/>
        <v>#N/A</v>
      </c>
      <c r="AJ35" s="6" t="e">
        <f t="shared" si="13"/>
        <v>#N/A</v>
      </c>
      <c r="AK35" s="6" t="e">
        <f t="shared" si="35"/>
        <v>#N/A</v>
      </c>
      <c r="AL35" s="6" t="e">
        <f t="shared" si="14"/>
        <v>#N/A</v>
      </c>
      <c r="AM35" s="6" t="e">
        <f t="shared" si="15"/>
        <v>#N/A</v>
      </c>
      <c r="AN35" s="6" t="e">
        <f t="shared" si="36"/>
        <v>#N/A</v>
      </c>
      <c r="AO35" s="6" t="e">
        <f t="shared" si="16"/>
        <v>#N/A</v>
      </c>
      <c r="AP35" s="6" t="e">
        <f t="shared" si="17"/>
        <v>#N/A</v>
      </c>
      <c r="AQ35" s="6" t="e">
        <f t="shared" si="18"/>
        <v>#N/A</v>
      </c>
      <c r="AR35" s="6">
        <f t="shared" si="19"/>
        <v>0</v>
      </c>
      <c r="AS35" s="6" t="e">
        <f t="shared" si="37"/>
        <v>#N/A</v>
      </c>
      <c r="AT35" s="6" t="str">
        <f t="shared" si="20"/>
        <v/>
      </c>
      <c r="AU35" s="6" t="str">
        <f t="shared" si="21"/>
        <v/>
      </c>
      <c r="AV35" s="6" t="str">
        <f t="shared" si="22"/>
        <v/>
      </c>
      <c r="AW35" s="103"/>
      <c r="BC35" s="3" t="s">
        <v>182</v>
      </c>
      <c r="BE35" s="14"/>
      <c r="BF35" s="14"/>
      <c r="BG35" s="14"/>
    </row>
    <row r="36" spans="1:62" s="12" customFormat="1" ht="13.5" customHeight="1" x14ac:dyDescent="0.2">
      <c r="A36" s="163">
        <v>21</v>
      </c>
      <c r="B36" s="160"/>
      <c r="C36" s="7"/>
      <c r="D36" s="120"/>
      <c r="E36" s="7"/>
      <c r="F36" s="7"/>
      <c r="G36" s="219"/>
      <c r="H36" s="7"/>
      <c r="I36" s="8"/>
      <c r="J36" s="9"/>
      <c r="K36" s="843"/>
      <c r="L36" s="837"/>
      <c r="M36" s="421"/>
      <c r="N36" s="413"/>
      <c r="O36" s="414"/>
      <c r="P36" s="422" t="str">
        <f t="shared" si="23"/>
        <v/>
      </c>
      <c r="Q36" s="422" t="str">
        <f t="shared" si="24"/>
        <v/>
      </c>
      <c r="R36" s="423" t="str">
        <f t="shared" si="25"/>
        <v/>
      </c>
      <c r="S36" s="424" t="str">
        <f t="shared" si="26"/>
        <v/>
      </c>
      <c r="T36" s="425" t="str">
        <f t="shared" si="27"/>
        <v/>
      </c>
      <c r="U36" s="425" t="str">
        <f t="shared" si="28"/>
        <v/>
      </c>
      <c r="V36" s="426" t="str">
        <f t="shared" si="29"/>
        <v/>
      </c>
      <c r="W36" s="38"/>
      <c r="X36" s="29" t="str">
        <f t="shared" si="6"/>
        <v/>
      </c>
      <c r="Y36" s="6" t="e">
        <f t="shared" si="7"/>
        <v>#N/A</v>
      </c>
      <c r="Z36" s="6" t="e">
        <f t="shared" si="8"/>
        <v>#N/A</v>
      </c>
      <c r="AA36" s="6" t="e">
        <f t="shared" si="9"/>
        <v>#N/A</v>
      </c>
      <c r="AB36" s="6" t="str">
        <f t="shared" si="10"/>
        <v/>
      </c>
      <c r="AC36" s="10">
        <f t="shared" si="11"/>
        <v>1</v>
      </c>
      <c r="AD36" s="6" t="e">
        <f t="shared" si="30"/>
        <v>#N/A</v>
      </c>
      <c r="AE36" s="6" t="e">
        <f t="shared" si="31"/>
        <v>#N/A</v>
      </c>
      <c r="AF36" s="6" t="e">
        <f t="shared" si="32"/>
        <v>#N/A</v>
      </c>
      <c r="AG36" s="6" t="e">
        <f t="shared" si="33"/>
        <v>#N/A</v>
      </c>
      <c r="AH36" s="11" t="str">
        <f t="shared" si="12"/>
        <v xml:space="preserve"> </v>
      </c>
      <c r="AI36" s="6" t="e">
        <f t="shared" si="34"/>
        <v>#N/A</v>
      </c>
      <c r="AJ36" s="6" t="e">
        <f t="shared" si="13"/>
        <v>#N/A</v>
      </c>
      <c r="AK36" s="6" t="e">
        <f t="shared" si="35"/>
        <v>#N/A</v>
      </c>
      <c r="AL36" s="6" t="e">
        <f t="shared" si="14"/>
        <v>#N/A</v>
      </c>
      <c r="AM36" s="6" t="e">
        <f t="shared" si="15"/>
        <v>#N/A</v>
      </c>
      <c r="AN36" s="6" t="e">
        <f t="shared" si="36"/>
        <v>#N/A</v>
      </c>
      <c r="AO36" s="6" t="e">
        <f t="shared" si="16"/>
        <v>#N/A</v>
      </c>
      <c r="AP36" s="6" t="e">
        <f t="shared" si="17"/>
        <v>#N/A</v>
      </c>
      <c r="AQ36" s="6" t="e">
        <f t="shared" si="18"/>
        <v>#N/A</v>
      </c>
      <c r="AR36" s="6">
        <f t="shared" si="19"/>
        <v>0</v>
      </c>
      <c r="AS36" s="6" t="e">
        <f t="shared" si="37"/>
        <v>#N/A</v>
      </c>
      <c r="AT36" s="6" t="str">
        <f t="shared" si="20"/>
        <v/>
      </c>
      <c r="AU36" s="6" t="str">
        <f t="shared" si="21"/>
        <v/>
      </c>
      <c r="AV36" s="6" t="str">
        <f t="shared" si="22"/>
        <v/>
      </c>
      <c r="AW36" s="103"/>
      <c r="BC36" s="3" t="s">
        <v>188</v>
      </c>
      <c r="BE36" s="14"/>
      <c r="BF36" s="14"/>
      <c r="BG36" s="14"/>
    </row>
    <row r="37" spans="1:62" s="12" customFormat="1" ht="13.5" customHeight="1" x14ac:dyDescent="0.2">
      <c r="A37" s="163">
        <v>22</v>
      </c>
      <c r="B37" s="160"/>
      <c r="C37" s="7"/>
      <c r="D37" s="120"/>
      <c r="E37" s="7"/>
      <c r="F37" s="7"/>
      <c r="G37" s="219"/>
      <c r="H37" s="7"/>
      <c r="I37" s="8"/>
      <c r="J37" s="9"/>
      <c r="K37" s="843"/>
      <c r="L37" s="837"/>
      <c r="M37" s="421"/>
      <c r="N37" s="413"/>
      <c r="O37" s="414"/>
      <c r="P37" s="422" t="str">
        <f t="shared" si="23"/>
        <v/>
      </c>
      <c r="Q37" s="422" t="str">
        <f t="shared" si="24"/>
        <v/>
      </c>
      <c r="R37" s="423" t="str">
        <f t="shared" si="25"/>
        <v/>
      </c>
      <c r="S37" s="424" t="str">
        <f t="shared" si="26"/>
        <v/>
      </c>
      <c r="T37" s="425" t="str">
        <f t="shared" si="27"/>
        <v/>
      </c>
      <c r="U37" s="425" t="str">
        <f t="shared" si="28"/>
        <v/>
      </c>
      <c r="V37" s="426" t="str">
        <f t="shared" si="29"/>
        <v/>
      </c>
      <c r="W37" s="38"/>
      <c r="X37" s="29" t="str">
        <f t="shared" si="6"/>
        <v/>
      </c>
      <c r="Y37" s="6" t="e">
        <f t="shared" si="7"/>
        <v>#N/A</v>
      </c>
      <c r="Z37" s="6" t="e">
        <f t="shared" si="8"/>
        <v>#N/A</v>
      </c>
      <c r="AA37" s="6" t="e">
        <f t="shared" si="9"/>
        <v>#N/A</v>
      </c>
      <c r="AB37" s="6" t="str">
        <f t="shared" si="10"/>
        <v/>
      </c>
      <c r="AC37" s="10">
        <f t="shared" si="11"/>
        <v>1</v>
      </c>
      <c r="AD37" s="6" t="e">
        <f t="shared" si="30"/>
        <v>#N/A</v>
      </c>
      <c r="AE37" s="6" t="e">
        <f t="shared" si="31"/>
        <v>#N/A</v>
      </c>
      <c r="AF37" s="6" t="e">
        <f t="shared" si="32"/>
        <v>#N/A</v>
      </c>
      <c r="AG37" s="6" t="e">
        <f t="shared" si="33"/>
        <v>#N/A</v>
      </c>
      <c r="AH37" s="11" t="str">
        <f t="shared" si="12"/>
        <v xml:space="preserve"> </v>
      </c>
      <c r="AI37" s="6" t="e">
        <f t="shared" si="34"/>
        <v>#N/A</v>
      </c>
      <c r="AJ37" s="6" t="e">
        <f t="shared" si="13"/>
        <v>#N/A</v>
      </c>
      <c r="AK37" s="6" t="e">
        <f t="shared" si="35"/>
        <v>#N/A</v>
      </c>
      <c r="AL37" s="6" t="e">
        <f t="shared" si="14"/>
        <v>#N/A</v>
      </c>
      <c r="AM37" s="6" t="e">
        <f t="shared" si="15"/>
        <v>#N/A</v>
      </c>
      <c r="AN37" s="6" t="e">
        <f t="shared" si="36"/>
        <v>#N/A</v>
      </c>
      <c r="AO37" s="6" t="e">
        <f t="shared" si="16"/>
        <v>#N/A</v>
      </c>
      <c r="AP37" s="6" t="e">
        <f t="shared" si="17"/>
        <v>#N/A</v>
      </c>
      <c r="AQ37" s="6" t="e">
        <f t="shared" si="18"/>
        <v>#N/A</v>
      </c>
      <c r="AR37" s="6">
        <f t="shared" si="19"/>
        <v>0</v>
      </c>
      <c r="AS37" s="6" t="e">
        <f t="shared" si="37"/>
        <v>#N/A</v>
      </c>
      <c r="AT37" s="6" t="str">
        <f t="shared" si="20"/>
        <v/>
      </c>
      <c r="AU37" s="6" t="str">
        <f t="shared" si="21"/>
        <v/>
      </c>
      <c r="AV37" s="6" t="str">
        <f t="shared" si="22"/>
        <v/>
      </c>
      <c r="AW37" s="103"/>
      <c r="BC37" s="3" t="s">
        <v>26</v>
      </c>
      <c r="BE37" s="14"/>
      <c r="BF37" s="14"/>
      <c r="BG37" s="14"/>
      <c r="BH37" s="16"/>
    </row>
    <row r="38" spans="1:62" s="12" customFormat="1" ht="13.5" customHeight="1" x14ac:dyDescent="0.2">
      <c r="A38" s="163">
        <v>23</v>
      </c>
      <c r="B38" s="160"/>
      <c r="C38" s="7"/>
      <c r="D38" s="120"/>
      <c r="E38" s="7"/>
      <c r="F38" s="7"/>
      <c r="G38" s="219"/>
      <c r="H38" s="7"/>
      <c r="I38" s="8"/>
      <c r="J38" s="9"/>
      <c r="K38" s="843"/>
      <c r="L38" s="837"/>
      <c r="M38" s="421"/>
      <c r="N38" s="413"/>
      <c r="O38" s="414"/>
      <c r="P38" s="422" t="str">
        <f t="shared" si="23"/>
        <v/>
      </c>
      <c r="Q38" s="422" t="str">
        <f t="shared" si="24"/>
        <v/>
      </c>
      <c r="R38" s="423" t="str">
        <f t="shared" si="25"/>
        <v/>
      </c>
      <c r="S38" s="424" t="str">
        <f t="shared" si="26"/>
        <v/>
      </c>
      <c r="T38" s="425" t="str">
        <f t="shared" si="27"/>
        <v/>
      </c>
      <c r="U38" s="425" t="str">
        <f t="shared" si="28"/>
        <v/>
      </c>
      <c r="V38" s="426" t="str">
        <f t="shared" si="29"/>
        <v/>
      </c>
      <c r="W38" s="38"/>
      <c r="X38" s="29" t="str">
        <f t="shared" si="6"/>
        <v/>
      </c>
      <c r="Y38" s="6" t="e">
        <f t="shared" si="7"/>
        <v>#N/A</v>
      </c>
      <c r="Z38" s="6" t="e">
        <f t="shared" si="8"/>
        <v>#N/A</v>
      </c>
      <c r="AA38" s="6" t="e">
        <f t="shared" si="9"/>
        <v>#N/A</v>
      </c>
      <c r="AB38" s="6" t="str">
        <f t="shared" si="10"/>
        <v/>
      </c>
      <c r="AC38" s="10">
        <f t="shared" si="11"/>
        <v>1</v>
      </c>
      <c r="AD38" s="6" t="e">
        <f t="shared" si="30"/>
        <v>#N/A</v>
      </c>
      <c r="AE38" s="6" t="e">
        <f t="shared" si="31"/>
        <v>#N/A</v>
      </c>
      <c r="AF38" s="6" t="e">
        <f t="shared" si="32"/>
        <v>#N/A</v>
      </c>
      <c r="AG38" s="6" t="e">
        <f t="shared" si="33"/>
        <v>#N/A</v>
      </c>
      <c r="AH38" s="11" t="str">
        <f t="shared" si="12"/>
        <v xml:space="preserve"> </v>
      </c>
      <c r="AI38" s="6" t="e">
        <f t="shared" si="34"/>
        <v>#N/A</v>
      </c>
      <c r="AJ38" s="6" t="e">
        <f t="shared" si="13"/>
        <v>#N/A</v>
      </c>
      <c r="AK38" s="6" t="e">
        <f t="shared" si="35"/>
        <v>#N/A</v>
      </c>
      <c r="AL38" s="6" t="e">
        <f t="shared" si="14"/>
        <v>#N/A</v>
      </c>
      <c r="AM38" s="6" t="e">
        <f t="shared" si="15"/>
        <v>#N/A</v>
      </c>
      <c r="AN38" s="6" t="e">
        <f t="shared" si="36"/>
        <v>#N/A</v>
      </c>
      <c r="AO38" s="6" t="e">
        <f t="shared" si="16"/>
        <v>#N/A</v>
      </c>
      <c r="AP38" s="6" t="e">
        <f t="shared" si="17"/>
        <v>#N/A</v>
      </c>
      <c r="AQ38" s="6" t="e">
        <f t="shared" si="18"/>
        <v>#N/A</v>
      </c>
      <c r="AR38" s="6">
        <f t="shared" si="19"/>
        <v>0</v>
      </c>
      <c r="AS38" s="6" t="e">
        <f t="shared" si="37"/>
        <v>#N/A</v>
      </c>
      <c r="AT38" s="6" t="str">
        <f t="shared" si="20"/>
        <v/>
      </c>
      <c r="AU38" s="6" t="str">
        <f t="shared" si="21"/>
        <v/>
      </c>
      <c r="AV38" s="6" t="str">
        <f t="shared" si="22"/>
        <v/>
      </c>
      <c r="AW38" s="103"/>
      <c r="BC38" s="3" t="s">
        <v>516</v>
      </c>
      <c r="BE38" s="14"/>
      <c r="BF38" s="14"/>
      <c r="BG38" s="14"/>
      <c r="BH38" s="17"/>
    </row>
    <row r="39" spans="1:62" s="12" customFormat="1" ht="13.5" customHeight="1" x14ac:dyDescent="0.2">
      <c r="A39" s="163">
        <v>24</v>
      </c>
      <c r="B39" s="160"/>
      <c r="C39" s="7"/>
      <c r="D39" s="120"/>
      <c r="E39" s="7"/>
      <c r="F39" s="7"/>
      <c r="G39" s="219"/>
      <c r="H39" s="7"/>
      <c r="I39" s="8"/>
      <c r="J39" s="9"/>
      <c r="K39" s="843"/>
      <c r="L39" s="837"/>
      <c r="M39" s="421"/>
      <c r="N39" s="413"/>
      <c r="O39" s="414"/>
      <c r="P39" s="422" t="str">
        <f t="shared" si="23"/>
        <v/>
      </c>
      <c r="Q39" s="422" t="str">
        <f t="shared" si="24"/>
        <v/>
      </c>
      <c r="R39" s="423" t="str">
        <f t="shared" si="25"/>
        <v/>
      </c>
      <c r="S39" s="424" t="str">
        <f t="shared" si="26"/>
        <v/>
      </c>
      <c r="T39" s="425" t="str">
        <f t="shared" si="27"/>
        <v/>
      </c>
      <c r="U39" s="425" t="str">
        <f t="shared" si="28"/>
        <v/>
      </c>
      <c r="V39" s="426" t="str">
        <f t="shared" si="29"/>
        <v/>
      </c>
      <c r="W39" s="38"/>
      <c r="X39" s="29" t="str">
        <f t="shared" si="6"/>
        <v/>
      </c>
      <c r="Y39" s="6" t="e">
        <f t="shared" si="7"/>
        <v>#N/A</v>
      </c>
      <c r="Z39" s="6" t="e">
        <f t="shared" si="8"/>
        <v>#N/A</v>
      </c>
      <c r="AA39" s="6" t="e">
        <f t="shared" si="9"/>
        <v>#N/A</v>
      </c>
      <c r="AB39" s="6" t="str">
        <f t="shared" si="10"/>
        <v/>
      </c>
      <c r="AC39" s="10">
        <f t="shared" si="11"/>
        <v>1</v>
      </c>
      <c r="AD39" s="6" t="e">
        <f t="shared" si="30"/>
        <v>#N/A</v>
      </c>
      <c r="AE39" s="6" t="e">
        <f t="shared" si="31"/>
        <v>#N/A</v>
      </c>
      <c r="AF39" s="6" t="e">
        <f t="shared" si="32"/>
        <v>#N/A</v>
      </c>
      <c r="AG39" s="6" t="e">
        <f t="shared" si="33"/>
        <v>#N/A</v>
      </c>
      <c r="AH39" s="11" t="str">
        <f t="shared" si="12"/>
        <v xml:space="preserve"> </v>
      </c>
      <c r="AI39" s="6" t="e">
        <f t="shared" si="34"/>
        <v>#N/A</v>
      </c>
      <c r="AJ39" s="6" t="e">
        <f t="shared" si="13"/>
        <v>#N/A</v>
      </c>
      <c r="AK39" s="6" t="e">
        <f t="shared" si="35"/>
        <v>#N/A</v>
      </c>
      <c r="AL39" s="6" t="e">
        <f t="shared" si="14"/>
        <v>#N/A</v>
      </c>
      <c r="AM39" s="6" t="e">
        <f t="shared" si="15"/>
        <v>#N/A</v>
      </c>
      <c r="AN39" s="6" t="e">
        <f t="shared" si="36"/>
        <v>#N/A</v>
      </c>
      <c r="AO39" s="6" t="e">
        <f t="shared" si="16"/>
        <v>#N/A</v>
      </c>
      <c r="AP39" s="6" t="e">
        <f t="shared" si="17"/>
        <v>#N/A</v>
      </c>
      <c r="AQ39" s="6" t="e">
        <f t="shared" si="18"/>
        <v>#N/A</v>
      </c>
      <c r="AR39" s="6">
        <f t="shared" si="19"/>
        <v>0</v>
      </c>
      <c r="AS39" s="6" t="e">
        <f t="shared" si="37"/>
        <v>#N/A</v>
      </c>
      <c r="AT39" s="6" t="str">
        <f t="shared" si="20"/>
        <v/>
      </c>
      <c r="AU39" s="6" t="str">
        <f t="shared" si="21"/>
        <v/>
      </c>
      <c r="AV39" s="6" t="str">
        <f t="shared" si="22"/>
        <v/>
      </c>
      <c r="AW39" s="103"/>
      <c r="BC39" s="3" t="s">
        <v>518</v>
      </c>
      <c r="BE39" s="14"/>
      <c r="BF39" s="14"/>
      <c r="BG39" s="14"/>
      <c r="BH39" s="17"/>
    </row>
    <row r="40" spans="1:62" s="12" customFormat="1" ht="13.5" customHeight="1" x14ac:dyDescent="0.2">
      <c r="A40" s="163">
        <v>25</v>
      </c>
      <c r="B40" s="160"/>
      <c r="C40" s="7"/>
      <c r="D40" s="120"/>
      <c r="E40" s="7"/>
      <c r="F40" s="7"/>
      <c r="G40" s="219"/>
      <c r="H40" s="7"/>
      <c r="I40" s="8"/>
      <c r="J40" s="9"/>
      <c r="K40" s="843"/>
      <c r="L40" s="837"/>
      <c r="M40" s="421"/>
      <c r="N40" s="413"/>
      <c r="O40" s="414"/>
      <c r="P40" s="422" t="str">
        <f t="shared" si="23"/>
        <v/>
      </c>
      <c r="Q40" s="422" t="str">
        <f t="shared" si="24"/>
        <v/>
      </c>
      <c r="R40" s="423" t="str">
        <f t="shared" si="25"/>
        <v/>
      </c>
      <c r="S40" s="424" t="str">
        <f t="shared" si="26"/>
        <v/>
      </c>
      <c r="T40" s="425" t="str">
        <f t="shared" si="27"/>
        <v/>
      </c>
      <c r="U40" s="425" t="str">
        <f t="shared" si="28"/>
        <v/>
      </c>
      <c r="V40" s="426" t="str">
        <f t="shared" si="29"/>
        <v/>
      </c>
      <c r="W40" s="38"/>
      <c r="X40" s="29" t="str">
        <f t="shared" si="6"/>
        <v/>
      </c>
      <c r="Y40" s="6" t="e">
        <f t="shared" si="7"/>
        <v>#N/A</v>
      </c>
      <c r="Z40" s="6" t="e">
        <f t="shared" si="8"/>
        <v>#N/A</v>
      </c>
      <c r="AA40" s="6" t="e">
        <f t="shared" si="9"/>
        <v>#N/A</v>
      </c>
      <c r="AB40" s="6" t="str">
        <f t="shared" si="10"/>
        <v/>
      </c>
      <c r="AC40" s="10">
        <f t="shared" si="11"/>
        <v>1</v>
      </c>
      <c r="AD40" s="6" t="e">
        <f t="shared" si="30"/>
        <v>#N/A</v>
      </c>
      <c r="AE40" s="6" t="e">
        <f t="shared" si="31"/>
        <v>#N/A</v>
      </c>
      <c r="AF40" s="6" t="e">
        <f t="shared" si="32"/>
        <v>#N/A</v>
      </c>
      <c r="AG40" s="6" t="e">
        <f t="shared" si="33"/>
        <v>#N/A</v>
      </c>
      <c r="AH40" s="11" t="str">
        <f t="shared" si="12"/>
        <v xml:space="preserve"> </v>
      </c>
      <c r="AI40" s="6" t="e">
        <f t="shared" si="34"/>
        <v>#N/A</v>
      </c>
      <c r="AJ40" s="6" t="e">
        <f t="shared" si="13"/>
        <v>#N/A</v>
      </c>
      <c r="AK40" s="6" t="e">
        <f t="shared" si="35"/>
        <v>#N/A</v>
      </c>
      <c r="AL40" s="6" t="e">
        <f t="shared" si="14"/>
        <v>#N/A</v>
      </c>
      <c r="AM40" s="6" t="e">
        <f t="shared" si="15"/>
        <v>#N/A</v>
      </c>
      <c r="AN40" s="6" t="e">
        <f t="shared" si="36"/>
        <v>#N/A</v>
      </c>
      <c r="AO40" s="6" t="e">
        <f t="shared" si="16"/>
        <v>#N/A</v>
      </c>
      <c r="AP40" s="6" t="e">
        <f t="shared" si="17"/>
        <v>#N/A</v>
      </c>
      <c r="AQ40" s="6" t="e">
        <f t="shared" si="18"/>
        <v>#N/A</v>
      </c>
      <c r="AR40" s="6">
        <f t="shared" si="19"/>
        <v>0</v>
      </c>
      <c r="AS40" s="6" t="e">
        <f t="shared" si="37"/>
        <v>#N/A</v>
      </c>
      <c r="AT40" s="6" t="str">
        <f t="shared" si="20"/>
        <v/>
      </c>
      <c r="AU40" s="6" t="str">
        <f t="shared" si="21"/>
        <v/>
      </c>
      <c r="AV40" s="6" t="str">
        <f t="shared" si="22"/>
        <v/>
      </c>
      <c r="AW40" s="103"/>
      <c r="BC40" s="3" t="s">
        <v>520</v>
      </c>
      <c r="BE40" s="14"/>
      <c r="BF40" s="14"/>
      <c r="BG40" s="14"/>
      <c r="BH40" s="17"/>
    </row>
    <row r="41" spans="1:62" s="12" customFormat="1" ht="13.5" customHeight="1" x14ac:dyDescent="0.2">
      <c r="A41" s="163">
        <v>26</v>
      </c>
      <c r="B41" s="160"/>
      <c r="C41" s="7"/>
      <c r="D41" s="120"/>
      <c r="E41" s="7"/>
      <c r="F41" s="7"/>
      <c r="G41" s="219"/>
      <c r="H41" s="7"/>
      <c r="I41" s="8"/>
      <c r="J41" s="9"/>
      <c r="K41" s="843"/>
      <c r="L41" s="837"/>
      <c r="M41" s="421"/>
      <c r="N41" s="413"/>
      <c r="O41" s="414"/>
      <c r="P41" s="422" t="str">
        <f t="shared" si="23"/>
        <v/>
      </c>
      <c r="Q41" s="422" t="str">
        <f t="shared" si="24"/>
        <v/>
      </c>
      <c r="R41" s="423" t="str">
        <f t="shared" si="25"/>
        <v/>
      </c>
      <c r="S41" s="424" t="str">
        <f t="shared" si="26"/>
        <v/>
      </c>
      <c r="T41" s="425" t="str">
        <f t="shared" si="27"/>
        <v/>
      </c>
      <c r="U41" s="425" t="str">
        <f t="shared" si="28"/>
        <v/>
      </c>
      <c r="V41" s="426" t="str">
        <f t="shared" si="29"/>
        <v/>
      </c>
      <c r="W41" s="38"/>
      <c r="X41" s="29" t="str">
        <f t="shared" si="6"/>
        <v/>
      </c>
      <c r="Y41" s="6" t="e">
        <f t="shared" si="7"/>
        <v>#N/A</v>
      </c>
      <c r="Z41" s="6" t="e">
        <f t="shared" si="8"/>
        <v>#N/A</v>
      </c>
      <c r="AA41" s="6" t="e">
        <f t="shared" si="9"/>
        <v>#N/A</v>
      </c>
      <c r="AB41" s="6" t="str">
        <f t="shared" si="10"/>
        <v/>
      </c>
      <c r="AC41" s="10">
        <f t="shared" si="11"/>
        <v>1</v>
      </c>
      <c r="AD41" s="6" t="e">
        <f t="shared" si="30"/>
        <v>#N/A</v>
      </c>
      <c r="AE41" s="6" t="e">
        <f t="shared" si="31"/>
        <v>#N/A</v>
      </c>
      <c r="AF41" s="6" t="e">
        <f t="shared" si="32"/>
        <v>#N/A</v>
      </c>
      <c r="AG41" s="6" t="e">
        <f t="shared" si="33"/>
        <v>#N/A</v>
      </c>
      <c r="AH41" s="11" t="str">
        <f t="shared" si="12"/>
        <v xml:space="preserve"> </v>
      </c>
      <c r="AI41" s="6" t="e">
        <f t="shared" si="34"/>
        <v>#N/A</v>
      </c>
      <c r="AJ41" s="6" t="e">
        <f t="shared" si="13"/>
        <v>#N/A</v>
      </c>
      <c r="AK41" s="6" t="e">
        <f t="shared" si="35"/>
        <v>#N/A</v>
      </c>
      <c r="AL41" s="6" t="e">
        <f t="shared" si="14"/>
        <v>#N/A</v>
      </c>
      <c r="AM41" s="6" t="e">
        <f t="shared" si="15"/>
        <v>#N/A</v>
      </c>
      <c r="AN41" s="6" t="e">
        <f t="shared" si="36"/>
        <v>#N/A</v>
      </c>
      <c r="AO41" s="6" t="e">
        <f t="shared" si="16"/>
        <v>#N/A</v>
      </c>
      <c r="AP41" s="6" t="e">
        <f t="shared" si="17"/>
        <v>#N/A</v>
      </c>
      <c r="AQ41" s="6" t="e">
        <f t="shared" si="18"/>
        <v>#N/A</v>
      </c>
      <c r="AR41" s="6">
        <f t="shared" si="19"/>
        <v>0</v>
      </c>
      <c r="AS41" s="6" t="e">
        <f t="shared" si="37"/>
        <v>#N/A</v>
      </c>
      <c r="AT41" s="6" t="str">
        <f t="shared" si="20"/>
        <v/>
      </c>
      <c r="AU41" s="6" t="str">
        <f t="shared" si="21"/>
        <v/>
      </c>
      <c r="AV41" s="6" t="str">
        <f t="shared" si="22"/>
        <v/>
      </c>
      <c r="AW41" s="103"/>
      <c r="BC41" s="3" t="s">
        <v>293</v>
      </c>
      <c r="BE41" s="14"/>
      <c r="BF41" s="14"/>
      <c r="BG41" s="14"/>
      <c r="BH41" s="17"/>
    </row>
    <row r="42" spans="1:62" s="12" customFormat="1" ht="13.5" customHeight="1" x14ac:dyDescent="0.2">
      <c r="A42" s="163">
        <v>27</v>
      </c>
      <c r="B42" s="160"/>
      <c r="C42" s="7"/>
      <c r="D42" s="120"/>
      <c r="E42" s="7"/>
      <c r="F42" s="7"/>
      <c r="G42" s="219"/>
      <c r="H42" s="7"/>
      <c r="I42" s="8"/>
      <c r="J42" s="9"/>
      <c r="K42" s="843"/>
      <c r="L42" s="837"/>
      <c r="M42" s="421"/>
      <c r="N42" s="413"/>
      <c r="O42" s="414"/>
      <c r="P42" s="422" t="str">
        <f t="shared" si="23"/>
        <v/>
      </c>
      <c r="Q42" s="422" t="str">
        <f t="shared" si="24"/>
        <v/>
      </c>
      <c r="R42" s="423" t="str">
        <f t="shared" si="25"/>
        <v/>
      </c>
      <c r="S42" s="424" t="str">
        <f t="shared" si="26"/>
        <v/>
      </c>
      <c r="T42" s="425" t="str">
        <f t="shared" si="27"/>
        <v/>
      </c>
      <c r="U42" s="425" t="str">
        <f t="shared" si="28"/>
        <v/>
      </c>
      <c r="V42" s="426" t="str">
        <f t="shared" si="29"/>
        <v/>
      </c>
      <c r="W42" s="38"/>
      <c r="X42" s="29" t="str">
        <f t="shared" si="6"/>
        <v/>
      </c>
      <c r="Y42" s="6" t="e">
        <f t="shared" si="7"/>
        <v>#N/A</v>
      </c>
      <c r="Z42" s="6" t="e">
        <f t="shared" si="8"/>
        <v>#N/A</v>
      </c>
      <c r="AA42" s="6" t="e">
        <f t="shared" si="9"/>
        <v>#N/A</v>
      </c>
      <c r="AB42" s="6" t="str">
        <f t="shared" si="10"/>
        <v/>
      </c>
      <c r="AC42" s="10">
        <f t="shared" si="11"/>
        <v>1</v>
      </c>
      <c r="AD42" s="6" t="e">
        <f t="shared" si="30"/>
        <v>#N/A</v>
      </c>
      <c r="AE42" s="6" t="e">
        <f t="shared" si="31"/>
        <v>#N/A</v>
      </c>
      <c r="AF42" s="6" t="e">
        <f t="shared" si="32"/>
        <v>#N/A</v>
      </c>
      <c r="AG42" s="6" t="e">
        <f t="shared" si="33"/>
        <v>#N/A</v>
      </c>
      <c r="AH42" s="11" t="str">
        <f t="shared" si="12"/>
        <v xml:space="preserve"> </v>
      </c>
      <c r="AI42" s="6" t="e">
        <f t="shared" si="34"/>
        <v>#N/A</v>
      </c>
      <c r="AJ42" s="6" t="e">
        <f t="shared" si="13"/>
        <v>#N/A</v>
      </c>
      <c r="AK42" s="6" t="e">
        <f t="shared" si="35"/>
        <v>#N/A</v>
      </c>
      <c r="AL42" s="6" t="e">
        <f t="shared" si="14"/>
        <v>#N/A</v>
      </c>
      <c r="AM42" s="6" t="e">
        <f t="shared" si="15"/>
        <v>#N/A</v>
      </c>
      <c r="AN42" s="6" t="e">
        <f t="shared" si="36"/>
        <v>#N/A</v>
      </c>
      <c r="AO42" s="6" t="e">
        <f t="shared" si="16"/>
        <v>#N/A</v>
      </c>
      <c r="AP42" s="6" t="e">
        <f t="shared" si="17"/>
        <v>#N/A</v>
      </c>
      <c r="AQ42" s="6" t="e">
        <f t="shared" si="18"/>
        <v>#N/A</v>
      </c>
      <c r="AR42" s="6">
        <f t="shared" si="19"/>
        <v>0</v>
      </c>
      <c r="AS42" s="6" t="e">
        <f t="shared" si="37"/>
        <v>#N/A</v>
      </c>
      <c r="AT42" s="6" t="str">
        <f t="shared" si="20"/>
        <v/>
      </c>
      <c r="AU42" s="6" t="str">
        <f t="shared" si="21"/>
        <v/>
      </c>
      <c r="AV42" s="6" t="str">
        <f t="shared" si="22"/>
        <v/>
      </c>
      <c r="AW42" s="103"/>
      <c r="BC42" s="3" t="s">
        <v>295</v>
      </c>
      <c r="BE42" s="14"/>
      <c r="BF42" s="14"/>
      <c r="BG42" s="14"/>
      <c r="BH42" s="17"/>
    </row>
    <row r="43" spans="1:62" s="12" customFormat="1" ht="13.5" customHeight="1" x14ac:dyDescent="0.2">
      <c r="A43" s="163">
        <v>28</v>
      </c>
      <c r="B43" s="160"/>
      <c r="C43" s="7"/>
      <c r="D43" s="120"/>
      <c r="E43" s="7"/>
      <c r="F43" s="7"/>
      <c r="G43" s="219"/>
      <c r="H43" s="7"/>
      <c r="I43" s="8"/>
      <c r="J43" s="9"/>
      <c r="K43" s="843"/>
      <c r="L43" s="837"/>
      <c r="M43" s="421"/>
      <c r="N43" s="413"/>
      <c r="O43" s="414"/>
      <c r="P43" s="422" t="str">
        <f t="shared" si="23"/>
        <v/>
      </c>
      <c r="Q43" s="422" t="str">
        <f t="shared" si="24"/>
        <v/>
      </c>
      <c r="R43" s="423" t="str">
        <f t="shared" si="25"/>
        <v/>
      </c>
      <c r="S43" s="424" t="str">
        <f t="shared" si="26"/>
        <v/>
      </c>
      <c r="T43" s="425" t="str">
        <f t="shared" si="27"/>
        <v/>
      </c>
      <c r="U43" s="425" t="str">
        <f t="shared" si="28"/>
        <v/>
      </c>
      <c r="V43" s="426" t="str">
        <f t="shared" si="29"/>
        <v/>
      </c>
      <c r="W43" s="38"/>
      <c r="X43" s="29" t="str">
        <f t="shared" si="6"/>
        <v/>
      </c>
      <c r="Y43" s="6" t="e">
        <f t="shared" si="7"/>
        <v>#N/A</v>
      </c>
      <c r="Z43" s="6" t="e">
        <f t="shared" si="8"/>
        <v>#N/A</v>
      </c>
      <c r="AA43" s="6" t="e">
        <f t="shared" si="9"/>
        <v>#N/A</v>
      </c>
      <c r="AB43" s="6" t="str">
        <f t="shared" si="10"/>
        <v/>
      </c>
      <c r="AC43" s="10">
        <f t="shared" si="11"/>
        <v>1</v>
      </c>
      <c r="AD43" s="6" t="e">
        <f t="shared" si="30"/>
        <v>#N/A</v>
      </c>
      <c r="AE43" s="6" t="e">
        <f t="shared" si="31"/>
        <v>#N/A</v>
      </c>
      <c r="AF43" s="6" t="e">
        <f t="shared" si="32"/>
        <v>#N/A</v>
      </c>
      <c r="AG43" s="6" t="e">
        <f t="shared" si="33"/>
        <v>#N/A</v>
      </c>
      <c r="AH43" s="11" t="str">
        <f t="shared" si="12"/>
        <v xml:space="preserve"> </v>
      </c>
      <c r="AI43" s="6" t="e">
        <f t="shared" si="34"/>
        <v>#N/A</v>
      </c>
      <c r="AJ43" s="6" t="e">
        <f t="shared" si="13"/>
        <v>#N/A</v>
      </c>
      <c r="AK43" s="6" t="e">
        <f t="shared" si="35"/>
        <v>#N/A</v>
      </c>
      <c r="AL43" s="6" t="e">
        <f t="shared" si="14"/>
        <v>#N/A</v>
      </c>
      <c r="AM43" s="6" t="e">
        <f t="shared" si="15"/>
        <v>#N/A</v>
      </c>
      <c r="AN43" s="6" t="e">
        <f t="shared" si="36"/>
        <v>#N/A</v>
      </c>
      <c r="AO43" s="6" t="e">
        <f t="shared" si="16"/>
        <v>#N/A</v>
      </c>
      <c r="AP43" s="6" t="e">
        <f t="shared" si="17"/>
        <v>#N/A</v>
      </c>
      <c r="AQ43" s="6" t="e">
        <f t="shared" si="18"/>
        <v>#N/A</v>
      </c>
      <c r="AR43" s="6">
        <f t="shared" si="19"/>
        <v>0</v>
      </c>
      <c r="AS43" s="6" t="e">
        <f t="shared" si="37"/>
        <v>#N/A</v>
      </c>
      <c r="AT43" s="6" t="str">
        <f t="shared" si="20"/>
        <v/>
      </c>
      <c r="AU43" s="6" t="str">
        <f t="shared" si="21"/>
        <v/>
      </c>
      <c r="AV43" s="6" t="str">
        <f t="shared" si="22"/>
        <v/>
      </c>
      <c r="AW43" s="103"/>
      <c r="BC43" s="3" t="s">
        <v>297</v>
      </c>
      <c r="BE43" s="14"/>
      <c r="BF43" s="14"/>
      <c r="BG43" s="14"/>
      <c r="BH43" s="17"/>
    </row>
    <row r="44" spans="1:62" s="12" customFormat="1" ht="13.5" customHeight="1" x14ac:dyDescent="0.2">
      <c r="A44" s="163">
        <v>29</v>
      </c>
      <c r="B44" s="160"/>
      <c r="C44" s="7"/>
      <c r="D44" s="120"/>
      <c r="E44" s="7"/>
      <c r="F44" s="7"/>
      <c r="G44" s="219"/>
      <c r="H44" s="7"/>
      <c r="I44" s="8"/>
      <c r="J44" s="9"/>
      <c r="K44" s="843"/>
      <c r="L44" s="837"/>
      <c r="M44" s="421"/>
      <c r="N44" s="413"/>
      <c r="O44" s="414"/>
      <c r="P44" s="422" t="str">
        <f t="shared" si="23"/>
        <v/>
      </c>
      <c r="Q44" s="422" t="str">
        <f t="shared" si="24"/>
        <v/>
      </c>
      <c r="R44" s="423" t="str">
        <f t="shared" si="25"/>
        <v/>
      </c>
      <c r="S44" s="424" t="str">
        <f t="shared" si="26"/>
        <v/>
      </c>
      <c r="T44" s="425" t="str">
        <f t="shared" si="27"/>
        <v/>
      </c>
      <c r="U44" s="425" t="str">
        <f t="shared" si="28"/>
        <v/>
      </c>
      <c r="V44" s="426" t="str">
        <f t="shared" si="29"/>
        <v/>
      </c>
      <c r="W44" s="38"/>
      <c r="X44" s="29" t="str">
        <f t="shared" si="6"/>
        <v/>
      </c>
      <c r="Y44" s="6" t="e">
        <f t="shared" si="7"/>
        <v>#N/A</v>
      </c>
      <c r="Z44" s="6" t="e">
        <f t="shared" si="8"/>
        <v>#N/A</v>
      </c>
      <c r="AA44" s="6" t="e">
        <f t="shared" si="9"/>
        <v>#N/A</v>
      </c>
      <c r="AB44" s="6" t="str">
        <f t="shared" si="10"/>
        <v/>
      </c>
      <c r="AC44" s="10">
        <f t="shared" si="11"/>
        <v>1</v>
      </c>
      <c r="AD44" s="6" t="e">
        <f t="shared" si="30"/>
        <v>#N/A</v>
      </c>
      <c r="AE44" s="6" t="e">
        <f t="shared" si="31"/>
        <v>#N/A</v>
      </c>
      <c r="AF44" s="6" t="e">
        <f t="shared" si="32"/>
        <v>#N/A</v>
      </c>
      <c r="AG44" s="6" t="e">
        <f t="shared" si="33"/>
        <v>#N/A</v>
      </c>
      <c r="AH44" s="11" t="str">
        <f t="shared" si="12"/>
        <v xml:space="preserve"> </v>
      </c>
      <c r="AI44" s="6" t="e">
        <f t="shared" si="34"/>
        <v>#N/A</v>
      </c>
      <c r="AJ44" s="6" t="e">
        <f t="shared" si="13"/>
        <v>#N/A</v>
      </c>
      <c r="AK44" s="6" t="e">
        <f t="shared" si="35"/>
        <v>#N/A</v>
      </c>
      <c r="AL44" s="6" t="e">
        <f t="shared" si="14"/>
        <v>#N/A</v>
      </c>
      <c r="AM44" s="6" t="e">
        <f t="shared" si="15"/>
        <v>#N/A</v>
      </c>
      <c r="AN44" s="6" t="e">
        <f t="shared" si="36"/>
        <v>#N/A</v>
      </c>
      <c r="AO44" s="6" t="e">
        <f t="shared" si="16"/>
        <v>#N/A</v>
      </c>
      <c r="AP44" s="6" t="e">
        <f t="shared" si="17"/>
        <v>#N/A</v>
      </c>
      <c r="AQ44" s="6" t="e">
        <f t="shared" si="18"/>
        <v>#N/A</v>
      </c>
      <c r="AR44" s="6">
        <f t="shared" si="19"/>
        <v>0</v>
      </c>
      <c r="AS44" s="6" t="e">
        <f t="shared" si="37"/>
        <v>#N/A</v>
      </c>
      <c r="AT44" s="6" t="str">
        <f t="shared" si="20"/>
        <v/>
      </c>
      <c r="AU44" s="6" t="str">
        <f t="shared" si="21"/>
        <v/>
      </c>
      <c r="AV44" s="6" t="str">
        <f t="shared" si="22"/>
        <v/>
      </c>
      <c r="AW44" s="103"/>
      <c r="BC44" s="3" t="s">
        <v>311</v>
      </c>
      <c r="BE44" s="14"/>
      <c r="BF44" s="14"/>
      <c r="BG44" s="14"/>
      <c r="BH44" s="17"/>
    </row>
    <row r="45" spans="1:62" s="12" customFormat="1" ht="13.5" customHeight="1" x14ac:dyDescent="0.2">
      <c r="A45" s="163">
        <v>30</v>
      </c>
      <c r="B45" s="160"/>
      <c r="C45" s="7"/>
      <c r="D45" s="120"/>
      <c r="E45" s="7"/>
      <c r="F45" s="7"/>
      <c r="G45" s="219"/>
      <c r="H45" s="7"/>
      <c r="I45" s="8"/>
      <c r="J45" s="9"/>
      <c r="K45" s="843"/>
      <c r="L45" s="837"/>
      <c r="M45" s="421"/>
      <c r="N45" s="413"/>
      <c r="O45" s="414"/>
      <c r="P45" s="422" t="str">
        <f t="shared" si="23"/>
        <v/>
      </c>
      <c r="Q45" s="422" t="str">
        <f t="shared" si="24"/>
        <v/>
      </c>
      <c r="R45" s="423" t="str">
        <f t="shared" si="25"/>
        <v/>
      </c>
      <c r="S45" s="424" t="str">
        <f t="shared" si="26"/>
        <v/>
      </c>
      <c r="T45" s="425" t="str">
        <f t="shared" si="27"/>
        <v/>
      </c>
      <c r="U45" s="425" t="str">
        <f t="shared" si="28"/>
        <v/>
      </c>
      <c r="V45" s="426" t="str">
        <f t="shared" si="29"/>
        <v/>
      </c>
      <c r="W45" s="38"/>
      <c r="X45" s="29" t="str">
        <f t="shared" si="6"/>
        <v/>
      </c>
      <c r="Y45" s="6" t="e">
        <f t="shared" si="7"/>
        <v>#N/A</v>
      </c>
      <c r="Z45" s="6" t="e">
        <f t="shared" si="8"/>
        <v>#N/A</v>
      </c>
      <c r="AA45" s="6" t="e">
        <f t="shared" si="9"/>
        <v>#N/A</v>
      </c>
      <c r="AB45" s="6" t="str">
        <f t="shared" si="10"/>
        <v/>
      </c>
      <c r="AC45" s="10">
        <f t="shared" si="11"/>
        <v>1</v>
      </c>
      <c r="AD45" s="6" t="e">
        <f t="shared" si="30"/>
        <v>#N/A</v>
      </c>
      <c r="AE45" s="6" t="e">
        <f t="shared" si="31"/>
        <v>#N/A</v>
      </c>
      <c r="AF45" s="6" t="e">
        <f t="shared" si="32"/>
        <v>#N/A</v>
      </c>
      <c r="AG45" s="6" t="e">
        <f t="shared" si="33"/>
        <v>#N/A</v>
      </c>
      <c r="AH45" s="11" t="str">
        <f t="shared" si="12"/>
        <v xml:space="preserve"> </v>
      </c>
      <c r="AI45" s="6" t="e">
        <f t="shared" si="34"/>
        <v>#N/A</v>
      </c>
      <c r="AJ45" s="6" t="e">
        <f t="shared" si="13"/>
        <v>#N/A</v>
      </c>
      <c r="AK45" s="6" t="e">
        <f t="shared" si="35"/>
        <v>#N/A</v>
      </c>
      <c r="AL45" s="6" t="e">
        <f t="shared" si="14"/>
        <v>#N/A</v>
      </c>
      <c r="AM45" s="6" t="e">
        <f t="shared" si="15"/>
        <v>#N/A</v>
      </c>
      <c r="AN45" s="6" t="e">
        <f t="shared" si="36"/>
        <v>#N/A</v>
      </c>
      <c r="AO45" s="6" t="e">
        <f t="shared" si="16"/>
        <v>#N/A</v>
      </c>
      <c r="AP45" s="6" t="e">
        <f t="shared" si="17"/>
        <v>#N/A</v>
      </c>
      <c r="AQ45" s="6" t="e">
        <f t="shared" si="18"/>
        <v>#N/A</v>
      </c>
      <c r="AR45" s="6">
        <f t="shared" si="19"/>
        <v>0</v>
      </c>
      <c r="AS45" s="6" t="e">
        <f t="shared" si="37"/>
        <v>#N/A</v>
      </c>
      <c r="AT45" s="6" t="str">
        <f t="shared" si="20"/>
        <v/>
      </c>
      <c r="AU45" s="6" t="str">
        <f t="shared" si="21"/>
        <v/>
      </c>
      <c r="AV45" s="6" t="str">
        <f t="shared" si="22"/>
        <v/>
      </c>
      <c r="AW45" s="103"/>
      <c r="BC45" s="3" t="s">
        <v>313</v>
      </c>
      <c r="BE45" s="14"/>
      <c r="BF45" s="14"/>
      <c r="BG45" s="14"/>
      <c r="BH45" s="14"/>
      <c r="BI45" s="14"/>
      <c r="BJ45" s="14"/>
    </row>
    <row r="46" spans="1:62" s="12" customFormat="1" ht="13.5" customHeight="1" x14ac:dyDescent="0.2">
      <c r="A46" s="163">
        <v>31</v>
      </c>
      <c r="B46" s="160"/>
      <c r="C46" s="7"/>
      <c r="D46" s="120"/>
      <c r="E46" s="7"/>
      <c r="F46" s="7"/>
      <c r="G46" s="219"/>
      <c r="H46" s="7"/>
      <c r="I46" s="8"/>
      <c r="J46" s="9"/>
      <c r="K46" s="843"/>
      <c r="L46" s="837"/>
      <c r="M46" s="421"/>
      <c r="N46" s="413"/>
      <c r="O46" s="414"/>
      <c r="P46" s="422" t="str">
        <f t="shared" si="23"/>
        <v/>
      </c>
      <c r="Q46" s="422" t="str">
        <f t="shared" si="24"/>
        <v/>
      </c>
      <c r="R46" s="423" t="str">
        <f t="shared" si="25"/>
        <v/>
      </c>
      <c r="S46" s="424" t="str">
        <f t="shared" si="26"/>
        <v/>
      </c>
      <c r="T46" s="425" t="str">
        <f t="shared" si="27"/>
        <v/>
      </c>
      <c r="U46" s="425" t="str">
        <f t="shared" si="28"/>
        <v/>
      </c>
      <c r="V46" s="426" t="str">
        <f t="shared" si="29"/>
        <v/>
      </c>
      <c r="W46" s="38"/>
      <c r="X46" s="29" t="str">
        <f t="shared" si="6"/>
        <v/>
      </c>
      <c r="Y46" s="6" t="e">
        <f t="shared" si="7"/>
        <v>#N/A</v>
      </c>
      <c r="Z46" s="6" t="e">
        <f t="shared" si="8"/>
        <v>#N/A</v>
      </c>
      <c r="AA46" s="6" t="e">
        <f t="shared" si="9"/>
        <v>#N/A</v>
      </c>
      <c r="AB46" s="6" t="str">
        <f t="shared" si="10"/>
        <v/>
      </c>
      <c r="AC46" s="10">
        <f t="shared" si="11"/>
        <v>1</v>
      </c>
      <c r="AD46" s="6" t="e">
        <f t="shared" si="30"/>
        <v>#N/A</v>
      </c>
      <c r="AE46" s="6" t="e">
        <f t="shared" si="31"/>
        <v>#N/A</v>
      </c>
      <c r="AF46" s="6" t="e">
        <f t="shared" si="32"/>
        <v>#N/A</v>
      </c>
      <c r="AG46" s="6" t="e">
        <f t="shared" si="33"/>
        <v>#N/A</v>
      </c>
      <c r="AH46" s="11" t="str">
        <f t="shared" si="12"/>
        <v xml:space="preserve"> </v>
      </c>
      <c r="AI46" s="6" t="e">
        <f t="shared" si="34"/>
        <v>#N/A</v>
      </c>
      <c r="AJ46" s="6" t="e">
        <f t="shared" si="13"/>
        <v>#N/A</v>
      </c>
      <c r="AK46" s="6" t="e">
        <f t="shared" si="35"/>
        <v>#N/A</v>
      </c>
      <c r="AL46" s="6" t="e">
        <f t="shared" si="14"/>
        <v>#N/A</v>
      </c>
      <c r="AM46" s="6" t="e">
        <f t="shared" si="15"/>
        <v>#N/A</v>
      </c>
      <c r="AN46" s="6" t="e">
        <f t="shared" si="36"/>
        <v>#N/A</v>
      </c>
      <c r="AO46" s="6" t="e">
        <f t="shared" si="16"/>
        <v>#N/A</v>
      </c>
      <c r="AP46" s="6" t="e">
        <f t="shared" si="17"/>
        <v>#N/A</v>
      </c>
      <c r="AQ46" s="6" t="e">
        <f t="shared" si="18"/>
        <v>#N/A</v>
      </c>
      <c r="AR46" s="6">
        <f t="shared" si="19"/>
        <v>0</v>
      </c>
      <c r="AS46" s="6" t="e">
        <f t="shared" si="37"/>
        <v>#N/A</v>
      </c>
      <c r="AT46" s="6" t="str">
        <f t="shared" si="20"/>
        <v/>
      </c>
      <c r="AU46" s="6" t="str">
        <f t="shared" si="21"/>
        <v/>
      </c>
      <c r="AV46" s="6" t="str">
        <f t="shared" si="22"/>
        <v/>
      </c>
      <c r="AW46" s="103"/>
      <c r="BC46" s="3" t="s">
        <v>315</v>
      </c>
      <c r="BE46" s="14"/>
      <c r="BF46" s="14"/>
      <c r="BG46" s="14"/>
      <c r="BH46" s="14"/>
      <c r="BI46" s="14"/>
      <c r="BJ46" s="14"/>
    </row>
    <row r="47" spans="1:62" s="12" customFormat="1" ht="13.5" customHeight="1" x14ac:dyDescent="0.2">
      <c r="A47" s="163">
        <v>32</v>
      </c>
      <c r="B47" s="160"/>
      <c r="C47" s="7"/>
      <c r="D47" s="120"/>
      <c r="E47" s="7"/>
      <c r="F47" s="7"/>
      <c r="G47" s="219"/>
      <c r="H47" s="7"/>
      <c r="I47" s="8"/>
      <c r="J47" s="9"/>
      <c r="K47" s="843"/>
      <c r="L47" s="837"/>
      <c r="M47" s="421"/>
      <c r="N47" s="413"/>
      <c r="O47" s="414"/>
      <c r="P47" s="422" t="str">
        <f t="shared" si="23"/>
        <v/>
      </c>
      <c r="Q47" s="422" t="str">
        <f t="shared" si="24"/>
        <v/>
      </c>
      <c r="R47" s="423" t="str">
        <f t="shared" si="25"/>
        <v/>
      </c>
      <c r="S47" s="424" t="str">
        <f t="shared" si="26"/>
        <v/>
      </c>
      <c r="T47" s="425" t="str">
        <f t="shared" si="27"/>
        <v/>
      </c>
      <c r="U47" s="425" t="str">
        <f t="shared" si="28"/>
        <v/>
      </c>
      <c r="V47" s="426" t="str">
        <f t="shared" si="29"/>
        <v/>
      </c>
      <c r="W47" s="38"/>
      <c r="X47" s="29" t="str">
        <f t="shared" si="6"/>
        <v/>
      </c>
      <c r="Y47" s="6" t="e">
        <f t="shared" si="7"/>
        <v>#N/A</v>
      </c>
      <c r="Z47" s="6" t="e">
        <f t="shared" si="8"/>
        <v>#N/A</v>
      </c>
      <c r="AA47" s="6" t="e">
        <f t="shared" si="9"/>
        <v>#N/A</v>
      </c>
      <c r="AB47" s="6" t="str">
        <f t="shared" si="10"/>
        <v/>
      </c>
      <c r="AC47" s="10">
        <f t="shared" si="11"/>
        <v>1</v>
      </c>
      <c r="AD47" s="6" t="e">
        <f t="shared" si="30"/>
        <v>#N/A</v>
      </c>
      <c r="AE47" s="6" t="e">
        <f t="shared" si="31"/>
        <v>#N/A</v>
      </c>
      <c r="AF47" s="6" t="e">
        <f t="shared" si="32"/>
        <v>#N/A</v>
      </c>
      <c r="AG47" s="6" t="e">
        <f t="shared" si="33"/>
        <v>#N/A</v>
      </c>
      <c r="AH47" s="11" t="str">
        <f t="shared" si="12"/>
        <v xml:space="preserve"> </v>
      </c>
      <c r="AI47" s="6" t="e">
        <f t="shared" si="34"/>
        <v>#N/A</v>
      </c>
      <c r="AJ47" s="6" t="e">
        <f t="shared" si="13"/>
        <v>#N/A</v>
      </c>
      <c r="AK47" s="6" t="e">
        <f t="shared" si="35"/>
        <v>#N/A</v>
      </c>
      <c r="AL47" s="6" t="e">
        <f t="shared" si="14"/>
        <v>#N/A</v>
      </c>
      <c r="AM47" s="6" t="e">
        <f t="shared" si="15"/>
        <v>#N/A</v>
      </c>
      <c r="AN47" s="6" t="e">
        <f t="shared" si="36"/>
        <v>#N/A</v>
      </c>
      <c r="AO47" s="6" t="e">
        <f t="shared" si="16"/>
        <v>#N/A</v>
      </c>
      <c r="AP47" s="6" t="e">
        <f t="shared" si="17"/>
        <v>#N/A</v>
      </c>
      <c r="AQ47" s="6" t="e">
        <f t="shared" si="18"/>
        <v>#N/A</v>
      </c>
      <c r="AR47" s="6">
        <f t="shared" si="19"/>
        <v>0</v>
      </c>
      <c r="AS47" s="6" t="e">
        <f t="shared" si="37"/>
        <v>#N/A</v>
      </c>
      <c r="AT47" s="6" t="str">
        <f t="shared" si="20"/>
        <v/>
      </c>
      <c r="AU47" s="6" t="str">
        <f t="shared" si="21"/>
        <v/>
      </c>
      <c r="AV47" s="6" t="str">
        <f t="shared" si="22"/>
        <v/>
      </c>
      <c r="AW47" s="103"/>
      <c r="BC47" s="3" t="s">
        <v>522</v>
      </c>
      <c r="BE47" s="14"/>
      <c r="BF47" s="14"/>
      <c r="BG47" s="14"/>
      <c r="BH47" s="14"/>
      <c r="BI47" s="14"/>
      <c r="BJ47" s="14"/>
    </row>
    <row r="48" spans="1:62" s="12" customFormat="1" ht="13.5" customHeight="1" x14ac:dyDescent="0.2">
      <c r="A48" s="163">
        <v>33</v>
      </c>
      <c r="B48" s="160"/>
      <c r="C48" s="7"/>
      <c r="D48" s="120"/>
      <c r="E48" s="7"/>
      <c r="F48" s="7"/>
      <c r="G48" s="219"/>
      <c r="H48" s="7"/>
      <c r="I48" s="8"/>
      <c r="J48" s="9"/>
      <c r="K48" s="843"/>
      <c r="L48" s="837"/>
      <c r="M48" s="421"/>
      <c r="N48" s="413"/>
      <c r="O48" s="414"/>
      <c r="P48" s="422" t="str">
        <f t="shared" si="23"/>
        <v/>
      </c>
      <c r="Q48" s="422" t="str">
        <f t="shared" si="24"/>
        <v/>
      </c>
      <c r="R48" s="423" t="str">
        <f t="shared" si="25"/>
        <v/>
      </c>
      <c r="S48" s="424" t="str">
        <f t="shared" si="26"/>
        <v/>
      </c>
      <c r="T48" s="425" t="str">
        <f t="shared" si="27"/>
        <v/>
      </c>
      <c r="U48" s="425" t="str">
        <f t="shared" si="28"/>
        <v/>
      </c>
      <c r="V48" s="426" t="str">
        <f t="shared" si="29"/>
        <v/>
      </c>
      <c r="W48" s="38"/>
      <c r="X48" s="29" t="str">
        <f t="shared" si="6"/>
        <v/>
      </c>
      <c r="Y48" s="6" t="e">
        <f t="shared" si="7"/>
        <v>#N/A</v>
      </c>
      <c r="Z48" s="6" t="e">
        <f t="shared" si="8"/>
        <v>#N/A</v>
      </c>
      <c r="AA48" s="6" t="e">
        <f t="shared" si="9"/>
        <v>#N/A</v>
      </c>
      <c r="AB48" s="6" t="str">
        <f t="shared" si="10"/>
        <v/>
      </c>
      <c r="AC48" s="10">
        <f t="shared" si="11"/>
        <v>1</v>
      </c>
      <c r="AD48" s="6" t="e">
        <f t="shared" si="30"/>
        <v>#N/A</v>
      </c>
      <c r="AE48" s="6" t="e">
        <f t="shared" si="31"/>
        <v>#N/A</v>
      </c>
      <c r="AF48" s="6" t="e">
        <f t="shared" si="32"/>
        <v>#N/A</v>
      </c>
      <c r="AG48" s="6" t="e">
        <f t="shared" si="33"/>
        <v>#N/A</v>
      </c>
      <c r="AH48" s="11" t="str">
        <f t="shared" si="12"/>
        <v xml:space="preserve"> </v>
      </c>
      <c r="AI48" s="6" t="e">
        <f t="shared" si="34"/>
        <v>#N/A</v>
      </c>
      <c r="AJ48" s="6" t="e">
        <f t="shared" si="13"/>
        <v>#N/A</v>
      </c>
      <c r="AK48" s="6" t="e">
        <f t="shared" si="35"/>
        <v>#N/A</v>
      </c>
      <c r="AL48" s="6" t="e">
        <f t="shared" ref="AL48:AL64" si="38">VLOOKUP(AE48,$BT$17:$BX$21,2,FALSE)</f>
        <v>#N/A</v>
      </c>
      <c r="AM48" s="6" t="e">
        <f t="shared" si="15"/>
        <v>#N/A</v>
      </c>
      <c r="AN48" s="6" t="e">
        <f t="shared" si="36"/>
        <v>#N/A</v>
      </c>
      <c r="AO48" s="6" t="e">
        <f t="shared" ref="AO48:AO64" si="39">VLOOKUP(AE48,$BT$17:$BX$21,3,FALSE)</f>
        <v>#N/A</v>
      </c>
      <c r="AP48" s="6" t="e">
        <f t="shared" ref="AP48:AP64" si="40">VLOOKUP(AE48,$BT$17:$BX$21,4,FALSE)</f>
        <v>#N/A</v>
      </c>
      <c r="AQ48" s="6" t="e">
        <f t="shared" ref="AQ48:AQ64" si="41">VLOOKUP(AE48,$BT$17:$BX$21,5,FALSE)</f>
        <v>#N/A</v>
      </c>
      <c r="AR48" s="6">
        <f t="shared" si="19"/>
        <v>0</v>
      </c>
      <c r="AS48" s="6" t="e">
        <f t="shared" si="37"/>
        <v>#N/A</v>
      </c>
      <c r="AT48" s="6" t="str">
        <f t="shared" si="20"/>
        <v/>
      </c>
      <c r="AU48" s="6" t="str">
        <f t="shared" si="21"/>
        <v/>
      </c>
      <c r="AV48" s="6" t="str">
        <f t="shared" ref="AV48:AV64" si="42">IF(AT48=AU48,"",1)</f>
        <v/>
      </c>
      <c r="AW48" s="103"/>
      <c r="BC48" s="3" t="s">
        <v>524</v>
      </c>
      <c r="BE48" s="14"/>
      <c r="BF48" s="14"/>
      <c r="BG48" s="14"/>
      <c r="BH48" s="14"/>
      <c r="BI48" s="14"/>
      <c r="BJ48" s="14"/>
    </row>
    <row r="49" spans="1:59" s="12" customFormat="1" ht="13.5" customHeight="1" x14ac:dyDescent="0.2">
      <c r="A49" s="163">
        <v>34</v>
      </c>
      <c r="B49" s="160"/>
      <c r="C49" s="7"/>
      <c r="D49" s="120"/>
      <c r="E49" s="7"/>
      <c r="F49" s="7"/>
      <c r="G49" s="219"/>
      <c r="H49" s="7"/>
      <c r="I49" s="8"/>
      <c r="J49" s="9"/>
      <c r="K49" s="843"/>
      <c r="L49" s="837"/>
      <c r="M49" s="421"/>
      <c r="N49" s="413"/>
      <c r="O49" s="414"/>
      <c r="P49" s="422" t="str">
        <f t="shared" si="23"/>
        <v/>
      </c>
      <c r="Q49" s="422" t="str">
        <f t="shared" si="24"/>
        <v/>
      </c>
      <c r="R49" s="423" t="str">
        <f t="shared" si="25"/>
        <v/>
      </c>
      <c r="S49" s="424" t="str">
        <f t="shared" si="26"/>
        <v/>
      </c>
      <c r="T49" s="425" t="str">
        <f t="shared" si="27"/>
        <v/>
      </c>
      <c r="U49" s="425" t="str">
        <f t="shared" si="28"/>
        <v/>
      </c>
      <c r="V49" s="426" t="str">
        <f t="shared" si="29"/>
        <v/>
      </c>
      <c r="W49" s="38"/>
      <c r="X49" s="29" t="str">
        <f t="shared" si="6"/>
        <v/>
      </c>
      <c r="Y49" s="6" t="e">
        <f t="shared" si="7"/>
        <v>#N/A</v>
      </c>
      <c r="Z49" s="6" t="e">
        <f t="shared" si="8"/>
        <v>#N/A</v>
      </c>
      <c r="AA49" s="6" t="e">
        <f t="shared" si="9"/>
        <v>#N/A</v>
      </c>
      <c r="AB49" s="6" t="str">
        <f t="shared" si="10"/>
        <v/>
      </c>
      <c r="AC49" s="10">
        <f t="shared" si="11"/>
        <v>1</v>
      </c>
      <c r="AD49" s="6" t="e">
        <f t="shared" si="30"/>
        <v>#N/A</v>
      </c>
      <c r="AE49" s="6" t="e">
        <f t="shared" si="31"/>
        <v>#N/A</v>
      </c>
      <c r="AF49" s="6" t="e">
        <f t="shared" si="32"/>
        <v>#N/A</v>
      </c>
      <c r="AG49" s="6" t="e">
        <f t="shared" si="33"/>
        <v>#N/A</v>
      </c>
      <c r="AH49" s="11" t="str">
        <f t="shared" si="12"/>
        <v xml:space="preserve"> </v>
      </c>
      <c r="AI49" s="6" t="e">
        <f t="shared" si="34"/>
        <v>#N/A</v>
      </c>
      <c r="AJ49" s="6" t="e">
        <f t="shared" si="13"/>
        <v>#N/A</v>
      </c>
      <c r="AK49" s="6" t="e">
        <f t="shared" si="35"/>
        <v>#N/A</v>
      </c>
      <c r="AL49" s="6" t="e">
        <f t="shared" si="38"/>
        <v>#N/A</v>
      </c>
      <c r="AM49" s="6" t="e">
        <f t="shared" si="15"/>
        <v>#N/A</v>
      </c>
      <c r="AN49" s="6" t="e">
        <f t="shared" si="36"/>
        <v>#N/A</v>
      </c>
      <c r="AO49" s="6" t="e">
        <f t="shared" si="39"/>
        <v>#N/A</v>
      </c>
      <c r="AP49" s="6" t="e">
        <f t="shared" si="40"/>
        <v>#N/A</v>
      </c>
      <c r="AQ49" s="6" t="e">
        <f t="shared" si="41"/>
        <v>#N/A</v>
      </c>
      <c r="AR49" s="6">
        <f t="shared" si="19"/>
        <v>0</v>
      </c>
      <c r="AS49" s="6" t="e">
        <f t="shared" si="37"/>
        <v>#N/A</v>
      </c>
      <c r="AT49" s="6" t="str">
        <f t="shared" si="20"/>
        <v/>
      </c>
      <c r="AU49" s="6" t="str">
        <f t="shared" si="21"/>
        <v/>
      </c>
      <c r="AV49" s="6" t="str">
        <f t="shared" si="42"/>
        <v/>
      </c>
      <c r="AW49" s="103"/>
      <c r="BC49" s="3" t="s">
        <v>526</v>
      </c>
      <c r="BF49" s="14"/>
      <c r="BG49" s="14"/>
    </row>
    <row r="50" spans="1:59" s="12" customFormat="1" ht="13.5" customHeight="1" x14ac:dyDescent="0.2">
      <c r="A50" s="163">
        <v>35</v>
      </c>
      <c r="B50" s="160"/>
      <c r="C50" s="7"/>
      <c r="D50" s="120"/>
      <c r="E50" s="7"/>
      <c r="F50" s="7"/>
      <c r="G50" s="219"/>
      <c r="H50" s="7"/>
      <c r="I50" s="8"/>
      <c r="J50" s="9"/>
      <c r="K50" s="843"/>
      <c r="L50" s="837"/>
      <c r="M50" s="421"/>
      <c r="N50" s="413"/>
      <c r="O50" s="414"/>
      <c r="P50" s="422" t="str">
        <f t="shared" si="23"/>
        <v/>
      </c>
      <c r="Q50" s="422" t="str">
        <f t="shared" si="24"/>
        <v/>
      </c>
      <c r="R50" s="423" t="str">
        <f t="shared" si="25"/>
        <v/>
      </c>
      <c r="S50" s="424" t="str">
        <f t="shared" si="26"/>
        <v/>
      </c>
      <c r="T50" s="425" t="str">
        <f t="shared" si="27"/>
        <v/>
      </c>
      <c r="U50" s="425" t="str">
        <f t="shared" si="28"/>
        <v/>
      </c>
      <c r="V50" s="426" t="str">
        <f t="shared" si="29"/>
        <v/>
      </c>
      <c r="W50" s="38"/>
      <c r="X50" s="29" t="str">
        <f t="shared" si="6"/>
        <v/>
      </c>
      <c r="Y50" s="6" t="e">
        <f t="shared" si="7"/>
        <v>#N/A</v>
      </c>
      <c r="Z50" s="6" t="e">
        <f t="shared" si="8"/>
        <v>#N/A</v>
      </c>
      <c r="AA50" s="6" t="e">
        <f t="shared" si="9"/>
        <v>#N/A</v>
      </c>
      <c r="AB50" s="6" t="str">
        <f t="shared" si="10"/>
        <v/>
      </c>
      <c r="AC50" s="10">
        <f t="shared" si="11"/>
        <v>1</v>
      </c>
      <c r="AD50" s="6" t="e">
        <f t="shared" si="30"/>
        <v>#N/A</v>
      </c>
      <c r="AE50" s="6" t="e">
        <f t="shared" si="31"/>
        <v>#N/A</v>
      </c>
      <c r="AF50" s="6" t="e">
        <f t="shared" si="32"/>
        <v>#N/A</v>
      </c>
      <c r="AG50" s="6" t="e">
        <f t="shared" si="33"/>
        <v>#N/A</v>
      </c>
      <c r="AH50" s="11" t="str">
        <f t="shared" si="12"/>
        <v xml:space="preserve"> </v>
      </c>
      <c r="AI50" s="6" t="e">
        <f t="shared" si="34"/>
        <v>#N/A</v>
      </c>
      <c r="AJ50" s="6" t="e">
        <f t="shared" si="13"/>
        <v>#N/A</v>
      </c>
      <c r="AK50" s="6" t="e">
        <f t="shared" si="35"/>
        <v>#N/A</v>
      </c>
      <c r="AL50" s="6" t="e">
        <f t="shared" si="38"/>
        <v>#N/A</v>
      </c>
      <c r="AM50" s="6" t="e">
        <f t="shared" si="15"/>
        <v>#N/A</v>
      </c>
      <c r="AN50" s="6" t="e">
        <f t="shared" si="36"/>
        <v>#N/A</v>
      </c>
      <c r="AO50" s="6" t="e">
        <f t="shared" si="39"/>
        <v>#N/A</v>
      </c>
      <c r="AP50" s="6" t="e">
        <f t="shared" si="40"/>
        <v>#N/A</v>
      </c>
      <c r="AQ50" s="6" t="e">
        <f t="shared" si="41"/>
        <v>#N/A</v>
      </c>
      <c r="AR50" s="6">
        <f t="shared" si="19"/>
        <v>0</v>
      </c>
      <c r="AS50" s="6" t="e">
        <f t="shared" si="37"/>
        <v>#N/A</v>
      </c>
      <c r="AT50" s="6" t="str">
        <f t="shared" si="20"/>
        <v/>
      </c>
      <c r="AU50" s="6" t="str">
        <f t="shared" si="21"/>
        <v/>
      </c>
      <c r="AV50" s="6" t="str">
        <f t="shared" si="42"/>
        <v/>
      </c>
      <c r="AW50" s="103"/>
      <c r="BC50" s="3" t="s">
        <v>299</v>
      </c>
      <c r="BF50" s="14"/>
      <c r="BG50" s="14"/>
    </row>
    <row r="51" spans="1:59" s="12" customFormat="1" ht="13.5" customHeight="1" x14ac:dyDescent="0.2">
      <c r="A51" s="163">
        <v>36</v>
      </c>
      <c r="B51" s="160"/>
      <c r="C51" s="7"/>
      <c r="D51" s="120"/>
      <c r="E51" s="7"/>
      <c r="F51" s="7"/>
      <c r="G51" s="219"/>
      <c r="H51" s="7"/>
      <c r="I51" s="8"/>
      <c r="J51" s="9"/>
      <c r="K51" s="843"/>
      <c r="L51" s="837"/>
      <c r="M51" s="421"/>
      <c r="N51" s="413"/>
      <c r="O51" s="414"/>
      <c r="P51" s="422" t="str">
        <f t="shared" si="23"/>
        <v/>
      </c>
      <c r="Q51" s="422" t="str">
        <f t="shared" si="24"/>
        <v/>
      </c>
      <c r="R51" s="423" t="str">
        <f t="shared" si="25"/>
        <v/>
      </c>
      <c r="S51" s="424" t="str">
        <f t="shared" si="26"/>
        <v/>
      </c>
      <c r="T51" s="425" t="str">
        <f t="shared" si="27"/>
        <v/>
      </c>
      <c r="U51" s="425" t="str">
        <f t="shared" si="28"/>
        <v/>
      </c>
      <c r="V51" s="426" t="str">
        <f t="shared" si="29"/>
        <v/>
      </c>
      <c r="W51" s="38"/>
      <c r="X51" s="29" t="str">
        <f t="shared" si="6"/>
        <v/>
      </c>
      <c r="Y51" s="6" t="e">
        <f t="shared" si="7"/>
        <v>#N/A</v>
      </c>
      <c r="Z51" s="6" t="e">
        <f t="shared" si="8"/>
        <v>#N/A</v>
      </c>
      <c r="AA51" s="6" t="e">
        <f t="shared" si="9"/>
        <v>#N/A</v>
      </c>
      <c r="AB51" s="6" t="str">
        <f t="shared" si="10"/>
        <v/>
      </c>
      <c r="AC51" s="10">
        <f t="shared" si="11"/>
        <v>1</v>
      </c>
      <c r="AD51" s="6" t="e">
        <f t="shared" si="30"/>
        <v>#N/A</v>
      </c>
      <c r="AE51" s="6" t="e">
        <f t="shared" si="31"/>
        <v>#N/A</v>
      </c>
      <c r="AF51" s="6" t="e">
        <f t="shared" si="32"/>
        <v>#N/A</v>
      </c>
      <c r="AG51" s="6" t="e">
        <f t="shared" si="33"/>
        <v>#N/A</v>
      </c>
      <c r="AH51" s="11" t="str">
        <f t="shared" si="12"/>
        <v xml:space="preserve"> </v>
      </c>
      <c r="AI51" s="6" t="e">
        <f t="shared" si="34"/>
        <v>#N/A</v>
      </c>
      <c r="AJ51" s="6" t="e">
        <f t="shared" si="13"/>
        <v>#N/A</v>
      </c>
      <c r="AK51" s="6" t="e">
        <f t="shared" si="35"/>
        <v>#N/A</v>
      </c>
      <c r="AL51" s="6" t="e">
        <f t="shared" si="38"/>
        <v>#N/A</v>
      </c>
      <c r="AM51" s="6" t="e">
        <f t="shared" si="15"/>
        <v>#N/A</v>
      </c>
      <c r="AN51" s="6" t="e">
        <f t="shared" si="36"/>
        <v>#N/A</v>
      </c>
      <c r="AO51" s="6" t="e">
        <f t="shared" si="39"/>
        <v>#N/A</v>
      </c>
      <c r="AP51" s="6" t="e">
        <f t="shared" si="40"/>
        <v>#N/A</v>
      </c>
      <c r="AQ51" s="6" t="e">
        <f t="shared" si="41"/>
        <v>#N/A</v>
      </c>
      <c r="AR51" s="6">
        <f t="shared" si="19"/>
        <v>0</v>
      </c>
      <c r="AS51" s="6" t="e">
        <f t="shared" si="37"/>
        <v>#N/A</v>
      </c>
      <c r="AT51" s="6" t="str">
        <f t="shared" si="20"/>
        <v/>
      </c>
      <c r="AU51" s="6" t="str">
        <f t="shared" si="21"/>
        <v/>
      </c>
      <c r="AV51" s="6" t="str">
        <f t="shared" si="42"/>
        <v/>
      </c>
      <c r="AW51" s="103"/>
      <c r="BC51" s="3" t="s">
        <v>301</v>
      </c>
    </row>
    <row r="52" spans="1:59" s="12" customFormat="1" ht="13.5" customHeight="1" x14ac:dyDescent="0.2">
      <c r="A52" s="163">
        <v>37</v>
      </c>
      <c r="B52" s="160"/>
      <c r="C52" s="7"/>
      <c r="D52" s="120"/>
      <c r="E52" s="7"/>
      <c r="F52" s="7"/>
      <c r="G52" s="219"/>
      <c r="H52" s="7"/>
      <c r="I52" s="8"/>
      <c r="J52" s="9"/>
      <c r="K52" s="843"/>
      <c r="L52" s="837"/>
      <c r="M52" s="421"/>
      <c r="N52" s="413"/>
      <c r="O52" s="414"/>
      <c r="P52" s="422" t="str">
        <f t="shared" si="23"/>
        <v/>
      </c>
      <c r="Q52" s="422" t="str">
        <f t="shared" si="24"/>
        <v/>
      </c>
      <c r="R52" s="423" t="str">
        <f t="shared" si="25"/>
        <v/>
      </c>
      <c r="S52" s="424" t="str">
        <f t="shared" si="26"/>
        <v/>
      </c>
      <c r="T52" s="425" t="str">
        <f t="shared" si="27"/>
        <v/>
      </c>
      <c r="U52" s="425" t="str">
        <f t="shared" si="28"/>
        <v/>
      </c>
      <c r="V52" s="426" t="str">
        <f t="shared" si="29"/>
        <v/>
      </c>
      <c r="W52" s="38"/>
      <c r="X52" s="29" t="str">
        <f t="shared" si="6"/>
        <v/>
      </c>
      <c r="Y52" s="6" t="e">
        <f t="shared" si="7"/>
        <v>#N/A</v>
      </c>
      <c r="Z52" s="6" t="e">
        <f t="shared" si="8"/>
        <v>#N/A</v>
      </c>
      <c r="AA52" s="6" t="e">
        <f t="shared" si="9"/>
        <v>#N/A</v>
      </c>
      <c r="AB52" s="6" t="str">
        <f t="shared" si="10"/>
        <v/>
      </c>
      <c r="AC52" s="10">
        <f t="shared" si="11"/>
        <v>1</v>
      </c>
      <c r="AD52" s="6" t="e">
        <f t="shared" si="30"/>
        <v>#N/A</v>
      </c>
      <c r="AE52" s="6" t="e">
        <f t="shared" si="31"/>
        <v>#N/A</v>
      </c>
      <c r="AF52" s="6" t="e">
        <f t="shared" si="32"/>
        <v>#N/A</v>
      </c>
      <c r="AG52" s="6" t="e">
        <f t="shared" si="33"/>
        <v>#N/A</v>
      </c>
      <c r="AH52" s="11" t="str">
        <f t="shared" si="12"/>
        <v xml:space="preserve"> </v>
      </c>
      <c r="AI52" s="6" t="e">
        <f t="shared" si="34"/>
        <v>#N/A</v>
      </c>
      <c r="AJ52" s="6" t="e">
        <f t="shared" si="13"/>
        <v>#N/A</v>
      </c>
      <c r="AK52" s="6" t="e">
        <f t="shared" si="35"/>
        <v>#N/A</v>
      </c>
      <c r="AL52" s="6" t="e">
        <f t="shared" si="38"/>
        <v>#N/A</v>
      </c>
      <c r="AM52" s="6" t="e">
        <f t="shared" si="15"/>
        <v>#N/A</v>
      </c>
      <c r="AN52" s="6" t="e">
        <f t="shared" si="36"/>
        <v>#N/A</v>
      </c>
      <c r="AO52" s="6" t="e">
        <f t="shared" si="39"/>
        <v>#N/A</v>
      </c>
      <c r="AP52" s="6" t="e">
        <f t="shared" si="40"/>
        <v>#N/A</v>
      </c>
      <c r="AQ52" s="6" t="e">
        <f t="shared" si="41"/>
        <v>#N/A</v>
      </c>
      <c r="AR52" s="6">
        <f t="shared" si="19"/>
        <v>0</v>
      </c>
      <c r="AS52" s="6" t="e">
        <f t="shared" si="37"/>
        <v>#N/A</v>
      </c>
      <c r="AT52" s="6" t="str">
        <f t="shared" si="20"/>
        <v/>
      </c>
      <c r="AU52" s="6" t="str">
        <f t="shared" si="21"/>
        <v/>
      </c>
      <c r="AV52" s="6" t="str">
        <f t="shared" si="42"/>
        <v/>
      </c>
      <c r="AW52" s="103"/>
      <c r="BC52" s="3" t="s">
        <v>303</v>
      </c>
    </row>
    <row r="53" spans="1:59" s="12" customFormat="1" ht="13.5" customHeight="1" x14ac:dyDescent="0.2">
      <c r="A53" s="163">
        <v>38</v>
      </c>
      <c r="B53" s="160"/>
      <c r="C53" s="7"/>
      <c r="D53" s="120"/>
      <c r="E53" s="7"/>
      <c r="F53" s="7"/>
      <c r="G53" s="219"/>
      <c r="H53" s="7"/>
      <c r="I53" s="8"/>
      <c r="J53" s="9"/>
      <c r="K53" s="843"/>
      <c r="L53" s="837"/>
      <c r="M53" s="421"/>
      <c r="N53" s="413"/>
      <c r="O53" s="414"/>
      <c r="P53" s="422" t="str">
        <f t="shared" si="23"/>
        <v/>
      </c>
      <c r="Q53" s="422" t="str">
        <f t="shared" si="24"/>
        <v/>
      </c>
      <c r="R53" s="423" t="str">
        <f t="shared" si="25"/>
        <v/>
      </c>
      <c r="S53" s="424" t="str">
        <f t="shared" si="26"/>
        <v/>
      </c>
      <c r="T53" s="425" t="str">
        <f t="shared" si="27"/>
        <v/>
      </c>
      <c r="U53" s="425" t="str">
        <f t="shared" si="28"/>
        <v/>
      </c>
      <c r="V53" s="426" t="str">
        <f t="shared" si="29"/>
        <v/>
      </c>
      <c r="W53" s="38"/>
      <c r="X53" s="29" t="str">
        <f t="shared" si="6"/>
        <v/>
      </c>
      <c r="Y53" s="6" t="e">
        <f t="shared" si="7"/>
        <v>#N/A</v>
      </c>
      <c r="Z53" s="6" t="e">
        <f t="shared" si="8"/>
        <v>#N/A</v>
      </c>
      <c r="AA53" s="6" t="e">
        <f t="shared" si="9"/>
        <v>#N/A</v>
      </c>
      <c r="AB53" s="6" t="str">
        <f t="shared" si="10"/>
        <v/>
      </c>
      <c r="AC53" s="10">
        <f t="shared" si="11"/>
        <v>1</v>
      </c>
      <c r="AD53" s="6" t="e">
        <f t="shared" si="30"/>
        <v>#N/A</v>
      </c>
      <c r="AE53" s="6" t="e">
        <f t="shared" si="31"/>
        <v>#N/A</v>
      </c>
      <c r="AF53" s="6" t="e">
        <f t="shared" si="32"/>
        <v>#N/A</v>
      </c>
      <c r="AG53" s="6" t="e">
        <f t="shared" si="33"/>
        <v>#N/A</v>
      </c>
      <c r="AH53" s="11" t="str">
        <f t="shared" si="12"/>
        <v xml:space="preserve"> </v>
      </c>
      <c r="AI53" s="6" t="e">
        <f t="shared" si="34"/>
        <v>#N/A</v>
      </c>
      <c r="AJ53" s="6" t="e">
        <f t="shared" si="13"/>
        <v>#N/A</v>
      </c>
      <c r="AK53" s="6" t="e">
        <f t="shared" si="35"/>
        <v>#N/A</v>
      </c>
      <c r="AL53" s="6" t="e">
        <f t="shared" si="38"/>
        <v>#N/A</v>
      </c>
      <c r="AM53" s="6" t="e">
        <f t="shared" si="15"/>
        <v>#N/A</v>
      </c>
      <c r="AN53" s="6" t="e">
        <f t="shared" si="36"/>
        <v>#N/A</v>
      </c>
      <c r="AO53" s="6" t="e">
        <f t="shared" si="39"/>
        <v>#N/A</v>
      </c>
      <c r="AP53" s="6" t="e">
        <f t="shared" si="40"/>
        <v>#N/A</v>
      </c>
      <c r="AQ53" s="6" t="e">
        <f t="shared" si="41"/>
        <v>#N/A</v>
      </c>
      <c r="AR53" s="6">
        <f t="shared" si="19"/>
        <v>0</v>
      </c>
      <c r="AS53" s="6" t="e">
        <f t="shared" si="37"/>
        <v>#N/A</v>
      </c>
      <c r="AT53" s="6" t="str">
        <f t="shared" si="20"/>
        <v/>
      </c>
      <c r="AU53" s="6" t="str">
        <f t="shared" si="21"/>
        <v/>
      </c>
      <c r="AV53" s="6" t="str">
        <f t="shared" si="42"/>
        <v/>
      </c>
      <c r="AW53" s="103"/>
      <c r="BC53" s="3" t="s">
        <v>326</v>
      </c>
    </row>
    <row r="54" spans="1:59" s="12" customFormat="1" ht="13.5" customHeight="1" x14ac:dyDescent="0.2">
      <c r="A54" s="163">
        <v>39</v>
      </c>
      <c r="B54" s="160"/>
      <c r="C54" s="7"/>
      <c r="D54" s="120"/>
      <c r="E54" s="7"/>
      <c r="F54" s="7"/>
      <c r="G54" s="219"/>
      <c r="H54" s="7"/>
      <c r="I54" s="8"/>
      <c r="J54" s="9"/>
      <c r="K54" s="843"/>
      <c r="L54" s="837"/>
      <c r="M54" s="421"/>
      <c r="N54" s="413"/>
      <c r="O54" s="414"/>
      <c r="P54" s="422" t="str">
        <f t="shared" si="23"/>
        <v/>
      </c>
      <c r="Q54" s="422" t="str">
        <f t="shared" si="24"/>
        <v/>
      </c>
      <c r="R54" s="423" t="str">
        <f t="shared" si="25"/>
        <v/>
      </c>
      <c r="S54" s="424" t="str">
        <f t="shared" si="26"/>
        <v/>
      </c>
      <c r="T54" s="425" t="str">
        <f t="shared" si="27"/>
        <v/>
      </c>
      <c r="U54" s="425" t="str">
        <f t="shared" si="28"/>
        <v/>
      </c>
      <c r="V54" s="426" t="str">
        <f t="shared" si="29"/>
        <v/>
      </c>
      <c r="W54" s="38"/>
      <c r="X54" s="29" t="str">
        <f t="shared" si="6"/>
        <v/>
      </c>
      <c r="Y54" s="6" t="e">
        <f t="shared" si="7"/>
        <v>#N/A</v>
      </c>
      <c r="Z54" s="6" t="e">
        <f t="shared" si="8"/>
        <v>#N/A</v>
      </c>
      <c r="AA54" s="6" t="e">
        <f t="shared" si="9"/>
        <v>#N/A</v>
      </c>
      <c r="AB54" s="6" t="str">
        <f t="shared" si="10"/>
        <v/>
      </c>
      <c r="AC54" s="10">
        <f t="shared" si="11"/>
        <v>1</v>
      </c>
      <c r="AD54" s="6" t="e">
        <f t="shared" si="30"/>
        <v>#N/A</v>
      </c>
      <c r="AE54" s="6" t="e">
        <f t="shared" si="31"/>
        <v>#N/A</v>
      </c>
      <c r="AF54" s="6" t="e">
        <f t="shared" si="32"/>
        <v>#N/A</v>
      </c>
      <c r="AG54" s="6" t="e">
        <f t="shared" si="33"/>
        <v>#N/A</v>
      </c>
      <c r="AH54" s="11" t="str">
        <f t="shared" si="12"/>
        <v xml:space="preserve"> </v>
      </c>
      <c r="AI54" s="6" t="e">
        <f t="shared" si="34"/>
        <v>#N/A</v>
      </c>
      <c r="AJ54" s="6" t="e">
        <f t="shared" si="13"/>
        <v>#N/A</v>
      </c>
      <c r="AK54" s="6" t="e">
        <f t="shared" si="35"/>
        <v>#N/A</v>
      </c>
      <c r="AL54" s="6" t="e">
        <f t="shared" si="38"/>
        <v>#N/A</v>
      </c>
      <c r="AM54" s="6" t="e">
        <f t="shared" si="15"/>
        <v>#N/A</v>
      </c>
      <c r="AN54" s="6" t="e">
        <f t="shared" si="36"/>
        <v>#N/A</v>
      </c>
      <c r="AO54" s="6" t="e">
        <f t="shared" si="39"/>
        <v>#N/A</v>
      </c>
      <c r="AP54" s="6" t="e">
        <f t="shared" si="40"/>
        <v>#N/A</v>
      </c>
      <c r="AQ54" s="6" t="e">
        <f t="shared" si="41"/>
        <v>#N/A</v>
      </c>
      <c r="AR54" s="6">
        <f t="shared" si="19"/>
        <v>0</v>
      </c>
      <c r="AS54" s="6" t="e">
        <f t="shared" si="37"/>
        <v>#N/A</v>
      </c>
      <c r="AT54" s="6" t="str">
        <f t="shared" si="20"/>
        <v/>
      </c>
      <c r="AU54" s="6" t="str">
        <f t="shared" si="21"/>
        <v/>
      </c>
      <c r="AV54" s="6" t="str">
        <f t="shared" si="42"/>
        <v/>
      </c>
      <c r="AW54" s="103"/>
      <c r="BC54" s="3" t="s">
        <v>328</v>
      </c>
    </row>
    <row r="55" spans="1:59" s="12" customFormat="1" ht="13.5" customHeight="1" x14ac:dyDescent="0.2">
      <c r="A55" s="163">
        <v>40</v>
      </c>
      <c r="B55" s="160"/>
      <c r="C55" s="7"/>
      <c r="D55" s="120"/>
      <c r="E55" s="7"/>
      <c r="F55" s="7"/>
      <c r="G55" s="219"/>
      <c r="H55" s="7"/>
      <c r="I55" s="8"/>
      <c r="J55" s="9"/>
      <c r="K55" s="843"/>
      <c r="L55" s="837"/>
      <c r="M55" s="421"/>
      <c r="N55" s="413"/>
      <c r="O55" s="414"/>
      <c r="P55" s="422" t="str">
        <f t="shared" si="23"/>
        <v/>
      </c>
      <c r="Q55" s="422" t="str">
        <f t="shared" si="24"/>
        <v/>
      </c>
      <c r="R55" s="423" t="str">
        <f t="shared" si="25"/>
        <v/>
      </c>
      <c r="S55" s="424" t="str">
        <f t="shared" si="26"/>
        <v/>
      </c>
      <c r="T55" s="425" t="str">
        <f t="shared" si="27"/>
        <v/>
      </c>
      <c r="U55" s="425" t="str">
        <f t="shared" si="28"/>
        <v/>
      </c>
      <c r="V55" s="426" t="str">
        <f t="shared" si="29"/>
        <v/>
      </c>
      <c r="W55" s="38"/>
      <c r="X55" s="29" t="str">
        <f t="shared" si="6"/>
        <v/>
      </c>
      <c r="Y55" s="6" t="e">
        <f t="shared" si="7"/>
        <v>#N/A</v>
      </c>
      <c r="Z55" s="6" t="e">
        <f t="shared" si="8"/>
        <v>#N/A</v>
      </c>
      <c r="AA55" s="6" t="e">
        <f t="shared" si="9"/>
        <v>#N/A</v>
      </c>
      <c r="AB55" s="6" t="str">
        <f t="shared" si="10"/>
        <v/>
      </c>
      <c r="AC55" s="10">
        <f t="shared" si="11"/>
        <v>1</v>
      </c>
      <c r="AD55" s="6" t="e">
        <f t="shared" si="30"/>
        <v>#N/A</v>
      </c>
      <c r="AE55" s="6" t="e">
        <f t="shared" si="31"/>
        <v>#N/A</v>
      </c>
      <c r="AF55" s="6" t="e">
        <f t="shared" si="32"/>
        <v>#N/A</v>
      </c>
      <c r="AG55" s="6" t="e">
        <f t="shared" si="33"/>
        <v>#N/A</v>
      </c>
      <c r="AH55" s="11" t="str">
        <f t="shared" si="12"/>
        <v xml:space="preserve"> </v>
      </c>
      <c r="AI55" s="6" t="e">
        <f t="shared" si="34"/>
        <v>#N/A</v>
      </c>
      <c r="AJ55" s="6" t="e">
        <f t="shared" si="13"/>
        <v>#N/A</v>
      </c>
      <c r="AK55" s="6" t="e">
        <f t="shared" si="35"/>
        <v>#N/A</v>
      </c>
      <c r="AL55" s="6" t="e">
        <f t="shared" si="38"/>
        <v>#N/A</v>
      </c>
      <c r="AM55" s="6" t="e">
        <f t="shared" si="15"/>
        <v>#N/A</v>
      </c>
      <c r="AN55" s="6" t="e">
        <f t="shared" si="36"/>
        <v>#N/A</v>
      </c>
      <c r="AO55" s="6" t="e">
        <f t="shared" si="39"/>
        <v>#N/A</v>
      </c>
      <c r="AP55" s="6" t="e">
        <f t="shared" si="40"/>
        <v>#N/A</v>
      </c>
      <c r="AQ55" s="6" t="e">
        <f t="shared" si="41"/>
        <v>#N/A</v>
      </c>
      <c r="AR55" s="6">
        <f t="shared" si="19"/>
        <v>0</v>
      </c>
      <c r="AS55" s="6" t="e">
        <f t="shared" si="37"/>
        <v>#N/A</v>
      </c>
      <c r="AT55" s="6" t="str">
        <f t="shared" si="20"/>
        <v/>
      </c>
      <c r="AU55" s="6" t="str">
        <f t="shared" si="21"/>
        <v/>
      </c>
      <c r="AV55" s="6" t="str">
        <f t="shared" si="42"/>
        <v/>
      </c>
      <c r="AW55" s="103"/>
      <c r="BC55" s="3" t="s">
        <v>330</v>
      </c>
    </row>
    <row r="56" spans="1:59" s="12" customFormat="1" ht="13.5" customHeight="1" x14ac:dyDescent="0.2">
      <c r="A56" s="163">
        <v>41</v>
      </c>
      <c r="B56" s="160"/>
      <c r="C56" s="7"/>
      <c r="D56" s="120"/>
      <c r="E56" s="7"/>
      <c r="F56" s="7"/>
      <c r="G56" s="219"/>
      <c r="H56" s="7"/>
      <c r="I56" s="8"/>
      <c r="J56" s="9"/>
      <c r="K56" s="843"/>
      <c r="L56" s="837"/>
      <c r="M56" s="421"/>
      <c r="N56" s="413"/>
      <c r="O56" s="414"/>
      <c r="P56" s="422" t="str">
        <f t="shared" si="23"/>
        <v/>
      </c>
      <c r="Q56" s="422" t="str">
        <f t="shared" si="24"/>
        <v/>
      </c>
      <c r="R56" s="423" t="str">
        <f t="shared" si="25"/>
        <v/>
      </c>
      <c r="S56" s="424" t="str">
        <f t="shared" si="26"/>
        <v/>
      </c>
      <c r="T56" s="425" t="str">
        <f t="shared" si="27"/>
        <v/>
      </c>
      <c r="U56" s="425" t="str">
        <f t="shared" si="28"/>
        <v/>
      </c>
      <c r="V56" s="426" t="str">
        <f t="shared" si="29"/>
        <v/>
      </c>
      <c r="W56" s="38"/>
      <c r="X56" s="29" t="str">
        <f t="shared" si="6"/>
        <v/>
      </c>
      <c r="Y56" s="6" t="e">
        <f t="shared" si="7"/>
        <v>#N/A</v>
      </c>
      <c r="Z56" s="6" t="e">
        <f t="shared" si="8"/>
        <v>#N/A</v>
      </c>
      <c r="AA56" s="6" t="e">
        <f t="shared" si="9"/>
        <v>#N/A</v>
      </c>
      <c r="AB56" s="6" t="str">
        <f t="shared" si="10"/>
        <v/>
      </c>
      <c r="AC56" s="10">
        <f t="shared" si="11"/>
        <v>1</v>
      </c>
      <c r="AD56" s="6" t="e">
        <f t="shared" si="30"/>
        <v>#N/A</v>
      </c>
      <c r="AE56" s="6" t="e">
        <f t="shared" si="31"/>
        <v>#N/A</v>
      </c>
      <c r="AF56" s="6" t="e">
        <f t="shared" si="32"/>
        <v>#N/A</v>
      </c>
      <c r="AG56" s="6" t="e">
        <f t="shared" si="33"/>
        <v>#N/A</v>
      </c>
      <c r="AH56" s="11" t="str">
        <f t="shared" si="12"/>
        <v xml:space="preserve"> </v>
      </c>
      <c r="AI56" s="6" t="e">
        <f t="shared" si="34"/>
        <v>#N/A</v>
      </c>
      <c r="AJ56" s="6" t="e">
        <f t="shared" si="13"/>
        <v>#N/A</v>
      </c>
      <c r="AK56" s="6" t="e">
        <f t="shared" si="35"/>
        <v>#N/A</v>
      </c>
      <c r="AL56" s="6" t="e">
        <f t="shared" si="38"/>
        <v>#N/A</v>
      </c>
      <c r="AM56" s="6" t="e">
        <f t="shared" si="15"/>
        <v>#N/A</v>
      </c>
      <c r="AN56" s="6" t="e">
        <f t="shared" si="36"/>
        <v>#N/A</v>
      </c>
      <c r="AO56" s="6" t="e">
        <f t="shared" si="39"/>
        <v>#N/A</v>
      </c>
      <c r="AP56" s="6" t="e">
        <f t="shared" si="40"/>
        <v>#N/A</v>
      </c>
      <c r="AQ56" s="6" t="e">
        <f t="shared" si="41"/>
        <v>#N/A</v>
      </c>
      <c r="AR56" s="6">
        <f t="shared" si="19"/>
        <v>0</v>
      </c>
      <c r="AS56" s="6" t="e">
        <f t="shared" si="37"/>
        <v>#N/A</v>
      </c>
      <c r="AT56" s="6" t="str">
        <f t="shared" si="20"/>
        <v/>
      </c>
      <c r="AU56" s="6" t="str">
        <f t="shared" si="21"/>
        <v/>
      </c>
      <c r="AV56" s="6" t="str">
        <f t="shared" si="42"/>
        <v/>
      </c>
      <c r="AW56" s="103"/>
      <c r="BC56" s="3" t="s">
        <v>333</v>
      </c>
    </row>
    <row r="57" spans="1:59" s="12" customFormat="1" ht="13.5" customHeight="1" x14ac:dyDescent="0.2">
      <c r="A57" s="163">
        <v>42</v>
      </c>
      <c r="B57" s="160"/>
      <c r="C57" s="7"/>
      <c r="D57" s="120"/>
      <c r="E57" s="7"/>
      <c r="F57" s="7"/>
      <c r="G57" s="219"/>
      <c r="H57" s="7"/>
      <c r="I57" s="8"/>
      <c r="J57" s="9"/>
      <c r="K57" s="843"/>
      <c r="L57" s="837"/>
      <c r="M57" s="421"/>
      <c r="N57" s="413"/>
      <c r="O57" s="414"/>
      <c r="P57" s="422" t="str">
        <f t="shared" si="23"/>
        <v/>
      </c>
      <c r="Q57" s="422" t="str">
        <f t="shared" si="24"/>
        <v/>
      </c>
      <c r="R57" s="423" t="str">
        <f t="shared" si="25"/>
        <v/>
      </c>
      <c r="S57" s="424" t="str">
        <f t="shared" si="26"/>
        <v/>
      </c>
      <c r="T57" s="425" t="str">
        <f t="shared" si="27"/>
        <v/>
      </c>
      <c r="U57" s="425" t="str">
        <f t="shared" si="28"/>
        <v/>
      </c>
      <c r="V57" s="426" t="str">
        <f t="shared" si="29"/>
        <v/>
      </c>
      <c r="W57" s="38"/>
      <c r="X57" s="29" t="str">
        <f t="shared" si="6"/>
        <v/>
      </c>
      <c r="Y57" s="6" t="e">
        <f t="shared" si="7"/>
        <v>#N/A</v>
      </c>
      <c r="Z57" s="6" t="e">
        <f t="shared" si="8"/>
        <v>#N/A</v>
      </c>
      <c r="AA57" s="6" t="e">
        <f t="shared" si="9"/>
        <v>#N/A</v>
      </c>
      <c r="AB57" s="6" t="str">
        <f t="shared" si="10"/>
        <v/>
      </c>
      <c r="AC57" s="10">
        <f t="shared" si="11"/>
        <v>1</v>
      </c>
      <c r="AD57" s="6" t="e">
        <f t="shared" si="30"/>
        <v>#N/A</v>
      </c>
      <c r="AE57" s="6" t="e">
        <f t="shared" si="31"/>
        <v>#N/A</v>
      </c>
      <c r="AF57" s="6" t="e">
        <f t="shared" si="32"/>
        <v>#N/A</v>
      </c>
      <c r="AG57" s="6" t="e">
        <f t="shared" si="33"/>
        <v>#N/A</v>
      </c>
      <c r="AH57" s="11" t="str">
        <f t="shared" si="12"/>
        <v xml:space="preserve"> </v>
      </c>
      <c r="AI57" s="6" t="e">
        <f t="shared" si="34"/>
        <v>#N/A</v>
      </c>
      <c r="AJ57" s="6" t="e">
        <f t="shared" si="13"/>
        <v>#N/A</v>
      </c>
      <c r="AK57" s="6" t="e">
        <f t="shared" si="35"/>
        <v>#N/A</v>
      </c>
      <c r="AL57" s="6" t="e">
        <f t="shared" si="38"/>
        <v>#N/A</v>
      </c>
      <c r="AM57" s="6" t="e">
        <f t="shared" si="15"/>
        <v>#N/A</v>
      </c>
      <c r="AN57" s="6" t="e">
        <f t="shared" si="36"/>
        <v>#N/A</v>
      </c>
      <c r="AO57" s="6" t="e">
        <f t="shared" si="39"/>
        <v>#N/A</v>
      </c>
      <c r="AP57" s="6" t="e">
        <f t="shared" si="40"/>
        <v>#N/A</v>
      </c>
      <c r="AQ57" s="6" t="e">
        <f t="shared" si="41"/>
        <v>#N/A</v>
      </c>
      <c r="AR57" s="6">
        <f t="shared" si="19"/>
        <v>0</v>
      </c>
      <c r="AS57" s="6" t="e">
        <f t="shared" si="37"/>
        <v>#N/A</v>
      </c>
      <c r="AT57" s="6" t="str">
        <f t="shared" si="20"/>
        <v/>
      </c>
      <c r="AU57" s="6" t="str">
        <f t="shared" si="21"/>
        <v/>
      </c>
      <c r="AV57" s="6" t="str">
        <f t="shared" si="42"/>
        <v/>
      </c>
      <c r="AW57" s="103"/>
      <c r="BC57" s="3" t="s">
        <v>335</v>
      </c>
    </row>
    <row r="58" spans="1:59" s="12" customFormat="1" ht="13.5" customHeight="1" x14ac:dyDescent="0.2">
      <c r="A58" s="163">
        <v>43</v>
      </c>
      <c r="B58" s="160"/>
      <c r="C58" s="7"/>
      <c r="D58" s="120"/>
      <c r="E58" s="7"/>
      <c r="F58" s="7"/>
      <c r="G58" s="219"/>
      <c r="H58" s="7"/>
      <c r="I58" s="8"/>
      <c r="J58" s="9"/>
      <c r="K58" s="843"/>
      <c r="L58" s="837"/>
      <c r="M58" s="421"/>
      <c r="N58" s="413"/>
      <c r="O58" s="414"/>
      <c r="P58" s="422" t="str">
        <f t="shared" si="23"/>
        <v/>
      </c>
      <c r="Q58" s="422" t="str">
        <f t="shared" si="24"/>
        <v/>
      </c>
      <c r="R58" s="423" t="str">
        <f t="shared" si="25"/>
        <v/>
      </c>
      <c r="S58" s="424" t="str">
        <f t="shared" si="26"/>
        <v/>
      </c>
      <c r="T58" s="425" t="str">
        <f t="shared" si="27"/>
        <v/>
      </c>
      <c r="U58" s="425" t="str">
        <f t="shared" si="28"/>
        <v/>
      </c>
      <c r="V58" s="426" t="str">
        <f t="shared" si="29"/>
        <v/>
      </c>
      <c r="W58" s="38"/>
      <c r="X58" s="29" t="str">
        <f t="shared" si="6"/>
        <v/>
      </c>
      <c r="Y58" s="6" t="e">
        <f t="shared" si="7"/>
        <v>#N/A</v>
      </c>
      <c r="Z58" s="6" t="e">
        <f t="shared" si="8"/>
        <v>#N/A</v>
      </c>
      <c r="AA58" s="6" t="e">
        <f t="shared" si="9"/>
        <v>#N/A</v>
      </c>
      <c r="AB58" s="6" t="str">
        <f t="shared" si="10"/>
        <v/>
      </c>
      <c r="AC58" s="10">
        <f t="shared" si="11"/>
        <v>1</v>
      </c>
      <c r="AD58" s="6" t="e">
        <f t="shared" si="30"/>
        <v>#N/A</v>
      </c>
      <c r="AE58" s="6" t="e">
        <f t="shared" si="31"/>
        <v>#N/A</v>
      </c>
      <c r="AF58" s="6" t="e">
        <f t="shared" si="32"/>
        <v>#N/A</v>
      </c>
      <c r="AG58" s="6" t="e">
        <f t="shared" si="33"/>
        <v>#N/A</v>
      </c>
      <c r="AH58" s="11" t="str">
        <f t="shared" si="12"/>
        <v xml:space="preserve"> </v>
      </c>
      <c r="AI58" s="6" t="e">
        <f t="shared" si="34"/>
        <v>#N/A</v>
      </c>
      <c r="AJ58" s="6" t="e">
        <f t="shared" si="13"/>
        <v>#N/A</v>
      </c>
      <c r="AK58" s="6" t="e">
        <f t="shared" si="35"/>
        <v>#N/A</v>
      </c>
      <c r="AL58" s="6" t="e">
        <f t="shared" si="38"/>
        <v>#N/A</v>
      </c>
      <c r="AM58" s="6" t="e">
        <f t="shared" si="15"/>
        <v>#N/A</v>
      </c>
      <c r="AN58" s="6" t="e">
        <f t="shared" si="36"/>
        <v>#N/A</v>
      </c>
      <c r="AO58" s="6" t="e">
        <f t="shared" si="39"/>
        <v>#N/A</v>
      </c>
      <c r="AP58" s="6" t="e">
        <f t="shared" si="40"/>
        <v>#N/A</v>
      </c>
      <c r="AQ58" s="6" t="e">
        <f t="shared" si="41"/>
        <v>#N/A</v>
      </c>
      <c r="AR58" s="6">
        <f t="shared" si="19"/>
        <v>0</v>
      </c>
      <c r="AS58" s="6" t="e">
        <f t="shared" si="37"/>
        <v>#N/A</v>
      </c>
      <c r="AT58" s="6" t="str">
        <f t="shared" si="20"/>
        <v/>
      </c>
      <c r="AU58" s="6" t="str">
        <f t="shared" si="21"/>
        <v/>
      </c>
      <c r="AV58" s="6" t="str">
        <f t="shared" si="42"/>
        <v/>
      </c>
      <c r="AW58" s="103"/>
      <c r="BC58" s="3" t="s">
        <v>337</v>
      </c>
    </row>
    <row r="59" spans="1:59" s="12" customFormat="1" ht="13.5" customHeight="1" x14ac:dyDescent="0.2">
      <c r="A59" s="163">
        <v>44</v>
      </c>
      <c r="B59" s="160"/>
      <c r="C59" s="7"/>
      <c r="D59" s="120"/>
      <c r="E59" s="7"/>
      <c r="F59" s="7"/>
      <c r="G59" s="219"/>
      <c r="H59" s="7"/>
      <c r="I59" s="8"/>
      <c r="J59" s="9"/>
      <c r="K59" s="843"/>
      <c r="L59" s="837"/>
      <c r="M59" s="421"/>
      <c r="N59" s="413"/>
      <c r="O59" s="414"/>
      <c r="P59" s="422" t="str">
        <f t="shared" si="23"/>
        <v/>
      </c>
      <c r="Q59" s="422" t="str">
        <f t="shared" si="24"/>
        <v/>
      </c>
      <c r="R59" s="423" t="str">
        <f t="shared" si="25"/>
        <v/>
      </c>
      <c r="S59" s="424" t="str">
        <f t="shared" si="26"/>
        <v/>
      </c>
      <c r="T59" s="425" t="str">
        <f t="shared" si="27"/>
        <v/>
      </c>
      <c r="U59" s="425" t="str">
        <f t="shared" si="28"/>
        <v/>
      </c>
      <c r="V59" s="426" t="str">
        <f t="shared" si="29"/>
        <v/>
      </c>
      <c r="W59" s="38"/>
      <c r="X59" s="29" t="str">
        <f t="shared" si="6"/>
        <v/>
      </c>
      <c r="Y59" s="6" t="e">
        <f t="shared" si="7"/>
        <v>#N/A</v>
      </c>
      <c r="Z59" s="6" t="e">
        <f t="shared" si="8"/>
        <v>#N/A</v>
      </c>
      <c r="AA59" s="6" t="e">
        <f t="shared" si="9"/>
        <v>#N/A</v>
      </c>
      <c r="AB59" s="6" t="str">
        <f t="shared" si="10"/>
        <v/>
      </c>
      <c r="AC59" s="10">
        <f t="shared" si="11"/>
        <v>1</v>
      </c>
      <c r="AD59" s="6" t="e">
        <f t="shared" si="30"/>
        <v>#N/A</v>
      </c>
      <c r="AE59" s="6" t="e">
        <f t="shared" si="31"/>
        <v>#N/A</v>
      </c>
      <c r="AF59" s="6" t="e">
        <f t="shared" si="32"/>
        <v>#N/A</v>
      </c>
      <c r="AG59" s="6" t="e">
        <f t="shared" si="33"/>
        <v>#N/A</v>
      </c>
      <c r="AH59" s="11" t="str">
        <f t="shared" si="12"/>
        <v xml:space="preserve"> </v>
      </c>
      <c r="AI59" s="6" t="e">
        <f t="shared" si="34"/>
        <v>#N/A</v>
      </c>
      <c r="AJ59" s="6" t="e">
        <f t="shared" si="13"/>
        <v>#N/A</v>
      </c>
      <c r="AK59" s="6" t="e">
        <f t="shared" si="35"/>
        <v>#N/A</v>
      </c>
      <c r="AL59" s="6" t="e">
        <f t="shared" si="38"/>
        <v>#N/A</v>
      </c>
      <c r="AM59" s="6" t="e">
        <f t="shared" si="15"/>
        <v>#N/A</v>
      </c>
      <c r="AN59" s="6" t="e">
        <f t="shared" si="36"/>
        <v>#N/A</v>
      </c>
      <c r="AO59" s="6" t="e">
        <f t="shared" si="39"/>
        <v>#N/A</v>
      </c>
      <c r="AP59" s="6" t="e">
        <f t="shared" si="40"/>
        <v>#N/A</v>
      </c>
      <c r="AQ59" s="6" t="e">
        <f t="shared" si="41"/>
        <v>#N/A</v>
      </c>
      <c r="AR59" s="6">
        <f t="shared" si="19"/>
        <v>0</v>
      </c>
      <c r="AS59" s="6" t="e">
        <f t="shared" si="37"/>
        <v>#N/A</v>
      </c>
      <c r="AT59" s="6" t="str">
        <f t="shared" si="20"/>
        <v/>
      </c>
      <c r="AU59" s="6" t="str">
        <f t="shared" si="21"/>
        <v/>
      </c>
      <c r="AV59" s="6" t="str">
        <f t="shared" si="42"/>
        <v/>
      </c>
      <c r="AW59" s="103"/>
      <c r="BC59" s="3" t="s">
        <v>589</v>
      </c>
    </row>
    <row r="60" spans="1:59" s="12" customFormat="1" ht="13.5" customHeight="1" x14ac:dyDescent="0.2">
      <c r="A60" s="163">
        <v>45</v>
      </c>
      <c r="B60" s="160"/>
      <c r="C60" s="7"/>
      <c r="D60" s="120"/>
      <c r="E60" s="7"/>
      <c r="F60" s="7"/>
      <c r="G60" s="219"/>
      <c r="H60" s="7"/>
      <c r="I60" s="8"/>
      <c r="J60" s="9"/>
      <c r="K60" s="843"/>
      <c r="L60" s="837"/>
      <c r="M60" s="421"/>
      <c r="N60" s="413"/>
      <c r="O60" s="414"/>
      <c r="P60" s="422" t="str">
        <f t="shared" si="23"/>
        <v/>
      </c>
      <c r="Q60" s="422" t="str">
        <f t="shared" si="24"/>
        <v/>
      </c>
      <c r="R60" s="423" t="str">
        <f t="shared" si="25"/>
        <v/>
      </c>
      <c r="S60" s="424" t="str">
        <f t="shared" si="26"/>
        <v/>
      </c>
      <c r="T60" s="425" t="str">
        <f t="shared" si="27"/>
        <v/>
      </c>
      <c r="U60" s="425" t="str">
        <f t="shared" si="28"/>
        <v/>
      </c>
      <c r="V60" s="426" t="str">
        <f t="shared" si="29"/>
        <v/>
      </c>
      <c r="W60" s="38"/>
      <c r="X60" s="29" t="str">
        <f t="shared" si="6"/>
        <v/>
      </c>
      <c r="Y60" s="6" t="e">
        <f t="shared" si="7"/>
        <v>#N/A</v>
      </c>
      <c r="Z60" s="6" t="e">
        <f t="shared" si="8"/>
        <v>#N/A</v>
      </c>
      <c r="AA60" s="6" t="e">
        <f t="shared" si="9"/>
        <v>#N/A</v>
      </c>
      <c r="AB60" s="6" t="str">
        <f t="shared" si="10"/>
        <v/>
      </c>
      <c r="AC60" s="10">
        <f t="shared" si="11"/>
        <v>1</v>
      </c>
      <c r="AD60" s="6" t="e">
        <f t="shared" si="30"/>
        <v>#N/A</v>
      </c>
      <c r="AE60" s="6" t="e">
        <f t="shared" si="31"/>
        <v>#N/A</v>
      </c>
      <c r="AF60" s="6" t="e">
        <f t="shared" si="32"/>
        <v>#N/A</v>
      </c>
      <c r="AG60" s="6" t="e">
        <f t="shared" si="33"/>
        <v>#N/A</v>
      </c>
      <c r="AH60" s="11" t="str">
        <f t="shared" si="12"/>
        <v xml:space="preserve"> </v>
      </c>
      <c r="AI60" s="6" t="e">
        <f t="shared" si="34"/>
        <v>#N/A</v>
      </c>
      <c r="AJ60" s="6" t="e">
        <f t="shared" si="13"/>
        <v>#N/A</v>
      </c>
      <c r="AK60" s="6" t="e">
        <f t="shared" si="35"/>
        <v>#N/A</v>
      </c>
      <c r="AL60" s="6" t="e">
        <f t="shared" si="38"/>
        <v>#N/A</v>
      </c>
      <c r="AM60" s="6" t="e">
        <f t="shared" si="15"/>
        <v>#N/A</v>
      </c>
      <c r="AN60" s="6" t="e">
        <f t="shared" si="36"/>
        <v>#N/A</v>
      </c>
      <c r="AO60" s="6" t="e">
        <f t="shared" si="39"/>
        <v>#N/A</v>
      </c>
      <c r="AP60" s="6" t="e">
        <f t="shared" si="40"/>
        <v>#N/A</v>
      </c>
      <c r="AQ60" s="6" t="e">
        <f t="shared" si="41"/>
        <v>#N/A</v>
      </c>
      <c r="AR60" s="6">
        <f t="shared" si="19"/>
        <v>0</v>
      </c>
      <c r="AS60" s="6" t="e">
        <f t="shared" si="37"/>
        <v>#N/A</v>
      </c>
      <c r="AT60" s="6" t="str">
        <f t="shared" si="20"/>
        <v/>
      </c>
      <c r="AU60" s="6" t="str">
        <f t="shared" si="21"/>
        <v/>
      </c>
      <c r="AV60" s="6" t="str">
        <f t="shared" si="42"/>
        <v/>
      </c>
      <c r="AW60" s="103"/>
      <c r="BC60" s="3" t="s">
        <v>591</v>
      </c>
    </row>
    <row r="61" spans="1:59" s="12" customFormat="1" ht="13.5" customHeight="1" x14ac:dyDescent="0.2">
      <c r="A61" s="163">
        <v>46</v>
      </c>
      <c r="B61" s="160"/>
      <c r="C61" s="7"/>
      <c r="D61" s="120"/>
      <c r="E61" s="7"/>
      <c r="F61" s="7"/>
      <c r="G61" s="219"/>
      <c r="H61" s="7"/>
      <c r="I61" s="8"/>
      <c r="J61" s="9"/>
      <c r="K61" s="843"/>
      <c r="L61" s="837"/>
      <c r="M61" s="421"/>
      <c r="N61" s="413"/>
      <c r="O61" s="414"/>
      <c r="P61" s="422" t="str">
        <f t="shared" si="23"/>
        <v/>
      </c>
      <c r="Q61" s="422" t="str">
        <f t="shared" si="24"/>
        <v/>
      </c>
      <c r="R61" s="423" t="str">
        <f t="shared" si="25"/>
        <v/>
      </c>
      <c r="S61" s="424" t="str">
        <f t="shared" si="26"/>
        <v/>
      </c>
      <c r="T61" s="425" t="str">
        <f t="shared" si="27"/>
        <v/>
      </c>
      <c r="U61" s="425" t="str">
        <f t="shared" si="28"/>
        <v/>
      </c>
      <c r="V61" s="426" t="str">
        <f t="shared" si="29"/>
        <v/>
      </c>
      <c r="W61" s="38"/>
      <c r="X61" s="29" t="str">
        <f t="shared" si="6"/>
        <v/>
      </c>
      <c r="Y61" s="6" t="e">
        <f t="shared" si="7"/>
        <v>#N/A</v>
      </c>
      <c r="Z61" s="6" t="e">
        <f t="shared" si="8"/>
        <v>#N/A</v>
      </c>
      <c r="AA61" s="6" t="e">
        <f t="shared" si="9"/>
        <v>#N/A</v>
      </c>
      <c r="AB61" s="6" t="str">
        <f t="shared" si="10"/>
        <v/>
      </c>
      <c r="AC61" s="10">
        <f t="shared" si="11"/>
        <v>1</v>
      </c>
      <c r="AD61" s="6" t="e">
        <f t="shared" si="30"/>
        <v>#N/A</v>
      </c>
      <c r="AE61" s="6" t="e">
        <f t="shared" si="31"/>
        <v>#N/A</v>
      </c>
      <c r="AF61" s="6" t="e">
        <f t="shared" si="32"/>
        <v>#N/A</v>
      </c>
      <c r="AG61" s="6" t="e">
        <f t="shared" si="33"/>
        <v>#N/A</v>
      </c>
      <c r="AH61" s="11" t="str">
        <f t="shared" si="12"/>
        <v xml:space="preserve"> </v>
      </c>
      <c r="AI61" s="6" t="e">
        <f t="shared" si="34"/>
        <v>#N/A</v>
      </c>
      <c r="AJ61" s="6" t="e">
        <f t="shared" si="13"/>
        <v>#N/A</v>
      </c>
      <c r="AK61" s="6" t="e">
        <f t="shared" si="35"/>
        <v>#N/A</v>
      </c>
      <c r="AL61" s="6" t="e">
        <f t="shared" si="38"/>
        <v>#N/A</v>
      </c>
      <c r="AM61" s="6" t="e">
        <f t="shared" si="15"/>
        <v>#N/A</v>
      </c>
      <c r="AN61" s="6" t="e">
        <f t="shared" si="36"/>
        <v>#N/A</v>
      </c>
      <c r="AO61" s="6" t="e">
        <f t="shared" si="39"/>
        <v>#N/A</v>
      </c>
      <c r="AP61" s="6" t="e">
        <f t="shared" si="40"/>
        <v>#N/A</v>
      </c>
      <c r="AQ61" s="6" t="e">
        <f t="shared" si="41"/>
        <v>#N/A</v>
      </c>
      <c r="AR61" s="6">
        <f t="shared" si="19"/>
        <v>0</v>
      </c>
      <c r="AS61" s="6" t="e">
        <f t="shared" si="37"/>
        <v>#N/A</v>
      </c>
      <c r="AT61" s="6" t="str">
        <f t="shared" si="20"/>
        <v/>
      </c>
      <c r="AU61" s="6" t="str">
        <f t="shared" si="21"/>
        <v/>
      </c>
      <c r="AV61" s="6" t="str">
        <f t="shared" si="42"/>
        <v/>
      </c>
      <c r="AW61" s="103"/>
      <c r="BC61" s="3" t="s">
        <v>593</v>
      </c>
    </row>
    <row r="62" spans="1:59" s="12" customFormat="1" ht="13.5" customHeight="1" x14ac:dyDescent="0.2">
      <c r="A62" s="163">
        <v>47</v>
      </c>
      <c r="B62" s="160"/>
      <c r="C62" s="7"/>
      <c r="D62" s="120"/>
      <c r="E62" s="7"/>
      <c r="F62" s="7"/>
      <c r="G62" s="219"/>
      <c r="H62" s="7"/>
      <c r="I62" s="8"/>
      <c r="J62" s="9"/>
      <c r="K62" s="843"/>
      <c r="L62" s="837"/>
      <c r="M62" s="421"/>
      <c r="N62" s="413"/>
      <c r="O62" s="414"/>
      <c r="P62" s="422" t="str">
        <f t="shared" si="23"/>
        <v/>
      </c>
      <c r="Q62" s="422" t="str">
        <f t="shared" si="24"/>
        <v/>
      </c>
      <c r="R62" s="423" t="str">
        <f t="shared" si="25"/>
        <v/>
      </c>
      <c r="S62" s="424" t="str">
        <f t="shared" si="26"/>
        <v/>
      </c>
      <c r="T62" s="425" t="str">
        <f t="shared" si="27"/>
        <v/>
      </c>
      <c r="U62" s="425" t="str">
        <f t="shared" si="28"/>
        <v/>
      </c>
      <c r="V62" s="426" t="str">
        <f t="shared" si="29"/>
        <v/>
      </c>
      <c r="W62" s="38"/>
      <c r="X62" s="29" t="str">
        <f t="shared" si="6"/>
        <v/>
      </c>
      <c r="Y62" s="6" t="e">
        <f t="shared" si="7"/>
        <v>#N/A</v>
      </c>
      <c r="Z62" s="6" t="e">
        <f t="shared" si="8"/>
        <v>#N/A</v>
      </c>
      <c r="AA62" s="6" t="e">
        <f t="shared" si="9"/>
        <v>#N/A</v>
      </c>
      <c r="AB62" s="6" t="str">
        <f t="shared" si="10"/>
        <v/>
      </c>
      <c r="AC62" s="10">
        <f t="shared" si="11"/>
        <v>1</v>
      </c>
      <c r="AD62" s="6" t="e">
        <f t="shared" si="30"/>
        <v>#N/A</v>
      </c>
      <c r="AE62" s="6" t="e">
        <f t="shared" si="31"/>
        <v>#N/A</v>
      </c>
      <c r="AF62" s="6" t="e">
        <f t="shared" si="32"/>
        <v>#N/A</v>
      </c>
      <c r="AG62" s="6" t="e">
        <f t="shared" si="33"/>
        <v>#N/A</v>
      </c>
      <c r="AH62" s="11" t="str">
        <f t="shared" si="12"/>
        <v xml:space="preserve"> </v>
      </c>
      <c r="AI62" s="6" t="e">
        <f t="shared" si="34"/>
        <v>#N/A</v>
      </c>
      <c r="AJ62" s="6" t="e">
        <f t="shared" si="13"/>
        <v>#N/A</v>
      </c>
      <c r="AK62" s="6" t="e">
        <f t="shared" si="35"/>
        <v>#N/A</v>
      </c>
      <c r="AL62" s="6" t="e">
        <f t="shared" si="38"/>
        <v>#N/A</v>
      </c>
      <c r="AM62" s="6" t="e">
        <f t="shared" si="15"/>
        <v>#N/A</v>
      </c>
      <c r="AN62" s="6" t="e">
        <f t="shared" si="36"/>
        <v>#N/A</v>
      </c>
      <c r="AO62" s="6" t="e">
        <f t="shared" si="39"/>
        <v>#N/A</v>
      </c>
      <c r="AP62" s="6" t="e">
        <f t="shared" si="40"/>
        <v>#N/A</v>
      </c>
      <c r="AQ62" s="6" t="e">
        <f t="shared" si="41"/>
        <v>#N/A</v>
      </c>
      <c r="AR62" s="6">
        <f t="shared" si="19"/>
        <v>0</v>
      </c>
      <c r="AS62" s="6" t="e">
        <f t="shared" si="37"/>
        <v>#N/A</v>
      </c>
      <c r="AT62" s="6" t="str">
        <f t="shared" si="20"/>
        <v/>
      </c>
      <c r="AU62" s="6" t="str">
        <f t="shared" si="21"/>
        <v/>
      </c>
      <c r="AV62" s="6" t="str">
        <f t="shared" si="42"/>
        <v/>
      </c>
      <c r="AW62" s="103"/>
      <c r="BC62" s="3" t="s">
        <v>596</v>
      </c>
    </row>
    <row r="63" spans="1:59" s="12" customFormat="1" ht="13.5" customHeight="1" x14ac:dyDescent="0.2">
      <c r="A63" s="163">
        <v>48</v>
      </c>
      <c r="B63" s="160"/>
      <c r="C63" s="7"/>
      <c r="D63" s="120"/>
      <c r="E63" s="7"/>
      <c r="F63" s="7"/>
      <c r="G63" s="219"/>
      <c r="H63" s="7"/>
      <c r="I63" s="8"/>
      <c r="J63" s="9"/>
      <c r="K63" s="843"/>
      <c r="L63" s="837"/>
      <c r="M63" s="421"/>
      <c r="N63" s="413"/>
      <c r="O63" s="414"/>
      <c r="P63" s="422" t="str">
        <f t="shared" si="23"/>
        <v/>
      </c>
      <c r="Q63" s="422" t="str">
        <f t="shared" si="24"/>
        <v/>
      </c>
      <c r="R63" s="423" t="str">
        <f t="shared" si="25"/>
        <v/>
      </c>
      <c r="S63" s="424" t="str">
        <f t="shared" si="26"/>
        <v/>
      </c>
      <c r="T63" s="425" t="str">
        <f t="shared" si="27"/>
        <v/>
      </c>
      <c r="U63" s="425" t="str">
        <f t="shared" si="28"/>
        <v/>
      </c>
      <c r="V63" s="426" t="str">
        <f t="shared" si="29"/>
        <v/>
      </c>
      <c r="W63" s="38"/>
      <c r="X63" s="29" t="str">
        <f t="shared" si="6"/>
        <v/>
      </c>
      <c r="Y63" s="6" t="e">
        <f t="shared" si="7"/>
        <v>#N/A</v>
      </c>
      <c r="Z63" s="6" t="e">
        <f t="shared" si="8"/>
        <v>#N/A</v>
      </c>
      <c r="AA63" s="6" t="e">
        <f t="shared" si="9"/>
        <v>#N/A</v>
      </c>
      <c r="AB63" s="6" t="str">
        <f t="shared" si="10"/>
        <v/>
      </c>
      <c r="AC63" s="10">
        <f t="shared" si="11"/>
        <v>1</v>
      </c>
      <c r="AD63" s="6" t="e">
        <f t="shared" si="30"/>
        <v>#N/A</v>
      </c>
      <c r="AE63" s="6" t="e">
        <f t="shared" si="31"/>
        <v>#N/A</v>
      </c>
      <c r="AF63" s="6" t="e">
        <f t="shared" si="32"/>
        <v>#N/A</v>
      </c>
      <c r="AG63" s="6" t="e">
        <f t="shared" si="33"/>
        <v>#N/A</v>
      </c>
      <c r="AH63" s="11" t="str">
        <f t="shared" si="12"/>
        <v xml:space="preserve"> </v>
      </c>
      <c r="AI63" s="6" t="e">
        <f t="shared" si="34"/>
        <v>#N/A</v>
      </c>
      <c r="AJ63" s="6" t="e">
        <f t="shared" si="13"/>
        <v>#N/A</v>
      </c>
      <c r="AK63" s="6" t="e">
        <f t="shared" si="35"/>
        <v>#N/A</v>
      </c>
      <c r="AL63" s="6" t="e">
        <f t="shared" si="38"/>
        <v>#N/A</v>
      </c>
      <c r="AM63" s="6" t="e">
        <f t="shared" si="15"/>
        <v>#N/A</v>
      </c>
      <c r="AN63" s="6" t="e">
        <f t="shared" si="36"/>
        <v>#N/A</v>
      </c>
      <c r="AO63" s="6" t="e">
        <f t="shared" si="39"/>
        <v>#N/A</v>
      </c>
      <c r="AP63" s="6" t="e">
        <f t="shared" si="40"/>
        <v>#N/A</v>
      </c>
      <c r="AQ63" s="6" t="e">
        <f t="shared" si="41"/>
        <v>#N/A</v>
      </c>
      <c r="AR63" s="6">
        <f t="shared" si="19"/>
        <v>0</v>
      </c>
      <c r="AS63" s="6" t="e">
        <f t="shared" si="37"/>
        <v>#N/A</v>
      </c>
      <c r="AT63" s="6" t="str">
        <f t="shared" si="20"/>
        <v/>
      </c>
      <c r="AU63" s="6" t="str">
        <f t="shared" si="21"/>
        <v/>
      </c>
      <c r="AV63" s="6" t="str">
        <f t="shared" si="42"/>
        <v/>
      </c>
      <c r="AW63" s="103"/>
      <c r="BC63" s="3" t="s">
        <v>49</v>
      </c>
    </row>
    <row r="64" spans="1:59" s="12" customFormat="1" ht="13.5" customHeight="1" x14ac:dyDescent="0.2">
      <c r="A64" s="163">
        <v>49</v>
      </c>
      <c r="B64" s="160"/>
      <c r="C64" s="7"/>
      <c r="D64" s="120"/>
      <c r="E64" s="7"/>
      <c r="F64" s="7"/>
      <c r="G64" s="219"/>
      <c r="H64" s="7"/>
      <c r="I64" s="8"/>
      <c r="J64" s="9"/>
      <c r="K64" s="843"/>
      <c r="L64" s="837"/>
      <c r="M64" s="421"/>
      <c r="N64" s="413"/>
      <c r="O64" s="414"/>
      <c r="P64" s="422" t="str">
        <f t="shared" si="23"/>
        <v/>
      </c>
      <c r="Q64" s="422" t="str">
        <f t="shared" si="24"/>
        <v/>
      </c>
      <c r="R64" s="423" t="str">
        <f t="shared" si="25"/>
        <v/>
      </c>
      <c r="S64" s="424" t="str">
        <f t="shared" si="26"/>
        <v/>
      </c>
      <c r="T64" s="425" t="str">
        <f t="shared" si="27"/>
        <v/>
      </c>
      <c r="U64" s="425" t="str">
        <f t="shared" si="28"/>
        <v/>
      </c>
      <c r="V64" s="426" t="str">
        <f t="shared" si="29"/>
        <v/>
      </c>
      <c r="W64" s="38"/>
      <c r="X64" s="29" t="str">
        <f t="shared" si="6"/>
        <v/>
      </c>
      <c r="Y64" s="6" t="e">
        <f t="shared" si="7"/>
        <v>#N/A</v>
      </c>
      <c r="Z64" s="6" t="e">
        <f t="shared" si="8"/>
        <v>#N/A</v>
      </c>
      <c r="AA64" s="6" t="e">
        <f t="shared" si="9"/>
        <v>#N/A</v>
      </c>
      <c r="AB64" s="6" t="str">
        <f t="shared" si="10"/>
        <v/>
      </c>
      <c r="AC64" s="10">
        <f t="shared" si="11"/>
        <v>1</v>
      </c>
      <c r="AD64" s="6" t="e">
        <f t="shared" si="30"/>
        <v>#N/A</v>
      </c>
      <c r="AE64" s="6" t="e">
        <f t="shared" si="31"/>
        <v>#N/A</v>
      </c>
      <c r="AF64" s="6" t="e">
        <f t="shared" si="32"/>
        <v>#N/A</v>
      </c>
      <c r="AG64" s="6" t="e">
        <f t="shared" si="33"/>
        <v>#N/A</v>
      </c>
      <c r="AH64" s="11" t="str">
        <f t="shared" si="12"/>
        <v xml:space="preserve"> </v>
      </c>
      <c r="AI64" s="6" t="e">
        <f t="shared" si="34"/>
        <v>#N/A</v>
      </c>
      <c r="AJ64" s="6" t="e">
        <f t="shared" si="13"/>
        <v>#N/A</v>
      </c>
      <c r="AK64" s="6" t="e">
        <f t="shared" si="35"/>
        <v>#N/A</v>
      </c>
      <c r="AL64" s="6" t="e">
        <f t="shared" si="38"/>
        <v>#N/A</v>
      </c>
      <c r="AM64" s="6" t="e">
        <f t="shared" si="15"/>
        <v>#N/A</v>
      </c>
      <c r="AN64" s="6" t="e">
        <f t="shared" si="36"/>
        <v>#N/A</v>
      </c>
      <c r="AO64" s="6" t="e">
        <f t="shared" si="39"/>
        <v>#N/A</v>
      </c>
      <c r="AP64" s="6" t="e">
        <f t="shared" si="40"/>
        <v>#N/A</v>
      </c>
      <c r="AQ64" s="6" t="e">
        <f t="shared" si="41"/>
        <v>#N/A</v>
      </c>
      <c r="AR64" s="6">
        <f t="shared" si="19"/>
        <v>0</v>
      </c>
      <c r="AS64" s="6" t="e">
        <f t="shared" si="37"/>
        <v>#N/A</v>
      </c>
      <c r="AT64" s="6" t="str">
        <f t="shared" si="20"/>
        <v/>
      </c>
      <c r="AU64" s="6" t="str">
        <f t="shared" si="21"/>
        <v/>
      </c>
      <c r="AV64" s="6" t="str">
        <f t="shared" si="42"/>
        <v/>
      </c>
      <c r="AW64" s="103"/>
      <c r="BC64" s="3" t="s">
        <v>50</v>
      </c>
    </row>
    <row r="65" spans="1:55" s="12" customFormat="1" ht="13.5" customHeight="1" x14ac:dyDescent="0.2">
      <c r="A65" s="163">
        <v>50</v>
      </c>
      <c r="B65" s="7"/>
      <c r="C65" s="7"/>
      <c r="D65" s="120"/>
      <c r="E65" s="7"/>
      <c r="F65" s="7"/>
      <c r="G65" s="219"/>
      <c r="H65" s="7"/>
      <c r="I65" s="7"/>
      <c r="J65" s="9"/>
      <c r="K65" s="843"/>
      <c r="L65" s="838"/>
      <c r="M65" s="428"/>
      <c r="N65" s="429"/>
      <c r="O65" s="430"/>
      <c r="P65" s="422" t="str">
        <f t="shared" si="23"/>
        <v/>
      </c>
      <c r="Q65" s="422" t="str">
        <f t="shared" si="24"/>
        <v/>
      </c>
      <c r="R65" s="423" t="str">
        <f t="shared" si="25"/>
        <v/>
      </c>
      <c r="S65" s="424" t="str">
        <f t="shared" si="26"/>
        <v/>
      </c>
      <c r="T65" s="425" t="str">
        <f t="shared" si="27"/>
        <v/>
      </c>
      <c r="U65" s="425" t="str">
        <f t="shared" si="28"/>
        <v/>
      </c>
      <c r="V65" s="426" t="str">
        <f t="shared" si="29"/>
        <v/>
      </c>
      <c r="W65" s="38"/>
      <c r="X65" s="29" t="str">
        <f t="shared" si="6"/>
        <v/>
      </c>
      <c r="Y65" s="6" t="e">
        <f t="shared" si="7"/>
        <v>#N/A</v>
      </c>
      <c r="Z65" s="6" t="e">
        <f t="shared" si="8"/>
        <v>#N/A</v>
      </c>
      <c r="AA65" s="6" t="e">
        <f t="shared" si="9"/>
        <v>#N/A</v>
      </c>
      <c r="AB65" s="6" t="str">
        <f t="shared" si="10"/>
        <v/>
      </c>
      <c r="AC65" s="10">
        <f t="shared" si="11"/>
        <v>1</v>
      </c>
      <c r="AD65" s="6" t="e">
        <f t="shared" si="30"/>
        <v>#N/A</v>
      </c>
      <c r="AE65" s="6" t="e">
        <f t="shared" si="31"/>
        <v>#N/A</v>
      </c>
      <c r="AF65" s="6" t="e">
        <f t="shared" si="32"/>
        <v>#N/A</v>
      </c>
      <c r="AG65" s="6" t="e">
        <f t="shared" si="33"/>
        <v>#N/A</v>
      </c>
      <c r="AH65" s="11" t="str">
        <f t="shared" si="12"/>
        <v xml:space="preserve"> </v>
      </c>
      <c r="AI65" s="6" t="e">
        <f t="shared" si="34"/>
        <v>#N/A</v>
      </c>
      <c r="AJ65" s="6" t="e">
        <f t="shared" si="13"/>
        <v>#N/A</v>
      </c>
      <c r="AK65" s="6" t="e">
        <f t="shared" si="35"/>
        <v>#N/A</v>
      </c>
      <c r="AL65" s="6" t="e">
        <f t="shared" ref="AL65:AL128" si="43">VLOOKUP(AE65,$BT$17:$BX$21,2,FALSE)</f>
        <v>#N/A</v>
      </c>
      <c r="AM65" s="6" t="e">
        <f t="shared" si="15"/>
        <v>#N/A</v>
      </c>
      <c r="AN65" s="6" t="e">
        <f t="shared" si="36"/>
        <v>#N/A</v>
      </c>
      <c r="AO65" s="6" t="e">
        <f t="shared" ref="AO65:AO128" si="44">VLOOKUP(AE65,$BT$17:$BX$21,3,FALSE)</f>
        <v>#N/A</v>
      </c>
      <c r="AP65" s="6" t="e">
        <f t="shared" ref="AP65:AP128" si="45">VLOOKUP(AE65,$BT$17:$BX$21,4,FALSE)</f>
        <v>#N/A</v>
      </c>
      <c r="AQ65" s="6" t="e">
        <f t="shared" ref="AQ65:AQ128" si="46">VLOOKUP(AE65,$BT$17:$BX$21,5,FALSE)</f>
        <v>#N/A</v>
      </c>
      <c r="AR65" s="6">
        <f t="shared" si="19"/>
        <v>0</v>
      </c>
      <c r="AS65" s="6" t="e">
        <f t="shared" si="37"/>
        <v>#N/A</v>
      </c>
      <c r="AT65" s="6" t="str">
        <f t="shared" si="20"/>
        <v/>
      </c>
      <c r="AU65" s="6" t="str">
        <f t="shared" si="21"/>
        <v/>
      </c>
      <c r="AV65" s="6" t="str">
        <f t="shared" ref="AV65:AV128" si="47">IF(AT65=AU65,"",1)</f>
        <v/>
      </c>
      <c r="AW65" s="103"/>
      <c r="BC65" s="3" t="s">
        <v>51</v>
      </c>
    </row>
    <row r="66" spans="1:55" s="12" customFormat="1" ht="13.5" customHeight="1" x14ac:dyDescent="0.2">
      <c r="A66" s="163">
        <v>51</v>
      </c>
      <c r="B66" s="7"/>
      <c r="C66" s="7"/>
      <c r="D66" s="120"/>
      <c r="E66" s="7"/>
      <c r="F66" s="7"/>
      <c r="G66" s="219"/>
      <c r="H66" s="7"/>
      <c r="I66" s="7"/>
      <c r="J66" s="9"/>
      <c r="K66" s="843"/>
      <c r="L66" s="838"/>
      <c r="M66" s="428"/>
      <c r="N66" s="429"/>
      <c r="O66" s="430"/>
      <c r="P66" s="422" t="str">
        <f t="shared" si="23"/>
        <v/>
      </c>
      <c r="Q66" s="422" t="str">
        <f t="shared" si="24"/>
        <v/>
      </c>
      <c r="R66" s="423" t="str">
        <f t="shared" si="25"/>
        <v/>
      </c>
      <c r="S66" s="424" t="str">
        <f t="shared" si="26"/>
        <v/>
      </c>
      <c r="T66" s="425" t="str">
        <f t="shared" si="27"/>
        <v/>
      </c>
      <c r="U66" s="425" t="str">
        <f t="shared" si="28"/>
        <v/>
      </c>
      <c r="V66" s="426" t="str">
        <f t="shared" si="29"/>
        <v/>
      </c>
      <c r="W66" s="38"/>
      <c r="X66" s="29" t="str">
        <f t="shared" si="6"/>
        <v/>
      </c>
      <c r="Y66" s="6" t="e">
        <f t="shared" si="7"/>
        <v>#N/A</v>
      </c>
      <c r="Z66" s="6" t="e">
        <f t="shared" si="8"/>
        <v>#N/A</v>
      </c>
      <c r="AA66" s="6" t="e">
        <f t="shared" si="9"/>
        <v>#N/A</v>
      </c>
      <c r="AB66" s="6" t="str">
        <f t="shared" si="10"/>
        <v/>
      </c>
      <c r="AC66" s="10">
        <f t="shared" si="11"/>
        <v>1</v>
      </c>
      <c r="AD66" s="6" t="e">
        <f t="shared" si="30"/>
        <v>#N/A</v>
      </c>
      <c r="AE66" s="6" t="e">
        <f t="shared" si="31"/>
        <v>#N/A</v>
      </c>
      <c r="AF66" s="6" t="e">
        <f t="shared" si="32"/>
        <v>#N/A</v>
      </c>
      <c r="AG66" s="6" t="e">
        <f t="shared" si="33"/>
        <v>#N/A</v>
      </c>
      <c r="AH66" s="11" t="str">
        <f t="shared" si="12"/>
        <v xml:space="preserve"> </v>
      </c>
      <c r="AI66" s="6" t="e">
        <f t="shared" si="34"/>
        <v>#N/A</v>
      </c>
      <c r="AJ66" s="6" t="e">
        <f t="shared" si="13"/>
        <v>#N/A</v>
      </c>
      <c r="AK66" s="6" t="e">
        <f t="shared" si="35"/>
        <v>#N/A</v>
      </c>
      <c r="AL66" s="6" t="e">
        <f t="shared" si="43"/>
        <v>#N/A</v>
      </c>
      <c r="AM66" s="6" t="e">
        <f t="shared" si="15"/>
        <v>#N/A</v>
      </c>
      <c r="AN66" s="6" t="e">
        <f t="shared" si="36"/>
        <v>#N/A</v>
      </c>
      <c r="AO66" s="6" t="e">
        <f t="shared" si="44"/>
        <v>#N/A</v>
      </c>
      <c r="AP66" s="6" t="e">
        <f t="shared" si="45"/>
        <v>#N/A</v>
      </c>
      <c r="AQ66" s="6" t="e">
        <f t="shared" si="46"/>
        <v>#N/A</v>
      </c>
      <c r="AR66" s="6">
        <f t="shared" si="19"/>
        <v>0</v>
      </c>
      <c r="AS66" s="6" t="e">
        <f t="shared" si="37"/>
        <v>#N/A</v>
      </c>
      <c r="AT66" s="6" t="str">
        <f t="shared" si="20"/>
        <v/>
      </c>
      <c r="AU66" s="6" t="str">
        <f t="shared" si="21"/>
        <v/>
      </c>
      <c r="AV66" s="6" t="str">
        <f t="shared" si="47"/>
        <v/>
      </c>
      <c r="AW66" s="103"/>
      <c r="BC66" s="3" t="s">
        <v>52</v>
      </c>
    </row>
    <row r="67" spans="1:55" s="12" customFormat="1" ht="13.5" customHeight="1" x14ac:dyDescent="0.2">
      <c r="A67" s="163">
        <v>52</v>
      </c>
      <c r="B67" s="7"/>
      <c r="C67" s="7"/>
      <c r="D67" s="120"/>
      <c r="E67" s="7"/>
      <c r="F67" s="7"/>
      <c r="G67" s="219"/>
      <c r="H67" s="7"/>
      <c r="I67" s="7"/>
      <c r="J67" s="9"/>
      <c r="K67" s="843"/>
      <c r="L67" s="838"/>
      <c r="M67" s="428"/>
      <c r="N67" s="429"/>
      <c r="O67" s="430"/>
      <c r="P67" s="422" t="str">
        <f t="shared" si="23"/>
        <v/>
      </c>
      <c r="Q67" s="422" t="str">
        <f t="shared" si="24"/>
        <v/>
      </c>
      <c r="R67" s="423" t="str">
        <f t="shared" si="25"/>
        <v/>
      </c>
      <c r="S67" s="424" t="str">
        <f t="shared" si="26"/>
        <v/>
      </c>
      <c r="T67" s="425" t="str">
        <f t="shared" si="27"/>
        <v/>
      </c>
      <c r="U67" s="425" t="str">
        <f t="shared" si="28"/>
        <v/>
      </c>
      <c r="V67" s="426" t="str">
        <f t="shared" si="29"/>
        <v/>
      </c>
      <c r="W67" s="38"/>
      <c r="X67" s="29" t="str">
        <f t="shared" si="6"/>
        <v/>
      </c>
      <c r="Y67" s="6" t="e">
        <f t="shared" si="7"/>
        <v>#N/A</v>
      </c>
      <c r="Z67" s="6" t="e">
        <f t="shared" si="8"/>
        <v>#N/A</v>
      </c>
      <c r="AA67" s="6" t="e">
        <f t="shared" si="9"/>
        <v>#N/A</v>
      </c>
      <c r="AB67" s="6" t="str">
        <f t="shared" si="10"/>
        <v/>
      </c>
      <c r="AC67" s="10">
        <f t="shared" si="11"/>
        <v>1</v>
      </c>
      <c r="AD67" s="6" t="e">
        <f t="shared" si="30"/>
        <v>#N/A</v>
      </c>
      <c r="AE67" s="6" t="e">
        <f t="shared" si="31"/>
        <v>#N/A</v>
      </c>
      <c r="AF67" s="6" t="e">
        <f t="shared" si="32"/>
        <v>#N/A</v>
      </c>
      <c r="AG67" s="6" t="e">
        <f t="shared" si="33"/>
        <v>#N/A</v>
      </c>
      <c r="AH67" s="11" t="str">
        <f t="shared" si="12"/>
        <v xml:space="preserve"> </v>
      </c>
      <c r="AI67" s="6" t="e">
        <f t="shared" si="34"/>
        <v>#N/A</v>
      </c>
      <c r="AJ67" s="6" t="e">
        <f t="shared" si="13"/>
        <v>#N/A</v>
      </c>
      <c r="AK67" s="6" t="e">
        <f t="shared" si="35"/>
        <v>#N/A</v>
      </c>
      <c r="AL67" s="6" t="e">
        <f t="shared" si="43"/>
        <v>#N/A</v>
      </c>
      <c r="AM67" s="6" t="e">
        <f t="shared" si="15"/>
        <v>#N/A</v>
      </c>
      <c r="AN67" s="6" t="e">
        <f t="shared" si="36"/>
        <v>#N/A</v>
      </c>
      <c r="AO67" s="6" t="e">
        <f t="shared" si="44"/>
        <v>#N/A</v>
      </c>
      <c r="AP67" s="6" t="e">
        <f t="shared" si="45"/>
        <v>#N/A</v>
      </c>
      <c r="AQ67" s="6" t="e">
        <f t="shared" si="46"/>
        <v>#N/A</v>
      </c>
      <c r="AR67" s="6">
        <f t="shared" si="19"/>
        <v>0</v>
      </c>
      <c r="AS67" s="6" t="e">
        <f t="shared" si="37"/>
        <v>#N/A</v>
      </c>
      <c r="AT67" s="6" t="str">
        <f t="shared" si="20"/>
        <v/>
      </c>
      <c r="AU67" s="6" t="str">
        <f t="shared" si="21"/>
        <v/>
      </c>
      <c r="AV67" s="6" t="str">
        <f t="shared" si="47"/>
        <v/>
      </c>
      <c r="AW67" s="103"/>
      <c r="BC67" s="3" t="s">
        <v>53</v>
      </c>
    </row>
    <row r="68" spans="1:55" s="12" customFormat="1" ht="13.5" customHeight="1" x14ac:dyDescent="0.2">
      <c r="A68" s="163">
        <v>53</v>
      </c>
      <c r="B68" s="7"/>
      <c r="C68" s="7"/>
      <c r="D68" s="120"/>
      <c r="E68" s="7"/>
      <c r="F68" s="7"/>
      <c r="G68" s="219"/>
      <c r="H68" s="7"/>
      <c r="I68" s="7"/>
      <c r="J68" s="9"/>
      <c r="K68" s="843"/>
      <c r="L68" s="838"/>
      <c r="M68" s="428"/>
      <c r="N68" s="429"/>
      <c r="O68" s="430"/>
      <c r="P68" s="422" t="str">
        <f t="shared" si="23"/>
        <v/>
      </c>
      <c r="Q68" s="422" t="str">
        <f t="shared" si="24"/>
        <v/>
      </c>
      <c r="R68" s="423" t="str">
        <f t="shared" si="25"/>
        <v/>
      </c>
      <c r="S68" s="424" t="str">
        <f t="shared" si="26"/>
        <v/>
      </c>
      <c r="T68" s="425" t="str">
        <f t="shared" si="27"/>
        <v/>
      </c>
      <c r="U68" s="425" t="str">
        <f t="shared" si="28"/>
        <v/>
      </c>
      <c r="V68" s="426" t="str">
        <f t="shared" si="29"/>
        <v/>
      </c>
      <c r="W68" s="38"/>
      <c r="X68" s="29" t="str">
        <f t="shared" si="6"/>
        <v/>
      </c>
      <c r="Y68" s="6" t="e">
        <f t="shared" si="7"/>
        <v>#N/A</v>
      </c>
      <c r="Z68" s="6" t="e">
        <f t="shared" si="8"/>
        <v>#N/A</v>
      </c>
      <c r="AA68" s="6" t="e">
        <f t="shared" si="9"/>
        <v>#N/A</v>
      </c>
      <c r="AB68" s="6" t="str">
        <f t="shared" si="10"/>
        <v/>
      </c>
      <c r="AC68" s="10">
        <f t="shared" si="11"/>
        <v>1</v>
      </c>
      <c r="AD68" s="6" t="e">
        <f t="shared" si="30"/>
        <v>#N/A</v>
      </c>
      <c r="AE68" s="6" t="e">
        <f t="shared" si="31"/>
        <v>#N/A</v>
      </c>
      <c r="AF68" s="6" t="e">
        <f t="shared" si="32"/>
        <v>#N/A</v>
      </c>
      <c r="AG68" s="6" t="e">
        <f t="shared" si="33"/>
        <v>#N/A</v>
      </c>
      <c r="AH68" s="11" t="str">
        <f t="shared" si="12"/>
        <v xml:space="preserve"> </v>
      </c>
      <c r="AI68" s="6" t="e">
        <f t="shared" si="34"/>
        <v>#N/A</v>
      </c>
      <c r="AJ68" s="6" t="e">
        <f t="shared" si="13"/>
        <v>#N/A</v>
      </c>
      <c r="AK68" s="6" t="e">
        <f t="shared" si="35"/>
        <v>#N/A</v>
      </c>
      <c r="AL68" s="6" t="e">
        <f t="shared" si="43"/>
        <v>#N/A</v>
      </c>
      <c r="AM68" s="6" t="e">
        <f t="shared" si="15"/>
        <v>#N/A</v>
      </c>
      <c r="AN68" s="6" t="e">
        <f t="shared" si="36"/>
        <v>#N/A</v>
      </c>
      <c r="AO68" s="6" t="e">
        <f t="shared" si="44"/>
        <v>#N/A</v>
      </c>
      <c r="AP68" s="6" t="e">
        <f t="shared" si="45"/>
        <v>#N/A</v>
      </c>
      <c r="AQ68" s="6" t="e">
        <f t="shared" si="46"/>
        <v>#N/A</v>
      </c>
      <c r="AR68" s="6">
        <f t="shared" si="19"/>
        <v>0</v>
      </c>
      <c r="AS68" s="6" t="e">
        <f t="shared" si="37"/>
        <v>#N/A</v>
      </c>
      <c r="AT68" s="6" t="str">
        <f t="shared" si="20"/>
        <v/>
      </c>
      <c r="AU68" s="6" t="str">
        <f t="shared" si="21"/>
        <v/>
      </c>
      <c r="AV68" s="6" t="str">
        <f t="shared" si="47"/>
        <v/>
      </c>
      <c r="AW68" s="103"/>
      <c r="BC68" s="3" t="s">
        <v>54</v>
      </c>
    </row>
    <row r="69" spans="1:55" s="12" customFormat="1" ht="13.5" customHeight="1" x14ac:dyDescent="0.2">
      <c r="A69" s="163">
        <v>54</v>
      </c>
      <c r="B69" s="7"/>
      <c r="C69" s="7"/>
      <c r="D69" s="120"/>
      <c r="E69" s="7"/>
      <c r="F69" s="7"/>
      <c r="G69" s="219"/>
      <c r="H69" s="7"/>
      <c r="I69" s="7"/>
      <c r="J69" s="9"/>
      <c r="K69" s="843"/>
      <c r="L69" s="838"/>
      <c r="M69" s="428"/>
      <c r="N69" s="429"/>
      <c r="O69" s="430"/>
      <c r="P69" s="422" t="str">
        <f t="shared" si="23"/>
        <v/>
      </c>
      <c r="Q69" s="422" t="str">
        <f t="shared" si="24"/>
        <v/>
      </c>
      <c r="R69" s="423" t="str">
        <f t="shared" si="25"/>
        <v/>
      </c>
      <c r="S69" s="424" t="str">
        <f t="shared" si="26"/>
        <v/>
      </c>
      <c r="T69" s="425" t="str">
        <f t="shared" si="27"/>
        <v/>
      </c>
      <c r="U69" s="425" t="str">
        <f t="shared" si="28"/>
        <v/>
      </c>
      <c r="V69" s="426" t="str">
        <f t="shared" si="29"/>
        <v/>
      </c>
      <c r="W69" s="38"/>
      <c r="X69" s="29" t="str">
        <f t="shared" si="6"/>
        <v/>
      </c>
      <c r="Y69" s="6" t="e">
        <f t="shared" si="7"/>
        <v>#N/A</v>
      </c>
      <c r="Z69" s="6" t="e">
        <f t="shared" si="8"/>
        <v>#N/A</v>
      </c>
      <c r="AA69" s="6" t="e">
        <f t="shared" si="9"/>
        <v>#N/A</v>
      </c>
      <c r="AB69" s="6" t="str">
        <f t="shared" si="10"/>
        <v/>
      </c>
      <c r="AC69" s="10">
        <f t="shared" si="11"/>
        <v>1</v>
      </c>
      <c r="AD69" s="6" t="e">
        <f t="shared" si="30"/>
        <v>#N/A</v>
      </c>
      <c r="AE69" s="6" t="e">
        <f t="shared" si="31"/>
        <v>#N/A</v>
      </c>
      <c r="AF69" s="6" t="e">
        <f t="shared" si="32"/>
        <v>#N/A</v>
      </c>
      <c r="AG69" s="6" t="e">
        <f t="shared" si="33"/>
        <v>#N/A</v>
      </c>
      <c r="AH69" s="11" t="str">
        <f t="shared" si="12"/>
        <v xml:space="preserve"> </v>
      </c>
      <c r="AI69" s="6" t="e">
        <f t="shared" si="34"/>
        <v>#N/A</v>
      </c>
      <c r="AJ69" s="6" t="e">
        <f t="shared" si="13"/>
        <v>#N/A</v>
      </c>
      <c r="AK69" s="6" t="e">
        <f t="shared" si="35"/>
        <v>#N/A</v>
      </c>
      <c r="AL69" s="6" t="e">
        <f t="shared" si="43"/>
        <v>#N/A</v>
      </c>
      <c r="AM69" s="6" t="e">
        <f t="shared" si="15"/>
        <v>#N/A</v>
      </c>
      <c r="AN69" s="6" t="e">
        <f t="shared" si="36"/>
        <v>#N/A</v>
      </c>
      <c r="AO69" s="6" t="e">
        <f t="shared" si="44"/>
        <v>#N/A</v>
      </c>
      <c r="AP69" s="6" t="e">
        <f t="shared" si="45"/>
        <v>#N/A</v>
      </c>
      <c r="AQ69" s="6" t="e">
        <f t="shared" si="46"/>
        <v>#N/A</v>
      </c>
      <c r="AR69" s="6">
        <f t="shared" si="19"/>
        <v>0</v>
      </c>
      <c r="AS69" s="6" t="e">
        <f t="shared" si="37"/>
        <v>#N/A</v>
      </c>
      <c r="AT69" s="6" t="str">
        <f t="shared" si="20"/>
        <v/>
      </c>
      <c r="AU69" s="6" t="str">
        <f t="shared" si="21"/>
        <v/>
      </c>
      <c r="AV69" s="6" t="str">
        <f t="shared" si="47"/>
        <v/>
      </c>
      <c r="AW69" s="103"/>
      <c r="BC69" s="3" t="s">
        <v>55</v>
      </c>
    </row>
    <row r="70" spans="1:55" s="12" customFormat="1" ht="13.5" customHeight="1" x14ac:dyDescent="0.2">
      <c r="A70" s="163">
        <v>55</v>
      </c>
      <c r="B70" s="7"/>
      <c r="C70" s="7"/>
      <c r="D70" s="120"/>
      <c r="E70" s="7"/>
      <c r="F70" s="7"/>
      <c r="G70" s="219"/>
      <c r="H70" s="7"/>
      <c r="I70" s="7"/>
      <c r="J70" s="9"/>
      <c r="K70" s="843"/>
      <c r="L70" s="838"/>
      <c r="M70" s="428"/>
      <c r="N70" s="429"/>
      <c r="O70" s="430"/>
      <c r="P70" s="422" t="str">
        <f t="shared" si="23"/>
        <v/>
      </c>
      <c r="Q70" s="422" t="str">
        <f t="shared" si="24"/>
        <v/>
      </c>
      <c r="R70" s="423" t="str">
        <f t="shared" si="25"/>
        <v/>
      </c>
      <c r="S70" s="424" t="str">
        <f t="shared" si="26"/>
        <v/>
      </c>
      <c r="T70" s="425" t="str">
        <f t="shared" si="27"/>
        <v/>
      </c>
      <c r="U70" s="425" t="str">
        <f t="shared" si="28"/>
        <v/>
      </c>
      <c r="V70" s="426" t="str">
        <f t="shared" si="29"/>
        <v/>
      </c>
      <c r="W70" s="38"/>
      <c r="X70" s="29" t="str">
        <f t="shared" si="6"/>
        <v/>
      </c>
      <c r="Y70" s="6" t="e">
        <f t="shared" si="7"/>
        <v>#N/A</v>
      </c>
      <c r="Z70" s="6" t="e">
        <f t="shared" si="8"/>
        <v>#N/A</v>
      </c>
      <c r="AA70" s="6" t="e">
        <f t="shared" si="9"/>
        <v>#N/A</v>
      </c>
      <c r="AB70" s="6" t="str">
        <f t="shared" si="10"/>
        <v/>
      </c>
      <c r="AC70" s="10">
        <f t="shared" si="11"/>
        <v>1</v>
      </c>
      <c r="AD70" s="6" t="e">
        <f t="shared" si="30"/>
        <v>#N/A</v>
      </c>
      <c r="AE70" s="6" t="e">
        <f t="shared" si="31"/>
        <v>#N/A</v>
      </c>
      <c r="AF70" s="6" t="e">
        <f t="shared" si="32"/>
        <v>#N/A</v>
      </c>
      <c r="AG70" s="6" t="e">
        <f t="shared" si="33"/>
        <v>#N/A</v>
      </c>
      <c r="AH70" s="11" t="str">
        <f t="shared" si="12"/>
        <v xml:space="preserve"> </v>
      </c>
      <c r="AI70" s="6" t="e">
        <f t="shared" si="34"/>
        <v>#N/A</v>
      </c>
      <c r="AJ70" s="6" t="e">
        <f t="shared" si="13"/>
        <v>#N/A</v>
      </c>
      <c r="AK70" s="6" t="e">
        <f t="shared" si="35"/>
        <v>#N/A</v>
      </c>
      <c r="AL70" s="6" t="e">
        <f t="shared" si="43"/>
        <v>#N/A</v>
      </c>
      <c r="AM70" s="6" t="e">
        <f t="shared" si="15"/>
        <v>#N/A</v>
      </c>
      <c r="AN70" s="6" t="e">
        <f t="shared" si="36"/>
        <v>#N/A</v>
      </c>
      <c r="AO70" s="6" t="e">
        <f t="shared" si="44"/>
        <v>#N/A</v>
      </c>
      <c r="AP70" s="6" t="e">
        <f t="shared" si="45"/>
        <v>#N/A</v>
      </c>
      <c r="AQ70" s="6" t="e">
        <f t="shared" si="46"/>
        <v>#N/A</v>
      </c>
      <c r="AR70" s="6">
        <f t="shared" si="19"/>
        <v>0</v>
      </c>
      <c r="AS70" s="6" t="e">
        <f t="shared" si="37"/>
        <v>#N/A</v>
      </c>
      <c r="AT70" s="6" t="str">
        <f t="shared" si="20"/>
        <v/>
      </c>
      <c r="AU70" s="6" t="str">
        <f t="shared" si="21"/>
        <v/>
      </c>
      <c r="AV70" s="6" t="str">
        <f t="shared" si="47"/>
        <v/>
      </c>
      <c r="AW70" s="103"/>
      <c r="BC70" s="3" t="s">
        <v>56</v>
      </c>
    </row>
    <row r="71" spans="1:55" s="12" customFormat="1" ht="13.5" customHeight="1" x14ac:dyDescent="0.2">
      <c r="A71" s="163">
        <v>56</v>
      </c>
      <c r="B71" s="7"/>
      <c r="C71" s="7"/>
      <c r="D71" s="120"/>
      <c r="E71" s="7"/>
      <c r="F71" s="7"/>
      <c r="G71" s="219"/>
      <c r="H71" s="7"/>
      <c r="I71" s="7"/>
      <c r="J71" s="9"/>
      <c r="K71" s="843"/>
      <c r="L71" s="838"/>
      <c r="M71" s="428"/>
      <c r="N71" s="429"/>
      <c r="O71" s="430"/>
      <c r="P71" s="422" t="str">
        <f t="shared" si="23"/>
        <v/>
      </c>
      <c r="Q71" s="422" t="str">
        <f t="shared" si="24"/>
        <v/>
      </c>
      <c r="R71" s="423" t="str">
        <f t="shared" si="25"/>
        <v/>
      </c>
      <c r="S71" s="424" t="str">
        <f t="shared" si="26"/>
        <v/>
      </c>
      <c r="T71" s="425" t="str">
        <f t="shared" si="27"/>
        <v/>
      </c>
      <c r="U71" s="425" t="str">
        <f t="shared" si="28"/>
        <v/>
      </c>
      <c r="V71" s="426" t="str">
        <f t="shared" si="29"/>
        <v/>
      </c>
      <c r="W71" s="38"/>
      <c r="X71" s="29" t="str">
        <f t="shared" si="6"/>
        <v/>
      </c>
      <c r="Y71" s="6" t="e">
        <f t="shared" si="7"/>
        <v>#N/A</v>
      </c>
      <c r="Z71" s="6" t="e">
        <f t="shared" si="8"/>
        <v>#N/A</v>
      </c>
      <c r="AA71" s="6" t="e">
        <f t="shared" si="9"/>
        <v>#N/A</v>
      </c>
      <c r="AB71" s="6" t="str">
        <f t="shared" si="10"/>
        <v/>
      </c>
      <c r="AC71" s="10">
        <f t="shared" si="11"/>
        <v>1</v>
      </c>
      <c r="AD71" s="6" t="e">
        <f t="shared" si="30"/>
        <v>#N/A</v>
      </c>
      <c r="AE71" s="6" t="e">
        <f t="shared" si="31"/>
        <v>#N/A</v>
      </c>
      <c r="AF71" s="6" t="e">
        <f t="shared" si="32"/>
        <v>#N/A</v>
      </c>
      <c r="AG71" s="6" t="e">
        <f t="shared" si="33"/>
        <v>#N/A</v>
      </c>
      <c r="AH71" s="11" t="str">
        <f t="shared" si="12"/>
        <v xml:space="preserve"> </v>
      </c>
      <c r="AI71" s="6" t="e">
        <f t="shared" si="34"/>
        <v>#N/A</v>
      </c>
      <c r="AJ71" s="6" t="e">
        <f t="shared" si="13"/>
        <v>#N/A</v>
      </c>
      <c r="AK71" s="6" t="e">
        <f t="shared" si="35"/>
        <v>#N/A</v>
      </c>
      <c r="AL71" s="6" t="e">
        <f t="shared" si="43"/>
        <v>#N/A</v>
      </c>
      <c r="AM71" s="6" t="e">
        <f t="shared" si="15"/>
        <v>#N/A</v>
      </c>
      <c r="AN71" s="6" t="e">
        <f t="shared" si="36"/>
        <v>#N/A</v>
      </c>
      <c r="AO71" s="6" t="e">
        <f t="shared" si="44"/>
        <v>#N/A</v>
      </c>
      <c r="AP71" s="6" t="e">
        <f t="shared" si="45"/>
        <v>#N/A</v>
      </c>
      <c r="AQ71" s="6" t="e">
        <f t="shared" si="46"/>
        <v>#N/A</v>
      </c>
      <c r="AR71" s="6">
        <f t="shared" si="19"/>
        <v>0</v>
      </c>
      <c r="AS71" s="6" t="e">
        <f t="shared" si="37"/>
        <v>#N/A</v>
      </c>
      <c r="AT71" s="6" t="str">
        <f t="shared" si="20"/>
        <v/>
      </c>
      <c r="AU71" s="6" t="str">
        <f t="shared" si="21"/>
        <v/>
      </c>
      <c r="AV71" s="6" t="str">
        <f t="shared" si="47"/>
        <v/>
      </c>
      <c r="AW71" s="103"/>
      <c r="BC71" s="3" t="s">
        <v>57</v>
      </c>
    </row>
    <row r="72" spans="1:55" s="12" customFormat="1" ht="13.5" customHeight="1" x14ac:dyDescent="0.2">
      <c r="A72" s="163">
        <v>57</v>
      </c>
      <c r="B72" s="7"/>
      <c r="C72" s="7"/>
      <c r="D72" s="120"/>
      <c r="E72" s="7"/>
      <c r="F72" s="7"/>
      <c r="G72" s="219"/>
      <c r="H72" s="7"/>
      <c r="I72" s="7"/>
      <c r="J72" s="9"/>
      <c r="K72" s="843"/>
      <c r="L72" s="838"/>
      <c r="M72" s="428"/>
      <c r="N72" s="429"/>
      <c r="O72" s="430"/>
      <c r="P72" s="422" t="str">
        <f t="shared" si="23"/>
        <v/>
      </c>
      <c r="Q72" s="422" t="str">
        <f t="shared" si="24"/>
        <v/>
      </c>
      <c r="R72" s="423" t="str">
        <f t="shared" si="25"/>
        <v/>
      </c>
      <c r="S72" s="424" t="str">
        <f t="shared" si="26"/>
        <v/>
      </c>
      <c r="T72" s="425" t="str">
        <f t="shared" si="27"/>
        <v/>
      </c>
      <c r="U72" s="425" t="str">
        <f t="shared" si="28"/>
        <v/>
      </c>
      <c r="V72" s="426" t="str">
        <f t="shared" si="29"/>
        <v/>
      </c>
      <c r="W72" s="38"/>
      <c r="X72" s="29" t="str">
        <f t="shared" si="6"/>
        <v/>
      </c>
      <c r="Y72" s="6" t="e">
        <f t="shared" si="7"/>
        <v>#N/A</v>
      </c>
      <c r="Z72" s="6" t="e">
        <f t="shared" si="8"/>
        <v>#N/A</v>
      </c>
      <c r="AA72" s="6" t="e">
        <f t="shared" si="9"/>
        <v>#N/A</v>
      </c>
      <c r="AB72" s="6" t="str">
        <f t="shared" si="10"/>
        <v/>
      </c>
      <c r="AC72" s="10">
        <f t="shared" si="11"/>
        <v>1</v>
      </c>
      <c r="AD72" s="6" t="e">
        <f t="shared" si="30"/>
        <v>#N/A</v>
      </c>
      <c r="AE72" s="6" t="e">
        <f t="shared" si="31"/>
        <v>#N/A</v>
      </c>
      <c r="AF72" s="6" t="e">
        <f t="shared" si="32"/>
        <v>#N/A</v>
      </c>
      <c r="AG72" s="6" t="e">
        <f t="shared" si="33"/>
        <v>#N/A</v>
      </c>
      <c r="AH72" s="11" t="str">
        <f t="shared" si="12"/>
        <v xml:space="preserve"> </v>
      </c>
      <c r="AI72" s="6" t="e">
        <f t="shared" si="34"/>
        <v>#N/A</v>
      </c>
      <c r="AJ72" s="6" t="e">
        <f t="shared" si="13"/>
        <v>#N/A</v>
      </c>
      <c r="AK72" s="6" t="e">
        <f t="shared" si="35"/>
        <v>#N/A</v>
      </c>
      <c r="AL72" s="6" t="e">
        <f t="shared" si="43"/>
        <v>#N/A</v>
      </c>
      <c r="AM72" s="6" t="e">
        <f t="shared" si="15"/>
        <v>#N/A</v>
      </c>
      <c r="AN72" s="6" t="e">
        <f t="shared" si="36"/>
        <v>#N/A</v>
      </c>
      <c r="AO72" s="6" t="e">
        <f t="shared" si="44"/>
        <v>#N/A</v>
      </c>
      <c r="AP72" s="6" t="e">
        <f t="shared" si="45"/>
        <v>#N/A</v>
      </c>
      <c r="AQ72" s="6" t="e">
        <f t="shared" si="46"/>
        <v>#N/A</v>
      </c>
      <c r="AR72" s="6">
        <f t="shared" si="19"/>
        <v>0</v>
      </c>
      <c r="AS72" s="6" t="e">
        <f t="shared" si="37"/>
        <v>#N/A</v>
      </c>
      <c r="AT72" s="6" t="str">
        <f t="shared" si="20"/>
        <v/>
      </c>
      <c r="AU72" s="6" t="str">
        <f t="shared" si="21"/>
        <v/>
      </c>
      <c r="AV72" s="6" t="str">
        <f t="shared" si="47"/>
        <v/>
      </c>
      <c r="AW72" s="103"/>
      <c r="BC72" s="3" t="s">
        <v>58</v>
      </c>
    </row>
    <row r="73" spans="1:55" s="12" customFormat="1" ht="13.5" customHeight="1" x14ac:dyDescent="0.2">
      <c r="A73" s="163">
        <v>58</v>
      </c>
      <c r="B73" s="7"/>
      <c r="C73" s="7"/>
      <c r="D73" s="120"/>
      <c r="E73" s="7"/>
      <c r="F73" s="7"/>
      <c r="G73" s="219"/>
      <c r="H73" s="7"/>
      <c r="I73" s="7"/>
      <c r="J73" s="9"/>
      <c r="K73" s="843"/>
      <c r="L73" s="838"/>
      <c r="M73" s="428"/>
      <c r="N73" s="429"/>
      <c r="O73" s="430"/>
      <c r="P73" s="422" t="str">
        <f t="shared" si="23"/>
        <v/>
      </c>
      <c r="Q73" s="422" t="str">
        <f t="shared" si="24"/>
        <v/>
      </c>
      <c r="R73" s="423" t="str">
        <f t="shared" si="25"/>
        <v/>
      </c>
      <c r="S73" s="424" t="str">
        <f t="shared" si="26"/>
        <v/>
      </c>
      <c r="T73" s="425" t="str">
        <f t="shared" si="27"/>
        <v/>
      </c>
      <c r="U73" s="425" t="str">
        <f t="shared" si="28"/>
        <v/>
      </c>
      <c r="V73" s="426" t="str">
        <f t="shared" si="29"/>
        <v/>
      </c>
      <c r="W73" s="38"/>
      <c r="X73" s="29" t="str">
        <f t="shared" si="6"/>
        <v/>
      </c>
      <c r="Y73" s="6" t="e">
        <f t="shared" si="7"/>
        <v>#N/A</v>
      </c>
      <c r="Z73" s="6" t="e">
        <f t="shared" si="8"/>
        <v>#N/A</v>
      </c>
      <c r="AA73" s="6" t="e">
        <f t="shared" si="9"/>
        <v>#N/A</v>
      </c>
      <c r="AB73" s="6" t="str">
        <f t="shared" si="10"/>
        <v/>
      </c>
      <c r="AC73" s="10">
        <f t="shared" si="11"/>
        <v>1</v>
      </c>
      <c r="AD73" s="6" t="e">
        <f t="shared" si="30"/>
        <v>#N/A</v>
      </c>
      <c r="AE73" s="6" t="e">
        <f t="shared" si="31"/>
        <v>#N/A</v>
      </c>
      <c r="AF73" s="6" t="e">
        <f t="shared" si="32"/>
        <v>#N/A</v>
      </c>
      <c r="AG73" s="6" t="e">
        <f t="shared" si="33"/>
        <v>#N/A</v>
      </c>
      <c r="AH73" s="11" t="str">
        <f t="shared" si="12"/>
        <v xml:space="preserve"> </v>
      </c>
      <c r="AI73" s="6" t="e">
        <f t="shared" si="34"/>
        <v>#N/A</v>
      </c>
      <c r="AJ73" s="6" t="e">
        <f t="shared" si="13"/>
        <v>#N/A</v>
      </c>
      <c r="AK73" s="6" t="e">
        <f t="shared" si="35"/>
        <v>#N/A</v>
      </c>
      <c r="AL73" s="6" t="e">
        <f t="shared" si="43"/>
        <v>#N/A</v>
      </c>
      <c r="AM73" s="6" t="e">
        <f t="shared" si="15"/>
        <v>#N/A</v>
      </c>
      <c r="AN73" s="6" t="e">
        <f t="shared" si="36"/>
        <v>#N/A</v>
      </c>
      <c r="AO73" s="6" t="e">
        <f t="shared" si="44"/>
        <v>#N/A</v>
      </c>
      <c r="AP73" s="6" t="e">
        <f t="shared" si="45"/>
        <v>#N/A</v>
      </c>
      <c r="AQ73" s="6" t="e">
        <f t="shared" si="46"/>
        <v>#N/A</v>
      </c>
      <c r="AR73" s="6">
        <f t="shared" si="19"/>
        <v>0</v>
      </c>
      <c r="AS73" s="6" t="e">
        <f t="shared" si="37"/>
        <v>#N/A</v>
      </c>
      <c r="AT73" s="6" t="str">
        <f t="shared" si="20"/>
        <v/>
      </c>
      <c r="AU73" s="6" t="str">
        <f t="shared" si="21"/>
        <v/>
      </c>
      <c r="AV73" s="6" t="str">
        <f t="shared" si="47"/>
        <v/>
      </c>
      <c r="AW73" s="103"/>
      <c r="BC73" s="3" t="s">
        <v>105</v>
      </c>
    </row>
    <row r="74" spans="1:55" s="12" customFormat="1" ht="13.5" customHeight="1" x14ac:dyDescent="0.2">
      <c r="A74" s="163">
        <v>59</v>
      </c>
      <c r="B74" s="7"/>
      <c r="C74" s="7"/>
      <c r="D74" s="120"/>
      <c r="E74" s="7"/>
      <c r="F74" s="7"/>
      <c r="G74" s="219"/>
      <c r="H74" s="7"/>
      <c r="I74" s="7"/>
      <c r="J74" s="9"/>
      <c r="K74" s="843"/>
      <c r="L74" s="838"/>
      <c r="M74" s="428"/>
      <c r="N74" s="429"/>
      <c r="O74" s="430"/>
      <c r="P74" s="422" t="str">
        <f t="shared" si="23"/>
        <v/>
      </c>
      <c r="Q74" s="422" t="str">
        <f t="shared" si="24"/>
        <v/>
      </c>
      <c r="R74" s="423" t="str">
        <f t="shared" si="25"/>
        <v/>
      </c>
      <c r="S74" s="424" t="str">
        <f t="shared" si="26"/>
        <v/>
      </c>
      <c r="T74" s="425" t="str">
        <f t="shared" si="27"/>
        <v/>
      </c>
      <c r="U74" s="425" t="str">
        <f t="shared" si="28"/>
        <v/>
      </c>
      <c r="V74" s="426" t="str">
        <f t="shared" si="29"/>
        <v/>
      </c>
      <c r="W74" s="38"/>
      <c r="X74" s="29" t="str">
        <f t="shared" si="6"/>
        <v/>
      </c>
      <c r="Y74" s="6" t="e">
        <f t="shared" si="7"/>
        <v>#N/A</v>
      </c>
      <c r="Z74" s="6" t="e">
        <f t="shared" si="8"/>
        <v>#N/A</v>
      </c>
      <c r="AA74" s="6" t="e">
        <f t="shared" si="9"/>
        <v>#N/A</v>
      </c>
      <c r="AB74" s="6" t="str">
        <f t="shared" si="10"/>
        <v/>
      </c>
      <c r="AC74" s="10">
        <f t="shared" si="11"/>
        <v>1</v>
      </c>
      <c r="AD74" s="6" t="e">
        <f t="shared" si="30"/>
        <v>#N/A</v>
      </c>
      <c r="AE74" s="6" t="e">
        <f t="shared" si="31"/>
        <v>#N/A</v>
      </c>
      <c r="AF74" s="6" t="e">
        <f t="shared" si="32"/>
        <v>#N/A</v>
      </c>
      <c r="AG74" s="6" t="e">
        <f t="shared" si="33"/>
        <v>#N/A</v>
      </c>
      <c r="AH74" s="11" t="str">
        <f t="shared" si="12"/>
        <v xml:space="preserve"> </v>
      </c>
      <c r="AI74" s="6" t="e">
        <f t="shared" si="34"/>
        <v>#N/A</v>
      </c>
      <c r="AJ74" s="6" t="e">
        <f t="shared" si="13"/>
        <v>#N/A</v>
      </c>
      <c r="AK74" s="6" t="e">
        <f t="shared" si="35"/>
        <v>#N/A</v>
      </c>
      <c r="AL74" s="6" t="e">
        <f t="shared" si="43"/>
        <v>#N/A</v>
      </c>
      <c r="AM74" s="6" t="e">
        <f t="shared" si="15"/>
        <v>#N/A</v>
      </c>
      <c r="AN74" s="6" t="e">
        <f t="shared" si="36"/>
        <v>#N/A</v>
      </c>
      <c r="AO74" s="6" t="e">
        <f t="shared" si="44"/>
        <v>#N/A</v>
      </c>
      <c r="AP74" s="6" t="e">
        <f t="shared" si="45"/>
        <v>#N/A</v>
      </c>
      <c r="AQ74" s="6" t="e">
        <f t="shared" si="46"/>
        <v>#N/A</v>
      </c>
      <c r="AR74" s="6">
        <f t="shared" si="19"/>
        <v>0</v>
      </c>
      <c r="AS74" s="6" t="e">
        <f t="shared" si="37"/>
        <v>#N/A</v>
      </c>
      <c r="AT74" s="6" t="str">
        <f t="shared" si="20"/>
        <v/>
      </c>
      <c r="AU74" s="6" t="str">
        <f t="shared" si="21"/>
        <v/>
      </c>
      <c r="AV74" s="6" t="str">
        <f t="shared" si="47"/>
        <v/>
      </c>
      <c r="AW74" s="103"/>
      <c r="BC74" s="3" t="s">
        <v>106</v>
      </c>
    </row>
    <row r="75" spans="1:55" s="12" customFormat="1" ht="13.5" customHeight="1" x14ac:dyDescent="0.2">
      <c r="A75" s="163">
        <v>60</v>
      </c>
      <c r="B75" s="7"/>
      <c r="C75" s="7"/>
      <c r="D75" s="120"/>
      <c r="E75" s="7"/>
      <c r="F75" s="7"/>
      <c r="G75" s="219"/>
      <c r="H75" s="7"/>
      <c r="I75" s="7"/>
      <c r="J75" s="9"/>
      <c r="K75" s="843"/>
      <c r="L75" s="838"/>
      <c r="M75" s="428"/>
      <c r="N75" s="429"/>
      <c r="O75" s="430"/>
      <c r="P75" s="422" t="str">
        <f t="shared" si="23"/>
        <v/>
      </c>
      <c r="Q75" s="422" t="str">
        <f t="shared" si="24"/>
        <v/>
      </c>
      <c r="R75" s="423" t="str">
        <f t="shared" si="25"/>
        <v/>
      </c>
      <c r="S75" s="424" t="str">
        <f t="shared" si="26"/>
        <v/>
      </c>
      <c r="T75" s="425" t="str">
        <f t="shared" si="27"/>
        <v/>
      </c>
      <c r="U75" s="425" t="str">
        <f t="shared" si="28"/>
        <v/>
      </c>
      <c r="V75" s="426" t="str">
        <f t="shared" si="29"/>
        <v/>
      </c>
      <c r="W75" s="38"/>
      <c r="X75" s="29" t="str">
        <f t="shared" si="6"/>
        <v/>
      </c>
      <c r="Y75" s="6" t="e">
        <f t="shared" si="7"/>
        <v>#N/A</v>
      </c>
      <c r="Z75" s="6" t="e">
        <f t="shared" si="8"/>
        <v>#N/A</v>
      </c>
      <c r="AA75" s="6" t="e">
        <f t="shared" si="9"/>
        <v>#N/A</v>
      </c>
      <c r="AB75" s="6" t="str">
        <f t="shared" si="10"/>
        <v/>
      </c>
      <c r="AC75" s="10">
        <f t="shared" si="11"/>
        <v>1</v>
      </c>
      <c r="AD75" s="6" t="e">
        <f t="shared" si="30"/>
        <v>#N/A</v>
      </c>
      <c r="AE75" s="6" t="e">
        <f t="shared" si="31"/>
        <v>#N/A</v>
      </c>
      <c r="AF75" s="6" t="e">
        <f t="shared" si="32"/>
        <v>#N/A</v>
      </c>
      <c r="AG75" s="6" t="e">
        <f t="shared" si="33"/>
        <v>#N/A</v>
      </c>
      <c r="AH75" s="11" t="str">
        <f t="shared" si="12"/>
        <v xml:space="preserve"> </v>
      </c>
      <c r="AI75" s="6" t="e">
        <f t="shared" si="34"/>
        <v>#N/A</v>
      </c>
      <c r="AJ75" s="6" t="e">
        <f t="shared" si="13"/>
        <v>#N/A</v>
      </c>
      <c r="AK75" s="6" t="e">
        <f t="shared" si="35"/>
        <v>#N/A</v>
      </c>
      <c r="AL75" s="6" t="e">
        <f t="shared" si="43"/>
        <v>#N/A</v>
      </c>
      <c r="AM75" s="6" t="e">
        <f t="shared" si="15"/>
        <v>#N/A</v>
      </c>
      <c r="AN75" s="6" t="e">
        <f t="shared" si="36"/>
        <v>#N/A</v>
      </c>
      <c r="AO75" s="6" t="e">
        <f t="shared" si="44"/>
        <v>#N/A</v>
      </c>
      <c r="AP75" s="6" t="e">
        <f t="shared" si="45"/>
        <v>#N/A</v>
      </c>
      <c r="AQ75" s="6" t="e">
        <f t="shared" si="46"/>
        <v>#N/A</v>
      </c>
      <c r="AR75" s="6">
        <f t="shared" si="19"/>
        <v>0</v>
      </c>
      <c r="AS75" s="6" t="e">
        <f t="shared" si="37"/>
        <v>#N/A</v>
      </c>
      <c r="AT75" s="6" t="str">
        <f t="shared" si="20"/>
        <v/>
      </c>
      <c r="AU75" s="6" t="str">
        <f t="shared" si="21"/>
        <v/>
      </c>
      <c r="AV75" s="6" t="str">
        <f t="shared" si="47"/>
        <v/>
      </c>
      <c r="AW75" s="103"/>
      <c r="BC75" s="3" t="s">
        <v>107</v>
      </c>
    </row>
    <row r="76" spans="1:55" s="12" customFormat="1" ht="13.5" customHeight="1" x14ac:dyDescent="0.2">
      <c r="A76" s="163">
        <v>61</v>
      </c>
      <c r="B76" s="7"/>
      <c r="C76" s="7"/>
      <c r="D76" s="120"/>
      <c r="E76" s="7"/>
      <c r="F76" s="7"/>
      <c r="G76" s="219"/>
      <c r="H76" s="7"/>
      <c r="I76" s="7"/>
      <c r="J76" s="9"/>
      <c r="K76" s="843"/>
      <c r="L76" s="838"/>
      <c r="M76" s="428"/>
      <c r="N76" s="429"/>
      <c r="O76" s="430"/>
      <c r="P76" s="422" t="str">
        <f t="shared" si="23"/>
        <v/>
      </c>
      <c r="Q76" s="422" t="str">
        <f t="shared" si="24"/>
        <v/>
      </c>
      <c r="R76" s="423" t="str">
        <f t="shared" si="25"/>
        <v/>
      </c>
      <c r="S76" s="424" t="str">
        <f t="shared" si="26"/>
        <v/>
      </c>
      <c r="T76" s="425" t="str">
        <f t="shared" si="27"/>
        <v/>
      </c>
      <c r="U76" s="425" t="str">
        <f t="shared" si="28"/>
        <v/>
      </c>
      <c r="V76" s="426" t="str">
        <f t="shared" si="29"/>
        <v/>
      </c>
      <c r="W76" s="38"/>
      <c r="X76" s="29" t="str">
        <f t="shared" si="6"/>
        <v/>
      </c>
      <c r="Y76" s="6" t="e">
        <f t="shared" si="7"/>
        <v>#N/A</v>
      </c>
      <c r="Z76" s="6" t="e">
        <f t="shared" si="8"/>
        <v>#N/A</v>
      </c>
      <c r="AA76" s="6" t="e">
        <f t="shared" si="9"/>
        <v>#N/A</v>
      </c>
      <c r="AB76" s="6" t="str">
        <f t="shared" si="10"/>
        <v/>
      </c>
      <c r="AC76" s="10">
        <f t="shared" si="11"/>
        <v>1</v>
      </c>
      <c r="AD76" s="6" t="e">
        <f t="shared" si="30"/>
        <v>#N/A</v>
      </c>
      <c r="AE76" s="6" t="e">
        <f t="shared" si="31"/>
        <v>#N/A</v>
      </c>
      <c r="AF76" s="6" t="e">
        <f t="shared" si="32"/>
        <v>#N/A</v>
      </c>
      <c r="AG76" s="6" t="e">
        <f t="shared" si="33"/>
        <v>#N/A</v>
      </c>
      <c r="AH76" s="11" t="str">
        <f t="shared" si="12"/>
        <v xml:space="preserve"> </v>
      </c>
      <c r="AI76" s="6" t="e">
        <f t="shared" si="34"/>
        <v>#N/A</v>
      </c>
      <c r="AJ76" s="6" t="e">
        <f t="shared" si="13"/>
        <v>#N/A</v>
      </c>
      <c r="AK76" s="6" t="e">
        <f t="shared" si="35"/>
        <v>#N/A</v>
      </c>
      <c r="AL76" s="6" t="e">
        <f t="shared" si="43"/>
        <v>#N/A</v>
      </c>
      <c r="AM76" s="6" t="e">
        <f t="shared" si="15"/>
        <v>#N/A</v>
      </c>
      <c r="AN76" s="6" t="e">
        <f t="shared" si="36"/>
        <v>#N/A</v>
      </c>
      <c r="AO76" s="6" t="e">
        <f t="shared" si="44"/>
        <v>#N/A</v>
      </c>
      <c r="AP76" s="6" t="e">
        <f t="shared" si="45"/>
        <v>#N/A</v>
      </c>
      <c r="AQ76" s="6" t="e">
        <f t="shared" si="46"/>
        <v>#N/A</v>
      </c>
      <c r="AR76" s="6">
        <f t="shared" si="19"/>
        <v>0</v>
      </c>
      <c r="AS76" s="6" t="e">
        <f t="shared" si="37"/>
        <v>#N/A</v>
      </c>
      <c r="AT76" s="6" t="str">
        <f t="shared" si="20"/>
        <v/>
      </c>
      <c r="AU76" s="6" t="str">
        <f t="shared" si="21"/>
        <v/>
      </c>
      <c r="AV76" s="6" t="str">
        <f t="shared" si="47"/>
        <v/>
      </c>
      <c r="AW76" s="103"/>
      <c r="BC76" s="3" t="s">
        <v>108</v>
      </c>
    </row>
    <row r="77" spans="1:55" s="12" customFormat="1" ht="13.5" customHeight="1" x14ac:dyDescent="0.2">
      <c r="A77" s="163">
        <v>62</v>
      </c>
      <c r="B77" s="7"/>
      <c r="C77" s="7"/>
      <c r="D77" s="120"/>
      <c r="E77" s="7"/>
      <c r="F77" s="7"/>
      <c r="G77" s="219"/>
      <c r="H77" s="7"/>
      <c r="I77" s="7"/>
      <c r="J77" s="9"/>
      <c r="K77" s="843"/>
      <c r="L77" s="838"/>
      <c r="M77" s="428"/>
      <c r="N77" s="429"/>
      <c r="O77" s="430"/>
      <c r="P77" s="422" t="str">
        <f t="shared" si="23"/>
        <v/>
      </c>
      <c r="Q77" s="422" t="str">
        <f t="shared" si="24"/>
        <v/>
      </c>
      <c r="R77" s="423" t="str">
        <f t="shared" si="25"/>
        <v/>
      </c>
      <c r="S77" s="424" t="str">
        <f t="shared" si="26"/>
        <v/>
      </c>
      <c r="T77" s="425" t="str">
        <f t="shared" si="27"/>
        <v/>
      </c>
      <c r="U77" s="425" t="str">
        <f t="shared" si="28"/>
        <v/>
      </c>
      <c r="V77" s="426" t="str">
        <f t="shared" si="29"/>
        <v/>
      </c>
      <c r="W77" s="38"/>
      <c r="X77" s="29" t="str">
        <f t="shared" si="6"/>
        <v/>
      </c>
      <c r="Y77" s="6" t="e">
        <f t="shared" si="7"/>
        <v>#N/A</v>
      </c>
      <c r="Z77" s="6" t="e">
        <f t="shared" si="8"/>
        <v>#N/A</v>
      </c>
      <c r="AA77" s="6" t="e">
        <f t="shared" si="9"/>
        <v>#N/A</v>
      </c>
      <c r="AB77" s="6" t="str">
        <f t="shared" si="10"/>
        <v/>
      </c>
      <c r="AC77" s="10">
        <f t="shared" si="11"/>
        <v>1</v>
      </c>
      <c r="AD77" s="6" t="e">
        <f t="shared" si="30"/>
        <v>#N/A</v>
      </c>
      <c r="AE77" s="6" t="e">
        <f t="shared" si="31"/>
        <v>#N/A</v>
      </c>
      <c r="AF77" s="6" t="e">
        <f t="shared" si="32"/>
        <v>#N/A</v>
      </c>
      <c r="AG77" s="6" t="e">
        <f t="shared" si="33"/>
        <v>#N/A</v>
      </c>
      <c r="AH77" s="11" t="str">
        <f t="shared" si="12"/>
        <v xml:space="preserve"> </v>
      </c>
      <c r="AI77" s="6" t="e">
        <f t="shared" si="34"/>
        <v>#N/A</v>
      </c>
      <c r="AJ77" s="6" t="e">
        <f t="shared" si="13"/>
        <v>#N/A</v>
      </c>
      <c r="AK77" s="6" t="e">
        <f t="shared" si="35"/>
        <v>#N/A</v>
      </c>
      <c r="AL77" s="6" t="e">
        <f t="shared" si="43"/>
        <v>#N/A</v>
      </c>
      <c r="AM77" s="6" t="e">
        <f t="shared" si="15"/>
        <v>#N/A</v>
      </c>
      <c r="AN77" s="6" t="e">
        <f t="shared" si="36"/>
        <v>#N/A</v>
      </c>
      <c r="AO77" s="6" t="e">
        <f t="shared" si="44"/>
        <v>#N/A</v>
      </c>
      <c r="AP77" s="6" t="e">
        <f t="shared" si="45"/>
        <v>#N/A</v>
      </c>
      <c r="AQ77" s="6" t="e">
        <f t="shared" si="46"/>
        <v>#N/A</v>
      </c>
      <c r="AR77" s="6">
        <f t="shared" si="19"/>
        <v>0</v>
      </c>
      <c r="AS77" s="6" t="e">
        <f t="shared" si="37"/>
        <v>#N/A</v>
      </c>
      <c r="AT77" s="6" t="str">
        <f t="shared" si="20"/>
        <v/>
      </c>
      <c r="AU77" s="6" t="str">
        <f t="shared" si="21"/>
        <v/>
      </c>
      <c r="AV77" s="6" t="str">
        <f t="shared" si="47"/>
        <v/>
      </c>
      <c r="AW77" s="103"/>
      <c r="BC77" s="3" t="s">
        <v>109</v>
      </c>
    </row>
    <row r="78" spans="1:55" s="12" customFormat="1" ht="13.5" customHeight="1" x14ac:dyDescent="0.2">
      <c r="A78" s="163">
        <v>63</v>
      </c>
      <c r="B78" s="7"/>
      <c r="C78" s="7"/>
      <c r="D78" s="120"/>
      <c r="E78" s="7"/>
      <c r="F78" s="7"/>
      <c r="G78" s="219"/>
      <c r="H78" s="7"/>
      <c r="I78" s="7"/>
      <c r="J78" s="9"/>
      <c r="K78" s="843"/>
      <c r="L78" s="838"/>
      <c r="M78" s="428"/>
      <c r="N78" s="429"/>
      <c r="O78" s="430"/>
      <c r="P78" s="422" t="str">
        <f t="shared" si="23"/>
        <v/>
      </c>
      <c r="Q78" s="422" t="str">
        <f t="shared" si="24"/>
        <v/>
      </c>
      <c r="R78" s="423" t="str">
        <f t="shared" si="25"/>
        <v/>
      </c>
      <c r="S78" s="424" t="str">
        <f t="shared" si="26"/>
        <v/>
      </c>
      <c r="T78" s="425" t="str">
        <f t="shared" si="27"/>
        <v/>
      </c>
      <c r="U78" s="425" t="str">
        <f t="shared" si="28"/>
        <v/>
      </c>
      <c r="V78" s="426" t="str">
        <f t="shared" si="29"/>
        <v/>
      </c>
      <c r="W78" s="38"/>
      <c r="X78" s="29" t="str">
        <f t="shared" si="6"/>
        <v/>
      </c>
      <c r="Y78" s="6" t="e">
        <f t="shared" si="7"/>
        <v>#N/A</v>
      </c>
      <c r="Z78" s="6" t="e">
        <f t="shared" si="8"/>
        <v>#N/A</v>
      </c>
      <c r="AA78" s="6" t="e">
        <f t="shared" si="9"/>
        <v>#N/A</v>
      </c>
      <c r="AB78" s="6" t="str">
        <f t="shared" si="10"/>
        <v/>
      </c>
      <c r="AC78" s="10">
        <f t="shared" si="11"/>
        <v>1</v>
      </c>
      <c r="AD78" s="6" t="e">
        <f t="shared" si="30"/>
        <v>#N/A</v>
      </c>
      <c r="AE78" s="6" t="e">
        <f t="shared" si="31"/>
        <v>#N/A</v>
      </c>
      <c r="AF78" s="6" t="e">
        <f t="shared" si="32"/>
        <v>#N/A</v>
      </c>
      <c r="AG78" s="6" t="e">
        <f t="shared" si="33"/>
        <v>#N/A</v>
      </c>
      <c r="AH78" s="11" t="str">
        <f t="shared" si="12"/>
        <v xml:space="preserve"> </v>
      </c>
      <c r="AI78" s="6" t="e">
        <f t="shared" si="34"/>
        <v>#N/A</v>
      </c>
      <c r="AJ78" s="6" t="e">
        <f t="shared" si="13"/>
        <v>#N/A</v>
      </c>
      <c r="AK78" s="6" t="e">
        <f t="shared" si="35"/>
        <v>#N/A</v>
      </c>
      <c r="AL78" s="6" t="e">
        <f t="shared" si="43"/>
        <v>#N/A</v>
      </c>
      <c r="AM78" s="6" t="e">
        <f t="shared" si="15"/>
        <v>#N/A</v>
      </c>
      <c r="AN78" s="6" t="e">
        <f t="shared" si="36"/>
        <v>#N/A</v>
      </c>
      <c r="AO78" s="6" t="e">
        <f t="shared" si="44"/>
        <v>#N/A</v>
      </c>
      <c r="AP78" s="6" t="e">
        <f t="shared" si="45"/>
        <v>#N/A</v>
      </c>
      <c r="AQ78" s="6" t="e">
        <f t="shared" si="46"/>
        <v>#N/A</v>
      </c>
      <c r="AR78" s="6">
        <f t="shared" si="19"/>
        <v>0</v>
      </c>
      <c r="AS78" s="6" t="e">
        <f t="shared" si="37"/>
        <v>#N/A</v>
      </c>
      <c r="AT78" s="6" t="str">
        <f t="shared" si="20"/>
        <v/>
      </c>
      <c r="AU78" s="6" t="str">
        <f t="shared" si="21"/>
        <v/>
      </c>
      <c r="AV78" s="6" t="str">
        <f t="shared" si="47"/>
        <v/>
      </c>
      <c r="AW78" s="103"/>
      <c r="BC78" s="3" t="s">
        <v>110</v>
      </c>
    </row>
    <row r="79" spans="1:55" s="12" customFormat="1" ht="13.5" customHeight="1" x14ac:dyDescent="0.2">
      <c r="A79" s="163">
        <v>64</v>
      </c>
      <c r="B79" s="7"/>
      <c r="C79" s="7"/>
      <c r="D79" s="120"/>
      <c r="E79" s="7"/>
      <c r="F79" s="7"/>
      <c r="G79" s="219"/>
      <c r="H79" s="7"/>
      <c r="I79" s="7"/>
      <c r="J79" s="9"/>
      <c r="K79" s="843"/>
      <c r="L79" s="838"/>
      <c r="M79" s="428"/>
      <c r="N79" s="429"/>
      <c r="O79" s="430"/>
      <c r="P79" s="422" t="str">
        <f t="shared" si="23"/>
        <v/>
      </c>
      <c r="Q79" s="422" t="str">
        <f t="shared" si="24"/>
        <v/>
      </c>
      <c r="R79" s="423" t="str">
        <f t="shared" si="25"/>
        <v/>
      </c>
      <c r="S79" s="424" t="str">
        <f t="shared" si="26"/>
        <v/>
      </c>
      <c r="T79" s="425" t="str">
        <f t="shared" si="27"/>
        <v/>
      </c>
      <c r="U79" s="425" t="str">
        <f t="shared" si="28"/>
        <v/>
      </c>
      <c r="V79" s="426" t="str">
        <f t="shared" si="29"/>
        <v/>
      </c>
      <c r="W79" s="38"/>
      <c r="X79" s="29" t="str">
        <f t="shared" si="6"/>
        <v/>
      </c>
      <c r="Y79" s="6" t="e">
        <f t="shared" si="7"/>
        <v>#N/A</v>
      </c>
      <c r="Z79" s="6" t="e">
        <f t="shared" si="8"/>
        <v>#N/A</v>
      </c>
      <c r="AA79" s="6" t="e">
        <f t="shared" si="9"/>
        <v>#N/A</v>
      </c>
      <c r="AB79" s="6" t="str">
        <f t="shared" si="10"/>
        <v/>
      </c>
      <c r="AC79" s="10">
        <f t="shared" si="11"/>
        <v>1</v>
      </c>
      <c r="AD79" s="6" t="e">
        <f t="shared" si="30"/>
        <v>#N/A</v>
      </c>
      <c r="AE79" s="6" t="e">
        <f t="shared" si="31"/>
        <v>#N/A</v>
      </c>
      <c r="AF79" s="6" t="e">
        <f t="shared" si="32"/>
        <v>#N/A</v>
      </c>
      <c r="AG79" s="6" t="e">
        <f t="shared" si="33"/>
        <v>#N/A</v>
      </c>
      <c r="AH79" s="11" t="str">
        <f t="shared" si="12"/>
        <v xml:space="preserve"> </v>
      </c>
      <c r="AI79" s="6" t="e">
        <f t="shared" si="34"/>
        <v>#N/A</v>
      </c>
      <c r="AJ79" s="6" t="e">
        <f t="shared" si="13"/>
        <v>#N/A</v>
      </c>
      <c r="AK79" s="6" t="e">
        <f t="shared" si="35"/>
        <v>#N/A</v>
      </c>
      <c r="AL79" s="6" t="e">
        <f t="shared" si="43"/>
        <v>#N/A</v>
      </c>
      <c r="AM79" s="6" t="e">
        <f t="shared" si="15"/>
        <v>#N/A</v>
      </c>
      <c r="AN79" s="6" t="e">
        <f t="shared" si="36"/>
        <v>#N/A</v>
      </c>
      <c r="AO79" s="6" t="e">
        <f t="shared" si="44"/>
        <v>#N/A</v>
      </c>
      <c r="AP79" s="6" t="e">
        <f t="shared" si="45"/>
        <v>#N/A</v>
      </c>
      <c r="AQ79" s="6" t="e">
        <f t="shared" si="46"/>
        <v>#N/A</v>
      </c>
      <c r="AR79" s="6">
        <f t="shared" si="19"/>
        <v>0</v>
      </c>
      <c r="AS79" s="6" t="e">
        <f t="shared" si="37"/>
        <v>#N/A</v>
      </c>
      <c r="AT79" s="6" t="str">
        <f t="shared" si="20"/>
        <v/>
      </c>
      <c r="AU79" s="6" t="str">
        <f t="shared" si="21"/>
        <v/>
      </c>
      <c r="AV79" s="6" t="str">
        <f t="shared" si="47"/>
        <v/>
      </c>
      <c r="AW79" s="103"/>
      <c r="BC79" s="3" t="s">
        <v>59</v>
      </c>
    </row>
    <row r="80" spans="1:55" s="12" customFormat="1" ht="13.5" customHeight="1" x14ac:dyDescent="0.2">
      <c r="A80" s="163">
        <v>65</v>
      </c>
      <c r="B80" s="7"/>
      <c r="C80" s="7"/>
      <c r="D80" s="120"/>
      <c r="E80" s="7"/>
      <c r="F80" s="7"/>
      <c r="G80" s="219"/>
      <c r="H80" s="7"/>
      <c r="I80" s="7"/>
      <c r="J80" s="9"/>
      <c r="K80" s="843"/>
      <c r="L80" s="838"/>
      <c r="M80" s="428"/>
      <c r="N80" s="429"/>
      <c r="O80" s="430"/>
      <c r="P80" s="422" t="str">
        <f t="shared" si="23"/>
        <v/>
      </c>
      <c r="Q80" s="422" t="str">
        <f t="shared" si="24"/>
        <v/>
      </c>
      <c r="R80" s="423" t="str">
        <f t="shared" si="25"/>
        <v/>
      </c>
      <c r="S80" s="424" t="str">
        <f t="shared" si="26"/>
        <v/>
      </c>
      <c r="T80" s="425" t="str">
        <f t="shared" si="27"/>
        <v/>
      </c>
      <c r="U80" s="425" t="str">
        <f t="shared" si="28"/>
        <v/>
      </c>
      <c r="V80" s="426" t="str">
        <f t="shared" si="29"/>
        <v/>
      </c>
      <c r="W80" s="38"/>
      <c r="X80" s="29" t="str">
        <f t="shared" ref="X80:X143" si="48">IF(ISBLANK(H80)=TRUE,"",IF(OR(ISBLANK(B80)=TRUE),1,""))</f>
        <v/>
      </c>
      <c r="Y80" s="6" t="e">
        <f t="shared" ref="Y80:Y143" si="49">VLOOKUP(H80,$AX$17:$BA$23,2,FALSE)</f>
        <v>#N/A</v>
      </c>
      <c r="Z80" s="6" t="e">
        <f t="shared" ref="Z80:Z143" si="50">VLOOKUP(H80,$AX$17:$BA$23,3,FALSE)</f>
        <v>#N/A</v>
      </c>
      <c r="AA80" s="6" t="e">
        <f t="shared" ref="AA80:AA143" si="51">VLOOKUP(H80,$AX$17:$BA$23,4,FALSE)</f>
        <v>#N/A</v>
      </c>
      <c r="AB80" s="6" t="str">
        <f t="shared" ref="AB80:AB143" si="52">IF(ISERROR(SEARCH("-",I80,1))=TRUE,ASC(UPPER(I80)),ASC(UPPER(LEFT(I80,SEARCH("-",I80,1)-1))))</f>
        <v/>
      </c>
      <c r="AC80" s="10">
        <f t="shared" ref="AC80:AC143" si="53">IF(J80&gt;3500,J80/1000,1)</f>
        <v>1</v>
      </c>
      <c r="AD80" s="6" t="e">
        <f t="shared" si="30"/>
        <v>#N/A</v>
      </c>
      <c r="AE80" s="6" t="e">
        <f t="shared" si="31"/>
        <v>#N/A</v>
      </c>
      <c r="AF80" s="6" t="e">
        <f t="shared" ref="AF80:AF143" si="54">VLOOKUP(K80,$BF$17:$BG$27,2,FALSE)</f>
        <v>#N/A</v>
      </c>
      <c r="AG80" s="6" t="e">
        <f t="shared" si="33"/>
        <v>#N/A</v>
      </c>
      <c r="AH80" s="11" t="str">
        <f t="shared" ref="AH80:AH143" si="55">IF(OR(ISBLANK(K80)=TRUE,ISBLANK(B80)=TRUE)," ",CONCATENATE(B80,AA80,AD80))</f>
        <v xml:space="preserve"> </v>
      </c>
      <c r="AI80" s="6" t="e">
        <f t="shared" si="34"/>
        <v>#N/A</v>
      </c>
      <c r="AJ80" s="6" t="e">
        <f t="shared" ref="AJ80:AJ143" si="56">IF(AND(L80="あり",AF80="軽"),AL80,AK80)</f>
        <v>#N/A</v>
      </c>
      <c r="AK80" s="6" t="e">
        <f t="shared" si="35"/>
        <v>#N/A</v>
      </c>
      <c r="AL80" s="6" t="e">
        <f t="shared" si="43"/>
        <v>#N/A</v>
      </c>
      <c r="AM80" s="6" t="e">
        <f t="shared" ref="AM80:AM143" si="57">IF(AND(L80="あり",M80="なし",AF80="軽"),AO80,IF(AND(L80="あり",M80="あり(H17なし)",AF80="軽"),AO80,IF(AND(L80="あり",M80="",AF80="軽"),AO80,IF(AND(L80="なし",M80="あり(H17なし)",AF80="軽"),AP80,IF(AND(L80="",M80="あり(H17なし)",AF80="軽"),AP80,IF(AND(M80="あり(H17あり)",AF80="軽"),AQ80,AN80))))))</f>
        <v>#N/A</v>
      </c>
      <c r="AN80" s="6" t="e">
        <f t="shared" si="36"/>
        <v>#N/A</v>
      </c>
      <c r="AO80" s="6" t="e">
        <f t="shared" si="44"/>
        <v>#N/A</v>
      </c>
      <c r="AP80" s="6" t="e">
        <f t="shared" si="45"/>
        <v>#N/A</v>
      </c>
      <c r="AQ80" s="6" t="e">
        <f t="shared" si="46"/>
        <v>#N/A</v>
      </c>
      <c r="AR80" s="6">
        <f t="shared" ref="AR80:AR143" si="58">IF(AND(L80="なし",M80="なし"),0,IF(AND(L80="",M80=""),0,IF(AND(L80="",M80="なし"),0,IF(AND(L80="なし",M80=""),0,1))))</f>
        <v>0</v>
      </c>
      <c r="AS80" s="6" t="e">
        <f t="shared" si="37"/>
        <v>#N/A</v>
      </c>
      <c r="AT80" s="6" t="str">
        <f t="shared" ref="AT80:AT143" si="59">IF(H80="","",VLOOKUP(H80,$AX$17:$BB$25,5,FALSE))</f>
        <v/>
      </c>
      <c r="AU80" s="6" t="str">
        <f t="shared" ref="AU80:AU143" si="60">IF(D80="","",VLOOKUP(CONCATENATE("A",LEFT(D80)),$BQ$17:$BR$26,2,FALSE))</f>
        <v/>
      </c>
      <c r="AV80" s="6" t="str">
        <f t="shared" si="47"/>
        <v/>
      </c>
      <c r="AW80" s="103"/>
      <c r="BC80" s="3" t="s">
        <v>60</v>
      </c>
    </row>
    <row r="81" spans="1:55" s="12" customFormat="1" ht="13.5" customHeight="1" x14ac:dyDescent="0.2">
      <c r="A81" s="163">
        <v>66</v>
      </c>
      <c r="B81" s="7"/>
      <c r="C81" s="7"/>
      <c r="D81" s="120"/>
      <c r="E81" s="7"/>
      <c r="F81" s="7"/>
      <c r="G81" s="219"/>
      <c r="H81" s="7"/>
      <c r="I81" s="7"/>
      <c r="J81" s="9"/>
      <c r="K81" s="843"/>
      <c r="L81" s="838"/>
      <c r="M81" s="428"/>
      <c r="N81" s="429"/>
      <c r="O81" s="430"/>
      <c r="P81" s="422" t="str">
        <f t="shared" ref="P81:P144" si="61">IF(ISBLANK(K81)=TRUE,"",IF(ISNUMBER(AJ81)=TRUE,AJ81,"エラー"))</f>
        <v/>
      </c>
      <c r="Q81" s="422" t="str">
        <f t="shared" ref="Q81:Q144" si="62">IF(ISBLANK(K81)=TRUE,"",IF(ISNUMBER(AM81)=TRUE,AM81,"エラー"))</f>
        <v/>
      </c>
      <c r="R81" s="423" t="str">
        <f t="shared" ref="R81:R144" si="63">IF(ISBLANK(K81)=TRUE,"",IF(ISNUMBER(AS81)=TRUE,AS81,"エラー"))</f>
        <v/>
      </c>
      <c r="S81" s="424" t="str">
        <f t="shared" ref="S81:S144" si="64">IF(OR(N81="",O81=""),"",N81/O81)</f>
        <v/>
      </c>
      <c r="T81" s="425" t="str">
        <f t="shared" ref="T81:T144" si="65">IF(P81="","",IF(ISERROR(P81*N81*AC81),"エラー",IF(ISBLANK(P81)=TRUE,"エラー",IF(ISBLANK(N81)=TRUE,"エラー",IF(AV81=1,"エラー",P81*N81*AC81/1000)))))</f>
        <v/>
      </c>
      <c r="U81" s="425" t="str">
        <f t="shared" ref="U81:U144" si="66">IF(Q81="","",IF(ISERROR(Q81*N81*AC81),"エラー",IF(ISBLANK(Q81)=TRUE,"エラー",IF(ISBLANK(N81)=TRUE,"エラー",IF(AV81=1,"エラー",Q81*N81*AC81/1000)))))</f>
        <v/>
      </c>
      <c r="V81" s="426" t="str">
        <f t="shared" ref="V81:V144" si="67">IF(R81="","",IF(ISERROR(R81*O81),"エラー",IF(ISBLANK(R81)=TRUE,"エラー",IF(ISBLANK(O81)=TRUE,"エラー",IF(AV81=1,"エラー",R81*O81/1000)))))</f>
        <v/>
      </c>
      <c r="W81" s="38"/>
      <c r="X81" s="29" t="str">
        <f t="shared" si="48"/>
        <v/>
      </c>
      <c r="Y81" s="6" t="e">
        <f t="shared" si="49"/>
        <v>#N/A</v>
      </c>
      <c r="Z81" s="6" t="e">
        <f t="shared" si="50"/>
        <v>#N/A</v>
      </c>
      <c r="AA81" s="6" t="e">
        <f t="shared" si="51"/>
        <v>#N/A</v>
      </c>
      <c r="AB81" s="6" t="str">
        <f t="shared" si="52"/>
        <v/>
      </c>
      <c r="AC81" s="10">
        <f t="shared" si="53"/>
        <v>1</v>
      </c>
      <c r="AD81" s="6" t="e">
        <f t="shared" ref="AD81:AD144" si="68">IF(AA81=9,0,IF(J81&lt;=2500,IF(J81&lt;=1700,1,2),IF(J81&lt;=12000,IF(J81&lt;=3500,3,4),IF(ISERROR(SEARCH(LEFT(I81,1),"LFMRQST")),4,IF(AND(LEN(I81)&lt;&gt;3,AF81&lt;&gt;"軽"),4,5)))))</f>
        <v>#N/A</v>
      </c>
      <c r="AE81" s="6" t="e">
        <f t="shared" ref="AE81:AE144" si="69">IF(AA81=5,0,IF(AA81=9,0,IF(J81&lt;=2500,IF(J81&lt;=1700,1,2),IF(J81&lt;=12000,IF(J81&lt;=3500,3,4),IF(ISERROR(SEARCH(LEFT(I81,1),"LFMRQST")),4,IF(AND(LEN(I81)&lt;&gt;3,AF81&lt;&gt;"軽"),4,5))))))</f>
        <v>#N/A</v>
      </c>
      <c r="AF81" s="6" t="e">
        <f t="shared" si="54"/>
        <v>#N/A</v>
      </c>
      <c r="AG81" s="6" t="e">
        <f t="shared" ref="AG81:AG144" si="70">VLOOKUP(AI81,排出係数表,9,FALSE)</f>
        <v>#N/A</v>
      </c>
      <c r="AH81" s="11" t="str">
        <f t="shared" si="55"/>
        <v xml:space="preserve"> </v>
      </c>
      <c r="AI81" s="6" t="e">
        <f t="shared" ref="AI81:AI144" si="71">CONCATENATE(Y81,AE81,AF81,AB81)</f>
        <v>#N/A</v>
      </c>
      <c r="AJ81" s="6" t="e">
        <f t="shared" si="56"/>
        <v>#N/A</v>
      </c>
      <c r="AK81" s="6" t="e">
        <f t="shared" ref="AK81:AK144" si="72">VLOOKUP(AI81,排出係数表,6,FALSE)</f>
        <v>#N/A</v>
      </c>
      <c r="AL81" s="6" t="e">
        <f t="shared" si="43"/>
        <v>#N/A</v>
      </c>
      <c r="AM81" s="6" t="e">
        <f t="shared" si="57"/>
        <v>#N/A</v>
      </c>
      <c r="AN81" s="6" t="e">
        <f t="shared" ref="AN81:AN144" si="73">VLOOKUP(AI81,排出係数表,7,FALSE)</f>
        <v>#N/A</v>
      </c>
      <c r="AO81" s="6" t="e">
        <f t="shared" si="44"/>
        <v>#N/A</v>
      </c>
      <c r="AP81" s="6" t="e">
        <f t="shared" si="45"/>
        <v>#N/A</v>
      </c>
      <c r="AQ81" s="6" t="e">
        <f t="shared" si="46"/>
        <v>#N/A</v>
      </c>
      <c r="AR81" s="6">
        <f t="shared" si="58"/>
        <v>0</v>
      </c>
      <c r="AS81" s="6" t="e">
        <f t="shared" ref="AS81:AS144" si="74">VLOOKUP(AI81,排出係数表,8,FALSE)</f>
        <v>#N/A</v>
      </c>
      <c r="AT81" s="6" t="str">
        <f t="shared" si="59"/>
        <v/>
      </c>
      <c r="AU81" s="6" t="str">
        <f t="shared" si="60"/>
        <v/>
      </c>
      <c r="AV81" s="6" t="str">
        <f t="shared" si="47"/>
        <v/>
      </c>
      <c r="AW81" s="103"/>
      <c r="BC81" s="3" t="s">
        <v>61</v>
      </c>
    </row>
    <row r="82" spans="1:55" s="12" customFormat="1" ht="13.5" customHeight="1" x14ac:dyDescent="0.2">
      <c r="A82" s="163">
        <v>67</v>
      </c>
      <c r="B82" s="7"/>
      <c r="C82" s="7"/>
      <c r="D82" s="120"/>
      <c r="E82" s="7"/>
      <c r="F82" s="7"/>
      <c r="G82" s="219"/>
      <c r="H82" s="7"/>
      <c r="I82" s="7"/>
      <c r="J82" s="9"/>
      <c r="K82" s="843"/>
      <c r="L82" s="838"/>
      <c r="M82" s="428"/>
      <c r="N82" s="429"/>
      <c r="O82" s="430"/>
      <c r="P82" s="422" t="str">
        <f t="shared" si="61"/>
        <v/>
      </c>
      <c r="Q82" s="422" t="str">
        <f t="shared" si="62"/>
        <v/>
      </c>
      <c r="R82" s="423" t="str">
        <f t="shared" si="63"/>
        <v/>
      </c>
      <c r="S82" s="424" t="str">
        <f t="shared" si="64"/>
        <v/>
      </c>
      <c r="T82" s="425" t="str">
        <f t="shared" si="65"/>
        <v/>
      </c>
      <c r="U82" s="425" t="str">
        <f t="shared" si="66"/>
        <v/>
      </c>
      <c r="V82" s="426" t="str">
        <f t="shared" si="67"/>
        <v/>
      </c>
      <c r="W82" s="38"/>
      <c r="X82" s="29" t="str">
        <f t="shared" si="48"/>
        <v/>
      </c>
      <c r="Y82" s="6" t="e">
        <f t="shared" si="49"/>
        <v>#N/A</v>
      </c>
      <c r="Z82" s="6" t="e">
        <f t="shared" si="50"/>
        <v>#N/A</v>
      </c>
      <c r="AA82" s="6" t="e">
        <f t="shared" si="51"/>
        <v>#N/A</v>
      </c>
      <c r="AB82" s="6" t="str">
        <f t="shared" si="52"/>
        <v/>
      </c>
      <c r="AC82" s="10">
        <f t="shared" si="53"/>
        <v>1</v>
      </c>
      <c r="AD82" s="6" t="e">
        <f t="shared" si="68"/>
        <v>#N/A</v>
      </c>
      <c r="AE82" s="6" t="e">
        <f t="shared" si="69"/>
        <v>#N/A</v>
      </c>
      <c r="AF82" s="6" t="e">
        <f t="shared" si="54"/>
        <v>#N/A</v>
      </c>
      <c r="AG82" s="6" t="e">
        <f t="shared" si="70"/>
        <v>#N/A</v>
      </c>
      <c r="AH82" s="11" t="str">
        <f t="shared" si="55"/>
        <v xml:space="preserve"> </v>
      </c>
      <c r="AI82" s="6" t="e">
        <f t="shared" si="71"/>
        <v>#N/A</v>
      </c>
      <c r="AJ82" s="6" t="e">
        <f t="shared" si="56"/>
        <v>#N/A</v>
      </c>
      <c r="AK82" s="6" t="e">
        <f t="shared" si="72"/>
        <v>#N/A</v>
      </c>
      <c r="AL82" s="6" t="e">
        <f t="shared" si="43"/>
        <v>#N/A</v>
      </c>
      <c r="AM82" s="6" t="e">
        <f t="shared" si="57"/>
        <v>#N/A</v>
      </c>
      <c r="AN82" s="6" t="e">
        <f t="shared" si="73"/>
        <v>#N/A</v>
      </c>
      <c r="AO82" s="6" t="e">
        <f t="shared" si="44"/>
        <v>#N/A</v>
      </c>
      <c r="AP82" s="6" t="e">
        <f t="shared" si="45"/>
        <v>#N/A</v>
      </c>
      <c r="AQ82" s="6" t="e">
        <f t="shared" si="46"/>
        <v>#N/A</v>
      </c>
      <c r="AR82" s="6">
        <f t="shared" si="58"/>
        <v>0</v>
      </c>
      <c r="AS82" s="6" t="e">
        <f t="shared" si="74"/>
        <v>#N/A</v>
      </c>
      <c r="AT82" s="6" t="str">
        <f t="shared" si="59"/>
        <v/>
      </c>
      <c r="AU82" s="6" t="str">
        <f t="shared" si="60"/>
        <v/>
      </c>
      <c r="AV82" s="6" t="str">
        <f t="shared" si="47"/>
        <v/>
      </c>
      <c r="AW82" s="103"/>
      <c r="BC82" s="3" t="s">
        <v>62</v>
      </c>
    </row>
    <row r="83" spans="1:55" s="12" customFormat="1" ht="13.5" customHeight="1" x14ac:dyDescent="0.2">
      <c r="A83" s="163">
        <v>68</v>
      </c>
      <c r="B83" s="7"/>
      <c r="C83" s="7"/>
      <c r="D83" s="120"/>
      <c r="E83" s="7"/>
      <c r="F83" s="7"/>
      <c r="G83" s="219"/>
      <c r="H83" s="7"/>
      <c r="I83" s="7"/>
      <c r="J83" s="9"/>
      <c r="K83" s="843"/>
      <c r="L83" s="838"/>
      <c r="M83" s="428"/>
      <c r="N83" s="429"/>
      <c r="O83" s="430"/>
      <c r="P83" s="422" t="str">
        <f t="shared" si="61"/>
        <v/>
      </c>
      <c r="Q83" s="422" t="str">
        <f t="shared" si="62"/>
        <v/>
      </c>
      <c r="R83" s="423" t="str">
        <f t="shared" si="63"/>
        <v/>
      </c>
      <c r="S83" s="424" t="str">
        <f t="shared" si="64"/>
        <v/>
      </c>
      <c r="T83" s="425" t="str">
        <f t="shared" si="65"/>
        <v/>
      </c>
      <c r="U83" s="425" t="str">
        <f t="shared" si="66"/>
        <v/>
      </c>
      <c r="V83" s="426" t="str">
        <f t="shared" si="67"/>
        <v/>
      </c>
      <c r="W83" s="38"/>
      <c r="X83" s="29" t="str">
        <f t="shared" si="48"/>
        <v/>
      </c>
      <c r="Y83" s="6" t="e">
        <f t="shared" si="49"/>
        <v>#N/A</v>
      </c>
      <c r="Z83" s="6" t="e">
        <f t="shared" si="50"/>
        <v>#N/A</v>
      </c>
      <c r="AA83" s="6" t="e">
        <f t="shared" si="51"/>
        <v>#N/A</v>
      </c>
      <c r="AB83" s="6" t="str">
        <f t="shared" si="52"/>
        <v/>
      </c>
      <c r="AC83" s="10">
        <f t="shared" si="53"/>
        <v>1</v>
      </c>
      <c r="AD83" s="6" t="e">
        <f t="shared" si="68"/>
        <v>#N/A</v>
      </c>
      <c r="AE83" s="6" t="e">
        <f t="shared" si="69"/>
        <v>#N/A</v>
      </c>
      <c r="AF83" s="6" t="e">
        <f t="shared" si="54"/>
        <v>#N/A</v>
      </c>
      <c r="AG83" s="6" t="e">
        <f t="shared" si="70"/>
        <v>#N/A</v>
      </c>
      <c r="AH83" s="11" t="str">
        <f t="shared" si="55"/>
        <v xml:space="preserve"> </v>
      </c>
      <c r="AI83" s="6" t="e">
        <f t="shared" si="71"/>
        <v>#N/A</v>
      </c>
      <c r="AJ83" s="6" t="e">
        <f t="shared" si="56"/>
        <v>#N/A</v>
      </c>
      <c r="AK83" s="6" t="e">
        <f t="shared" si="72"/>
        <v>#N/A</v>
      </c>
      <c r="AL83" s="6" t="e">
        <f t="shared" si="43"/>
        <v>#N/A</v>
      </c>
      <c r="AM83" s="6" t="e">
        <f t="shared" si="57"/>
        <v>#N/A</v>
      </c>
      <c r="AN83" s="6" t="e">
        <f t="shared" si="73"/>
        <v>#N/A</v>
      </c>
      <c r="AO83" s="6" t="e">
        <f t="shared" si="44"/>
        <v>#N/A</v>
      </c>
      <c r="AP83" s="6" t="e">
        <f t="shared" si="45"/>
        <v>#N/A</v>
      </c>
      <c r="AQ83" s="6" t="e">
        <f t="shared" si="46"/>
        <v>#N/A</v>
      </c>
      <c r="AR83" s="6">
        <f t="shared" si="58"/>
        <v>0</v>
      </c>
      <c r="AS83" s="6" t="e">
        <f t="shared" si="74"/>
        <v>#N/A</v>
      </c>
      <c r="AT83" s="6" t="str">
        <f t="shared" si="59"/>
        <v/>
      </c>
      <c r="AU83" s="6" t="str">
        <f t="shared" si="60"/>
        <v/>
      </c>
      <c r="AV83" s="6" t="str">
        <f t="shared" si="47"/>
        <v/>
      </c>
      <c r="AW83" s="103"/>
      <c r="BC83" s="3" t="s">
        <v>111</v>
      </c>
    </row>
    <row r="84" spans="1:55" s="12" customFormat="1" ht="13.5" customHeight="1" x14ac:dyDescent="0.2">
      <c r="A84" s="163">
        <v>69</v>
      </c>
      <c r="B84" s="7"/>
      <c r="C84" s="7"/>
      <c r="D84" s="120"/>
      <c r="E84" s="7"/>
      <c r="F84" s="7"/>
      <c r="G84" s="219"/>
      <c r="H84" s="7"/>
      <c r="I84" s="7"/>
      <c r="J84" s="9"/>
      <c r="K84" s="843"/>
      <c r="L84" s="838"/>
      <c r="M84" s="428"/>
      <c r="N84" s="429"/>
      <c r="O84" s="430"/>
      <c r="P84" s="422" t="str">
        <f t="shared" si="61"/>
        <v/>
      </c>
      <c r="Q84" s="422" t="str">
        <f t="shared" si="62"/>
        <v/>
      </c>
      <c r="R84" s="423" t="str">
        <f t="shared" si="63"/>
        <v/>
      </c>
      <c r="S84" s="424" t="str">
        <f t="shared" si="64"/>
        <v/>
      </c>
      <c r="T84" s="425" t="str">
        <f t="shared" si="65"/>
        <v/>
      </c>
      <c r="U84" s="425" t="str">
        <f t="shared" si="66"/>
        <v/>
      </c>
      <c r="V84" s="426" t="str">
        <f t="shared" si="67"/>
        <v/>
      </c>
      <c r="W84" s="38"/>
      <c r="X84" s="29" t="str">
        <f t="shared" si="48"/>
        <v/>
      </c>
      <c r="Y84" s="6" t="e">
        <f t="shared" si="49"/>
        <v>#N/A</v>
      </c>
      <c r="Z84" s="6" t="e">
        <f t="shared" si="50"/>
        <v>#N/A</v>
      </c>
      <c r="AA84" s="6" t="e">
        <f t="shared" si="51"/>
        <v>#N/A</v>
      </c>
      <c r="AB84" s="6" t="str">
        <f t="shared" si="52"/>
        <v/>
      </c>
      <c r="AC84" s="10">
        <f t="shared" si="53"/>
        <v>1</v>
      </c>
      <c r="AD84" s="6" t="e">
        <f t="shared" si="68"/>
        <v>#N/A</v>
      </c>
      <c r="AE84" s="6" t="e">
        <f t="shared" si="69"/>
        <v>#N/A</v>
      </c>
      <c r="AF84" s="6" t="e">
        <f t="shared" si="54"/>
        <v>#N/A</v>
      </c>
      <c r="AG84" s="6" t="e">
        <f t="shared" si="70"/>
        <v>#N/A</v>
      </c>
      <c r="AH84" s="11" t="str">
        <f t="shared" si="55"/>
        <v xml:space="preserve"> </v>
      </c>
      <c r="AI84" s="6" t="e">
        <f t="shared" si="71"/>
        <v>#N/A</v>
      </c>
      <c r="AJ84" s="6" t="e">
        <f t="shared" si="56"/>
        <v>#N/A</v>
      </c>
      <c r="AK84" s="6" t="e">
        <f t="shared" si="72"/>
        <v>#N/A</v>
      </c>
      <c r="AL84" s="6" t="e">
        <f t="shared" si="43"/>
        <v>#N/A</v>
      </c>
      <c r="AM84" s="6" t="e">
        <f t="shared" si="57"/>
        <v>#N/A</v>
      </c>
      <c r="AN84" s="6" t="e">
        <f t="shared" si="73"/>
        <v>#N/A</v>
      </c>
      <c r="AO84" s="6" t="e">
        <f t="shared" si="44"/>
        <v>#N/A</v>
      </c>
      <c r="AP84" s="6" t="e">
        <f t="shared" si="45"/>
        <v>#N/A</v>
      </c>
      <c r="AQ84" s="6" t="e">
        <f t="shared" si="46"/>
        <v>#N/A</v>
      </c>
      <c r="AR84" s="6">
        <f t="shared" si="58"/>
        <v>0</v>
      </c>
      <c r="AS84" s="6" t="e">
        <f t="shared" si="74"/>
        <v>#N/A</v>
      </c>
      <c r="AT84" s="6" t="str">
        <f t="shared" si="59"/>
        <v/>
      </c>
      <c r="AU84" s="6" t="str">
        <f t="shared" si="60"/>
        <v/>
      </c>
      <c r="AV84" s="6" t="str">
        <f t="shared" si="47"/>
        <v/>
      </c>
      <c r="AW84" s="103"/>
      <c r="BC84" s="3" t="s">
        <v>63</v>
      </c>
    </row>
    <row r="85" spans="1:55" s="12" customFormat="1" ht="13.5" customHeight="1" x14ac:dyDescent="0.2">
      <c r="A85" s="163">
        <v>70</v>
      </c>
      <c r="B85" s="7"/>
      <c r="C85" s="7"/>
      <c r="D85" s="120"/>
      <c r="E85" s="7"/>
      <c r="F85" s="7"/>
      <c r="G85" s="219"/>
      <c r="H85" s="7"/>
      <c r="I85" s="7"/>
      <c r="J85" s="9"/>
      <c r="K85" s="843"/>
      <c r="L85" s="838"/>
      <c r="M85" s="428"/>
      <c r="N85" s="429"/>
      <c r="O85" s="430"/>
      <c r="P85" s="422" t="str">
        <f t="shared" si="61"/>
        <v/>
      </c>
      <c r="Q85" s="422" t="str">
        <f t="shared" si="62"/>
        <v/>
      </c>
      <c r="R85" s="423" t="str">
        <f t="shared" si="63"/>
        <v/>
      </c>
      <c r="S85" s="424" t="str">
        <f t="shared" si="64"/>
        <v/>
      </c>
      <c r="T85" s="425" t="str">
        <f t="shared" si="65"/>
        <v/>
      </c>
      <c r="U85" s="425" t="str">
        <f t="shared" si="66"/>
        <v/>
      </c>
      <c r="V85" s="426" t="str">
        <f t="shared" si="67"/>
        <v/>
      </c>
      <c r="W85" s="38"/>
      <c r="X85" s="29" t="str">
        <f t="shared" si="48"/>
        <v/>
      </c>
      <c r="Y85" s="6" t="e">
        <f t="shared" si="49"/>
        <v>#N/A</v>
      </c>
      <c r="Z85" s="6" t="e">
        <f t="shared" si="50"/>
        <v>#N/A</v>
      </c>
      <c r="AA85" s="6" t="e">
        <f t="shared" si="51"/>
        <v>#N/A</v>
      </c>
      <c r="AB85" s="6" t="str">
        <f t="shared" si="52"/>
        <v/>
      </c>
      <c r="AC85" s="10">
        <f t="shared" si="53"/>
        <v>1</v>
      </c>
      <c r="AD85" s="6" t="e">
        <f t="shared" si="68"/>
        <v>#N/A</v>
      </c>
      <c r="AE85" s="6" t="e">
        <f t="shared" si="69"/>
        <v>#N/A</v>
      </c>
      <c r="AF85" s="6" t="e">
        <f t="shared" si="54"/>
        <v>#N/A</v>
      </c>
      <c r="AG85" s="6" t="e">
        <f t="shared" si="70"/>
        <v>#N/A</v>
      </c>
      <c r="AH85" s="11" t="str">
        <f t="shared" si="55"/>
        <v xml:space="preserve"> </v>
      </c>
      <c r="AI85" s="6" t="e">
        <f t="shared" si="71"/>
        <v>#N/A</v>
      </c>
      <c r="AJ85" s="6" t="e">
        <f t="shared" si="56"/>
        <v>#N/A</v>
      </c>
      <c r="AK85" s="6" t="e">
        <f t="shared" si="72"/>
        <v>#N/A</v>
      </c>
      <c r="AL85" s="6" t="e">
        <f t="shared" si="43"/>
        <v>#N/A</v>
      </c>
      <c r="AM85" s="6" t="e">
        <f t="shared" si="57"/>
        <v>#N/A</v>
      </c>
      <c r="AN85" s="6" t="e">
        <f t="shared" si="73"/>
        <v>#N/A</v>
      </c>
      <c r="AO85" s="6" t="e">
        <f t="shared" si="44"/>
        <v>#N/A</v>
      </c>
      <c r="AP85" s="6" t="e">
        <f t="shared" si="45"/>
        <v>#N/A</v>
      </c>
      <c r="AQ85" s="6" t="e">
        <f t="shared" si="46"/>
        <v>#N/A</v>
      </c>
      <c r="AR85" s="6">
        <f t="shared" si="58"/>
        <v>0</v>
      </c>
      <c r="AS85" s="6" t="e">
        <f t="shared" si="74"/>
        <v>#N/A</v>
      </c>
      <c r="AT85" s="6" t="str">
        <f t="shared" si="59"/>
        <v/>
      </c>
      <c r="AU85" s="6" t="str">
        <f t="shared" si="60"/>
        <v/>
      </c>
      <c r="AV85" s="6" t="str">
        <f t="shared" si="47"/>
        <v/>
      </c>
      <c r="AW85" s="103"/>
      <c r="BC85" s="3" t="s">
        <v>64</v>
      </c>
    </row>
    <row r="86" spans="1:55" s="12" customFormat="1" ht="13.5" customHeight="1" x14ac:dyDescent="0.2">
      <c r="A86" s="163">
        <v>71</v>
      </c>
      <c r="B86" s="7"/>
      <c r="C86" s="7"/>
      <c r="D86" s="120"/>
      <c r="E86" s="7"/>
      <c r="F86" s="7"/>
      <c r="G86" s="219"/>
      <c r="H86" s="7"/>
      <c r="I86" s="7"/>
      <c r="J86" s="9"/>
      <c r="K86" s="843"/>
      <c r="L86" s="838"/>
      <c r="M86" s="428"/>
      <c r="N86" s="429"/>
      <c r="O86" s="430"/>
      <c r="P86" s="422" t="str">
        <f t="shared" si="61"/>
        <v/>
      </c>
      <c r="Q86" s="422" t="str">
        <f t="shared" si="62"/>
        <v/>
      </c>
      <c r="R86" s="423" t="str">
        <f t="shared" si="63"/>
        <v/>
      </c>
      <c r="S86" s="424" t="str">
        <f t="shared" si="64"/>
        <v/>
      </c>
      <c r="T86" s="425" t="str">
        <f t="shared" si="65"/>
        <v/>
      </c>
      <c r="U86" s="425" t="str">
        <f t="shared" si="66"/>
        <v/>
      </c>
      <c r="V86" s="426" t="str">
        <f t="shared" si="67"/>
        <v/>
      </c>
      <c r="W86" s="38"/>
      <c r="X86" s="29" t="str">
        <f t="shared" si="48"/>
        <v/>
      </c>
      <c r="Y86" s="6" t="e">
        <f t="shared" si="49"/>
        <v>#N/A</v>
      </c>
      <c r="Z86" s="6" t="e">
        <f t="shared" si="50"/>
        <v>#N/A</v>
      </c>
      <c r="AA86" s="6" t="e">
        <f t="shared" si="51"/>
        <v>#N/A</v>
      </c>
      <c r="AB86" s="6" t="str">
        <f t="shared" si="52"/>
        <v/>
      </c>
      <c r="AC86" s="10">
        <f t="shared" si="53"/>
        <v>1</v>
      </c>
      <c r="AD86" s="6" t="e">
        <f t="shared" si="68"/>
        <v>#N/A</v>
      </c>
      <c r="AE86" s="6" t="e">
        <f t="shared" si="69"/>
        <v>#N/A</v>
      </c>
      <c r="AF86" s="6" t="e">
        <f t="shared" si="54"/>
        <v>#N/A</v>
      </c>
      <c r="AG86" s="6" t="e">
        <f t="shared" si="70"/>
        <v>#N/A</v>
      </c>
      <c r="AH86" s="11" t="str">
        <f t="shared" si="55"/>
        <v xml:space="preserve"> </v>
      </c>
      <c r="AI86" s="6" t="e">
        <f t="shared" si="71"/>
        <v>#N/A</v>
      </c>
      <c r="AJ86" s="6" t="e">
        <f t="shared" si="56"/>
        <v>#N/A</v>
      </c>
      <c r="AK86" s="6" t="e">
        <f t="shared" si="72"/>
        <v>#N/A</v>
      </c>
      <c r="AL86" s="6" t="e">
        <f t="shared" si="43"/>
        <v>#N/A</v>
      </c>
      <c r="AM86" s="6" t="e">
        <f t="shared" si="57"/>
        <v>#N/A</v>
      </c>
      <c r="AN86" s="6" t="e">
        <f t="shared" si="73"/>
        <v>#N/A</v>
      </c>
      <c r="AO86" s="6" t="e">
        <f t="shared" si="44"/>
        <v>#N/A</v>
      </c>
      <c r="AP86" s="6" t="e">
        <f t="shared" si="45"/>
        <v>#N/A</v>
      </c>
      <c r="AQ86" s="6" t="e">
        <f t="shared" si="46"/>
        <v>#N/A</v>
      </c>
      <c r="AR86" s="6">
        <f t="shared" si="58"/>
        <v>0</v>
      </c>
      <c r="AS86" s="6" t="e">
        <f t="shared" si="74"/>
        <v>#N/A</v>
      </c>
      <c r="AT86" s="6" t="str">
        <f t="shared" si="59"/>
        <v/>
      </c>
      <c r="AU86" s="6" t="str">
        <f t="shared" si="60"/>
        <v/>
      </c>
      <c r="AV86" s="6" t="str">
        <f t="shared" si="47"/>
        <v/>
      </c>
      <c r="AW86" s="103"/>
      <c r="BC86" s="3" t="s">
        <v>68</v>
      </c>
    </row>
    <row r="87" spans="1:55" s="12" customFormat="1" ht="13.5" customHeight="1" x14ac:dyDescent="0.2">
      <c r="A87" s="163">
        <v>72</v>
      </c>
      <c r="B87" s="7"/>
      <c r="C87" s="7"/>
      <c r="D87" s="120"/>
      <c r="E87" s="7"/>
      <c r="F87" s="7"/>
      <c r="G87" s="219"/>
      <c r="H87" s="7"/>
      <c r="I87" s="7"/>
      <c r="J87" s="9"/>
      <c r="K87" s="843"/>
      <c r="L87" s="838"/>
      <c r="M87" s="428"/>
      <c r="N87" s="429"/>
      <c r="O87" s="430"/>
      <c r="P87" s="422" t="str">
        <f t="shared" si="61"/>
        <v/>
      </c>
      <c r="Q87" s="422" t="str">
        <f t="shared" si="62"/>
        <v/>
      </c>
      <c r="R87" s="423" t="str">
        <f t="shared" si="63"/>
        <v/>
      </c>
      <c r="S87" s="424" t="str">
        <f t="shared" si="64"/>
        <v/>
      </c>
      <c r="T87" s="425" t="str">
        <f t="shared" si="65"/>
        <v/>
      </c>
      <c r="U87" s="425" t="str">
        <f t="shared" si="66"/>
        <v/>
      </c>
      <c r="V87" s="426" t="str">
        <f t="shared" si="67"/>
        <v/>
      </c>
      <c r="W87" s="38"/>
      <c r="X87" s="29" t="str">
        <f t="shared" si="48"/>
        <v/>
      </c>
      <c r="Y87" s="6" t="e">
        <f t="shared" si="49"/>
        <v>#N/A</v>
      </c>
      <c r="Z87" s="6" t="e">
        <f t="shared" si="50"/>
        <v>#N/A</v>
      </c>
      <c r="AA87" s="6" t="e">
        <f t="shared" si="51"/>
        <v>#N/A</v>
      </c>
      <c r="AB87" s="6" t="str">
        <f t="shared" si="52"/>
        <v/>
      </c>
      <c r="AC87" s="10">
        <f t="shared" si="53"/>
        <v>1</v>
      </c>
      <c r="AD87" s="6" t="e">
        <f t="shared" si="68"/>
        <v>#N/A</v>
      </c>
      <c r="AE87" s="6" t="e">
        <f t="shared" si="69"/>
        <v>#N/A</v>
      </c>
      <c r="AF87" s="6" t="e">
        <f t="shared" si="54"/>
        <v>#N/A</v>
      </c>
      <c r="AG87" s="6" t="e">
        <f t="shared" si="70"/>
        <v>#N/A</v>
      </c>
      <c r="AH87" s="11" t="str">
        <f t="shared" si="55"/>
        <v xml:space="preserve"> </v>
      </c>
      <c r="AI87" s="6" t="e">
        <f t="shared" si="71"/>
        <v>#N/A</v>
      </c>
      <c r="AJ87" s="6" t="e">
        <f t="shared" si="56"/>
        <v>#N/A</v>
      </c>
      <c r="AK87" s="6" t="e">
        <f t="shared" si="72"/>
        <v>#N/A</v>
      </c>
      <c r="AL87" s="6" t="e">
        <f t="shared" si="43"/>
        <v>#N/A</v>
      </c>
      <c r="AM87" s="6" t="e">
        <f t="shared" si="57"/>
        <v>#N/A</v>
      </c>
      <c r="AN87" s="6" t="e">
        <f t="shared" si="73"/>
        <v>#N/A</v>
      </c>
      <c r="AO87" s="6" t="e">
        <f t="shared" si="44"/>
        <v>#N/A</v>
      </c>
      <c r="AP87" s="6" t="e">
        <f t="shared" si="45"/>
        <v>#N/A</v>
      </c>
      <c r="AQ87" s="6" t="e">
        <f t="shared" si="46"/>
        <v>#N/A</v>
      </c>
      <c r="AR87" s="6">
        <f t="shared" si="58"/>
        <v>0</v>
      </c>
      <c r="AS87" s="6" t="e">
        <f t="shared" si="74"/>
        <v>#N/A</v>
      </c>
      <c r="AT87" s="6" t="str">
        <f t="shared" si="59"/>
        <v/>
      </c>
      <c r="AU87" s="6" t="str">
        <f t="shared" si="60"/>
        <v/>
      </c>
      <c r="AV87" s="6" t="str">
        <f t="shared" si="47"/>
        <v/>
      </c>
      <c r="AW87" s="103"/>
      <c r="BC87" s="3" t="s">
        <v>69</v>
      </c>
    </row>
    <row r="88" spans="1:55" s="12" customFormat="1" ht="13.5" customHeight="1" x14ac:dyDescent="0.2">
      <c r="A88" s="163">
        <v>73</v>
      </c>
      <c r="B88" s="7"/>
      <c r="C88" s="7"/>
      <c r="D88" s="120"/>
      <c r="E88" s="7"/>
      <c r="F88" s="7"/>
      <c r="G88" s="219"/>
      <c r="H88" s="7"/>
      <c r="I88" s="7"/>
      <c r="J88" s="9"/>
      <c r="K88" s="843"/>
      <c r="L88" s="838"/>
      <c r="M88" s="428"/>
      <c r="N88" s="429"/>
      <c r="O88" s="430"/>
      <c r="P88" s="422" t="str">
        <f t="shared" si="61"/>
        <v/>
      </c>
      <c r="Q88" s="422" t="str">
        <f t="shared" si="62"/>
        <v/>
      </c>
      <c r="R88" s="423" t="str">
        <f t="shared" si="63"/>
        <v/>
      </c>
      <c r="S88" s="424" t="str">
        <f t="shared" si="64"/>
        <v/>
      </c>
      <c r="T88" s="425" t="str">
        <f t="shared" si="65"/>
        <v/>
      </c>
      <c r="U88" s="425" t="str">
        <f t="shared" si="66"/>
        <v/>
      </c>
      <c r="V88" s="426" t="str">
        <f t="shared" si="67"/>
        <v/>
      </c>
      <c r="W88" s="38"/>
      <c r="X88" s="29" t="str">
        <f t="shared" si="48"/>
        <v/>
      </c>
      <c r="Y88" s="6" t="e">
        <f t="shared" si="49"/>
        <v>#N/A</v>
      </c>
      <c r="Z88" s="6" t="e">
        <f t="shared" si="50"/>
        <v>#N/A</v>
      </c>
      <c r="AA88" s="6" t="e">
        <f t="shared" si="51"/>
        <v>#N/A</v>
      </c>
      <c r="AB88" s="6" t="str">
        <f t="shared" si="52"/>
        <v/>
      </c>
      <c r="AC88" s="10">
        <f t="shared" si="53"/>
        <v>1</v>
      </c>
      <c r="AD88" s="6" t="e">
        <f t="shared" si="68"/>
        <v>#N/A</v>
      </c>
      <c r="AE88" s="6" t="e">
        <f t="shared" si="69"/>
        <v>#N/A</v>
      </c>
      <c r="AF88" s="6" t="e">
        <f t="shared" si="54"/>
        <v>#N/A</v>
      </c>
      <c r="AG88" s="6" t="e">
        <f t="shared" si="70"/>
        <v>#N/A</v>
      </c>
      <c r="AH88" s="11" t="str">
        <f t="shared" si="55"/>
        <v xml:space="preserve"> </v>
      </c>
      <c r="AI88" s="6" t="e">
        <f t="shared" si="71"/>
        <v>#N/A</v>
      </c>
      <c r="AJ88" s="6" t="e">
        <f t="shared" si="56"/>
        <v>#N/A</v>
      </c>
      <c r="AK88" s="6" t="e">
        <f t="shared" si="72"/>
        <v>#N/A</v>
      </c>
      <c r="AL88" s="6" t="e">
        <f t="shared" si="43"/>
        <v>#N/A</v>
      </c>
      <c r="AM88" s="6" t="e">
        <f t="shared" si="57"/>
        <v>#N/A</v>
      </c>
      <c r="AN88" s="6" t="e">
        <f t="shared" si="73"/>
        <v>#N/A</v>
      </c>
      <c r="AO88" s="6" t="e">
        <f t="shared" si="44"/>
        <v>#N/A</v>
      </c>
      <c r="AP88" s="6" t="e">
        <f t="shared" si="45"/>
        <v>#N/A</v>
      </c>
      <c r="AQ88" s="6" t="e">
        <f t="shared" si="46"/>
        <v>#N/A</v>
      </c>
      <c r="AR88" s="6">
        <f t="shared" si="58"/>
        <v>0</v>
      </c>
      <c r="AS88" s="6" t="e">
        <f t="shared" si="74"/>
        <v>#N/A</v>
      </c>
      <c r="AT88" s="6" t="str">
        <f t="shared" si="59"/>
        <v/>
      </c>
      <c r="AU88" s="6" t="str">
        <f t="shared" si="60"/>
        <v/>
      </c>
      <c r="AV88" s="6" t="str">
        <f t="shared" si="47"/>
        <v/>
      </c>
      <c r="AW88" s="103"/>
      <c r="BC88" s="3" t="s">
        <v>112</v>
      </c>
    </row>
    <row r="89" spans="1:55" s="12" customFormat="1" ht="13.5" customHeight="1" x14ac:dyDescent="0.2">
      <c r="A89" s="163">
        <v>74</v>
      </c>
      <c r="B89" s="7"/>
      <c r="C89" s="7"/>
      <c r="D89" s="120"/>
      <c r="E89" s="7"/>
      <c r="F89" s="7"/>
      <c r="G89" s="219"/>
      <c r="H89" s="7"/>
      <c r="I89" s="7"/>
      <c r="J89" s="9"/>
      <c r="K89" s="843"/>
      <c r="L89" s="838"/>
      <c r="M89" s="428"/>
      <c r="N89" s="429"/>
      <c r="O89" s="430"/>
      <c r="P89" s="422" t="str">
        <f t="shared" si="61"/>
        <v/>
      </c>
      <c r="Q89" s="422" t="str">
        <f t="shared" si="62"/>
        <v/>
      </c>
      <c r="R89" s="423" t="str">
        <f t="shared" si="63"/>
        <v/>
      </c>
      <c r="S89" s="424" t="str">
        <f t="shared" si="64"/>
        <v/>
      </c>
      <c r="T89" s="425" t="str">
        <f t="shared" si="65"/>
        <v/>
      </c>
      <c r="U89" s="425" t="str">
        <f t="shared" si="66"/>
        <v/>
      </c>
      <c r="V89" s="426" t="str">
        <f t="shared" si="67"/>
        <v/>
      </c>
      <c r="W89" s="38"/>
      <c r="X89" s="29" t="str">
        <f t="shared" si="48"/>
        <v/>
      </c>
      <c r="Y89" s="6" t="e">
        <f t="shared" si="49"/>
        <v>#N/A</v>
      </c>
      <c r="Z89" s="6" t="e">
        <f t="shared" si="50"/>
        <v>#N/A</v>
      </c>
      <c r="AA89" s="6" t="e">
        <f t="shared" si="51"/>
        <v>#N/A</v>
      </c>
      <c r="AB89" s="6" t="str">
        <f t="shared" si="52"/>
        <v/>
      </c>
      <c r="AC89" s="10">
        <f t="shared" si="53"/>
        <v>1</v>
      </c>
      <c r="AD89" s="6" t="e">
        <f t="shared" si="68"/>
        <v>#N/A</v>
      </c>
      <c r="AE89" s="6" t="e">
        <f t="shared" si="69"/>
        <v>#N/A</v>
      </c>
      <c r="AF89" s="6" t="e">
        <f t="shared" si="54"/>
        <v>#N/A</v>
      </c>
      <c r="AG89" s="6" t="e">
        <f t="shared" si="70"/>
        <v>#N/A</v>
      </c>
      <c r="AH89" s="11" t="str">
        <f t="shared" si="55"/>
        <v xml:space="preserve"> </v>
      </c>
      <c r="AI89" s="6" t="e">
        <f t="shared" si="71"/>
        <v>#N/A</v>
      </c>
      <c r="AJ89" s="6" t="e">
        <f t="shared" si="56"/>
        <v>#N/A</v>
      </c>
      <c r="AK89" s="6" t="e">
        <f t="shared" si="72"/>
        <v>#N/A</v>
      </c>
      <c r="AL89" s="6" t="e">
        <f t="shared" si="43"/>
        <v>#N/A</v>
      </c>
      <c r="AM89" s="6" t="e">
        <f t="shared" si="57"/>
        <v>#N/A</v>
      </c>
      <c r="AN89" s="6" t="e">
        <f t="shared" si="73"/>
        <v>#N/A</v>
      </c>
      <c r="AO89" s="6" t="e">
        <f t="shared" si="44"/>
        <v>#N/A</v>
      </c>
      <c r="AP89" s="6" t="e">
        <f t="shared" si="45"/>
        <v>#N/A</v>
      </c>
      <c r="AQ89" s="6" t="e">
        <f t="shared" si="46"/>
        <v>#N/A</v>
      </c>
      <c r="AR89" s="6">
        <f t="shared" si="58"/>
        <v>0</v>
      </c>
      <c r="AS89" s="6" t="e">
        <f t="shared" si="74"/>
        <v>#N/A</v>
      </c>
      <c r="AT89" s="6" t="str">
        <f t="shared" si="59"/>
        <v/>
      </c>
      <c r="AU89" s="6" t="str">
        <f t="shared" si="60"/>
        <v/>
      </c>
      <c r="AV89" s="6" t="str">
        <f t="shared" si="47"/>
        <v/>
      </c>
      <c r="AW89" s="103"/>
      <c r="BC89" s="3" t="s">
        <v>113</v>
      </c>
    </row>
    <row r="90" spans="1:55" s="12" customFormat="1" ht="13.5" customHeight="1" x14ac:dyDescent="0.2">
      <c r="A90" s="163">
        <v>75</v>
      </c>
      <c r="B90" s="7"/>
      <c r="C90" s="7"/>
      <c r="D90" s="120"/>
      <c r="E90" s="7"/>
      <c r="F90" s="7"/>
      <c r="G90" s="219"/>
      <c r="H90" s="7"/>
      <c r="I90" s="7"/>
      <c r="J90" s="9"/>
      <c r="K90" s="843"/>
      <c r="L90" s="838"/>
      <c r="M90" s="428"/>
      <c r="N90" s="429"/>
      <c r="O90" s="430"/>
      <c r="P90" s="422" t="str">
        <f t="shared" si="61"/>
        <v/>
      </c>
      <c r="Q90" s="422" t="str">
        <f t="shared" si="62"/>
        <v/>
      </c>
      <c r="R90" s="423" t="str">
        <f t="shared" si="63"/>
        <v/>
      </c>
      <c r="S90" s="424" t="str">
        <f t="shared" si="64"/>
        <v/>
      </c>
      <c r="T90" s="425" t="str">
        <f t="shared" si="65"/>
        <v/>
      </c>
      <c r="U90" s="425" t="str">
        <f t="shared" si="66"/>
        <v/>
      </c>
      <c r="V90" s="426" t="str">
        <f t="shared" si="67"/>
        <v/>
      </c>
      <c r="W90" s="38"/>
      <c r="X90" s="29" t="str">
        <f t="shared" si="48"/>
        <v/>
      </c>
      <c r="Y90" s="6" t="e">
        <f t="shared" si="49"/>
        <v>#N/A</v>
      </c>
      <c r="Z90" s="6" t="e">
        <f t="shared" si="50"/>
        <v>#N/A</v>
      </c>
      <c r="AA90" s="6" t="e">
        <f t="shared" si="51"/>
        <v>#N/A</v>
      </c>
      <c r="AB90" s="6" t="str">
        <f t="shared" si="52"/>
        <v/>
      </c>
      <c r="AC90" s="10">
        <f t="shared" si="53"/>
        <v>1</v>
      </c>
      <c r="AD90" s="6" t="e">
        <f t="shared" si="68"/>
        <v>#N/A</v>
      </c>
      <c r="AE90" s="6" t="e">
        <f t="shared" si="69"/>
        <v>#N/A</v>
      </c>
      <c r="AF90" s="6" t="e">
        <f t="shared" si="54"/>
        <v>#N/A</v>
      </c>
      <c r="AG90" s="6" t="e">
        <f t="shared" si="70"/>
        <v>#N/A</v>
      </c>
      <c r="AH90" s="11" t="str">
        <f t="shared" si="55"/>
        <v xml:space="preserve"> </v>
      </c>
      <c r="AI90" s="6" t="e">
        <f t="shared" si="71"/>
        <v>#N/A</v>
      </c>
      <c r="AJ90" s="6" t="e">
        <f t="shared" si="56"/>
        <v>#N/A</v>
      </c>
      <c r="AK90" s="6" t="e">
        <f t="shared" si="72"/>
        <v>#N/A</v>
      </c>
      <c r="AL90" s="6" t="e">
        <f t="shared" si="43"/>
        <v>#N/A</v>
      </c>
      <c r="AM90" s="6" t="e">
        <f t="shared" si="57"/>
        <v>#N/A</v>
      </c>
      <c r="AN90" s="6" t="e">
        <f t="shared" si="73"/>
        <v>#N/A</v>
      </c>
      <c r="AO90" s="6" t="e">
        <f t="shared" si="44"/>
        <v>#N/A</v>
      </c>
      <c r="AP90" s="6" t="e">
        <f t="shared" si="45"/>
        <v>#N/A</v>
      </c>
      <c r="AQ90" s="6" t="e">
        <f t="shared" si="46"/>
        <v>#N/A</v>
      </c>
      <c r="AR90" s="6">
        <f t="shared" si="58"/>
        <v>0</v>
      </c>
      <c r="AS90" s="6" t="e">
        <f t="shared" si="74"/>
        <v>#N/A</v>
      </c>
      <c r="AT90" s="6" t="str">
        <f t="shared" si="59"/>
        <v/>
      </c>
      <c r="AU90" s="6" t="str">
        <f t="shared" si="60"/>
        <v/>
      </c>
      <c r="AV90" s="6" t="str">
        <f t="shared" si="47"/>
        <v/>
      </c>
      <c r="AW90" s="103"/>
      <c r="BC90" s="3" t="s">
        <v>114</v>
      </c>
    </row>
    <row r="91" spans="1:55" s="12" customFormat="1" ht="13.5" customHeight="1" x14ac:dyDescent="0.2">
      <c r="A91" s="163">
        <v>76</v>
      </c>
      <c r="B91" s="7"/>
      <c r="C91" s="7"/>
      <c r="D91" s="120"/>
      <c r="E91" s="7"/>
      <c r="F91" s="7"/>
      <c r="G91" s="219"/>
      <c r="H91" s="7"/>
      <c r="I91" s="7"/>
      <c r="J91" s="9"/>
      <c r="K91" s="843"/>
      <c r="L91" s="838"/>
      <c r="M91" s="428"/>
      <c r="N91" s="429"/>
      <c r="O91" s="430"/>
      <c r="P91" s="422" t="str">
        <f t="shared" si="61"/>
        <v/>
      </c>
      <c r="Q91" s="422" t="str">
        <f t="shared" si="62"/>
        <v/>
      </c>
      <c r="R91" s="423" t="str">
        <f t="shared" si="63"/>
        <v/>
      </c>
      <c r="S91" s="424" t="str">
        <f t="shared" si="64"/>
        <v/>
      </c>
      <c r="T91" s="425" t="str">
        <f t="shared" si="65"/>
        <v/>
      </c>
      <c r="U91" s="425" t="str">
        <f t="shared" si="66"/>
        <v/>
      </c>
      <c r="V91" s="426" t="str">
        <f t="shared" si="67"/>
        <v/>
      </c>
      <c r="W91" s="38"/>
      <c r="X91" s="29" t="str">
        <f t="shared" si="48"/>
        <v/>
      </c>
      <c r="Y91" s="6" t="e">
        <f t="shared" si="49"/>
        <v>#N/A</v>
      </c>
      <c r="Z91" s="6" t="e">
        <f t="shared" si="50"/>
        <v>#N/A</v>
      </c>
      <c r="AA91" s="6" t="e">
        <f t="shared" si="51"/>
        <v>#N/A</v>
      </c>
      <c r="AB91" s="6" t="str">
        <f t="shared" si="52"/>
        <v/>
      </c>
      <c r="AC91" s="10">
        <f t="shared" si="53"/>
        <v>1</v>
      </c>
      <c r="AD91" s="6" t="e">
        <f t="shared" si="68"/>
        <v>#N/A</v>
      </c>
      <c r="AE91" s="6" t="e">
        <f t="shared" si="69"/>
        <v>#N/A</v>
      </c>
      <c r="AF91" s="6" t="e">
        <f t="shared" si="54"/>
        <v>#N/A</v>
      </c>
      <c r="AG91" s="6" t="e">
        <f t="shared" si="70"/>
        <v>#N/A</v>
      </c>
      <c r="AH91" s="11" t="str">
        <f t="shared" si="55"/>
        <v xml:space="preserve"> </v>
      </c>
      <c r="AI91" s="6" t="e">
        <f t="shared" si="71"/>
        <v>#N/A</v>
      </c>
      <c r="AJ91" s="6" t="e">
        <f t="shared" si="56"/>
        <v>#N/A</v>
      </c>
      <c r="AK91" s="6" t="e">
        <f t="shared" si="72"/>
        <v>#N/A</v>
      </c>
      <c r="AL91" s="6" t="e">
        <f t="shared" si="43"/>
        <v>#N/A</v>
      </c>
      <c r="AM91" s="6" t="e">
        <f t="shared" si="57"/>
        <v>#N/A</v>
      </c>
      <c r="AN91" s="6" t="e">
        <f t="shared" si="73"/>
        <v>#N/A</v>
      </c>
      <c r="AO91" s="6" t="e">
        <f t="shared" si="44"/>
        <v>#N/A</v>
      </c>
      <c r="AP91" s="6" t="e">
        <f t="shared" si="45"/>
        <v>#N/A</v>
      </c>
      <c r="AQ91" s="6" t="e">
        <f t="shared" si="46"/>
        <v>#N/A</v>
      </c>
      <c r="AR91" s="6">
        <f t="shared" si="58"/>
        <v>0</v>
      </c>
      <c r="AS91" s="6" t="e">
        <f t="shared" si="74"/>
        <v>#N/A</v>
      </c>
      <c r="AT91" s="6" t="str">
        <f t="shared" si="59"/>
        <v/>
      </c>
      <c r="AU91" s="6" t="str">
        <f t="shared" si="60"/>
        <v/>
      </c>
      <c r="AV91" s="6" t="str">
        <f t="shared" si="47"/>
        <v/>
      </c>
      <c r="AW91" s="103"/>
      <c r="BC91" s="3" t="s">
        <v>115</v>
      </c>
    </row>
    <row r="92" spans="1:55" s="12" customFormat="1" ht="13.5" customHeight="1" x14ac:dyDescent="0.2">
      <c r="A92" s="163">
        <v>77</v>
      </c>
      <c r="B92" s="7"/>
      <c r="C92" s="7"/>
      <c r="D92" s="120"/>
      <c r="E92" s="7"/>
      <c r="F92" s="7"/>
      <c r="G92" s="219"/>
      <c r="H92" s="7"/>
      <c r="I92" s="7"/>
      <c r="J92" s="9"/>
      <c r="K92" s="843"/>
      <c r="L92" s="838"/>
      <c r="M92" s="428"/>
      <c r="N92" s="429"/>
      <c r="O92" s="430"/>
      <c r="P92" s="422" t="str">
        <f t="shared" si="61"/>
        <v/>
      </c>
      <c r="Q92" s="422" t="str">
        <f t="shared" si="62"/>
        <v/>
      </c>
      <c r="R92" s="423" t="str">
        <f t="shared" si="63"/>
        <v/>
      </c>
      <c r="S92" s="424" t="str">
        <f t="shared" si="64"/>
        <v/>
      </c>
      <c r="T92" s="425" t="str">
        <f t="shared" si="65"/>
        <v/>
      </c>
      <c r="U92" s="425" t="str">
        <f t="shared" si="66"/>
        <v/>
      </c>
      <c r="V92" s="426" t="str">
        <f t="shared" si="67"/>
        <v/>
      </c>
      <c r="W92" s="38"/>
      <c r="X92" s="29" t="str">
        <f t="shared" si="48"/>
        <v/>
      </c>
      <c r="Y92" s="6" t="e">
        <f t="shared" si="49"/>
        <v>#N/A</v>
      </c>
      <c r="Z92" s="6" t="e">
        <f t="shared" si="50"/>
        <v>#N/A</v>
      </c>
      <c r="AA92" s="6" t="e">
        <f t="shared" si="51"/>
        <v>#N/A</v>
      </c>
      <c r="AB92" s="6" t="str">
        <f t="shared" si="52"/>
        <v/>
      </c>
      <c r="AC92" s="10">
        <f t="shared" si="53"/>
        <v>1</v>
      </c>
      <c r="AD92" s="6" t="e">
        <f t="shared" si="68"/>
        <v>#N/A</v>
      </c>
      <c r="AE92" s="6" t="e">
        <f t="shared" si="69"/>
        <v>#N/A</v>
      </c>
      <c r="AF92" s="6" t="e">
        <f t="shared" si="54"/>
        <v>#N/A</v>
      </c>
      <c r="AG92" s="6" t="e">
        <f t="shared" si="70"/>
        <v>#N/A</v>
      </c>
      <c r="AH92" s="11" t="str">
        <f t="shared" si="55"/>
        <v xml:space="preserve"> </v>
      </c>
      <c r="AI92" s="6" t="e">
        <f t="shared" si="71"/>
        <v>#N/A</v>
      </c>
      <c r="AJ92" s="6" t="e">
        <f t="shared" si="56"/>
        <v>#N/A</v>
      </c>
      <c r="AK92" s="6" t="e">
        <f t="shared" si="72"/>
        <v>#N/A</v>
      </c>
      <c r="AL92" s="6" t="e">
        <f t="shared" si="43"/>
        <v>#N/A</v>
      </c>
      <c r="AM92" s="6" t="e">
        <f t="shared" si="57"/>
        <v>#N/A</v>
      </c>
      <c r="AN92" s="6" t="e">
        <f t="shared" si="73"/>
        <v>#N/A</v>
      </c>
      <c r="AO92" s="6" t="e">
        <f t="shared" si="44"/>
        <v>#N/A</v>
      </c>
      <c r="AP92" s="6" t="e">
        <f t="shared" si="45"/>
        <v>#N/A</v>
      </c>
      <c r="AQ92" s="6" t="e">
        <f t="shared" si="46"/>
        <v>#N/A</v>
      </c>
      <c r="AR92" s="6">
        <f t="shared" si="58"/>
        <v>0</v>
      </c>
      <c r="AS92" s="6" t="e">
        <f t="shared" si="74"/>
        <v>#N/A</v>
      </c>
      <c r="AT92" s="6" t="str">
        <f t="shared" si="59"/>
        <v/>
      </c>
      <c r="AU92" s="6" t="str">
        <f t="shared" si="60"/>
        <v/>
      </c>
      <c r="AV92" s="6" t="str">
        <f t="shared" si="47"/>
        <v/>
      </c>
      <c r="AW92" s="103"/>
      <c r="BC92" s="3" t="s">
        <v>116</v>
      </c>
    </row>
    <row r="93" spans="1:55" s="12" customFormat="1" ht="13.5" customHeight="1" x14ac:dyDescent="0.2">
      <c r="A93" s="163">
        <v>78</v>
      </c>
      <c r="B93" s="7"/>
      <c r="C93" s="7"/>
      <c r="D93" s="120"/>
      <c r="E93" s="7"/>
      <c r="F93" s="7"/>
      <c r="G93" s="219"/>
      <c r="H93" s="7"/>
      <c r="I93" s="7"/>
      <c r="J93" s="9"/>
      <c r="K93" s="843"/>
      <c r="L93" s="838"/>
      <c r="M93" s="428"/>
      <c r="N93" s="429"/>
      <c r="O93" s="430"/>
      <c r="P93" s="422" t="str">
        <f t="shared" si="61"/>
        <v/>
      </c>
      <c r="Q93" s="422" t="str">
        <f t="shared" si="62"/>
        <v/>
      </c>
      <c r="R93" s="423" t="str">
        <f t="shared" si="63"/>
        <v/>
      </c>
      <c r="S93" s="424" t="str">
        <f t="shared" si="64"/>
        <v/>
      </c>
      <c r="T93" s="425" t="str">
        <f t="shared" si="65"/>
        <v/>
      </c>
      <c r="U93" s="425" t="str">
        <f t="shared" si="66"/>
        <v/>
      </c>
      <c r="V93" s="426" t="str">
        <f t="shared" si="67"/>
        <v/>
      </c>
      <c r="W93" s="38"/>
      <c r="X93" s="29" t="str">
        <f t="shared" si="48"/>
        <v/>
      </c>
      <c r="Y93" s="6" t="e">
        <f t="shared" si="49"/>
        <v>#N/A</v>
      </c>
      <c r="Z93" s="6" t="e">
        <f t="shared" si="50"/>
        <v>#N/A</v>
      </c>
      <c r="AA93" s="6" t="e">
        <f t="shared" si="51"/>
        <v>#N/A</v>
      </c>
      <c r="AB93" s="6" t="str">
        <f t="shared" si="52"/>
        <v/>
      </c>
      <c r="AC93" s="10">
        <f t="shared" si="53"/>
        <v>1</v>
      </c>
      <c r="AD93" s="6" t="e">
        <f t="shared" si="68"/>
        <v>#N/A</v>
      </c>
      <c r="AE93" s="6" t="e">
        <f t="shared" si="69"/>
        <v>#N/A</v>
      </c>
      <c r="AF93" s="6" t="e">
        <f t="shared" si="54"/>
        <v>#N/A</v>
      </c>
      <c r="AG93" s="6" t="e">
        <f t="shared" si="70"/>
        <v>#N/A</v>
      </c>
      <c r="AH93" s="11" t="str">
        <f t="shared" si="55"/>
        <v xml:space="preserve"> </v>
      </c>
      <c r="AI93" s="6" t="e">
        <f t="shared" si="71"/>
        <v>#N/A</v>
      </c>
      <c r="AJ93" s="6" t="e">
        <f t="shared" si="56"/>
        <v>#N/A</v>
      </c>
      <c r="AK93" s="6" t="e">
        <f t="shared" si="72"/>
        <v>#N/A</v>
      </c>
      <c r="AL93" s="6" t="e">
        <f t="shared" si="43"/>
        <v>#N/A</v>
      </c>
      <c r="AM93" s="6" t="e">
        <f t="shared" si="57"/>
        <v>#N/A</v>
      </c>
      <c r="AN93" s="6" t="e">
        <f t="shared" si="73"/>
        <v>#N/A</v>
      </c>
      <c r="AO93" s="6" t="e">
        <f t="shared" si="44"/>
        <v>#N/A</v>
      </c>
      <c r="AP93" s="6" t="e">
        <f t="shared" si="45"/>
        <v>#N/A</v>
      </c>
      <c r="AQ93" s="6" t="e">
        <f t="shared" si="46"/>
        <v>#N/A</v>
      </c>
      <c r="AR93" s="6">
        <f t="shared" si="58"/>
        <v>0</v>
      </c>
      <c r="AS93" s="6" t="e">
        <f t="shared" si="74"/>
        <v>#N/A</v>
      </c>
      <c r="AT93" s="6" t="str">
        <f t="shared" si="59"/>
        <v/>
      </c>
      <c r="AU93" s="6" t="str">
        <f t="shared" si="60"/>
        <v/>
      </c>
      <c r="AV93" s="6" t="str">
        <f t="shared" si="47"/>
        <v/>
      </c>
      <c r="AW93" s="103"/>
      <c r="BC93" s="3" t="s">
        <v>117</v>
      </c>
    </row>
    <row r="94" spans="1:55" s="12" customFormat="1" ht="13.5" customHeight="1" x14ac:dyDescent="0.2">
      <c r="A94" s="163">
        <v>79</v>
      </c>
      <c r="B94" s="7"/>
      <c r="C94" s="7"/>
      <c r="D94" s="120"/>
      <c r="E94" s="7"/>
      <c r="F94" s="7"/>
      <c r="G94" s="219"/>
      <c r="H94" s="7"/>
      <c r="I94" s="7"/>
      <c r="J94" s="9"/>
      <c r="K94" s="843"/>
      <c r="L94" s="838"/>
      <c r="M94" s="428"/>
      <c r="N94" s="429"/>
      <c r="O94" s="430"/>
      <c r="P94" s="422" t="str">
        <f t="shared" si="61"/>
        <v/>
      </c>
      <c r="Q94" s="422" t="str">
        <f t="shared" si="62"/>
        <v/>
      </c>
      <c r="R94" s="423" t="str">
        <f t="shared" si="63"/>
        <v/>
      </c>
      <c r="S94" s="424" t="str">
        <f t="shared" si="64"/>
        <v/>
      </c>
      <c r="T94" s="425" t="str">
        <f t="shared" si="65"/>
        <v/>
      </c>
      <c r="U94" s="425" t="str">
        <f t="shared" si="66"/>
        <v/>
      </c>
      <c r="V94" s="426" t="str">
        <f t="shared" si="67"/>
        <v/>
      </c>
      <c r="W94" s="38"/>
      <c r="X94" s="29" t="str">
        <f t="shared" si="48"/>
        <v/>
      </c>
      <c r="Y94" s="6" t="e">
        <f t="shared" si="49"/>
        <v>#N/A</v>
      </c>
      <c r="Z94" s="6" t="e">
        <f t="shared" si="50"/>
        <v>#N/A</v>
      </c>
      <c r="AA94" s="6" t="e">
        <f t="shared" si="51"/>
        <v>#N/A</v>
      </c>
      <c r="AB94" s="6" t="str">
        <f t="shared" si="52"/>
        <v/>
      </c>
      <c r="AC94" s="10">
        <f t="shared" si="53"/>
        <v>1</v>
      </c>
      <c r="AD94" s="6" t="e">
        <f t="shared" si="68"/>
        <v>#N/A</v>
      </c>
      <c r="AE94" s="6" t="e">
        <f t="shared" si="69"/>
        <v>#N/A</v>
      </c>
      <c r="AF94" s="6" t="e">
        <f t="shared" si="54"/>
        <v>#N/A</v>
      </c>
      <c r="AG94" s="6" t="e">
        <f t="shared" si="70"/>
        <v>#N/A</v>
      </c>
      <c r="AH94" s="11" t="str">
        <f t="shared" si="55"/>
        <v xml:space="preserve"> </v>
      </c>
      <c r="AI94" s="6" t="e">
        <f t="shared" si="71"/>
        <v>#N/A</v>
      </c>
      <c r="AJ94" s="6" t="e">
        <f t="shared" si="56"/>
        <v>#N/A</v>
      </c>
      <c r="AK94" s="6" t="e">
        <f t="shared" si="72"/>
        <v>#N/A</v>
      </c>
      <c r="AL94" s="6" t="e">
        <f t="shared" si="43"/>
        <v>#N/A</v>
      </c>
      <c r="AM94" s="6" t="e">
        <f t="shared" si="57"/>
        <v>#N/A</v>
      </c>
      <c r="AN94" s="6" t="e">
        <f t="shared" si="73"/>
        <v>#N/A</v>
      </c>
      <c r="AO94" s="6" t="e">
        <f t="shared" si="44"/>
        <v>#N/A</v>
      </c>
      <c r="AP94" s="6" t="e">
        <f t="shared" si="45"/>
        <v>#N/A</v>
      </c>
      <c r="AQ94" s="6" t="e">
        <f t="shared" si="46"/>
        <v>#N/A</v>
      </c>
      <c r="AR94" s="6">
        <f t="shared" si="58"/>
        <v>0</v>
      </c>
      <c r="AS94" s="6" t="e">
        <f t="shared" si="74"/>
        <v>#N/A</v>
      </c>
      <c r="AT94" s="6" t="str">
        <f t="shared" si="59"/>
        <v/>
      </c>
      <c r="AU94" s="6" t="str">
        <f t="shared" si="60"/>
        <v/>
      </c>
      <c r="AV94" s="6" t="str">
        <f t="shared" si="47"/>
        <v/>
      </c>
      <c r="AW94" s="103"/>
      <c r="BC94" s="3" t="s">
        <v>14</v>
      </c>
    </row>
    <row r="95" spans="1:55" s="12" customFormat="1" ht="13.5" customHeight="1" x14ac:dyDescent="0.2">
      <c r="A95" s="163">
        <v>80</v>
      </c>
      <c r="B95" s="7"/>
      <c r="C95" s="7"/>
      <c r="D95" s="120"/>
      <c r="E95" s="7"/>
      <c r="F95" s="7"/>
      <c r="G95" s="219"/>
      <c r="H95" s="7"/>
      <c r="I95" s="7"/>
      <c r="J95" s="9"/>
      <c r="K95" s="843"/>
      <c r="L95" s="838"/>
      <c r="M95" s="428"/>
      <c r="N95" s="429"/>
      <c r="O95" s="430"/>
      <c r="P95" s="422" t="str">
        <f t="shared" si="61"/>
        <v/>
      </c>
      <c r="Q95" s="422" t="str">
        <f t="shared" si="62"/>
        <v/>
      </c>
      <c r="R95" s="423" t="str">
        <f t="shared" si="63"/>
        <v/>
      </c>
      <c r="S95" s="424" t="str">
        <f t="shared" si="64"/>
        <v/>
      </c>
      <c r="T95" s="425" t="str">
        <f t="shared" si="65"/>
        <v/>
      </c>
      <c r="U95" s="425" t="str">
        <f t="shared" si="66"/>
        <v/>
      </c>
      <c r="V95" s="426" t="str">
        <f t="shared" si="67"/>
        <v/>
      </c>
      <c r="W95" s="38"/>
      <c r="X95" s="29" t="str">
        <f t="shared" si="48"/>
        <v/>
      </c>
      <c r="Y95" s="6" t="e">
        <f t="shared" si="49"/>
        <v>#N/A</v>
      </c>
      <c r="Z95" s="6" t="e">
        <f t="shared" si="50"/>
        <v>#N/A</v>
      </c>
      <c r="AA95" s="6" t="e">
        <f t="shared" si="51"/>
        <v>#N/A</v>
      </c>
      <c r="AB95" s="6" t="str">
        <f t="shared" si="52"/>
        <v/>
      </c>
      <c r="AC95" s="10">
        <f t="shared" si="53"/>
        <v>1</v>
      </c>
      <c r="AD95" s="6" t="e">
        <f t="shared" si="68"/>
        <v>#N/A</v>
      </c>
      <c r="AE95" s="6" t="e">
        <f t="shared" si="69"/>
        <v>#N/A</v>
      </c>
      <c r="AF95" s="6" t="e">
        <f t="shared" si="54"/>
        <v>#N/A</v>
      </c>
      <c r="AG95" s="6" t="e">
        <f t="shared" si="70"/>
        <v>#N/A</v>
      </c>
      <c r="AH95" s="11" t="str">
        <f t="shared" si="55"/>
        <v xml:space="preserve"> </v>
      </c>
      <c r="AI95" s="6" t="e">
        <f t="shared" si="71"/>
        <v>#N/A</v>
      </c>
      <c r="AJ95" s="6" t="e">
        <f t="shared" si="56"/>
        <v>#N/A</v>
      </c>
      <c r="AK95" s="6" t="e">
        <f t="shared" si="72"/>
        <v>#N/A</v>
      </c>
      <c r="AL95" s="6" t="e">
        <f t="shared" si="43"/>
        <v>#N/A</v>
      </c>
      <c r="AM95" s="6" t="e">
        <f t="shared" si="57"/>
        <v>#N/A</v>
      </c>
      <c r="AN95" s="6" t="e">
        <f t="shared" si="73"/>
        <v>#N/A</v>
      </c>
      <c r="AO95" s="6" t="e">
        <f t="shared" si="44"/>
        <v>#N/A</v>
      </c>
      <c r="AP95" s="6" t="e">
        <f t="shared" si="45"/>
        <v>#N/A</v>
      </c>
      <c r="AQ95" s="6" t="e">
        <f t="shared" si="46"/>
        <v>#N/A</v>
      </c>
      <c r="AR95" s="6">
        <f t="shared" si="58"/>
        <v>0</v>
      </c>
      <c r="AS95" s="6" t="e">
        <f t="shared" si="74"/>
        <v>#N/A</v>
      </c>
      <c r="AT95" s="6" t="str">
        <f t="shared" si="59"/>
        <v/>
      </c>
      <c r="AU95" s="6" t="str">
        <f t="shared" si="60"/>
        <v/>
      </c>
      <c r="AV95" s="6" t="str">
        <f t="shared" si="47"/>
        <v/>
      </c>
      <c r="AW95" s="103"/>
      <c r="BC95" s="3" t="s">
        <v>17</v>
      </c>
    </row>
    <row r="96" spans="1:55" s="12" customFormat="1" ht="13.5" customHeight="1" x14ac:dyDescent="0.2">
      <c r="A96" s="163">
        <v>81</v>
      </c>
      <c r="B96" s="7"/>
      <c r="C96" s="7"/>
      <c r="D96" s="120"/>
      <c r="E96" s="7"/>
      <c r="F96" s="7"/>
      <c r="G96" s="219"/>
      <c r="H96" s="7"/>
      <c r="I96" s="7"/>
      <c r="J96" s="9"/>
      <c r="K96" s="843"/>
      <c r="L96" s="838"/>
      <c r="M96" s="428"/>
      <c r="N96" s="429"/>
      <c r="O96" s="430"/>
      <c r="P96" s="422" t="str">
        <f t="shared" si="61"/>
        <v/>
      </c>
      <c r="Q96" s="422" t="str">
        <f t="shared" si="62"/>
        <v/>
      </c>
      <c r="R96" s="423" t="str">
        <f t="shared" si="63"/>
        <v/>
      </c>
      <c r="S96" s="424" t="str">
        <f t="shared" si="64"/>
        <v/>
      </c>
      <c r="T96" s="425" t="str">
        <f t="shared" si="65"/>
        <v/>
      </c>
      <c r="U96" s="425" t="str">
        <f t="shared" si="66"/>
        <v/>
      </c>
      <c r="V96" s="426" t="str">
        <f t="shared" si="67"/>
        <v/>
      </c>
      <c r="W96" s="38"/>
      <c r="X96" s="29" t="str">
        <f t="shared" si="48"/>
        <v/>
      </c>
      <c r="Y96" s="6" t="e">
        <f t="shared" si="49"/>
        <v>#N/A</v>
      </c>
      <c r="Z96" s="6" t="e">
        <f t="shared" si="50"/>
        <v>#N/A</v>
      </c>
      <c r="AA96" s="6" t="e">
        <f t="shared" si="51"/>
        <v>#N/A</v>
      </c>
      <c r="AB96" s="6" t="str">
        <f t="shared" si="52"/>
        <v/>
      </c>
      <c r="AC96" s="10">
        <f t="shared" si="53"/>
        <v>1</v>
      </c>
      <c r="AD96" s="6" t="e">
        <f t="shared" si="68"/>
        <v>#N/A</v>
      </c>
      <c r="AE96" s="6" t="e">
        <f t="shared" si="69"/>
        <v>#N/A</v>
      </c>
      <c r="AF96" s="6" t="e">
        <f t="shared" si="54"/>
        <v>#N/A</v>
      </c>
      <c r="AG96" s="6" t="e">
        <f t="shared" si="70"/>
        <v>#N/A</v>
      </c>
      <c r="AH96" s="11" t="str">
        <f t="shared" si="55"/>
        <v xml:space="preserve"> </v>
      </c>
      <c r="AI96" s="6" t="e">
        <f t="shared" si="71"/>
        <v>#N/A</v>
      </c>
      <c r="AJ96" s="6" t="e">
        <f t="shared" si="56"/>
        <v>#N/A</v>
      </c>
      <c r="AK96" s="6" t="e">
        <f t="shared" si="72"/>
        <v>#N/A</v>
      </c>
      <c r="AL96" s="6" t="e">
        <f t="shared" si="43"/>
        <v>#N/A</v>
      </c>
      <c r="AM96" s="6" t="e">
        <f t="shared" si="57"/>
        <v>#N/A</v>
      </c>
      <c r="AN96" s="6" t="e">
        <f t="shared" si="73"/>
        <v>#N/A</v>
      </c>
      <c r="AO96" s="6" t="e">
        <f t="shared" si="44"/>
        <v>#N/A</v>
      </c>
      <c r="AP96" s="6" t="e">
        <f t="shared" si="45"/>
        <v>#N/A</v>
      </c>
      <c r="AQ96" s="6" t="e">
        <f t="shared" si="46"/>
        <v>#N/A</v>
      </c>
      <c r="AR96" s="6">
        <f t="shared" si="58"/>
        <v>0</v>
      </c>
      <c r="AS96" s="6" t="e">
        <f t="shared" si="74"/>
        <v>#N/A</v>
      </c>
      <c r="AT96" s="6" t="str">
        <f t="shared" si="59"/>
        <v/>
      </c>
      <c r="AU96" s="6" t="str">
        <f t="shared" si="60"/>
        <v/>
      </c>
      <c r="AV96" s="6" t="str">
        <f t="shared" si="47"/>
        <v/>
      </c>
      <c r="AW96" s="103"/>
      <c r="BC96" s="3" t="s">
        <v>23</v>
      </c>
    </row>
    <row r="97" spans="1:55" s="12" customFormat="1" ht="13.5" customHeight="1" x14ac:dyDescent="0.2">
      <c r="A97" s="163">
        <v>82</v>
      </c>
      <c r="B97" s="7"/>
      <c r="C97" s="7"/>
      <c r="D97" s="120"/>
      <c r="E97" s="7"/>
      <c r="F97" s="7"/>
      <c r="G97" s="219"/>
      <c r="H97" s="7"/>
      <c r="I97" s="7"/>
      <c r="J97" s="9"/>
      <c r="K97" s="843"/>
      <c r="L97" s="838"/>
      <c r="M97" s="428"/>
      <c r="N97" s="429"/>
      <c r="O97" s="430"/>
      <c r="P97" s="422" t="str">
        <f t="shared" si="61"/>
        <v/>
      </c>
      <c r="Q97" s="422" t="str">
        <f t="shared" si="62"/>
        <v/>
      </c>
      <c r="R97" s="423" t="str">
        <f t="shared" si="63"/>
        <v/>
      </c>
      <c r="S97" s="424" t="str">
        <f t="shared" si="64"/>
        <v/>
      </c>
      <c r="T97" s="425" t="str">
        <f t="shared" si="65"/>
        <v/>
      </c>
      <c r="U97" s="425" t="str">
        <f t="shared" si="66"/>
        <v/>
      </c>
      <c r="V97" s="426" t="str">
        <f t="shared" si="67"/>
        <v/>
      </c>
      <c r="W97" s="38"/>
      <c r="X97" s="29" t="str">
        <f t="shared" si="48"/>
        <v/>
      </c>
      <c r="Y97" s="6" t="e">
        <f t="shared" si="49"/>
        <v>#N/A</v>
      </c>
      <c r="Z97" s="6" t="e">
        <f t="shared" si="50"/>
        <v>#N/A</v>
      </c>
      <c r="AA97" s="6" t="e">
        <f t="shared" si="51"/>
        <v>#N/A</v>
      </c>
      <c r="AB97" s="6" t="str">
        <f t="shared" si="52"/>
        <v/>
      </c>
      <c r="AC97" s="10">
        <f t="shared" si="53"/>
        <v>1</v>
      </c>
      <c r="AD97" s="6" t="e">
        <f t="shared" si="68"/>
        <v>#N/A</v>
      </c>
      <c r="AE97" s="6" t="e">
        <f t="shared" si="69"/>
        <v>#N/A</v>
      </c>
      <c r="AF97" s="6" t="e">
        <f t="shared" si="54"/>
        <v>#N/A</v>
      </c>
      <c r="AG97" s="6" t="e">
        <f t="shared" si="70"/>
        <v>#N/A</v>
      </c>
      <c r="AH97" s="11" t="str">
        <f t="shared" si="55"/>
        <v xml:space="preserve"> </v>
      </c>
      <c r="AI97" s="6" t="e">
        <f t="shared" si="71"/>
        <v>#N/A</v>
      </c>
      <c r="AJ97" s="6" t="e">
        <f t="shared" si="56"/>
        <v>#N/A</v>
      </c>
      <c r="AK97" s="6" t="e">
        <f t="shared" si="72"/>
        <v>#N/A</v>
      </c>
      <c r="AL97" s="6" t="e">
        <f t="shared" si="43"/>
        <v>#N/A</v>
      </c>
      <c r="AM97" s="6" t="e">
        <f t="shared" si="57"/>
        <v>#N/A</v>
      </c>
      <c r="AN97" s="6" t="e">
        <f t="shared" si="73"/>
        <v>#N/A</v>
      </c>
      <c r="AO97" s="6" t="e">
        <f t="shared" si="44"/>
        <v>#N/A</v>
      </c>
      <c r="AP97" s="6" t="e">
        <f t="shared" si="45"/>
        <v>#N/A</v>
      </c>
      <c r="AQ97" s="6" t="e">
        <f t="shared" si="46"/>
        <v>#N/A</v>
      </c>
      <c r="AR97" s="6">
        <f t="shared" si="58"/>
        <v>0</v>
      </c>
      <c r="AS97" s="6" t="e">
        <f t="shared" si="74"/>
        <v>#N/A</v>
      </c>
      <c r="AT97" s="6" t="str">
        <f t="shared" si="59"/>
        <v/>
      </c>
      <c r="AU97" s="6" t="str">
        <f t="shared" si="60"/>
        <v/>
      </c>
      <c r="AV97" s="6" t="str">
        <f t="shared" si="47"/>
        <v/>
      </c>
      <c r="AW97" s="103"/>
      <c r="BC97" s="3" t="s">
        <v>34</v>
      </c>
    </row>
    <row r="98" spans="1:55" s="12" customFormat="1" ht="13.5" customHeight="1" x14ac:dyDescent="0.2">
      <c r="A98" s="163">
        <v>83</v>
      </c>
      <c r="B98" s="7"/>
      <c r="C98" s="7"/>
      <c r="D98" s="120"/>
      <c r="E98" s="7"/>
      <c r="F98" s="7"/>
      <c r="G98" s="219"/>
      <c r="H98" s="7"/>
      <c r="I98" s="7"/>
      <c r="J98" s="9"/>
      <c r="K98" s="843"/>
      <c r="L98" s="838"/>
      <c r="M98" s="428"/>
      <c r="N98" s="429"/>
      <c r="O98" s="430"/>
      <c r="P98" s="422" t="str">
        <f t="shared" si="61"/>
        <v/>
      </c>
      <c r="Q98" s="422" t="str">
        <f t="shared" si="62"/>
        <v/>
      </c>
      <c r="R98" s="423" t="str">
        <f t="shared" si="63"/>
        <v/>
      </c>
      <c r="S98" s="424" t="str">
        <f t="shared" si="64"/>
        <v/>
      </c>
      <c r="T98" s="425" t="str">
        <f t="shared" si="65"/>
        <v/>
      </c>
      <c r="U98" s="425" t="str">
        <f t="shared" si="66"/>
        <v/>
      </c>
      <c r="V98" s="426" t="str">
        <f t="shared" si="67"/>
        <v/>
      </c>
      <c r="W98" s="38"/>
      <c r="X98" s="29" t="str">
        <f t="shared" si="48"/>
        <v/>
      </c>
      <c r="Y98" s="6" t="e">
        <f t="shared" si="49"/>
        <v>#N/A</v>
      </c>
      <c r="Z98" s="6" t="e">
        <f t="shared" si="50"/>
        <v>#N/A</v>
      </c>
      <c r="AA98" s="6" t="e">
        <f t="shared" si="51"/>
        <v>#N/A</v>
      </c>
      <c r="AB98" s="6" t="str">
        <f t="shared" si="52"/>
        <v/>
      </c>
      <c r="AC98" s="10">
        <f t="shared" si="53"/>
        <v>1</v>
      </c>
      <c r="AD98" s="6" t="e">
        <f t="shared" si="68"/>
        <v>#N/A</v>
      </c>
      <c r="AE98" s="6" t="e">
        <f t="shared" si="69"/>
        <v>#N/A</v>
      </c>
      <c r="AF98" s="6" t="e">
        <f t="shared" si="54"/>
        <v>#N/A</v>
      </c>
      <c r="AG98" s="6" t="e">
        <f t="shared" si="70"/>
        <v>#N/A</v>
      </c>
      <c r="AH98" s="11" t="str">
        <f t="shared" si="55"/>
        <v xml:space="preserve"> </v>
      </c>
      <c r="AI98" s="6" t="e">
        <f t="shared" si="71"/>
        <v>#N/A</v>
      </c>
      <c r="AJ98" s="6" t="e">
        <f t="shared" si="56"/>
        <v>#N/A</v>
      </c>
      <c r="AK98" s="6" t="e">
        <f t="shared" si="72"/>
        <v>#N/A</v>
      </c>
      <c r="AL98" s="6" t="e">
        <f t="shared" si="43"/>
        <v>#N/A</v>
      </c>
      <c r="AM98" s="6" t="e">
        <f t="shared" si="57"/>
        <v>#N/A</v>
      </c>
      <c r="AN98" s="6" t="e">
        <f t="shared" si="73"/>
        <v>#N/A</v>
      </c>
      <c r="AO98" s="6" t="e">
        <f t="shared" si="44"/>
        <v>#N/A</v>
      </c>
      <c r="AP98" s="6" t="e">
        <f t="shared" si="45"/>
        <v>#N/A</v>
      </c>
      <c r="AQ98" s="6" t="e">
        <f t="shared" si="46"/>
        <v>#N/A</v>
      </c>
      <c r="AR98" s="6">
        <f t="shared" si="58"/>
        <v>0</v>
      </c>
      <c r="AS98" s="6" t="e">
        <f t="shared" si="74"/>
        <v>#N/A</v>
      </c>
      <c r="AT98" s="6" t="str">
        <f t="shared" si="59"/>
        <v/>
      </c>
      <c r="AU98" s="6" t="str">
        <f t="shared" si="60"/>
        <v/>
      </c>
      <c r="AV98" s="6" t="str">
        <f t="shared" si="47"/>
        <v/>
      </c>
      <c r="AW98" s="103"/>
      <c r="BC98" s="3" t="s">
        <v>118</v>
      </c>
    </row>
    <row r="99" spans="1:55" s="12" customFormat="1" ht="13.5" customHeight="1" x14ac:dyDescent="0.2">
      <c r="A99" s="163">
        <v>84</v>
      </c>
      <c r="B99" s="7"/>
      <c r="C99" s="7"/>
      <c r="D99" s="120"/>
      <c r="E99" s="7"/>
      <c r="F99" s="7"/>
      <c r="G99" s="219"/>
      <c r="H99" s="7"/>
      <c r="I99" s="7"/>
      <c r="J99" s="9"/>
      <c r="K99" s="843"/>
      <c r="L99" s="838"/>
      <c r="M99" s="428"/>
      <c r="N99" s="429"/>
      <c r="O99" s="430"/>
      <c r="P99" s="422" t="str">
        <f t="shared" si="61"/>
        <v/>
      </c>
      <c r="Q99" s="422" t="str">
        <f t="shared" si="62"/>
        <v/>
      </c>
      <c r="R99" s="423" t="str">
        <f t="shared" si="63"/>
        <v/>
      </c>
      <c r="S99" s="424" t="str">
        <f t="shared" si="64"/>
        <v/>
      </c>
      <c r="T99" s="425" t="str">
        <f t="shared" si="65"/>
        <v/>
      </c>
      <c r="U99" s="425" t="str">
        <f t="shared" si="66"/>
        <v/>
      </c>
      <c r="V99" s="426" t="str">
        <f t="shared" si="67"/>
        <v/>
      </c>
      <c r="W99" s="38"/>
      <c r="X99" s="29" t="str">
        <f t="shared" si="48"/>
        <v/>
      </c>
      <c r="Y99" s="6" t="e">
        <f t="shared" si="49"/>
        <v>#N/A</v>
      </c>
      <c r="Z99" s="6" t="e">
        <f t="shared" si="50"/>
        <v>#N/A</v>
      </c>
      <c r="AA99" s="6" t="e">
        <f t="shared" si="51"/>
        <v>#N/A</v>
      </c>
      <c r="AB99" s="6" t="str">
        <f t="shared" si="52"/>
        <v/>
      </c>
      <c r="AC99" s="10">
        <f t="shared" si="53"/>
        <v>1</v>
      </c>
      <c r="AD99" s="6" t="e">
        <f t="shared" si="68"/>
        <v>#N/A</v>
      </c>
      <c r="AE99" s="6" t="e">
        <f t="shared" si="69"/>
        <v>#N/A</v>
      </c>
      <c r="AF99" s="6" t="e">
        <f t="shared" si="54"/>
        <v>#N/A</v>
      </c>
      <c r="AG99" s="6" t="e">
        <f t="shared" si="70"/>
        <v>#N/A</v>
      </c>
      <c r="AH99" s="11" t="str">
        <f t="shared" si="55"/>
        <v xml:space="preserve"> </v>
      </c>
      <c r="AI99" s="6" t="e">
        <f t="shared" si="71"/>
        <v>#N/A</v>
      </c>
      <c r="AJ99" s="6" t="e">
        <f t="shared" si="56"/>
        <v>#N/A</v>
      </c>
      <c r="AK99" s="6" t="e">
        <f t="shared" si="72"/>
        <v>#N/A</v>
      </c>
      <c r="AL99" s="6" t="e">
        <f t="shared" si="43"/>
        <v>#N/A</v>
      </c>
      <c r="AM99" s="6" t="e">
        <f t="shared" si="57"/>
        <v>#N/A</v>
      </c>
      <c r="AN99" s="6" t="e">
        <f t="shared" si="73"/>
        <v>#N/A</v>
      </c>
      <c r="AO99" s="6" t="e">
        <f t="shared" si="44"/>
        <v>#N/A</v>
      </c>
      <c r="AP99" s="6" t="e">
        <f t="shared" si="45"/>
        <v>#N/A</v>
      </c>
      <c r="AQ99" s="6" t="e">
        <f t="shared" si="46"/>
        <v>#N/A</v>
      </c>
      <c r="AR99" s="6">
        <f t="shared" si="58"/>
        <v>0</v>
      </c>
      <c r="AS99" s="6" t="e">
        <f t="shared" si="74"/>
        <v>#N/A</v>
      </c>
      <c r="AT99" s="6" t="str">
        <f t="shared" si="59"/>
        <v/>
      </c>
      <c r="AU99" s="6" t="str">
        <f t="shared" si="60"/>
        <v/>
      </c>
      <c r="AV99" s="6" t="str">
        <f t="shared" si="47"/>
        <v/>
      </c>
      <c r="AW99" s="103"/>
      <c r="BC99" s="3" t="s">
        <v>119</v>
      </c>
    </row>
    <row r="100" spans="1:55" s="12" customFormat="1" ht="13.5" customHeight="1" x14ac:dyDescent="0.2">
      <c r="A100" s="163">
        <v>85</v>
      </c>
      <c r="B100" s="7"/>
      <c r="C100" s="7"/>
      <c r="D100" s="120"/>
      <c r="E100" s="7"/>
      <c r="F100" s="7"/>
      <c r="G100" s="219"/>
      <c r="H100" s="7"/>
      <c r="I100" s="7"/>
      <c r="J100" s="9"/>
      <c r="K100" s="843"/>
      <c r="L100" s="838"/>
      <c r="M100" s="428"/>
      <c r="N100" s="429"/>
      <c r="O100" s="430"/>
      <c r="P100" s="422" t="str">
        <f t="shared" si="61"/>
        <v/>
      </c>
      <c r="Q100" s="422" t="str">
        <f t="shared" si="62"/>
        <v/>
      </c>
      <c r="R100" s="423" t="str">
        <f t="shared" si="63"/>
        <v/>
      </c>
      <c r="S100" s="424" t="str">
        <f t="shared" si="64"/>
        <v/>
      </c>
      <c r="T100" s="425" t="str">
        <f t="shared" si="65"/>
        <v/>
      </c>
      <c r="U100" s="425" t="str">
        <f t="shared" si="66"/>
        <v/>
      </c>
      <c r="V100" s="426" t="str">
        <f t="shared" si="67"/>
        <v/>
      </c>
      <c r="W100" s="38"/>
      <c r="X100" s="29" t="str">
        <f t="shared" si="48"/>
        <v/>
      </c>
      <c r="Y100" s="6" t="e">
        <f t="shared" si="49"/>
        <v>#N/A</v>
      </c>
      <c r="Z100" s="6" t="e">
        <f t="shared" si="50"/>
        <v>#N/A</v>
      </c>
      <c r="AA100" s="6" t="e">
        <f t="shared" si="51"/>
        <v>#N/A</v>
      </c>
      <c r="AB100" s="6" t="str">
        <f t="shared" si="52"/>
        <v/>
      </c>
      <c r="AC100" s="10">
        <f t="shared" si="53"/>
        <v>1</v>
      </c>
      <c r="AD100" s="6" t="e">
        <f t="shared" si="68"/>
        <v>#N/A</v>
      </c>
      <c r="AE100" s="6" t="e">
        <f t="shared" si="69"/>
        <v>#N/A</v>
      </c>
      <c r="AF100" s="6" t="e">
        <f t="shared" si="54"/>
        <v>#N/A</v>
      </c>
      <c r="AG100" s="6" t="e">
        <f t="shared" si="70"/>
        <v>#N/A</v>
      </c>
      <c r="AH100" s="11" t="str">
        <f t="shared" si="55"/>
        <v xml:space="preserve"> </v>
      </c>
      <c r="AI100" s="6" t="e">
        <f t="shared" si="71"/>
        <v>#N/A</v>
      </c>
      <c r="AJ100" s="6" t="e">
        <f t="shared" si="56"/>
        <v>#N/A</v>
      </c>
      <c r="AK100" s="6" t="e">
        <f t="shared" si="72"/>
        <v>#N/A</v>
      </c>
      <c r="AL100" s="6" t="e">
        <f t="shared" si="43"/>
        <v>#N/A</v>
      </c>
      <c r="AM100" s="6" t="e">
        <f t="shared" si="57"/>
        <v>#N/A</v>
      </c>
      <c r="AN100" s="6" t="e">
        <f t="shared" si="73"/>
        <v>#N/A</v>
      </c>
      <c r="AO100" s="6" t="e">
        <f t="shared" si="44"/>
        <v>#N/A</v>
      </c>
      <c r="AP100" s="6" t="e">
        <f t="shared" si="45"/>
        <v>#N/A</v>
      </c>
      <c r="AQ100" s="6" t="e">
        <f t="shared" si="46"/>
        <v>#N/A</v>
      </c>
      <c r="AR100" s="6">
        <f t="shared" si="58"/>
        <v>0</v>
      </c>
      <c r="AS100" s="6" t="e">
        <f t="shared" si="74"/>
        <v>#N/A</v>
      </c>
      <c r="AT100" s="6" t="str">
        <f t="shared" si="59"/>
        <v/>
      </c>
      <c r="AU100" s="6" t="str">
        <f t="shared" si="60"/>
        <v/>
      </c>
      <c r="AV100" s="6" t="str">
        <f t="shared" si="47"/>
        <v/>
      </c>
      <c r="AW100" s="103"/>
      <c r="BC100" s="3" t="s">
        <v>120</v>
      </c>
    </row>
    <row r="101" spans="1:55" s="12" customFormat="1" ht="13.5" customHeight="1" x14ac:dyDescent="0.2">
      <c r="A101" s="163">
        <v>86</v>
      </c>
      <c r="B101" s="7"/>
      <c r="C101" s="7"/>
      <c r="D101" s="120"/>
      <c r="E101" s="7"/>
      <c r="F101" s="7"/>
      <c r="G101" s="219"/>
      <c r="H101" s="7"/>
      <c r="I101" s="7"/>
      <c r="J101" s="9"/>
      <c r="K101" s="843"/>
      <c r="L101" s="838"/>
      <c r="M101" s="428"/>
      <c r="N101" s="429"/>
      <c r="O101" s="430"/>
      <c r="P101" s="422" t="str">
        <f t="shared" si="61"/>
        <v/>
      </c>
      <c r="Q101" s="422" t="str">
        <f t="shared" si="62"/>
        <v/>
      </c>
      <c r="R101" s="423" t="str">
        <f t="shared" si="63"/>
        <v/>
      </c>
      <c r="S101" s="424" t="str">
        <f t="shared" si="64"/>
        <v/>
      </c>
      <c r="T101" s="425" t="str">
        <f t="shared" si="65"/>
        <v/>
      </c>
      <c r="U101" s="425" t="str">
        <f t="shared" si="66"/>
        <v/>
      </c>
      <c r="V101" s="426" t="str">
        <f t="shared" si="67"/>
        <v/>
      </c>
      <c r="W101" s="38"/>
      <c r="X101" s="29" t="str">
        <f t="shared" si="48"/>
        <v/>
      </c>
      <c r="Y101" s="6" t="e">
        <f t="shared" si="49"/>
        <v>#N/A</v>
      </c>
      <c r="Z101" s="6" t="e">
        <f t="shared" si="50"/>
        <v>#N/A</v>
      </c>
      <c r="AA101" s="6" t="e">
        <f t="shared" si="51"/>
        <v>#N/A</v>
      </c>
      <c r="AB101" s="6" t="str">
        <f t="shared" si="52"/>
        <v/>
      </c>
      <c r="AC101" s="10">
        <f t="shared" si="53"/>
        <v>1</v>
      </c>
      <c r="AD101" s="6" t="e">
        <f t="shared" si="68"/>
        <v>#N/A</v>
      </c>
      <c r="AE101" s="6" t="e">
        <f t="shared" si="69"/>
        <v>#N/A</v>
      </c>
      <c r="AF101" s="6" t="e">
        <f t="shared" si="54"/>
        <v>#N/A</v>
      </c>
      <c r="AG101" s="6" t="e">
        <f t="shared" si="70"/>
        <v>#N/A</v>
      </c>
      <c r="AH101" s="11" t="str">
        <f t="shared" si="55"/>
        <v xml:space="preserve"> </v>
      </c>
      <c r="AI101" s="6" t="e">
        <f t="shared" si="71"/>
        <v>#N/A</v>
      </c>
      <c r="AJ101" s="6" t="e">
        <f t="shared" si="56"/>
        <v>#N/A</v>
      </c>
      <c r="AK101" s="6" t="e">
        <f t="shared" si="72"/>
        <v>#N/A</v>
      </c>
      <c r="AL101" s="6" t="e">
        <f t="shared" si="43"/>
        <v>#N/A</v>
      </c>
      <c r="AM101" s="6" t="e">
        <f t="shared" si="57"/>
        <v>#N/A</v>
      </c>
      <c r="AN101" s="6" t="e">
        <f t="shared" si="73"/>
        <v>#N/A</v>
      </c>
      <c r="AO101" s="6" t="e">
        <f t="shared" si="44"/>
        <v>#N/A</v>
      </c>
      <c r="AP101" s="6" t="e">
        <f t="shared" si="45"/>
        <v>#N/A</v>
      </c>
      <c r="AQ101" s="6" t="e">
        <f t="shared" si="46"/>
        <v>#N/A</v>
      </c>
      <c r="AR101" s="6">
        <f t="shared" si="58"/>
        <v>0</v>
      </c>
      <c r="AS101" s="6" t="e">
        <f t="shared" si="74"/>
        <v>#N/A</v>
      </c>
      <c r="AT101" s="6" t="str">
        <f t="shared" si="59"/>
        <v/>
      </c>
      <c r="AU101" s="6" t="str">
        <f t="shared" si="60"/>
        <v/>
      </c>
      <c r="AV101" s="6" t="str">
        <f t="shared" si="47"/>
        <v/>
      </c>
      <c r="AW101" s="103"/>
      <c r="BC101" s="3" t="s">
        <v>121</v>
      </c>
    </row>
    <row r="102" spans="1:55" s="12" customFormat="1" ht="13.5" customHeight="1" x14ac:dyDescent="0.2">
      <c r="A102" s="163">
        <v>87</v>
      </c>
      <c r="B102" s="7"/>
      <c r="C102" s="7"/>
      <c r="D102" s="120"/>
      <c r="E102" s="7"/>
      <c r="F102" s="7"/>
      <c r="G102" s="219"/>
      <c r="H102" s="7"/>
      <c r="I102" s="7"/>
      <c r="J102" s="9"/>
      <c r="K102" s="843"/>
      <c r="L102" s="838"/>
      <c r="M102" s="428"/>
      <c r="N102" s="429"/>
      <c r="O102" s="430"/>
      <c r="P102" s="422" t="str">
        <f t="shared" si="61"/>
        <v/>
      </c>
      <c r="Q102" s="422" t="str">
        <f t="shared" si="62"/>
        <v/>
      </c>
      <c r="R102" s="423" t="str">
        <f t="shared" si="63"/>
        <v/>
      </c>
      <c r="S102" s="424" t="str">
        <f t="shared" si="64"/>
        <v/>
      </c>
      <c r="T102" s="425" t="str">
        <f t="shared" si="65"/>
        <v/>
      </c>
      <c r="U102" s="425" t="str">
        <f t="shared" si="66"/>
        <v/>
      </c>
      <c r="V102" s="426" t="str">
        <f t="shared" si="67"/>
        <v/>
      </c>
      <c r="W102" s="38"/>
      <c r="X102" s="29" t="str">
        <f t="shared" si="48"/>
        <v/>
      </c>
      <c r="Y102" s="6" t="e">
        <f t="shared" si="49"/>
        <v>#N/A</v>
      </c>
      <c r="Z102" s="6" t="e">
        <f t="shared" si="50"/>
        <v>#N/A</v>
      </c>
      <c r="AA102" s="6" t="e">
        <f t="shared" si="51"/>
        <v>#N/A</v>
      </c>
      <c r="AB102" s="6" t="str">
        <f t="shared" si="52"/>
        <v/>
      </c>
      <c r="AC102" s="10">
        <f t="shared" si="53"/>
        <v>1</v>
      </c>
      <c r="AD102" s="6" t="e">
        <f t="shared" si="68"/>
        <v>#N/A</v>
      </c>
      <c r="AE102" s="6" t="e">
        <f t="shared" si="69"/>
        <v>#N/A</v>
      </c>
      <c r="AF102" s="6" t="e">
        <f t="shared" si="54"/>
        <v>#N/A</v>
      </c>
      <c r="AG102" s="6" t="e">
        <f t="shared" si="70"/>
        <v>#N/A</v>
      </c>
      <c r="AH102" s="11" t="str">
        <f t="shared" si="55"/>
        <v xml:space="preserve"> </v>
      </c>
      <c r="AI102" s="6" t="e">
        <f t="shared" si="71"/>
        <v>#N/A</v>
      </c>
      <c r="AJ102" s="6" t="e">
        <f t="shared" si="56"/>
        <v>#N/A</v>
      </c>
      <c r="AK102" s="6" t="e">
        <f t="shared" si="72"/>
        <v>#N/A</v>
      </c>
      <c r="AL102" s="6" t="e">
        <f t="shared" si="43"/>
        <v>#N/A</v>
      </c>
      <c r="AM102" s="6" t="e">
        <f t="shared" si="57"/>
        <v>#N/A</v>
      </c>
      <c r="AN102" s="6" t="e">
        <f t="shared" si="73"/>
        <v>#N/A</v>
      </c>
      <c r="AO102" s="6" t="e">
        <f t="shared" si="44"/>
        <v>#N/A</v>
      </c>
      <c r="AP102" s="6" t="e">
        <f t="shared" si="45"/>
        <v>#N/A</v>
      </c>
      <c r="AQ102" s="6" t="e">
        <f t="shared" si="46"/>
        <v>#N/A</v>
      </c>
      <c r="AR102" s="6">
        <f t="shared" si="58"/>
        <v>0</v>
      </c>
      <c r="AS102" s="6" t="e">
        <f t="shared" si="74"/>
        <v>#N/A</v>
      </c>
      <c r="AT102" s="6" t="str">
        <f t="shared" si="59"/>
        <v/>
      </c>
      <c r="AU102" s="6" t="str">
        <f t="shared" si="60"/>
        <v/>
      </c>
      <c r="AV102" s="6" t="str">
        <f t="shared" si="47"/>
        <v/>
      </c>
      <c r="AW102" s="103"/>
      <c r="BC102" s="3" t="s">
        <v>122</v>
      </c>
    </row>
    <row r="103" spans="1:55" s="12" customFormat="1" ht="13.5" customHeight="1" x14ac:dyDescent="0.2">
      <c r="A103" s="163">
        <v>88</v>
      </c>
      <c r="B103" s="7"/>
      <c r="C103" s="7"/>
      <c r="D103" s="120"/>
      <c r="E103" s="7"/>
      <c r="F103" s="7"/>
      <c r="G103" s="219"/>
      <c r="H103" s="7"/>
      <c r="I103" s="7"/>
      <c r="J103" s="9"/>
      <c r="K103" s="843"/>
      <c r="L103" s="838"/>
      <c r="M103" s="428"/>
      <c r="N103" s="429"/>
      <c r="O103" s="430"/>
      <c r="P103" s="422" t="str">
        <f t="shared" si="61"/>
        <v/>
      </c>
      <c r="Q103" s="422" t="str">
        <f t="shared" si="62"/>
        <v/>
      </c>
      <c r="R103" s="423" t="str">
        <f t="shared" si="63"/>
        <v/>
      </c>
      <c r="S103" s="424" t="str">
        <f t="shared" si="64"/>
        <v/>
      </c>
      <c r="T103" s="425" t="str">
        <f t="shared" si="65"/>
        <v/>
      </c>
      <c r="U103" s="425" t="str">
        <f t="shared" si="66"/>
        <v/>
      </c>
      <c r="V103" s="426" t="str">
        <f t="shared" si="67"/>
        <v/>
      </c>
      <c r="W103" s="38"/>
      <c r="X103" s="29" t="str">
        <f t="shared" si="48"/>
        <v/>
      </c>
      <c r="Y103" s="6" t="e">
        <f t="shared" si="49"/>
        <v>#N/A</v>
      </c>
      <c r="Z103" s="6" t="e">
        <f t="shared" si="50"/>
        <v>#N/A</v>
      </c>
      <c r="AA103" s="6" t="e">
        <f t="shared" si="51"/>
        <v>#N/A</v>
      </c>
      <c r="AB103" s="6" t="str">
        <f t="shared" si="52"/>
        <v/>
      </c>
      <c r="AC103" s="10">
        <f t="shared" si="53"/>
        <v>1</v>
      </c>
      <c r="AD103" s="6" t="e">
        <f t="shared" si="68"/>
        <v>#N/A</v>
      </c>
      <c r="AE103" s="6" t="e">
        <f t="shared" si="69"/>
        <v>#N/A</v>
      </c>
      <c r="AF103" s="6" t="e">
        <f t="shared" si="54"/>
        <v>#N/A</v>
      </c>
      <c r="AG103" s="6" t="e">
        <f t="shared" si="70"/>
        <v>#N/A</v>
      </c>
      <c r="AH103" s="11" t="str">
        <f t="shared" si="55"/>
        <v xml:space="preserve"> </v>
      </c>
      <c r="AI103" s="6" t="e">
        <f t="shared" si="71"/>
        <v>#N/A</v>
      </c>
      <c r="AJ103" s="6" t="e">
        <f t="shared" si="56"/>
        <v>#N/A</v>
      </c>
      <c r="AK103" s="6" t="e">
        <f t="shared" si="72"/>
        <v>#N/A</v>
      </c>
      <c r="AL103" s="6" t="e">
        <f t="shared" si="43"/>
        <v>#N/A</v>
      </c>
      <c r="AM103" s="6" t="e">
        <f t="shared" si="57"/>
        <v>#N/A</v>
      </c>
      <c r="AN103" s="6" t="e">
        <f t="shared" si="73"/>
        <v>#N/A</v>
      </c>
      <c r="AO103" s="6" t="e">
        <f t="shared" si="44"/>
        <v>#N/A</v>
      </c>
      <c r="AP103" s="6" t="e">
        <f t="shared" si="45"/>
        <v>#N/A</v>
      </c>
      <c r="AQ103" s="6" t="e">
        <f t="shared" si="46"/>
        <v>#N/A</v>
      </c>
      <c r="AR103" s="6">
        <f t="shared" si="58"/>
        <v>0</v>
      </c>
      <c r="AS103" s="6" t="e">
        <f t="shared" si="74"/>
        <v>#N/A</v>
      </c>
      <c r="AT103" s="6" t="str">
        <f t="shared" si="59"/>
        <v/>
      </c>
      <c r="AU103" s="6" t="str">
        <f t="shared" si="60"/>
        <v/>
      </c>
      <c r="AV103" s="6" t="str">
        <f t="shared" si="47"/>
        <v/>
      </c>
      <c r="AW103" s="103"/>
      <c r="BC103" s="3" t="s">
        <v>123</v>
      </c>
    </row>
    <row r="104" spans="1:55" s="12" customFormat="1" ht="13.5" customHeight="1" x14ac:dyDescent="0.2">
      <c r="A104" s="163">
        <v>89</v>
      </c>
      <c r="B104" s="7"/>
      <c r="C104" s="7"/>
      <c r="D104" s="120"/>
      <c r="E104" s="7"/>
      <c r="F104" s="7"/>
      <c r="G104" s="219"/>
      <c r="H104" s="7"/>
      <c r="I104" s="7"/>
      <c r="J104" s="9"/>
      <c r="K104" s="843"/>
      <c r="L104" s="838"/>
      <c r="M104" s="428"/>
      <c r="N104" s="429"/>
      <c r="O104" s="430"/>
      <c r="P104" s="422" t="str">
        <f t="shared" si="61"/>
        <v/>
      </c>
      <c r="Q104" s="422" t="str">
        <f t="shared" si="62"/>
        <v/>
      </c>
      <c r="R104" s="423" t="str">
        <f t="shared" si="63"/>
        <v/>
      </c>
      <c r="S104" s="424" t="str">
        <f t="shared" si="64"/>
        <v/>
      </c>
      <c r="T104" s="425" t="str">
        <f t="shared" si="65"/>
        <v/>
      </c>
      <c r="U104" s="425" t="str">
        <f t="shared" si="66"/>
        <v/>
      </c>
      <c r="V104" s="426" t="str">
        <f t="shared" si="67"/>
        <v/>
      </c>
      <c r="W104" s="38"/>
      <c r="X104" s="29" t="str">
        <f t="shared" si="48"/>
        <v/>
      </c>
      <c r="Y104" s="6" t="e">
        <f t="shared" si="49"/>
        <v>#N/A</v>
      </c>
      <c r="Z104" s="6" t="e">
        <f t="shared" si="50"/>
        <v>#N/A</v>
      </c>
      <c r="AA104" s="6" t="e">
        <f t="shared" si="51"/>
        <v>#N/A</v>
      </c>
      <c r="AB104" s="6" t="str">
        <f t="shared" si="52"/>
        <v/>
      </c>
      <c r="AC104" s="10">
        <f t="shared" si="53"/>
        <v>1</v>
      </c>
      <c r="AD104" s="6" t="e">
        <f t="shared" si="68"/>
        <v>#N/A</v>
      </c>
      <c r="AE104" s="6" t="e">
        <f t="shared" si="69"/>
        <v>#N/A</v>
      </c>
      <c r="AF104" s="6" t="e">
        <f t="shared" si="54"/>
        <v>#N/A</v>
      </c>
      <c r="AG104" s="6" t="e">
        <f t="shared" si="70"/>
        <v>#N/A</v>
      </c>
      <c r="AH104" s="11" t="str">
        <f t="shared" si="55"/>
        <v xml:space="preserve"> </v>
      </c>
      <c r="AI104" s="6" t="e">
        <f t="shared" si="71"/>
        <v>#N/A</v>
      </c>
      <c r="AJ104" s="6" t="e">
        <f t="shared" si="56"/>
        <v>#N/A</v>
      </c>
      <c r="AK104" s="6" t="e">
        <f t="shared" si="72"/>
        <v>#N/A</v>
      </c>
      <c r="AL104" s="6" t="e">
        <f t="shared" si="43"/>
        <v>#N/A</v>
      </c>
      <c r="AM104" s="6" t="e">
        <f t="shared" si="57"/>
        <v>#N/A</v>
      </c>
      <c r="AN104" s="6" t="e">
        <f t="shared" si="73"/>
        <v>#N/A</v>
      </c>
      <c r="AO104" s="6" t="e">
        <f t="shared" si="44"/>
        <v>#N/A</v>
      </c>
      <c r="AP104" s="6" t="e">
        <f t="shared" si="45"/>
        <v>#N/A</v>
      </c>
      <c r="AQ104" s="6" t="e">
        <f t="shared" si="46"/>
        <v>#N/A</v>
      </c>
      <c r="AR104" s="6">
        <f t="shared" si="58"/>
        <v>0</v>
      </c>
      <c r="AS104" s="6" t="e">
        <f t="shared" si="74"/>
        <v>#N/A</v>
      </c>
      <c r="AT104" s="6" t="str">
        <f t="shared" si="59"/>
        <v/>
      </c>
      <c r="AU104" s="6" t="str">
        <f t="shared" si="60"/>
        <v/>
      </c>
      <c r="AV104" s="6" t="str">
        <f t="shared" si="47"/>
        <v/>
      </c>
      <c r="AW104" s="103"/>
      <c r="BC104" s="3" t="s">
        <v>124</v>
      </c>
    </row>
    <row r="105" spans="1:55" s="12" customFormat="1" ht="13.5" customHeight="1" x14ac:dyDescent="0.2">
      <c r="A105" s="163">
        <v>90</v>
      </c>
      <c r="B105" s="7"/>
      <c r="C105" s="7"/>
      <c r="D105" s="120"/>
      <c r="E105" s="7"/>
      <c r="F105" s="7"/>
      <c r="G105" s="219"/>
      <c r="H105" s="7"/>
      <c r="I105" s="7"/>
      <c r="J105" s="9"/>
      <c r="K105" s="843"/>
      <c r="L105" s="838"/>
      <c r="M105" s="428"/>
      <c r="N105" s="429"/>
      <c r="O105" s="430"/>
      <c r="P105" s="422" t="str">
        <f t="shared" si="61"/>
        <v/>
      </c>
      <c r="Q105" s="422" t="str">
        <f t="shared" si="62"/>
        <v/>
      </c>
      <c r="R105" s="423" t="str">
        <f t="shared" si="63"/>
        <v/>
      </c>
      <c r="S105" s="424" t="str">
        <f t="shared" si="64"/>
        <v/>
      </c>
      <c r="T105" s="425" t="str">
        <f t="shared" si="65"/>
        <v/>
      </c>
      <c r="U105" s="425" t="str">
        <f t="shared" si="66"/>
        <v/>
      </c>
      <c r="V105" s="426" t="str">
        <f t="shared" si="67"/>
        <v/>
      </c>
      <c r="W105" s="38"/>
      <c r="X105" s="29" t="str">
        <f t="shared" si="48"/>
        <v/>
      </c>
      <c r="Y105" s="6" t="e">
        <f t="shared" si="49"/>
        <v>#N/A</v>
      </c>
      <c r="Z105" s="6" t="e">
        <f t="shared" si="50"/>
        <v>#N/A</v>
      </c>
      <c r="AA105" s="6" t="e">
        <f t="shared" si="51"/>
        <v>#N/A</v>
      </c>
      <c r="AB105" s="6" t="str">
        <f t="shared" si="52"/>
        <v/>
      </c>
      <c r="AC105" s="10">
        <f t="shared" si="53"/>
        <v>1</v>
      </c>
      <c r="AD105" s="6" t="e">
        <f t="shared" si="68"/>
        <v>#N/A</v>
      </c>
      <c r="AE105" s="6" t="e">
        <f t="shared" si="69"/>
        <v>#N/A</v>
      </c>
      <c r="AF105" s="6" t="e">
        <f t="shared" si="54"/>
        <v>#N/A</v>
      </c>
      <c r="AG105" s="6" t="e">
        <f t="shared" si="70"/>
        <v>#N/A</v>
      </c>
      <c r="AH105" s="11" t="str">
        <f t="shared" si="55"/>
        <v xml:space="preserve"> </v>
      </c>
      <c r="AI105" s="6" t="e">
        <f t="shared" si="71"/>
        <v>#N/A</v>
      </c>
      <c r="AJ105" s="6" t="e">
        <f t="shared" si="56"/>
        <v>#N/A</v>
      </c>
      <c r="AK105" s="6" t="e">
        <f t="shared" si="72"/>
        <v>#N/A</v>
      </c>
      <c r="AL105" s="6" t="e">
        <f t="shared" si="43"/>
        <v>#N/A</v>
      </c>
      <c r="AM105" s="6" t="e">
        <f t="shared" si="57"/>
        <v>#N/A</v>
      </c>
      <c r="AN105" s="6" t="e">
        <f t="shared" si="73"/>
        <v>#N/A</v>
      </c>
      <c r="AO105" s="6" t="e">
        <f t="shared" si="44"/>
        <v>#N/A</v>
      </c>
      <c r="AP105" s="6" t="e">
        <f t="shared" si="45"/>
        <v>#N/A</v>
      </c>
      <c r="AQ105" s="6" t="e">
        <f t="shared" si="46"/>
        <v>#N/A</v>
      </c>
      <c r="AR105" s="6">
        <f t="shared" si="58"/>
        <v>0</v>
      </c>
      <c r="AS105" s="6" t="e">
        <f t="shared" si="74"/>
        <v>#N/A</v>
      </c>
      <c r="AT105" s="6" t="str">
        <f t="shared" si="59"/>
        <v/>
      </c>
      <c r="AU105" s="6" t="str">
        <f t="shared" si="60"/>
        <v/>
      </c>
      <c r="AV105" s="6" t="str">
        <f t="shared" si="47"/>
        <v/>
      </c>
      <c r="AW105" s="103"/>
      <c r="BC105" s="3" t="s">
        <v>125</v>
      </c>
    </row>
    <row r="106" spans="1:55" s="12" customFormat="1" ht="13.5" customHeight="1" x14ac:dyDescent="0.2">
      <c r="A106" s="163">
        <v>91</v>
      </c>
      <c r="B106" s="7"/>
      <c r="C106" s="7"/>
      <c r="D106" s="120"/>
      <c r="E106" s="7"/>
      <c r="F106" s="7"/>
      <c r="G106" s="219"/>
      <c r="H106" s="7"/>
      <c r="I106" s="7"/>
      <c r="J106" s="9"/>
      <c r="K106" s="843"/>
      <c r="L106" s="838"/>
      <c r="M106" s="428"/>
      <c r="N106" s="429"/>
      <c r="O106" s="430"/>
      <c r="P106" s="422" t="str">
        <f t="shared" si="61"/>
        <v/>
      </c>
      <c r="Q106" s="422" t="str">
        <f t="shared" si="62"/>
        <v/>
      </c>
      <c r="R106" s="423" t="str">
        <f t="shared" si="63"/>
        <v/>
      </c>
      <c r="S106" s="424" t="str">
        <f t="shared" si="64"/>
        <v/>
      </c>
      <c r="T106" s="425" t="str">
        <f t="shared" si="65"/>
        <v/>
      </c>
      <c r="U106" s="425" t="str">
        <f t="shared" si="66"/>
        <v/>
      </c>
      <c r="V106" s="426" t="str">
        <f t="shared" si="67"/>
        <v/>
      </c>
      <c r="W106" s="38"/>
      <c r="X106" s="29" t="str">
        <f t="shared" si="48"/>
        <v/>
      </c>
      <c r="Y106" s="6" t="e">
        <f t="shared" si="49"/>
        <v>#N/A</v>
      </c>
      <c r="Z106" s="6" t="e">
        <f t="shared" si="50"/>
        <v>#N/A</v>
      </c>
      <c r="AA106" s="6" t="e">
        <f t="shared" si="51"/>
        <v>#N/A</v>
      </c>
      <c r="AB106" s="6" t="str">
        <f t="shared" si="52"/>
        <v/>
      </c>
      <c r="AC106" s="10">
        <f t="shared" si="53"/>
        <v>1</v>
      </c>
      <c r="AD106" s="6" t="e">
        <f t="shared" si="68"/>
        <v>#N/A</v>
      </c>
      <c r="AE106" s="6" t="e">
        <f t="shared" si="69"/>
        <v>#N/A</v>
      </c>
      <c r="AF106" s="6" t="e">
        <f t="shared" si="54"/>
        <v>#N/A</v>
      </c>
      <c r="AG106" s="6" t="e">
        <f t="shared" si="70"/>
        <v>#N/A</v>
      </c>
      <c r="AH106" s="11" t="str">
        <f t="shared" si="55"/>
        <v xml:space="preserve"> </v>
      </c>
      <c r="AI106" s="6" t="e">
        <f t="shared" si="71"/>
        <v>#N/A</v>
      </c>
      <c r="AJ106" s="6" t="e">
        <f t="shared" si="56"/>
        <v>#N/A</v>
      </c>
      <c r="AK106" s="6" t="e">
        <f t="shared" si="72"/>
        <v>#N/A</v>
      </c>
      <c r="AL106" s="6" t="e">
        <f t="shared" si="43"/>
        <v>#N/A</v>
      </c>
      <c r="AM106" s="6" t="e">
        <f t="shared" si="57"/>
        <v>#N/A</v>
      </c>
      <c r="AN106" s="6" t="e">
        <f t="shared" si="73"/>
        <v>#N/A</v>
      </c>
      <c r="AO106" s="6" t="e">
        <f t="shared" si="44"/>
        <v>#N/A</v>
      </c>
      <c r="AP106" s="6" t="e">
        <f t="shared" si="45"/>
        <v>#N/A</v>
      </c>
      <c r="AQ106" s="6" t="e">
        <f t="shared" si="46"/>
        <v>#N/A</v>
      </c>
      <c r="AR106" s="6">
        <f t="shared" si="58"/>
        <v>0</v>
      </c>
      <c r="AS106" s="6" t="e">
        <f t="shared" si="74"/>
        <v>#N/A</v>
      </c>
      <c r="AT106" s="6" t="str">
        <f t="shared" si="59"/>
        <v/>
      </c>
      <c r="AU106" s="6" t="str">
        <f t="shared" si="60"/>
        <v/>
      </c>
      <c r="AV106" s="6" t="str">
        <f t="shared" si="47"/>
        <v/>
      </c>
      <c r="AW106" s="103"/>
      <c r="BC106" s="3" t="s">
        <v>126</v>
      </c>
    </row>
    <row r="107" spans="1:55" s="12" customFormat="1" ht="13.5" customHeight="1" x14ac:dyDescent="0.2">
      <c r="A107" s="163">
        <v>92</v>
      </c>
      <c r="B107" s="7"/>
      <c r="C107" s="7"/>
      <c r="D107" s="120"/>
      <c r="E107" s="7"/>
      <c r="F107" s="7"/>
      <c r="G107" s="219"/>
      <c r="H107" s="7"/>
      <c r="I107" s="7"/>
      <c r="J107" s="9"/>
      <c r="K107" s="843"/>
      <c r="L107" s="838"/>
      <c r="M107" s="428"/>
      <c r="N107" s="429"/>
      <c r="O107" s="430"/>
      <c r="P107" s="422" t="str">
        <f t="shared" si="61"/>
        <v/>
      </c>
      <c r="Q107" s="422" t="str">
        <f t="shared" si="62"/>
        <v/>
      </c>
      <c r="R107" s="423" t="str">
        <f t="shared" si="63"/>
        <v/>
      </c>
      <c r="S107" s="424" t="str">
        <f t="shared" si="64"/>
        <v/>
      </c>
      <c r="T107" s="425" t="str">
        <f t="shared" si="65"/>
        <v/>
      </c>
      <c r="U107" s="425" t="str">
        <f t="shared" si="66"/>
        <v/>
      </c>
      <c r="V107" s="426" t="str">
        <f t="shared" si="67"/>
        <v/>
      </c>
      <c r="W107" s="38"/>
      <c r="X107" s="29" t="str">
        <f t="shared" si="48"/>
        <v/>
      </c>
      <c r="Y107" s="6" t="e">
        <f t="shared" si="49"/>
        <v>#N/A</v>
      </c>
      <c r="Z107" s="6" t="e">
        <f t="shared" si="50"/>
        <v>#N/A</v>
      </c>
      <c r="AA107" s="6" t="e">
        <f t="shared" si="51"/>
        <v>#N/A</v>
      </c>
      <c r="AB107" s="6" t="str">
        <f t="shared" si="52"/>
        <v/>
      </c>
      <c r="AC107" s="10">
        <f t="shared" si="53"/>
        <v>1</v>
      </c>
      <c r="AD107" s="6" t="e">
        <f t="shared" si="68"/>
        <v>#N/A</v>
      </c>
      <c r="AE107" s="6" t="e">
        <f t="shared" si="69"/>
        <v>#N/A</v>
      </c>
      <c r="AF107" s="6" t="e">
        <f t="shared" si="54"/>
        <v>#N/A</v>
      </c>
      <c r="AG107" s="6" t="e">
        <f t="shared" si="70"/>
        <v>#N/A</v>
      </c>
      <c r="AH107" s="11" t="str">
        <f t="shared" si="55"/>
        <v xml:space="preserve"> </v>
      </c>
      <c r="AI107" s="6" t="e">
        <f t="shared" si="71"/>
        <v>#N/A</v>
      </c>
      <c r="AJ107" s="6" t="e">
        <f t="shared" si="56"/>
        <v>#N/A</v>
      </c>
      <c r="AK107" s="6" t="e">
        <f t="shared" si="72"/>
        <v>#N/A</v>
      </c>
      <c r="AL107" s="6" t="e">
        <f t="shared" si="43"/>
        <v>#N/A</v>
      </c>
      <c r="AM107" s="6" t="e">
        <f t="shared" si="57"/>
        <v>#N/A</v>
      </c>
      <c r="AN107" s="6" t="e">
        <f t="shared" si="73"/>
        <v>#N/A</v>
      </c>
      <c r="AO107" s="6" t="e">
        <f t="shared" si="44"/>
        <v>#N/A</v>
      </c>
      <c r="AP107" s="6" t="e">
        <f t="shared" si="45"/>
        <v>#N/A</v>
      </c>
      <c r="AQ107" s="6" t="e">
        <f t="shared" si="46"/>
        <v>#N/A</v>
      </c>
      <c r="AR107" s="6">
        <f t="shared" si="58"/>
        <v>0</v>
      </c>
      <c r="AS107" s="6" t="e">
        <f t="shared" si="74"/>
        <v>#N/A</v>
      </c>
      <c r="AT107" s="6" t="str">
        <f t="shared" si="59"/>
        <v/>
      </c>
      <c r="AU107" s="6" t="str">
        <f t="shared" si="60"/>
        <v/>
      </c>
      <c r="AV107" s="6" t="str">
        <f t="shared" si="47"/>
        <v/>
      </c>
      <c r="AW107" s="103"/>
      <c r="BC107" s="3" t="s">
        <v>127</v>
      </c>
    </row>
    <row r="108" spans="1:55" s="12" customFormat="1" ht="13.5" customHeight="1" x14ac:dyDescent="0.2">
      <c r="A108" s="163">
        <v>93</v>
      </c>
      <c r="B108" s="7"/>
      <c r="C108" s="7"/>
      <c r="D108" s="120"/>
      <c r="E108" s="7"/>
      <c r="F108" s="7"/>
      <c r="G108" s="219"/>
      <c r="H108" s="7"/>
      <c r="I108" s="7"/>
      <c r="J108" s="9"/>
      <c r="K108" s="843"/>
      <c r="L108" s="838"/>
      <c r="M108" s="428"/>
      <c r="N108" s="429"/>
      <c r="O108" s="430"/>
      <c r="P108" s="422" t="str">
        <f t="shared" si="61"/>
        <v/>
      </c>
      <c r="Q108" s="422" t="str">
        <f t="shared" si="62"/>
        <v/>
      </c>
      <c r="R108" s="423" t="str">
        <f t="shared" si="63"/>
        <v/>
      </c>
      <c r="S108" s="424" t="str">
        <f t="shared" si="64"/>
        <v/>
      </c>
      <c r="T108" s="425" t="str">
        <f t="shared" si="65"/>
        <v/>
      </c>
      <c r="U108" s="425" t="str">
        <f t="shared" si="66"/>
        <v/>
      </c>
      <c r="V108" s="426" t="str">
        <f t="shared" si="67"/>
        <v/>
      </c>
      <c r="W108" s="38"/>
      <c r="X108" s="29" t="str">
        <f t="shared" si="48"/>
        <v/>
      </c>
      <c r="Y108" s="6" t="e">
        <f t="shared" si="49"/>
        <v>#N/A</v>
      </c>
      <c r="Z108" s="6" t="e">
        <f t="shared" si="50"/>
        <v>#N/A</v>
      </c>
      <c r="AA108" s="6" t="e">
        <f t="shared" si="51"/>
        <v>#N/A</v>
      </c>
      <c r="AB108" s="6" t="str">
        <f t="shared" si="52"/>
        <v/>
      </c>
      <c r="AC108" s="10">
        <f t="shared" si="53"/>
        <v>1</v>
      </c>
      <c r="AD108" s="6" t="e">
        <f t="shared" si="68"/>
        <v>#N/A</v>
      </c>
      <c r="AE108" s="6" t="e">
        <f t="shared" si="69"/>
        <v>#N/A</v>
      </c>
      <c r="AF108" s="6" t="e">
        <f t="shared" si="54"/>
        <v>#N/A</v>
      </c>
      <c r="AG108" s="6" t="e">
        <f t="shared" si="70"/>
        <v>#N/A</v>
      </c>
      <c r="AH108" s="11" t="str">
        <f t="shared" si="55"/>
        <v xml:space="preserve"> </v>
      </c>
      <c r="AI108" s="6" t="e">
        <f t="shared" si="71"/>
        <v>#N/A</v>
      </c>
      <c r="AJ108" s="6" t="e">
        <f t="shared" si="56"/>
        <v>#N/A</v>
      </c>
      <c r="AK108" s="6" t="e">
        <f t="shared" si="72"/>
        <v>#N/A</v>
      </c>
      <c r="AL108" s="6" t="e">
        <f t="shared" si="43"/>
        <v>#N/A</v>
      </c>
      <c r="AM108" s="6" t="e">
        <f t="shared" si="57"/>
        <v>#N/A</v>
      </c>
      <c r="AN108" s="6" t="e">
        <f t="shared" si="73"/>
        <v>#N/A</v>
      </c>
      <c r="AO108" s="6" t="e">
        <f t="shared" si="44"/>
        <v>#N/A</v>
      </c>
      <c r="AP108" s="6" t="e">
        <f t="shared" si="45"/>
        <v>#N/A</v>
      </c>
      <c r="AQ108" s="6" t="e">
        <f t="shared" si="46"/>
        <v>#N/A</v>
      </c>
      <c r="AR108" s="6">
        <f t="shared" si="58"/>
        <v>0</v>
      </c>
      <c r="AS108" s="6" t="e">
        <f t="shared" si="74"/>
        <v>#N/A</v>
      </c>
      <c r="AT108" s="6" t="str">
        <f t="shared" si="59"/>
        <v/>
      </c>
      <c r="AU108" s="6" t="str">
        <f t="shared" si="60"/>
        <v/>
      </c>
      <c r="AV108" s="6" t="str">
        <f t="shared" si="47"/>
        <v/>
      </c>
      <c r="AW108" s="103"/>
      <c r="BC108" s="3" t="s">
        <v>128</v>
      </c>
    </row>
    <row r="109" spans="1:55" s="12" customFormat="1" ht="13.5" customHeight="1" x14ac:dyDescent="0.2">
      <c r="A109" s="163">
        <v>94</v>
      </c>
      <c r="B109" s="7"/>
      <c r="C109" s="7"/>
      <c r="D109" s="120"/>
      <c r="E109" s="7"/>
      <c r="F109" s="7"/>
      <c r="G109" s="219"/>
      <c r="H109" s="7"/>
      <c r="I109" s="7"/>
      <c r="J109" s="9"/>
      <c r="K109" s="843"/>
      <c r="L109" s="838"/>
      <c r="M109" s="428"/>
      <c r="N109" s="429"/>
      <c r="O109" s="430"/>
      <c r="P109" s="422" t="str">
        <f t="shared" si="61"/>
        <v/>
      </c>
      <c r="Q109" s="422" t="str">
        <f t="shared" si="62"/>
        <v/>
      </c>
      <c r="R109" s="423" t="str">
        <f t="shared" si="63"/>
        <v/>
      </c>
      <c r="S109" s="424" t="str">
        <f t="shared" si="64"/>
        <v/>
      </c>
      <c r="T109" s="425" t="str">
        <f t="shared" si="65"/>
        <v/>
      </c>
      <c r="U109" s="425" t="str">
        <f t="shared" si="66"/>
        <v/>
      </c>
      <c r="V109" s="426" t="str">
        <f t="shared" si="67"/>
        <v/>
      </c>
      <c r="W109" s="38"/>
      <c r="X109" s="29" t="str">
        <f t="shared" si="48"/>
        <v/>
      </c>
      <c r="Y109" s="6" t="e">
        <f t="shared" si="49"/>
        <v>#N/A</v>
      </c>
      <c r="Z109" s="6" t="e">
        <f t="shared" si="50"/>
        <v>#N/A</v>
      </c>
      <c r="AA109" s="6" t="e">
        <f t="shared" si="51"/>
        <v>#N/A</v>
      </c>
      <c r="AB109" s="6" t="str">
        <f t="shared" si="52"/>
        <v/>
      </c>
      <c r="AC109" s="10">
        <f t="shared" si="53"/>
        <v>1</v>
      </c>
      <c r="AD109" s="6" t="e">
        <f t="shared" si="68"/>
        <v>#N/A</v>
      </c>
      <c r="AE109" s="6" t="e">
        <f t="shared" si="69"/>
        <v>#N/A</v>
      </c>
      <c r="AF109" s="6" t="e">
        <f t="shared" si="54"/>
        <v>#N/A</v>
      </c>
      <c r="AG109" s="6" t="e">
        <f t="shared" si="70"/>
        <v>#N/A</v>
      </c>
      <c r="AH109" s="11" t="str">
        <f t="shared" si="55"/>
        <v xml:space="preserve"> </v>
      </c>
      <c r="AI109" s="6" t="e">
        <f t="shared" si="71"/>
        <v>#N/A</v>
      </c>
      <c r="AJ109" s="6" t="e">
        <f t="shared" si="56"/>
        <v>#N/A</v>
      </c>
      <c r="AK109" s="6" t="e">
        <f t="shared" si="72"/>
        <v>#N/A</v>
      </c>
      <c r="AL109" s="6" t="e">
        <f t="shared" si="43"/>
        <v>#N/A</v>
      </c>
      <c r="AM109" s="6" t="e">
        <f t="shared" si="57"/>
        <v>#N/A</v>
      </c>
      <c r="AN109" s="6" t="e">
        <f t="shared" si="73"/>
        <v>#N/A</v>
      </c>
      <c r="AO109" s="6" t="e">
        <f t="shared" si="44"/>
        <v>#N/A</v>
      </c>
      <c r="AP109" s="6" t="e">
        <f t="shared" si="45"/>
        <v>#N/A</v>
      </c>
      <c r="AQ109" s="6" t="e">
        <f t="shared" si="46"/>
        <v>#N/A</v>
      </c>
      <c r="AR109" s="6">
        <f t="shared" si="58"/>
        <v>0</v>
      </c>
      <c r="AS109" s="6" t="e">
        <f t="shared" si="74"/>
        <v>#N/A</v>
      </c>
      <c r="AT109" s="6" t="str">
        <f t="shared" si="59"/>
        <v/>
      </c>
      <c r="AU109" s="6" t="str">
        <f t="shared" si="60"/>
        <v/>
      </c>
      <c r="AV109" s="6" t="str">
        <f t="shared" si="47"/>
        <v/>
      </c>
      <c r="AW109" s="103"/>
      <c r="BC109" s="3" t="s">
        <v>129</v>
      </c>
    </row>
    <row r="110" spans="1:55" s="12" customFormat="1" ht="13.5" customHeight="1" x14ac:dyDescent="0.2">
      <c r="A110" s="163">
        <v>95</v>
      </c>
      <c r="B110" s="7"/>
      <c r="C110" s="7"/>
      <c r="D110" s="120"/>
      <c r="E110" s="7"/>
      <c r="F110" s="7"/>
      <c r="G110" s="219"/>
      <c r="H110" s="7"/>
      <c r="I110" s="7"/>
      <c r="J110" s="9"/>
      <c r="K110" s="843"/>
      <c r="L110" s="838"/>
      <c r="M110" s="428"/>
      <c r="N110" s="429"/>
      <c r="O110" s="430"/>
      <c r="P110" s="422" t="str">
        <f t="shared" si="61"/>
        <v/>
      </c>
      <c r="Q110" s="422" t="str">
        <f t="shared" si="62"/>
        <v/>
      </c>
      <c r="R110" s="423" t="str">
        <f t="shared" si="63"/>
        <v/>
      </c>
      <c r="S110" s="424" t="str">
        <f t="shared" si="64"/>
        <v/>
      </c>
      <c r="T110" s="425" t="str">
        <f t="shared" si="65"/>
        <v/>
      </c>
      <c r="U110" s="425" t="str">
        <f t="shared" si="66"/>
        <v/>
      </c>
      <c r="V110" s="426" t="str">
        <f t="shared" si="67"/>
        <v/>
      </c>
      <c r="W110" s="38"/>
      <c r="X110" s="29" t="str">
        <f t="shared" si="48"/>
        <v/>
      </c>
      <c r="Y110" s="6" t="e">
        <f t="shared" si="49"/>
        <v>#N/A</v>
      </c>
      <c r="Z110" s="6" t="e">
        <f t="shared" si="50"/>
        <v>#N/A</v>
      </c>
      <c r="AA110" s="6" t="e">
        <f t="shared" si="51"/>
        <v>#N/A</v>
      </c>
      <c r="AB110" s="6" t="str">
        <f t="shared" si="52"/>
        <v/>
      </c>
      <c r="AC110" s="10">
        <f t="shared" si="53"/>
        <v>1</v>
      </c>
      <c r="AD110" s="6" t="e">
        <f t="shared" si="68"/>
        <v>#N/A</v>
      </c>
      <c r="AE110" s="6" t="e">
        <f t="shared" si="69"/>
        <v>#N/A</v>
      </c>
      <c r="AF110" s="6" t="e">
        <f t="shared" si="54"/>
        <v>#N/A</v>
      </c>
      <c r="AG110" s="6" t="e">
        <f t="shared" si="70"/>
        <v>#N/A</v>
      </c>
      <c r="AH110" s="11" t="str">
        <f t="shared" si="55"/>
        <v xml:space="preserve"> </v>
      </c>
      <c r="AI110" s="6" t="e">
        <f t="shared" si="71"/>
        <v>#N/A</v>
      </c>
      <c r="AJ110" s="6" t="e">
        <f t="shared" si="56"/>
        <v>#N/A</v>
      </c>
      <c r="AK110" s="6" t="e">
        <f t="shared" si="72"/>
        <v>#N/A</v>
      </c>
      <c r="AL110" s="6" t="e">
        <f t="shared" si="43"/>
        <v>#N/A</v>
      </c>
      <c r="AM110" s="6" t="e">
        <f t="shared" si="57"/>
        <v>#N/A</v>
      </c>
      <c r="AN110" s="6" t="e">
        <f t="shared" si="73"/>
        <v>#N/A</v>
      </c>
      <c r="AO110" s="6" t="e">
        <f t="shared" si="44"/>
        <v>#N/A</v>
      </c>
      <c r="AP110" s="6" t="e">
        <f t="shared" si="45"/>
        <v>#N/A</v>
      </c>
      <c r="AQ110" s="6" t="e">
        <f t="shared" si="46"/>
        <v>#N/A</v>
      </c>
      <c r="AR110" s="6">
        <f t="shared" si="58"/>
        <v>0</v>
      </c>
      <c r="AS110" s="6" t="e">
        <f t="shared" si="74"/>
        <v>#N/A</v>
      </c>
      <c r="AT110" s="6" t="str">
        <f t="shared" si="59"/>
        <v/>
      </c>
      <c r="AU110" s="6" t="str">
        <f t="shared" si="60"/>
        <v/>
      </c>
      <c r="AV110" s="6" t="str">
        <f t="shared" si="47"/>
        <v/>
      </c>
      <c r="AW110" s="103"/>
      <c r="BC110" s="3" t="s">
        <v>130</v>
      </c>
    </row>
    <row r="111" spans="1:55" s="12" customFormat="1" ht="13.5" customHeight="1" x14ac:dyDescent="0.2">
      <c r="A111" s="163">
        <v>96</v>
      </c>
      <c r="B111" s="7"/>
      <c r="C111" s="7"/>
      <c r="D111" s="120"/>
      <c r="E111" s="7"/>
      <c r="F111" s="7"/>
      <c r="G111" s="219"/>
      <c r="H111" s="7"/>
      <c r="I111" s="7"/>
      <c r="J111" s="9"/>
      <c r="K111" s="843"/>
      <c r="L111" s="838"/>
      <c r="M111" s="428"/>
      <c r="N111" s="429"/>
      <c r="O111" s="430"/>
      <c r="P111" s="422" t="str">
        <f t="shared" si="61"/>
        <v/>
      </c>
      <c r="Q111" s="422" t="str">
        <f t="shared" si="62"/>
        <v/>
      </c>
      <c r="R111" s="423" t="str">
        <f t="shared" si="63"/>
        <v/>
      </c>
      <c r="S111" s="424" t="str">
        <f t="shared" si="64"/>
        <v/>
      </c>
      <c r="T111" s="425" t="str">
        <f t="shared" si="65"/>
        <v/>
      </c>
      <c r="U111" s="425" t="str">
        <f t="shared" si="66"/>
        <v/>
      </c>
      <c r="V111" s="426" t="str">
        <f t="shared" si="67"/>
        <v/>
      </c>
      <c r="W111" s="38"/>
      <c r="X111" s="29" t="str">
        <f t="shared" si="48"/>
        <v/>
      </c>
      <c r="Y111" s="6" t="e">
        <f t="shared" si="49"/>
        <v>#N/A</v>
      </c>
      <c r="Z111" s="6" t="e">
        <f t="shared" si="50"/>
        <v>#N/A</v>
      </c>
      <c r="AA111" s="6" t="e">
        <f t="shared" si="51"/>
        <v>#N/A</v>
      </c>
      <c r="AB111" s="6" t="str">
        <f t="shared" si="52"/>
        <v/>
      </c>
      <c r="AC111" s="10">
        <f t="shared" si="53"/>
        <v>1</v>
      </c>
      <c r="AD111" s="6" t="e">
        <f t="shared" si="68"/>
        <v>#N/A</v>
      </c>
      <c r="AE111" s="6" t="e">
        <f t="shared" si="69"/>
        <v>#N/A</v>
      </c>
      <c r="AF111" s="6" t="e">
        <f t="shared" si="54"/>
        <v>#N/A</v>
      </c>
      <c r="AG111" s="6" t="e">
        <f t="shared" si="70"/>
        <v>#N/A</v>
      </c>
      <c r="AH111" s="11" t="str">
        <f t="shared" si="55"/>
        <v xml:space="preserve"> </v>
      </c>
      <c r="AI111" s="6" t="e">
        <f t="shared" si="71"/>
        <v>#N/A</v>
      </c>
      <c r="AJ111" s="6" t="e">
        <f t="shared" si="56"/>
        <v>#N/A</v>
      </c>
      <c r="AK111" s="6" t="e">
        <f t="shared" si="72"/>
        <v>#N/A</v>
      </c>
      <c r="AL111" s="6" t="e">
        <f t="shared" si="43"/>
        <v>#N/A</v>
      </c>
      <c r="AM111" s="6" t="e">
        <f t="shared" si="57"/>
        <v>#N/A</v>
      </c>
      <c r="AN111" s="6" t="e">
        <f t="shared" si="73"/>
        <v>#N/A</v>
      </c>
      <c r="AO111" s="6" t="e">
        <f t="shared" si="44"/>
        <v>#N/A</v>
      </c>
      <c r="AP111" s="6" t="e">
        <f t="shared" si="45"/>
        <v>#N/A</v>
      </c>
      <c r="AQ111" s="6" t="e">
        <f t="shared" si="46"/>
        <v>#N/A</v>
      </c>
      <c r="AR111" s="6">
        <f t="shared" si="58"/>
        <v>0</v>
      </c>
      <c r="AS111" s="6" t="e">
        <f t="shared" si="74"/>
        <v>#N/A</v>
      </c>
      <c r="AT111" s="6" t="str">
        <f t="shared" si="59"/>
        <v/>
      </c>
      <c r="AU111" s="6" t="str">
        <f t="shared" si="60"/>
        <v/>
      </c>
      <c r="AV111" s="6" t="str">
        <f t="shared" si="47"/>
        <v/>
      </c>
      <c r="AW111" s="103"/>
      <c r="BC111" s="3" t="s">
        <v>70</v>
      </c>
    </row>
    <row r="112" spans="1:55" s="12" customFormat="1" ht="13.5" customHeight="1" x14ac:dyDescent="0.2">
      <c r="A112" s="163">
        <v>97</v>
      </c>
      <c r="B112" s="7"/>
      <c r="C112" s="7"/>
      <c r="D112" s="120"/>
      <c r="E112" s="7"/>
      <c r="F112" s="7"/>
      <c r="G112" s="219"/>
      <c r="H112" s="7"/>
      <c r="I112" s="7"/>
      <c r="J112" s="9"/>
      <c r="K112" s="843"/>
      <c r="L112" s="838"/>
      <c r="M112" s="428"/>
      <c r="N112" s="429"/>
      <c r="O112" s="430"/>
      <c r="P112" s="422" t="str">
        <f t="shared" si="61"/>
        <v/>
      </c>
      <c r="Q112" s="422" t="str">
        <f t="shared" si="62"/>
        <v/>
      </c>
      <c r="R112" s="423" t="str">
        <f t="shared" si="63"/>
        <v/>
      </c>
      <c r="S112" s="424" t="str">
        <f t="shared" si="64"/>
        <v/>
      </c>
      <c r="T112" s="425" t="str">
        <f t="shared" si="65"/>
        <v/>
      </c>
      <c r="U112" s="425" t="str">
        <f t="shared" si="66"/>
        <v/>
      </c>
      <c r="V112" s="426" t="str">
        <f t="shared" si="67"/>
        <v/>
      </c>
      <c r="W112" s="38"/>
      <c r="X112" s="29" t="str">
        <f t="shared" si="48"/>
        <v/>
      </c>
      <c r="Y112" s="6" t="e">
        <f t="shared" si="49"/>
        <v>#N/A</v>
      </c>
      <c r="Z112" s="6" t="e">
        <f t="shared" si="50"/>
        <v>#N/A</v>
      </c>
      <c r="AA112" s="6" t="e">
        <f t="shared" si="51"/>
        <v>#N/A</v>
      </c>
      <c r="AB112" s="6" t="str">
        <f t="shared" si="52"/>
        <v/>
      </c>
      <c r="AC112" s="10">
        <f t="shared" si="53"/>
        <v>1</v>
      </c>
      <c r="AD112" s="6" t="e">
        <f t="shared" si="68"/>
        <v>#N/A</v>
      </c>
      <c r="AE112" s="6" t="e">
        <f t="shared" si="69"/>
        <v>#N/A</v>
      </c>
      <c r="AF112" s="6" t="e">
        <f t="shared" si="54"/>
        <v>#N/A</v>
      </c>
      <c r="AG112" s="6" t="e">
        <f t="shared" si="70"/>
        <v>#N/A</v>
      </c>
      <c r="AH112" s="11" t="str">
        <f t="shared" si="55"/>
        <v xml:space="preserve"> </v>
      </c>
      <c r="AI112" s="6" t="e">
        <f t="shared" si="71"/>
        <v>#N/A</v>
      </c>
      <c r="AJ112" s="6" t="e">
        <f t="shared" si="56"/>
        <v>#N/A</v>
      </c>
      <c r="AK112" s="6" t="e">
        <f t="shared" si="72"/>
        <v>#N/A</v>
      </c>
      <c r="AL112" s="6" t="e">
        <f t="shared" si="43"/>
        <v>#N/A</v>
      </c>
      <c r="AM112" s="6" t="e">
        <f t="shared" si="57"/>
        <v>#N/A</v>
      </c>
      <c r="AN112" s="6" t="e">
        <f t="shared" si="73"/>
        <v>#N/A</v>
      </c>
      <c r="AO112" s="6" t="e">
        <f t="shared" si="44"/>
        <v>#N/A</v>
      </c>
      <c r="AP112" s="6" t="e">
        <f t="shared" si="45"/>
        <v>#N/A</v>
      </c>
      <c r="AQ112" s="6" t="e">
        <f t="shared" si="46"/>
        <v>#N/A</v>
      </c>
      <c r="AR112" s="6">
        <f t="shared" si="58"/>
        <v>0</v>
      </c>
      <c r="AS112" s="6" t="e">
        <f t="shared" si="74"/>
        <v>#N/A</v>
      </c>
      <c r="AT112" s="6" t="str">
        <f t="shared" si="59"/>
        <v/>
      </c>
      <c r="AU112" s="6" t="str">
        <f t="shared" si="60"/>
        <v/>
      </c>
      <c r="AV112" s="6" t="str">
        <f t="shared" si="47"/>
        <v/>
      </c>
      <c r="AW112" s="103"/>
      <c r="BC112" s="3" t="s">
        <v>71</v>
      </c>
    </row>
    <row r="113" spans="1:55" s="12" customFormat="1" ht="13.5" customHeight="1" x14ac:dyDescent="0.2">
      <c r="A113" s="163">
        <v>98</v>
      </c>
      <c r="B113" s="7"/>
      <c r="C113" s="7"/>
      <c r="D113" s="120"/>
      <c r="E113" s="7"/>
      <c r="F113" s="7"/>
      <c r="G113" s="219"/>
      <c r="H113" s="7"/>
      <c r="I113" s="7"/>
      <c r="J113" s="9"/>
      <c r="K113" s="843"/>
      <c r="L113" s="838"/>
      <c r="M113" s="428"/>
      <c r="N113" s="429"/>
      <c r="O113" s="430"/>
      <c r="P113" s="422" t="str">
        <f t="shared" si="61"/>
        <v/>
      </c>
      <c r="Q113" s="422" t="str">
        <f t="shared" si="62"/>
        <v/>
      </c>
      <c r="R113" s="423" t="str">
        <f t="shared" si="63"/>
        <v/>
      </c>
      <c r="S113" s="424" t="str">
        <f t="shared" si="64"/>
        <v/>
      </c>
      <c r="T113" s="425" t="str">
        <f t="shared" si="65"/>
        <v/>
      </c>
      <c r="U113" s="425" t="str">
        <f t="shared" si="66"/>
        <v/>
      </c>
      <c r="V113" s="426" t="str">
        <f t="shared" si="67"/>
        <v/>
      </c>
      <c r="W113" s="38"/>
      <c r="X113" s="29" t="str">
        <f t="shared" si="48"/>
        <v/>
      </c>
      <c r="Y113" s="6" t="e">
        <f t="shared" si="49"/>
        <v>#N/A</v>
      </c>
      <c r="Z113" s="6" t="e">
        <f t="shared" si="50"/>
        <v>#N/A</v>
      </c>
      <c r="AA113" s="6" t="e">
        <f t="shared" si="51"/>
        <v>#N/A</v>
      </c>
      <c r="AB113" s="6" t="str">
        <f t="shared" si="52"/>
        <v/>
      </c>
      <c r="AC113" s="10">
        <f t="shared" si="53"/>
        <v>1</v>
      </c>
      <c r="AD113" s="6" t="e">
        <f t="shared" si="68"/>
        <v>#N/A</v>
      </c>
      <c r="AE113" s="6" t="e">
        <f t="shared" si="69"/>
        <v>#N/A</v>
      </c>
      <c r="AF113" s="6" t="e">
        <f t="shared" si="54"/>
        <v>#N/A</v>
      </c>
      <c r="AG113" s="6" t="e">
        <f t="shared" si="70"/>
        <v>#N/A</v>
      </c>
      <c r="AH113" s="11" t="str">
        <f t="shared" si="55"/>
        <v xml:space="preserve"> </v>
      </c>
      <c r="AI113" s="6" t="e">
        <f t="shared" si="71"/>
        <v>#N/A</v>
      </c>
      <c r="AJ113" s="6" t="e">
        <f t="shared" si="56"/>
        <v>#N/A</v>
      </c>
      <c r="AK113" s="6" t="e">
        <f t="shared" si="72"/>
        <v>#N/A</v>
      </c>
      <c r="AL113" s="6" t="e">
        <f t="shared" si="43"/>
        <v>#N/A</v>
      </c>
      <c r="AM113" s="6" t="e">
        <f t="shared" si="57"/>
        <v>#N/A</v>
      </c>
      <c r="AN113" s="6" t="e">
        <f t="shared" si="73"/>
        <v>#N/A</v>
      </c>
      <c r="AO113" s="6" t="e">
        <f t="shared" si="44"/>
        <v>#N/A</v>
      </c>
      <c r="AP113" s="6" t="e">
        <f t="shared" si="45"/>
        <v>#N/A</v>
      </c>
      <c r="AQ113" s="6" t="e">
        <f t="shared" si="46"/>
        <v>#N/A</v>
      </c>
      <c r="AR113" s="6">
        <f t="shared" si="58"/>
        <v>0</v>
      </c>
      <c r="AS113" s="6" t="e">
        <f t="shared" si="74"/>
        <v>#N/A</v>
      </c>
      <c r="AT113" s="6" t="str">
        <f t="shared" si="59"/>
        <v/>
      </c>
      <c r="AU113" s="6" t="str">
        <f t="shared" si="60"/>
        <v/>
      </c>
      <c r="AV113" s="6" t="str">
        <f t="shared" si="47"/>
        <v/>
      </c>
      <c r="AW113" s="103"/>
      <c r="BC113" s="3" t="s">
        <v>72</v>
      </c>
    </row>
    <row r="114" spans="1:55" s="12" customFormat="1" ht="13.5" customHeight="1" x14ac:dyDescent="0.2">
      <c r="A114" s="163">
        <v>99</v>
      </c>
      <c r="B114" s="7"/>
      <c r="C114" s="7"/>
      <c r="D114" s="120"/>
      <c r="E114" s="7"/>
      <c r="F114" s="7"/>
      <c r="G114" s="219"/>
      <c r="H114" s="7"/>
      <c r="I114" s="7"/>
      <c r="J114" s="9"/>
      <c r="K114" s="843"/>
      <c r="L114" s="838"/>
      <c r="M114" s="428"/>
      <c r="N114" s="429"/>
      <c r="O114" s="430"/>
      <c r="P114" s="422" t="str">
        <f t="shared" si="61"/>
        <v/>
      </c>
      <c r="Q114" s="422" t="str">
        <f t="shared" si="62"/>
        <v/>
      </c>
      <c r="R114" s="423" t="str">
        <f t="shared" si="63"/>
        <v/>
      </c>
      <c r="S114" s="424" t="str">
        <f t="shared" si="64"/>
        <v/>
      </c>
      <c r="T114" s="425" t="str">
        <f t="shared" si="65"/>
        <v/>
      </c>
      <c r="U114" s="425" t="str">
        <f t="shared" si="66"/>
        <v/>
      </c>
      <c r="V114" s="426" t="str">
        <f t="shared" si="67"/>
        <v/>
      </c>
      <c r="W114" s="38"/>
      <c r="X114" s="29" t="str">
        <f t="shared" si="48"/>
        <v/>
      </c>
      <c r="Y114" s="6" t="e">
        <f t="shared" si="49"/>
        <v>#N/A</v>
      </c>
      <c r="Z114" s="6" t="e">
        <f t="shared" si="50"/>
        <v>#N/A</v>
      </c>
      <c r="AA114" s="6" t="e">
        <f t="shared" si="51"/>
        <v>#N/A</v>
      </c>
      <c r="AB114" s="6" t="str">
        <f t="shared" si="52"/>
        <v/>
      </c>
      <c r="AC114" s="10">
        <f t="shared" si="53"/>
        <v>1</v>
      </c>
      <c r="AD114" s="6" t="e">
        <f t="shared" si="68"/>
        <v>#N/A</v>
      </c>
      <c r="AE114" s="6" t="e">
        <f t="shared" si="69"/>
        <v>#N/A</v>
      </c>
      <c r="AF114" s="6" t="e">
        <f t="shared" si="54"/>
        <v>#N/A</v>
      </c>
      <c r="AG114" s="6" t="e">
        <f t="shared" si="70"/>
        <v>#N/A</v>
      </c>
      <c r="AH114" s="11" t="str">
        <f t="shared" si="55"/>
        <v xml:space="preserve"> </v>
      </c>
      <c r="AI114" s="6" t="e">
        <f t="shared" si="71"/>
        <v>#N/A</v>
      </c>
      <c r="AJ114" s="6" t="e">
        <f t="shared" si="56"/>
        <v>#N/A</v>
      </c>
      <c r="AK114" s="6" t="e">
        <f t="shared" si="72"/>
        <v>#N/A</v>
      </c>
      <c r="AL114" s="6" t="e">
        <f t="shared" si="43"/>
        <v>#N/A</v>
      </c>
      <c r="AM114" s="6" t="e">
        <f t="shared" si="57"/>
        <v>#N/A</v>
      </c>
      <c r="AN114" s="6" t="e">
        <f t="shared" si="73"/>
        <v>#N/A</v>
      </c>
      <c r="AO114" s="6" t="e">
        <f t="shared" si="44"/>
        <v>#N/A</v>
      </c>
      <c r="AP114" s="6" t="e">
        <f t="shared" si="45"/>
        <v>#N/A</v>
      </c>
      <c r="AQ114" s="6" t="e">
        <f t="shared" si="46"/>
        <v>#N/A</v>
      </c>
      <c r="AR114" s="6">
        <f t="shared" si="58"/>
        <v>0</v>
      </c>
      <c r="AS114" s="6" t="e">
        <f t="shared" si="74"/>
        <v>#N/A</v>
      </c>
      <c r="AT114" s="6" t="str">
        <f t="shared" si="59"/>
        <v/>
      </c>
      <c r="AU114" s="6" t="str">
        <f t="shared" si="60"/>
        <v/>
      </c>
      <c r="AV114" s="6" t="str">
        <f t="shared" si="47"/>
        <v/>
      </c>
      <c r="AW114" s="103"/>
      <c r="BC114" s="3" t="s">
        <v>73</v>
      </c>
    </row>
    <row r="115" spans="1:55" s="12" customFormat="1" ht="13.5" customHeight="1" x14ac:dyDescent="0.2">
      <c r="A115" s="163">
        <v>100</v>
      </c>
      <c r="B115" s="7"/>
      <c r="C115" s="7"/>
      <c r="D115" s="120"/>
      <c r="E115" s="7"/>
      <c r="F115" s="7"/>
      <c r="G115" s="219"/>
      <c r="H115" s="7"/>
      <c r="I115" s="7"/>
      <c r="J115" s="9"/>
      <c r="K115" s="843"/>
      <c r="L115" s="838"/>
      <c r="M115" s="428"/>
      <c r="N115" s="429"/>
      <c r="O115" s="430"/>
      <c r="P115" s="422" t="str">
        <f t="shared" si="61"/>
        <v/>
      </c>
      <c r="Q115" s="422" t="str">
        <f t="shared" si="62"/>
        <v/>
      </c>
      <c r="R115" s="423" t="str">
        <f t="shared" si="63"/>
        <v/>
      </c>
      <c r="S115" s="424" t="str">
        <f t="shared" si="64"/>
        <v/>
      </c>
      <c r="T115" s="425" t="str">
        <f t="shared" si="65"/>
        <v/>
      </c>
      <c r="U115" s="425" t="str">
        <f t="shared" si="66"/>
        <v/>
      </c>
      <c r="V115" s="426" t="str">
        <f t="shared" si="67"/>
        <v/>
      </c>
      <c r="W115" s="38"/>
      <c r="X115" s="29" t="str">
        <f t="shared" si="48"/>
        <v/>
      </c>
      <c r="Y115" s="6" t="e">
        <f t="shared" si="49"/>
        <v>#N/A</v>
      </c>
      <c r="Z115" s="6" t="e">
        <f t="shared" si="50"/>
        <v>#N/A</v>
      </c>
      <c r="AA115" s="6" t="e">
        <f t="shared" si="51"/>
        <v>#N/A</v>
      </c>
      <c r="AB115" s="6" t="str">
        <f t="shared" si="52"/>
        <v/>
      </c>
      <c r="AC115" s="10">
        <f t="shared" si="53"/>
        <v>1</v>
      </c>
      <c r="AD115" s="6" t="e">
        <f t="shared" si="68"/>
        <v>#N/A</v>
      </c>
      <c r="AE115" s="6" t="e">
        <f t="shared" si="69"/>
        <v>#N/A</v>
      </c>
      <c r="AF115" s="6" t="e">
        <f t="shared" si="54"/>
        <v>#N/A</v>
      </c>
      <c r="AG115" s="6" t="e">
        <f t="shared" si="70"/>
        <v>#N/A</v>
      </c>
      <c r="AH115" s="11" t="str">
        <f t="shared" si="55"/>
        <v xml:space="preserve"> </v>
      </c>
      <c r="AI115" s="6" t="e">
        <f t="shared" si="71"/>
        <v>#N/A</v>
      </c>
      <c r="AJ115" s="6" t="e">
        <f t="shared" si="56"/>
        <v>#N/A</v>
      </c>
      <c r="AK115" s="6" t="e">
        <f t="shared" si="72"/>
        <v>#N/A</v>
      </c>
      <c r="AL115" s="6" t="e">
        <f t="shared" si="43"/>
        <v>#N/A</v>
      </c>
      <c r="AM115" s="6" t="e">
        <f t="shared" si="57"/>
        <v>#N/A</v>
      </c>
      <c r="AN115" s="6" t="e">
        <f t="shared" si="73"/>
        <v>#N/A</v>
      </c>
      <c r="AO115" s="6" t="e">
        <f t="shared" si="44"/>
        <v>#N/A</v>
      </c>
      <c r="AP115" s="6" t="e">
        <f t="shared" si="45"/>
        <v>#N/A</v>
      </c>
      <c r="AQ115" s="6" t="e">
        <f t="shared" si="46"/>
        <v>#N/A</v>
      </c>
      <c r="AR115" s="6">
        <f t="shared" si="58"/>
        <v>0</v>
      </c>
      <c r="AS115" s="6" t="e">
        <f t="shared" si="74"/>
        <v>#N/A</v>
      </c>
      <c r="AT115" s="6" t="str">
        <f t="shared" si="59"/>
        <v/>
      </c>
      <c r="AU115" s="6" t="str">
        <f t="shared" si="60"/>
        <v/>
      </c>
      <c r="AV115" s="6" t="str">
        <f t="shared" si="47"/>
        <v/>
      </c>
      <c r="AW115" s="103"/>
      <c r="BC115" s="3" t="s">
        <v>532</v>
      </c>
    </row>
    <row r="116" spans="1:55" s="12" customFormat="1" ht="13.5" customHeight="1" x14ac:dyDescent="0.2">
      <c r="A116" s="163">
        <v>101</v>
      </c>
      <c r="B116" s="7"/>
      <c r="C116" s="7"/>
      <c r="D116" s="120"/>
      <c r="E116" s="7"/>
      <c r="F116" s="7"/>
      <c r="G116" s="219"/>
      <c r="H116" s="7"/>
      <c r="I116" s="7"/>
      <c r="J116" s="9"/>
      <c r="K116" s="843"/>
      <c r="L116" s="838"/>
      <c r="M116" s="428"/>
      <c r="N116" s="429"/>
      <c r="O116" s="430"/>
      <c r="P116" s="422" t="str">
        <f t="shared" si="61"/>
        <v/>
      </c>
      <c r="Q116" s="422" t="str">
        <f t="shared" si="62"/>
        <v/>
      </c>
      <c r="R116" s="423" t="str">
        <f t="shared" si="63"/>
        <v/>
      </c>
      <c r="S116" s="424" t="str">
        <f t="shared" si="64"/>
        <v/>
      </c>
      <c r="T116" s="425" t="str">
        <f t="shared" si="65"/>
        <v/>
      </c>
      <c r="U116" s="425" t="str">
        <f t="shared" si="66"/>
        <v/>
      </c>
      <c r="V116" s="426" t="str">
        <f t="shared" si="67"/>
        <v/>
      </c>
      <c r="W116" s="38"/>
      <c r="X116" s="29" t="str">
        <f t="shared" si="48"/>
        <v/>
      </c>
      <c r="Y116" s="6" t="e">
        <f t="shared" si="49"/>
        <v>#N/A</v>
      </c>
      <c r="Z116" s="6" t="e">
        <f t="shared" si="50"/>
        <v>#N/A</v>
      </c>
      <c r="AA116" s="6" t="e">
        <f t="shared" si="51"/>
        <v>#N/A</v>
      </c>
      <c r="AB116" s="6" t="str">
        <f t="shared" si="52"/>
        <v/>
      </c>
      <c r="AC116" s="10">
        <f t="shared" si="53"/>
        <v>1</v>
      </c>
      <c r="AD116" s="6" t="e">
        <f t="shared" si="68"/>
        <v>#N/A</v>
      </c>
      <c r="AE116" s="6" t="e">
        <f t="shared" si="69"/>
        <v>#N/A</v>
      </c>
      <c r="AF116" s="6" t="e">
        <f t="shared" si="54"/>
        <v>#N/A</v>
      </c>
      <c r="AG116" s="6" t="e">
        <f t="shared" si="70"/>
        <v>#N/A</v>
      </c>
      <c r="AH116" s="11" t="str">
        <f t="shared" si="55"/>
        <v xml:space="preserve"> </v>
      </c>
      <c r="AI116" s="6" t="e">
        <f t="shared" si="71"/>
        <v>#N/A</v>
      </c>
      <c r="AJ116" s="6" t="e">
        <f t="shared" si="56"/>
        <v>#N/A</v>
      </c>
      <c r="AK116" s="6" t="e">
        <f t="shared" si="72"/>
        <v>#N/A</v>
      </c>
      <c r="AL116" s="6" t="e">
        <f t="shared" si="43"/>
        <v>#N/A</v>
      </c>
      <c r="AM116" s="6" t="e">
        <f t="shared" si="57"/>
        <v>#N/A</v>
      </c>
      <c r="AN116" s="6" t="e">
        <f t="shared" si="73"/>
        <v>#N/A</v>
      </c>
      <c r="AO116" s="6" t="e">
        <f t="shared" si="44"/>
        <v>#N/A</v>
      </c>
      <c r="AP116" s="6" t="e">
        <f t="shared" si="45"/>
        <v>#N/A</v>
      </c>
      <c r="AQ116" s="6" t="e">
        <f t="shared" si="46"/>
        <v>#N/A</v>
      </c>
      <c r="AR116" s="6">
        <f t="shared" si="58"/>
        <v>0</v>
      </c>
      <c r="AS116" s="6" t="e">
        <f t="shared" si="74"/>
        <v>#N/A</v>
      </c>
      <c r="AT116" s="6" t="str">
        <f t="shared" si="59"/>
        <v/>
      </c>
      <c r="AU116" s="6" t="str">
        <f t="shared" si="60"/>
        <v/>
      </c>
      <c r="AV116" s="6" t="str">
        <f t="shared" si="47"/>
        <v/>
      </c>
      <c r="AW116" s="103"/>
      <c r="BC116" s="3" t="s">
        <v>534</v>
      </c>
    </row>
    <row r="117" spans="1:55" s="12" customFormat="1" ht="13.5" customHeight="1" x14ac:dyDescent="0.2">
      <c r="A117" s="163">
        <v>102</v>
      </c>
      <c r="B117" s="7"/>
      <c r="C117" s="7"/>
      <c r="D117" s="120"/>
      <c r="E117" s="7"/>
      <c r="F117" s="7"/>
      <c r="G117" s="219"/>
      <c r="H117" s="7"/>
      <c r="I117" s="7"/>
      <c r="J117" s="9"/>
      <c r="K117" s="843"/>
      <c r="L117" s="838"/>
      <c r="M117" s="428"/>
      <c r="N117" s="429"/>
      <c r="O117" s="430"/>
      <c r="P117" s="422" t="str">
        <f t="shared" si="61"/>
        <v/>
      </c>
      <c r="Q117" s="422" t="str">
        <f t="shared" si="62"/>
        <v/>
      </c>
      <c r="R117" s="423" t="str">
        <f t="shared" si="63"/>
        <v/>
      </c>
      <c r="S117" s="424" t="str">
        <f t="shared" si="64"/>
        <v/>
      </c>
      <c r="T117" s="425" t="str">
        <f t="shared" si="65"/>
        <v/>
      </c>
      <c r="U117" s="425" t="str">
        <f t="shared" si="66"/>
        <v/>
      </c>
      <c r="V117" s="426" t="str">
        <f t="shared" si="67"/>
        <v/>
      </c>
      <c r="W117" s="38"/>
      <c r="X117" s="29" t="str">
        <f t="shared" si="48"/>
        <v/>
      </c>
      <c r="Y117" s="6" t="e">
        <f t="shared" si="49"/>
        <v>#N/A</v>
      </c>
      <c r="Z117" s="6" t="e">
        <f t="shared" si="50"/>
        <v>#N/A</v>
      </c>
      <c r="AA117" s="6" t="e">
        <f t="shared" si="51"/>
        <v>#N/A</v>
      </c>
      <c r="AB117" s="6" t="str">
        <f t="shared" si="52"/>
        <v/>
      </c>
      <c r="AC117" s="10">
        <f t="shared" si="53"/>
        <v>1</v>
      </c>
      <c r="AD117" s="6" t="e">
        <f t="shared" si="68"/>
        <v>#N/A</v>
      </c>
      <c r="AE117" s="6" t="e">
        <f t="shared" si="69"/>
        <v>#N/A</v>
      </c>
      <c r="AF117" s="6" t="e">
        <f t="shared" si="54"/>
        <v>#N/A</v>
      </c>
      <c r="AG117" s="6" t="e">
        <f t="shared" si="70"/>
        <v>#N/A</v>
      </c>
      <c r="AH117" s="11" t="str">
        <f t="shared" si="55"/>
        <v xml:space="preserve"> </v>
      </c>
      <c r="AI117" s="6" t="e">
        <f t="shared" si="71"/>
        <v>#N/A</v>
      </c>
      <c r="AJ117" s="6" t="e">
        <f t="shared" si="56"/>
        <v>#N/A</v>
      </c>
      <c r="AK117" s="6" t="e">
        <f t="shared" si="72"/>
        <v>#N/A</v>
      </c>
      <c r="AL117" s="6" t="e">
        <f t="shared" si="43"/>
        <v>#N/A</v>
      </c>
      <c r="AM117" s="6" t="e">
        <f t="shared" si="57"/>
        <v>#N/A</v>
      </c>
      <c r="AN117" s="6" t="e">
        <f t="shared" si="73"/>
        <v>#N/A</v>
      </c>
      <c r="AO117" s="6" t="e">
        <f t="shared" si="44"/>
        <v>#N/A</v>
      </c>
      <c r="AP117" s="6" t="e">
        <f t="shared" si="45"/>
        <v>#N/A</v>
      </c>
      <c r="AQ117" s="6" t="e">
        <f t="shared" si="46"/>
        <v>#N/A</v>
      </c>
      <c r="AR117" s="6">
        <f t="shared" si="58"/>
        <v>0</v>
      </c>
      <c r="AS117" s="6" t="e">
        <f t="shared" si="74"/>
        <v>#N/A</v>
      </c>
      <c r="AT117" s="6" t="str">
        <f t="shared" si="59"/>
        <v/>
      </c>
      <c r="AU117" s="6" t="str">
        <f t="shared" si="60"/>
        <v/>
      </c>
      <c r="AV117" s="6" t="str">
        <f t="shared" si="47"/>
        <v/>
      </c>
      <c r="AW117" s="103"/>
      <c r="BC117" s="3" t="s">
        <v>131</v>
      </c>
    </row>
    <row r="118" spans="1:55" s="12" customFormat="1" ht="13.5" customHeight="1" x14ac:dyDescent="0.2">
      <c r="A118" s="163">
        <v>103</v>
      </c>
      <c r="B118" s="7"/>
      <c r="C118" s="7"/>
      <c r="D118" s="120"/>
      <c r="E118" s="7"/>
      <c r="F118" s="7"/>
      <c r="G118" s="219"/>
      <c r="H118" s="7"/>
      <c r="I118" s="7"/>
      <c r="J118" s="9"/>
      <c r="K118" s="843"/>
      <c r="L118" s="838"/>
      <c r="M118" s="428"/>
      <c r="N118" s="429"/>
      <c r="O118" s="430"/>
      <c r="P118" s="422" t="str">
        <f t="shared" si="61"/>
        <v/>
      </c>
      <c r="Q118" s="422" t="str">
        <f t="shared" si="62"/>
        <v/>
      </c>
      <c r="R118" s="423" t="str">
        <f t="shared" si="63"/>
        <v/>
      </c>
      <c r="S118" s="424" t="str">
        <f t="shared" si="64"/>
        <v/>
      </c>
      <c r="T118" s="425" t="str">
        <f t="shared" si="65"/>
        <v/>
      </c>
      <c r="U118" s="425" t="str">
        <f t="shared" si="66"/>
        <v/>
      </c>
      <c r="V118" s="426" t="str">
        <f t="shared" si="67"/>
        <v/>
      </c>
      <c r="W118" s="38"/>
      <c r="X118" s="29" t="str">
        <f t="shared" si="48"/>
        <v/>
      </c>
      <c r="Y118" s="6" t="e">
        <f t="shared" si="49"/>
        <v>#N/A</v>
      </c>
      <c r="Z118" s="6" t="e">
        <f t="shared" si="50"/>
        <v>#N/A</v>
      </c>
      <c r="AA118" s="6" t="e">
        <f t="shared" si="51"/>
        <v>#N/A</v>
      </c>
      <c r="AB118" s="6" t="str">
        <f t="shared" si="52"/>
        <v/>
      </c>
      <c r="AC118" s="10">
        <f t="shared" si="53"/>
        <v>1</v>
      </c>
      <c r="AD118" s="6" t="e">
        <f t="shared" si="68"/>
        <v>#N/A</v>
      </c>
      <c r="AE118" s="6" t="e">
        <f t="shared" si="69"/>
        <v>#N/A</v>
      </c>
      <c r="AF118" s="6" t="e">
        <f t="shared" si="54"/>
        <v>#N/A</v>
      </c>
      <c r="AG118" s="6" t="e">
        <f t="shared" si="70"/>
        <v>#N/A</v>
      </c>
      <c r="AH118" s="11" t="str">
        <f t="shared" si="55"/>
        <v xml:space="preserve"> </v>
      </c>
      <c r="AI118" s="6" t="e">
        <f t="shared" si="71"/>
        <v>#N/A</v>
      </c>
      <c r="AJ118" s="6" t="e">
        <f t="shared" si="56"/>
        <v>#N/A</v>
      </c>
      <c r="AK118" s="6" t="e">
        <f t="shared" si="72"/>
        <v>#N/A</v>
      </c>
      <c r="AL118" s="6" t="e">
        <f t="shared" si="43"/>
        <v>#N/A</v>
      </c>
      <c r="AM118" s="6" t="e">
        <f t="shared" si="57"/>
        <v>#N/A</v>
      </c>
      <c r="AN118" s="6" t="e">
        <f t="shared" si="73"/>
        <v>#N/A</v>
      </c>
      <c r="AO118" s="6" t="e">
        <f t="shared" si="44"/>
        <v>#N/A</v>
      </c>
      <c r="AP118" s="6" t="e">
        <f t="shared" si="45"/>
        <v>#N/A</v>
      </c>
      <c r="AQ118" s="6" t="e">
        <f t="shared" si="46"/>
        <v>#N/A</v>
      </c>
      <c r="AR118" s="6">
        <f t="shared" si="58"/>
        <v>0</v>
      </c>
      <c r="AS118" s="6" t="e">
        <f t="shared" si="74"/>
        <v>#N/A</v>
      </c>
      <c r="AT118" s="6" t="str">
        <f t="shared" si="59"/>
        <v/>
      </c>
      <c r="AU118" s="6" t="str">
        <f t="shared" si="60"/>
        <v/>
      </c>
      <c r="AV118" s="6" t="str">
        <f t="shared" si="47"/>
        <v/>
      </c>
      <c r="AW118" s="103"/>
      <c r="BC118" s="3" t="s">
        <v>132</v>
      </c>
    </row>
    <row r="119" spans="1:55" s="12" customFormat="1" ht="13.5" customHeight="1" x14ac:dyDescent="0.2">
      <c r="A119" s="163">
        <v>104</v>
      </c>
      <c r="B119" s="7"/>
      <c r="C119" s="7"/>
      <c r="D119" s="120"/>
      <c r="E119" s="7"/>
      <c r="F119" s="7"/>
      <c r="G119" s="219"/>
      <c r="H119" s="7"/>
      <c r="I119" s="7"/>
      <c r="J119" s="9"/>
      <c r="K119" s="843"/>
      <c r="L119" s="838"/>
      <c r="M119" s="428"/>
      <c r="N119" s="429"/>
      <c r="O119" s="430"/>
      <c r="P119" s="422" t="str">
        <f t="shared" si="61"/>
        <v/>
      </c>
      <c r="Q119" s="422" t="str">
        <f t="shared" si="62"/>
        <v/>
      </c>
      <c r="R119" s="423" t="str">
        <f t="shared" si="63"/>
        <v/>
      </c>
      <c r="S119" s="424" t="str">
        <f t="shared" si="64"/>
        <v/>
      </c>
      <c r="T119" s="425" t="str">
        <f t="shared" si="65"/>
        <v/>
      </c>
      <c r="U119" s="425" t="str">
        <f t="shared" si="66"/>
        <v/>
      </c>
      <c r="V119" s="426" t="str">
        <f t="shared" si="67"/>
        <v/>
      </c>
      <c r="W119" s="38"/>
      <c r="X119" s="29" t="str">
        <f t="shared" si="48"/>
        <v/>
      </c>
      <c r="Y119" s="6" t="e">
        <f t="shared" si="49"/>
        <v>#N/A</v>
      </c>
      <c r="Z119" s="6" t="e">
        <f t="shared" si="50"/>
        <v>#N/A</v>
      </c>
      <c r="AA119" s="6" t="e">
        <f t="shared" si="51"/>
        <v>#N/A</v>
      </c>
      <c r="AB119" s="6" t="str">
        <f t="shared" si="52"/>
        <v/>
      </c>
      <c r="AC119" s="10">
        <f t="shared" si="53"/>
        <v>1</v>
      </c>
      <c r="AD119" s="6" t="e">
        <f t="shared" si="68"/>
        <v>#N/A</v>
      </c>
      <c r="AE119" s="6" t="e">
        <f t="shared" si="69"/>
        <v>#N/A</v>
      </c>
      <c r="AF119" s="6" t="e">
        <f t="shared" si="54"/>
        <v>#N/A</v>
      </c>
      <c r="AG119" s="6" t="e">
        <f t="shared" si="70"/>
        <v>#N/A</v>
      </c>
      <c r="AH119" s="11" t="str">
        <f t="shared" si="55"/>
        <v xml:space="preserve"> </v>
      </c>
      <c r="AI119" s="6" t="e">
        <f t="shared" si="71"/>
        <v>#N/A</v>
      </c>
      <c r="AJ119" s="6" t="e">
        <f t="shared" si="56"/>
        <v>#N/A</v>
      </c>
      <c r="AK119" s="6" t="e">
        <f t="shared" si="72"/>
        <v>#N/A</v>
      </c>
      <c r="AL119" s="6" t="e">
        <f t="shared" si="43"/>
        <v>#N/A</v>
      </c>
      <c r="AM119" s="6" t="e">
        <f t="shared" si="57"/>
        <v>#N/A</v>
      </c>
      <c r="AN119" s="6" t="e">
        <f t="shared" si="73"/>
        <v>#N/A</v>
      </c>
      <c r="AO119" s="6" t="e">
        <f t="shared" si="44"/>
        <v>#N/A</v>
      </c>
      <c r="AP119" s="6" t="e">
        <f t="shared" si="45"/>
        <v>#N/A</v>
      </c>
      <c r="AQ119" s="6" t="e">
        <f t="shared" si="46"/>
        <v>#N/A</v>
      </c>
      <c r="AR119" s="6">
        <f t="shared" si="58"/>
        <v>0</v>
      </c>
      <c r="AS119" s="6" t="e">
        <f t="shared" si="74"/>
        <v>#N/A</v>
      </c>
      <c r="AT119" s="6" t="str">
        <f t="shared" si="59"/>
        <v/>
      </c>
      <c r="AU119" s="6" t="str">
        <f t="shared" si="60"/>
        <v/>
      </c>
      <c r="AV119" s="6" t="str">
        <f t="shared" si="47"/>
        <v/>
      </c>
      <c r="AW119" s="103"/>
      <c r="BC119" s="3" t="s">
        <v>133</v>
      </c>
    </row>
    <row r="120" spans="1:55" s="12" customFormat="1" ht="13.5" customHeight="1" x14ac:dyDescent="0.2">
      <c r="A120" s="163">
        <v>105</v>
      </c>
      <c r="B120" s="7"/>
      <c r="C120" s="7"/>
      <c r="D120" s="120"/>
      <c r="E120" s="7"/>
      <c r="F120" s="7"/>
      <c r="G120" s="219"/>
      <c r="H120" s="7"/>
      <c r="I120" s="7"/>
      <c r="J120" s="9"/>
      <c r="K120" s="843"/>
      <c r="L120" s="838"/>
      <c r="M120" s="428"/>
      <c r="N120" s="429"/>
      <c r="O120" s="430"/>
      <c r="P120" s="422" t="str">
        <f t="shared" si="61"/>
        <v/>
      </c>
      <c r="Q120" s="422" t="str">
        <f t="shared" si="62"/>
        <v/>
      </c>
      <c r="R120" s="423" t="str">
        <f t="shared" si="63"/>
        <v/>
      </c>
      <c r="S120" s="424" t="str">
        <f t="shared" si="64"/>
        <v/>
      </c>
      <c r="T120" s="425" t="str">
        <f t="shared" si="65"/>
        <v/>
      </c>
      <c r="U120" s="425" t="str">
        <f t="shared" si="66"/>
        <v/>
      </c>
      <c r="V120" s="426" t="str">
        <f t="shared" si="67"/>
        <v/>
      </c>
      <c r="W120" s="38"/>
      <c r="X120" s="29" t="str">
        <f t="shared" si="48"/>
        <v/>
      </c>
      <c r="Y120" s="6" t="e">
        <f t="shared" si="49"/>
        <v>#N/A</v>
      </c>
      <c r="Z120" s="6" t="e">
        <f t="shared" si="50"/>
        <v>#N/A</v>
      </c>
      <c r="AA120" s="6" t="e">
        <f t="shared" si="51"/>
        <v>#N/A</v>
      </c>
      <c r="AB120" s="6" t="str">
        <f t="shared" si="52"/>
        <v/>
      </c>
      <c r="AC120" s="10">
        <f t="shared" si="53"/>
        <v>1</v>
      </c>
      <c r="AD120" s="6" t="e">
        <f t="shared" si="68"/>
        <v>#N/A</v>
      </c>
      <c r="AE120" s="6" t="e">
        <f t="shared" si="69"/>
        <v>#N/A</v>
      </c>
      <c r="AF120" s="6" t="e">
        <f t="shared" si="54"/>
        <v>#N/A</v>
      </c>
      <c r="AG120" s="6" t="e">
        <f t="shared" si="70"/>
        <v>#N/A</v>
      </c>
      <c r="AH120" s="11" t="str">
        <f t="shared" si="55"/>
        <v xml:space="preserve"> </v>
      </c>
      <c r="AI120" s="6" t="e">
        <f t="shared" si="71"/>
        <v>#N/A</v>
      </c>
      <c r="AJ120" s="6" t="e">
        <f t="shared" si="56"/>
        <v>#N/A</v>
      </c>
      <c r="AK120" s="6" t="e">
        <f t="shared" si="72"/>
        <v>#N/A</v>
      </c>
      <c r="AL120" s="6" t="e">
        <f t="shared" si="43"/>
        <v>#N/A</v>
      </c>
      <c r="AM120" s="6" t="e">
        <f t="shared" si="57"/>
        <v>#N/A</v>
      </c>
      <c r="AN120" s="6" t="e">
        <f t="shared" si="73"/>
        <v>#N/A</v>
      </c>
      <c r="AO120" s="6" t="e">
        <f t="shared" si="44"/>
        <v>#N/A</v>
      </c>
      <c r="AP120" s="6" t="e">
        <f t="shared" si="45"/>
        <v>#N/A</v>
      </c>
      <c r="AQ120" s="6" t="e">
        <f t="shared" si="46"/>
        <v>#N/A</v>
      </c>
      <c r="AR120" s="6">
        <f t="shared" si="58"/>
        <v>0</v>
      </c>
      <c r="AS120" s="6" t="e">
        <f t="shared" si="74"/>
        <v>#N/A</v>
      </c>
      <c r="AT120" s="6" t="str">
        <f t="shared" si="59"/>
        <v/>
      </c>
      <c r="AU120" s="6" t="str">
        <f t="shared" si="60"/>
        <v/>
      </c>
      <c r="AV120" s="6" t="str">
        <f t="shared" si="47"/>
        <v/>
      </c>
      <c r="AW120" s="103"/>
      <c r="BC120" s="3" t="s">
        <v>134</v>
      </c>
    </row>
    <row r="121" spans="1:55" s="12" customFormat="1" ht="13.5" customHeight="1" x14ac:dyDescent="0.2">
      <c r="A121" s="163">
        <v>106</v>
      </c>
      <c r="B121" s="7"/>
      <c r="C121" s="7"/>
      <c r="D121" s="120"/>
      <c r="E121" s="7"/>
      <c r="F121" s="7"/>
      <c r="G121" s="219"/>
      <c r="H121" s="7"/>
      <c r="I121" s="7"/>
      <c r="J121" s="9"/>
      <c r="K121" s="843"/>
      <c r="L121" s="838"/>
      <c r="M121" s="428"/>
      <c r="N121" s="429"/>
      <c r="O121" s="430"/>
      <c r="P121" s="422" t="str">
        <f t="shared" si="61"/>
        <v/>
      </c>
      <c r="Q121" s="422" t="str">
        <f t="shared" si="62"/>
        <v/>
      </c>
      <c r="R121" s="423" t="str">
        <f t="shared" si="63"/>
        <v/>
      </c>
      <c r="S121" s="424" t="str">
        <f t="shared" si="64"/>
        <v/>
      </c>
      <c r="T121" s="425" t="str">
        <f t="shared" si="65"/>
        <v/>
      </c>
      <c r="U121" s="425" t="str">
        <f t="shared" si="66"/>
        <v/>
      </c>
      <c r="V121" s="426" t="str">
        <f t="shared" si="67"/>
        <v/>
      </c>
      <c r="W121" s="38"/>
      <c r="X121" s="29" t="str">
        <f t="shared" si="48"/>
        <v/>
      </c>
      <c r="Y121" s="6" t="e">
        <f t="shared" si="49"/>
        <v>#N/A</v>
      </c>
      <c r="Z121" s="6" t="e">
        <f t="shared" si="50"/>
        <v>#N/A</v>
      </c>
      <c r="AA121" s="6" t="e">
        <f t="shared" si="51"/>
        <v>#N/A</v>
      </c>
      <c r="AB121" s="6" t="str">
        <f t="shared" si="52"/>
        <v/>
      </c>
      <c r="AC121" s="10">
        <f t="shared" si="53"/>
        <v>1</v>
      </c>
      <c r="AD121" s="6" t="e">
        <f t="shared" si="68"/>
        <v>#N/A</v>
      </c>
      <c r="AE121" s="6" t="e">
        <f t="shared" si="69"/>
        <v>#N/A</v>
      </c>
      <c r="AF121" s="6" t="e">
        <f t="shared" si="54"/>
        <v>#N/A</v>
      </c>
      <c r="AG121" s="6" t="e">
        <f t="shared" si="70"/>
        <v>#N/A</v>
      </c>
      <c r="AH121" s="11" t="str">
        <f t="shared" si="55"/>
        <v xml:space="preserve"> </v>
      </c>
      <c r="AI121" s="6" t="e">
        <f t="shared" si="71"/>
        <v>#N/A</v>
      </c>
      <c r="AJ121" s="6" t="e">
        <f t="shared" si="56"/>
        <v>#N/A</v>
      </c>
      <c r="AK121" s="6" t="e">
        <f t="shared" si="72"/>
        <v>#N/A</v>
      </c>
      <c r="AL121" s="6" t="e">
        <f t="shared" si="43"/>
        <v>#N/A</v>
      </c>
      <c r="AM121" s="6" t="e">
        <f t="shared" si="57"/>
        <v>#N/A</v>
      </c>
      <c r="AN121" s="6" t="e">
        <f t="shared" si="73"/>
        <v>#N/A</v>
      </c>
      <c r="AO121" s="6" t="e">
        <f t="shared" si="44"/>
        <v>#N/A</v>
      </c>
      <c r="AP121" s="6" t="e">
        <f t="shared" si="45"/>
        <v>#N/A</v>
      </c>
      <c r="AQ121" s="6" t="e">
        <f t="shared" si="46"/>
        <v>#N/A</v>
      </c>
      <c r="AR121" s="6">
        <f t="shared" si="58"/>
        <v>0</v>
      </c>
      <c r="AS121" s="6" t="e">
        <f t="shared" si="74"/>
        <v>#N/A</v>
      </c>
      <c r="AT121" s="6" t="str">
        <f t="shared" si="59"/>
        <v/>
      </c>
      <c r="AU121" s="6" t="str">
        <f t="shared" si="60"/>
        <v/>
      </c>
      <c r="AV121" s="6" t="str">
        <f t="shared" si="47"/>
        <v/>
      </c>
      <c r="AW121" s="103"/>
      <c r="BC121" s="3" t="s">
        <v>135</v>
      </c>
    </row>
    <row r="122" spans="1:55" s="12" customFormat="1" ht="13.5" customHeight="1" x14ac:dyDescent="0.2">
      <c r="A122" s="163">
        <v>107</v>
      </c>
      <c r="B122" s="7"/>
      <c r="C122" s="7"/>
      <c r="D122" s="120"/>
      <c r="E122" s="7"/>
      <c r="F122" s="7"/>
      <c r="G122" s="219"/>
      <c r="H122" s="7"/>
      <c r="I122" s="7"/>
      <c r="J122" s="9"/>
      <c r="K122" s="843"/>
      <c r="L122" s="838"/>
      <c r="M122" s="428"/>
      <c r="N122" s="429"/>
      <c r="O122" s="430"/>
      <c r="P122" s="422" t="str">
        <f t="shared" si="61"/>
        <v/>
      </c>
      <c r="Q122" s="422" t="str">
        <f t="shared" si="62"/>
        <v/>
      </c>
      <c r="R122" s="423" t="str">
        <f t="shared" si="63"/>
        <v/>
      </c>
      <c r="S122" s="424" t="str">
        <f t="shared" si="64"/>
        <v/>
      </c>
      <c r="T122" s="425" t="str">
        <f t="shared" si="65"/>
        <v/>
      </c>
      <c r="U122" s="425" t="str">
        <f t="shared" si="66"/>
        <v/>
      </c>
      <c r="V122" s="426" t="str">
        <f t="shared" si="67"/>
        <v/>
      </c>
      <c r="W122" s="38"/>
      <c r="X122" s="29" t="str">
        <f t="shared" si="48"/>
        <v/>
      </c>
      <c r="Y122" s="6" t="e">
        <f t="shared" si="49"/>
        <v>#N/A</v>
      </c>
      <c r="Z122" s="6" t="e">
        <f t="shared" si="50"/>
        <v>#N/A</v>
      </c>
      <c r="AA122" s="6" t="e">
        <f t="shared" si="51"/>
        <v>#N/A</v>
      </c>
      <c r="AB122" s="6" t="str">
        <f t="shared" si="52"/>
        <v/>
      </c>
      <c r="AC122" s="10">
        <f t="shared" si="53"/>
        <v>1</v>
      </c>
      <c r="AD122" s="6" t="e">
        <f t="shared" si="68"/>
        <v>#N/A</v>
      </c>
      <c r="AE122" s="6" t="e">
        <f t="shared" si="69"/>
        <v>#N/A</v>
      </c>
      <c r="AF122" s="6" t="e">
        <f t="shared" si="54"/>
        <v>#N/A</v>
      </c>
      <c r="AG122" s="6" t="e">
        <f t="shared" si="70"/>
        <v>#N/A</v>
      </c>
      <c r="AH122" s="11" t="str">
        <f t="shared" si="55"/>
        <v xml:space="preserve"> </v>
      </c>
      <c r="AI122" s="6" t="e">
        <f t="shared" si="71"/>
        <v>#N/A</v>
      </c>
      <c r="AJ122" s="6" t="e">
        <f t="shared" si="56"/>
        <v>#N/A</v>
      </c>
      <c r="AK122" s="6" t="e">
        <f t="shared" si="72"/>
        <v>#N/A</v>
      </c>
      <c r="AL122" s="6" t="e">
        <f t="shared" si="43"/>
        <v>#N/A</v>
      </c>
      <c r="AM122" s="6" t="e">
        <f t="shared" si="57"/>
        <v>#N/A</v>
      </c>
      <c r="AN122" s="6" t="e">
        <f t="shared" si="73"/>
        <v>#N/A</v>
      </c>
      <c r="AO122" s="6" t="e">
        <f t="shared" si="44"/>
        <v>#N/A</v>
      </c>
      <c r="AP122" s="6" t="e">
        <f t="shared" si="45"/>
        <v>#N/A</v>
      </c>
      <c r="AQ122" s="6" t="e">
        <f t="shared" si="46"/>
        <v>#N/A</v>
      </c>
      <c r="AR122" s="6">
        <f t="shared" si="58"/>
        <v>0</v>
      </c>
      <c r="AS122" s="6" t="e">
        <f t="shared" si="74"/>
        <v>#N/A</v>
      </c>
      <c r="AT122" s="6" t="str">
        <f t="shared" si="59"/>
        <v/>
      </c>
      <c r="AU122" s="6" t="str">
        <f t="shared" si="60"/>
        <v/>
      </c>
      <c r="AV122" s="6" t="str">
        <f t="shared" si="47"/>
        <v/>
      </c>
      <c r="AW122" s="103"/>
      <c r="BC122" s="3" t="s">
        <v>75</v>
      </c>
    </row>
    <row r="123" spans="1:55" s="12" customFormat="1" ht="13.5" customHeight="1" x14ac:dyDescent="0.2">
      <c r="A123" s="163">
        <v>108</v>
      </c>
      <c r="B123" s="7"/>
      <c r="C123" s="7"/>
      <c r="D123" s="120"/>
      <c r="E123" s="7"/>
      <c r="F123" s="7"/>
      <c r="G123" s="219"/>
      <c r="H123" s="7"/>
      <c r="I123" s="7"/>
      <c r="J123" s="9"/>
      <c r="K123" s="843"/>
      <c r="L123" s="838"/>
      <c r="M123" s="428"/>
      <c r="N123" s="429"/>
      <c r="O123" s="430"/>
      <c r="P123" s="422" t="str">
        <f t="shared" si="61"/>
        <v/>
      </c>
      <c r="Q123" s="422" t="str">
        <f t="shared" si="62"/>
        <v/>
      </c>
      <c r="R123" s="423" t="str">
        <f t="shared" si="63"/>
        <v/>
      </c>
      <c r="S123" s="424" t="str">
        <f t="shared" si="64"/>
        <v/>
      </c>
      <c r="T123" s="425" t="str">
        <f t="shared" si="65"/>
        <v/>
      </c>
      <c r="U123" s="425" t="str">
        <f t="shared" si="66"/>
        <v/>
      </c>
      <c r="V123" s="426" t="str">
        <f t="shared" si="67"/>
        <v/>
      </c>
      <c r="W123" s="38"/>
      <c r="X123" s="29" t="str">
        <f t="shared" si="48"/>
        <v/>
      </c>
      <c r="Y123" s="6" t="e">
        <f t="shared" si="49"/>
        <v>#N/A</v>
      </c>
      <c r="Z123" s="6" t="e">
        <f t="shared" si="50"/>
        <v>#N/A</v>
      </c>
      <c r="AA123" s="6" t="e">
        <f t="shared" si="51"/>
        <v>#N/A</v>
      </c>
      <c r="AB123" s="6" t="str">
        <f t="shared" si="52"/>
        <v/>
      </c>
      <c r="AC123" s="10">
        <f t="shared" si="53"/>
        <v>1</v>
      </c>
      <c r="AD123" s="6" t="e">
        <f t="shared" si="68"/>
        <v>#N/A</v>
      </c>
      <c r="AE123" s="6" t="e">
        <f t="shared" si="69"/>
        <v>#N/A</v>
      </c>
      <c r="AF123" s="6" t="e">
        <f t="shared" si="54"/>
        <v>#N/A</v>
      </c>
      <c r="AG123" s="6" t="e">
        <f t="shared" si="70"/>
        <v>#N/A</v>
      </c>
      <c r="AH123" s="11" t="str">
        <f t="shared" si="55"/>
        <v xml:space="preserve"> </v>
      </c>
      <c r="AI123" s="6" t="e">
        <f t="shared" si="71"/>
        <v>#N/A</v>
      </c>
      <c r="AJ123" s="6" t="e">
        <f t="shared" si="56"/>
        <v>#N/A</v>
      </c>
      <c r="AK123" s="6" t="e">
        <f t="shared" si="72"/>
        <v>#N/A</v>
      </c>
      <c r="AL123" s="6" t="e">
        <f t="shared" si="43"/>
        <v>#N/A</v>
      </c>
      <c r="AM123" s="6" t="e">
        <f t="shared" si="57"/>
        <v>#N/A</v>
      </c>
      <c r="AN123" s="6" t="e">
        <f t="shared" si="73"/>
        <v>#N/A</v>
      </c>
      <c r="AO123" s="6" t="e">
        <f t="shared" si="44"/>
        <v>#N/A</v>
      </c>
      <c r="AP123" s="6" t="e">
        <f t="shared" si="45"/>
        <v>#N/A</v>
      </c>
      <c r="AQ123" s="6" t="e">
        <f t="shared" si="46"/>
        <v>#N/A</v>
      </c>
      <c r="AR123" s="6">
        <f t="shared" si="58"/>
        <v>0</v>
      </c>
      <c r="AS123" s="6" t="e">
        <f t="shared" si="74"/>
        <v>#N/A</v>
      </c>
      <c r="AT123" s="6" t="str">
        <f t="shared" si="59"/>
        <v/>
      </c>
      <c r="AU123" s="6" t="str">
        <f t="shared" si="60"/>
        <v/>
      </c>
      <c r="AV123" s="6" t="str">
        <f t="shared" si="47"/>
        <v/>
      </c>
      <c r="AW123" s="103"/>
      <c r="BC123" s="3" t="s">
        <v>76</v>
      </c>
    </row>
    <row r="124" spans="1:55" s="12" customFormat="1" ht="13.5" customHeight="1" x14ac:dyDescent="0.2">
      <c r="A124" s="163">
        <v>109</v>
      </c>
      <c r="B124" s="7"/>
      <c r="C124" s="7"/>
      <c r="D124" s="120"/>
      <c r="E124" s="7"/>
      <c r="F124" s="7"/>
      <c r="G124" s="219"/>
      <c r="H124" s="7"/>
      <c r="I124" s="7"/>
      <c r="J124" s="9"/>
      <c r="K124" s="843"/>
      <c r="L124" s="838"/>
      <c r="M124" s="428"/>
      <c r="N124" s="429"/>
      <c r="O124" s="430"/>
      <c r="P124" s="422" t="str">
        <f t="shared" si="61"/>
        <v/>
      </c>
      <c r="Q124" s="422" t="str">
        <f t="shared" si="62"/>
        <v/>
      </c>
      <c r="R124" s="423" t="str">
        <f t="shared" si="63"/>
        <v/>
      </c>
      <c r="S124" s="424" t="str">
        <f t="shared" si="64"/>
        <v/>
      </c>
      <c r="T124" s="425" t="str">
        <f t="shared" si="65"/>
        <v/>
      </c>
      <c r="U124" s="425" t="str">
        <f t="shared" si="66"/>
        <v/>
      </c>
      <c r="V124" s="426" t="str">
        <f t="shared" si="67"/>
        <v/>
      </c>
      <c r="W124" s="38"/>
      <c r="X124" s="29" t="str">
        <f t="shared" si="48"/>
        <v/>
      </c>
      <c r="Y124" s="6" t="e">
        <f t="shared" si="49"/>
        <v>#N/A</v>
      </c>
      <c r="Z124" s="6" t="e">
        <f t="shared" si="50"/>
        <v>#N/A</v>
      </c>
      <c r="AA124" s="6" t="e">
        <f t="shared" si="51"/>
        <v>#N/A</v>
      </c>
      <c r="AB124" s="6" t="str">
        <f t="shared" si="52"/>
        <v/>
      </c>
      <c r="AC124" s="10">
        <f t="shared" si="53"/>
        <v>1</v>
      </c>
      <c r="AD124" s="6" t="e">
        <f t="shared" si="68"/>
        <v>#N/A</v>
      </c>
      <c r="AE124" s="6" t="e">
        <f t="shared" si="69"/>
        <v>#N/A</v>
      </c>
      <c r="AF124" s="6" t="e">
        <f t="shared" si="54"/>
        <v>#N/A</v>
      </c>
      <c r="AG124" s="6" t="e">
        <f t="shared" si="70"/>
        <v>#N/A</v>
      </c>
      <c r="AH124" s="11" t="str">
        <f t="shared" si="55"/>
        <v xml:space="preserve"> </v>
      </c>
      <c r="AI124" s="6" t="e">
        <f t="shared" si="71"/>
        <v>#N/A</v>
      </c>
      <c r="AJ124" s="6" t="e">
        <f t="shared" si="56"/>
        <v>#N/A</v>
      </c>
      <c r="AK124" s="6" t="e">
        <f t="shared" si="72"/>
        <v>#N/A</v>
      </c>
      <c r="AL124" s="6" t="e">
        <f t="shared" si="43"/>
        <v>#N/A</v>
      </c>
      <c r="AM124" s="6" t="e">
        <f t="shared" si="57"/>
        <v>#N/A</v>
      </c>
      <c r="AN124" s="6" t="e">
        <f t="shared" si="73"/>
        <v>#N/A</v>
      </c>
      <c r="AO124" s="6" t="e">
        <f t="shared" si="44"/>
        <v>#N/A</v>
      </c>
      <c r="AP124" s="6" t="e">
        <f t="shared" si="45"/>
        <v>#N/A</v>
      </c>
      <c r="AQ124" s="6" t="e">
        <f t="shared" si="46"/>
        <v>#N/A</v>
      </c>
      <c r="AR124" s="6">
        <f t="shared" si="58"/>
        <v>0</v>
      </c>
      <c r="AS124" s="6" t="e">
        <f t="shared" si="74"/>
        <v>#N/A</v>
      </c>
      <c r="AT124" s="6" t="str">
        <f t="shared" si="59"/>
        <v/>
      </c>
      <c r="AU124" s="6" t="str">
        <f t="shared" si="60"/>
        <v/>
      </c>
      <c r="AV124" s="6" t="str">
        <f t="shared" si="47"/>
        <v/>
      </c>
      <c r="AW124" s="103"/>
      <c r="BC124" s="3" t="s">
        <v>77</v>
      </c>
    </row>
    <row r="125" spans="1:55" s="12" customFormat="1" ht="13.5" customHeight="1" x14ac:dyDescent="0.2">
      <c r="A125" s="163">
        <v>110</v>
      </c>
      <c r="B125" s="7"/>
      <c r="C125" s="7"/>
      <c r="D125" s="120"/>
      <c r="E125" s="7"/>
      <c r="F125" s="7"/>
      <c r="G125" s="219"/>
      <c r="H125" s="7"/>
      <c r="I125" s="7"/>
      <c r="J125" s="9"/>
      <c r="K125" s="843"/>
      <c r="L125" s="838"/>
      <c r="M125" s="428"/>
      <c r="N125" s="429"/>
      <c r="O125" s="430"/>
      <c r="P125" s="422" t="str">
        <f t="shared" si="61"/>
        <v/>
      </c>
      <c r="Q125" s="422" t="str">
        <f t="shared" si="62"/>
        <v/>
      </c>
      <c r="R125" s="423" t="str">
        <f t="shared" si="63"/>
        <v/>
      </c>
      <c r="S125" s="424" t="str">
        <f t="shared" si="64"/>
        <v/>
      </c>
      <c r="T125" s="425" t="str">
        <f t="shared" si="65"/>
        <v/>
      </c>
      <c r="U125" s="425" t="str">
        <f t="shared" si="66"/>
        <v/>
      </c>
      <c r="V125" s="426" t="str">
        <f t="shared" si="67"/>
        <v/>
      </c>
      <c r="W125" s="38"/>
      <c r="X125" s="29" t="str">
        <f t="shared" si="48"/>
        <v/>
      </c>
      <c r="Y125" s="6" t="e">
        <f t="shared" si="49"/>
        <v>#N/A</v>
      </c>
      <c r="Z125" s="6" t="e">
        <f t="shared" si="50"/>
        <v>#N/A</v>
      </c>
      <c r="AA125" s="6" t="e">
        <f t="shared" si="51"/>
        <v>#N/A</v>
      </c>
      <c r="AB125" s="6" t="str">
        <f t="shared" si="52"/>
        <v/>
      </c>
      <c r="AC125" s="10">
        <f t="shared" si="53"/>
        <v>1</v>
      </c>
      <c r="AD125" s="6" t="e">
        <f t="shared" si="68"/>
        <v>#N/A</v>
      </c>
      <c r="AE125" s="6" t="e">
        <f t="shared" si="69"/>
        <v>#N/A</v>
      </c>
      <c r="AF125" s="6" t="e">
        <f t="shared" si="54"/>
        <v>#N/A</v>
      </c>
      <c r="AG125" s="6" t="e">
        <f t="shared" si="70"/>
        <v>#N/A</v>
      </c>
      <c r="AH125" s="11" t="str">
        <f t="shared" si="55"/>
        <v xml:space="preserve"> </v>
      </c>
      <c r="AI125" s="6" t="e">
        <f t="shared" si="71"/>
        <v>#N/A</v>
      </c>
      <c r="AJ125" s="6" t="e">
        <f t="shared" si="56"/>
        <v>#N/A</v>
      </c>
      <c r="AK125" s="6" t="e">
        <f t="shared" si="72"/>
        <v>#N/A</v>
      </c>
      <c r="AL125" s="6" t="e">
        <f t="shared" si="43"/>
        <v>#N/A</v>
      </c>
      <c r="AM125" s="6" t="e">
        <f t="shared" si="57"/>
        <v>#N/A</v>
      </c>
      <c r="AN125" s="6" t="e">
        <f t="shared" si="73"/>
        <v>#N/A</v>
      </c>
      <c r="AO125" s="6" t="e">
        <f t="shared" si="44"/>
        <v>#N/A</v>
      </c>
      <c r="AP125" s="6" t="e">
        <f t="shared" si="45"/>
        <v>#N/A</v>
      </c>
      <c r="AQ125" s="6" t="e">
        <f t="shared" si="46"/>
        <v>#N/A</v>
      </c>
      <c r="AR125" s="6">
        <f t="shared" si="58"/>
        <v>0</v>
      </c>
      <c r="AS125" s="6" t="e">
        <f t="shared" si="74"/>
        <v>#N/A</v>
      </c>
      <c r="AT125" s="6" t="str">
        <f t="shared" si="59"/>
        <v/>
      </c>
      <c r="AU125" s="6" t="str">
        <f t="shared" si="60"/>
        <v/>
      </c>
      <c r="AV125" s="6" t="str">
        <f t="shared" si="47"/>
        <v/>
      </c>
      <c r="AW125" s="103"/>
      <c r="BC125" s="3" t="s">
        <v>435</v>
      </c>
    </row>
    <row r="126" spans="1:55" s="12" customFormat="1" ht="13.5" customHeight="1" x14ac:dyDescent="0.2">
      <c r="A126" s="163">
        <v>111</v>
      </c>
      <c r="B126" s="7"/>
      <c r="C126" s="7"/>
      <c r="D126" s="120"/>
      <c r="E126" s="7"/>
      <c r="F126" s="7"/>
      <c r="G126" s="219"/>
      <c r="H126" s="7"/>
      <c r="I126" s="7"/>
      <c r="J126" s="9"/>
      <c r="K126" s="843"/>
      <c r="L126" s="838"/>
      <c r="M126" s="428"/>
      <c r="N126" s="429"/>
      <c r="O126" s="430"/>
      <c r="P126" s="422" t="str">
        <f t="shared" si="61"/>
        <v/>
      </c>
      <c r="Q126" s="422" t="str">
        <f t="shared" si="62"/>
        <v/>
      </c>
      <c r="R126" s="423" t="str">
        <f t="shared" si="63"/>
        <v/>
      </c>
      <c r="S126" s="424" t="str">
        <f t="shared" si="64"/>
        <v/>
      </c>
      <c r="T126" s="425" t="str">
        <f t="shared" si="65"/>
        <v/>
      </c>
      <c r="U126" s="425" t="str">
        <f t="shared" si="66"/>
        <v/>
      </c>
      <c r="V126" s="426" t="str">
        <f t="shared" si="67"/>
        <v/>
      </c>
      <c r="W126" s="38"/>
      <c r="X126" s="29" t="str">
        <f t="shared" si="48"/>
        <v/>
      </c>
      <c r="Y126" s="6" t="e">
        <f t="shared" si="49"/>
        <v>#N/A</v>
      </c>
      <c r="Z126" s="6" t="e">
        <f t="shared" si="50"/>
        <v>#N/A</v>
      </c>
      <c r="AA126" s="6" t="e">
        <f t="shared" si="51"/>
        <v>#N/A</v>
      </c>
      <c r="AB126" s="6" t="str">
        <f t="shared" si="52"/>
        <v/>
      </c>
      <c r="AC126" s="10">
        <f t="shared" si="53"/>
        <v>1</v>
      </c>
      <c r="AD126" s="6" t="e">
        <f t="shared" si="68"/>
        <v>#N/A</v>
      </c>
      <c r="AE126" s="6" t="e">
        <f t="shared" si="69"/>
        <v>#N/A</v>
      </c>
      <c r="AF126" s="6" t="e">
        <f t="shared" si="54"/>
        <v>#N/A</v>
      </c>
      <c r="AG126" s="6" t="e">
        <f t="shared" si="70"/>
        <v>#N/A</v>
      </c>
      <c r="AH126" s="11" t="str">
        <f t="shared" si="55"/>
        <v xml:space="preserve"> </v>
      </c>
      <c r="AI126" s="6" t="e">
        <f t="shared" si="71"/>
        <v>#N/A</v>
      </c>
      <c r="AJ126" s="6" t="e">
        <f t="shared" si="56"/>
        <v>#N/A</v>
      </c>
      <c r="AK126" s="6" t="e">
        <f t="shared" si="72"/>
        <v>#N/A</v>
      </c>
      <c r="AL126" s="6" t="e">
        <f t="shared" si="43"/>
        <v>#N/A</v>
      </c>
      <c r="AM126" s="6" t="e">
        <f t="shared" si="57"/>
        <v>#N/A</v>
      </c>
      <c r="AN126" s="6" t="e">
        <f t="shared" si="73"/>
        <v>#N/A</v>
      </c>
      <c r="AO126" s="6" t="e">
        <f t="shared" si="44"/>
        <v>#N/A</v>
      </c>
      <c r="AP126" s="6" t="e">
        <f t="shared" si="45"/>
        <v>#N/A</v>
      </c>
      <c r="AQ126" s="6" t="e">
        <f t="shared" si="46"/>
        <v>#N/A</v>
      </c>
      <c r="AR126" s="6">
        <f t="shared" si="58"/>
        <v>0</v>
      </c>
      <c r="AS126" s="6" t="e">
        <f t="shared" si="74"/>
        <v>#N/A</v>
      </c>
      <c r="AT126" s="6" t="str">
        <f t="shared" si="59"/>
        <v/>
      </c>
      <c r="AU126" s="6" t="str">
        <f t="shared" si="60"/>
        <v/>
      </c>
      <c r="AV126" s="6" t="str">
        <f t="shared" si="47"/>
        <v/>
      </c>
      <c r="AW126" s="103"/>
      <c r="BC126" s="3" t="s">
        <v>138</v>
      </c>
    </row>
    <row r="127" spans="1:55" s="12" customFormat="1" ht="13.5" customHeight="1" x14ac:dyDescent="0.2">
      <c r="A127" s="163">
        <v>112</v>
      </c>
      <c r="B127" s="7"/>
      <c r="C127" s="7"/>
      <c r="D127" s="120"/>
      <c r="E127" s="7"/>
      <c r="F127" s="7"/>
      <c r="G127" s="219"/>
      <c r="H127" s="7"/>
      <c r="I127" s="7"/>
      <c r="J127" s="9"/>
      <c r="K127" s="843"/>
      <c r="L127" s="838"/>
      <c r="M127" s="428"/>
      <c r="N127" s="429"/>
      <c r="O127" s="430"/>
      <c r="P127" s="422" t="str">
        <f t="shared" si="61"/>
        <v/>
      </c>
      <c r="Q127" s="422" t="str">
        <f t="shared" si="62"/>
        <v/>
      </c>
      <c r="R127" s="423" t="str">
        <f t="shared" si="63"/>
        <v/>
      </c>
      <c r="S127" s="424" t="str">
        <f t="shared" si="64"/>
        <v/>
      </c>
      <c r="T127" s="425" t="str">
        <f t="shared" si="65"/>
        <v/>
      </c>
      <c r="U127" s="425" t="str">
        <f t="shared" si="66"/>
        <v/>
      </c>
      <c r="V127" s="426" t="str">
        <f t="shared" si="67"/>
        <v/>
      </c>
      <c r="W127" s="38"/>
      <c r="X127" s="29" t="str">
        <f t="shared" si="48"/>
        <v/>
      </c>
      <c r="Y127" s="6" t="e">
        <f t="shared" si="49"/>
        <v>#N/A</v>
      </c>
      <c r="Z127" s="6" t="e">
        <f t="shared" si="50"/>
        <v>#N/A</v>
      </c>
      <c r="AA127" s="6" t="e">
        <f t="shared" si="51"/>
        <v>#N/A</v>
      </c>
      <c r="AB127" s="6" t="str">
        <f t="shared" si="52"/>
        <v/>
      </c>
      <c r="AC127" s="10">
        <f t="shared" si="53"/>
        <v>1</v>
      </c>
      <c r="AD127" s="6" t="e">
        <f t="shared" si="68"/>
        <v>#N/A</v>
      </c>
      <c r="AE127" s="6" t="e">
        <f t="shared" si="69"/>
        <v>#N/A</v>
      </c>
      <c r="AF127" s="6" t="e">
        <f t="shared" si="54"/>
        <v>#N/A</v>
      </c>
      <c r="AG127" s="6" t="e">
        <f t="shared" si="70"/>
        <v>#N/A</v>
      </c>
      <c r="AH127" s="11" t="str">
        <f t="shared" si="55"/>
        <v xml:space="preserve"> </v>
      </c>
      <c r="AI127" s="6" t="e">
        <f t="shared" si="71"/>
        <v>#N/A</v>
      </c>
      <c r="AJ127" s="6" t="e">
        <f t="shared" si="56"/>
        <v>#N/A</v>
      </c>
      <c r="AK127" s="6" t="e">
        <f t="shared" si="72"/>
        <v>#N/A</v>
      </c>
      <c r="AL127" s="6" t="e">
        <f t="shared" si="43"/>
        <v>#N/A</v>
      </c>
      <c r="AM127" s="6" t="e">
        <f t="shared" si="57"/>
        <v>#N/A</v>
      </c>
      <c r="AN127" s="6" t="e">
        <f t="shared" si="73"/>
        <v>#N/A</v>
      </c>
      <c r="AO127" s="6" t="e">
        <f t="shared" si="44"/>
        <v>#N/A</v>
      </c>
      <c r="AP127" s="6" t="e">
        <f t="shared" si="45"/>
        <v>#N/A</v>
      </c>
      <c r="AQ127" s="6" t="e">
        <f t="shared" si="46"/>
        <v>#N/A</v>
      </c>
      <c r="AR127" s="6">
        <f t="shared" si="58"/>
        <v>0</v>
      </c>
      <c r="AS127" s="6" t="e">
        <f t="shared" si="74"/>
        <v>#N/A</v>
      </c>
      <c r="AT127" s="6" t="str">
        <f t="shared" si="59"/>
        <v/>
      </c>
      <c r="AU127" s="6" t="str">
        <f t="shared" si="60"/>
        <v/>
      </c>
      <c r="AV127" s="6" t="str">
        <f t="shared" si="47"/>
        <v/>
      </c>
      <c r="AW127" s="103"/>
      <c r="BC127" s="3" t="s">
        <v>139</v>
      </c>
    </row>
    <row r="128" spans="1:55" s="12" customFormat="1" ht="13.5" customHeight="1" x14ac:dyDescent="0.2">
      <c r="A128" s="163">
        <v>113</v>
      </c>
      <c r="B128" s="7"/>
      <c r="C128" s="7"/>
      <c r="D128" s="120"/>
      <c r="E128" s="7"/>
      <c r="F128" s="7"/>
      <c r="G128" s="219"/>
      <c r="H128" s="7"/>
      <c r="I128" s="7"/>
      <c r="J128" s="9"/>
      <c r="K128" s="843"/>
      <c r="L128" s="838"/>
      <c r="M128" s="428"/>
      <c r="N128" s="429"/>
      <c r="O128" s="430"/>
      <c r="P128" s="422" t="str">
        <f t="shared" si="61"/>
        <v/>
      </c>
      <c r="Q128" s="422" t="str">
        <f t="shared" si="62"/>
        <v/>
      </c>
      <c r="R128" s="423" t="str">
        <f t="shared" si="63"/>
        <v/>
      </c>
      <c r="S128" s="424" t="str">
        <f t="shared" si="64"/>
        <v/>
      </c>
      <c r="T128" s="425" t="str">
        <f t="shared" si="65"/>
        <v/>
      </c>
      <c r="U128" s="425" t="str">
        <f t="shared" si="66"/>
        <v/>
      </c>
      <c r="V128" s="426" t="str">
        <f t="shared" si="67"/>
        <v/>
      </c>
      <c r="W128" s="38"/>
      <c r="X128" s="29" t="str">
        <f t="shared" si="48"/>
        <v/>
      </c>
      <c r="Y128" s="6" t="e">
        <f t="shared" si="49"/>
        <v>#N/A</v>
      </c>
      <c r="Z128" s="6" t="e">
        <f t="shared" si="50"/>
        <v>#N/A</v>
      </c>
      <c r="AA128" s="6" t="e">
        <f t="shared" si="51"/>
        <v>#N/A</v>
      </c>
      <c r="AB128" s="6" t="str">
        <f t="shared" si="52"/>
        <v/>
      </c>
      <c r="AC128" s="10">
        <f t="shared" si="53"/>
        <v>1</v>
      </c>
      <c r="AD128" s="6" t="e">
        <f t="shared" si="68"/>
        <v>#N/A</v>
      </c>
      <c r="AE128" s="6" t="e">
        <f t="shared" si="69"/>
        <v>#N/A</v>
      </c>
      <c r="AF128" s="6" t="e">
        <f t="shared" si="54"/>
        <v>#N/A</v>
      </c>
      <c r="AG128" s="6" t="e">
        <f t="shared" si="70"/>
        <v>#N/A</v>
      </c>
      <c r="AH128" s="11" t="str">
        <f t="shared" si="55"/>
        <v xml:space="preserve"> </v>
      </c>
      <c r="AI128" s="6" t="e">
        <f t="shared" si="71"/>
        <v>#N/A</v>
      </c>
      <c r="AJ128" s="6" t="e">
        <f t="shared" si="56"/>
        <v>#N/A</v>
      </c>
      <c r="AK128" s="6" t="e">
        <f t="shared" si="72"/>
        <v>#N/A</v>
      </c>
      <c r="AL128" s="6" t="e">
        <f t="shared" si="43"/>
        <v>#N/A</v>
      </c>
      <c r="AM128" s="6" t="e">
        <f t="shared" si="57"/>
        <v>#N/A</v>
      </c>
      <c r="AN128" s="6" t="e">
        <f t="shared" si="73"/>
        <v>#N/A</v>
      </c>
      <c r="AO128" s="6" t="e">
        <f t="shared" si="44"/>
        <v>#N/A</v>
      </c>
      <c r="AP128" s="6" t="e">
        <f t="shared" si="45"/>
        <v>#N/A</v>
      </c>
      <c r="AQ128" s="6" t="e">
        <f t="shared" si="46"/>
        <v>#N/A</v>
      </c>
      <c r="AR128" s="6">
        <f t="shared" si="58"/>
        <v>0</v>
      </c>
      <c r="AS128" s="6" t="e">
        <f t="shared" si="74"/>
        <v>#N/A</v>
      </c>
      <c r="AT128" s="6" t="str">
        <f t="shared" si="59"/>
        <v/>
      </c>
      <c r="AU128" s="6" t="str">
        <f t="shared" si="60"/>
        <v/>
      </c>
      <c r="AV128" s="6" t="str">
        <f t="shared" si="47"/>
        <v/>
      </c>
      <c r="AW128" s="103"/>
      <c r="BC128" s="3" t="s">
        <v>140</v>
      </c>
    </row>
    <row r="129" spans="1:55" s="12" customFormat="1" ht="13.5" customHeight="1" x14ac:dyDescent="0.2">
      <c r="A129" s="163">
        <v>114</v>
      </c>
      <c r="B129" s="7"/>
      <c r="C129" s="7"/>
      <c r="D129" s="120"/>
      <c r="E129" s="7"/>
      <c r="F129" s="7"/>
      <c r="G129" s="219"/>
      <c r="H129" s="7"/>
      <c r="I129" s="7"/>
      <c r="J129" s="9"/>
      <c r="K129" s="843"/>
      <c r="L129" s="838"/>
      <c r="M129" s="428"/>
      <c r="N129" s="429"/>
      <c r="O129" s="430"/>
      <c r="P129" s="422" t="str">
        <f t="shared" si="61"/>
        <v/>
      </c>
      <c r="Q129" s="422" t="str">
        <f t="shared" si="62"/>
        <v/>
      </c>
      <c r="R129" s="423" t="str">
        <f t="shared" si="63"/>
        <v/>
      </c>
      <c r="S129" s="424" t="str">
        <f t="shared" si="64"/>
        <v/>
      </c>
      <c r="T129" s="425" t="str">
        <f t="shared" si="65"/>
        <v/>
      </c>
      <c r="U129" s="425" t="str">
        <f t="shared" si="66"/>
        <v/>
      </c>
      <c r="V129" s="426" t="str">
        <f t="shared" si="67"/>
        <v/>
      </c>
      <c r="W129" s="38"/>
      <c r="X129" s="29" t="str">
        <f t="shared" si="48"/>
        <v/>
      </c>
      <c r="Y129" s="6" t="e">
        <f t="shared" si="49"/>
        <v>#N/A</v>
      </c>
      <c r="Z129" s="6" t="e">
        <f t="shared" si="50"/>
        <v>#N/A</v>
      </c>
      <c r="AA129" s="6" t="e">
        <f t="shared" si="51"/>
        <v>#N/A</v>
      </c>
      <c r="AB129" s="6" t="str">
        <f t="shared" si="52"/>
        <v/>
      </c>
      <c r="AC129" s="10">
        <f t="shared" si="53"/>
        <v>1</v>
      </c>
      <c r="AD129" s="6" t="e">
        <f t="shared" si="68"/>
        <v>#N/A</v>
      </c>
      <c r="AE129" s="6" t="e">
        <f t="shared" si="69"/>
        <v>#N/A</v>
      </c>
      <c r="AF129" s="6" t="e">
        <f t="shared" si="54"/>
        <v>#N/A</v>
      </c>
      <c r="AG129" s="6" t="e">
        <f t="shared" si="70"/>
        <v>#N/A</v>
      </c>
      <c r="AH129" s="11" t="str">
        <f t="shared" si="55"/>
        <v xml:space="preserve"> </v>
      </c>
      <c r="AI129" s="6" t="e">
        <f t="shared" si="71"/>
        <v>#N/A</v>
      </c>
      <c r="AJ129" s="6" t="e">
        <f t="shared" si="56"/>
        <v>#N/A</v>
      </c>
      <c r="AK129" s="6" t="e">
        <f t="shared" si="72"/>
        <v>#N/A</v>
      </c>
      <c r="AL129" s="6" t="e">
        <f t="shared" ref="AL129:AL192" si="75">VLOOKUP(AE129,$BT$17:$BX$21,2,FALSE)</f>
        <v>#N/A</v>
      </c>
      <c r="AM129" s="6" t="e">
        <f t="shared" si="57"/>
        <v>#N/A</v>
      </c>
      <c r="AN129" s="6" t="e">
        <f t="shared" si="73"/>
        <v>#N/A</v>
      </c>
      <c r="AO129" s="6" t="e">
        <f t="shared" ref="AO129:AO192" si="76">VLOOKUP(AE129,$BT$17:$BX$21,3,FALSE)</f>
        <v>#N/A</v>
      </c>
      <c r="AP129" s="6" t="e">
        <f t="shared" ref="AP129:AP192" si="77">VLOOKUP(AE129,$BT$17:$BX$21,4,FALSE)</f>
        <v>#N/A</v>
      </c>
      <c r="AQ129" s="6" t="e">
        <f t="shared" ref="AQ129:AQ192" si="78">VLOOKUP(AE129,$BT$17:$BX$21,5,FALSE)</f>
        <v>#N/A</v>
      </c>
      <c r="AR129" s="6">
        <f t="shared" si="58"/>
        <v>0</v>
      </c>
      <c r="AS129" s="6" t="e">
        <f t="shared" si="74"/>
        <v>#N/A</v>
      </c>
      <c r="AT129" s="6" t="str">
        <f t="shared" si="59"/>
        <v/>
      </c>
      <c r="AU129" s="6" t="str">
        <f t="shared" si="60"/>
        <v/>
      </c>
      <c r="AV129" s="6" t="str">
        <f t="shared" ref="AV129:AV192" si="79">IF(AT129=AU129,"",1)</f>
        <v/>
      </c>
      <c r="AW129" s="103"/>
      <c r="BC129" s="3" t="s">
        <v>141</v>
      </c>
    </row>
    <row r="130" spans="1:55" s="12" customFormat="1" ht="13.5" customHeight="1" x14ac:dyDescent="0.2">
      <c r="A130" s="163">
        <v>115</v>
      </c>
      <c r="B130" s="7"/>
      <c r="C130" s="7"/>
      <c r="D130" s="120"/>
      <c r="E130" s="7"/>
      <c r="F130" s="7"/>
      <c r="G130" s="219"/>
      <c r="H130" s="7"/>
      <c r="I130" s="7"/>
      <c r="J130" s="9"/>
      <c r="K130" s="843"/>
      <c r="L130" s="838"/>
      <c r="M130" s="428"/>
      <c r="N130" s="429"/>
      <c r="O130" s="430"/>
      <c r="P130" s="422" t="str">
        <f t="shared" si="61"/>
        <v/>
      </c>
      <c r="Q130" s="422" t="str">
        <f t="shared" si="62"/>
        <v/>
      </c>
      <c r="R130" s="423" t="str">
        <f t="shared" si="63"/>
        <v/>
      </c>
      <c r="S130" s="424" t="str">
        <f t="shared" si="64"/>
        <v/>
      </c>
      <c r="T130" s="425" t="str">
        <f t="shared" si="65"/>
        <v/>
      </c>
      <c r="U130" s="425" t="str">
        <f t="shared" si="66"/>
        <v/>
      </c>
      <c r="V130" s="426" t="str">
        <f t="shared" si="67"/>
        <v/>
      </c>
      <c r="W130" s="38"/>
      <c r="X130" s="29" t="str">
        <f t="shared" si="48"/>
        <v/>
      </c>
      <c r="Y130" s="6" t="e">
        <f t="shared" si="49"/>
        <v>#N/A</v>
      </c>
      <c r="Z130" s="6" t="e">
        <f t="shared" si="50"/>
        <v>#N/A</v>
      </c>
      <c r="AA130" s="6" t="e">
        <f t="shared" si="51"/>
        <v>#N/A</v>
      </c>
      <c r="AB130" s="6" t="str">
        <f t="shared" si="52"/>
        <v/>
      </c>
      <c r="AC130" s="10">
        <f t="shared" si="53"/>
        <v>1</v>
      </c>
      <c r="AD130" s="6" t="e">
        <f t="shared" si="68"/>
        <v>#N/A</v>
      </c>
      <c r="AE130" s="6" t="e">
        <f t="shared" si="69"/>
        <v>#N/A</v>
      </c>
      <c r="AF130" s="6" t="e">
        <f t="shared" si="54"/>
        <v>#N/A</v>
      </c>
      <c r="AG130" s="6" t="e">
        <f t="shared" si="70"/>
        <v>#N/A</v>
      </c>
      <c r="AH130" s="11" t="str">
        <f t="shared" si="55"/>
        <v xml:space="preserve"> </v>
      </c>
      <c r="AI130" s="6" t="e">
        <f t="shared" si="71"/>
        <v>#N/A</v>
      </c>
      <c r="AJ130" s="6" t="e">
        <f t="shared" si="56"/>
        <v>#N/A</v>
      </c>
      <c r="AK130" s="6" t="e">
        <f t="shared" si="72"/>
        <v>#N/A</v>
      </c>
      <c r="AL130" s="6" t="e">
        <f t="shared" si="75"/>
        <v>#N/A</v>
      </c>
      <c r="AM130" s="6" t="e">
        <f t="shared" si="57"/>
        <v>#N/A</v>
      </c>
      <c r="AN130" s="6" t="e">
        <f t="shared" si="73"/>
        <v>#N/A</v>
      </c>
      <c r="AO130" s="6" t="e">
        <f t="shared" si="76"/>
        <v>#N/A</v>
      </c>
      <c r="AP130" s="6" t="e">
        <f t="shared" si="77"/>
        <v>#N/A</v>
      </c>
      <c r="AQ130" s="6" t="e">
        <f t="shared" si="78"/>
        <v>#N/A</v>
      </c>
      <c r="AR130" s="6">
        <f t="shared" si="58"/>
        <v>0</v>
      </c>
      <c r="AS130" s="6" t="e">
        <f t="shared" si="74"/>
        <v>#N/A</v>
      </c>
      <c r="AT130" s="6" t="str">
        <f t="shared" si="59"/>
        <v/>
      </c>
      <c r="AU130" s="6" t="str">
        <f t="shared" si="60"/>
        <v/>
      </c>
      <c r="AV130" s="6" t="str">
        <f t="shared" si="79"/>
        <v/>
      </c>
      <c r="AW130" s="103"/>
      <c r="BC130" s="3" t="s">
        <v>142</v>
      </c>
    </row>
    <row r="131" spans="1:55" s="12" customFormat="1" ht="13.5" customHeight="1" x14ac:dyDescent="0.2">
      <c r="A131" s="163">
        <v>116</v>
      </c>
      <c r="B131" s="7"/>
      <c r="C131" s="7"/>
      <c r="D131" s="120"/>
      <c r="E131" s="7"/>
      <c r="F131" s="7"/>
      <c r="G131" s="219"/>
      <c r="H131" s="7"/>
      <c r="I131" s="7"/>
      <c r="J131" s="9"/>
      <c r="K131" s="843"/>
      <c r="L131" s="838"/>
      <c r="M131" s="428"/>
      <c r="N131" s="429"/>
      <c r="O131" s="430"/>
      <c r="P131" s="422" t="str">
        <f t="shared" si="61"/>
        <v/>
      </c>
      <c r="Q131" s="422" t="str">
        <f t="shared" si="62"/>
        <v/>
      </c>
      <c r="R131" s="423" t="str">
        <f t="shared" si="63"/>
        <v/>
      </c>
      <c r="S131" s="424" t="str">
        <f t="shared" si="64"/>
        <v/>
      </c>
      <c r="T131" s="425" t="str">
        <f t="shared" si="65"/>
        <v/>
      </c>
      <c r="U131" s="425" t="str">
        <f t="shared" si="66"/>
        <v/>
      </c>
      <c r="V131" s="426" t="str">
        <f t="shared" si="67"/>
        <v/>
      </c>
      <c r="W131" s="38"/>
      <c r="X131" s="29" t="str">
        <f t="shared" si="48"/>
        <v/>
      </c>
      <c r="Y131" s="6" t="e">
        <f t="shared" si="49"/>
        <v>#N/A</v>
      </c>
      <c r="Z131" s="6" t="e">
        <f t="shared" si="50"/>
        <v>#N/A</v>
      </c>
      <c r="AA131" s="6" t="e">
        <f t="shared" si="51"/>
        <v>#N/A</v>
      </c>
      <c r="AB131" s="6" t="str">
        <f t="shared" si="52"/>
        <v/>
      </c>
      <c r="AC131" s="10">
        <f t="shared" si="53"/>
        <v>1</v>
      </c>
      <c r="AD131" s="6" t="e">
        <f t="shared" si="68"/>
        <v>#N/A</v>
      </c>
      <c r="AE131" s="6" t="e">
        <f t="shared" si="69"/>
        <v>#N/A</v>
      </c>
      <c r="AF131" s="6" t="e">
        <f t="shared" si="54"/>
        <v>#N/A</v>
      </c>
      <c r="AG131" s="6" t="e">
        <f t="shared" si="70"/>
        <v>#N/A</v>
      </c>
      <c r="AH131" s="11" t="str">
        <f t="shared" si="55"/>
        <v xml:space="preserve"> </v>
      </c>
      <c r="AI131" s="6" t="e">
        <f t="shared" si="71"/>
        <v>#N/A</v>
      </c>
      <c r="AJ131" s="6" t="e">
        <f t="shared" si="56"/>
        <v>#N/A</v>
      </c>
      <c r="AK131" s="6" t="e">
        <f t="shared" si="72"/>
        <v>#N/A</v>
      </c>
      <c r="AL131" s="6" t="e">
        <f t="shared" si="75"/>
        <v>#N/A</v>
      </c>
      <c r="AM131" s="6" t="e">
        <f t="shared" si="57"/>
        <v>#N/A</v>
      </c>
      <c r="AN131" s="6" t="e">
        <f t="shared" si="73"/>
        <v>#N/A</v>
      </c>
      <c r="AO131" s="6" t="e">
        <f t="shared" si="76"/>
        <v>#N/A</v>
      </c>
      <c r="AP131" s="6" t="e">
        <f t="shared" si="77"/>
        <v>#N/A</v>
      </c>
      <c r="AQ131" s="6" t="e">
        <f t="shared" si="78"/>
        <v>#N/A</v>
      </c>
      <c r="AR131" s="6">
        <f t="shared" si="58"/>
        <v>0</v>
      </c>
      <c r="AS131" s="6" t="e">
        <f t="shared" si="74"/>
        <v>#N/A</v>
      </c>
      <c r="AT131" s="6" t="str">
        <f t="shared" si="59"/>
        <v/>
      </c>
      <c r="AU131" s="6" t="str">
        <f t="shared" si="60"/>
        <v/>
      </c>
      <c r="AV131" s="6" t="str">
        <f t="shared" si="79"/>
        <v/>
      </c>
      <c r="AW131" s="103"/>
      <c r="BC131" s="3" t="s">
        <v>143</v>
      </c>
    </row>
    <row r="132" spans="1:55" s="12" customFormat="1" ht="13.5" customHeight="1" x14ac:dyDescent="0.2">
      <c r="A132" s="163">
        <v>117</v>
      </c>
      <c r="B132" s="7"/>
      <c r="C132" s="7"/>
      <c r="D132" s="120"/>
      <c r="E132" s="7"/>
      <c r="F132" s="7"/>
      <c r="G132" s="219"/>
      <c r="H132" s="7"/>
      <c r="I132" s="7"/>
      <c r="J132" s="9"/>
      <c r="K132" s="843"/>
      <c r="L132" s="838"/>
      <c r="M132" s="428"/>
      <c r="N132" s="429"/>
      <c r="O132" s="430"/>
      <c r="P132" s="422" t="str">
        <f t="shared" si="61"/>
        <v/>
      </c>
      <c r="Q132" s="422" t="str">
        <f t="shared" si="62"/>
        <v/>
      </c>
      <c r="R132" s="423" t="str">
        <f t="shared" si="63"/>
        <v/>
      </c>
      <c r="S132" s="424" t="str">
        <f t="shared" si="64"/>
        <v/>
      </c>
      <c r="T132" s="425" t="str">
        <f t="shared" si="65"/>
        <v/>
      </c>
      <c r="U132" s="425" t="str">
        <f t="shared" si="66"/>
        <v/>
      </c>
      <c r="V132" s="426" t="str">
        <f t="shared" si="67"/>
        <v/>
      </c>
      <c r="W132" s="38"/>
      <c r="X132" s="29" t="str">
        <f t="shared" si="48"/>
        <v/>
      </c>
      <c r="Y132" s="6" t="e">
        <f t="shared" si="49"/>
        <v>#N/A</v>
      </c>
      <c r="Z132" s="6" t="e">
        <f t="shared" si="50"/>
        <v>#N/A</v>
      </c>
      <c r="AA132" s="6" t="e">
        <f t="shared" si="51"/>
        <v>#N/A</v>
      </c>
      <c r="AB132" s="6" t="str">
        <f t="shared" si="52"/>
        <v/>
      </c>
      <c r="AC132" s="10">
        <f t="shared" si="53"/>
        <v>1</v>
      </c>
      <c r="AD132" s="6" t="e">
        <f t="shared" si="68"/>
        <v>#N/A</v>
      </c>
      <c r="AE132" s="6" t="e">
        <f t="shared" si="69"/>
        <v>#N/A</v>
      </c>
      <c r="AF132" s="6" t="e">
        <f t="shared" si="54"/>
        <v>#N/A</v>
      </c>
      <c r="AG132" s="6" t="e">
        <f t="shared" si="70"/>
        <v>#N/A</v>
      </c>
      <c r="AH132" s="11" t="str">
        <f t="shared" si="55"/>
        <v xml:space="preserve"> </v>
      </c>
      <c r="AI132" s="6" t="e">
        <f t="shared" si="71"/>
        <v>#N/A</v>
      </c>
      <c r="AJ132" s="6" t="e">
        <f t="shared" si="56"/>
        <v>#N/A</v>
      </c>
      <c r="AK132" s="6" t="e">
        <f t="shared" si="72"/>
        <v>#N/A</v>
      </c>
      <c r="AL132" s="6" t="e">
        <f t="shared" si="75"/>
        <v>#N/A</v>
      </c>
      <c r="AM132" s="6" t="e">
        <f t="shared" si="57"/>
        <v>#N/A</v>
      </c>
      <c r="AN132" s="6" t="e">
        <f t="shared" si="73"/>
        <v>#N/A</v>
      </c>
      <c r="AO132" s="6" t="e">
        <f t="shared" si="76"/>
        <v>#N/A</v>
      </c>
      <c r="AP132" s="6" t="e">
        <f t="shared" si="77"/>
        <v>#N/A</v>
      </c>
      <c r="AQ132" s="6" t="e">
        <f t="shared" si="78"/>
        <v>#N/A</v>
      </c>
      <c r="AR132" s="6">
        <f t="shared" si="58"/>
        <v>0</v>
      </c>
      <c r="AS132" s="6" t="e">
        <f t="shared" si="74"/>
        <v>#N/A</v>
      </c>
      <c r="AT132" s="6" t="str">
        <f t="shared" si="59"/>
        <v/>
      </c>
      <c r="AU132" s="6" t="str">
        <f t="shared" si="60"/>
        <v/>
      </c>
      <c r="AV132" s="6" t="str">
        <f t="shared" si="79"/>
        <v/>
      </c>
      <c r="AW132" s="103"/>
      <c r="BC132" s="3" t="s">
        <v>144</v>
      </c>
    </row>
    <row r="133" spans="1:55" s="12" customFormat="1" ht="13.5" customHeight="1" x14ac:dyDescent="0.2">
      <c r="A133" s="163">
        <v>118</v>
      </c>
      <c r="B133" s="7"/>
      <c r="C133" s="7"/>
      <c r="D133" s="120"/>
      <c r="E133" s="7"/>
      <c r="F133" s="7"/>
      <c r="G133" s="219"/>
      <c r="H133" s="7"/>
      <c r="I133" s="7"/>
      <c r="J133" s="9"/>
      <c r="K133" s="843"/>
      <c r="L133" s="838"/>
      <c r="M133" s="428"/>
      <c r="N133" s="429"/>
      <c r="O133" s="430"/>
      <c r="P133" s="422" t="str">
        <f t="shared" si="61"/>
        <v/>
      </c>
      <c r="Q133" s="422" t="str">
        <f t="shared" si="62"/>
        <v/>
      </c>
      <c r="R133" s="423" t="str">
        <f t="shared" si="63"/>
        <v/>
      </c>
      <c r="S133" s="424" t="str">
        <f t="shared" si="64"/>
        <v/>
      </c>
      <c r="T133" s="425" t="str">
        <f t="shared" si="65"/>
        <v/>
      </c>
      <c r="U133" s="425" t="str">
        <f t="shared" si="66"/>
        <v/>
      </c>
      <c r="V133" s="426" t="str">
        <f t="shared" si="67"/>
        <v/>
      </c>
      <c r="W133" s="38"/>
      <c r="X133" s="29" t="str">
        <f t="shared" si="48"/>
        <v/>
      </c>
      <c r="Y133" s="6" t="e">
        <f t="shared" si="49"/>
        <v>#N/A</v>
      </c>
      <c r="Z133" s="6" t="e">
        <f t="shared" si="50"/>
        <v>#N/A</v>
      </c>
      <c r="AA133" s="6" t="e">
        <f t="shared" si="51"/>
        <v>#N/A</v>
      </c>
      <c r="AB133" s="6" t="str">
        <f t="shared" si="52"/>
        <v/>
      </c>
      <c r="AC133" s="10">
        <f t="shared" si="53"/>
        <v>1</v>
      </c>
      <c r="AD133" s="6" t="e">
        <f t="shared" si="68"/>
        <v>#N/A</v>
      </c>
      <c r="AE133" s="6" t="e">
        <f t="shared" si="69"/>
        <v>#N/A</v>
      </c>
      <c r="AF133" s="6" t="e">
        <f t="shared" si="54"/>
        <v>#N/A</v>
      </c>
      <c r="AG133" s="6" t="e">
        <f t="shared" si="70"/>
        <v>#N/A</v>
      </c>
      <c r="AH133" s="11" t="str">
        <f t="shared" si="55"/>
        <v xml:space="preserve"> </v>
      </c>
      <c r="AI133" s="6" t="e">
        <f t="shared" si="71"/>
        <v>#N/A</v>
      </c>
      <c r="AJ133" s="6" t="e">
        <f t="shared" si="56"/>
        <v>#N/A</v>
      </c>
      <c r="AK133" s="6" t="e">
        <f t="shared" si="72"/>
        <v>#N/A</v>
      </c>
      <c r="AL133" s="6" t="e">
        <f t="shared" si="75"/>
        <v>#N/A</v>
      </c>
      <c r="AM133" s="6" t="e">
        <f t="shared" si="57"/>
        <v>#N/A</v>
      </c>
      <c r="AN133" s="6" t="e">
        <f t="shared" si="73"/>
        <v>#N/A</v>
      </c>
      <c r="AO133" s="6" t="e">
        <f t="shared" si="76"/>
        <v>#N/A</v>
      </c>
      <c r="AP133" s="6" t="e">
        <f t="shared" si="77"/>
        <v>#N/A</v>
      </c>
      <c r="AQ133" s="6" t="e">
        <f t="shared" si="78"/>
        <v>#N/A</v>
      </c>
      <c r="AR133" s="6">
        <f t="shared" si="58"/>
        <v>0</v>
      </c>
      <c r="AS133" s="6" t="e">
        <f t="shared" si="74"/>
        <v>#N/A</v>
      </c>
      <c r="AT133" s="6" t="str">
        <f t="shared" si="59"/>
        <v/>
      </c>
      <c r="AU133" s="6" t="str">
        <f t="shared" si="60"/>
        <v/>
      </c>
      <c r="AV133" s="6" t="str">
        <f t="shared" si="79"/>
        <v/>
      </c>
      <c r="AW133" s="103"/>
      <c r="BC133" s="3" t="s">
        <v>145</v>
      </c>
    </row>
    <row r="134" spans="1:55" s="12" customFormat="1" ht="13.5" customHeight="1" x14ac:dyDescent="0.2">
      <c r="A134" s="163">
        <v>119</v>
      </c>
      <c r="B134" s="7"/>
      <c r="C134" s="7"/>
      <c r="D134" s="120"/>
      <c r="E134" s="7"/>
      <c r="F134" s="7"/>
      <c r="G134" s="219"/>
      <c r="H134" s="7"/>
      <c r="I134" s="7"/>
      <c r="J134" s="9"/>
      <c r="K134" s="843"/>
      <c r="L134" s="838"/>
      <c r="M134" s="428"/>
      <c r="N134" s="429"/>
      <c r="O134" s="430"/>
      <c r="P134" s="422" t="str">
        <f t="shared" si="61"/>
        <v/>
      </c>
      <c r="Q134" s="422" t="str">
        <f t="shared" si="62"/>
        <v/>
      </c>
      <c r="R134" s="423" t="str">
        <f t="shared" si="63"/>
        <v/>
      </c>
      <c r="S134" s="424" t="str">
        <f t="shared" si="64"/>
        <v/>
      </c>
      <c r="T134" s="425" t="str">
        <f t="shared" si="65"/>
        <v/>
      </c>
      <c r="U134" s="425" t="str">
        <f t="shared" si="66"/>
        <v/>
      </c>
      <c r="V134" s="426" t="str">
        <f t="shared" si="67"/>
        <v/>
      </c>
      <c r="W134" s="38"/>
      <c r="X134" s="29" t="str">
        <f t="shared" si="48"/>
        <v/>
      </c>
      <c r="Y134" s="6" t="e">
        <f t="shared" si="49"/>
        <v>#N/A</v>
      </c>
      <c r="Z134" s="6" t="e">
        <f t="shared" si="50"/>
        <v>#N/A</v>
      </c>
      <c r="AA134" s="6" t="e">
        <f t="shared" si="51"/>
        <v>#N/A</v>
      </c>
      <c r="AB134" s="6" t="str">
        <f t="shared" si="52"/>
        <v/>
      </c>
      <c r="AC134" s="10">
        <f t="shared" si="53"/>
        <v>1</v>
      </c>
      <c r="AD134" s="6" t="e">
        <f t="shared" si="68"/>
        <v>#N/A</v>
      </c>
      <c r="AE134" s="6" t="e">
        <f t="shared" si="69"/>
        <v>#N/A</v>
      </c>
      <c r="AF134" s="6" t="e">
        <f t="shared" si="54"/>
        <v>#N/A</v>
      </c>
      <c r="AG134" s="6" t="e">
        <f t="shared" si="70"/>
        <v>#N/A</v>
      </c>
      <c r="AH134" s="11" t="str">
        <f t="shared" si="55"/>
        <v xml:space="preserve"> </v>
      </c>
      <c r="AI134" s="6" t="e">
        <f t="shared" si="71"/>
        <v>#N/A</v>
      </c>
      <c r="AJ134" s="6" t="e">
        <f t="shared" si="56"/>
        <v>#N/A</v>
      </c>
      <c r="AK134" s="6" t="e">
        <f t="shared" si="72"/>
        <v>#N/A</v>
      </c>
      <c r="AL134" s="6" t="e">
        <f t="shared" si="75"/>
        <v>#N/A</v>
      </c>
      <c r="AM134" s="6" t="e">
        <f t="shared" si="57"/>
        <v>#N/A</v>
      </c>
      <c r="AN134" s="6" t="e">
        <f t="shared" si="73"/>
        <v>#N/A</v>
      </c>
      <c r="AO134" s="6" t="e">
        <f t="shared" si="76"/>
        <v>#N/A</v>
      </c>
      <c r="AP134" s="6" t="e">
        <f t="shared" si="77"/>
        <v>#N/A</v>
      </c>
      <c r="AQ134" s="6" t="e">
        <f t="shared" si="78"/>
        <v>#N/A</v>
      </c>
      <c r="AR134" s="6">
        <f t="shared" si="58"/>
        <v>0</v>
      </c>
      <c r="AS134" s="6" t="e">
        <f t="shared" si="74"/>
        <v>#N/A</v>
      </c>
      <c r="AT134" s="6" t="str">
        <f t="shared" si="59"/>
        <v/>
      </c>
      <c r="AU134" s="6" t="str">
        <f t="shared" si="60"/>
        <v/>
      </c>
      <c r="AV134" s="6" t="str">
        <f t="shared" si="79"/>
        <v/>
      </c>
      <c r="AW134" s="103"/>
      <c r="BC134" s="3" t="s">
        <v>146</v>
      </c>
    </row>
    <row r="135" spans="1:55" s="12" customFormat="1" ht="13.5" customHeight="1" x14ac:dyDescent="0.2">
      <c r="A135" s="163">
        <v>120</v>
      </c>
      <c r="B135" s="7"/>
      <c r="C135" s="7"/>
      <c r="D135" s="120"/>
      <c r="E135" s="7"/>
      <c r="F135" s="7"/>
      <c r="G135" s="219"/>
      <c r="H135" s="7"/>
      <c r="I135" s="7"/>
      <c r="J135" s="9"/>
      <c r="K135" s="843"/>
      <c r="L135" s="838"/>
      <c r="M135" s="428"/>
      <c r="N135" s="429"/>
      <c r="O135" s="430"/>
      <c r="P135" s="422" t="str">
        <f t="shared" si="61"/>
        <v/>
      </c>
      <c r="Q135" s="422" t="str">
        <f t="shared" si="62"/>
        <v/>
      </c>
      <c r="R135" s="423" t="str">
        <f t="shared" si="63"/>
        <v/>
      </c>
      <c r="S135" s="424" t="str">
        <f t="shared" si="64"/>
        <v/>
      </c>
      <c r="T135" s="425" t="str">
        <f t="shared" si="65"/>
        <v/>
      </c>
      <c r="U135" s="425" t="str">
        <f t="shared" si="66"/>
        <v/>
      </c>
      <c r="V135" s="426" t="str">
        <f t="shared" si="67"/>
        <v/>
      </c>
      <c r="W135" s="38"/>
      <c r="X135" s="29" t="str">
        <f t="shared" si="48"/>
        <v/>
      </c>
      <c r="Y135" s="6" t="e">
        <f t="shared" si="49"/>
        <v>#N/A</v>
      </c>
      <c r="Z135" s="6" t="e">
        <f t="shared" si="50"/>
        <v>#N/A</v>
      </c>
      <c r="AA135" s="6" t="e">
        <f t="shared" si="51"/>
        <v>#N/A</v>
      </c>
      <c r="AB135" s="6" t="str">
        <f t="shared" si="52"/>
        <v/>
      </c>
      <c r="AC135" s="10">
        <f t="shared" si="53"/>
        <v>1</v>
      </c>
      <c r="AD135" s="6" t="e">
        <f t="shared" si="68"/>
        <v>#N/A</v>
      </c>
      <c r="AE135" s="6" t="e">
        <f t="shared" si="69"/>
        <v>#N/A</v>
      </c>
      <c r="AF135" s="6" t="e">
        <f t="shared" si="54"/>
        <v>#N/A</v>
      </c>
      <c r="AG135" s="6" t="e">
        <f t="shared" si="70"/>
        <v>#N/A</v>
      </c>
      <c r="AH135" s="11" t="str">
        <f t="shared" si="55"/>
        <v xml:space="preserve"> </v>
      </c>
      <c r="AI135" s="6" t="e">
        <f t="shared" si="71"/>
        <v>#N/A</v>
      </c>
      <c r="AJ135" s="6" t="e">
        <f t="shared" si="56"/>
        <v>#N/A</v>
      </c>
      <c r="AK135" s="6" t="e">
        <f t="shared" si="72"/>
        <v>#N/A</v>
      </c>
      <c r="AL135" s="6" t="e">
        <f t="shared" si="75"/>
        <v>#N/A</v>
      </c>
      <c r="AM135" s="6" t="e">
        <f t="shared" si="57"/>
        <v>#N/A</v>
      </c>
      <c r="AN135" s="6" t="e">
        <f t="shared" si="73"/>
        <v>#N/A</v>
      </c>
      <c r="AO135" s="6" t="e">
        <f t="shared" si="76"/>
        <v>#N/A</v>
      </c>
      <c r="AP135" s="6" t="e">
        <f t="shared" si="77"/>
        <v>#N/A</v>
      </c>
      <c r="AQ135" s="6" t="e">
        <f t="shared" si="78"/>
        <v>#N/A</v>
      </c>
      <c r="AR135" s="6">
        <f t="shared" si="58"/>
        <v>0</v>
      </c>
      <c r="AS135" s="6" t="e">
        <f t="shared" si="74"/>
        <v>#N/A</v>
      </c>
      <c r="AT135" s="6" t="str">
        <f t="shared" si="59"/>
        <v/>
      </c>
      <c r="AU135" s="6" t="str">
        <f t="shared" si="60"/>
        <v/>
      </c>
      <c r="AV135" s="6" t="str">
        <f t="shared" si="79"/>
        <v/>
      </c>
      <c r="AW135" s="103"/>
      <c r="BC135" s="3" t="s">
        <v>147</v>
      </c>
    </row>
    <row r="136" spans="1:55" s="12" customFormat="1" ht="13.5" customHeight="1" x14ac:dyDescent="0.2">
      <c r="A136" s="163">
        <v>121</v>
      </c>
      <c r="B136" s="7"/>
      <c r="C136" s="7"/>
      <c r="D136" s="120"/>
      <c r="E136" s="7"/>
      <c r="F136" s="7"/>
      <c r="G136" s="219"/>
      <c r="H136" s="7"/>
      <c r="I136" s="7"/>
      <c r="J136" s="9"/>
      <c r="K136" s="843"/>
      <c r="L136" s="838"/>
      <c r="M136" s="428"/>
      <c r="N136" s="429"/>
      <c r="O136" s="430"/>
      <c r="P136" s="422" t="str">
        <f t="shared" si="61"/>
        <v/>
      </c>
      <c r="Q136" s="422" t="str">
        <f t="shared" si="62"/>
        <v/>
      </c>
      <c r="R136" s="423" t="str">
        <f t="shared" si="63"/>
        <v/>
      </c>
      <c r="S136" s="424" t="str">
        <f t="shared" si="64"/>
        <v/>
      </c>
      <c r="T136" s="425" t="str">
        <f t="shared" si="65"/>
        <v/>
      </c>
      <c r="U136" s="425" t="str">
        <f t="shared" si="66"/>
        <v/>
      </c>
      <c r="V136" s="426" t="str">
        <f t="shared" si="67"/>
        <v/>
      </c>
      <c r="W136" s="38"/>
      <c r="X136" s="29" t="str">
        <f t="shared" si="48"/>
        <v/>
      </c>
      <c r="Y136" s="6" t="e">
        <f t="shared" si="49"/>
        <v>#N/A</v>
      </c>
      <c r="Z136" s="6" t="e">
        <f t="shared" si="50"/>
        <v>#N/A</v>
      </c>
      <c r="AA136" s="6" t="e">
        <f t="shared" si="51"/>
        <v>#N/A</v>
      </c>
      <c r="AB136" s="6" t="str">
        <f t="shared" si="52"/>
        <v/>
      </c>
      <c r="AC136" s="10">
        <f t="shared" si="53"/>
        <v>1</v>
      </c>
      <c r="AD136" s="6" t="e">
        <f t="shared" si="68"/>
        <v>#N/A</v>
      </c>
      <c r="AE136" s="6" t="e">
        <f t="shared" si="69"/>
        <v>#N/A</v>
      </c>
      <c r="AF136" s="6" t="e">
        <f t="shared" si="54"/>
        <v>#N/A</v>
      </c>
      <c r="AG136" s="6" t="e">
        <f t="shared" si="70"/>
        <v>#N/A</v>
      </c>
      <c r="AH136" s="11" t="str">
        <f t="shared" si="55"/>
        <v xml:space="preserve"> </v>
      </c>
      <c r="AI136" s="6" t="e">
        <f t="shared" si="71"/>
        <v>#N/A</v>
      </c>
      <c r="AJ136" s="6" t="e">
        <f t="shared" si="56"/>
        <v>#N/A</v>
      </c>
      <c r="AK136" s="6" t="e">
        <f t="shared" si="72"/>
        <v>#N/A</v>
      </c>
      <c r="AL136" s="6" t="e">
        <f t="shared" si="75"/>
        <v>#N/A</v>
      </c>
      <c r="AM136" s="6" t="e">
        <f t="shared" si="57"/>
        <v>#N/A</v>
      </c>
      <c r="AN136" s="6" t="e">
        <f t="shared" si="73"/>
        <v>#N/A</v>
      </c>
      <c r="AO136" s="6" t="e">
        <f t="shared" si="76"/>
        <v>#N/A</v>
      </c>
      <c r="AP136" s="6" t="e">
        <f t="shared" si="77"/>
        <v>#N/A</v>
      </c>
      <c r="AQ136" s="6" t="e">
        <f t="shared" si="78"/>
        <v>#N/A</v>
      </c>
      <c r="AR136" s="6">
        <f t="shared" si="58"/>
        <v>0</v>
      </c>
      <c r="AS136" s="6" t="e">
        <f t="shared" si="74"/>
        <v>#N/A</v>
      </c>
      <c r="AT136" s="6" t="str">
        <f t="shared" si="59"/>
        <v/>
      </c>
      <c r="AU136" s="6" t="str">
        <f t="shared" si="60"/>
        <v/>
      </c>
      <c r="AV136" s="6" t="str">
        <f t="shared" si="79"/>
        <v/>
      </c>
      <c r="AW136" s="103"/>
      <c r="BC136" s="3" t="s">
        <v>148</v>
      </c>
    </row>
    <row r="137" spans="1:55" s="12" customFormat="1" ht="13.5" customHeight="1" x14ac:dyDescent="0.2">
      <c r="A137" s="163">
        <v>122</v>
      </c>
      <c r="B137" s="7"/>
      <c r="C137" s="7"/>
      <c r="D137" s="120"/>
      <c r="E137" s="7"/>
      <c r="F137" s="7"/>
      <c r="G137" s="219"/>
      <c r="H137" s="7"/>
      <c r="I137" s="7"/>
      <c r="J137" s="9"/>
      <c r="K137" s="843"/>
      <c r="L137" s="838"/>
      <c r="M137" s="428"/>
      <c r="N137" s="429"/>
      <c r="O137" s="430"/>
      <c r="P137" s="422" t="str">
        <f t="shared" si="61"/>
        <v/>
      </c>
      <c r="Q137" s="422" t="str">
        <f t="shared" si="62"/>
        <v/>
      </c>
      <c r="R137" s="423" t="str">
        <f t="shared" si="63"/>
        <v/>
      </c>
      <c r="S137" s="424" t="str">
        <f t="shared" si="64"/>
        <v/>
      </c>
      <c r="T137" s="425" t="str">
        <f t="shared" si="65"/>
        <v/>
      </c>
      <c r="U137" s="425" t="str">
        <f t="shared" si="66"/>
        <v/>
      </c>
      <c r="V137" s="426" t="str">
        <f t="shared" si="67"/>
        <v/>
      </c>
      <c r="W137" s="38"/>
      <c r="X137" s="29" t="str">
        <f t="shared" si="48"/>
        <v/>
      </c>
      <c r="Y137" s="6" t="e">
        <f t="shared" si="49"/>
        <v>#N/A</v>
      </c>
      <c r="Z137" s="6" t="e">
        <f t="shared" si="50"/>
        <v>#N/A</v>
      </c>
      <c r="AA137" s="6" t="e">
        <f t="shared" si="51"/>
        <v>#N/A</v>
      </c>
      <c r="AB137" s="6" t="str">
        <f t="shared" si="52"/>
        <v/>
      </c>
      <c r="AC137" s="10">
        <f t="shared" si="53"/>
        <v>1</v>
      </c>
      <c r="AD137" s="6" t="e">
        <f t="shared" si="68"/>
        <v>#N/A</v>
      </c>
      <c r="AE137" s="6" t="e">
        <f t="shared" si="69"/>
        <v>#N/A</v>
      </c>
      <c r="AF137" s="6" t="e">
        <f t="shared" si="54"/>
        <v>#N/A</v>
      </c>
      <c r="AG137" s="6" t="e">
        <f t="shared" si="70"/>
        <v>#N/A</v>
      </c>
      <c r="AH137" s="11" t="str">
        <f t="shared" si="55"/>
        <v xml:space="preserve"> </v>
      </c>
      <c r="AI137" s="6" t="e">
        <f t="shared" si="71"/>
        <v>#N/A</v>
      </c>
      <c r="AJ137" s="6" t="e">
        <f t="shared" si="56"/>
        <v>#N/A</v>
      </c>
      <c r="AK137" s="6" t="e">
        <f t="shared" si="72"/>
        <v>#N/A</v>
      </c>
      <c r="AL137" s="6" t="e">
        <f t="shared" si="75"/>
        <v>#N/A</v>
      </c>
      <c r="AM137" s="6" t="e">
        <f t="shared" si="57"/>
        <v>#N/A</v>
      </c>
      <c r="AN137" s="6" t="e">
        <f t="shared" si="73"/>
        <v>#N/A</v>
      </c>
      <c r="AO137" s="6" t="e">
        <f t="shared" si="76"/>
        <v>#N/A</v>
      </c>
      <c r="AP137" s="6" t="e">
        <f t="shared" si="77"/>
        <v>#N/A</v>
      </c>
      <c r="AQ137" s="6" t="e">
        <f t="shared" si="78"/>
        <v>#N/A</v>
      </c>
      <c r="AR137" s="6">
        <f t="shared" si="58"/>
        <v>0</v>
      </c>
      <c r="AS137" s="6" t="e">
        <f t="shared" si="74"/>
        <v>#N/A</v>
      </c>
      <c r="AT137" s="6" t="str">
        <f t="shared" si="59"/>
        <v/>
      </c>
      <c r="AU137" s="6" t="str">
        <f t="shared" si="60"/>
        <v/>
      </c>
      <c r="AV137" s="6" t="str">
        <f t="shared" si="79"/>
        <v/>
      </c>
      <c r="AW137" s="103"/>
      <c r="BC137" s="3" t="s">
        <v>149</v>
      </c>
    </row>
    <row r="138" spans="1:55" s="12" customFormat="1" ht="13.5" customHeight="1" x14ac:dyDescent="0.2">
      <c r="A138" s="163">
        <v>123</v>
      </c>
      <c r="B138" s="7"/>
      <c r="C138" s="7"/>
      <c r="D138" s="120"/>
      <c r="E138" s="7"/>
      <c r="F138" s="7"/>
      <c r="G138" s="219"/>
      <c r="H138" s="7"/>
      <c r="I138" s="7"/>
      <c r="J138" s="9"/>
      <c r="K138" s="843"/>
      <c r="L138" s="838"/>
      <c r="M138" s="428"/>
      <c r="N138" s="429"/>
      <c r="O138" s="430"/>
      <c r="P138" s="422" t="str">
        <f t="shared" si="61"/>
        <v/>
      </c>
      <c r="Q138" s="422" t="str">
        <f t="shared" si="62"/>
        <v/>
      </c>
      <c r="R138" s="423" t="str">
        <f t="shared" si="63"/>
        <v/>
      </c>
      <c r="S138" s="424" t="str">
        <f t="shared" si="64"/>
        <v/>
      </c>
      <c r="T138" s="425" t="str">
        <f t="shared" si="65"/>
        <v/>
      </c>
      <c r="U138" s="425" t="str">
        <f t="shared" si="66"/>
        <v/>
      </c>
      <c r="V138" s="426" t="str">
        <f t="shared" si="67"/>
        <v/>
      </c>
      <c r="W138" s="38"/>
      <c r="X138" s="29" t="str">
        <f t="shared" si="48"/>
        <v/>
      </c>
      <c r="Y138" s="6" t="e">
        <f t="shared" si="49"/>
        <v>#N/A</v>
      </c>
      <c r="Z138" s="6" t="e">
        <f t="shared" si="50"/>
        <v>#N/A</v>
      </c>
      <c r="AA138" s="6" t="e">
        <f t="shared" si="51"/>
        <v>#N/A</v>
      </c>
      <c r="AB138" s="6" t="str">
        <f t="shared" si="52"/>
        <v/>
      </c>
      <c r="AC138" s="10">
        <f t="shared" si="53"/>
        <v>1</v>
      </c>
      <c r="AD138" s="6" t="e">
        <f t="shared" si="68"/>
        <v>#N/A</v>
      </c>
      <c r="AE138" s="6" t="e">
        <f t="shared" si="69"/>
        <v>#N/A</v>
      </c>
      <c r="AF138" s="6" t="e">
        <f t="shared" si="54"/>
        <v>#N/A</v>
      </c>
      <c r="AG138" s="6" t="e">
        <f t="shared" si="70"/>
        <v>#N/A</v>
      </c>
      <c r="AH138" s="11" t="str">
        <f t="shared" si="55"/>
        <v xml:space="preserve"> </v>
      </c>
      <c r="AI138" s="6" t="e">
        <f t="shared" si="71"/>
        <v>#N/A</v>
      </c>
      <c r="AJ138" s="6" t="e">
        <f t="shared" si="56"/>
        <v>#N/A</v>
      </c>
      <c r="AK138" s="6" t="e">
        <f t="shared" si="72"/>
        <v>#N/A</v>
      </c>
      <c r="AL138" s="6" t="e">
        <f t="shared" si="75"/>
        <v>#N/A</v>
      </c>
      <c r="AM138" s="6" t="e">
        <f t="shared" si="57"/>
        <v>#N/A</v>
      </c>
      <c r="AN138" s="6" t="e">
        <f t="shared" si="73"/>
        <v>#N/A</v>
      </c>
      <c r="AO138" s="6" t="e">
        <f t="shared" si="76"/>
        <v>#N/A</v>
      </c>
      <c r="AP138" s="6" t="e">
        <f t="shared" si="77"/>
        <v>#N/A</v>
      </c>
      <c r="AQ138" s="6" t="e">
        <f t="shared" si="78"/>
        <v>#N/A</v>
      </c>
      <c r="AR138" s="6">
        <f t="shared" si="58"/>
        <v>0</v>
      </c>
      <c r="AS138" s="6" t="e">
        <f t="shared" si="74"/>
        <v>#N/A</v>
      </c>
      <c r="AT138" s="6" t="str">
        <f t="shared" si="59"/>
        <v/>
      </c>
      <c r="AU138" s="6" t="str">
        <f t="shared" si="60"/>
        <v/>
      </c>
      <c r="AV138" s="6" t="str">
        <f t="shared" si="79"/>
        <v/>
      </c>
      <c r="AW138" s="103"/>
      <c r="BC138" s="3" t="s">
        <v>150</v>
      </c>
    </row>
    <row r="139" spans="1:55" s="12" customFormat="1" ht="13.5" customHeight="1" x14ac:dyDescent="0.2">
      <c r="A139" s="163">
        <v>124</v>
      </c>
      <c r="B139" s="7"/>
      <c r="C139" s="7"/>
      <c r="D139" s="120"/>
      <c r="E139" s="7"/>
      <c r="F139" s="7"/>
      <c r="G139" s="219"/>
      <c r="H139" s="7"/>
      <c r="I139" s="7"/>
      <c r="J139" s="9"/>
      <c r="K139" s="843"/>
      <c r="L139" s="838"/>
      <c r="M139" s="428"/>
      <c r="N139" s="429"/>
      <c r="O139" s="430"/>
      <c r="P139" s="422" t="str">
        <f t="shared" si="61"/>
        <v/>
      </c>
      <c r="Q139" s="422" t="str">
        <f t="shared" si="62"/>
        <v/>
      </c>
      <c r="R139" s="423" t="str">
        <f t="shared" si="63"/>
        <v/>
      </c>
      <c r="S139" s="424" t="str">
        <f t="shared" si="64"/>
        <v/>
      </c>
      <c r="T139" s="425" t="str">
        <f t="shared" si="65"/>
        <v/>
      </c>
      <c r="U139" s="425" t="str">
        <f t="shared" si="66"/>
        <v/>
      </c>
      <c r="V139" s="426" t="str">
        <f t="shared" si="67"/>
        <v/>
      </c>
      <c r="W139" s="38"/>
      <c r="X139" s="29" t="str">
        <f t="shared" si="48"/>
        <v/>
      </c>
      <c r="Y139" s="6" t="e">
        <f t="shared" si="49"/>
        <v>#N/A</v>
      </c>
      <c r="Z139" s="6" t="e">
        <f t="shared" si="50"/>
        <v>#N/A</v>
      </c>
      <c r="AA139" s="6" t="e">
        <f t="shared" si="51"/>
        <v>#N/A</v>
      </c>
      <c r="AB139" s="6" t="str">
        <f t="shared" si="52"/>
        <v/>
      </c>
      <c r="AC139" s="10">
        <f t="shared" si="53"/>
        <v>1</v>
      </c>
      <c r="AD139" s="6" t="e">
        <f t="shared" si="68"/>
        <v>#N/A</v>
      </c>
      <c r="AE139" s="6" t="e">
        <f t="shared" si="69"/>
        <v>#N/A</v>
      </c>
      <c r="AF139" s="6" t="e">
        <f t="shared" si="54"/>
        <v>#N/A</v>
      </c>
      <c r="AG139" s="6" t="e">
        <f t="shared" si="70"/>
        <v>#N/A</v>
      </c>
      <c r="AH139" s="11" t="str">
        <f t="shared" si="55"/>
        <v xml:space="preserve"> </v>
      </c>
      <c r="AI139" s="6" t="e">
        <f t="shared" si="71"/>
        <v>#N/A</v>
      </c>
      <c r="AJ139" s="6" t="e">
        <f t="shared" si="56"/>
        <v>#N/A</v>
      </c>
      <c r="AK139" s="6" t="e">
        <f t="shared" si="72"/>
        <v>#N/A</v>
      </c>
      <c r="AL139" s="6" t="e">
        <f t="shared" si="75"/>
        <v>#N/A</v>
      </c>
      <c r="AM139" s="6" t="e">
        <f t="shared" si="57"/>
        <v>#N/A</v>
      </c>
      <c r="AN139" s="6" t="e">
        <f t="shared" si="73"/>
        <v>#N/A</v>
      </c>
      <c r="AO139" s="6" t="e">
        <f t="shared" si="76"/>
        <v>#N/A</v>
      </c>
      <c r="AP139" s="6" t="e">
        <f t="shared" si="77"/>
        <v>#N/A</v>
      </c>
      <c r="AQ139" s="6" t="e">
        <f t="shared" si="78"/>
        <v>#N/A</v>
      </c>
      <c r="AR139" s="6">
        <f t="shared" si="58"/>
        <v>0</v>
      </c>
      <c r="AS139" s="6" t="e">
        <f t="shared" si="74"/>
        <v>#N/A</v>
      </c>
      <c r="AT139" s="6" t="str">
        <f t="shared" si="59"/>
        <v/>
      </c>
      <c r="AU139" s="6" t="str">
        <f t="shared" si="60"/>
        <v/>
      </c>
      <c r="AV139" s="6" t="str">
        <f t="shared" si="79"/>
        <v/>
      </c>
      <c r="AW139" s="103"/>
      <c r="BC139" s="3" t="s">
        <v>151</v>
      </c>
    </row>
    <row r="140" spans="1:55" s="12" customFormat="1" ht="13.5" customHeight="1" x14ac:dyDescent="0.2">
      <c r="A140" s="163">
        <v>125</v>
      </c>
      <c r="B140" s="7"/>
      <c r="C140" s="7"/>
      <c r="D140" s="120"/>
      <c r="E140" s="7"/>
      <c r="F140" s="7"/>
      <c r="G140" s="219"/>
      <c r="H140" s="7"/>
      <c r="I140" s="7"/>
      <c r="J140" s="9"/>
      <c r="K140" s="843"/>
      <c r="L140" s="838"/>
      <c r="M140" s="428"/>
      <c r="N140" s="429"/>
      <c r="O140" s="430"/>
      <c r="P140" s="422" t="str">
        <f t="shared" si="61"/>
        <v/>
      </c>
      <c r="Q140" s="422" t="str">
        <f t="shared" si="62"/>
        <v/>
      </c>
      <c r="R140" s="423" t="str">
        <f t="shared" si="63"/>
        <v/>
      </c>
      <c r="S140" s="424" t="str">
        <f t="shared" si="64"/>
        <v/>
      </c>
      <c r="T140" s="425" t="str">
        <f t="shared" si="65"/>
        <v/>
      </c>
      <c r="U140" s="425" t="str">
        <f t="shared" si="66"/>
        <v/>
      </c>
      <c r="V140" s="426" t="str">
        <f t="shared" si="67"/>
        <v/>
      </c>
      <c r="W140" s="38"/>
      <c r="X140" s="29" t="str">
        <f t="shared" si="48"/>
        <v/>
      </c>
      <c r="Y140" s="6" t="e">
        <f t="shared" si="49"/>
        <v>#N/A</v>
      </c>
      <c r="Z140" s="6" t="e">
        <f t="shared" si="50"/>
        <v>#N/A</v>
      </c>
      <c r="AA140" s="6" t="e">
        <f t="shared" si="51"/>
        <v>#N/A</v>
      </c>
      <c r="AB140" s="6" t="str">
        <f t="shared" si="52"/>
        <v/>
      </c>
      <c r="AC140" s="10">
        <f t="shared" si="53"/>
        <v>1</v>
      </c>
      <c r="AD140" s="6" t="e">
        <f t="shared" si="68"/>
        <v>#N/A</v>
      </c>
      <c r="AE140" s="6" t="e">
        <f t="shared" si="69"/>
        <v>#N/A</v>
      </c>
      <c r="AF140" s="6" t="e">
        <f t="shared" si="54"/>
        <v>#N/A</v>
      </c>
      <c r="AG140" s="6" t="e">
        <f t="shared" si="70"/>
        <v>#N/A</v>
      </c>
      <c r="AH140" s="11" t="str">
        <f t="shared" si="55"/>
        <v xml:space="preserve"> </v>
      </c>
      <c r="AI140" s="6" t="e">
        <f t="shared" si="71"/>
        <v>#N/A</v>
      </c>
      <c r="AJ140" s="6" t="e">
        <f t="shared" si="56"/>
        <v>#N/A</v>
      </c>
      <c r="AK140" s="6" t="e">
        <f t="shared" si="72"/>
        <v>#N/A</v>
      </c>
      <c r="AL140" s="6" t="e">
        <f t="shared" si="75"/>
        <v>#N/A</v>
      </c>
      <c r="AM140" s="6" t="e">
        <f t="shared" si="57"/>
        <v>#N/A</v>
      </c>
      <c r="AN140" s="6" t="e">
        <f t="shared" si="73"/>
        <v>#N/A</v>
      </c>
      <c r="AO140" s="6" t="e">
        <f t="shared" si="76"/>
        <v>#N/A</v>
      </c>
      <c r="AP140" s="6" t="e">
        <f t="shared" si="77"/>
        <v>#N/A</v>
      </c>
      <c r="AQ140" s="6" t="e">
        <f t="shared" si="78"/>
        <v>#N/A</v>
      </c>
      <c r="AR140" s="6">
        <f t="shared" si="58"/>
        <v>0</v>
      </c>
      <c r="AS140" s="6" t="e">
        <f t="shared" si="74"/>
        <v>#N/A</v>
      </c>
      <c r="AT140" s="6" t="str">
        <f t="shared" si="59"/>
        <v/>
      </c>
      <c r="AU140" s="6" t="str">
        <f t="shared" si="60"/>
        <v/>
      </c>
      <c r="AV140" s="6" t="str">
        <f t="shared" si="79"/>
        <v/>
      </c>
      <c r="AW140" s="103"/>
      <c r="BC140" s="3" t="s">
        <v>152</v>
      </c>
    </row>
    <row r="141" spans="1:55" s="12" customFormat="1" ht="13.5" customHeight="1" x14ac:dyDescent="0.2">
      <c r="A141" s="163">
        <v>126</v>
      </c>
      <c r="B141" s="7"/>
      <c r="C141" s="7"/>
      <c r="D141" s="120"/>
      <c r="E141" s="7"/>
      <c r="F141" s="7"/>
      <c r="G141" s="219"/>
      <c r="H141" s="7"/>
      <c r="I141" s="7"/>
      <c r="J141" s="9"/>
      <c r="K141" s="843"/>
      <c r="L141" s="838"/>
      <c r="M141" s="428"/>
      <c r="N141" s="429"/>
      <c r="O141" s="430"/>
      <c r="P141" s="422" t="str">
        <f t="shared" si="61"/>
        <v/>
      </c>
      <c r="Q141" s="422" t="str">
        <f t="shared" si="62"/>
        <v/>
      </c>
      <c r="R141" s="423" t="str">
        <f t="shared" si="63"/>
        <v/>
      </c>
      <c r="S141" s="424" t="str">
        <f t="shared" si="64"/>
        <v/>
      </c>
      <c r="T141" s="425" t="str">
        <f t="shared" si="65"/>
        <v/>
      </c>
      <c r="U141" s="425" t="str">
        <f t="shared" si="66"/>
        <v/>
      </c>
      <c r="V141" s="426" t="str">
        <f t="shared" si="67"/>
        <v/>
      </c>
      <c r="W141" s="38"/>
      <c r="X141" s="29" t="str">
        <f t="shared" si="48"/>
        <v/>
      </c>
      <c r="Y141" s="6" t="e">
        <f t="shared" si="49"/>
        <v>#N/A</v>
      </c>
      <c r="Z141" s="6" t="e">
        <f t="shared" si="50"/>
        <v>#N/A</v>
      </c>
      <c r="AA141" s="6" t="e">
        <f t="shared" si="51"/>
        <v>#N/A</v>
      </c>
      <c r="AB141" s="6" t="str">
        <f t="shared" si="52"/>
        <v/>
      </c>
      <c r="AC141" s="10">
        <f t="shared" si="53"/>
        <v>1</v>
      </c>
      <c r="AD141" s="6" t="e">
        <f t="shared" si="68"/>
        <v>#N/A</v>
      </c>
      <c r="AE141" s="6" t="e">
        <f t="shared" si="69"/>
        <v>#N/A</v>
      </c>
      <c r="AF141" s="6" t="e">
        <f t="shared" si="54"/>
        <v>#N/A</v>
      </c>
      <c r="AG141" s="6" t="e">
        <f t="shared" si="70"/>
        <v>#N/A</v>
      </c>
      <c r="AH141" s="11" t="str">
        <f t="shared" si="55"/>
        <v xml:space="preserve"> </v>
      </c>
      <c r="AI141" s="6" t="e">
        <f t="shared" si="71"/>
        <v>#N/A</v>
      </c>
      <c r="AJ141" s="6" t="e">
        <f t="shared" si="56"/>
        <v>#N/A</v>
      </c>
      <c r="AK141" s="6" t="e">
        <f t="shared" si="72"/>
        <v>#N/A</v>
      </c>
      <c r="AL141" s="6" t="e">
        <f t="shared" si="75"/>
        <v>#N/A</v>
      </c>
      <c r="AM141" s="6" t="e">
        <f t="shared" si="57"/>
        <v>#N/A</v>
      </c>
      <c r="AN141" s="6" t="e">
        <f t="shared" si="73"/>
        <v>#N/A</v>
      </c>
      <c r="AO141" s="6" t="e">
        <f t="shared" si="76"/>
        <v>#N/A</v>
      </c>
      <c r="AP141" s="6" t="e">
        <f t="shared" si="77"/>
        <v>#N/A</v>
      </c>
      <c r="AQ141" s="6" t="e">
        <f t="shared" si="78"/>
        <v>#N/A</v>
      </c>
      <c r="AR141" s="6">
        <f t="shared" si="58"/>
        <v>0</v>
      </c>
      <c r="AS141" s="6" t="e">
        <f t="shared" si="74"/>
        <v>#N/A</v>
      </c>
      <c r="AT141" s="6" t="str">
        <f t="shared" si="59"/>
        <v/>
      </c>
      <c r="AU141" s="6" t="str">
        <f t="shared" si="60"/>
        <v/>
      </c>
      <c r="AV141" s="6" t="str">
        <f t="shared" si="79"/>
        <v/>
      </c>
      <c r="AW141" s="103"/>
      <c r="BC141" s="3" t="s">
        <v>153</v>
      </c>
    </row>
    <row r="142" spans="1:55" s="12" customFormat="1" ht="13.5" customHeight="1" x14ac:dyDescent="0.2">
      <c r="A142" s="163">
        <v>127</v>
      </c>
      <c r="B142" s="7"/>
      <c r="C142" s="7"/>
      <c r="D142" s="120"/>
      <c r="E142" s="7"/>
      <c r="F142" s="7"/>
      <c r="G142" s="219"/>
      <c r="H142" s="7"/>
      <c r="I142" s="7"/>
      <c r="J142" s="9"/>
      <c r="K142" s="843"/>
      <c r="L142" s="838"/>
      <c r="M142" s="428"/>
      <c r="N142" s="429"/>
      <c r="O142" s="430"/>
      <c r="P142" s="422" t="str">
        <f t="shared" si="61"/>
        <v/>
      </c>
      <c r="Q142" s="422" t="str">
        <f t="shared" si="62"/>
        <v/>
      </c>
      <c r="R142" s="423" t="str">
        <f t="shared" si="63"/>
        <v/>
      </c>
      <c r="S142" s="424" t="str">
        <f t="shared" si="64"/>
        <v/>
      </c>
      <c r="T142" s="425" t="str">
        <f t="shared" si="65"/>
        <v/>
      </c>
      <c r="U142" s="425" t="str">
        <f t="shared" si="66"/>
        <v/>
      </c>
      <c r="V142" s="426" t="str">
        <f t="shared" si="67"/>
        <v/>
      </c>
      <c r="W142" s="38"/>
      <c r="X142" s="29" t="str">
        <f t="shared" si="48"/>
        <v/>
      </c>
      <c r="Y142" s="6" t="e">
        <f t="shared" si="49"/>
        <v>#N/A</v>
      </c>
      <c r="Z142" s="6" t="e">
        <f t="shared" si="50"/>
        <v>#N/A</v>
      </c>
      <c r="AA142" s="6" t="e">
        <f t="shared" si="51"/>
        <v>#N/A</v>
      </c>
      <c r="AB142" s="6" t="str">
        <f t="shared" si="52"/>
        <v/>
      </c>
      <c r="AC142" s="10">
        <f t="shared" si="53"/>
        <v>1</v>
      </c>
      <c r="AD142" s="6" t="e">
        <f t="shared" si="68"/>
        <v>#N/A</v>
      </c>
      <c r="AE142" s="6" t="e">
        <f t="shared" si="69"/>
        <v>#N/A</v>
      </c>
      <c r="AF142" s="6" t="e">
        <f t="shared" si="54"/>
        <v>#N/A</v>
      </c>
      <c r="AG142" s="6" t="e">
        <f t="shared" si="70"/>
        <v>#N/A</v>
      </c>
      <c r="AH142" s="11" t="str">
        <f t="shared" si="55"/>
        <v xml:space="preserve"> </v>
      </c>
      <c r="AI142" s="6" t="e">
        <f t="shared" si="71"/>
        <v>#N/A</v>
      </c>
      <c r="AJ142" s="6" t="e">
        <f t="shared" si="56"/>
        <v>#N/A</v>
      </c>
      <c r="AK142" s="6" t="e">
        <f t="shared" si="72"/>
        <v>#N/A</v>
      </c>
      <c r="AL142" s="6" t="e">
        <f t="shared" si="75"/>
        <v>#N/A</v>
      </c>
      <c r="AM142" s="6" t="e">
        <f t="shared" si="57"/>
        <v>#N/A</v>
      </c>
      <c r="AN142" s="6" t="e">
        <f t="shared" si="73"/>
        <v>#N/A</v>
      </c>
      <c r="AO142" s="6" t="e">
        <f t="shared" si="76"/>
        <v>#N/A</v>
      </c>
      <c r="AP142" s="6" t="e">
        <f t="shared" si="77"/>
        <v>#N/A</v>
      </c>
      <c r="AQ142" s="6" t="e">
        <f t="shared" si="78"/>
        <v>#N/A</v>
      </c>
      <c r="AR142" s="6">
        <f t="shared" si="58"/>
        <v>0</v>
      </c>
      <c r="AS142" s="6" t="e">
        <f t="shared" si="74"/>
        <v>#N/A</v>
      </c>
      <c r="AT142" s="6" t="str">
        <f t="shared" si="59"/>
        <v/>
      </c>
      <c r="AU142" s="6" t="str">
        <f t="shared" si="60"/>
        <v/>
      </c>
      <c r="AV142" s="6" t="str">
        <f t="shared" si="79"/>
        <v/>
      </c>
      <c r="AW142" s="103"/>
      <c r="BC142" s="3" t="s">
        <v>79</v>
      </c>
    </row>
    <row r="143" spans="1:55" s="12" customFormat="1" ht="13.5" customHeight="1" x14ac:dyDescent="0.2">
      <c r="A143" s="163">
        <v>128</v>
      </c>
      <c r="B143" s="7"/>
      <c r="C143" s="7"/>
      <c r="D143" s="120"/>
      <c r="E143" s="7"/>
      <c r="F143" s="7"/>
      <c r="G143" s="219"/>
      <c r="H143" s="7"/>
      <c r="I143" s="7"/>
      <c r="J143" s="9"/>
      <c r="K143" s="843"/>
      <c r="L143" s="838"/>
      <c r="M143" s="428"/>
      <c r="N143" s="429"/>
      <c r="O143" s="430"/>
      <c r="P143" s="422" t="str">
        <f t="shared" si="61"/>
        <v/>
      </c>
      <c r="Q143" s="422" t="str">
        <f t="shared" si="62"/>
        <v/>
      </c>
      <c r="R143" s="423" t="str">
        <f t="shared" si="63"/>
        <v/>
      </c>
      <c r="S143" s="424" t="str">
        <f t="shared" si="64"/>
        <v/>
      </c>
      <c r="T143" s="425" t="str">
        <f t="shared" si="65"/>
        <v/>
      </c>
      <c r="U143" s="425" t="str">
        <f t="shared" si="66"/>
        <v/>
      </c>
      <c r="V143" s="426" t="str">
        <f t="shared" si="67"/>
        <v/>
      </c>
      <c r="W143" s="38"/>
      <c r="X143" s="29" t="str">
        <f t="shared" si="48"/>
        <v/>
      </c>
      <c r="Y143" s="6" t="e">
        <f t="shared" si="49"/>
        <v>#N/A</v>
      </c>
      <c r="Z143" s="6" t="e">
        <f t="shared" si="50"/>
        <v>#N/A</v>
      </c>
      <c r="AA143" s="6" t="e">
        <f t="shared" si="51"/>
        <v>#N/A</v>
      </c>
      <c r="AB143" s="6" t="str">
        <f t="shared" si="52"/>
        <v/>
      </c>
      <c r="AC143" s="10">
        <f t="shared" si="53"/>
        <v>1</v>
      </c>
      <c r="AD143" s="6" t="e">
        <f t="shared" si="68"/>
        <v>#N/A</v>
      </c>
      <c r="AE143" s="6" t="e">
        <f t="shared" si="69"/>
        <v>#N/A</v>
      </c>
      <c r="AF143" s="6" t="e">
        <f t="shared" si="54"/>
        <v>#N/A</v>
      </c>
      <c r="AG143" s="6" t="e">
        <f t="shared" si="70"/>
        <v>#N/A</v>
      </c>
      <c r="AH143" s="11" t="str">
        <f t="shared" si="55"/>
        <v xml:space="preserve"> </v>
      </c>
      <c r="AI143" s="6" t="e">
        <f t="shared" si="71"/>
        <v>#N/A</v>
      </c>
      <c r="AJ143" s="6" t="e">
        <f t="shared" si="56"/>
        <v>#N/A</v>
      </c>
      <c r="AK143" s="6" t="e">
        <f t="shared" si="72"/>
        <v>#N/A</v>
      </c>
      <c r="AL143" s="6" t="e">
        <f t="shared" si="75"/>
        <v>#N/A</v>
      </c>
      <c r="AM143" s="6" t="e">
        <f t="shared" si="57"/>
        <v>#N/A</v>
      </c>
      <c r="AN143" s="6" t="e">
        <f t="shared" si="73"/>
        <v>#N/A</v>
      </c>
      <c r="AO143" s="6" t="e">
        <f t="shared" si="76"/>
        <v>#N/A</v>
      </c>
      <c r="AP143" s="6" t="e">
        <f t="shared" si="77"/>
        <v>#N/A</v>
      </c>
      <c r="AQ143" s="6" t="e">
        <f t="shared" si="78"/>
        <v>#N/A</v>
      </c>
      <c r="AR143" s="6">
        <f t="shared" si="58"/>
        <v>0</v>
      </c>
      <c r="AS143" s="6" t="e">
        <f t="shared" si="74"/>
        <v>#N/A</v>
      </c>
      <c r="AT143" s="6" t="str">
        <f t="shared" si="59"/>
        <v/>
      </c>
      <c r="AU143" s="6" t="str">
        <f t="shared" si="60"/>
        <v/>
      </c>
      <c r="AV143" s="6" t="str">
        <f t="shared" si="79"/>
        <v/>
      </c>
      <c r="AW143" s="103"/>
      <c r="BC143" s="3" t="s">
        <v>80</v>
      </c>
    </row>
    <row r="144" spans="1:55" s="12" customFormat="1" ht="13.5" customHeight="1" x14ac:dyDescent="0.2">
      <c r="A144" s="163">
        <v>129</v>
      </c>
      <c r="B144" s="7"/>
      <c r="C144" s="7"/>
      <c r="D144" s="120"/>
      <c r="E144" s="7"/>
      <c r="F144" s="7"/>
      <c r="G144" s="219"/>
      <c r="H144" s="7"/>
      <c r="I144" s="7"/>
      <c r="J144" s="9"/>
      <c r="K144" s="843"/>
      <c r="L144" s="838"/>
      <c r="M144" s="428"/>
      <c r="N144" s="429"/>
      <c r="O144" s="430"/>
      <c r="P144" s="422" t="str">
        <f t="shared" si="61"/>
        <v/>
      </c>
      <c r="Q144" s="422" t="str">
        <f t="shared" si="62"/>
        <v/>
      </c>
      <c r="R144" s="423" t="str">
        <f t="shared" si="63"/>
        <v/>
      </c>
      <c r="S144" s="424" t="str">
        <f t="shared" si="64"/>
        <v/>
      </c>
      <c r="T144" s="425" t="str">
        <f t="shared" si="65"/>
        <v/>
      </c>
      <c r="U144" s="425" t="str">
        <f t="shared" si="66"/>
        <v/>
      </c>
      <c r="V144" s="426" t="str">
        <f t="shared" si="67"/>
        <v/>
      </c>
      <c r="W144" s="38"/>
      <c r="X144" s="29" t="str">
        <f t="shared" ref="X144:X207" si="80">IF(ISBLANK(H144)=TRUE,"",IF(OR(ISBLANK(B144)=TRUE),1,""))</f>
        <v/>
      </c>
      <c r="Y144" s="6" t="e">
        <f t="shared" ref="Y144:Y207" si="81">VLOOKUP(H144,$AX$17:$BA$23,2,FALSE)</f>
        <v>#N/A</v>
      </c>
      <c r="Z144" s="6" t="e">
        <f t="shared" ref="Z144:Z207" si="82">VLOOKUP(H144,$AX$17:$BA$23,3,FALSE)</f>
        <v>#N/A</v>
      </c>
      <c r="AA144" s="6" t="e">
        <f t="shared" ref="AA144:AA207" si="83">VLOOKUP(H144,$AX$17:$BA$23,4,FALSE)</f>
        <v>#N/A</v>
      </c>
      <c r="AB144" s="6" t="str">
        <f t="shared" ref="AB144:AB207" si="84">IF(ISERROR(SEARCH("-",I144,1))=TRUE,ASC(UPPER(I144)),ASC(UPPER(LEFT(I144,SEARCH("-",I144,1)-1))))</f>
        <v/>
      </c>
      <c r="AC144" s="10">
        <f t="shared" ref="AC144:AC207" si="85">IF(J144&gt;3500,J144/1000,1)</f>
        <v>1</v>
      </c>
      <c r="AD144" s="6" t="e">
        <f t="shared" si="68"/>
        <v>#N/A</v>
      </c>
      <c r="AE144" s="6" t="e">
        <f t="shared" si="69"/>
        <v>#N/A</v>
      </c>
      <c r="AF144" s="6" t="e">
        <f t="shared" ref="AF144:AF207" si="86">VLOOKUP(K144,$BF$17:$BG$27,2,FALSE)</f>
        <v>#N/A</v>
      </c>
      <c r="AG144" s="6" t="e">
        <f t="shared" si="70"/>
        <v>#N/A</v>
      </c>
      <c r="AH144" s="11" t="str">
        <f t="shared" ref="AH144:AH207" si="87">IF(OR(ISBLANK(K144)=TRUE,ISBLANK(B144)=TRUE)," ",CONCATENATE(B144,AA144,AD144))</f>
        <v xml:space="preserve"> </v>
      </c>
      <c r="AI144" s="6" t="e">
        <f t="shared" si="71"/>
        <v>#N/A</v>
      </c>
      <c r="AJ144" s="6" t="e">
        <f t="shared" ref="AJ144:AJ207" si="88">IF(AND(L144="あり",AF144="軽"),AL144,AK144)</f>
        <v>#N/A</v>
      </c>
      <c r="AK144" s="6" t="e">
        <f t="shared" si="72"/>
        <v>#N/A</v>
      </c>
      <c r="AL144" s="6" t="e">
        <f t="shared" si="75"/>
        <v>#N/A</v>
      </c>
      <c r="AM144" s="6" t="e">
        <f t="shared" ref="AM144:AM207" si="89">IF(AND(L144="あり",M144="なし",AF144="軽"),AO144,IF(AND(L144="あり",M144="あり(H17なし)",AF144="軽"),AO144,IF(AND(L144="あり",M144="",AF144="軽"),AO144,IF(AND(L144="なし",M144="あり(H17なし)",AF144="軽"),AP144,IF(AND(L144="",M144="あり(H17なし)",AF144="軽"),AP144,IF(AND(M144="あり(H17あり)",AF144="軽"),AQ144,AN144))))))</f>
        <v>#N/A</v>
      </c>
      <c r="AN144" s="6" t="e">
        <f t="shared" si="73"/>
        <v>#N/A</v>
      </c>
      <c r="AO144" s="6" t="e">
        <f t="shared" si="76"/>
        <v>#N/A</v>
      </c>
      <c r="AP144" s="6" t="e">
        <f t="shared" si="77"/>
        <v>#N/A</v>
      </c>
      <c r="AQ144" s="6" t="e">
        <f t="shared" si="78"/>
        <v>#N/A</v>
      </c>
      <c r="AR144" s="6">
        <f t="shared" ref="AR144:AR207" si="90">IF(AND(L144="なし",M144="なし"),0,IF(AND(L144="",M144=""),0,IF(AND(L144="",M144="なし"),0,IF(AND(L144="なし",M144=""),0,1))))</f>
        <v>0</v>
      </c>
      <c r="AS144" s="6" t="e">
        <f t="shared" si="74"/>
        <v>#N/A</v>
      </c>
      <c r="AT144" s="6" t="str">
        <f t="shared" ref="AT144:AT207" si="91">IF(H144="","",VLOOKUP(H144,$AX$17:$BB$25,5,FALSE))</f>
        <v/>
      </c>
      <c r="AU144" s="6" t="str">
        <f t="shared" ref="AU144:AU207" si="92">IF(D144="","",VLOOKUP(CONCATENATE("A",LEFT(D144)),$BQ$17:$BR$26,2,FALSE))</f>
        <v/>
      </c>
      <c r="AV144" s="6" t="str">
        <f t="shared" si="79"/>
        <v/>
      </c>
      <c r="AW144" s="103"/>
      <c r="BC144" s="3" t="s">
        <v>81</v>
      </c>
    </row>
    <row r="145" spans="1:55" s="12" customFormat="1" ht="13.5" customHeight="1" x14ac:dyDescent="0.2">
      <c r="A145" s="163">
        <v>130</v>
      </c>
      <c r="B145" s="7"/>
      <c r="C145" s="7"/>
      <c r="D145" s="120"/>
      <c r="E145" s="7"/>
      <c r="F145" s="7"/>
      <c r="G145" s="219"/>
      <c r="H145" s="7"/>
      <c r="I145" s="7"/>
      <c r="J145" s="9"/>
      <c r="K145" s="843"/>
      <c r="L145" s="838"/>
      <c r="M145" s="428"/>
      <c r="N145" s="429"/>
      <c r="O145" s="430"/>
      <c r="P145" s="422" t="str">
        <f t="shared" ref="P145:P208" si="93">IF(ISBLANK(K145)=TRUE,"",IF(ISNUMBER(AJ145)=TRUE,AJ145,"エラー"))</f>
        <v/>
      </c>
      <c r="Q145" s="422" t="str">
        <f t="shared" ref="Q145:Q208" si="94">IF(ISBLANK(K145)=TRUE,"",IF(ISNUMBER(AM145)=TRUE,AM145,"エラー"))</f>
        <v/>
      </c>
      <c r="R145" s="423" t="str">
        <f t="shared" ref="R145:R208" si="95">IF(ISBLANK(K145)=TRUE,"",IF(ISNUMBER(AS145)=TRUE,AS145,"エラー"))</f>
        <v/>
      </c>
      <c r="S145" s="424" t="str">
        <f t="shared" ref="S145:S208" si="96">IF(OR(N145="",O145=""),"",N145/O145)</f>
        <v/>
      </c>
      <c r="T145" s="425" t="str">
        <f t="shared" ref="T145:T208" si="97">IF(P145="","",IF(ISERROR(P145*N145*AC145),"エラー",IF(ISBLANK(P145)=TRUE,"エラー",IF(ISBLANK(N145)=TRUE,"エラー",IF(AV145=1,"エラー",P145*N145*AC145/1000)))))</f>
        <v/>
      </c>
      <c r="U145" s="425" t="str">
        <f t="shared" ref="U145:U208" si="98">IF(Q145="","",IF(ISERROR(Q145*N145*AC145),"エラー",IF(ISBLANK(Q145)=TRUE,"エラー",IF(ISBLANK(N145)=TRUE,"エラー",IF(AV145=1,"エラー",Q145*N145*AC145/1000)))))</f>
        <v/>
      </c>
      <c r="V145" s="426" t="str">
        <f t="shared" ref="V145:V208" si="99">IF(R145="","",IF(ISERROR(R145*O145),"エラー",IF(ISBLANK(R145)=TRUE,"エラー",IF(ISBLANK(O145)=TRUE,"エラー",IF(AV145=1,"エラー",R145*O145/1000)))))</f>
        <v/>
      </c>
      <c r="W145" s="38"/>
      <c r="X145" s="29" t="str">
        <f t="shared" si="80"/>
        <v/>
      </c>
      <c r="Y145" s="6" t="e">
        <f t="shared" si="81"/>
        <v>#N/A</v>
      </c>
      <c r="Z145" s="6" t="e">
        <f t="shared" si="82"/>
        <v>#N/A</v>
      </c>
      <c r="AA145" s="6" t="e">
        <f t="shared" si="83"/>
        <v>#N/A</v>
      </c>
      <c r="AB145" s="6" t="str">
        <f t="shared" si="84"/>
        <v/>
      </c>
      <c r="AC145" s="10">
        <f t="shared" si="85"/>
        <v>1</v>
      </c>
      <c r="AD145" s="6" t="e">
        <f t="shared" ref="AD145:AD208" si="100">IF(AA145=9,0,IF(J145&lt;=2500,IF(J145&lt;=1700,1,2),IF(J145&lt;=12000,IF(J145&lt;=3500,3,4),IF(ISERROR(SEARCH(LEFT(I145,1),"LFMRQST")),4,IF(AND(LEN(I145)&lt;&gt;3,AF145&lt;&gt;"軽"),4,5)))))</f>
        <v>#N/A</v>
      </c>
      <c r="AE145" s="6" t="e">
        <f t="shared" ref="AE145:AE208" si="101">IF(AA145=5,0,IF(AA145=9,0,IF(J145&lt;=2500,IF(J145&lt;=1700,1,2),IF(J145&lt;=12000,IF(J145&lt;=3500,3,4),IF(ISERROR(SEARCH(LEFT(I145,1),"LFMRQST")),4,IF(AND(LEN(I145)&lt;&gt;3,AF145&lt;&gt;"軽"),4,5))))))</f>
        <v>#N/A</v>
      </c>
      <c r="AF145" s="6" t="e">
        <f t="shared" si="86"/>
        <v>#N/A</v>
      </c>
      <c r="AG145" s="6" t="e">
        <f t="shared" ref="AG145:AG208" si="102">VLOOKUP(AI145,排出係数表,9,FALSE)</f>
        <v>#N/A</v>
      </c>
      <c r="AH145" s="11" t="str">
        <f t="shared" si="87"/>
        <v xml:space="preserve"> </v>
      </c>
      <c r="AI145" s="6" t="e">
        <f t="shared" ref="AI145:AI208" si="103">CONCATENATE(Y145,AE145,AF145,AB145)</f>
        <v>#N/A</v>
      </c>
      <c r="AJ145" s="6" t="e">
        <f t="shared" si="88"/>
        <v>#N/A</v>
      </c>
      <c r="AK145" s="6" t="e">
        <f t="shared" ref="AK145:AK208" si="104">VLOOKUP(AI145,排出係数表,6,FALSE)</f>
        <v>#N/A</v>
      </c>
      <c r="AL145" s="6" t="e">
        <f t="shared" si="75"/>
        <v>#N/A</v>
      </c>
      <c r="AM145" s="6" t="e">
        <f t="shared" si="89"/>
        <v>#N/A</v>
      </c>
      <c r="AN145" s="6" t="e">
        <f t="shared" ref="AN145:AN208" si="105">VLOOKUP(AI145,排出係数表,7,FALSE)</f>
        <v>#N/A</v>
      </c>
      <c r="AO145" s="6" t="e">
        <f t="shared" si="76"/>
        <v>#N/A</v>
      </c>
      <c r="AP145" s="6" t="e">
        <f t="shared" si="77"/>
        <v>#N/A</v>
      </c>
      <c r="AQ145" s="6" t="e">
        <f t="shared" si="78"/>
        <v>#N/A</v>
      </c>
      <c r="AR145" s="6">
        <f t="shared" si="90"/>
        <v>0</v>
      </c>
      <c r="AS145" s="6" t="e">
        <f t="shared" ref="AS145:AS208" si="106">VLOOKUP(AI145,排出係数表,8,FALSE)</f>
        <v>#N/A</v>
      </c>
      <c r="AT145" s="6" t="str">
        <f t="shared" si="91"/>
        <v/>
      </c>
      <c r="AU145" s="6" t="str">
        <f t="shared" si="92"/>
        <v/>
      </c>
      <c r="AV145" s="6" t="str">
        <f t="shared" si="79"/>
        <v/>
      </c>
      <c r="AW145" s="103"/>
      <c r="BC145" s="3" t="s">
        <v>82</v>
      </c>
    </row>
    <row r="146" spans="1:55" s="12" customFormat="1" ht="13.5" customHeight="1" x14ac:dyDescent="0.2">
      <c r="A146" s="163">
        <v>131</v>
      </c>
      <c r="B146" s="7"/>
      <c r="C146" s="7"/>
      <c r="D146" s="120"/>
      <c r="E146" s="7"/>
      <c r="F146" s="7"/>
      <c r="G146" s="219"/>
      <c r="H146" s="7"/>
      <c r="I146" s="7"/>
      <c r="J146" s="9"/>
      <c r="K146" s="843"/>
      <c r="L146" s="838"/>
      <c r="M146" s="428"/>
      <c r="N146" s="429"/>
      <c r="O146" s="430"/>
      <c r="P146" s="422" t="str">
        <f t="shared" si="93"/>
        <v/>
      </c>
      <c r="Q146" s="422" t="str">
        <f t="shared" si="94"/>
        <v/>
      </c>
      <c r="R146" s="423" t="str">
        <f t="shared" si="95"/>
        <v/>
      </c>
      <c r="S146" s="424" t="str">
        <f t="shared" si="96"/>
        <v/>
      </c>
      <c r="T146" s="425" t="str">
        <f t="shared" si="97"/>
        <v/>
      </c>
      <c r="U146" s="425" t="str">
        <f t="shared" si="98"/>
        <v/>
      </c>
      <c r="V146" s="426" t="str">
        <f t="shared" si="99"/>
        <v/>
      </c>
      <c r="W146" s="38"/>
      <c r="X146" s="29" t="str">
        <f t="shared" si="80"/>
        <v/>
      </c>
      <c r="Y146" s="6" t="e">
        <f t="shared" si="81"/>
        <v>#N/A</v>
      </c>
      <c r="Z146" s="6" t="e">
        <f t="shared" si="82"/>
        <v>#N/A</v>
      </c>
      <c r="AA146" s="6" t="e">
        <f t="shared" si="83"/>
        <v>#N/A</v>
      </c>
      <c r="AB146" s="6" t="str">
        <f t="shared" si="84"/>
        <v/>
      </c>
      <c r="AC146" s="10">
        <f t="shared" si="85"/>
        <v>1</v>
      </c>
      <c r="AD146" s="6" t="e">
        <f t="shared" si="100"/>
        <v>#N/A</v>
      </c>
      <c r="AE146" s="6" t="e">
        <f t="shared" si="101"/>
        <v>#N/A</v>
      </c>
      <c r="AF146" s="6" t="e">
        <f t="shared" si="86"/>
        <v>#N/A</v>
      </c>
      <c r="AG146" s="6" t="e">
        <f t="shared" si="102"/>
        <v>#N/A</v>
      </c>
      <c r="AH146" s="11" t="str">
        <f t="shared" si="87"/>
        <v xml:space="preserve"> </v>
      </c>
      <c r="AI146" s="6" t="e">
        <f t="shared" si="103"/>
        <v>#N/A</v>
      </c>
      <c r="AJ146" s="6" t="e">
        <f t="shared" si="88"/>
        <v>#N/A</v>
      </c>
      <c r="AK146" s="6" t="e">
        <f t="shared" si="104"/>
        <v>#N/A</v>
      </c>
      <c r="AL146" s="6" t="e">
        <f t="shared" si="75"/>
        <v>#N/A</v>
      </c>
      <c r="AM146" s="6" t="e">
        <f t="shared" si="89"/>
        <v>#N/A</v>
      </c>
      <c r="AN146" s="6" t="e">
        <f t="shared" si="105"/>
        <v>#N/A</v>
      </c>
      <c r="AO146" s="6" t="e">
        <f t="shared" si="76"/>
        <v>#N/A</v>
      </c>
      <c r="AP146" s="6" t="e">
        <f t="shared" si="77"/>
        <v>#N/A</v>
      </c>
      <c r="AQ146" s="6" t="e">
        <f t="shared" si="78"/>
        <v>#N/A</v>
      </c>
      <c r="AR146" s="6">
        <f t="shared" si="90"/>
        <v>0</v>
      </c>
      <c r="AS146" s="6" t="e">
        <f t="shared" si="106"/>
        <v>#N/A</v>
      </c>
      <c r="AT146" s="6" t="str">
        <f t="shared" si="91"/>
        <v/>
      </c>
      <c r="AU146" s="6" t="str">
        <f t="shared" si="92"/>
        <v/>
      </c>
      <c r="AV146" s="6" t="str">
        <f t="shared" si="79"/>
        <v/>
      </c>
      <c r="AW146" s="103"/>
      <c r="BC146" s="3" t="s">
        <v>528</v>
      </c>
    </row>
    <row r="147" spans="1:55" s="12" customFormat="1" ht="13.5" customHeight="1" x14ac:dyDescent="0.2">
      <c r="A147" s="163">
        <v>132</v>
      </c>
      <c r="B147" s="7"/>
      <c r="C147" s="7"/>
      <c r="D147" s="120"/>
      <c r="E147" s="7"/>
      <c r="F147" s="7"/>
      <c r="G147" s="219"/>
      <c r="H147" s="7"/>
      <c r="I147" s="7"/>
      <c r="J147" s="9"/>
      <c r="K147" s="843"/>
      <c r="L147" s="838"/>
      <c r="M147" s="428"/>
      <c r="N147" s="429"/>
      <c r="O147" s="430"/>
      <c r="P147" s="422" t="str">
        <f t="shared" si="93"/>
        <v/>
      </c>
      <c r="Q147" s="422" t="str">
        <f t="shared" si="94"/>
        <v/>
      </c>
      <c r="R147" s="423" t="str">
        <f t="shared" si="95"/>
        <v/>
      </c>
      <c r="S147" s="424" t="str">
        <f t="shared" si="96"/>
        <v/>
      </c>
      <c r="T147" s="425" t="str">
        <f t="shared" si="97"/>
        <v/>
      </c>
      <c r="U147" s="425" t="str">
        <f t="shared" si="98"/>
        <v/>
      </c>
      <c r="V147" s="426" t="str">
        <f t="shared" si="99"/>
        <v/>
      </c>
      <c r="W147" s="38"/>
      <c r="X147" s="29" t="str">
        <f t="shared" si="80"/>
        <v/>
      </c>
      <c r="Y147" s="6" t="e">
        <f t="shared" si="81"/>
        <v>#N/A</v>
      </c>
      <c r="Z147" s="6" t="e">
        <f t="shared" si="82"/>
        <v>#N/A</v>
      </c>
      <c r="AA147" s="6" t="e">
        <f t="shared" si="83"/>
        <v>#N/A</v>
      </c>
      <c r="AB147" s="6" t="str">
        <f t="shared" si="84"/>
        <v/>
      </c>
      <c r="AC147" s="10">
        <f t="shared" si="85"/>
        <v>1</v>
      </c>
      <c r="AD147" s="6" t="e">
        <f t="shared" si="100"/>
        <v>#N/A</v>
      </c>
      <c r="AE147" s="6" t="e">
        <f t="shared" si="101"/>
        <v>#N/A</v>
      </c>
      <c r="AF147" s="6" t="e">
        <f t="shared" si="86"/>
        <v>#N/A</v>
      </c>
      <c r="AG147" s="6" t="e">
        <f t="shared" si="102"/>
        <v>#N/A</v>
      </c>
      <c r="AH147" s="11" t="str">
        <f t="shared" si="87"/>
        <v xml:space="preserve"> </v>
      </c>
      <c r="AI147" s="6" t="e">
        <f t="shared" si="103"/>
        <v>#N/A</v>
      </c>
      <c r="AJ147" s="6" t="e">
        <f t="shared" si="88"/>
        <v>#N/A</v>
      </c>
      <c r="AK147" s="6" t="e">
        <f t="shared" si="104"/>
        <v>#N/A</v>
      </c>
      <c r="AL147" s="6" t="e">
        <f t="shared" si="75"/>
        <v>#N/A</v>
      </c>
      <c r="AM147" s="6" t="e">
        <f t="shared" si="89"/>
        <v>#N/A</v>
      </c>
      <c r="AN147" s="6" t="e">
        <f t="shared" si="105"/>
        <v>#N/A</v>
      </c>
      <c r="AO147" s="6" t="e">
        <f t="shared" si="76"/>
        <v>#N/A</v>
      </c>
      <c r="AP147" s="6" t="e">
        <f t="shared" si="77"/>
        <v>#N/A</v>
      </c>
      <c r="AQ147" s="6" t="e">
        <f t="shared" si="78"/>
        <v>#N/A</v>
      </c>
      <c r="AR147" s="6">
        <f t="shared" si="90"/>
        <v>0</v>
      </c>
      <c r="AS147" s="6" t="e">
        <f t="shared" si="106"/>
        <v>#N/A</v>
      </c>
      <c r="AT147" s="6" t="str">
        <f t="shared" si="91"/>
        <v/>
      </c>
      <c r="AU147" s="6" t="str">
        <f t="shared" si="92"/>
        <v/>
      </c>
      <c r="AV147" s="6" t="str">
        <f t="shared" si="79"/>
        <v/>
      </c>
      <c r="AW147" s="103"/>
      <c r="BC147" s="3" t="s">
        <v>530</v>
      </c>
    </row>
    <row r="148" spans="1:55" s="12" customFormat="1" ht="13.5" customHeight="1" x14ac:dyDescent="0.2">
      <c r="A148" s="163">
        <v>133</v>
      </c>
      <c r="B148" s="7"/>
      <c r="C148" s="7"/>
      <c r="D148" s="120"/>
      <c r="E148" s="7"/>
      <c r="F148" s="7"/>
      <c r="G148" s="219"/>
      <c r="H148" s="7"/>
      <c r="I148" s="7"/>
      <c r="J148" s="9"/>
      <c r="K148" s="843"/>
      <c r="L148" s="838"/>
      <c r="M148" s="428"/>
      <c r="N148" s="429"/>
      <c r="O148" s="430"/>
      <c r="P148" s="422" t="str">
        <f t="shared" si="93"/>
        <v/>
      </c>
      <c r="Q148" s="422" t="str">
        <f t="shared" si="94"/>
        <v/>
      </c>
      <c r="R148" s="423" t="str">
        <f t="shared" si="95"/>
        <v/>
      </c>
      <c r="S148" s="424" t="str">
        <f t="shared" si="96"/>
        <v/>
      </c>
      <c r="T148" s="425" t="str">
        <f t="shared" si="97"/>
        <v/>
      </c>
      <c r="U148" s="425" t="str">
        <f t="shared" si="98"/>
        <v/>
      </c>
      <c r="V148" s="426" t="str">
        <f t="shared" si="99"/>
        <v/>
      </c>
      <c r="W148" s="38"/>
      <c r="X148" s="29" t="str">
        <f t="shared" si="80"/>
        <v/>
      </c>
      <c r="Y148" s="6" t="e">
        <f t="shared" si="81"/>
        <v>#N/A</v>
      </c>
      <c r="Z148" s="6" t="e">
        <f t="shared" si="82"/>
        <v>#N/A</v>
      </c>
      <c r="AA148" s="6" t="e">
        <f t="shared" si="83"/>
        <v>#N/A</v>
      </c>
      <c r="AB148" s="6" t="str">
        <f t="shared" si="84"/>
        <v/>
      </c>
      <c r="AC148" s="10">
        <f t="shared" si="85"/>
        <v>1</v>
      </c>
      <c r="AD148" s="6" t="e">
        <f t="shared" si="100"/>
        <v>#N/A</v>
      </c>
      <c r="AE148" s="6" t="e">
        <f t="shared" si="101"/>
        <v>#N/A</v>
      </c>
      <c r="AF148" s="6" t="e">
        <f t="shared" si="86"/>
        <v>#N/A</v>
      </c>
      <c r="AG148" s="6" t="e">
        <f t="shared" si="102"/>
        <v>#N/A</v>
      </c>
      <c r="AH148" s="11" t="str">
        <f t="shared" si="87"/>
        <v xml:space="preserve"> </v>
      </c>
      <c r="AI148" s="6" t="e">
        <f t="shared" si="103"/>
        <v>#N/A</v>
      </c>
      <c r="AJ148" s="6" t="e">
        <f t="shared" si="88"/>
        <v>#N/A</v>
      </c>
      <c r="AK148" s="6" t="e">
        <f t="shared" si="104"/>
        <v>#N/A</v>
      </c>
      <c r="AL148" s="6" t="e">
        <f t="shared" si="75"/>
        <v>#N/A</v>
      </c>
      <c r="AM148" s="6" t="e">
        <f t="shared" si="89"/>
        <v>#N/A</v>
      </c>
      <c r="AN148" s="6" t="e">
        <f t="shared" si="105"/>
        <v>#N/A</v>
      </c>
      <c r="AO148" s="6" t="e">
        <f t="shared" si="76"/>
        <v>#N/A</v>
      </c>
      <c r="AP148" s="6" t="e">
        <f t="shared" si="77"/>
        <v>#N/A</v>
      </c>
      <c r="AQ148" s="6" t="e">
        <f t="shared" si="78"/>
        <v>#N/A</v>
      </c>
      <c r="AR148" s="6">
        <f t="shared" si="90"/>
        <v>0</v>
      </c>
      <c r="AS148" s="6" t="e">
        <f t="shared" si="106"/>
        <v>#N/A</v>
      </c>
      <c r="AT148" s="6" t="str">
        <f t="shared" si="91"/>
        <v/>
      </c>
      <c r="AU148" s="6" t="str">
        <f t="shared" si="92"/>
        <v/>
      </c>
      <c r="AV148" s="6" t="str">
        <f t="shared" si="79"/>
        <v/>
      </c>
      <c r="AW148" s="103"/>
      <c r="BC148" s="3" t="s">
        <v>154</v>
      </c>
    </row>
    <row r="149" spans="1:55" s="12" customFormat="1" ht="13.5" customHeight="1" x14ac:dyDescent="0.2">
      <c r="A149" s="163">
        <v>134</v>
      </c>
      <c r="B149" s="7"/>
      <c r="C149" s="7"/>
      <c r="D149" s="120"/>
      <c r="E149" s="7"/>
      <c r="F149" s="7"/>
      <c r="G149" s="219"/>
      <c r="H149" s="7"/>
      <c r="I149" s="7"/>
      <c r="J149" s="9"/>
      <c r="K149" s="843"/>
      <c r="L149" s="838"/>
      <c r="M149" s="428"/>
      <c r="N149" s="429"/>
      <c r="O149" s="430"/>
      <c r="P149" s="422" t="str">
        <f t="shared" si="93"/>
        <v/>
      </c>
      <c r="Q149" s="422" t="str">
        <f t="shared" si="94"/>
        <v/>
      </c>
      <c r="R149" s="423" t="str">
        <f t="shared" si="95"/>
        <v/>
      </c>
      <c r="S149" s="424" t="str">
        <f t="shared" si="96"/>
        <v/>
      </c>
      <c r="T149" s="425" t="str">
        <f t="shared" si="97"/>
        <v/>
      </c>
      <c r="U149" s="425" t="str">
        <f t="shared" si="98"/>
        <v/>
      </c>
      <c r="V149" s="426" t="str">
        <f t="shared" si="99"/>
        <v/>
      </c>
      <c r="W149" s="38"/>
      <c r="X149" s="29" t="str">
        <f t="shared" si="80"/>
        <v/>
      </c>
      <c r="Y149" s="6" t="e">
        <f t="shared" si="81"/>
        <v>#N/A</v>
      </c>
      <c r="Z149" s="6" t="e">
        <f t="shared" si="82"/>
        <v>#N/A</v>
      </c>
      <c r="AA149" s="6" t="e">
        <f t="shared" si="83"/>
        <v>#N/A</v>
      </c>
      <c r="AB149" s="6" t="str">
        <f t="shared" si="84"/>
        <v/>
      </c>
      <c r="AC149" s="10">
        <f t="shared" si="85"/>
        <v>1</v>
      </c>
      <c r="AD149" s="6" t="e">
        <f t="shared" si="100"/>
        <v>#N/A</v>
      </c>
      <c r="AE149" s="6" t="e">
        <f t="shared" si="101"/>
        <v>#N/A</v>
      </c>
      <c r="AF149" s="6" t="e">
        <f t="shared" si="86"/>
        <v>#N/A</v>
      </c>
      <c r="AG149" s="6" t="e">
        <f t="shared" si="102"/>
        <v>#N/A</v>
      </c>
      <c r="AH149" s="11" t="str">
        <f t="shared" si="87"/>
        <v xml:space="preserve"> </v>
      </c>
      <c r="AI149" s="6" t="e">
        <f t="shared" si="103"/>
        <v>#N/A</v>
      </c>
      <c r="AJ149" s="6" t="e">
        <f t="shared" si="88"/>
        <v>#N/A</v>
      </c>
      <c r="AK149" s="6" t="e">
        <f t="shared" si="104"/>
        <v>#N/A</v>
      </c>
      <c r="AL149" s="6" t="e">
        <f t="shared" si="75"/>
        <v>#N/A</v>
      </c>
      <c r="AM149" s="6" t="e">
        <f t="shared" si="89"/>
        <v>#N/A</v>
      </c>
      <c r="AN149" s="6" t="e">
        <f t="shared" si="105"/>
        <v>#N/A</v>
      </c>
      <c r="AO149" s="6" t="e">
        <f t="shared" si="76"/>
        <v>#N/A</v>
      </c>
      <c r="AP149" s="6" t="e">
        <f t="shared" si="77"/>
        <v>#N/A</v>
      </c>
      <c r="AQ149" s="6" t="e">
        <f t="shared" si="78"/>
        <v>#N/A</v>
      </c>
      <c r="AR149" s="6">
        <f t="shared" si="90"/>
        <v>0</v>
      </c>
      <c r="AS149" s="6" t="e">
        <f t="shared" si="106"/>
        <v>#N/A</v>
      </c>
      <c r="AT149" s="6" t="str">
        <f t="shared" si="91"/>
        <v/>
      </c>
      <c r="AU149" s="6" t="str">
        <f t="shared" si="92"/>
        <v/>
      </c>
      <c r="AV149" s="6" t="str">
        <f t="shared" si="79"/>
        <v/>
      </c>
      <c r="AW149" s="103"/>
      <c r="BC149" s="3" t="s">
        <v>155</v>
      </c>
    </row>
    <row r="150" spans="1:55" s="12" customFormat="1" ht="13.5" customHeight="1" x14ac:dyDescent="0.2">
      <c r="A150" s="163">
        <v>135</v>
      </c>
      <c r="B150" s="7"/>
      <c r="C150" s="7"/>
      <c r="D150" s="120"/>
      <c r="E150" s="7"/>
      <c r="F150" s="7"/>
      <c r="G150" s="219"/>
      <c r="H150" s="7"/>
      <c r="I150" s="7"/>
      <c r="J150" s="9"/>
      <c r="K150" s="843"/>
      <c r="L150" s="838"/>
      <c r="M150" s="428"/>
      <c r="N150" s="429"/>
      <c r="O150" s="430"/>
      <c r="P150" s="422" t="str">
        <f t="shared" si="93"/>
        <v/>
      </c>
      <c r="Q150" s="422" t="str">
        <f t="shared" si="94"/>
        <v/>
      </c>
      <c r="R150" s="423" t="str">
        <f t="shared" si="95"/>
        <v/>
      </c>
      <c r="S150" s="424" t="str">
        <f t="shared" si="96"/>
        <v/>
      </c>
      <c r="T150" s="425" t="str">
        <f t="shared" si="97"/>
        <v/>
      </c>
      <c r="U150" s="425" t="str">
        <f t="shared" si="98"/>
        <v/>
      </c>
      <c r="V150" s="426" t="str">
        <f t="shared" si="99"/>
        <v/>
      </c>
      <c r="W150" s="38"/>
      <c r="X150" s="29" t="str">
        <f t="shared" si="80"/>
        <v/>
      </c>
      <c r="Y150" s="6" t="e">
        <f t="shared" si="81"/>
        <v>#N/A</v>
      </c>
      <c r="Z150" s="6" t="e">
        <f t="shared" si="82"/>
        <v>#N/A</v>
      </c>
      <c r="AA150" s="6" t="e">
        <f t="shared" si="83"/>
        <v>#N/A</v>
      </c>
      <c r="AB150" s="6" t="str">
        <f t="shared" si="84"/>
        <v/>
      </c>
      <c r="AC150" s="10">
        <f t="shared" si="85"/>
        <v>1</v>
      </c>
      <c r="AD150" s="6" t="e">
        <f t="shared" si="100"/>
        <v>#N/A</v>
      </c>
      <c r="AE150" s="6" t="e">
        <f t="shared" si="101"/>
        <v>#N/A</v>
      </c>
      <c r="AF150" s="6" t="e">
        <f t="shared" si="86"/>
        <v>#N/A</v>
      </c>
      <c r="AG150" s="6" t="e">
        <f t="shared" si="102"/>
        <v>#N/A</v>
      </c>
      <c r="AH150" s="11" t="str">
        <f t="shared" si="87"/>
        <v xml:space="preserve"> </v>
      </c>
      <c r="AI150" s="6" t="e">
        <f t="shared" si="103"/>
        <v>#N/A</v>
      </c>
      <c r="AJ150" s="6" t="e">
        <f t="shared" si="88"/>
        <v>#N/A</v>
      </c>
      <c r="AK150" s="6" t="e">
        <f t="shared" si="104"/>
        <v>#N/A</v>
      </c>
      <c r="AL150" s="6" t="e">
        <f t="shared" si="75"/>
        <v>#N/A</v>
      </c>
      <c r="AM150" s="6" t="e">
        <f t="shared" si="89"/>
        <v>#N/A</v>
      </c>
      <c r="AN150" s="6" t="e">
        <f t="shared" si="105"/>
        <v>#N/A</v>
      </c>
      <c r="AO150" s="6" t="e">
        <f t="shared" si="76"/>
        <v>#N/A</v>
      </c>
      <c r="AP150" s="6" t="e">
        <f t="shared" si="77"/>
        <v>#N/A</v>
      </c>
      <c r="AQ150" s="6" t="e">
        <f t="shared" si="78"/>
        <v>#N/A</v>
      </c>
      <c r="AR150" s="6">
        <f t="shared" si="90"/>
        <v>0</v>
      </c>
      <c r="AS150" s="6" t="e">
        <f t="shared" si="106"/>
        <v>#N/A</v>
      </c>
      <c r="AT150" s="6" t="str">
        <f t="shared" si="91"/>
        <v/>
      </c>
      <c r="AU150" s="6" t="str">
        <f t="shared" si="92"/>
        <v/>
      </c>
      <c r="AV150" s="6" t="str">
        <f t="shared" si="79"/>
        <v/>
      </c>
      <c r="AW150" s="103"/>
      <c r="BC150" s="3" t="s">
        <v>156</v>
      </c>
    </row>
    <row r="151" spans="1:55" s="12" customFormat="1" ht="13.5" customHeight="1" x14ac:dyDescent="0.2">
      <c r="A151" s="163">
        <v>136</v>
      </c>
      <c r="B151" s="7"/>
      <c r="C151" s="7"/>
      <c r="D151" s="120"/>
      <c r="E151" s="7"/>
      <c r="F151" s="7"/>
      <c r="G151" s="219"/>
      <c r="H151" s="7"/>
      <c r="I151" s="7"/>
      <c r="J151" s="9"/>
      <c r="K151" s="843"/>
      <c r="L151" s="838"/>
      <c r="M151" s="428"/>
      <c r="N151" s="429"/>
      <c r="O151" s="430"/>
      <c r="P151" s="422" t="str">
        <f t="shared" si="93"/>
        <v/>
      </c>
      <c r="Q151" s="422" t="str">
        <f t="shared" si="94"/>
        <v/>
      </c>
      <c r="R151" s="423" t="str">
        <f t="shared" si="95"/>
        <v/>
      </c>
      <c r="S151" s="424" t="str">
        <f t="shared" si="96"/>
        <v/>
      </c>
      <c r="T151" s="425" t="str">
        <f t="shared" si="97"/>
        <v/>
      </c>
      <c r="U151" s="425" t="str">
        <f t="shared" si="98"/>
        <v/>
      </c>
      <c r="V151" s="426" t="str">
        <f t="shared" si="99"/>
        <v/>
      </c>
      <c r="W151" s="38"/>
      <c r="X151" s="29" t="str">
        <f t="shared" si="80"/>
        <v/>
      </c>
      <c r="Y151" s="6" t="e">
        <f t="shared" si="81"/>
        <v>#N/A</v>
      </c>
      <c r="Z151" s="6" t="e">
        <f t="shared" si="82"/>
        <v>#N/A</v>
      </c>
      <c r="AA151" s="6" t="e">
        <f t="shared" si="83"/>
        <v>#N/A</v>
      </c>
      <c r="AB151" s="6" t="str">
        <f t="shared" si="84"/>
        <v/>
      </c>
      <c r="AC151" s="10">
        <f t="shared" si="85"/>
        <v>1</v>
      </c>
      <c r="AD151" s="6" t="e">
        <f t="shared" si="100"/>
        <v>#N/A</v>
      </c>
      <c r="AE151" s="6" t="e">
        <f t="shared" si="101"/>
        <v>#N/A</v>
      </c>
      <c r="AF151" s="6" t="e">
        <f t="shared" si="86"/>
        <v>#N/A</v>
      </c>
      <c r="AG151" s="6" t="e">
        <f t="shared" si="102"/>
        <v>#N/A</v>
      </c>
      <c r="AH151" s="11" t="str">
        <f t="shared" si="87"/>
        <v xml:space="preserve"> </v>
      </c>
      <c r="AI151" s="6" t="e">
        <f t="shared" si="103"/>
        <v>#N/A</v>
      </c>
      <c r="AJ151" s="6" t="e">
        <f t="shared" si="88"/>
        <v>#N/A</v>
      </c>
      <c r="AK151" s="6" t="e">
        <f t="shared" si="104"/>
        <v>#N/A</v>
      </c>
      <c r="AL151" s="6" t="e">
        <f t="shared" si="75"/>
        <v>#N/A</v>
      </c>
      <c r="AM151" s="6" t="e">
        <f t="shared" si="89"/>
        <v>#N/A</v>
      </c>
      <c r="AN151" s="6" t="e">
        <f t="shared" si="105"/>
        <v>#N/A</v>
      </c>
      <c r="AO151" s="6" t="e">
        <f t="shared" si="76"/>
        <v>#N/A</v>
      </c>
      <c r="AP151" s="6" t="e">
        <f t="shared" si="77"/>
        <v>#N/A</v>
      </c>
      <c r="AQ151" s="6" t="e">
        <f t="shared" si="78"/>
        <v>#N/A</v>
      </c>
      <c r="AR151" s="6">
        <f t="shared" si="90"/>
        <v>0</v>
      </c>
      <c r="AS151" s="6" t="e">
        <f t="shared" si="106"/>
        <v>#N/A</v>
      </c>
      <c r="AT151" s="6" t="str">
        <f t="shared" si="91"/>
        <v/>
      </c>
      <c r="AU151" s="6" t="str">
        <f t="shared" si="92"/>
        <v/>
      </c>
      <c r="AV151" s="6" t="str">
        <f t="shared" si="79"/>
        <v/>
      </c>
      <c r="AW151" s="103"/>
      <c r="BC151" s="3" t="s">
        <v>157</v>
      </c>
    </row>
    <row r="152" spans="1:55" s="12" customFormat="1" ht="13.5" customHeight="1" x14ac:dyDescent="0.2">
      <c r="A152" s="163">
        <v>137</v>
      </c>
      <c r="B152" s="7"/>
      <c r="C152" s="7"/>
      <c r="D152" s="120"/>
      <c r="E152" s="7"/>
      <c r="F152" s="7"/>
      <c r="G152" s="219"/>
      <c r="H152" s="7"/>
      <c r="I152" s="7"/>
      <c r="J152" s="9"/>
      <c r="K152" s="843"/>
      <c r="L152" s="838"/>
      <c r="M152" s="428"/>
      <c r="N152" s="429"/>
      <c r="O152" s="430"/>
      <c r="P152" s="422" t="str">
        <f t="shared" si="93"/>
        <v/>
      </c>
      <c r="Q152" s="422" t="str">
        <f t="shared" si="94"/>
        <v/>
      </c>
      <c r="R152" s="423" t="str">
        <f t="shared" si="95"/>
        <v/>
      </c>
      <c r="S152" s="424" t="str">
        <f t="shared" si="96"/>
        <v/>
      </c>
      <c r="T152" s="425" t="str">
        <f t="shared" si="97"/>
        <v/>
      </c>
      <c r="U152" s="425" t="str">
        <f t="shared" si="98"/>
        <v/>
      </c>
      <c r="V152" s="426" t="str">
        <f t="shared" si="99"/>
        <v/>
      </c>
      <c r="W152" s="38"/>
      <c r="X152" s="29" t="str">
        <f t="shared" si="80"/>
        <v/>
      </c>
      <c r="Y152" s="6" t="e">
        <f t="shared" si="81"/>
        <v>#N/A</v>
      </c>
      <c r="Z152" s="6" t="e">
        <f t="shared" si="82"/>
        <v>#N/A</v>
      </c>
      <c r="AA152" s="6" t="e">
        <f t="shared" si="83"/>
        <v>#N/A</v>
      </c>
      <c r="AB152" s="6" t="str">
        <f t="shared" si="84"/>
        <v/>
      </c>
      <c r="AC152" s="10">
        <f t="shared" si="85"/>
        <v>1</v>
      </c>
      <c r="AD152" s="6" t="e">
        <f t="shared" si="100"/>
        <v>#N/A</v>
      </c>
      <c r="AE152" s="6" t="e">
        <f t="shared" si="101"/>
        <v>#N/A</v>
      </c>
      <c r="AF152" s="6" t="e">
        <f t="shared" si="86"/>
        <v>#N/A</v>
      </c>
      <c r="AG152" s="6" t="e">
        <f t="shared" si="102"/>
        <v>#N/A</v>
      </c>
      <c r="AH152" s="11" t="str">
        <f t="shared" si="87"/>
        <v xml:space="preserve"> </v>
      </c>
      <c r="AI152" s="6" t="e">
        <f t="shared" si="103"/>
        <v>#N/A</v>
      </c>
      <c r="AJ152" s="6" t="e">
        <f t="shared" si="88"/>
        <v>#N/A</v>
      </c>
      <c r="AK152" s="6" t="e">
        <f t="shared" si="104"/>
        <v>#N/A</v>
      </c>
      <c r="AL152" s="6" t="e">
        <f t="shared" si="75"/>
        <v>#N/A</v>
      </c>
      <c r="AM152" s="6" t="e">
        <f t="shared" si="89"/>
        <v>#N/A</v>
      </c>
      <c r="AN152" s="6" t="e">
        <f t="shared" si="105"/>
        <v>#N/A</v>
      </c>
      <c r="AO152" s="6" t="e">
        <f t="shared" si="76"/>
        <v>#N/A</v>
      </c>
      <c r="AP152" s="6" t="e">
        <f t="shared" si="77"/>
        <v>#N/A</v>
      </c>
      <c r="AQ152" s="6" t="e">
        <f t="shared" si="78"/>
        <v>#N/A</v>
      </c>
      <c r="AR152" s="6">
        <f t="shared" si="90"/>
        <v>0</v>
      </c>
      <c r="AS152" s="6" t="e">
        <f t="shared" si="106"/>
        <v>#N/A</v>
      </c>
      <c r="AT152" s="6" t="str">
        <f t="shared" si="91"/>
        <v/>
      </c>
      <c r="AU152" s="6" t="str">
        <f t="shared" si="92"/>
        <v/>
      </c>
      <c r="AV152" s="6" t="str">
        <f t="shared" si="79"/>
        <v/>
      </c>
      <c r="AW152" s="103"/>
      <c r="BC152" s="3" t="s">
        <v>158</v>
      </c>
    </row>
    <row r="153" spans="1:55" s="12" customFormat="1" ht="13.5" customHeight="1" x14ac:dyDescent="0.2">
      <c r="A153" s="163">
        <v>138</v>
      </c>
      <c r="B153" s="7"/>
      <c r="C153" s="7"/>
      <c r="D153" s="120"/>
      <c r="E153" s="7"/>
      <c r="F153" s="7"/>
      <c r="G153" s="219"/>
      <c r="H153" s="7"/>
      <c r="I153" s="7"/>
      <c r="J153" s="9"/>
      <c r="K153" s="843"/>
      <c r="L153" s="838"/>
      <c r="M153" s="428"/>
      <c r="N153" s="429"/>
      <c r="O153" s="430"/>
      <c r="P153" s="422" t="str">
        <f t="shared" si="93"/>
        <v/>
      </c>
      <c r="Q153" s="422" t="str">
        <f t="shared" si="94"/>
        <v/>
      </c>
      <c r="R153" s="423" t="str">
        <f t="shared" si="95"/>
        <v/>
      </c>
      <c r="S153" s="424" t="str">
        <f t="shared" si="96"/>
        <v/>
      </c>
      <c r="T153" s="425" t="str">
        <f t="shared" si="97"/>
        <v/>
      </c>
      <c r="U153" s="425" t="str">
        <f t="shared" si="98"/>
        <v/>
      </c>
      <c r="V153" s="426" t="str">
        <f t="shared" si="99"/>
        <v/>
      </c>
      <c r="W153" s="38"/>
      <c r="X153" s="29" t="str">
        <f t="shared" si="80"/>
        <v/>
      </c>
      <c r="Y153" s="6" t="e">
        <f t="shared" si="81"/>
        <v>#N/A</v>
      </c>
      <c r="Z153" s="6" t="e">
        <f t="shared" si="82"/>
        <v>#N/A</v>
      </c>
      <c r="AA153" s="6" t="e">
        <f t="shared" si="83"/>
        <v>#N/A</v>
      </c>
      <c r="AB153" s="6" t="str">
        <f t="shared" si="84"/>
        <v/>
      </c>
      <c r="AC153" s="10">
        <f t="shared" si="85"/>
        <v>1</v>
      </c>
      <c r="AD153" s="6" t="e">
        <f t="shared" si="100"/>
        <v>#N/A</v>
      </c>
      <c r="AE153" s="6" t="e">
        <f t="shared" si="101"/>
        <v>#N/A</v>
      </c>
      <c r="AF153" s="6" t="e">
        <f t="shared" si="86"/>
        <v>#N/A</v>
      </c>
      <c r="AG153" s="6" t="e">
        <f t="shared" si="102"/>
        <v>#N/A</v>
      </c>
      <c r="AH153" s="11" t="str">
        <f t="shared" si="87"/>
        <v xml:space="preserve"> </v>
      </c>
      <c r="AI153" s="6" t="e">
        <f t="shared" si="103"/>
        <v>#N/A</v>
      </c>
      <c r="AJ153" s="6" t="e">
        <f t="shared" si="88"/>
        <v>#N/A</v>
      </c>
      <c r="AK153" s="6" t="e">
        <f t="shared" si="104"/>
        <v>#N/A</v>
      </c>
      <c r="AL153" s="6" t="e">
        <f t="shared" si="75"/>
        <v>#N/A</v>
      </c>
      <c r="AM153" s="6" t="e">
        <f t="shared" si="89"/>
        <v>#N/A</v>
      </c>
      <c r="AN153" s="6" t="e">
        <f t="shared" si="105"/>
        <v>#N/A</v>
      </c>
      <c r="AO153" s="6" t="e">
        <f t="shared" si="76"/>
        <v>#N/A</v>
      </c>
      <c r="AP153" s="6" t="e">
        <f t="shared" si="77"/>
        <v>#N/A</v>
      </c>
      <c r="AQ153" s="6" t="e">
        <f t="shared" si="78"/>
        <v>#N/A</v>
      </c>
      <c r="AR153" s="6">
        <f t="shared" si="90"/>
        <v>0</v>
      </c>
      <c r="AS153" s="6" t="e">
        <f t="shared" si="106"/>
        <v>#N/A</v>
      </c>
      <c r="AT153" s="6" t="str">
        <f t="shared" si="91"/>
        <v/>
      </c>
      <c r="AU153" s="6" t="str">
        <f t="shared" si="92"/>
        <v/>
      </c>
      <c r="AV153" s="6" t="str">
        <f t="shared" si="79"/>
        <v/>
      </c>
      <c r="AW153" s="103"/>
      <c r="BC153" s="3" t="s">
        <v>83</v>
      </c>
    </row>
    <row r="154" spans="1:55" s="12" customFormat="1" ht="13.5" customHeight="1" x14ac:dyDescent="0.2">
      <c r="A154" s="163">
        <v>139</v>
      </c>
      <c r="B154" s="7"/>
      <c r="C154" s="7"/>
      <c r="D154" s="120"/>
      <c r="E154" s="7"/>
      <c r="F154" s="7"/>
      <c r="G154" s="219"/>
      <c r="H154" s="7"/>
      <c r="I154" s="7"/>
      <c r="J154" s="9"/>
      <c r="K154" s="843"/>
      <c r="L154" s="838"/>
      <c r="M154" s="428"/>
      <c r="N154" s="429"/>
      <c r="O154" s="430"/>
      <c r="P154" s="422" t="str">
        <f t="shared" si="93"/>
        <v/>
      </c>
      <c r="Q154" s="422" t="str">
        <f t="shared" si="94"/>
        <v/>
      </c>
      <c r="R154" s="423" t="str">
        <f t="shared" si="95"/>
        <v/>
      </c>
      <c r="S154" s="424" t="str">
        <f t="shared" si="96"/>
        <v/>
      </c>
      <c r="T154" s="425" t="str">
        <f t="shared" si="97"/>
        <v/>
      </c>
      <c r="U154" s="425" t="str">
        <f t="shared" si="98"/>
        <v/>
      </c>
      <c r="V154" s="426" t="str">
        <f t="shared" si="99"/>
        <v/>
      </c>
      <c r="W154" s="38"/>
      <c r="X154" s="29" t="str">
        <f t="shared" si="80"/>
        <v/>
      </c>
      <c r="Y154" s="6" t="e">
        <f t="shared" si="81"/>
        <v>#N/A</v>
      </c>
      <c r="Z154" s="6" t="e">
        <f t="shared" si="82"/>
        <v>#N/A</v>
      </c>
      <c r="AA154" s="6" t="e">
        <f t="shared" si="83"/>
        <v>#N/A</v>
      </c>
      <c r="AB154" s="6" t="str">
        <f t="shared" si="84"/>
        <v/>
      </c>
      <c r="AC154" s="10">
        <f t="shared" si="85"/>
        <v>1</v>
      </c>
      <c r="AD154" s="6" t="e">
        <f t="shared" si="100"/>
        <v>#N/A</v>
      </c>
      <c r="AE154" s="6" t="e">
        <f t="shared" si="101"/>
        <v>#N/A</v>
      </c>
      <c r="AF154" s="6" t="e">
        <f t="shared" si="86"/>
        <v>#N/A</v>
      </c>
      <c r="AG154" s="6" t="e">
        <f t="shared" si="102"/>
        <v>#N/A</v>
      </c>
      <c r="AH154" s="11" t="str">
        <f t="shared" si="87"/>
        <v xml:space="preserve"> </v>
      </c>
      <c r="AI154" s="6" t="e">
        <f t="shared" si="103"/>
        <v>#N/A</v>
      </c>
      <c r="AJ154" s="6" t="e">
        <f t="shared" si="88"/>
        <v>#N/A</v>
      </c>
      <c r="AK154" s="6" t="e">
        <f t="shared" si="104"/>
        <v>#N/A</v>
      </c>
      <c r="AL154" s="6" t="e">
        <f t="shared" si="75"/>
        <v>#N/A</v>
      </c>
      <c r="AM154" s="6" t="e">
        <f t="shared" si="89"/>
        <v>#N/A</v>
      </c>
      <c r="AN154" s="6" t="e">
        <f t="shared" si="105"/>
        <v>#N/A</v>
      </c>
      <c r="AO154" s="6" t="e">
        <f t="shared" si="76"/>
        <v>#N/A</v>
      </c>
      <c r="AP154" s="6" t="e">
        <f t="shared" si="77"/>
        <v>#N/A</v>
      </c>
      <c r="AQ154" s="6" t="e">
        <f t="shared" si="78"/>
        <v>#N/A</v>
      </c>
      <c r="AR154" s="6">
        <f t="shared" si="90"/>
        <v>0</v>
      </c>
      <c r="AS154" s="6" t="e">
        <f t="shared" si="106"/>
        <v>#N/A</v>
      </c>
      <c r="AT154" s="6" t="str">
        <f t="shared" si="91"/>
        <v/>
      </c>
      <c r="AU154" s="6" t="str">
        <f t="shared" si="92"/>
        <v/>
      </c>
      <c r="AV154" s="6" t="str">
        <f t="shared" si="79"/>
        <v/>
      </c>
      <c r="AW154" s="103"/>
      <c r="BC154" s="3" t="s">
        <v>84</v>
      </c>
    </row>
    <row r="155" spans="1:55" s="12" customFormat="1" ht="13.5" customHeight="1" x14ac:dyDescent="0.2">
      <c r="A155" s="163">
        <v>140</v>
      </c>
      <c r="B155" s="7"/>
      <c r="C155" s="7"/>
      <c r="D155" s="120"/>
      <c r="E155" s="7"/>
      <c r="F155" s="7"/>
      <c r="G155" s="219"/>
      <c r="H155" s="7"/>
      <c r="I155" s="7"/>
      <c r="J155" s="9"/>
      <c r="K155" s="843"/>
      <c r="L155" s="838"/>
      <c r="M155" s="428"/>
      <c r="N155" s="429"/>
      <c r="O155" s="430"/>
      <c r="P155" s="422" t="str">
        <f t="shared" si="93"/>
        <v/>
      </c>
      <c r="Q155" s="422" t="str">
        <f t="shared" si="94"/>
        <v/>
      </c>
      <c r="R155" s="423" t="str">
        <f t="shared" si="95"/>
        <v/>
      </c>
      <c r="S155" s="424" t="str">
        <f t="shared" si="96"/>
        <v/>
      </c>
      <c r="T155" s="425" t="str">
        <f t="shared" si="97"/>
        <v/>
      </c>
      <c r="U155" s="425" t="str">
        <f t="shared" si="98"/>
        <v/>
      </c>
      <c r="V155" s="426" t="str">
        <f t="shared" si="99"/>
        <v/>
      </c>
      <c r="W155" s="38"/>
      <c r="X155" s="29" t="str">
        <f t="shared" si="80"/>
        <v/>
      </c>
      <c r="Y155" s="6" t="e">
        <f t="shared" si="81"/>
        <v>#N/A</v>
      </c>
      <c r="Z155" s="6" t="e">
        <f t="shared" si="82"/>
        <v>#N/A</v>
      </c>
      <c r="AA155" s="6" t="e">
        <f t="shared" si="83"/>
        <v>#N/A</v>
      </c>
      <c r="AB155" s="6" t="str">
        <f t="shared" si="84"/>
        <v/>
      </c>
      <c r="AC155" s="10">
        <f t="shared" si="85"/>
        <v>1</v>
      </c>
      <c r="AD155" s="6" t="e">
        <f t="shared" si="100"/>
        <v>#N/A</v>
      </c>
      <c r="AE155" s="6" t="e">
        <f t="shared" si="101"/>
        <v>#N/A</v>
      </c>
      <c r="AF155" s="6" t="e">
        <f t="shared" si="86"/>
        <v>#N/A</v>
      </c>
      <c r="AG155" s="6" t="e">
        <f t="shared" si="102"/>
        <v>#N/A</v>
      </c>
      <c r="AH155" s="11" t="str">
        <f t="shared" si="87"/>
        <v xml:space="preserve"> </v>
      </c>
      <c r="AI155" s="6" t="e">
        <f t="shared" si="103"/>
        <v>#N/A</v>
      </c>
      <c r="AJ155" s="6" t="e">
        <f t="shared" si="88"/>
        <v>#N/A</v>
      </c>
      <c r="AK155" s="6" t="e">
        <f t="shared" si="104"/>
        <v>#N/A</v>
      </c>
      <c r="AL155" s="6" t="e">
        <f t="shared" si="75"/>
        <v>#N/A</v>
      </c>
      <c r="AM155" s="6" t="e">
        <f t="shared" si="89"/>
        <v>#N/A</v>
      </c>
      <c r="AN155" s="6" t="e">
        <f t="shared" si="105"/>
        <v>#N/A</v>
      </c>
      <c r="AO155" s="6" t="e">
        <f t="shared" si="76"/>
        <v>#N/A</v>
      </c>
      <c r="AP155" s="6" t="e">
        <f t="shared" si="77"/>
        <v>#N/A</v>
      </c>
      <c r="AQ155" s="6" t="e">
        <f t="shared" si="78"/>
        <v>#N/A</v>
      </c>
      <c r="AR155" s="6">
        <f t="shared" si="90"/>
        <v>0</v>
      </c>
      <c r="AS155" s="6" t="e">
        <f t="shared" si="106"/>
        <v>#N/A</v>
      </c>
      <c r="AT155" s="6" t="str">
        <f t="shared" si="91"/>
        <v/>
      </c>
      <c r="AU155" s="6" t="str">
        <f t="shared" si="92"/>
        <v/>
      </c>
      <c r="AV155" s="6" t="str">
        <f t="shared" si="79"/>
        <v/>
      </c>
      <c r="AW155" s="103"/>
      <c r="BC155" s="3" t="s">
        <v>85</v>
      </c>
    </row>
    <row r="156" spans="1:55" s="12" customFormat="1" ht="13.5" customHeight="1" x14ac:dyDescent="0.2">
      <c r="A156" s="163">
        <v>141</v>
      </c>
      <c r="B156" s="7"/>
      <c r="C156" s="7"/>
      <c r="D156" s="120"/>
      <c r="E156" s="7"/>
      <c r="F156" s="7"/>
      <c r="G156" s="219"/>
      <c r="H156" s="7"/>
      <c r="I156" s="7"/>
      <c r="J156" s="9"/>
      <c r="K156" s="843"/>
      <c r="L156" s="838"/>
      <c r="M156" s="428"/>
      <c r="N156" s="429"/>
      <c r="O156" s="430"/>
      <c r="P156" s="422" t="str">
        <f t="shared" si="93"/>
        <v/>
      </c>
      <c r="Q156" s="422" t="str">
        <f t="shared" si="94"/>
        <v/>
      </c>
      <c r="R156" s="423" t="str">
        <f t="shared" si="95"/>
        <v/>
      </c>
      <c r="S156" s="424" t="str">
        <f t="shared" si="96"/>
        <v/>
      </c>
      <c r="T156" s="425" t="str">
        <f t="shared" si="97"/>
        <v/>
      </c>
      <c r="U156" s="425" t="str">
        <f t="shared" si="98"/>
        <v/>
      </c>
      <c r="V156" s="426" t="str">
        <f t="shared" si="99"/>
        <v/>
      </c>
      <c r="W156" s="38"/>
      <c r="X156" s="29" t="str">
        <f t="shared" si="80"/>
        <v/>
      </c>
      <c r="Y156" s="6" t="e">
        <f t="shared" si="81"/>
        <v>#N/A</v>
      </c>
      <c r="Z156" s="6" t="e">
        <f t="shared" si="82"/>
        <v>#N/A</v>
      </c>
      <c r="AA156" s="6" t="e">
        <f t="shared" si="83"/>
        <v>#N/A</v>
      </c>
      <c r="AB156" s="6" t="str">
        <f t="shared" si="84"/>
        <v/>
      </c>
      <c r="AC156" s="10">
        <f t="shared" si="85"/>
        <v>1</v>
      </c>
      <c r="AD156" s="6" t="e">
        <f t="shared" si="100"/>
        <v>#N/A</v>
      </c>
      <c r="AE156" s="6" t="e">
        <f t="shared" si="101"/>
        <v>#N/A</v>
      </c>
      <c r="AF156" s="6" t="e">
        <f t="shared" si="86"/>
        <v>#N/A</v>
      </c>
      <c r="AG156" s="6" t="e">
        <f t="shared" si="102"/>
        <v>#N/A</v>
      </c>
      <c r="AH156" s="11" t="str">
        <f t="shared" si="87"/>
        <v xml:space="preserve"> </v>
      </c>
      <c r="AI156" s="6" t="e">
        <f t="shared" si="103"/>
        <v>#N/A</v>
      </c>
      <c r="AJ156" s="6" t="e">
        <f t="shared" si="88"/>
        <v>#N/A</v>
      </c>
      <c r="AK156" s="6" t="e">
        <f t="shared" si="104"/>
        <v>#N/A</v>
      </c>
      <c r="AL156" s="6" t="e">
        <f t="shared" si="75"/>
        <v>#N/A</v>
      </c>
      <c r="AM156" s="6" t="e">
        <f t="shared" si="89"/>
        <v>#N/A</v>
      </c>
      <c r="AN156" s="6" t="e">
        <f t="shared" si="105"/>
        <v>#N/A</v>
      </c>
      <c r="AO156" s="6" t="e">
        <f t="shared" si="76"/>
        <v>#N/A</v>
      </c>
      <c r="AP156" s="6" t="e">
        <f t="shared" si="77"/>
        <v>#N/A</v>
      </c>
      <c r="AQ156" s="6" t="e">
        <f t="shared" si="78"/>
        <v>#N/A</v>
      </c>
      <c r="AR156" s="6">
        <f t="shared" si="90"/>
        <v>0</v>
      </c>
      <c r="AS156" s="6" t="e">
        <f t="shared" si="106"/>
        <v>#N/A</v>
      </c>
      <c r="AT156" s="6" t="str">
        <f t="shared" si="91"/>
        <v/>
      </c>
      <c r="AU156" s="6" t="str">
        <f t="shared" si="92"/>
        <v/>
      </c>
      <c r="AV156" s="6" t="str">
        <f t="shared" si="79"/>
        <v/>
      </c>
      <c r="AW156" s="103"/>
      <c r="BC156" s="3" t="s">
        <v>434</v>
      </c>
    </row>
    <row r="157" spans="1:55" s="12" customFormat="1" ht="13.5" customHeight="1" x14ac:dyDescent="0.2">
      <c r="A157" s="163">
        <v>142</v>
      </c>
      <c r="B157" s="7"/>
      <c r="C157" s="7"/>
      <c r="D157" s="120"/>
      <c r="E157" s="7"/>
      <c r="F157" s="7"/>
      <c r="G157" s="219"/>
      <c r="H157" s="7"/>
      <c r="I157" s="7"/>
      <c r="J157" s="9"/>
      <c r="K157" s="843"/>
      <c r="L157" s="838"/>
      <c r="M157" s="428"/>
      <c r="N157" s="429"/>
      <c r="O157" s="430"/>
      <c r="P157" s="422" t="str">
        <f t="shared" si="93"/>
        <v/>
      </c>
      <c r="Q157" s="422" t="str">
        <f t="shared" si="94"/>
        <v/>
      </c>
      <c r="R157" s="423" t="str">
        <f t="shared" si="95"/>
        <v/>
      </c>
      <c r="S157" s="424" t="str">
        <f t="shared" si="96"/>
        <v/>
      </c>
      <c r="T157" s="425" t="str">
        <f t="shared" si="97"/>
        <v/>
      </c>
      <c r="U157" s="425" t="str">
        <f t="shared" si="98"/>
        <v/>
      </c>
      <c r="V157" s="426" t="str">
        <f t="shared" si="99"/>
        <v/>
      </c>
      <c r="W157" s="38"/>
      <c r="X157" s="29" t="str">
        <f t="shared" si="80"/>
        <v/>
      </c>
      <c r="Y157" s="6" t="e">
        <f t="shared" si="81"/>
        <v>#N/A</v>
      </c>
      <c r="Z157" s="6" t="e">
        <f t="shared" si="82"/>
        <v>#N/A</v>
      </c>
      <c r="AA157" s="6" t="e">
        <f t="shared" si="83"/>
        <v>#N/A</v>
      </c>
      <c r="AB157" s="6" t="str">
        <f t="shared" si="84"/>
        <v/>
      </c>
      <c r="AC157" s="10">
        <f t="shared" si="85"/>
        <v>1</v>
      </c>
      <c r="AD157" s="6" t="e">
        <f t="shared" si="100"/>
        <v>#N/A</v>
      </c>
      <c r="AE157" s="6" t="e">
        <f t="shared" si="101"/>
        <v>#N/A</v>
      </c>
      <c r="AF157" s="6" t="e">
        <f t="shared" si="86"/>
        <v>#N/A</v>
      </c>
      <c r="AG157" s="6" t="e">
        <f t="shared" si="102"/>
        <v>#N/A</v>
      </c>
      <c r="AH157" s="11" t="str">
        <f t="shared" si="87"/>
        <v xml:space="preserve"> </v>
      </c>
      <c r="AI157" s="6" t="e">
        <f t="shared" si="103"/>
        <v>#N/A</v>
      </c>
      <c r="AJ157" s="6" t="e">
        <f t="shared" si="88"/>
        <v>#N/A</v>
      </c>
      <c r="AK157" s="6" t="e">
        <f t="shared" si="104"/>
        <v>#N/A</v>
      </c>
      <c r="AL157" s="6" t="e">
        <f t="shared" si="75"/>
        <v>#N/A</v>
      </c>
      <c r="AM157" s="6" t="e">
        <f t="shared" si="89"/>
        <v>#N/A</v>
      </c>
      <c r="AN157" s="6" t="e">
        <f t="shared" si="105"/>
        <v>#N/A</v>
      </c>
      <c r="AO157" s="6" t="e">
        <f t="shared" si="76"/>
        <v>#N/A</v>
      </c>
      <c r="AP157" s="6" t="e">
        <f t="shared" si="77"/>
        <v>#N/A</v>
      </c>
      <c r="AQ157" s="6" t="e">
        <f t="shared" si="78"/>
        <v>#N/A</v>
      </c>
      <c r="AR157" s="6">
        <f t="shared" si="90"/>
        <v>0</v>
      </c>
      <c r="AS157" s="6" t="e">
        <f t="shared" si="106"/>
        <v>#N/A</v>
      </c>
      <c r="AT157" s="6" t="str">
        <f t="shared" si="91"/>
        <v/>
      </c>
      <c r="AU157" s="6" t="str">
        <f t="shared" si="92"/>
        <v/>
      </c>
      <c r="AV157" s="6" t="str">
        <f t="shared" si="79"/>
        <v/>
      </c>
      <c r="AW157" s="103"/>
      <c r="BC157" s="3" t="s">
        <v>86</v>
      </c>
    </row>
    <row r="158" spans="1:55" s="12" customFormat="1" ht="13.5" customHeight="1" x14ac:dyDescent="0.2">
      <c r="A158" s="163">
        <v>143</v>
      </c>
      <c r="B158" s="7"/>
      <c r="C158" s="7"/>
      <c r="D158" s="120"/>
      <c r="E158" s="7"/>
      <c r="F158" s="7"/>
      <c r="G158" s="219"/>
      <c r="H158" s="7"/>
      <c r="I158" s="7"/>
      <c r="J158" s="9"/>
      <c r="K158" s="843"/>
      <c r="L158" s="838"/>
      <c r="M158" s="428"/>
      <c r="N158" s="429"/>
      <c r="O158" s="430"/>
      <c r="P158" s="422" t="str">
        <f t="shared" si="93"/>
        <v/>
      </c>
      <c r="Q158" s="422" t="str">
        <f t="shared" si="94"/>
        <v/>
      </c>
      <c r="R158" s="423" t="str">
        <f t="shared" si="95"/>
        <v/>
      </c>
      <c r="S158" s="424" t="str">
        <f t="shared" si="96"/>
        <v/>
      </c>
      <c r="T158" s="425" t="str">
        <f t="shared" si="97"/>
        <v/>
      </c>
      <c r="U158" s="425" t="str">
        <f t="shared" si="98"/>
        <v/>
      </c>
      <c r="V158" s="426" t="str">
        <f t="shared" si="99"/>
        <v/>
      </c>
      <c r="W158" s="38"/>
      <c r="X158" s="29" t="str">
        <f t="shared" si="80"/>
        <v/>
      </c>
      <c r="Y158" s="6" t="e">
        <f t="shared" si="81"/>
        <v>#N/A</v>
      </c>
      <c r="Z158" s="6" t="e">
        <f t="shared" si="82"/>
        <v>#N/A</v>
      </c>
      <c r="AA158" s="6" t="e">
        <f t="shared" si="83"/>
        <v>#N/A</v>
      </c>
      <c r="AB158" s="6" t="str">
        <f t="shared" si="84"/>
        <v/>
      </c>
      <c r="AC158" s="10">
        <f t="shared" si="85"/>
        <v>1</v>
      </c>
      <c r="AD158" s="6" t="e">
        <f t="shared" si="100"/>
        <v>#N/A</v>
      </c>
      <c r="AE158" s="6" t="e">
        <f t="shared" si="101"/>
        <v>#N/A</v>
      </c>
      <c r="AF158" s="6" t="e">
        <f t="shared" si="86"/>
        <v>#N/A</v>
      </c>
      <c r="AG158" s="6" t="e">
        <f t="shared" si="102"/>
        <v>#N/A</v>
      </c>
      <c r="AH158" s="11" t="str">
        <f t="shared" si="87"/>
        <v xml:space="preserve"> </v>
      </c>
      <c r="AI158" s="6" t="e">
        <f t="shared" si="103"/>
        <v>#N/A</v>
      </c>
      <c r="AJ158" s="6" t="e">
        <f t="shared" si="88"/>
        <v>#N/A</v>
      </c>
      <c r="AK158" s="6" t="e">
        <f t="shared" si="104"/>
        <v>#N/A</v>
      </c>
      <c r="AL158" s="6" t="e">
        <f t="shared" si="75"/>
        <v>#N/A</v>
      </c>
      <c r="AM158" s="6" t="e">
        <f t="shared" si="89"/>
        <v>#N/A</v>
      </c>
      <c r="AN158" s="6" t="e">
        <f t="shared" si="105"/>
        <v>#N/A</v>
      </c>
      <c r="AO158" s="6" t="e">
        <f t="shared" si="76"/>
        <v>#N/A</v>
      </c>
      <c r="AP158" s="6" t="e">
        <f t="shared" si="77"/>
        <v>#N/A</v>
      </c>
      <c r="AQ158" s="6" t="e">
        <f t="shared" si="78"/>
        <v>#N/A</v>
      </c>
      <c r="AR158" s="6">
        <f t="shared" si="90"/>
        <v>0</v>
      </c>
      <c r="AS158" s="6" t="e">
        <f t="shared" si="106"/>
        <v>#N/A</v>
      </c>
      <c r="AT158" s="6" t="str">
        <f t="shared" si="91"/>
        <v/>
      </c>
      <c r="AU158" s="6" t="str">
        <f t="shared" si="92"/>
        <v/>
      </c>
      <c r="AV158" s="6" t="str">
        <f t="shared" si="79"/>
        <v/>
      </c>
      <c r="AW158" s="103"/>
      <c r="BC158" s="3" t="s">
        <v>87</v>
      </c>
    </row>
    <row r="159" spans="1:55" s="12" customFormat="1" ht="13.5" customHeight="1" x14ac:dyDescent="0.2">
      <c r="A159" s="163">
        <v>144</v>
      </c>
      <c r="B159" s="7"/>
      <c r="C159" s="7"/>
      <c r="D159" s="120"/>
      <c r="E159" s="7"/>
      <c r="F159" s="7"/>
      <c r="G159" s="219"/>
      <c r="H159" s="7"/>
      <c r="I159" s="7"/>
      <c r="J159" s="9"/>
      <c r="K159" s="843"/>
      <c r="L159" s="838"/>
      <c r="M159" s="428"/>
      <c r="N159" s="429"/>
      <c r="O159" s="430"/>
      <c r="P159" s="422" t="str">
        <f t="shared" si="93"/>
        <v/>
      </c>
      <c r="Q159" s="422" t="str">
        <f t="shared" si="94"/>
        <v/>
      </c>
      <c r="R159" s="423" t="str">
        <f t="shared" si="95"/>
        <v/>
      </c>
      <c r="S159" s="424" t="str">
        <f t="shared" si="96"/>
        <v/>
      </c>
      <c r="T159" s="425" t="str">
        <f t="shared" si="97"/>
        <v/>
      </c>
      <c r="U159" s="425" t="str">
        <f t="shared" si="98"/>
        <v/>
      </c>
      <c r="V159" s="426" t="str">
        <f t="shared" si="99"/>
        <v/>
      </c>
      <c r="W159" s="38"/>
      <c r="X159" s="29" t="str">
        <f t="shared" si="80"/>
        <v/>
      </c>
      <c r="Y159" s="6" t="e">
        <f t="shared" si="81"/>
        <v>#N/A</v>
      </c>
      <c r="Z159" s="6" t="e">
        <f t="shared" si="82"/>
        <v>#N/A</v>
      </c>
      <c r="AA159" s="6" t="e">
        <f t="shared" si="83"/>
        <v>#N/A</v>
      </c>
      <c r="AB159" s="6" t="str">
        <f t="shared" si="84"/>
        <v/>
      </c>
      <c r="AC159" s="10">
        <f t="shared" si="85"/>
        <v>1</v>
      </c>
      <c r="AD159" s="6" t="e">
        <f t="shared" si="100"/>
        <v>#N/A</v>
      </c>
      <c r="AE159" s="6" t="e">
        <f t="shared" si="101"/>
        <v>#N/A</v>
      </c>
      <c r="AF159" s="6" t="e">
        <f t="shared" si="86"/>
        <v>#N/A</v>
      </c>
      <c r="AG159" s="6" t="e">
        <f t="shared" si="102"/>
        <v>#N/A</v>
      </c>
      <c r="AH159" s="11" t="str">
        <f t="shared" si="87"/>
        <v xml:space="preserve"> </v>
      </c>
      <c r="AI159" s="6" t="e">
        <f t="shared" si="103"/>
        <v>#N/A</v>
      </c>
      <c r="AJ159" s="6" t="e">
        <f t="shared" si="88"/>
        <v>#N/A</v>
      </c>
      <c r="AK159" s="6" t="e">
        <f t="shared" si="104"/>
        <v>#N/A</v>
      </c>
      <c r="AL159" s="6" t="e">
        <f t="shared" si="75"/>
        <v>#N/A</v>
      </c>
      <c r="AM159" s="6" t="e">
        <f t="shared" si="89"/>
        <v>#N/A</v>
      </c>
      <c r="AN159" s="6" t="e">
        <f t="shared" si="105"/>
        <v>#N/A</v>
      </c>
      <c r="AO159" s="6" t="e">
        <f t="shared" si="76"/>
        <v>#N/A</v>
      </c>
      <c r="AP159" s="6" t="e">
        <f t="shared" si="77"/>
        <v>#N/A</v>
      </c>
      <c r="AQ159" s="6" t="e">
        <f t="shared" si="78"/>
        <v>#N/A</v>
      </c>
      <c r="AR159" s="6">
        <f t="shared" si="90"/>
        <v>0</v>
      </c>
      <c r="AS159" s="6" t="e">
        <f t="shared" si="106"/>
        <v>#N/A</v>
      </c>
      <c r="AT159" s="6" t="str">
        <f t="shared" si="91"/>
        <v/>
      </c>
      <c r="AU159" s="6" t="str">
        <f t="shared" si="92"/>
        <v/>
      </c>
      <c r="AV159" s="6" t="str">
        <f t="shared" si="79"/>
        <v/>
      </c>
      <c r="AW159" s="103"/>
      <c r="BC159" s="3" t="s">
        <v>88</v>
      </c>
    </row>
    <row r="160" spans="1:55" s="12" customFormat="1" ht="13.5" customHeight="1" x14ac:dyDescent="0.2">
      <c r="A160" s="163">
        <v>145</v>
      </c>
      <c r="B160" s="7"/>
      <c r="C160" s="7"/>
      <c r="D160" s="120"/>
      <c r="E160" s="7"/>
      <c r="F160" s="7"/>
      <c r="G160" s="219"/>
      <c r="H160" s="7"/>
      <c r="I160" s="7"/>
      <c r="J160" s="9"/>
      <c r="K160" s="843"/>
      <c r="L160" s="838"/>
      <c r="M160" s="428"/>
      <c r="N160" s="429"/>
      <c r="O160" s="430"/>
      <c r="P160" s="422" t="str">
        <f t="shared" si="93"/>
        <v/>
      </c>
      <c r="Q160" s="422" t="str">
        <f t="shared" si="94"/>
        <v/>
      </c>
      <c r="R160" s="423" t="str">
        <f t="shared" si="95"/>
        <v/>
      </c>
      <c r="S160" s="424" t="str">
        <f t="shared" si="96"/>
        <v/>
      </c>
      <c r="T160" s="425" t="str">
        <f t="shared" si="97"/>
        <v/>
      </c>
      <c r="U160" s="425" t="str">
        <f t="shared" si="98"/>
        <v/>
      </c>
      <c r="V160" s="426" t="str">
        <f t="shared" si="99"/>
        <v/>
      </c>
      <c r="W160" s="38"/>
      <c r="X160" s="29" t="str">
        <f t="shared" si="80"/>
        <v/>
      </c>
      <c r="Y160" s="6" t="e">
        <f t="shared" si="81"/>
        <v>#N/A</v>
      </c>
      <c r="Z160" s="6" t="e">
        <f t="shared" si="82"/>
        <v>#N/A</v>
      </c>
      <c r="AA160" s="6" t="e">
        <f t="shared" si="83"/>
        <v>#N/A</v>
      </c>
      <c r="AB160" s="6" t="str">
        <f t="shared" si="84"/>
        <v/>
      </c>
      <c r="AC160" s="10">
        <f t="shared" si="85"/>
        <v>1</v>
      </c>
      <c r="AD160" s="6" t="e">
        <f t="shared" si="100"/>
        <v>#N/A</v>
      </c>
      <c r="AE160" s="6" t="e">
        <f t="shared" si="101"/>
        <v>#N/A</v>
      </c>
      <c r="AF160" s="6" t="e">
        <f t="shared" si="86"/>
        <v>#N/A</v>
      </c>
      <c r="AG160" s="6" t="e">
        <f t="shared" si="102"/>
        <v>#N/A</v>
      </c>
      <c r="AH160" s="11" t="str">
        <f t="shared" si="87"/>
        <v xml:space="preserve"> </v>
      </c>
      <c r="AI160" s="6" t="e">
        <f t="shared" si="103"/>
        <v>#N/A</v>
      </c>
      <c r="AJ160" s="6" t="e">
        <f t="shared" si="88"/>
        <v>#N/A</v>
      </c>
      <c r="AK160" s="6" t="e">
        <f t="shared" si="104"/>
        <v>#N/A</v>
      </c>
      <c r="AL160" s="6" t="e">
        <f t="shared" si="75"/>
        <v>#N/A</v>
      </c>
      <c r="AM160" s="6" t="e">
        <f t="shared" si="89"/>
        <v>#N/A</v>
      </c>
      <c r="AN160" s="6" t="e">
        <f t="shared" si="105"/>
        <v>#N/A</v>
      </c>
      <c r="AO160" s="6" t="e">
        <f t="shared" si="76"/>
        <v>#N/A</v>
      </c>
      <c r="AP160" s="6" t="e">
        <f t="shared" si="77"/>
        <v>#N/A</v>
      </c>
      <c r="AQ160" s="6" t="e">
        <f t="shared" si="78"/>
        <v>#N/A</v>
      </c>
      <c r="AR160" s="6">
        <f t="shared" si="90"/>
        <v>0</v>
      </c>
      <c r="AS160" s="6" t="e">
        <f t="shared" si="106"/>
        <v>#N/A</v>
      </c>
      <c r="AT160" s="6" t="str">
        <f t="shared" si="91"/>
        <v/>
      </c>
      <c r="AU160" s="6" t="str">
        <f t="shared" si="92"/>
        <v/>
      </c>
      <c r="AV160" s="6" t="str">
        <f t="shared" si="79"/>
        <v/>
      </c>
      <c r="AW160" s="103"/>
      <c r="BC160" s="3" t="s">
        <v>89</v>
      </c>
    </row>
    <row r="161" spans="1:55" s="12" customFormat="1" ht="13.5" customHeight="1" x14ac:dyDescent="0.2">
      <c r="A161" s="163">
        <v>146</v>
      </c>
      <c r="B161" s="7"/>
      <c r="C161" s="7"/>
      <c r="D161" s="120"/>
      <c r="E161" s="7"/>
      <c r="F161" s="7"/>
      <c r="G161" s="219"/>
      <c r="H161" s="7"/>
      <c r="I161" s="7"/>
      <c r="J161" s="9"/>
      <c r="K161" s="843"/>
      <c r="L161" s="838"/>
      <c r="M161" s="428"/>
      <c r="N161" s="429"/>
      <c r="O161" s="430"/>
      <c r="P161" s="422" t="str">
        <f t="shared" si="93"/>
        <v/>
      </c>
      <c r="Q161" s="422" t="str">
        <f t="shared" si="94"/>
        <v/>
      </c>
      <c r="R161" s="423" t="str">
        <f t="shared" si="95"/>
        <v/>
      </c>
      <c r="S161" s="424" t="str">
        <f t="shared" si="96"/>
        <v/>
      </c>
      <c r="T161" s="425" t="str">
        <f t="shared" si="97"/>
        <v/>
      </c>
      <c r="U161" s="425" t="str">
        <f t="shared" si="98"/>
        <v/>
      </c>
      <c r="V161" s="426" t="str">
        <f t="shared" si="99"/>
        <v/>
      </c>
      <c r="W161" s="38"/>
      <c r="X161" s="29" t="str">
        <f t="shared" si="80"/>
        <v/>
      </c>
      <c r="Y161" s="6" t="e">
        <f t="shared" si="81"/>
        <v>#N/A</v>
      </c>
      <c r="Z161" s="6" t="e">
        <f t="shared" si="82"/>
        <v>#N/A</v>
      </c>
      <c r="AA161" s="6" t="e">
        <f t="shared" si="83"/>
        <v>#N/A</v>
      </c>
      <c r="AB161" s="6" t="str">
        <f t="shared" si="84"/>
        <v/>
      </c>
      <c r="AC161" s="10">
        <f t="shared" si="85"/>
        <v>1</v>
      </c>
      <c r="AD161" s="6" t="e">
        <f t="shared" si="100"/>
        <v>#N/A</v>
      </c>
      <c r="AE161" s="6" t="e">
        <f t="shared" si="101"/>
        <v>#N/A</v>
      </c>
      <c r="AF161" s="6" t="e">
        <f t="shared" si="86"/>
        <v>#N/A</v>
      </c>
      <c r="AG161" s="6" t="e">
        <f t="shared" si="102"/>
        <v>#N/A</v>
      </c>
      <c r="AH161" s="11" t="str">
        <f t="shared" si="87"/>
        <v xml:space="preserve"> </v>
      </c>
      <c r="AI161" s="6" t="e">
        <f t="shared" si="103"/>
        <v>#N/A</v>
      </c>
      <c r="AJ161" s="6" t="e">
        <f t="shared" si="88"/>
        <v>#N/A</v>
      </c>
      <c r="AK161" s="6" t="e">
        <f t="shared" si="104"/>
        <v>#N/A</v>
      </c>
      <c r="AL161" s="6" t="e">
        <f t="shared" si="75"/>
        <v>#N/A</v>
      </c>
      <c r="AM161" s="6" t="e">
        <f t="shared" si="89"/>
        <v>#N/A</v>
      </c>
      <c r="AN161" s="6" t="e">
        <f t="shared" si="105"/>
        <v>#N/A</v>
      </c>
      <c r="AO161" s="6" t="e">
        <f t="shared" si="76"/>
        <v>#N/A</v>
      </c>
      <c r="AP161" s="6" t="e">
        <f t="shared" si="77"/>
        <v>#N/A</v>
      </c>
      <c r="AQ161" s="6" t="e">
        <f t="shared" si="78"/>
        <v>#N/A</v>
      </c>
      <c r="AR161" s="6">
        <f t="shared" si="90"/>
        <v>0</v>
      </c>
      <c r="AS161" s="6" t="e">
        <f t="shared" si="106"/>
        <v>#N/A</v>
      </c>
      <c r="AT161" s="6" t="str">
        <f t="shared" si="91"/>
        <v/>
      </c>
      <c r="AU161" s="6" t="str">
        <f t="shared" si="92"/>
        <v/>
      </c>
      <c r="AV161" s="6" t="str">
        <f t="shared" si="79"/>
        <v/>
      </c>
      <c r="AW161" s="103"/>
      <c r="BC161" s="3" t="s">
        <v>536</v>
      </c>
    </row>
    <row r="162" spans="1:55" s="12" customFormat="1" ht="13.5" customHeight="1" x14ac:dyDescent="0.2">
      <c r="A162" s="163">
        <v>147</v>
      </c>
      <c r="B162" s="7"/>
      <c r="C162" s="7"/>
      <c r="D162" s="120"/>
      <c r="E162" s="7"/>
      <c r="F162" s="7"/>
      <c r="G162" s="219"/>
      <c r="H162" s="7"/>
      <c r="I162" s="7"/>
      <c r="J162" s="9"/>
      <c r="K162" s="843"/>
      <c r="L162" s="838"/>
      <c r="M162" s="428"/>
      <c r="N162" s="429"/>
      <c r="O162" s="430"/>
      <c r="P162" s="422" t="str">
        <f t="shared" si="93"/>
        <v/>
      </c>
      <c r="Q162" s="422" t="str">
        <f t="shared" si="94"/>
        <v/>
      </c>
      <c r="R162" s="423" t="str">
        <f t="shared" si="95"/>
        <v/>
      </c>
      <c r="S162" s="424" t="str">
        <f t="shared" si="96"/>
        <v/>
      </c>
      <c r="T162" s="425" t="str">
        <f t="shared" si="97"/>
        <v/>
      </c>
      <c r="U162" s="425" t="str">
        <f t="shared" si="98"/>
        <v/>
      </c>
      <c r="V162" s="426" t="str">
        <f t="shared" si="99"/>
        <v/>
      </c>
      <c r="W162" s="38"/>
      <c r="X162" s="29" t="str">
        <f t="shared" si="80"/>
        <v/>
      </c>
      <c r="Y162" s="6" t="e">
        <f t="shared" si="81"/>
        <v>#N/A</v>
      </c>
      <c r="Z162" s="6" t="e">
        <f t="shared" si="82"/>
        <v>#N/A</v>
      </c>
      <c r="AA162" s="6" t="e">
        <f t="shared" si="83"/>
        <v>#N/A</v>
      </c>
      <c r="AB162" s="6" t="str">
        <f t="shared" si="84"/>
        <v/>
      </c>
      <c r="AC162" s="10">
        <f t="shared" si="85"/>
        <v>1</v>
      </c>
      <c r="AD162" s="6" t="e">
        <f t="shared" si="100"/>
        <v>#N/A</v>
      </c>
      <c r="AE162" s="6" t="e">
        <f t="shared" si="101"/>
        <v>#N/A</v>
      </c>
      <c r="AF162" s="6" t="e">
        <f t="shared" si="86"/>
        <v>#N/A</v>
      </c>
      <c r="AG162" s="6" t="e">
        <f t="shared" si="102"/>
        <v>#N/A</v>
      </c>
      <c r="AH162" s="11" t="str">
        <f t="shared" si="87"/>
        <v xml:space="preserve"> </v>
      </c>
      <c r="AI162" s="6" t="e">
        <f t="shared" si="103"/>
        <v>#N/A</v>
      </c>
      <c r="AJ162" s="6" t="e">
        <f t="shared" si="88"/>
        <v>#N/A</v>
      </c>
      <c r="AK162" s="6" t="e">
        <f t="shared" si="104"/>
        <v>#N/A</v>
      </c>
      <c r="AL162" s="6" t="e">
        <f t="shared" si="75"/>
        <v>#N/A</v>
      </c>
      <c r="AM162" s="6" t="e">
        <f t="shared" si="89"/>
        <v>#N/A</v>
      </c>
      <c r="AN162" s="6" t="e">
        <f t="shared" si="105"/>
        <v>#N/A</v>
      </c>
      <c r="AO162" s="6" t="e">
        <f t="shared" si="76"/>
        <v>#N/A</v>
      </c>
      <c r="AP162" s="6" t="e">
        <f t="shared" si="77"/>
        <v>#N/A</v>
      </c>
      <c r="AQ162" s="6" t="e">
        <f t="shared" si="78"/>
        <v>#N/A</v>
      </c>
      <c r="AR162" s="6">
        <f t="shared" si="90"/>
        <v>0</v>
      </c>
      <c r="AS162" s="6" t="e">
        <f t="shared" si="106"/>
        <v>#N/A</v>
      </c>
      <c r="AT162" s="6" t="str">
        <f t="shared" si="91"/>
        <v/>
      </c>
      <c r="AU162" s="6" t="str">
        <f t="shared" si="92"/>
        <v/>
      </c>
      <c r="AV162" s="6" t="str">
        <f t="shared" si="79"/>
        <v/>
      </c>
      <c r="AW162" s="103"/>
      <c r="BC162" s="3" t="s">
        <v>538</v>
      </c>
    </row>
    <row r="163" spans="1:55" s="12" customFormat="1" ht="13.5" customHeight="1" x14ac:dyDescent="0.2">
      <c r="A163" s="163">
        <v>148</v>
      </c>
      <c r="B163" s="7"/>
      <c r="C163" s="7"/>
      <c r="D163" s="120"/>
      <c r="E163" s="7"/>
      <c r="F163" s="7"/>
      <c r="G163" s="219"/>
      <c r="H163" s="7"/>
      <c r="I163" s="7"/>
      <c r="J163" s="9"/>
      <c r="K163" s="843"/>
      <c r="L163" s="838"/>
      <c r="M163" s="428"/>
      <c r="N163" s="429"/>
      <c r="O163" s="430"/>
      <c r="P163" s="422" t="str">
        <f t="shared" si="93"/>
        <v/>
      </c>
      <c r="Q163" s="422" t="str">
        <f t="shared" si="94"/>
        <v/>
      </c>
      <c r="R163" s="423" t="str">
        <f t="shared" si="95"/>
        <v/>
      </c>
      <c r="S163" s="424" t="str">
        <f t="shared" si="96"/>
        <v/>
      </c>
      <c r="T163" s="425" t="str">
        <f t="shared" si="97"/>
        <v/>
      </c>
      <c r="U163" s="425" t="str">
        <f t="shared" si="98"/>
        <v/>
      </c>
      <c r="V163" s="426" t="str">
        <f t="shared" si="99"/>
        <v/>
      </c>
      <c r="W163" s="38"/>
      <c r="X163" s="29" t="str">
        <f t="shared" si="80"/>
        <v/>
      </c>
      <c r="Y163" s="6" t="e">
        <f t="shared" si="81"/>
        <v>#N/A</v>
      </c>
      <c r="Z163" s="6" t="e">
        <f t="shared" si="82"/>
        <v>#N/A</v>
      </c>
      <c r="AA163" s="6" t="e">
        <f t="shared" si="83"/>
        <v>#N/A</v>
      </c>
      <c r="AB163" s="6" t="str">
        <f t="shared" si="84"/>
        <v/>
      </c>
      <c r="AC163" s="10">
        <f t="shared" si="85"/>
        <v>1</v>
      </c>
      <c r="AD163" s="6" t="e">
        <f t="shared" si="100"/>
        <v>#N/A</v>
      </c>
      <c r="AE163" s="6" t="e">
        <f t="shared" si="101"/>
        <v>#N/A</v>
      </c>
      <c r="AF163" s="6" t="e">
        <f t="shared" si="86"/>
        <v>#N/A</v>
      </c>
      <c r="AG163" s="6" t="e">
        <f t="shared" si="102"/>
        <v>#N/A</v>
      </c>
      <c r="AH163" s="11" t="str">
        <f t="shared" si="87"/>
        <v xml:space="preserve"> </v>
      </c>
      <c r="AI163" s="6" t="e">
        <f t="shared" si="103"/>
        <v>#N/A</v>
      </c>
      <c r="AJ163" s="6" t="e">
        <f t="shared" si="88"/>
        <v>#N/A</v>
      </c>
      <c r="AK163" s="6" t="e">
        <f t="shared" si="104"/>
        <v>#N/A</v>
      </c>
      <c r="AL163" s="6" t="e">
        <f t="shared" si="75"/>
        <v>#N/A</v>
      </c>
      <c r="AM163" s="6" t="e">
        <f t="shared" si="89"/>
        <v>#N/A</v>
      </c>
      <c r="AN163" s="6" t="e">
        <f t="shared" si="105"/>
        <v>#N/A</v>
      </c>
      <c r="AO163" s="6" t="e">
        <f t="shared" si="76"/>
        <v>#N/A</v>
      </c>
      <c r="AP163" s="6" t="e">
        <f t="shared" si="77"/>
        <v>#N/A</v>
      </c>
      <c r="AQ163" s="6" t="e">
        <f t="shared" si="78"/>
        <v>#N/A</v>
      </c>
      <c r="AR163" s="6">
        <f t="shared" si="90"/>
        <v>0</v>
      </c>
      <c r="AS163" s="6" t="e">
        <f t="shared" si="106"/>
        <v>#N/A</v>
      </c>
      <c r="AT163" s="6" t="str">
        <f t="shared" si="91"/>
        <v/>
      </c>
      <c r="AU163" s="6" t="str">
        <f t="shared" si="92"/>
        <v/>
      </c>
      <c r="AV163" s="6" t="str">
        <f t="shared" si="79"/>
        <v/>
      </c>
      <c r="AW163" s="103"/>
      <c r="BC163" s="3" t="s">
        <v>160</v>
      </c>
    </row>
    <row r="164" spans="1:55" s="12" customFormat="1" ht="13.5" customHeight="1" x14ac:dyDescent="0.2">
      <c r="A164" s="163">
        <v>149</v>
      </c>
      <c r="B164" s="7"/>
      <c r="C164" s="7"/>
      <c r="D164" s="120"/>
      <c r="E164" s="7"/>
      <c r="F164" s="7"/>
      <c r="G164" s="219"/>
      <c r="H164" s="7"/>
      <c r="I164" s="7"/>
      <c r="J164" s="9"/>
      <c r="K164" s="843"/>
      <c r="L164" s="838"/>
      <c r="M164" s="428"/>
      <c r="N164" s="429"/>
      <c r="O164" s="430"/>
      <c r="P164" s="422" t="str">
        <f t="shared" si="93"/>
        <v/>
      </c>
      <c r="Q164" s="422" t="str">
        <f t="shared" si="94"/>
        <v/>
      </c>
      <c r="R164" s="423" t="str">
        <f t="shared" si="95"/>
        <v/>
      </c>
      <c r="S164" s="424" t="str">
        <f t="shared" si="96"/>
        <v/>
      </c>
      <c r="T164" s="425" t="str">
        <f t="shared" si="97"/>
        <v/>
      </c>
      <c r="U164" s="425" t="str">
        <f t="shared" si="98"/>
        <v/>
      </c>
      <c r="V164" s="426" t="str">
        <f t="shared" si="99"/>
        <v/>
      </c>
      <c r="W164" s="38"/>
      <c r="X164" s="29" t="str">
        <f t="shared" si="80"/>
        <v/>
      </c>
      <c r="Y164" s="6" t="e">
        <f t="shared" si="81"/>
        <v>#N/A</v>
      </c>
      <c r="Z164" s="6" t="e">
        <f t="shared" si="82"/>
        <v>#N/A</v>
      </c>
      <c r="AA164" s="6" t="e">
        <f t="shared" si="83"/>
        <v>#N/A</v>
      </c>
      <c r="AB164" s="6" t="str">
        <f t="shared" si="84"/>
        <v/>
      </c>
      <c r="AC164" s="10">
        <f t="shared" si="85"/>
        <v>1</v>
      </c>
      <c r="AD164" s="6" t="e">
        <f t="shared" si="100"/>
        <v>#N/A</v>
      </c>
      <c r="AE164" s="6" t="e">
        <f t="shared" si="101"/>
        <v>#N/A</v>
      </c>
      <c r="AF164" s="6" t="e">
        <f t="shared" si="86"/>
        <v>#N/A</v>
      </c>
      <c r="AG164" s="6" t="e">
        <f t="shared" si="102"/>
        <v>#N/A</v>
      </c>
      <c r="AH164" s="11" t="str">
        <f t="shared" si="87"/>
        <v xml:space="preserve"> </v>
      </c>
      <c r="AI164" s="6" t="e">
        <f t="shared" si="103"/>
        <v>#N/A</v>
      </c>
      <c r="AJ164" s="6" t="e">
        <f t="shared" si="88"/>
        <v>#N/A</v>
      </c>
      <c r="AK164" s="6" t="e">
        <f t="shared" si="104"/>
        <v>#N/A</v>
      </c>
      <c r="AL164" s="6" t="e">
        <f t="shared" si="75"/>
        <v>#N/A</v>
      </c>
      <c r="AM164" s="6" t="e">
        <f t="shared" si="89"/>
        <v>#N/A</v>
      </c>
      <c r="AN164" s="6" t="e">
        <f t="shared" si="105"/>
        <v>#N/A</v>
      </c>
      <c r="AO164" s="6" t="e">
        <f t="shared" si="76"/>
        <v>#N/A</v>
      </c>
      <c r="AP164" s="6" t="e">
        <f t="shared" si="77"/>
        <v>#N/A</v>
      </c>
      <c r="AQ164" s="6" t="e">
        <f t="shared" si="78"/>
        <v>#N/A</v>
      </c>
      <c r="AR164" s="6">
        <f t="shared" si="90"/>
        <v>0</v>
      </c>
      <c r="AS164" s="6" t="e">
        <f t="shared" si="106"/>
        <v>#N/A</v>
      </c>
      <c r="AT164" s="6" t="str">
        <f t="shared" si="91"/>
        <v/>
      </c>
      <c r="AU164" s="6" t="str">
        <f t="shared" si="92"/>
        <v/>
      </c>
      <c r="AV164" s="6" t="str">
        <f t="shared" si="79"/>
        <v/>
      </c>
      <c r="AW164" s="103"/>
      <c r="BC164" s="3" t="s">
        <v>161</v>
      </c>
    </row>
    <row r="165" spans="1:55" s="12" customFormat="1" ht="13.5" customHeight="1" x14ac:dyDescent="0.2">
      <c r="A165" s="163">
        <v>150</v>
      </c>
      <c r="B165" s="7"/>
      <c r="C165" s="7"/>
      <c r="D165" s="120"/>
      <c r="E165" s="7"/>
      <c r="F165" s="7"/>
      <c r="G165" s="219"/>
      <c r="H165" s="7"/>
      <c r="I165" s="7"/>
      <c r="J165" s="9"/>
      <c r="K165" s="843"/>
      <c r="L165" s="838"/>
      <c r="M165" s="428"/>
      <c r="N165" s="429"/>
      <c r="O165" s="430"/>
      <c r="P165" s="422" t="str">
        <f t="shared" si="93"/>
        <v/>
      </c>
      <c r="Q165" s="422" t="str">
        <f t="shared" si="94"/>
        <v/>
      </c>
      <c r="R165" s="423" t="str">
        <f t="shared" si="95"/>
        <v/>
      </c>
      <c r="S165" s="424" t="str">
        <f t="shared" si="96"/>
        <v/>
      </c>
      <c r="T165" s="425" t="str">
        <f t="shared" si="97"/>
        <v/>
      </c>
      <c r="U165" s="425" t="str">
        <f t="shared" si="98"/>
        <v/>
      </c>
      <c r="V165" s="426" t="str">
        <f t="shared" si="99"/>
        <v/>
      </c>
      <c r="W165" s="38"/>
      <c r="X165" s="29" t="str">
        <f t="shared" si="80"/>
        <v/>
      </c>
      <c r="Y165" s="6" t="e">
        <f t="shared" si="81"/>
        <v>#N/A</v>
      </c>
      <c r="Z165" s="6" t="e">
        <f t="shared" si="82"/>
        <v>#N/A</v>
      </c>
      <c r="AA165" s="6" t="e">
        <f t="shared" si="83"/>
        <v>#N/A</v>
      </c>
      <c r="AB165" s="6" t="str">
        <f t="shared" si="84"/>
        <v/>
      </c>
      <c r="AC165" s="10">
        <f t="shared" si="85"/>
        <v>1</v>
      </c>
      <c r="AD165" s="6" t="e">
        <f t="shared" si="100"/>
        <v>#N/A</v>
      </c>
      <c r="AE165" s="6" t="e">
        <f t="shared" si="101"/>
        <v>#N/A</v>
      </c>
      <c r="AF165" s="6" t="e">
        <f t="shared" si="86"/>
        <v>#N/A</v>
      </c>
      <c r="AG165" s="6" t="e">
        <f t="shared" si="102"/>
        <v>#N/A</v>
      </c>
      <c r="AH165" s="11" t="str">
        <f t="shared" si="87"/>
        <v xml:space="preserve"> </v>
      </c>
      <c r="AI165" s="6" t="e">
        <f t="shared" si="103"/>
        <v>#N/A</v>
      </c>
      <c r="AJ165" s="6" t="e">
        <f t="shared" si="88"/>
        <v>#N/A</v>
      </c>
      <c r="AK165" s="6" t="e">
        <f t="shared" si="104"/>
        <v>#N/A</v>
      </c>
      <c r="AL165" s="6" t="e">
        <f t="shared" si="75"/>
        <v>#N/A</v>
      </c>
      <c r="AM165" s="6" t="e">
        <f t="shared" si="89"/>
        <v>#N/A</v>
      </c>
      <c r="AN165" s="6" t="e">
        <f t="shared" si="105"/>
        <v>#N/A</v>
      </c>
      <c r="AO165" s="6" t="e">
        <f t="shared" si="76"/>
        <v>#N/A</v>
      </c>
      <c r="AP165" s="6" t="e">
        <f t="shared" si="77"/>
        <v>#N/A</v>
      </c>
      <c r="AQ165" s="6" t="e">
        <f t="shared" si="78"/>
        <v>#N/A</v>
      </c>
      <c r="AR165" s="6">
        <f t="shared" si="90"/>
        <v>0</v>
      </c>
      <c r="AS165" s="6" t="e">
        <f t="shared" si="106"/>
        <v>#N/A</v>
      </c>
      <c r="AT165" s="6" t="str">
        <f t="shared" si="91"/>
        <v/>
      </c>
      <c r="AU165" s="6" t="str">
        <f t="shared" si="92"/>
        <v/>
      </c>
      <c r="AV165" s="6" t="str">
        <f t="shared" si="79"/>
        <v/>
      </c>
      <c r="AW165" s="103"/>
      <c r="BC165" s="3" t="s">
        <v>162</v>
      </c>
    </row>
    <row r="166" spans="1:55" s="12" customFormat="1" ht="13.5" customHeight="1" x14ac:dyDescent="0.2">
      <c r="A166" s="163">
        <v>151</v>
      </c>
      <c r="B166" s="7"/>
      <c r="C166" s="7"/>
      <c r="D166" s="120"/>
      <c r="E166" s="7"/>
      <c r="F166" s="7"/>
      <c r="G166" s="219"/>
      <c r="H166" s="7"/>
      <c r="I166" s="7"/>
      <c r="J166" s="9"/>
      <c r="K166" s="843"/>
      <c r="L166" s="838"/>
      <c r="M166" s="428"/>
      <c r="N166" s="429"/>
      <c r="O166" s="430"/>
      <c r="P166" s="422" t="str">
        <f t="shared" si="93"/>
        <v/>
      </c>
      <c r="Q166" s="422" t="str">
        <f t="shared" si="94"/>
        <v/>
      </c>
      <c r="R166" s="423" t="str">
        <f t="shared" si="95"/>
        <v/>
      </c>
      <c r="S166" s="424" t="str">
        <f t="shared" si="96"/>
        <v/>
      </c>
      <c r="T166" s="425" t="str">
        <f t="shared" si="97"/>
        <v/>
      </c>
      <c r="U166" s="425" t="str">
        <f t="shared" si="98"/>
        <v/>
      </c>
      <c r="V166" s="426" t="str">
        <f t="shared" si="99"/>
        <v/>
      </c>
      <c r="W166" s="38"/>
      <c r="X166" s="29" t="str">
        <f t="shared" si="80"/>
        <v/>
      </c>
      <c r="Y166" s="6" t="e">
        <f t="shared" si="81"/>
        <v>#N/A</v>
      </c>
      <c r="Z166" s="6" t="e">
        <f t="shared" si="82"/>
        <v>#N/A</v>
      </c>
      <c r="AA166" s="6" t="e">
        <f t="shared" si="83"/>
        <v>#N/A</v>
      </c>
      <c r="AB166" s="6" t="str">
        <f t="shared" si="84"/>
        <v/>
      </c>
      <c r="AC166" s="10">
        <f t="shared" si="85"/>
        <v>1</v>
      </c>
      <c r="AD166" s="6" t="e">
        <f t="shared" si="100"/>
        <v>#N/A</v>
      </c>
      <c r="AE166" s="6" t="e">
        <f t="shared" si="101"/>
        <v>#N/A</v>
      </c>
      <c r="AF166" s="6" t="e">
        <f t="shared" si="86"/>
        <v>#N/A</v>
      </c>
      <c r="AG166" s="6" t="e">
        <f t="shared" si="102"/>
        <v>#N/A</v>
      </c>
      <c r="AH166" s="11" t="str">
        <f t="shared" si="87"/>
        <v xml:space="preserve"> </v>
      </c>
      <c r="AI166" s="6" t="e">
        <f t="shared" si="103"/>
        <v>#N/A</v>
      </c>
      <c r="AJ166" s="6" t="e">
        <f t="shared" si="88"/>
        <v>#N/A</v>
      </c>
      <c r="AK166" s="6" t="e">
        <f t="shared" si="104"/>
        <v>#N/A</v>
      </c>
      <c r="AL166" s="6" t="e">
        <f t="shared" si="75"/>
        <v>#N/A</v>
      </c>
      <c r="AM166" s="6" t="e">
        <f t="shared" si="89"/>
        <v>#N/A</v>
      </c>
      <c r="AN166" s="6" t="e">
        <f t="shared" si="105"/>
        <v>#N/A</v>
      </c>
      <c r="AO166" s="6" t="e">
        <f t="shared" si="76"/>
        <v>#N/A</v>
      </c>
      <c r="AP166" s="6" t="e">
        <f t="shared" si="77"/>
        <v>#N/A</v>
      </c>
      <c r="AQ166" s="6" t="e">
        <f t="shared" si="78"/>
        <v>#N/A</v>
      </c>
      <c r="AR166" s="6">
        <f t="shared" si="90"/>
        <v>0</v>
      </c>
      <c r="AS166" s="6" t="e">
        <f t="shared" si="106"/>
        <v>#N/A</v>
      </c>
      <c r="AT166" s="6" t="str">
        <f t="shared" si="91"/>
        <v/>
      </c>
      <c r="AU166" s="6" t="str">
        <f t="shared" si="92"/>
        <v/>
      </c>
      <c r="AV166" s="6" t="str">
        <f t="shared" si="79"/>
        <v/>
      </c>
      <c r="AW166" s="103"/>
      <c r="BC166" s="3" t="s">
        <v>163</v>
      </c>
    </row>
    <row r="167" spans="1:55" s="12" customFormat="1" ht="13.5" customHeight="1" x14ac:dyDescent="0.2">
      <c r="A167" s="163">
        <v>152</v>
      </c>
      <c r="B167" s="7"/>
      <c r="C167" s="7"/>
      <c r="D167" s="120"/>
      <c r="E167" s="7"/>
      <c r="F167" s="7"/>
      <c r="G167" s="219"/>
      <c r="H167" s="7"/>
      <c r="I167" s="7"/>
      <c r="J167" s="9"/>
      <c r="K167" s="843"/>
      <c r="L167" s="838"/>
      <c r="M167" s="428"/>
      <c r="N167" s="429"/>
      <c r="O167" s="430"/>
      <c r="P167" s="422" t="str">
        <f t="shared" si="93"/>
        <v/>
      </c>
      <c r="Q167" s="422" t="str">
        <f t="shared" si="94"/>
        <v/>
      </c>
      <c r="R167" s="423" t="str">
        <f t="shared" si="95"/>
        <v/>
      </c>
      <c r="S167" s="424" t="str">
        <f t="shared" si="96"/>
        <v/>
      </c>
      <c r="T167" s="425" t="str">
        <f t="shared" si="97"/>
        <v/>
      </c>
      <c r="U167" s="425" t="str">
        <f t="shared" si="98"/>
        <v/>
      </c>
      <c r="V167" s="426" t="str">
        <f t="shared" si="99"/>
        <v/>
      </c>
      <c r="W167" s="38"/>
      <c r="X167" s="29" t="str">
        <f t="shared" si="80"/>
        <v/>
      </c>
      <c r="Y167" s="6" t="e">
        <f t="shared" si="81"/>
        <v>#N/A</v>
      </c>
      <c r="Z167" s="6" t="e">
        <f t="shared" si="82"/>
        <v>#N/A</v>
      </c>
      <c r="AA167" s="6" t="e">
        <f t="shared" si="83"/>
        <v>#N/A</v>
      </c>
      <c r="AB167" s="6" t="str">
        <f t="shared" si="84"/>
        <v/>
      </c>
      <c r="AC167" s="10">
        <f t="shared" si="85"/>
        <v>1</v>
      </c>
      <c r="AD167" s="6" t="e">
        <f t="shared" si="100"/>
        <v>#N/A</v>
      </c>
      <c r="AE167" s="6" t="e">
        <f t="shared" si="101"/>
        <v>#N/A</v>
      </c>
      <c r="AF167" s="6" t="e">
        <f t="shared" si="86"/>
        <v>#N/A</v>
      </c>
      <c r="AG167" s="6" t="e">
        <f t="shared" si="102"/>
        <v>#N/A</v>
      </c>
      <c r="AH167" s="11" t="str">
        <f t="shared" si="87"/>
        <v xml:space="preserve"> </v>
      </c>
      <c r="AI167" s="6" t="e">
        <f t="shared" si="103"/>
        <v>#N/A</v>
      </c>
      <c r="AJ167" s="6" t="e">
        <f t="shared" si="88"/>
        <v>#N/A</v>
      </c>
      <c r="AK167" s="6" t="e">
        <f t="shared" si="104"/>
        <v>#N/A</v>
      </c>
      <c r="AL167" s="6" t="e">
        <f t="shared" si="75"/>
        <v>#N/A</v>
      </c>
      <c r="AM167" s="6" t="e">
        <f t="shared" si="89"/>
        <v>#N/A</v>
      </c>
      <c r="AN167" s="6" t="e">
        <f t="shared" si="105"/>
        <v>#N/A</v>
      </c>
      <c r="AO167" s="6" t="e">
        <f t="shared" si="76"/>
        <v>#N/A</v>
      </c>
      <c r="AP167" s="6" t="e">
        <f t="shared" si="77"/>
        <v>#N/A</v>
      </c>
      <c r="AQ167" s="6" t="e">
        <f t="shared" si="78"/>
        <v>#N/A</v>
      </c>
      <c r="AR167" s="6">
        <f t="shared" si="90"/>
        <v>0</v>
      </c>
      <c r="AS167" s="6" t="e">
        <f t="shared" si="106"/>
        <v>#N/A</v>
      </c>
      <c r="AT167" s="6" t="str">
        <f t="shared" si="91"/>
        <v/>
      </c>
      <c r="AU167" s="6" t="str">
        <f t="shared" si="92"/>
        <v/>
      </c>
      <c r="AV167" s="6" t="str">
        <f t="shared" si="79"/>
        <v/>
      </c>
      <c r="AW167" s="103"/>
      <c r="BC167" s="3" t="s">
        <v>164</v>
      </c>
    </row>
    <row r="168" spans="1:55" s="12" customFormat="1" ht="13.5" customHeight="1" x14ac:dyDescent="0.2">
      <c r="A168" s="163">
        <v>153</v>
      </c>
      <c r="B168" s="7"/>
      <c r="C168" s="7"/>
      <c r="D168" s="120"/>
      <c r="E168" s="7"/>
      <c r="F168" s="7"/>
      <c r="G168" s="219"/>
      <c r="H168" s="7"/>
      <c r="I168" s="7"/>
      <c r="J168" s="9"/>
      <c r="K168" s="843"/>
      <c r="L168" s="838"/>
      <c r="M168" s="428"/>
      <c r="N168" s="429"/>
      <c r="O168" s="430"/>
      <c r="P168" s="422" t="str">
        <f t="shared" si="93"/>
        <v/>
      </c>
      <c r="Q168" s="422" t="str">
        <f t="shared" si="94"/>
        <v/>
      </c>
      <c r="R168" s="423" t="str">
        <f t="shared" si="95"/>
        <v/>
      </c>
      <c r="S168" s="424" t="str">
        <f t="shared" si="96"/>
        <v/>
      </c>
      <c r="T168" s="425" t="str">
        <f t="shared" si="97"/>
        <v/>
      </c>
      <c r="U168" s="425" t="str">
        <f t="shared" si="98"/>
        <v/>
      </c>
      <c r="V168" s="426" t="str">
        <f t="shared" si="99"/>
        <v/>
      </c>
      <c r="W168" s="38"/>
      <c r="X168" s="29" t="str">
        <f t="shared" si="80"/>
        <v/>
      </c>
      <c r="Y168" s="6" t="e">
        <f t="shared" si="81"/>
        <v>#N/A</v>
      </c>
      <c r="Z168" s="6" t="e">
        <f t="shared" si="82"/>
        <v>#N/A</v>
      </c>
      <c r="AA168" s="6" t="e">
        <f t="shared" si="83"/>
        <v>#N/A</v>
      </c>
      <c r="AB168" s="6" t="str">
        <f t="shared" si="84"/>
        <v/>
      </c>
      <c r="AC168" s="10">
        <f t="shared" si="85"/>
        <v>1</v>
      </c>
      <c r="AD168" s="6" t="e">
        <f t="shared" si="100"/>
        <v>#N/A</v>
      </c>
      <c r="AE168" s="6" t="e">
        <f t="shared" si="101"/>
        <v>#N/A</v>
      </c>
      <c r="AF168" s="6" t="e">
        <f t="shared" si="86"/>
        <v>#N/A</v>
      </c>
      <c r="AG168" s="6" t="e">
        <f t="shared" si="102"/>
        <v>#N/A</v>
      </c>
      <c r="AH168" s="11" t="str">
        <f t="shared" si="87"/>
        <v xml:space="preserve"> </v>
      </c>
      <c r="AI168" s="6" t="e">
        <f t="shared" si="103"/>
        <v>#N/A</v>
      </c>
      <c r="AJ168" s="6" t="e">
        <f t="shared" si="88"/>
        <v>#N/A</v>
      </c>
      <c r="AK168" s="6" t="e">
        <f t="shared" si="104"/>
        <v>#N/A</v>
      </c>
      <c r="AL168" s="6" t="e">
        <f t="shared" si="75"/>
        <v>#N/A</v>
      </c>
      <c r="AM168" s="6" t="e">
        <f t="shared" si="89"/>
        <v>#N/A</v>
      </c>
      <c r="AN168" s="6" t="e">
        <f t="shared" si="105"/>
        <v>#N/A</v>
      </c>
      <c r="AO168" s="6" t="e">
        <f t="shared" si="76"/>
        <v>#N/A</v>
      </c>
      <c r="AP168" s="6" t="e">
        <f t="shared" si="77"/>
        <v>#N/A</v>
      </c>
      <c r="AQ168" s="6" t="e">
        <f t="shared" si="78"/>
        <v>#N/A</v>
      </c>
      <c r="AR168" s="6">
        <f t="shared" si="90"/>
        <v>0</v>
      </c>
      <c r="AS168" s="6" t="e">
        <f t="shared" si="106"/>
        <v>#N/A</v>
      </c>
      <c r="AT168" s="6" t="str">
        <f t="shared" si="91"/>
        <v/>
      </c>
      <c r="AU168" s="6" t="str">
        <f t="shared" si="92"/>
        <v/>
      </c>
      <c r="AV168" s="6" t="str">
        <f t="shared" si="79"/>
        <v/>
      </c>
      <c r="AW168" s="103"/>
      <c r="BC168" s="3" t="s">
        <v>90</v>
      </c>
    </row>
    <row r="169" spans="1:55" s="12" customFormat="1" ht="13.5" customHeight="1" x14ac:dyDescent="0.2">
      <c r="A169" s="163">
        <v>154</v>
      </c>
      <c r="B169" s="7"/>
      <c r="C169" s="7"/>
      <c r="D169" s="120"/>
      <c r="E169" s="7"/>
      <c r="F169" s="7"/>
      <c r="G169" s="219"/>
      <c r="H169" s="7"/>
      <c r="I169" s="7"/>
      <c r="J169" s="9"/>
      <c r="K169" s="843"/>
      <c r="L169" s="838"/>
      <c r="M169" s="428"/>
      <c r="N169" s="429"/>
      <c r="O169" s="430"/>
      <c r="P169" s="422" t="str">
        <f t="shared" si="93"/>
        <v/>
      </c>
      <c r="Q169" s="422" t="str">
        <f t="shared" si="94"/>
        <v/>
      </c>
      <c r="R169" s="423" t="str">
        <f t="shared" si="95"/>
        <v/>
      </c>
      <c r="S169" s="424" t="str">
        <f t="shared" si="96"/>
        <v/>
      </c>
      <c r="T169" s="425" t="str">
        <f t="shared" si="97"/>
        <v/>
      </c>
      <c r="U169" s="425" t="str">
        <f t="shared" si="98"/>
        <v/>
      </c>
      <c r="V169" s="426" t="str">
        <f t="shared" si="99"/>
        <v/>
      </c>
      <c r="W169" s="38"/>
      <c r="X169" s="29" t="str">
        <f t="shared" si="80"/>
        <v/>
      </c>
      <c r="Y169" s="6" t="e">
        <f t="shared" si="81"/>
        <v>#N/A</v>
      </c>
      <c r="Z169" s="6" t="e">
        <f t="shared" si="82"/>
        <v>#N/A</v>
      </c>
      <c r="AA169" s="6" t="e">
        <f t="shared" si="83"/>
        <v>#N/A</v>
      </c>
      <c r="AB169" s="6" t="str">
        <f t="shared" si="84"/>
        <v/>
      </c>
      <c r="AC169" s="10">
        <f t="shared" si="85"/>
        <v>1</v>
      </c>
      <c r="AD169" s="6" t="e">
        <f t="shared" si="100"/>
        <v>#N/A</v>
      </c>
      <c r="AE169" s="6" t="e">
        <f t="shared" si="101"/>
        <v>#N/A</v>
      </c>
      <c r="AF169" s="6" t="e">
        <f t="shared" si="86"/>
        <v>#N/A</v>
      </c>
      <c r="AG169" s="6" t="e">
        <f t="shared" si="102"/>
        <v>#N/A</v>
      </c>
      <c r="AH169" s="11" t="str">
        <f t="shared" si="87"/>
        <v xml:space="preserve"> </v>
      </c>
      <c r="AI169" s="6" t="e">
        <f t="shared" si="103"/>
        <v>#N/A</v>
      </c>
      <c r="AJ169" s="6" t="e">
        <f t="shared" si="88"/>
        <v>#N/A</v>
      </c>
      <c r="AK169" s="6" t="e">
        <f t="shared" si="104"/>
        <v>#N/A</v>
      </c>
      <c r="AL169" s="6" t="e">
        <f t="shared" si="75"/>
        <v>#N/A</v>
      </c>
      <c r="AM169" s="6" t="e">
        <f t="shared" si="89"/>
        <v>#N/A</v>
      </c>
      <c r="AN169" s="6" t="e">
        <f t="shared" si="105"/>
        <v>#N/A</v>
      </c>
      <c r="AO169" s="6" t="e">
        <f t="shared" si="76"/>
        <v>#N/A</v>
      </c>
      <c r="AP169" s="6" t="e">
        <f t="shared" si="77"/>
        <v>#N/A</v>
      </c>
      <c r="AQ169" s="6" t="e">
        <f t="shared" si="78"/>
        <v>#N/A</v>
      </c>
      <c r="AR169" s="6">
        <f t="shared" si="90"/>
        <v>0</v>
      </c>
      <c r="AS169" s="6" t="e">
        <f t="shared" si="106"/>
        <v>#N/A</v>
      </c>
      <c r="AT169" s="6" t="str">
        <f t="shared" si="91"/>
        <v/>
      </c>
      <c r="AU169" s="6" t="str">
        <f t="shared" si="92"/>
        <v/>
      </c>
      <c r="AV169" s="6" t="str">
        <f t="shared" si="79"/>
        <v/>
      </c>
      <c r="AW169" s="103"/>
      <c r="BC169" s="3" t="s">
        <v>91</v>
      </c>
    </row>
    <row r="170" spans="1:55" s="12" customFormat="1" ht="13.5" customHeight="1" x14ac:dyDescent="0.2">
      <c r="A170" s="163">
        <v>155</v>
      </c>
      <c r="B170" s="7"/>
      <c r="C170" s="7"/>
      <c r="D170" s="120"/>
      <c r="E170" s="7"/>
      <c r="F170" s="7"/>
      <c r="G170" s="219"/>
      <c r="H170" s="7"/>
      <c r="I170" s="7"/>
      <c r="J170" s="9"/>
      <c r="K170" s="843"/>
      <c r="L170" s="838"/>
      <c r="M170" s="428"/>
      <c r="N170" s="429"/>
      <c r="O170" s="430"/>
      <c r="P170" s="422" t="str">
        <f t="shared" si="93"/>
        <v/>
      </c>
      <c r="Q170" s="422" t="str">
        <f t="shared" si="94"/>
        <v/>
      </c>
      <c r="R170" s="423" t="str">
        <f t="shared" si="95"/>
        <v/>
      </c>
      <c r="S170" s="424" t="str">
        <f t="shared" si="96"/>
        <v/>
      </c>
      <c r="T170" s="425" t="str">
        <f t="shared" si="97"/>
        <v/>
      </c>
      <c r="U170" s="425" t="str">
        <f t="shared" si="98"/>
        <v/>
      </c>
      <c r="V170" s="426" t="str">
        <f t="shared" si="99"/>
        <v/>
      </c>
      <c r="W170" s="38"/>
      <c r="X170" s="29" t="str">
        <f t="shared" si="80"/>
        <v/>
      </c>
      <c r="Y170" s="6" t="e">
        <f t="shared" si="81"/>
        <v>#N/A</v>
      </c>
      <c r="Z170" s="6" t="e">
        <f t="shared" si="82"/>
        <v>#N/A</v>
      </c>
      <c r="AA170" s="6" t="e">
        <f t="shared" si="83"/>
        <v>#N/A</v>
      </c>
      <c r="AB170" s="6" t="str">
        <f t="shared" si="84"/>
        <v/>
      </c>
      <c r="AC170" s="10">
        <f t="shared" si="85"/>
        <v>1</v>
      </c>
      <c r="AD170" s="6" t="e">
        <f t="shared" si="100"/>
        <v>#N/A</v>
      </c>
      <c r="AE170" s="6" t="e">
        <f t="shared" si="101"/>
        <v>#N/A</v>
      </c>
      <c r="AF170" s="6" t="e">
        <f t="shared" si="86"/>
        <v>#N/A</v>
      </c>
      <c r="AG170" s="6" t="e">
        <f t="shared" si="102"/>
        <v>#N/A</v>
      </c>
      <c r="AH170" s="11" t="str">
        <f t="shared" si="87"/>
        <v xml:space="preserve"> </v>
      </c>
      <c r="AI170" s="6" t="e">
        <f t="shared" si="103"/>
        <v>#N/A</v>
      </c>
      <c r="AJ170" s="6" t="e">
        <f t="shared" si="88"/>
        <v>#N/A</v>
      </c>
      <c r="AK170" s="6" t="e">
        <f t="shared" si="104"/>
        <v>#N/A</v>
      </c>
      <c r="AL170" s="6" t="e">
        <f t="shared" si="75"/>
        <v>#N/A</v>
      </c>
      <c r="AM170" s="6" t="e">
        <f t="shared" si="89"/>
        <v>#N/A</v>
      </c>
      <c r="AN170" s="6" t="e">
        <f t="shared" si="105"/>
        <v>#N/A</v>
      </c>
      <c r="AO170" s="6" t="e">
        <f t="shared" si="76"/>
        <v>#N/A</v>
      </c>
      <c r="AP170" s="6" t="e">
        <f t="shared" si="77"/>
        <v>#N/A</v>
      </c>
      <c r="AQ170" s="6" t="e">
        <f t="shared" si="78"/>
        <v>#N/A</v>
      </c>
      <c r="AR170" s="6">
        <f t="shared" si="90"/>
        <v>0</v>
      </c>
      <c r="AS170" s="6" t="e">
        <f t="shared" si="106"/>
        <v>#N/A</v>
      </c>
      <c r="AT170" s="6" t="str">
        <f t="shared" si="91"/>
        <v/>
      </c>
      <c r="AU170" s="6" t="str">
        <f t="shared" si="92"/>
        <v/>
      </c>
      <c r="AV170" s="6" t="str">
        <f t="shared" si="79"/>
        <v/>
      </c>
      <c r="AW170" s="103"/>
      <c r="BC170" s="3" t="s">
        <v>92</v>
      </c>
    </row>
    <row r="171" spans="1:55" s="12" customFormat="1" ht="13.5" customHeight="1" x14ac:dyDescent="0.2">
      <c r="A171" s="163">
        <v>156</v>
      </c>
      <c r="B171" s="7"/>
      <c r="C171" s="7"/>
      <c r="D171" s="120"/>
      <c r="E171" s="7"/>
      <c r="F171" s="7"/>
      <c r="G171" s="219"/>
      <c r="H171" s="7"/>
      <c r="I171" s="7"/>
      <c r="J171" s="9"/>
      <c r="K171" s="843"/>
      <c r="L171" s="838"/>
      <c r="M171" s="428"/>
      <c r="N171" s="429"/>
      <c r="O171" s="430"/>
      <c r="P171" s="422" t="str">
        <f t="shared" si="93"/>
        <v/>
      </c>
      <c r="Q171" s="422" t="str">
        <f t="shared" si="94"/>
        <v/>
      </c>
      <c r="R171" s="423" t="str">
        <f t="shared" si="95"/>
        <v/>
      </c>
      <c r="S171" s="424" t="str">
        <f t="shared" si="96"/>
        <v/>
      </c>
      <c r="T171" s="425" t="str">
        <f t="shared" si="97"/>
        <v/>
      </c>
      <c r="U171" s="425" t="str">
        <f t="shared" si="98"/>
        <v/>
      </c>
      <c r="V171" s="426" t="str">
        <f t="shared" si="99"/>
        <v/>
      </c>
      <c r="W171" s="38"/>
      <c r="X171" s="29" t="str">
        <f t="shared" si="80"/>
        <v/>
      </c>
      <c r="Y171" s="6" t="e">
        <f t="shared" si="81"/>
        <v>#N/A</v>
      </c>
      <c r="Z171" s="6" t="e">
        <f t="shared" si="82"/>
        <v>#N/A</v>
      </c>
      <c r="AA171" s="6" t="e">
        <f t="shared" si="83"/>
        <v>#N/A</v>
      </c>
      <c r="AB171" s="6" t="str">
        <f t="shared" si="84"/>
        <v/>
      </c>
      <c r="AC171" s="10">
        <f t="shared" si="85"/>
        <v>1</v>
      </c>
      <c r="AD171" s="6" t="e">
        <f t="shared" si="100"/>
        <v>#N/A</v>
      </c>
      <c r="AE171" s="6" t="e">
        <f t="shared" si="101"/>
        <v>#N/A</v>
      </c>
      <c r="AF171" s="6" t="e">
        <f t="shared" si="86"/>
        <v>#N/A</v>
      </c>
      <c r="AG171" s="6" t="e">
        <f t="shared" si="102"/>
        <v>#N/A</v>
      </c>
      <c r="AH171" s="11" t="str">
        <f t="shared" si="87"/>
        <v xml:space="preserve"> </v>
      </c>
      <c r="AI171" s="6" t="e">
        <f t="shared" si="103"/>
        <v>#N/A</v>
      </c>
      <c r="AJ171" s="6" t="e">
        <f t="shared" si="88"/>
        <v>#N/A</v>
      </c>
      <c r="AK171" s="6" t="e">
        <f t="shared" si="104"/>
        <v>#N/A</v>
      </c>
      <c r="AL171" s="6" t="e">
        <f t="shared" si="75"/>
        <v>#N/A</v>
      </c>
      <c r="AM171" s="6" t="e">
        <f t="shared" si="89"/>
        <v>#N/A</v>
      </c>
      <c r="AN171" s="6" t="e">
        <f t="shared" si="105"/>
        <v>#N/A</v>
      </c>
      <c r="AO171" s="6" t="e">
        <f t="shared" si="76"/>
        <v>#N/A</v>
      </c>
      <c r="AP171" s="6" t="e">
        <f t="shared" si="77"/>
        <v>#N/A</v>
      </c>
      <c r="AQ171" s="6" t="e">
        <f t="shared" si="78"/>
        <v>#N/A</v>
      </c>
      <c r="AR171" s="6">
        <f t="shared" si="90"/>
        <v>0</v>
      </c>
      <c r="AS171" s="6" t="e">
        <f t="shared" si="106"/>
        <v>#N/A</v>
      </c>
      <c r="AT171" s="6" t="str">
        <f t="shared" si="91"/>
        <v/>
      </c>
      <c r="AU171" s="6" t="str">
        <f t="shared" si="92"/>
        <v/>
      </c>
      <c r="AV171" s="6" t="str">
        <f t="shared" si="79"/>
        <v/>
      </c>
      <c r="AW171" s="103"/>
      <c r="BC171" s="3" t="s">
        <v>436</v>
      </c>
    </row>
    <row r="172" spans="1:55" s="12" customFormat="1" ht="13.5" customHeight="1" x14ac:dyDescent="0.2">
      <c r="A172" s="163">
        <v>157</v>
      </c>
      <c r="B172" s="7"/>
      <c r="C172" s="7"/>
      <c r="D172" s="120"/>
      <c r="E172" s="7"/>
      <c r="F172" s="7"/>
      <c r="G172" s="219"/>
      <c r="H172" s="7"/>
      <c r="I172" s="7"/>
      <c r="J172" s="9"/>
      <c r="K172" s="843"/>
      <c r="L172" s="838"/>
      <c r="M172" s="428"/>
      <c r="N172" s="429"/>
      <c r="O172" s="430"/>
      <c r="P172" s="422" t="str">
        <f t="shared" si="93"/>
        <v/>
      </c>
      <c r="Q172" s="422" t="str">
        <f t="shared" si="94"/>
        <v/>
      </c>
      <c r="R172" s="423" t="str">
        <f t="shared" si="95"/>
        <v/>
      </c>
      <c r="S172" s="424" t="str">
        <f t="shared" si="96"/>
        <v/>
      </c>
      <c r="T172" s="425" t="str">
        <f t="shared" si="97"/>
        <v/>
      </c>
      <c r="U172" s="425" t="str">
        <f t="shared" si="98"/>
        <v/>
      </c>
      <c r="V172" s="426" t="str">
        <f t="shared" si="99"/>
        <v/>
      </c>
      <c r="W172" s="38"/>
      <c r="X172" s="29" t="str">
        <f t="shared" si="80"/>
        <v/>
      </c>
      <c r="Y172" s="6" t="e">
        <f t="shared" si="81"/>
        <v>#N/A</v>
      </c>
      <c r="Z172" s="6" t="e">
        <f t="shared" si="82"/>
        <v>#N/A</v>
      </c>
      <c r="AA172" s="6" t="e">
        <f t="shared" si="83"/>
        <v>#N/A</v>
      </c>
      <c r="AB172" s="6" t="str">
        <f t="shared" si="84"/>
        <v/>
      </c>
      <c r="AC172" s="10">
        <f t="shared" si="85"/>
        <v>1</v>
      </c>
      <c r="AD172" s="6" t="e">
        <f t="shared" si="100"/>
        <v>#N/A</v>
      </c>
      <c r="AE172" s="6" t="e">
        <f t="shared" si="101"/>
        <v>#N/A</v>
      </c>
      <c r="AF172" s="6" t="e">
        <f t="shared" si="86"/>
        <v>#N/A</v>
      </c>
      <c r="AG172" s="6" t="e">
        <f t="shared" si="102"/>
        <v>#N/A</v>
      </c>
      <c r="AH172" s="11" t="str">
        <f t="shared" si="87"/>
        <v xml:space="preserve"> </v>
      </c>
      <c r="AI172" s="6" t="e">
        <f t="shared" si="103"/>
        <v>#N/A</v>
      </c>
      <c r="AJ172" s="6" t="e">
        <f t="shared" si="88"/>
        <v>#N/A</v>
      </c>
      <c r="AK172" s="6" t="e">
        <f t="shared" si="104"/>
        <v>#N/A</v>
      </c>
      <c r="AL172" s="6" t="e">
        <f t="shared" si="75"/>
        <v>#N/A</v>
      </c>
      <c r="AM172" s="6" t="e">
        <f t="shared" si="89"/>
        <v>#N/A</v>
      </c>
      <c r="AN172" s="6" t="e">
        <f t="shared" si="105"/>
        <v>#N/A</v>
      </c>
      <c r="AO172" s="6" t="e">
        <f t="shared" si="76"/>
        <v>#N/A</v>
      </c>
      <c r="AP172" s="6" t="e">
        <f t="shared" si="77"/>
        <v>#N/A</v>
      </c>
      <c r="AQ172" s="6" t="e">
        <f t="shared" si="78"/>
        <v>#N/A</v>
      </c>
      <c r="AR172" s="6">
        <f t="shared" si="90"/>
        <v>0</v>
      </c>
      <c r="AS172" s="6" t="e">
        <f t="shared" si="106"/>
        <v>#N/A</v>
      </c>
      <c r="AT172" s="6" t="str">
        <f t="shared" si="91"/>
        <v/>
      </c>
      <c r="AU172" s="6" t="str">
        <f t="shared" si="92"/>
        <v/>
      </c>
      <c r="AV172" s="6" t="str">
        <f t="shared" si="79"/>
        <v/>
      </c>
      <c r="AW172" s="103"/>
      <c r="BC172" s="3" t="s">
        <v>165</v>
      </c>
    </row>
    <row r="173" spans="1:55" s="12" customFormat="1" ht="13.5" customHeight="1" x14ac:dyDescent="0.2">
      <c r="A173" s="163">
        <v>158</v>
      </c>
      <c r="B173" s="7"/>
      <c r="C173" s="7"/>
      <c r="D173" s="120"/>
      <c r="E173" s="7"/>
      <c r="F173" s="7"/>
      <c r="G173" s="219"/>
      <c r="H173" s="7"/>
      <c r="I173" s="7"/>
      <c r="J173" s="9"/>
      <c r="K173" s="843"/>
      <c r="L173" s="838"/>
      <c r="M173" s="428"/>
      <c r="N173" s="429"/>
      <c r="O173" s="430"/>
      <c r="P173" s="422" t="str">
        <f t="shared" si="93"/>
        <v/>
      </c>
      <c r="Q173" s="422" t="str">
        <f t="shared" si="94"/>
        <v/>
      </c>
      <c r="R173" s="423" t="str">
        <f t="shared" si="95"/>
        <v/>
      </c>
      <c r="S173" s="424" t="str">
        <f t="shared" si="96"/>
        <v/>
      </c>
      <c r="T173" s="425" t="str">
        <f t="shared" si="97"/>
        <v/>
      </c>
      <c r="U173" s="425" t="str">
        <f t="shared" si="98"/>
        <v/>
      </c>
      <c r="V173" s="426" t="str">
        <f t="shared" si="99"/>
        <v/>
      </c>
      <c r="W173" s="38"/>
      <c r="X173" s="29" t="str">
        <f t="shared" si="80"/>
        <v/>
      </c>
      <c r="Y173" s="6" t="e">
        <f t="shared" si="81"/>
        <v>#N/A</v>
      </c>
      <c r="Z173" s="6" t="e">
        <f t="shared" si="82"/>
        <v>#N/A</v>
      </c>
      <c r="AA173" s="6" t="e">
        <f t="shared" si="83"/>
        <v>#N/A</v>
      </c>
      <c r="AB173" s="6" t="str">
        <f t="shared" si="84"/>
        <v/>
      </c>
      <c r="AC173" s="10">
        <f t="shared" si="85"/>
        <v>1</v>
      </c>
      <c r="AD173" s="6" t="e">
        <f t="shared" si="100"/>
        <v>#N/A</v>
      </c>
      <c r="AE173" s="6" t="e">
        <f t="shared" si="101"/>
        <v>#N/A</v>
      </c>
      <c r="AF173" s="6" t="e">
        <f t="shared" si="86"/>
        <v>#N/A</v>
      </c>
      <c r="AG173" s="6" t="e">
        <f t="shared" si="102"/>
        <v>#N/A</v>
      </c>
      <c r="AH173" s="11" t="str">
        <f t="shared" si="87"/>
        <v xml:space="preserve"> </v>
      </c>
      <c r="AI173" s="6" t="e">
        <f t="shared" si="103"/>
        <v>#N/A</v>
      </c>
      <c r="AJ173" s="6" t="e">
        <f t="shared" si="88"/>
        <v>#N/A</v>
      </c>
      <c r="AK173" s="6" t="e">
        <f t="shared" si="104"/>
        <v>#N/A</v>
      </c>
      <c r="AL173" s="6" t="e">
        <f t="shared" si="75"/>
        <v>#N/A</v>
      </c>
      <c r="AM173" s="6" t="e">
        <f t="shared" si="89"/>
        <v>#N/A</v>
      </c>
      <c r="AN173" s="6" t="e">
        <f t="shared" si="105"/>
        <v>#N/A</v>
      </c>
      <c r="AO173" s="6" t="e">
        <f t="shared" si="76"/>
        <v>#N/A</v>
      </c>
      <c r="AP173" s="6" t="e">
        <f t="shared" si="77"/>
        <v>#N/A</v>
      </c>
      <c r="AQ173" s="6" t="e">
        <f t="shared" si="78"/>
        <v>#N/A</v>
      </c>
      <c r="AR173" s="6">
        <f t="shared" si="90"/>
        <v>0</v>
      </c>
      <c r="AS173" s="6" t="e">
        <f t="shared" si="106"/>
        <v>#N/A</v>
      </c>
      <c r="AT173" s="6" t="str">
        <f t="shared" si="91"/>
        <v/>
      </c>
      <c r="AU173" s="6" t="str">
        <f t="shared" si="92"/>
        <v/>
      </c>
      <c r="AV173" s="6" t="str">
        <f t="shared" si="79"/>
        <v/>
      </c>
      <c r="AW173" s="103"/>
      <c r="BC173" s="3" t="s">
        <v>166</v>
      </c>
    </row>
    <row r="174" spans="1:55" s="12" customFormat="1" ht="13.5" customHeight="1" x14ac:dyDescent="0.2">
      <c r="A174" s="163">
        <v>159</v>
      </c>
      <c r="B174" s="7"/>
      <c r="C174" s="7"/>
      <c r="D174" s="120"/>
      <c r="E174" s="7"/>
      <c r="F174" s="7"/>
      <c r="G174" s="219"/>
      <c r="H174" s="7"/>
      <c r="I174" s="7"/>
      <c r="J174" s="9"/>
      <c r="K174" s="843"/>
      <c r="L174" s="838"/>
      <c r="M174" s="428"/>
      <c r="N174" s="429"/>
      <c r="O174" s="430"/>
      <c r="P174" s="422" t="str">
        <f t="shared" si="93"/>
        <v/>
      </c>
      <c r="Q174" s="422" t="str">
        <f t="shared" si="94"/>
        <v/>
      </c>
      <c r="R174" s="423" t="str">
        <f t="shared" si="95"/>
        <v/>
      </c>
      <c r="S174" s="424" t="str">
        <f t="shared" si="96"/>
        <v/>
      </c>
      <c r="T174" s="425" t="str">
        <f t="shared" si="97"/>
        <v/>
      </c>
      <c r="U174" s="425" t="str">
        <f t="shared" si="98"/>
        <v/>
      </c>
      <c r="V174" s="426" t="str">
        <f t="shared" si="99"/>
        <v/>
      </c>
      <c r="W174" s="38"/>
      <c r="X174" s="29" t="str">
        <f t="shared" si="80"/>
        <v/>
      </c>
      <c r="Y174" s="6" t="e">
        <f t="shared" si="81"/>
        <v>#N/A</v>
      </c>
      <c r="Z174" s="6" t="e">
        <f t="shared" si="82"/>
        <v>#N/A</v>
      </c>
      <c r="AA174" s="6" t="e">
        <f t="shared" si="83"/>
        <v>#N/A</v>
      </c>
      <c r="AB174" s="6" t="str">
        <f t="shared" si="84"/>
        <v/>
      </c>
      <c r="AC174" s="10">
        <f t="shared" si="85"/>
        <v>1</v>
      </c>
      <c r="AD174" s="6" t="e">
        <f t="shared" si="100"/>
        <v>#N/A</v>
      </c>
      <c r="AE174" s="6" t="e">
        <f t="shared" si="101"/>
        <v>#N/A</v>
      </c>
      <c r="AF174" s="6" t="e">
        <f t="shared" si="86"/>
        <v>#N/A</v>
      </c>
      <c r="AG174" s="6" t="e">
        <f t="shared" si="102"/>
        <v>#N/A</v>
      </c>
      <c r="AH174" s="11" t="str">
        <f t="shared" si="87"/>
        <v xml:space="preserve"> </v>
      </c>
      <c r="AI174" s="6" t="e">
        <f t="shared" si="103"/>
        <v>#N/A</v>
      </c>
      <c r="AJ174" s="6" t="e">
        <f t="shared" si="88"/>
        <v>#N/A</v>
      </c>
      <c r="AK174" s="6" t="e">
        <f t="shared" si="104"/>
        <v>#N/A</v>
      </c>
      <c r="AL174" s="6" t="e">
        <f t="shared" si="75"/>
        <v>#N/A</v>
      </c>
      <c r="AM174" s="6" t="e">
        <f t="shared" si="89"/>
        <v>#N/A</v>
      </c>
      <c r="AN174" s="6" t="e">
        <f t="shared" si="105"/>
        <v>#N/A</v>
      </c>
      <c r="AO174" s="6" t="e">
        <f t="shared" si="76"/>
        <v>#N/A</v>
      </c>
      <c r="AP174" s="6" t="e">
        <f t="shared" si="77"/>
        <v>#N/A</v>
      </c>
      <c r="AQ174" s="6" t="e">
        <f t="shared" si="78"/>
        <v>#N/A</v>
      </c>
      <c r="AR174" s="6">
        <f t="shared" si="90"/>
        <v>0</v>
      </c>
      <c r="AS174" s="6" t="e">
        <f t="shared" si="106"/>
        <v>#N/A</v>
      </c>
      <c r="AT174" s="6" t="str">
        <f t="shared" si="91"/>
        <v/>
      </c>
      <c r="AU174" s="6" t="str">
        <f t="shared" si="92"/>
        <v/>
      </c>
      <c r="AV174" s="6" t="str">
        <f t="shared" si="79"/>
        <v/>
      </c>
      <c r="AW174" s="103"/>
      <c r="BC174" s="3" t="s">
        <v>167</v>
      </c>
    </row>
    <row r="175" spans="1:55" s="12" customFormat="1" ht="13.5" customHeight="1" x14ac:dyDescent="0.2">
      <c r="A175" s="163">
        <v>160</v>
      </c>
      <c r="B175" s="7"/>
      <c r="C175" s="7"/>
      <c r="D175" s="120"/>
      <c r="E175" s="7"/>
      <c r="F175" s="7"/>
      <c r="G175" s="219"/>
      <c r="H175" s="7"/>
      <c r="I175" s="7"/>
      <c r="J175" s="9"/>
      <c r="K175" s="843"/>
      <c r="L175" s="838"/>
      <c r="M175" s="428"/>
      <c r="N175" s="429"/>
      <c r="O175" s="430"/>
      <c r="P175" s="422" t="str">
        <f t="shared" si="93"/>
        <v/>
      </c>
      <c r="Q175" s="422" t="str">
        <f t="shared" si="94"/>
        <v/>
      </c>
      <c r="R175" s="423" t="str">
        <f t="shared" si="95"/>
        <v/>
      </c>
      <c r="S175" s="424" t="str">
        <f t="shared" si="96"/>
        <v/>
      </c>
      <c r="T175" s="425" t="str">
        <f t="shared" si="97"/>
        <v/>
      </c>
      <c r="U175" s="425" t="str">
        <f t="shared" si="98"/>
        <v/>
      </c>
      <c r="V175" s="426" t="str">
        <f t="shared" si="99"/>
        <v/>
      </c>
      <c r="W175" s="38"/>
      <c r="X175" s="29" t="str">
        <f t="shared" si="80"/>
        <v/>
      </c>
      <c r="Y175" s="6" t="e">
        <f t="shared" si="81"/>
        <v>#N/A</v>
      </c>
      <c r="Z175" s="6" t="e">
        <f t="shared" si="82"/>
        <v>#N/A</v>
      </c>
      <c r="AA175" s="6" t="e">
        <f t="shared" si="83"/>
        <v>#N/A</v>
      </c>
      <c r="AB175" s="6" t="str">
        <f t="shared" si="84"/>
        <v/>
      </c>
      <c r="AC175" s="10">
        <f t="shared" si="85"/>
        <v>1</v>
      </c>
      <c r="AD175" s="6" t="e">
        <f t="shared" si="100"/>
        <v>#N/A</v>
      </c>
      <c r="AE175" s="6" t="e">
        <f t="shared" si="101"/>
        <v>#N/A</v>
      </c>
      <c r="AF175" s="6" t="e">
        <f t="shared" si="86"/>
        <v>#N/A</v>
      </c>
      <c r="AG175" s="6" t="e">
        <f t="shared" si="102"/>
        <v>#N/A</v>
      </c>
      <c r="AH175" s="11" t="str">
        <f t="shared" si="87"/>
        <v xml:space="preserve"> </v>
      </c>
      <c r="AI175" s="6" t="e">
        <f t="shared" si="103"/>
        <v>#N/A</v>
      </c>
      <c r="AJ175" s="6" t="e">
        <f t="shared" si="88"/>
        <v>#N/A</v>
      </c>
      <c r="AK175" s="6" t="e">
        <f t="shared" si="104"/>
        <v>#N/A</v>
      </c>
      <c r="AL175" s="6" t="e">
        <f t="shared" si="75"/>
        <v>#N/A</v>
      </c>
      <c r="AM175" s="6" t="e">
        <f t="shared" si="89"/>
        <v>#N/A</v>
      </c>
      <c r="AN175" s="6" t="e">
        <f t="shared" si="105"/>
        <v>#N/A</v>
      </c>
      <c r="AO175" s="6" t="e">
        <f t="shared" si="76"/>
        <v>#N/A</v>
      </c>
      <c r="AP175" s="6" t="e">
        <f t="shared" si="77"/>
        <v>#N/A</v>
      </c>
      <c r="AQ175" s="6" t="e">
        <f t="shared" si="78"/>
        <v>#N/A</v>
      </c>
      <c r="AR175" s="6">
        <f t="shared" si="90"/>
        <v>0</v>
      </c>
      <c r="AS175" s="6" t="e">
        <f t="shared" si="106"/>
        <v>#N/A</v>
      </c>
      <c r="AT175" s="6" t="str">
        <f t="shared" si="91"/>
        <v/>
      </c>
      <c r="AU175" s="6" t="str">
        <f t="shared" si="92"/>
        <v/>
      </c>
      <c r="AV175" s="6" t="str">
        <f t="shared" si="79"/>
        <v/>
      </c>
      <c r="AW175" s="103"/>
      <c r="BC175" s="3" t="s">
        <v>168</v>
      </c>
    </row>
    <row r="176" spans="1:55" s="12" customFormat="1" ht="13.5" customHeight="1" x14ac:dyDescent="0.2">
      <c r="A176" s="163">
        <v>161</v>
      </c>
      <c r="B176" s="7"/>
      <c r="C176" s="7"/>
      <c r="D176" s="120"/>
      <c r="E176" s="7"/>
      <c r="F176" s="7"/>
      <c r="G176" s="219"/>
      <c r="H176" s="7"/>
      <c r="I176" s="7"/>
      <c r="J176" s="9"/>
      <c r="K176" s="843"/>
      <c r="L176" s="838"/>
      <c r="M176" s="428"/>
      <c r="N176" s="429"/>
      <c r="O176" s="430"/>
      <c r="P176" s="422" t="str">
        <f t="shared" si="93"/>
        <v/>
      </c>
      <c r="Q176" s="422" t="str">
        <f t="shared" si="94"/>
        <v/>
      </c>
      <c r="R176" s="423" t="str">
        <f t="shared" si="95"/>
        <v/>
      </c>
      <c r="S176" s="424" t="str">
        <f t="shared" si="96"/>
        <v/>
      </c>
      <c r="T176" s="425" t="str">
        <f t="shared" si="97"/>
        <v/>
      </c>
      <c r="U176" s="425" t="str">
        <f t="shared" si="98"/>
        <v/>
      </c>
      <c r="V176" s="426" t="str">
        <f t="shared" si="99"/>
        <v/>
      </c>
      <c r="W176" s="38"/>
      <c r="X176" s="29" t="str">
        <f t="shared" si="80"/>
        <v/>
      </c>
      <c r="Y176" s="6" t="e">
        <f t="shared" si="81"/>
        <v>#N/A</v>
      </c>
      <c r="Z176" s="6" t="e">
        <f t="shared" si="82"/>
        <v>#N/A</v>
      </c>
      <c r="AA176" s="6" t="e">
        <f t="shared" si="83"/>
        <v>#N/A</v>
      </c>
      <c r="AB176" s="6" t="str">
        <f t="shared" si="84"/>
        <v/>
      </c>
      <c r="AC176" s="10">
        <f t="shared" si="85"/>
        <v>1</v>
      </c>
      <c r="AD176" s="6" t="e">
        <f t="shared" si="100"/>
        <v>#N/A</v>
      </c>
      <c r="AE176" s="6" t="e">
        <f t="shared" si="101"/>
        <v>#N/A</v>
      </c>
      <c r="AF176" s="6" t="e">
        <f t="shared" si="86"/>
        <v>#N/A</v>
      </c>
      <c r="AG176" s="6" t="e">
        <f t="shared" si="102"/>
        <v>#N/A</v>
      </c>
      <c r="AH176" s="11" t="str">
        <f t="shared" si="87"/>
        <v xml:space="preserve"> </v>
      </c>
      <c r="AI176" s="6" t="e">
        <f t="shared" si="103"/>
        <v>#N/A</v>
      </c>
      <c r="AJ176" s="6" t="e">
        <f t="shared" si="88"/>
        <v>#N/A</v>
      </c>
      <c r="AK176" s="6" t="e">
        <f t="shared" si="104"/>
        <v>#N/A</v>
      </c>
      <c r="AL176" s="6" t="e">
        <f t="shared" si="75"/>
        <v>#N/A</v>
      </c>
      <c r="AM176" s="6" t="e">
        <f t="shared" si="89"/>
        <v>#N/A</v>
      </c>
      <c r="AN176" s="6" t="e">
        <f t="shared" si="105"/>
        <v>#N/A</v>
      </c>
      <c r="AO176" s="6" t="e">
        <f t="shared" si="76"/>
        <v>#N/A</v>
      </c>
      <c r="AP176" s="6" t="e">
        <f t="shared" si="77"/>
        <v>#N/A</v>
      </c>
      <c r="AQ176" s="6" t="e">
        <f t="shared" si="78"/>
        <v>#N/A</v>
      </c>
      <c r="AR176" s="6">
        <f t="shared" si="90"/>
        <v>0</v>
      </c>
      <c r="AS176" s="6" t="e">
        <f t="shared" si="106"/>
        <v>#N/A</v>
      </c>
      <c r="AT176" s="6" t="str">
        <f t="shared" si="91"/>
        <v/>
      </c>
      <c r="AU176" s="6" t="str">
        <f t="shared" si="92"/>
        <v/>
      </c>
      <c r="AV176" s="6" t="str">
        <f t="shared" si="79"/>
        <v/>
      </c>
      <c r="AW176" s="103"/>
      <c r="BC176" s="3" t="s">
        <v>169</v>
      </c>
    </row>
    <row r="177" spans="1:55" s="12" customFormat="1" ht="13.5" customHeight="1" x14ac:dyDescent="0.2">
      <c r="A177" s="163">
        <v>162</v>
      </c>
      <c r="B177" s="7"/>
      <c r="C177" s="7"/>
      <c r="D177" s="120"/>
      <c r="E177" s="7"/>
      <c r="F177" s="7"/>
      <c r="G177" s="219"/>
      <c r="H177" s="7"/>
      <c r="I177" s="7"/>
      <c r="J177" s="9"/>
      <c r="K177" s="843"/>
      <c r="L177" s="838"/>
      <c r="M177" s="428"/>
      <c r="N177" s="429"/>
      <c r="O177" s="430"/>
      <c r="P177" s="422" t="str">
        <f t="shared" si="93"/>
        <v/>
      </c>
      <c r="Q177" s="422" t="str">
        <f t="shared" si="94"/>
        <v/>
      </c>
      <c r="R177" s="423" t="str">
        <f t="shared" si="95"/>
        <v/>
      </c>
      <c r="S177" s="424" t="str">
        <f t="shared" si="96"/>
        <v/>
      </c>
      <c r="T177" s="425" t="str">
        <f t="shared" si="97"/>
        <v/>
      </c>
      <c r="U177" s="425" t="str">
        <f t="shared" si="98"/>
        <v/>
      </c>
      <c r="V177" s="426" t="str">
        <f t="shared" si="99"/>
        <v/>
      </c>
      <c r="W177" s="38"/>
      <c r="X177" s="29" t="str">
        <f t="shared" si="80"/>
        <v/>
      </c>
      <c r="Y177" s="6" t="e">
        <f t="shared" si="81"/>
        <v>#N/A</v>
      </c>
      <c r="Z177" s="6" t="e">
        <f t="shared" si="82"/>
        <v>#N/A</v>
      </c>
      <c r="AA177" s="6" t="e">
        <f t="shared" si="83"/>
        <v>#N/A</v>
      </c>
      <c r="AB177" s="6" t="str">
        <f t="shared" si="84"/>
        <v/>
      </c>
      <c r="AC177" s="10">
        <f t="shared" si="85"/>
        <v>1</v>
      </c>
      <c r="AD177" s="6" t="e">
        <f t="shared" si="100"/>
        <v>#N/A</v>
      </c>
      <c r="AE177" s="6" t="e">
        <f t="shared" si="101"/>
        <v>#N/A</v>
      </c>
      <c r="AF177" s="6" t="e">
        <f t="shared" si="86"/>
        <v>#N/A</v>
      </c>
      <c r="AG177" s="6" t="e">
        <f t="shared" si="102"/>
        <v>#N/A</v>
      </c>
      <c r="AH177" s="11" t="str">
        <f t="shared" si="87"/>
        <v xml:space="preserve"> </v>
      </c>
      <c r="AI177" s="6" t="e">
        <f t="shared" si="103"/>
        <v>#N/A</v>
      </c>
      <c r="AJ177" s="6" t="e">
        <f t="shared" si="88"/>
        <v>#N/A</v>
      </c>
      <c r="AK177" s="6" t="e">
        <f t="shared" si="104"/>
        <v>#N/A</v>
      </c>
      <c r="AL177" s="6" t="e">
        <f t="shared" si="75"/>
        <v>#N/A</v>
      </c>
      <c r="AM177" s="6" t="e">
        <f t="shared" si="89"/>
        <v>#N/A</v>
      </c>
      <c r="AN177" s="6" t="e">
        <f t="shared" si="105"/>
        <v>#N/A</v>
      </c>
      <c r="AO177" s="6" t="e">
        <f t="shared" si="76"/>
        <v>#N/A</v>
      </c>
      <c r="AP177" s="6" t="e">
        <f t="shared" si="77"/>
        <v>#N/A</v>
      </c>
      <c r="AQ177" s="6" t="e">
        <f t="shared" si="78"/>
        <v>#N/A</v>
      </c>
      <c r="AR177" s="6">
        <f t="shared" si="90"/>
        <v>0</v>
      </c>
      <c r="AS177" s="6" t="e">
        <f t="shared" si="106"/>
        <v>#N/A</v>
      </c>
      <c r="AT177" s="6" t="str">
        <f t="shared" si="91"/>
        <v/>
      </c>
      <c r="AU177" s="6" t="str">
        <f t="shared" si="92"/>
        <v/>
      </c>
      <c r="AV177" s="6" t="str">
        <f t="shared" si="79"/>
        <v/>
      </c>
      <c r="AW177" s="103"/>
      <c r="BC177" s="3" t="s">
        <v>170</v>
      </c>
    </row>
    <row r="178" spans="1:55" s="12" customFormat="1" ht="13.5" customHeight="1" x14ac:dyDescent="0.2">
      <c r="A178" s="163">
        <v>163</v>
      </c>
      <c r="B178" s="7"/>
      <c r="C178" s="7"/>
      <c r="D178" s="120"/>
      <c r="E178" s="7"/>
      <c r="F178" s="7"/>
      <c r="G178" s="219"/>
      <c r="H178" s="7"/>
      <c r="I178" s="7"/>
      <c r="J178" s="9"/>
      <c r="K178" s="843"/>
      <c r="L178" s="838"/>
      <c r="M178" s="428"/>
      <c r="N178" s="429"/>
      <c r="O178" s="430"/>
      <c r="P178" s="422" t="str">
        <f t="shared" si="93"/>
        <v/>
      </c>
      <c r="Q178" s="422" t="str">
        <f t="shared" si="94"/>
        <v/>
      </c>
      <c r="R178" s="423" t="str">
        <f t="shared" si="95"/>
        <v/>
      </c>
      <c r="S178" s="424" t="str">
        <f t="shared" si="96"/>
        <v/>
      </c>
      <c r="T178" s="425" t="str">
        <f t="shared" si="97"/>
        <v/>
      </c>
      <c r="U178" s="425" t="str">
        <f t="shared" si="98"/>
        <v/>
      </c>
      <c r="V178" s="426" t="str">
        <f t="shared" si="99"/>
        <v/>
      </c>
      <c r="W178" s="38"/>
      <c r="X178" s="29" t="str">
        <f t="shared" si="80"/>
        <v/>
      </c>
      <c r="Y178" s="6" t="e">
        <f t="shared" si="81"/>
        <v>#N/A</v>
      </c>
      <c r="Z178" s="6" t="e">
        <f t="shared" si="82"/>
        <v>#N/A</v>
      </c>
      <c r="AA178" s="6" t="e">
        <f t="shared" si="83"/>
        <v>#N/A</v>
      </c>
      <c r="AB178" s="6" t="str">
        <f t="shared" si="84"/>
        <v/>
      </c>
      <c r="AC178" s="10">
        <f t="shared" si="85"/>
        <v>1</v>
      </c>
      <c r="AD178" s="6" t="e">
        <f t="shared" si="100"/>
        <v>#N/A</v>
      </c>
      <c r="AE178" s="6" t="e">
        <f t="shared" si="101"/>
        <v>#N/A</v>
      </c>
      <c r="AF178" s="6" t="e">
        <f t="shared" si="86"/>
        <v>#N/A</v>
      </c>
      <c r="AG178" s="6" t="e">
        <f t="shared" si="102"/>
        <v>#N/A</v>
      </c>
      <c r="AH178" s="11" t="str">
        <f t="shared" si="87"/>
        <v xml:space="preserve"> </v>
      </c>
      <c r="AI178" s="6" t="e">
        <f t="shared" si="103"/>
        <v>#N/A</v>
      </c>
      <c r="AJ178" s="6" t="e">
        <f t="shared" si="88"/>
        <v>#N/A</v>
      </c>
      <c r="AK178" s="6" t="e">
        <f t="shared" si="104"/>
        <v>#N/A</v>
      </c>
      <c r="AL178" s="6" t="e">
        <f t="shared" si="75"/>
        <v>#N/A</v>
      </c>
      <c r="AM178" s="6" t="e">
        <f t="shared" si="89"/>
        <v>#N/A</v>
      </c>
      <c r="AN178" s="6" t="e">
        <f t="shared" si="105"/>
        <v>#N/A</v>
      </c>
      <c r="AO178" s="6" t="e">
        <f t="shared" si="76"/>
        <v>#N/A</v>
      </c>
      <c r="AP178" s="6" t="e">
        <f t="shared" si="77"/>
        <v>#N/A</v>
      </c>
      <c r="AQ178" s="6" t="e">
        <f t="shared" si="78"/>
        <v>#N/A</v>
      </c>
      <c r="AR178" s="6">
        <f t="shared" si="90"/>
        <v>0</v>
      </c>
      <c r="AS178" s="6" t="e">
        <f t="shared" si="106"/>
        <v>#N/A</v>
      </c>
      <c r="AT178" s="6" t="str">
        <f t="shared" si="91"/>
        <v/>
      </c>
      <c r="AU178" s="6" t="str">
        <f t="shared" si="92"/>
        <v/>
      </c>
      <c r="AV178" s="6" t="str">
        <f t="shared" si="79"/>
        <v/>
      </c>
      <c r="AW178" s="103"/>
      <c r="BC178" s="3" t="s">
        <v>171</v>
      </c>
    </row>
    <row r="179" spans="1:55" s="12" customFormat="1" ht="13.5" customHeight="1" x14ac:dyDescent="0.2">
      <c r="A179" s="163">
        <v>164</v>
      </c>
      <c r="B179" s="7"/>
      <c r="C179" s="7"/>
      <c r="D179" s="120"/>
      <c r="E179" s="7"/>
      <c r="F179" s="7"/>
      <c r="G179" s="219"/>
      <c r="H179" s="7"/>
      <c r="I179" s="7"/>
      <c r="J179" s="9"/>
      <c r="K179" s="843"/>
      <c r="L179" s="838"/>
      <c r="M179" s="428"/>
      <c r="N179" s="429"/>
      <c r="O179" s="430"/>
      <c r="P179" s="422" t="str">
        <f t="shared" si="93"/>
        <v/>
      </c>
      <c r="Q179" s="422" t="str">
        <f t="shared" si="94"/>
        <v/>
      </c>
      <c r="R179" s="423" t="str">
        <f t="shared" si="95"/>
        <v/>
      </c>
      <c r="S179" s="424" t="str">
        <f t="shared" si="96"/>
        <v/>
      </c>
      <c r="T179" s="425" t="str">
        <f t="shared" si="97"/>
        <v/>
      </c>
      <c r="U179" s="425" t="str">
        <f t="shared" si="98"/>
        <v/>
      </c>
      <c r="V179" s="426" t="str">
        <f t="shared" si="99"/>
        <v/>
      </c>
      <c r="W179" s="38"/>
      <c r="X179" s="29" t="str">
        <f t="shared" si="80"/>
        <v/>
      </c>
      <c r="Y179" s="6" t="e">
        <f t="shared" si="81"/>
        <v>#N/A</v>
      </c>
      <c r="Z179" s="6" t="e">
        <f t="shared" si="82"/>
        <v>#N/A</v>
      </c>
      <c r="AA179" s="6" t="e">
        <f t="shared" si="83"/>
        <v>#N/A</v>
      </c>
      <c r="AB179" s="6" t="str">
        <f t="shared" si="84"/>
        <v/>
      </c>
      <c r="AC179" s="10">
        <f t="shared" si="85"/>
        <v>1</v>
      </c>
      <c r="AD179" s="6" t="e">
        <f t="shared" si="100"/>
        <v>#N/A</v>
      </c>
      <c r="AE179" s="6" t="e">
        <f t="shared" si="101"/>
        <v>#N/A</v>
      </c>
      <c r="AF179" s="6" t="e">
        <f t="shared" si="86"/>
        <v>#N/A</v>
      </c>
      <c r="AG179" s="6" t="e">
        <f t="shared" si="102"/>
        <v>#N/A</v>
      </c>
      <c r="AH179" s="11" t="str">
        <f t="shared" si="87"/>
        <v xml:space="preserve"> </v>
      </c>
      <c r="AI179" s="6" t="e">
        <f t="shared" si="103"/>
        <v>#N/A</v>
      </c>
      <c r="AJ179" s="6" t="e">
        <f t="shared" si="88"/>
        <v>#N/A</v>
      </c>
      <c r="AK179" s="6" t="e">
        <f t="shared" si="104"/>
        <v>#N/A</v>
      </c>
      <c r="AL179" s="6" t="e">
        <f t="shared" si="75"/>
        <v>#N/A</v>
      </c>
      <c r="AM179" s="6" t="e">
        <f t="shared" si="89"/>
        <v>#N/A</v>
      </c>
      <c r="AN179" s="6" t="e">
        <f t="shared" si="105"/>
        <v>#N/A</v>
      </c>
      <c r="AO179" s="6" t="e">
        <f t="shared" si="76"/>
        <v>#N/A</v>
      </c>
      <c r="AP179" s="6" t="e">
        <f t="shared" si="77"/>
        <v>#N/A</v>
      </c>
      <c r="AQ179" s="6" t="e">
        <f t="shared" si="78"/>
        <v>#N/A</v>
      </c>
      <c r="AR179" s="6">
        <f t="shared" si="90"/>
        <v>0</v>
      </c>
      <c r="AS179" s="6" t="e">
        <f t="shared" si="106"/>
        <v>#N/A</v>
      </c>
      <c r="AT179" s="6" t="str">
        <f t="shared" si="91"/>
        <v/>
      </c>
      <c r="AU179" s="6" t="str">
        <f t="shared" si="92"/>
        <v/>
      </c>
      <c r="AV179" s="6" t="str">
        <f t="shared" si="79"/>
        <v/>
      </c>
      <c r="AW179" s="103"/>
      <c r="BC179" s="3" t="s">
        <v>172</v>
      </c>
    </row>
    <row r="180" spans="1:55" s="12" customFormat="1" ht="13.5" customHeight="1" x14ac:dyDescent="0.2">
      <c r="A180" s="163">
        <v>165</v>
      </c>
      <c r="B180" s="7"/>
      <c r="C180" s="7"/>
      <c r="D180" s="120"/>
      <c r="E180" s="7"/>
      <c r="F180" s="7"/>
      <c r="G180" s="219"/>
      <c r="H180" s="7"/>
      <c r="I180" s="7"/>
      <c r="J180" s="9"/>
      <c r="K180" s="843"/>
      <c r="L180" s="838"/>
      <c r="M180" s="428"/>
      <c r="N180" s="429"/>
      <c r="O180" s="430"/>
      <c r="P180" s="422" t="str">
        <f t="shared" si="93"/>
        <v/>
      </c>
      <c r="Q180" s="422" t="str">
        <f t="shared" si="94"/>
        <v/>
      </c>
      <c r="R180" s="423" t="str">
        <f t="shared" si="95"/>
        <v/>
      </c>
      <c r="S180" s="424" t="str">
        <f t="shared" si="96"/>
        <v/>
      </c>
      <c r="T180" s="425" t="str">
        <f t="shared" si="97"/>
        <v/>
      </c>
      <c r="U180" s="425" t="str">
        <f t="shared" si="98"/>
        <v/>
      </c>
      <c r="V180" s="426" t="str">
        <f t="shared" si="99"/>
        <v/>
      </c>
      <c r="W180" s="38"/>
      <c r="X180" s="29" t="str">
        <f t="shared" si="80"/>
        <v/>
      </c>
      <c r="Y180" s="6" t="e">
        <f t="shared" si="81"/>
        <v>#N/A</v>
      </c>
      <c r="Z180" s="6" t="e">
        <f t="shared" si="82"/>
        <v>#N/A</v>
      </c>
      <c r="AA180" s="6" t="e">
        <f t="shared" si="83"/>
        <v>#N/A</v>
      </c>
      <c r="AB180" s="6" t="str">
        <f t="shared" si="84"/>
        <v/>
      </c>
      <c r="AC180" s="10">
        <f t="shared" si="85"/>
        <v>1</v>
      </c>
      <c r="AD180" s="6" t="e">
        <f t="shared" si="100"/>
        <v>#N/A</v>
      </c>
      <c r="AE180" s="6" t="e">
        <f t="shared" si="101"/>
        <v>#N/A</v>
      </c>
      <c r="AF180" s="6" t="e">
        <f t="shared" si="86"/>
        <v>#N/A</v>
      </c>
      <c r="AG180" s="6" t="e">
        <f t="shared" si="102"/>
        <v>#N/A</v>
      </c>
      <c r="AH180" s="11" t="str">
        <f t="shared" si="87"/>
        <v xml:space="preserve"> </v>
      </c>
      <c r="AI180" s="6" t="e">
        <f t="shared" si="103"/>
        <v>#N/A</v>
      </c>
      <c r="AJ180" s="6" t="e">
        <f t="shared" si="88"/>
        <v>#N/A</v>
      </c>
      <c r="AK180" s="6" t="e">
        <f t="shared" si="104"/>
        <v>#N/A</v>
      </c>
      <c r="AL180" s="6" t="e">
        <f t="shared" si="75"/>
        <v>#N/A</v>
      </c>
      <c r="AM180" s="6" t="e">
        <f t="shared" si="89"/>
        <v>#N/A</v>
      </c>
      <c r="AN180" s="6" t="e">
        <f t="shared" si="105"/>
        <v>#N/A</v>
      </c>
      <c r="AO180" s="6" t="e">
        <f t="shared" si="76"/>
        <v>#N/A</v>
      </c>
      <c r="AP180" s="6" t="e">
        <f t="shared" si="77"/>
        <v>#N/A</v>
      </c>
      <c r="AQ180" s="6" t="e">
        <f t="shared" si="78"/>
        <v>#N/A</v>
      </c>
      <c r="AR180" s="6">
        <f t="shared" si="90"/>
        <v>0</v>
      </c>
      <c r="AS180" s="6" t="e">
        <f t="shared" si="106"/>
        <v>#N/A</v>
      </c>
      <c r="AT180" s="6" t="str">
        <f t="shared" si="91"/>
        <v/>
      </c>
      <c r="AU180" s="6" t="str">
        <f t="shared" si="92"/>
        <v/>
      </c>
      <c r="AV180" s="6" t="str">
        <f t="shared" si="79"/>
        <v/>
      </c>
      <c r="AW180" s="103"/>
      <c r="BC180" s="3" t="s">
        <v>173</v>
      </c>
    </row>
    <row r="181" spans="1:55" s="12" customFormat="1" ht="13.5" customHeight="1" x14ac:dyDescent="0.2">
      <c r="A181" s="163">
        <v>166</v>
      </c>
      <c r="B181" s="7"/>
      <c r="C181" s="7"/>
      <c r="D181" s="120"/>
      <c r="E181" s="7"/>
      <c r="F181" s="7"/>
      <c r="G181" s="219"/>
      <c r="H181" s="7"/>
      <c r="I181" s="7"/>
      <c r="J181" s="9"/>
      <c r="K181" s="843"/>
      <c r="L181" s="838"/>
      <c r="M181" s="428"/>
      <c r="N181" s="429"/>
      <c r="O181" s="430"/>
      <c r="P181" s="422" t="str">
        <f t="shared" si="93"/>
        <v/>
      </c>
      <c r="Q181" s="422" t="str">
        <f t="shared" si="94"/>
        <v/>
      </c>
      <c r="R181" s="423" t="str">
        <f t="shared" si="95"/>
        <v/>
      </c>
      <c r="S181" s="424" t="str">
        <f t="shared" si="96"/>
        <v/>
      </c>
      <c r="T181" s="425" t="str">
        <f t="shared" si="97"/>
        <v/>
      </c>
      <c r="U181" s="425" t="str">
        <f t="shared" si="98"/>
        <v/>
      </c>
      <c r="V181" s="426" t="str">
        <f t="shared" si="99"/>
        <v/>
      </c>
      <c r="W181" s="38"/>
      <c r="X181" s="29" t="str">
        <f t="shared" si="80"/>
        <v/>
      </c>
      <c r="Y181" s="6" t="e">
        <f t="shared" si="81"/>
        <v>#N/A</v>
      </c>
      <c r="Z181" s="6" t="e">
        <f t="shared" si="82"/>
        <v>#N/A</v>
      </c>
      <c r="AA181" s="6" t="e">
        <f t="shared" si="83"/>
        <v>#N/A</v>
      </c>
      <c r="AB181" s="6" t="str">
        <f t="shared" si="84"/>
        <v/>
      </c>
      <c r="AC181" s="10">
        <f t="shared" si="85"/>
        <v>1</v>
      </c>
      <c r="AD181" s="6" t="e">
        <f t="shared" si="100"/>
        <v>#N/A</v>
      </c>
      <c r="AE181" s="6" t="e">
        <f t="shared" si="101"/>
        <v>#N/A</v>
      </c>
      <c r="AF181" s="6" t="e">
        <f t="shared" si="86"/>
        <v>#N/A</v>
      </c>
      <c r="AG181" s="6" t="e">
        <f t="shared" si="102"/>
        <v>#N/A</v>
      </c>
      <c r="AH181" s="11" t="str">
        <f t="shared" si="87"/>
        <v xml:space="preserve"> </v>
      </c>
      <c r="AI181" s="6" t="e">
        <f t="shared" si="103"/>
        <v>#N/A</v>
      </c>
      <c r="AJ181" s="6" t="e">
        <f t="shared" si="88"/>
        <v>#N/A</v>
      </c>
      <c r="AK181" s="6" t="e">
        <f t="shared" si="104"/>
        <v>#N/A</v>
      </c>
      <c r="AL181" s="6" t="e">
        <f t="shared" si="75"/>
        <v>#N/A</v>
      </c>
      <c r="AM181" s="6" t="e">
        <f t="shared" si="89"/>
        <v>#N/A</v>
      </c>
      <c r="AN181" s="6" t="e">
        <f t="shared" si="105"/>
        <v>#N/A</v>
      </c>
      <c r="AO181" s="6" t="e">
        <f t="shared" si="76"/>
        <v>#N/A</v>
      </c>
      <c r="AP181" s="6" t="e">
        <f t="shared" si="77"/>
        <v>#N/A</v>
      </c>
      <c r="AQ181" s="6" t="e">
        <f t="shared" si="78"/>
        <v>#N/A</v>
      </c>
      <c r="AR181" s="6">
        <f t="shared" si="90"/>
        <v>0</v>
      </c>
      <c r="AS181" s="6" t="e">
        <f t="shared" si="106"/>
        <v>#N/A</v>
      </c>
      <c r="AT181" s="6" t="str">
        <f t="shared" si="91"/>
        <v/>
      </c>
      <c r="AU181" s="6" t="str">
        <f t="shared" si="92"/>
        <v/>
      </c>
      <c r="AV181" s="6" t="str">
        <f t="shared" si="79"/>
        <v/>
      </c>
      <c r="AW181" s="103"/>
      <c r="BC181" s="3" t="s">
        <v>174</v>
      </c>
    </row>
    <row r="182" spans="1:55" s="12" customFormat="1" ht="13.5" customHeight="1" x14ac:dyDescent="0.2">
      <c r="A182" s="163">
        <v>167</v>
      </c>
      <c r="B182" s="7"/>
      <c r="C182" s="7"/>
      <c r="D182" s="120"/>
      <c r="E182" s="7"/>
      <c r="F182" s="7"/>
      <c r="G182" s="219"/>
      <c r="H182" s="7"/>
      <c r="I182" s="7"/>
      <c r="J182" s="9"/>
      <c r="K182" s="843"/>
      <c r="L182" s="838"/>
      <c r="M182" s="428"/>
      <c r="N182" s="429"/>
      <c r="O182" s="430"/>
      <c r="P182" s="422" t="str">
        <f t="shared" si="93"/>
        <v/>
      </c>
      <c r="Q182" s="422" t="str">
        <f t="shared" si="94"/>
        <v/>
      </c>
      <c r="R182" s="423" t="str">
        <f t="shared" si="95"/>
        <v/>
      </c>
      <c r="S182" s="424" t="str">
        <f t="shared" si="96"/>
        <v/>
      </c>
      <c r="T182" s="425" t="str">
        <f t="shared" si="97"/>
        <v/>
      </c>
      <c r="U182" s="425" t="str">
        <f t="shared" si="98"/>
        <v/>
      </c>
      <c r="V182" s="426" t="str">
        <f t="shared" si="99"/>
        <v/>
      </c>
      <c r="W182" s="38"/>
      <c r="X182" s="29" t="str">
        <f t="shared" si="80"/>
        <v/>
      </c>
      <c r="Y182" s="6" t="e">
        <f t="shared" si="81"/>
        <v>#N/A</v>
      </c>
      <c r="Z182" s="6" t="e">
        <f t="shared" si="82"/>
        <v>#N/A</v>
      </c>
      <c r="AA182" s="6" t="e">
        <f t="shared" si="83"/>
        <v>#N/A</v>
      </c>
      <c r="AB182" s="6" t="str">
        <f t="shared" si="84"/>
        <v/>
      </c>
      <c r="AC182" s="10">
        <f t="shared" si="85"/>
        <v>1</v>
      </c>
      <c r="AD182" s="6" t="e">
        <f t="shared" si="100"/>
        <v>#N/A</v>
      </c>
      <c r="AE182" s="6" t="e">
        <f t="shared" si="101"/>
        <v>#N/A</v>
      </c>
      <c r="AF182" s="6" t="e">
        <f t="shared" si="86"/>
        <v>#N/A</v>
      </c>
      <c r="AG182" s="6" t="e">
        <f t="shared" si="102"/>
        <v>#N/A</v>
      </c>
      <c r="AH182" s="11" t="str">
        <f t="shared" si="87"/>
        <v xml:space="preserve"> </v>
      </c>
      <c r="AI182" s="6" t="e">
        <f t="shared" si="103"/>
        <v>#N/A</v>
      </c>
      <c r="AJ182" s="6" t="e">
        <f t="shared" si="88"/>
        <v>#N/A</v>
      </c>
      <c r="AK182" s="6" t="e">
        <f t="shared" si="104"/>
        <v>#N/A</v>
      </c>
      <c r="AL182" s="6" t="e">
        <f t="shared" si="75"/>
        <v>#N/A</v>
      </c>
      <c r="AM182" s="6" t="e">
        <f t="shared" si="89"/>
        <v>#N/A</v>
      </c>
      <c r="AN182" s="6" t="e">
        <f t="shared" si="105"/>
        <v>#N/A</v>
      </c>
      <c r="AO182" s="6" t="e">
        <f t="shared" si="76"/>
        <v>#N/A</v>
      </c>
      <c r="AP182" s="6" t="e">
        <f t="shared" si="77"/>
        <v>#N/A</v>
      </c>
      <c r="AQ182" s="6" t="e">
        <f t="shared" si="78"/>
        <v>#N/A</v>
      </c>
      <c r="AR182" s="6">
        <f t="shared" si="90"/>
        <v>0</v>
      </c>
      <c r="AS182" s="6" t="e">
        <f t="shared" si="106"/>
        <v>#N/A</v>
      </c>
      <c r="AT182" s="6" t="str">
        <f t="shared" si="91"/>
        <v/>
      </c>
      <c r="AU182" s="6" t="str">
        <f t="shared" si="92"/>
        <v/>
      </c>
      <c r="AV182" s="6" t="str">
        <f t="shared" si="79"/>
        <v/>
      </c>
      <c r="AW182" s="103"/>
      <c r="BC182" s="3" t="s">
        <v>175</v>
      </c>
    </row>
    <row r="183" spans="1:55" s="12" customFormat="1" ht="13.5" customHeight="1" x14ac:dyDescent="0.2">
      <c r="A183" s="163">
        <v>168</v>
      </c>
      <c r="B183" s="7"/>
      <c r="C183" s="7"/>
      <c r="D183" s="120"/>
      <c r="E183" s="7"/>
      <c r="F183" s="7"/>
      <c r="G183" s="219"/>
      <c r="H183" s="7"/>
      <c r="I183" s="7"/>
      <c r="J183" s="9"/>
      <c r="K183" s="843"/>
      <c r="L183" s="838"/>
      <c r="M183" s="428"/>
      <c r="N183" s="429"/>
      <c r="O183" s="430"/>
      <c r="P183" s="422" t="str">
        <f t="shared" si="93"/>
        <v/>
      </c>
      <c r="Q183" s="422" t="str">
        <f t="shared" si="94"/>
        <v/>
      </c>
      <c r="R183" s="423" t="str">
        <f t="shared" si="95"/>
        <v/>
      </c>
      <c r="S183" s="424" t="str">
        <f t="shared" si="96"/>
        <v/>
      </c>
      <c r="T183" s="425" t="str">
        <f t="shared" si="97"/>
        <v/>
      </c>
      <c r="U183" s="425" t="str">
        <f t="shared" si="98"/>
        <v/>
      </c>
      <c r="V183" s="426" t="str">
        <f t="shared" si="99"/>
        <v/>
      </c>
      <c r="W183" s="38"/>
      <c r="X183" s="29" t="str">
        <f t="shared" si="80"/>
        <v/>
      </c>
      <c r="Y183" s="6" t="e">
        <f t="shared" si="81"/>
        <v>#N/A</v>
      </c>
      <c r="Z183" s="6" t="e">
        <f t="shared" si="82"/>
        <v>#N/A</v>
      </c>
      <c r="AA183" s="6" t="e">
        <f t="shared" si="83"/>
        <v>#N/A</v>
      </c>
      <c r="AB183" s="6" t="str">
        <f t="shared" si="84"/>
        <v/>
      </c>
      <c r="AC183" s="10">
        <f t="shared" si="85"/>
        <v>1</v>
      </c>
      <c r="AD183" s="6" t="e">
        <f t="shared" si="100"/>
        <v>#N/A</v>
      </c>
      <c r="AE183" s="6" t="e">
        <f t="shared" si="101"/>
        <v>#N/A</v>
      </c>
      <c r="AF183" s="6" t="e">
        <f t="shared" si="86"/>
        <v>#N/A</v>
      </c>
      <c r="AG183" s="6" t="e">
        <f t="shared" si="102"/>
        <v>#N/A</v>
      </c>
      <c r="AH183" s="11" t="str">
        <f t="shared" si="87"/>
        <v xml:space="preserve"> </v>
      </c>
      <c r="AI183" s="6" t="e">
        <f t="shared" si="103"/>
        <v>#N/A</v>
      </c>
      <c r="AJ183" s="6" t="e">
        <f t="shared" si="88"/>
        <v>#N/A</v>
      </c>
      <c r="AK183" s="6" t="e">
        <f t="shared" si="104"/>
        <v>#N/A</v>
      </c>
      <c r="AL183" s="6" t="e">
        <f t="shared" si="75"/>
        <v>#N/A</v>
      </c>
      <c r="AM183" s="6" t="e">
        <f t="shared" si="89"/>
        <v>#N/A</v>
      </c>
      <c r="AN183" s="6" t="e">
        <f t="shared" si="105"/>
        <v>#N/A</v>
      </c>
      <c r="AO183" s="6" t="e">
        <f t="shared" si="76"/>
        <v>#N/A</v>
      </c>
      <c r="AP183" s="6" t="e">
        <f t="shared" si="77"/>
        <v>#N/A</v>
      </c>
      <c r="AQ183" s="6" t="e">
        <f t="shared" si="78"/>
        <v>#N/A</v>
      </c>
      <c r="AR183" s="6">
        <f t="shared" si="90"/>
        <v>0</v>
      </c>
      <c r="AS183" s="6" t="e">
        <f t="shared" si="106"/>
        <v>#N/A</v>
      </c>
      <c r="AT183" s="6" t="str">
        <f t="shared" si="91"/>
        <v/>
      </c>
      <c r="AU183" s="6" t="str">
        <f t="shared" si="92"/>
        <v/>
      </c>
      <c r="AV183" s="6" t="str">
        <f t="shared" si="79"/>
        <v/>
      </c>
      <c r="AW183" s="103"/>
      <c r="BC183" s="3" t="s">
        <v>176</v>
      </c>
    </row>
    <row r="184" spans="1:55" s="12" customFormat="1" ht="13.5" customHeight="1" x14ac:dyDescent="0.2">
      <c r="A184" s="163">
        <v>169</v>
      </c>
      <c r="B184" s="7"/>
      <c r="C184" s="7"/>
      <c r="D184" s="120"/>
      <c r="E184" s="7"/>
      <c r="F184" s="7"/>
      <c r="G184" s="219"/>
      <c r="H184" s="7"/>
      <c r="I184" s="7"/>
      <c r="J184" s="9"/>
      <c r="K184" s="843"/>
      <c r="L184" s="838"/>
      <c r="M184" s="428"/>
      <c r="N184" s="429"/>
      <c r="O184" s="430"/>
      <c r="P184" s="422" t="str">
        <f t="shared" si="93"/>
        <v/>
      </c>
      <c r="Q184" s="422" t="str">
        <f t="shared" si="94"/>
        <v/>
      </c>
      <c r="R184" s="423" t="str">
        <f t="shared" si="95"/>
        <v/>
      </c>
      <c r="S184" s="424" t="str">
        <f t="shared" si="96"/>
        <v/>
      </c>
      <c r="T184" s="425" t="str">
        <f t="shared" si="97"/>
        <v/>
      </c>
      <c r="U184" s="425" t="str">
        <f t="shared" si="98"/>
        <v/>
      </c>
      <c r="V184" s="426" t="str">
        <f t="shared" si="99"/>
        <v/>
      </c>
      <c r="W184" s="38"/>
      <c r="X184" s="29" t="str">
        <f t="shared" si="80"/>
        <v/>
      </c>
      <c r="Y184" s="6" t="e">
        <f t="shared" si="81"/>
        <v>#N/A</v>
      </c>
      <c r="Z184" s="6" t="e">
        <f t="shared" si="82"/>
        <v>#N/A</v>
      </c>
      <c r="AA184" s="6" t="e">
        <f t="shared" si="83"/>
        <v>#N/A</v>
      </c>
      <c r="AB184" s="6" t="str">
        <f t="shared" si="84"/>
        <v/>
      </c>
      <c r="AC184" s="10">
        <f t="shared" si="85"/>
        <v>1</v>
      </c>
      <c r="AD184" s="6" t="e">
        <f t="shared" si="100"/>
        <v>#N/A</v>
      </c>
      <c r="AE184" s="6" t="e">
        <f t="shared" si="101"/>
        <v>#N/A</v>
      </c>
      <c r="AF184" s="6" t="e">
        <f t="shared" si="86"/>
        <v>#N/A</v>
      </c>
      <c r="AG184" s="6" t="e">
        <f t="shared" si="102"/>
        <v>#N/A</v>
      </c>
      <c r="AH184" s="11" t="str">
        <f t="shared" si="87"/>
        <v xml:space="preserve"> </v>
      </c>
      <c r="AI184" s="6" t="e">
        <f t="shared" si="103"/>
        <v>#N/A</v>
      </c>
      <c r="AJ184" s="6" t="e">
        <f t="shared" si="88"/>
        <v>#N/A</v>
      </c>
      <c r="AK184" s="6" t="e">
        <f t="shared" si="104"/>
        <v>#N/A</v>
      </c>
      <c r="AL184" s="6" t="e">
        <f t="shared" si="75"/>
        <v>#N/A</v>
      </c>
      <c r="AM184" s="6" t="e">
        <f t="shared" si="89"/>
        <v>#N/A</v>
      </c>
      <c r="AN184" s="6" t="e">
        <f t="shared" si="105"/>
        <v>#N/A</v>
      </c>
      <c r="AO184" s="6" t="e">
        <f t="shared" si="76"/>
        <v>#N/A</v>
      </c>
      <c r="AP184" s="6" t="e">
        <f t="shared" si="77"/>
        <v>#N/A</v>
      </c>
      <c r="AQ184" s="6" t="e">
        <f t="shared" si="78"/>
        <v>#N/A</v>
      </c>
      <c r="AR184" s="6">
        <f t="shared" si="90"/>
        <v>0</v>
      </c>
      <c r="AS184" s="6" t="e">
        <f t="shared" si="106"/>
        <v>#N/A</v>
      </c>
      <c r="AT184" s="6" t="str">
        <f t="shared" si="91"/>
        <v/>
      </c>
      <c r="AU184" s="6" t="str">
        <f t="shared" si="92"/>
        <v/>
      </c>
      <c r="AV184" s="6" t="str">
        <f t="shared" si="79"/>
        <v/>
      </c>
      <c r="AW184" s="103"/>
      <c r="BC184" s="3" t="s">
        <v>177</v>
      </c>
    </row>
    <row r="185" spans="1:55" s="12" customFormat="1" ht="13.5" customHeight="1" x14ac:dyDescent="0.2">
      <c r="A185" s="163">
        <v>170</v>
      </c>
      <c r="B185" s="7"/>
      <c r="C185" s="7"/>
      <c r="D185" s="120"/>
      <c r="E185" s="7"/>
      <c r="F185" s="7"/>
      <c r="G185" s="219"/>
      <c r="H185" s="7"/>
      <c r="I185" s="7"/>
      <c r="J185" s="9"/>
      <c r="K185" s="843"/>
      <c r="L185" s="838"/>
      <c r="M185" s="428"/>
      <c r="N185" s="429"/>
      <c r="O185" s="430"/>
      <c r="P185" s="422" t="str">
        <f t="shared" si="93"/>
        <v/>
      </c>
      <c r="Q185" s="422" t="str">
        <f t="shared" si="94"/>
        <v/>
      </c>
      <c r="R185" s="423" t="str">
        <f t="shared" si="95"/>
        <v/>
      </c>
      <c r="S185" s="424" t="str">
        <f t="shared" si="96"/>
        <v/>
      </c>
      <c r="T185" s="425" t="str">
        <f t="shared" si="97"/>
        <v/>
      </c>
      <c r="U185" s="425" t="str">
        <f t="shared" si="98"/>
        <v/>
      </c>
      <c r="V185" s="426" t="str">
        <f t="shared" si="99"/>
        <v/>
      </c>
      <c r="W185" s="38"/>
      <c r="X185" s="29" t="str">
        <f t="shared" si="80"/>
        <v/>
      </c>
      <c r="Y185" s="6" t="e">
        <f t="shared" si="81"/>
        <v>#N/A</v>
      </c>
      <c r="Z185" s="6" t="e">
        <f t="shared" si="82"/>
        <v>#N/A</v>
      </c>
      <c r="AA185" s="6" t="e">
        <f t="shared" si="83"/>
        <v>#N/A</v>
      </c>
      <c r="AB185" s="6" t="str">
        <f t="shared" si="84"/>
        <v/>
      </c>
      <c r="AC185" s="10">
        <f t="shared" si="85"/>
        <v>1</v>
      </c>
      <c r="AD185" s="6" t="e">
        <f t="shared" si="100"/>
        <v>#N/A</v>
      </c>
      <c r="AE185" s="6" t="e">
        <f t="shared" si="101"/>
        <v>#N/A</v>
      </c>
      <c r="AF185" s="6" t="e">
        <f t="shared" si="86"/>
        <v>#N/A</v>
      </c>
      <c r="AG185" s="6" t="e">
        <f t="shared" si="102"/>
        <v>#N/A</v>
      </c>
      <c r="AH185" s="11" t="str">
        <f t="shared" si="87"/>
        <v xml:space="preserve"> </v>
      </c>
      <c r="AI185" s="6" t="e">
        <f t="shared" si="103"/>
        <v>#N/A</v>
      </c>
      <c r="AJ185" s="6" t="e">
        <f t="shared" si="88"/>
        <v>#N/A</v>
      </c>
      <c r="AK185" s="6" t="e">
        <f t="shared" si="104"/>
        <v>#N/A</v>
      </c>
      <c r="AL185" s="6" t="e">
        <f t="shared" si="75"/>
        <v>#N/A</v>
      </c>
      <c r="AM185" s="6" t="e">
        <f t="shared" si="89"/>
        <v>#N/A</v>
      </c>
      <c r="AN185" s="6" t="e">
        <f t="shared" si="105"/>
        <v>#N/A</v>
      </c>
      <c r="AO185" s="6" t="e">
        <f t="shared" si="76"/>
        <v>#N/A</v>
      </c>
      <c r="AP185" s="6" t="e">
        <f t="shared" si="77"/>
        <v>#N/A</v>
      </c>
      <c r="AQ185" s="6" t="e">
        <f t="shared" si="78"/>
        <v>#N/A</v>
      </c>
      <c r="AR185" s="6">
        <f t="shared" si="90"/>
        <v>0</v>
      </c>
      <c r="AS185" s="6" t="e">
        <f t="shared" si="106"/>
        <v>#N/A</v>
      </c>
      <c r="AT185" s="6" t="str">
        <f t="shared" si="91"/>
        <v/>
      </c>
      <c r="AU185" s="6" t="str">
        <f t="shared" si="92"/>
        <v/>
      </c>
      <c r="AV185" s="6" t="str">
        <f t="shared" si="79"/>
        <v/>
      </c>
      <c r="AW185" s="103"/>
      <c r="BC185" s="3" t="s">
        <v>178</v>
      </c>
    </row>
    <row r="186" spans="1:55" s="12" customFormat="1" ht="13.5" customHeight="1" x14ac:dyDescent="0.2">
      <c r="A186" s="163">
        <v>171</v>
      </c>
      <c r="B186" s="7"/>
      <c r="C186" s="7"/>
      <c r="D186" s="120"/>
      <c r="E186" s="7"/>
      <c r="F186" s="7"/>
      <c r="G186" s="219"/>
      <c r="H186" s="7"/>
      <c r="I186" s="7"/>
      <c r="J186" s="9"/>
      <c r="K186" s="843"/>
      <c r="L186" s="838"/>
      <c r="M186" s="428"/>
      <c r="N186" s="429"/>
      <c r="O186" s="430"/>
      <c r="P186" s="422" t="str">
        <f t="shared" si="93"/>
        <v/>
      </c>
      <c r="Q186" s="422" t="str">
        <f t="shared" si="94"/>
        <v/>
      </c>
      <c r="R186" s="423" t="str">
        <f t="shared" si="95"/>
        <v/>
      </c>
      <c r="S186" s="424" t="str">
        <f t="shared" si="96"/>
        <v/>
      </c>
      <c r="T186" s="425" t="str">
        <f t="shared" si="97"/>
        <v/>
      </c>
      <c r="U186" s="425" t="str">
        <f t="shared" si="98"/>
        <v/>
      </c>
      <c r="V186" s="426" t="str">
        <f t="shared" si="99"/>
        <v/>
      </c>
      <c r="W186" s="38"/>
      <c r="X186" s="29" t="str">
        <f t="shared" si="80"/>
        <v/>
      </c>
      <c r="Y186" s="6" t="e">
        <f t="shared" si="81"/>
        <v>#N/A</v>
      </c>
      <c r="Z186" s="6" t="e">
        <f t="shared" si="82"/>
        <v>#N/A</v>
      </c>
      <c r="AA186" s="6" t="e">
        <f t="shared" si="83"/>
        <v>#N/A</v>
      </c>
      <c r="AB186" s="6" t="str">
        <f t="shared" si="84"/>
        <v/>
      </c>
      <c r="AC186" s="10">
        <f t="shared" si="85"/>
        <v>1</v>
      </c>
      <c r="AD186" s="6" t="e">
        <f t="shared" si="100"/>
        <v>#N/A</v>
      </c>
      <c r="AE186" s="6" t="e">
        <f t="shared" si="101"/>
        <v>#N/A</v>
      </c>
      <c r="AF186" s="6" t="e">
        <f t="shared" si="86"/>
        <v>#N/A</v>
      </c>
      <c r="AG186" s="6" t="e">
        <f t="shared" si="102"/>
        <v>#N/A</v>
      </c>
      <c r="AH186" s="11" t="str">
        <f t="shared" si="87"/>
        <v xml:space="preserve"> </v>
      </c>
      <c r="AI186" s="6" t="e">
        <f t="shared" si="103"/>
        <v>#N/A</v>
      </c>
      <c r="AJ186" s="6" t="e">
        <f t="shared" si="88"/>
        <v>#N/A</v>
      </c>
      <c r="AK186" s="6" t="e">
        <f t="shared" si="104"/>
        <v>#N/A</v>
      </c>
      <c r="AL186" s="6" t="e">
        <f t="shared" si="75"/>
        <v>#N/A</v>
      </c>
      <c r="AM186" s="6" t="e">
        <f t="shared" si="89"/>
        <v>#N/A</v>
      </c>
      <c r="AN186" s="6" t="e">
        <f t="shared" si="105"/>
        <v>#N/A</v>
      </c>
      <c r="AO186" s="6" t="e">
        <f t="shared" si="76"/>
        <v>#N/A</v>
      </c>
      <c r="AP186" s="6" t="e">
        <f t="shared" si="77"/>
        <v>#N/A</v>
      </c>
      <c r="AQ186" s="6" t="e">
        <f t="shared" si="78"/>
        <v>#N/A</v>
      </c>
      <c r="AR186" s="6">
        <f t="shared" si="90"/>
        <v>0</v>
      </c>
      <c r="AS186" s="6" t="e">
        <f t="shared" si="106"/>
        <v>#N/A</v>
      </c>
      <c r="AT186" s="6" t="str">
        <f t="shared" si="91"/>
        <v/>
      </c>
      <c r="AU186" s="6" t="str">
        <f t="shared" si="92"/>
        <v/>
      </c>
      <c r="AV186" s="6" t="str">
        <f t="shared" si="79"/>
        <v/>
      </c>
      <c r="AW186" s="103"/>
      <c r="BC186" s="3" t="s">
        <v>179</v>
      </c>
    </row>
    <row r="187" spans="1:55" s="12" customFormat="1" ht="13.5" customHeight="1" x14ac:dyDescent="0.2">
      <c r="A187" s="163">
        <v>172</v>
      </c>
      <c r="B187" s="7"/>
      <c r="C187" s="7"/>
      <c r="D187" s="120"/>
      <c r="E187" s="7"/>
      <c r="F187" s="7"/>
      <c r="G187" s="219"/>
      <c r="H187" s="7"/>
      <c r="I187" s="7"/>
      <c r="J187" s="9"/>
      <c r="K187" s="843"/>
      <c r="L187" s="838"/>
      <c r="M187" s="428"/>
      <c r="N187" s="429"/>
      <c r="O187" s="430"/>
      <c r="P187" s="422" t="str">
        <f t="shared" si="93"/>
        <v/>
      </c>
      <c r="Q187" s="422" t="str">
        <f t="shared" si="94"/>
        <v/>
      </c>
      <c r="R187" s="423" t="str">
        <f t="shared" si="95"/>
        <v/>
      </c>
      <c r="S187" s="424" t="str">
        <f t="shared" si="96"/>
        <v/>
      </c>
      <c r="T187" s="425" t="str">
        <f t="shared" si="97"/>
        <v/>
      </c>
      <c r="U187" s="425" t="str">
        <f t="shared" si="98"/>
        <v/>
      </c>
      <c r="V187" s="426" t="str">
        <f t="shared" si="99"/>
        <v/>
      </c>
      <c r="W187" s="38"/>
      <c r="X187" s="29" t="str">
        <f t="shared" si="80"/>
        <v/>
      </c>
      <c r="Y187" s="6" t="e">
        <f t="shared" si="81"/>
        <v>#N/A</v>
      </c>
      <c r="Z187" s="6" t="e">
        <f t="shared" si="82"/>
        <v>#N/A</v>
      </c>
      <c r="AA187" s="6" t="e">
        <f t="shared" si="83"/>
        <v>#N/A</v>
      </c>
      <c r="AB187" s="6" t="str">
        <f t="shared" si="84"/>
        <v/>
      </c>
      <c r="AC187" s="10">
        <f t="shared" si="85"/>
        <v>1</v>
      </c>
      <c r="AD187" s="6" t="e">
        <f t="shared" si="100"/>
        <v>#N/A</v>
      </c>
      <c r="AE187" s="6" t="e">
        <f t="shared" si="101"/>
        <v>#N/A</v>
      </c>
      <c r="AF187" s="6" t="e">
        <f t="shared" si="86"/>
        <v>#N/A</v>
      </c>
      <c r="AG187" s="6" t="e">
        <f t="shared" si="102"/>
        <v>#N/A</v>
      </c>
      <c r="AH187" s="11" t="str">
        <f t="shared" si="87"/>
        <v xml:space="preserve"> </v>
      </c>
      <c r="AI187" s="6" t="e">
        <f t="shared" si="103"/>
        <v>#N/A</v>
      </c>
      <c r="AJ187" s="6" t="e">
        <f t="shared" si="88"/>
        <v>#N/A</v>
      </c>
      <c r="AK187" s="6" t="e">
        <f t="shared" si="104"/>
        <v>#N/A</v>
      </c>
      <c r="AL187" s="6" t="e">
        <f t="shared" si="75"/>
        <v>#N/A</v>
      </c>
      <c r="AM187" s="6" t="e">
        <f t="shared" si="89"/>
        <v>#N/A</v>
      </c>
      <c r="AN187" s="6" t="e">
        <f t="shared" si="105"/>
        <v>#N/A</v>
      </c>
      <c r="AO187" s="6" t="e">
        <f t="shared" si="76"/>
        <v>#N/A</v>
      </c>
      <c r="AP187" s="6" t="e">
        <f t="shared" si="77"/>
        <v>#N/A</v>
      </c>
      <c r="AQ187" s="6" t="e">
        <f t="shared" si="78"/>
        <v>#N/A</v>
      </c>
      <c r="AR187" s="6">
        <f t="shared" si="90"/>
        <v>0</v>
      </c>
      <c r="AS187" s="6" t="e">
        <f t="shared" si="106"/>
        <v>#N/A</v>
      </c>
      <c r="AT187" s="6" t="str">
        <f t="shared" si="91"/>
        <v/>
      </c>
      <c r="AU187" s="6" t="str">
        <f t="shared" si="92"/>
        <v/>
      </c>
      <c r="AV187" s="6" t="str">
        <f t="shared" si="79"/>
        <v/>
      </c>
      <c r="AW187" s="103"/>
      <c r="BC187" s="3" t="s">
        <v>180</v>
      </c>
    </row>
    <row r="188" spans="1:55" s="12" customFormat="1" ht="13.5" customHeight="1" x14ac:dyDescent="0.2">
      <c r="A188" s="163">
        <v>173</v>
      </c>
      <c r="B188" s="7"/>
      <c r="C188" s="7"/>
      <c r="D188" s="120"/>
      <c r="E188" s="7"/>
      <c r="F188" s="7"/>
      <c r="G188" s="219"/>
      <c r="H188" s="7"/>
      <c r="I188" s="7"/>
      <c r="J188" s="9"/>
      <c r="K188" s="843"/>
      <c r="L188" s="838"/>
      <c r="M188" s="428"/>
      <c r="N188" s="429"/>
      <c r="O188" s="430"/>
      <c r="P188" s="422" t="str">
        <f t="shared" si="93"/>
        <v/>
      </c>
      <c r="Q188" s="422" t="str">
        <f t="shared" si="94"/>
        <v/>
      </c>
      <c r="R188" s="423" t="str">
        <f t="shared" si="95"/>
        <v/>
      </c>
      <c r="S188" s="424" t="str">
        <f t="shared" si="96"/>
        <v/>
      </c>
      <c r="T188" s="425" t="str">
        <f t="shared" si="97"/>
        <v/>
      </c>
      <c r="U188" s="425" t="str">
        <f t="shared" si="98"/>
        <v/>
      </c>
      <c r="V188" s="426" t="str">
        <f t="shared" si="99"/>
        <v/>
      </c>
      <c r="W188" s="38"/>
      <c r="X188" s="29" t="str">
        <f t="shared" si="80"/>
        <v/>
      </c>
      <c r="Y188" s="6" t="e">
        <f t="shared" si="81"/>
        <v>#N/A</v>
      </c>
      <c r="Z188" s="6" t="e">
        <f t="shared" si="82"/>
        <v>#N/A</v>
      </c>
      <c r="AA188" s="6" t="e">
        <f t="shared" si="83"/>
        <v>#N/A</v>
      </c>
      <c r="AB188" s="6" t="str">
        <f t="shared" si="84"/>
        <v/>
      </c>
      <c r="AC188" s="10">
        <f t="shared" si="85"/>
        <v>1</v>
      </c>
      <c r="AD188" s="6" t="e">
        <f t="shared" si="100"/>
        <v>#N/A</v>
      </c>
      <c r="AE188" s="6" t="e">
        <f t="shared" si="101"/>
        <v>#N/A</v>
      </c>
      <c r="AF188" s="6" t="e">
        <f t="shared" si="86"/>
        <v>#N/A</v>
      </c>
      <c r="AG188" s="6" t="e">
        <f t="shared" si="102"/>
        <v>#N/A</v>
      </c>
      <c r="AH188" s="11" t="str">
        <f t="shared" si="87"/>
        <v xml:space="preserve"> </v>
      </c>
      <c r="AI188" s="6" t="e">
        <f t="shared" si="103"/>
        <v>#N/A</v>
      </c>
      <c r="AJ188" s="6" t="e">
        <f t="shared" si="88"/>
        <v>#N/A</v>
      </c>
      <c r="AK188" s="6" t="e">
        <f t="shared" si="104"/>
        <v>#N/A</v>
      </c>
      <c r="AL188" s="6" t="e">
        <f t="shared" si="75"/>
        <v>#N/A</v>
      </c>
      <c r="AM188" s="6" t="e">
        <f t="shared" si="89"/>
        <v>#N/A</v>
      </c>
      <c r="AN188" s="6" t="e">
        <f t="shared" si="105"/>
        <v>#N/A</v>
      </c>
      <c r="AO188" s="6" t="e">
        <f t="shared" si="76"/>
        <v>#N/A</v>
      </c>
      <c r="AP188" s="6" t="e">
        <f t="shared" si="77"/>
        <v>#N/A</v>
      </c>
      <c r="AQ188" s="6" t="e">
        <f t="shared" si="78"/>
        <v>#N/A</v>
      </c>
      <c r="AR188" s="6">
        <f t="shared" si="90"/>
        <v>0</v>
      </c>
      <c r="AS188" s="6" t="e">
        <f t="shared" si="106"/>
        <v>#N/A</v>
      </c>
      <c r="AT188" s="6" t="str">
        <f t="shared" si="91"/>
        <v/>
      </c>
      <c r="AU188" s="6" t="str">
        <f t="shared" si="92"/>
        <v/>
      </c>
      <c r="AV188" s="6" t="str">
        <f t="shared" si="79"/>
        <v/>
      </c>
      <c r="AW188" s="103"/>
      <c r="BC188" s="3" t="s">
        <v>517</v>
      </c>
    </row>
    <row r="189" spans="1:55" s="12" customFormat="1" ht="13.5" customHeight="1" x14ac:dyDescent="0.2">
      <c r="A189" s="163">
        <v>174</v>
      </c>
      <c r="B189" s="7"/>
      <c r="C189" s="7"/>
      <c r="D189" s="120"/>
      <c r="E189" s="7"/>
      <c r="F189" s="7"/>
      <c r="G189" s="219"/>
      <c r="H189" s="7"/>
      <c r="I189" s="7"/>
      <c r="J189" s="9"/>
      <c r="K189" s="843"/>
      <c r="L189" s="838"/>
      <c r="M189" s="428"/>
      <c r="N189" s="429"/>
      <c r="O189" s="430"/>
      <c r="P189" s="422" t="str">
        <f t="shared" si="93"/>
        <v/>
      </c>
      <c r="Q189" s="422" t="str">
        <f t="shared" si="94"/>
        <v/>
      </c>
      <c r="R189" s="423" t="str">
        <f t="shared" si="95"/>
        <v/>
      </c>
      <c r="S189" s="424" t="str">
        <f t="shared" si="96"/>
        <v/>
      </c>
      <c r="T189" s="425" t="str">
        <f t="shared" si="97"/>
        <v/>
      </c>
      <c r="U189" s="425" t="str">
        <f t="shared" si="98"/>
        <v/>
      </c>
      <c r="V189" s="426" t="str">
        <f t="shared" si="99"/>
        <v/>
      </c>
      <c r="W189" s="38"/>
      <c r="X189" s="29" t="str">
        <f t="shared" si="80"/>
        <v/>
      </c>
      <c r="Y189" s="6" t="e">
        <f t="shared" si="81"/>
        <v>#N/A</v>
      </c>
      <c r="Z189" s="6" t="e">
        <f t="shared" si="82"/>
        <v>#N/A</v>
      </c>
      <c r="AA189" s="6" t="e">
        <f t="shared" si="83"/>
        <v>#N/A</v>
      </c>
      <c r="AB189" s="6" t="str">
        <f t="shared" si="84"/>
        <v/>
      </c>
      <c r="AC189" s="10">
        <f t="shared" si="85"/>
        <v>1</v>
      </c>
      <c r="AD189" s="6" t="e">
        <f t="shared" si="100"/>
        <v>#N/A</v>
      </c>
      <c r="AE189" s="6" t="e">
        <f t="shared" si="101"/>
        <v>#N/A</v>
      </c>
      <c r="AF189" s="6" t="e">
        <f t="shared" si="86"/>
        <v>#N/A</v>
      </c>
      <c r="AG189" s="6" t="e">
        <f t="shared" si="102"/>
        <v>#N/A</v>
      </c>
      <c r="AH189" s="11" t="str">
        <f t="shared" si="87"/>
        <v xml:space="preserve"> </v>
      </c>
      <c r="AI189" s="6" t="e">
        <f t="shared" si="103"/>
        <v>#N/A</v>
      </c>
      <c r="AJ189" s="6" t="e">
        <f t="shared" si="88"/>
        <v>#N/A</v>
      </c>
      <c r="AK189" s="6" t="e">
        <f t="shared" si="104"/>
        <v>#N/A</v>
      </c>
      <c r="AL189" s="6" t="e">
        <f t="shared" si="75"/>
        <v>#N/A</v>
      </c>
      <c r="AM189" s="6" t="e">
        <f t="shared" si="89"/>
        <v>#N/A</v>
      </c>
      <c r="AN189" s="6" t="e">
        <f t="shared" si="105"/>
        <v>#N/A</v>
      </c>
      <c r="AO189" s="6" t="e">
        <f t="shared" si="76"/>
        <v>#N/A</v>
      </c>
      <c r="AP189" s="6" t="e">
        <f t="shared" si="77"/>
        <v>#N/A</v>
      </c>
      <c r="AQ189" s="6" t="e">
        <f t="shared" si="78"/>
        <v>#N/A</v>
      </c>
      <c r="AR189" s="6">
        <f t="shared" si="90"/>
        <v>0</v>
      </c>
      <c r="AS189" s="6" t="e">
        <f t="shared" si="106"/>
        <v>#N/A</v>
      </c>
      <c r="AT189" s="6" t="str">
        <f t="shared" si="91"/>
        <v/>
      </c>
      <c r="AU189" s="6" t="str">
        <f t="shared" si="92"/>
        <v/>
      </c>
      <c r="AV189" s="6" t="str">
        <f t="shared" si="79"/>
        <v/>
      </c>
      <c r="AW189" s="103"/>
      <c r="BC189" s="3" t="s">
        <v>519</v>
      </c>
    </row>
    <row r="190" spans="1:55" s="12" customFormat="1" ht="13.5" customHeight="1" x14ac:dyDescent="0.2">
      <c r="A190" s="163">
        <v>175</v>
      </c>
      <c r="B190" s="7"/>
      <c r="C190" s="7"/>
      <c r="D190" s="120"/>
      <c r="E190" s="7"/>
      <c r="F190" s="7"/>
      <c r="G190" s="219"/>
      <c r="H190" s="7"/>
      <c r="I190" s="7"/>
      <c r="J190" s="9"/>
      <c r="K190" s="843"/>
      <c r="L190" s="838"/>
      <c r="M190" s="428"/>
      <c r="N190" s="429"/>
      <c r="O190" s="430"/>
      <c r="P190" s="422" t="str">
        <f t="shared" si="93"/>
        <v/>
      </c>
      <c r="Q190" s="422" t="str">
        <f t="shared" si="94"/>
        <v/>
      </c>
      <c r="R190" s="423" t="str">
        <f t="shared" si="95"/>
        <v/>
      </c>
      <c r="S190" s="424" t="str">
        <f t="shared" si="96"/>
        <v/>
      </c>
      <c r="T190" s="425" t="str">
        <f t="shared" si="97"/>
        <v/>
      </c>
      <c r="U190" s="425" t="str">
        <f t="shared" si="98"/>
        <v/>
      </c>
      <c r="V190" s="426" t="str">
        <f t="shared" si="99"/>
        <v/>
      </c>
      <c r="W190" s="38"/>
      <c r="X190" s="29" t="str">
        <f t="shared" si="80"/>
        <v/>
      </c>
      <c r="Y190" s="6" t="e">
        <f t="shared" si="81"/>
        <v>#N/A</v>
      </c>
      <c r="Z190" s="6" t="e">
        <f t="shared" si="82"/>
        <v>#N/A</v>
      </c>
      <c r="AA190" s="6" t="e">
        <f t="shared" si="83"/>
        <v>#N/A</v>
      </c>
      <c r="AB190" s="6" t="str">
        <f t="shared" si="84"/>
        <v/>
      </c>
      <c r="AC190" s="10">
        <f t="shared" si="85"/>
        <v>1</v>
      </c>
      <c r="AD190" s="6" t="e">
        <f t="shared" si="100"/>
        <v>#N/A</v>
      </c>
      <c r="AE190" s="6" t="e">
        <f t="shared" si="101"/>
        <v>#N/A</v>
      </c>
      <c r="AF190" s="6" t="e">
        <f t="shared" si="86"/>
        <v>#N/A</v>
      </c>
      <c r="AG190" s="6" t="e">
        <f t="shared" si="102"/>
        <v>#N/A</v>
      </c>
      <c r="AH190" s="11" t="str">
        <f t="shared" si="87"/>
        <v xml:space="preserve"> </v>
      </c>
      <c r="AI190" s="6" t="e">
        <f t="shared" si="103"/>
        <v>#N/A</v>
      </c>
      <c r="AJ190" s="6" t="e">
        <f t="shared" si="88"/>
        <v>#N/A</v>
      </c>
      <c r="AK190" s="6" t="e">
        <f t="shared" si="104"/>
        <v>#N/A</v>
      </c>
      <c r="AL190" s="6" t="e">
        <f t="shared" si="75"/>
        <v>#N/A</v>
      </c>
      <c r="AM190" s="6" t="e">
        <f t="shared" si="89"/>
        <v>#N/A</v>
      </c>
      <c r="AN190" s="6" t="e">
        <f t="shared" si="105"/>
        <v>#N/A</v>
      </c>
      <c r="AO190" s="6" t="e">
        <f t="shared" si="76"/>
        <v>#N/A</v>
      </c>
      <c r="AP190" s="6" t="e">
        <f t="shared" si="77"/>
        <v>#N/A</v>
      </c>
      <c r="AQ190" s="6" t="e">
        <f t="shared" si="78"/>
        <v>#N/A</v>
      </c>
      <c r="AR190" s="6">
        <f t="shared" si="90"/>
        <v>0</v>
      </c>
      <c r="AS190" s="6" t="e">
        <f t="shared" si="106"/>
        <v>#N/A</v>
      </c>
      <c r="AT190" s="6" t="str">
        <f t="shared" si="91"/>
        <v/>
      </c>
      <c r="AU190" s="6" t="str">
        <f t="shared" si="92"/>
        <v/>
      </c>
      <c r="AV190" s="6" t="str">
        <f t="shared" si="79"/>
        <v/>
      </c>
      <c r="AW190" s="103"/>
      <c r="BC190" s="3" t="s">
        <v>521</v>
      </c>
    </row>
    <row r="191" spans="1:55" s="12" customFormat="1" ht="13.5" customHeight="1" x14ac:dyDescent="0.2">
      <c r="A191" s="163">
        <v>176</v>
      </c>
      <c r="B191" s="7"/>
      <c r="C191" s="7"/>
      <c r="D191" s="120"/>
      <c r="E191" s="7"/>
      <c r="F191" s="7"/>
      <c r="G191" s="219"/>
      <c r="H191" s="7"/>
      <c r="I191" s="7"/>
      <c r="J191" s="9"/>
      <c r="K191" s="843"/>
      <c r="L191" s="838"/>
      <c r="M191" s="428"/>
      <c r="N191" s="429"/>
      <c r="O191" s="430"/>
      <c r="P191" s="422" t="str">
        <f t="shared" si="93"/>
        <v/>
      </c>
      <c r="Q191" s="422" t="str">
        <f t="shared" si="94"/>
        <v/>
      </c>
      <c r="R191" s="423" t="str">
        <f t="shared" si="95"/>
        <v/>
      </c>
      <c r="S191" s="424" t="str">
        <f t="shared" si="96"/>
        <v/>
      </c>
      <c r="T191" s="425" t="str">
        <f t="shared" si="97"/>
        <v/>
      </c>
      <c r="U191" s="425" t="str">
        <f t="shared" si="98"/>
        <v/>
      </c>
      <c r="V191" s="426" t="str">
        <f t="shared" si="99"/>
        <v/>
      </c>
      <c r="W191" s="38"/>
      <c r="X191" s="29" t="str">
        <f t="shared" si="80"/>
        <v/>
      </c>
      <c r="Y191" s="6" t="e">
        <f t="shared" si="81"/>
        <v>#N/A</v>
      </c>
      <c r="Z191" s="6" t="e">
        <f t="shared" si="82"/>
        <v>#N/A</v>
      </c>
      <c r="AA191" s="6" t="e">
        <f t="shared" si="83"/>
        <v>#N/A</v>
      </c>
      <c r="AB191" s="6" t="str">
        <f t="shared" si="84"/>
        <v/>
      </c>
      <c r="AC191" s="10">
        <f t="shared" si="85"/>
        <v>1</v>
      </c>
      <c r="AD191" s="6" t="e">
        <f t="shared" si="100"/>
        <v>#N/A</v>
      </c>
      <c r="AE191" s="6" t="e">
        <f t="shared" si="101"/>
        <v>#N/A</v>
      </c>
      <c r="AF191" s="6" t="e">
        <f t="shared" si="86"/>
        <v>#N/A</v>
      </c>
      <c r="AG191" s="6" t="e">
        <f t="shared" si="102"/>
        <v>#N/A</v>
      </c>
      <c r="AH191" s="11" t="str">
        <f t="shared" si="87"/>
        <v xml:space="preserve"> </v>
      </c>
      <c r="AI191" s="6" t="e">
        <f t="shared" si="103"/>
        <v>#N/A</v>
      </c>
      <c r="AJ191" s="6" t="e">
        <f t="shared" si="88"/>
        <v>#N/A</v>
      </c>
      <c r="AK191" s="6" t="e">
        <f t="shared" si="104"/>
        <v>#N/A</v>
      </c>
      <c r="AL191" s="6" t="e">
        <f t="shared" si="75"/>
        <v>#N/A</v>
      </c>
      <c r="AM191" s="6" t="e">
        <f t="shared" si="89"/>
        <v>#N/A</v>
      </c>
      <c r="AN191" s="6" t="e">
        <f t="shared" si="105"/>
        <v>#N/A</v>
      </c>
      <c r="AO191" s="6" t="e">
        <f t="shared" si="76"/>
        <v>#N/A</v>
      </c>
      <c r="AP191" s="6" t="e">
        <f t="shared" si="77"/>
        <v>#N/A</v>
      </c>
      <c r="AQ191" s="6" t="e">
        <f t="shared" si="78"/>
        <v>#N/A</v>
      </c>
      <c r="AR191" s="6">
        <f t="shared" si="90"/>
        <v>0</v>
      </c>
      <c r="AS191" s="6" t="e">
        <f t="shared" si="106"/>
        <v>#N/A</v>
      </c>
      <c r="AT191" s="6" t="str">
        <f t="shared" si="91"/>
        <v/>
      </c>
      <c r="AU191" s="6" t="str">
        <f t="shared" si="92"/>
        <v/>
      </c>
      <c r="AV191" s="6" t="str">
        <f t="shared" si="79"/>
        <v/>
      </c>
      <c r="AW191" s="103"/>
      <c r="BC191" s="3" t="s">
        <v>294</v>
      </c>
    </row>
    <row r="192" spans="1:55" s="12" customFormat="1" ht="13.5" customHeight="1" x14ac:dyDescent="0.2">
      <c r="A192" s="163">
        <v>177</v>
      </c>
      <c r="B192" s="7"/>
      <c r="C192" s="7"/>
      <c r="D192" s="120"/>
      <c r="E192" s="7"/>
      <c r="F192" s="7"/>
      <c r="G192" s="219"/>
      <c r="H192" s="7"/>
      <c r="I192" s="7"/>
      <c r="J192" s="9"/>
      <c r="K192" s="843"/>
      <c r="L192" s="838"/>
      <c r="M192" s="428"/>
      <c r="N192" s="429"/>
      <c r="O192" s="430"/>
      <c r="P192" s="422" t="str">
        <f t="shared" si="93"/>
        <v/>
      </c>
      <c r="Q192" s="422" t="str">
        <f t="shared" si="94"/>
        <v/>
      </c>
      <c r="R192" s="423" t="str">
        <f t="shared" si="95"/>
        <v/>
      </c>
      <c r="S192" s="424" t="str">
        <f t="shared" si="96"/>
        <v/>
      </c>
      <c r="T192" s="425" t="str">
        <f t="shared" si="97"/>
        <v/>
      </c>
      <c r="U192" s="425" t="str">
        <f t="shared" si="98"/>
        <v/>
      </c>
      <c r="V192" s="426" t="str">
        <f t="shared" si="99"/>
        <v/>
      </c>
      <c r="W192" s="38"/>
      <c r="X192" s="29" t="str">
        <f t="shared" si="80"/>
        <v/>
      </c>
      <c r="Y192" s="6" t="e">
        <f t="shared" si="81"/>
        <v>#N/A</v>
      </c>
      <c r="Z192" s="6" t="e">
        <f t="shared" si="82"/>
        <v>#N/A</v>
      </c>
      <c r="AA192" s="6" t="e">
        <f t="shared" si="83"/>
        <v>#N/A</v>
      </c>
      <c r="AB192" s="6" t="str">
        <f t="shared" si="84"/>
        <v/>
      </c>
      <c r="AC192" s="10">
        <f t="shared" si="85"/>
        <v>1</v>
      </c>
      <c r="AD192" s="6" t="e">
        <f t="shared" si="100"/>
        <v>#N/A</v>
      </c>
      <c r="AE192" s="6" t="e">
        <f t="shared" si="101"/>
        <v>#N/A</v>
      </c>
      <c r="AF192" s="6" t="e">
        <f t="shared" si="86"/>
        <v>#N/A</v>
      </c>
      <c r="AG192" s="6" t="e">
        <f t="shared" si="102"/>
        <v>#N/A</v>
      </c>
      <c r="AH192" s="11" t="str">
        <f t="shared" si="87"/>
        <v xml:space="preserve"> </v>
      </c>
      <c r="AI192" s="6" t="e">
        <f t="shared" si="103"/>
        <v>#N/A</v>
      </c>
      <c r="AJ192" s="6" t="e">
        <f t="shared" si="88"/>
        <v>#N/A</v>
      </c>
      <c r="AK192" s="6" t="e">
        <f t="shared" si="104"/>
        <v>#N/A</v>
      </c>
      <c r="AL192" s="6" t="e">
        <f t="shared" si="75"/>
        <v>#N/A</v>
      </c>
      <c r="AM192" s="6" t="e">
        <f t="shared" si="89"/>
        <v>#N/A</v>
      </c>
      <c r="AN192" s="6" t="e">
        <f t="shared" si="105"/>
        <v>#N/A</v>
      </c>
      <c r="AO192" s="6" t="e">
        <f t="shared" si="76"/>
        <v>#N/A</v>
      </c>
      <c r="AP192" s="6" t="e">
        <f t="shared" si="77"/>
        <v>#N/A</v>
      </c>
      <c r="AQ192" s="6" t="e">
        <f t="shared" si="78"/>
        <v>#N/A</v>
      </c>
      <c r="AR192" s="6">
        <f t="shared" si="90"/>
        <v>0</v>
      </c>
      <c r="AS192" s="6" t="e">
        <f t="shared" si="106"/>
        <v>#N/A</v>
      </c>
      <c r="AT192" s="6" t="str">
        <f t="shared" si="91"/>
        <v/>
      </c>
      <c r="AU192" s="6" t="str">
        <f t="shared" si="92"/>
        <v/>
      </c>
      <c r="AV192" s="6" t="str">
        <f t="shared" si="79"/>
        <v/>
      </c>
      <c r="AW192" s="103"/>
      <c r="BC192" s="3" t="s">
        <v>296</v>
      </c>
    </row>
    <row r="193" spans="1:55" s="12" customFormat="1" ht="13.5" customHeight="1" x14ac:dyDescent="0.2">
      <c r="A193" s="163">
        <v>178</v>
      </c>
      <c r="B193" s="7"/>
      <c r="C193" s="7"/>
      <c r="D193" s="120"/>
      <c r="E193" s="7"/>
      <c r="F193" s="7"/>
      <c r="G193" s="219"/>
      <c r="H193" s="7"/>
      <c r="I193" s="7"/>
      <c r="J193" s="9"/>
      <c r="K193" s="843"/>
      <c r="L193" s="838"/>
      <c r="M193" s="428"/>
      <c r="N193" s="429"/>
      <c r="O193" s="430"/>
      <c r="P193" s="422" t="str">
        <f t="shared" si="93"/>
        <v/>
      </c>
      <c r="Q193" s="422" t="str">
        <f t="shared" si="94"/>
        <v/>
      </c>
      <c r="R193" s="423" t="str">
        <f t="shared" si="95"/>
        <v/>
      </c>
      <c r="S193" s="424" t="str">
        <f t="shared" si="96"/>
        <v/>
      </c>
      <c r="T193" s="425" t="str">
        <f t="shared" si="97"/>
        <v/>
      </c>
      <c r="U193" s="425" t="str">
        <f t="shared" si="98"/>
        <v/>
      </c>
      <c r="V193" s="426" t="str">
        <f t="shared" si="99"/>
        <v/>
      </c>
      <c r="W193" s="38"/>
      <c r="X193" s="29" t="str">
        <f t="shared" si="80"/>
        <v/>
      </c>
      <c r="Y193" s="6" t="e">
        <f t="shared" si="81"/>
        <v>#N/A</v>
      </c>
      <c r="Z193" s="6" t="e">
        <f t="shared" si="82"/>
        <v>#N/A</v>
      </c>
      <c r="AA193" s="6" t="e">
        <f t="shared" si="83"/>
        <v>#N/A</v>
      </c>
      <c r="AB193" s="6" t="str">
        <f t="shared" si="84"/>
        <v/>
      </c>
      <c r="AC193" s="10">
        <f t="shared" si="85"/>
        <v>1</v>
      </c>
      <c r="AD193" s="6" t="e">
        <f t="shared" si="100"/>
        <v>#N/A</v>
      </c>
      <c r="AE193" s="6" t="e">
        <f t="shared" si="101"/>
        <v>#N/A</v>
      </c>
      <c r="AF193" s="6" t="e">
        <f t="shared" si="86"/>
        <v>#N/A</v>
      </c>
      <c r="AG193" s="6" t="e">
        <f t="shared" si="102"/>
        <v>#N/A</v>
      </c>
      <c r="AH193" s="11" t="str">
        <f t="shared" si="87"/>
        <v xml:space="preserve"> </v>
      </c>
      <c r="AI193" s="6" t="e">
        <f t="shared" si="103"/>
        <v>#N/A</v>
      </c>
      <c r="AJ193" s="6" t="e">
        <f t="shared" si="88"/>
        <v>#N/A</v>
      </c>
      <c r="AK193" s="6" t="e">
        <f t="shared" si="104"/>
        <v>#N/A</v>
      </c>
      <c r="AL193" s="6" t="e">
        <f t="shared" ref="AL193:AL256" si="107">VLOOKUP(AE193,$BT$17:$BX$21,2,FALSE)</f>
        <v>#N/A</v>
      </c>
      <c r="AM193" s="6" t="e">
        <f t="shared" si="89"/>
        <v>#N/A</v>
      </c>
      <c r="AN193" s="6" t="e">
        <f t="shared" si="105"/>
        <v>#N/A</v>
      </c>
      <c r="AO193" s="6" t="e">
        <f t="shared" ref="AO193:AO256" si="108">VLOOKUP(AE193,$BT$17:$BX$21,3,FALSE)</f>
        <v>#N/A</v>
      </c>
      <c r="AP193" s="6" t="e">
        <f t="shared" ref="AP193:AP256" si="109">VLOOKUP(AE193,$BT$17:$BX$21,4,FALSE)</f>
        <v>#N/A</v>
      </c>
      <c r="AQ193" s="6" t="e">
        <f t="shared" ref="AQ193:AQ256" si="110">VLOOKUP(AE193,$BT$17:$BX$21,5,FALSE)</f>
        <v>#N/A</v>
      </c>
      <c r="AR193" s="6">
        <f t="shared" si="90"/>
        <v>0</v>
      </c>
      <c r="AS193" s="6" t="e">
        <f t="shared" si="106"/>
        <v>#N/A</v>
      </c>
      <c r="AT193" s="6" t="str">
        <f t="shared" si="91"/>
        <v/>
      </c>
      <c r="AU193" s="6" t="str">
        <f t="shared" si="92"/>
        <v/>
      </c>
      <c r="AV193" s="6" t="str">
        <f t="shared" ref="AV193:AV256" si="111">IF(AT193=AU193,"",1)</f>
        <v/>
      </c>
      <c r="AW193" s="103"/>
      <c r="BC193" s="3" t="s">
        <v>298</v>
      </c>
    </row>
    <row r="194" spans="1:55" s="12" customFormat="1" ht="13.5" customHeight="1" x14ac:dyDescent="0.2">
      <c r="A194" s="163">
        <v>179</v>
      </c>
      <c r="B194" s="7"/>
      <c r="C194" s="7"/>
      <c r="D194" s="120"/>
      <c r="E194" s="7"/>
      <c r="F194" s="7"/>
      <c r="G194" s="219"/>
      <c r="H194" s="7"/>
      <c r="I194" s="7"/>
      <c r="J194" s="9"/>
      <c r="K194" s="843"/>
      <c r="L194" s="838"/>
      <c r="M194" s="428"/>
      <c r="N194" s="429"/>
      <c r="O194" s="430"/>
      <c r="P194" s="422" t="str">
        <f t="shared" si="93"/>
        <v/>
      </c>
      <c r="Q194" s="422" t="str">
        <f t="shared" si="94"/>
        <v/>
      </c>
      <c r="R194" s="423" t="str">
        <f t="shared" si="95"/>
        <v/>
      </c>
      <c r="S194" s="424" t="str">
        <f t="shared" si="96"/>
        <v/>
      </c>
      <c r="T194" s="425" t="str">
        <f t="shared" si="97"/>
        <v/>
      </c>
      <c r="U194" s="425" t="str">
        <f t="shared" si="98"/>
        <v/>
      </c>
      <c r="V194" s="426" t="str">
        <f t="shared" si="99"/>
        <v/>
      </c>
      <c r="W194" s="38"/>
      <c r="X194" s="29" t="str">
        <f t="shared" si="80"/>
        <v/>
      </c>
      <c r="Y194" s="6" t="e">
        <f t="shared" si="81"/>
        <v>#N/A</v>
      </c>
      <c r="Z194" s="6" t="e">
        <f t="shared" si="82"/>
        <v>#N/A</v>
      </c>
      <c r="AA194" s="6" t="e">
        <f t="shared" si="83"/>
        <v>#N/A</v>
      </c>
      <c r="AB194" s="6" t="str">
        <f t="shared" si="84"/>
        <v/>
      </c>
      <c r="AC194" s="10">
        <f t="shared" si="85"/>
        <v>1</v>
      </c>
      <c r="AD194" s="6" t="e">
        <f t="shared" si="100"/>
        <v>#N/A</v>
      </c>
      <c r="AE194" s="6" t="e">
        <f t="shared" si="101"/>
        <v>#N/A</v>
      </c>
      <c r="AF194" s="6" t="e">
        <f t="shared" si="86"/>
        <v>#N/A</v>
      </c>
      <c r="AG194" s="6" t="e">
        <f t="shared" si="102"/>
        <v>#N/A</v>
      </c>
      <c r="AH194" s="11" t="str">
        <f t="shared" si="87"/>
        <v xml:space="preserve"> </v>
      </c>
      <c r="AI194" s="6" t="e">
        <f t="shared" si="103"/>
        <v>#N/A</v>
      </c>
      <c r="AJ194" s="6" t="e">
        <f t="shared" si="88"/>
        <v>#N/A</v>
      </c>
      <c r="AK194" s="6" t="e">
        <f t="shared" si="104"/>
        <v>#N/A</v>
      </c>
      <c r="AL194" s="6" t="e">
        <f t="shared" si="107"/>
        <v>#N/A</v>
      </c>
      <c r="AM194" s="6" t="e">
        <f t="shared" si="89"/>
        <v>#N/A</v>
      </c>
      <c r="AN194" s="6" t="e">
        <f t="shared" si="105"/>
        <v>#N/A</v>
      </c>
      <c r="AO194" s="6" t="e">
        <f t="shared" si="108"/>
        <v>#N/A</v>
      </c>
      <c r="AP194" s="6" t="e">
        <f t="shared" si="109"/>
        <v>#N/A</v>
      </c>
      <c r="AQ194" s="6" t="e">
        <f t="shared" si="110"/>
        <v>#N/A</v>
      </c>
      <c r="AR194" s="6">
        <f t="shared" si="90"/>
        <v>0</v>
      </c>
      <c r="AS194" s="6" t="e">
        <f t="shared" si="106"/>
        <v>#N/A</v>
      </c>
      <c r="AT194" s="6" t="str">
        <f t="shared" si="91"/>
        <v/>
      </c>
      <c r="AU194" s="6" t="str">
        <f t="shared" si="92"/>
        <v/>
      </c>
      <c r="AV194" s="6" t="str">
        <f t="shared" si="111"/>
        <v/>
      </c>
      <c r="AW194" s="103"/>
      <c r="BC194" s="3" t="s">
        <v>312</v>
      </c>
    </row>
    <row r="195" spans="1:55" s="12" customFormat="1" ht="13.5" customHeight="1" x14ac:dyDescent="0.2">
      <c r="A195" s="163">
        <v>180</v>
      </c>
      <c r="B195" s="7"/>
      <c r="C195" s="7"/>
      <c r="D195" s="120"/>
      <c r="E195" s="7"/>
      <c r="F195" s="7"/>
      <c r="G195" s="219"/>
      <c r="H195" s="7"/>
      <c r="I195" s="7"/>
      <c r="J195" s="9"/>
      <c r="K195" s="843"/>
      <c r="L195" s="838"/>
      <c r="M195" s="428"/>
      <c r="N195" s="429"/>
      <c r="O195" s="430"/>
      <c r="P195" s="422" t="str">
        <f t="shared" si="93"/>
        <v/>
      </c>
      <c r="Q195" s="422" t="str">
        <f t="shared" si="94"/>
        <v/>
      </c>
      <c r="R195" s="423" t="str">
        <f t="shared" si="95"/>
        <v/>
      </c>
      <c r="S195" s="424" t="str">
        <f t="shared" si="96"/>
        <v/>
      </c>
      <c r="T195" s="425" t="str">
        <f t="shared" si="97"/>
        <v/>
      </c>
      <c r="U195" s="425" t="str">
        <f t="shared" si="98"/>
        <v/>
      </c>
      <c r="V195" s="426" t="str">
        <f t="shared" si="99"/>
        <v/>
      </c>
      <c r="W195" s="38"/>
      <c r="X195" s="29" t="str">
        <f t="shared" si="80"/>
        <v/>
      </c>
      <c r="Y195" s="6" t="e">
        <f t="shared" si="81"/>
        <v>#N/A</v>
      </c>
      <c r="Z195" s="6" t="e">
        <f t="shared" si="82"/>
        <v>#N/A</v>
      </c>
      <c r="AA195" s="6" t="e">
        <f t="shared" si="83"/>
        <v>#N/A</v>
      </c>
      <c r="AB195" s="6" t="str">
        <f t="shared" si="84"/>
        <v/>
      </c>
      <c r="AC195" s="10">
        <f t="shared" si="85"/>
        <v>1</v>
      </c>
      <c r="AD195" s="6" t="e">
        <f t="shared" si="100"/>
        <v>#N/A</v>
      </c>
      <c r="AE195" s="6" t="e">
        <f t="shared" si="101"/>
        <v>#N/A</v>
      </c>
      <c r="AF195" s="6" t="e">
        <f t="shared" si="86"/>
        <v>#N/A</v>
      </c>
      <c r="AG195" s="6" t="e">
        <f t="shared" si="102"/>
        <v>#N/A</v>
      </c>
      <c r="AH195" s="11" t="str">
        <f t="shared" si="87"/>
        <v xml:space="preserve"> </v>
      </c>
      <c r="AI195" s="6" t="e">
        <f t="shared" si="103"/>
        <v>#N/A</v>
      </c>
      <c r="AJ195" s="6" t="e">
        <f t="shared" si="88"/>
        <v>#N/A</v>
      </c>
      <c r="AK195" s="6" t="e">
        <f t="shared" si="104"/>
        <v>#N/A</v>
      </c>
      <c r="AL195" s="6" t="e">
        <f t="shared" si="107"/>
        <v>#N/A</v>
      </c>
      <c r="AM195" s="6" t="e">
        <f t="shared" si="89"/>
        <v>#N/A</v>
      </c>
      <c r="AN195" s="6" t="e">
        <f t="shared" si="105"/>
        <v>#N/A</v>
      </c>
      <c r="AO195" s="6" t="e">
        <f t="shared" si="108"/>
        <v>#N/A</v>
      </c>
      <c r="AP195" s="6" t="e">
        <f t="shared" si="109"/>
        <v>#N/A</v>
      </c>
      <c r="AQ195" s="6" t="e">
        <f t="shared" si="110"/>
        <v>#N/A</v>
      </c>
      <c r="AR195" s="6">
        <f t="shared" si="90"/>
        <v>0</v>
      </c>
      <c r="AS195" s="6" t="e">
        <f t="shared" si="106"/>
        <v>#N/A</v>
      </c>
      <c r="AT195" s="6" t="str">
        <f t="shared" si="91"/>
        <v/>
      </c>
      <c r="AU195" s="6" t="str">
        <f t="shared" si="92"/>
        <v/>
      </c>
      <c r="AV195" s="6" t="str">
        <f t="shared" si="111"/>
        <v/>
      </c>
      <c r="AW195" s="103"/>
      <c r="BC195" s="3" t="s">
        <v>314</v>
      </c>
    </row>
    <row r="196" spans="1:55" s="12" customFormat="1" ht="13.5" customHeight="1" x14ac:dyDescent="0.2">
      <c r="A196" s="163">
        <v>181</v>
      </c>
      <c r="B196" s="7"/>
      <c r="C196" s="7"/>
      <c r="D196" s="120"/>
      <c r="E196" s="7"/>
      <c r="F196" s="7"/>
      <c r="G196" s="219"/>
      <c r="H196" s="7"/>
      <c r="I196" s="7"/>
      <c r="J196" s="9"/>
      <c r="K196" s="843"/>
      <c r="L196" s="838"/>
      <c r="M196" s="428"/>
      <c r="N196" s="429"/>
      <c r="O196" s="430"/>
      <c r="P196" s="422" t="str">
        <f t="shared" si="93"/>
        <v/>
      </c>
      <c r="Q196" s="422" t="str">
        <f t="shared" si="94"/>
        <v/>
      </c>
      <c r="R196" s="423" t="str">
        <f t="shared" si="95"/>
        <v/>
      </c>
      <c r="S196" s="424" t="str">
        <f t="shared" si="96"/>
        <v/>
      </c>
      <c r="T196" s="425" t="str">
        <f t="shared" si="97"/>
        <v/>
      </c>
      <c r="U196" s="425" t="str">
        <f t="shared" si="98"/>
        <v/>
      </c>
      <c r="V196" s="426" t="str">
        <f t="shared" si="99"/>
        <v/>
      </c>
      <c r="W196" s="38"/>
      <c r="X196" s="29" t="str">
        <f t="shared" si="80"/>
        <v/>
      </c>
      <c r="Y196" s="6" t="e">
        <f t="shared" si="81"/>
        <v>#N/A</v>
      </c>
      <c r="Z196" s="6" t="e">
        <f t="shared" si="82"/>
        <v>#N/A</v>
      </c>
      <c r="AA196" s="6" t="e">
        <f t="shared" si="83"/>
        <v>#N/A</v>
      </c>
      <c r="AB196" s="6" t="str">
        <f t="shared" si="84"/>
        <v/>
      </c>
      <c r="AC196" s="10">
        <f t="shared" si="85"/>
        <v>1</v>
      </c>
      <c r="AD196" s="6" t="e">
        <f t="shared" si="100"/>
        <v>#N/A</v>
      </c>
      <c r="AE196" s="6" t="e">
        <f t="shared" si="101"/>
        <v>#N/A</v>
      </c>
      <c r="AF196" s="6" t="e">
        <f t="shared" si="86"/>
        <v>#N/A</v>
      </c>
      <c r="AG196" s="6" t="e">
        <f t="shared" si="102"/>
        <v>#N/A</v>
      </c>
      <c r="AH196" s="11" t="str">
        <f t="shared" si="87"/>
        <v xml:space="preserve"> </v>
      </c>
      <c r="AI196" s="6" t="e">
        <f t="shared" si="103"/>
        <v>#N/A</v>
      </c>
      <c r="AJ196" s="6" t="e">
        <f t="shared" si="88"/>
        <v>#N/A</v>
      </c>
      <c r="AK196" s="6" t="e">
        <f t="shared" si="104"/>
        <v>#N/A</v>
      </c>
      <c r="AL196" s="6" t="e">
        <f t="shared" si="107"/>
        <v>#N/A</v>
      </c>
      <c r="AM196" s="6" t="e">
        <f t="shared" si="89"/>
        <v>#N/A</v>
      </c>
      <c r="AN196" s="6" t="e">
        <f t="shared" si="105"/>
        <v>#N/A</v>
      </c>
      <c r="AO196" s="6" t="e">
        <f t="shared" si="108"/>
        <v>#N/A</v>
      </c>
      <c r="AP196" s="6" t="e">
        <f t="shared" si="109"/>
        <v>#N/A</v>
      </c>
      <c r="AQ196" s="6" t="e">
        <f t="shared" si="110"/>
        <v>#N/A</v>
      </c>
      <c r="AR196" s="6">
        <f t="shared" si="90"/>
        <v>0</v>
      </c>
      <c r="AS196" s="6" t="e">
        <f t="shared" si="106"/>
        <v>#N/A</v>
      </c>
      <c r="AT196" s="6" t="str">
        <f t="shared" si="91"/>
        <v/>
      </c>
      <c r="AU196" s="6" t="str">
        <f t="shared" si="92"/>
        <v/>
      </c>
      <c r="AV196" s="6" t="str">
        <f t="shared" si="111"/>
        <v/>
      </c>
      <c r="AW196" s="103"/>
      <c r="BC196" s="3" t="s">
        <v>316</v>
      </c>
    </row>
    <row r="197" spans="1:55" s="12" customFormat="1" ht="13.5" customHeight="1" x14ac:dyDescent="0.2">
      <c r="A197" s="163">
        <v>182</v>
      </c>
      <c r="B197" s="7"/>
      <c r="C197" s="7"/>
      <c r="D197" s="120"/>
      <c r="E197" s="7"/>
      <c r="F197" s="7"/>
      <c r="G197" s="219"/>
      <c r="H197" s="7"/>
      <c r="I197" s="7"/>
      <c r="J197" s="9"/>
      <c r="K197" s="843"/>
      <c r="L197" s="838"/>
      <c r="M197" s="428"/>
      <c r="N197" s="429"/>
      <c r="O197" s="430"/>
      <c r="P197" s="422" t="str">
        <f t="shared" si="93"/>
        <v/>
      </c>
      <c r="Q197" s="422" t="str">
        <f t="shared" si="94"/>
        <v/>
      </c>
      <c r="R197" s="423" t="str">
        <f t="shared" si="95"/>
        <v/>
      </c>
      <c r="S197" s="424" t="str">
        <f t="shared" si="96"/>
        <v/>
      </c>
      <c r="T197" s="425" t="str">
        <f t="shared" si="97"/>
        <v/>
      </c>
      <c r="U197" s="425" t="str">
        <f t="shared" si="98"/>
        <v/>
      </c>
      <c r="V197" s="426" t="str">
        <f t="shared" si="99"/>
        <v/>
      </c>
      <c r="W197" s="38"/>
      <c r="X197" s="29" t="str">
        <f t="shared" si="80"/>
        <v/>
      </c>
      <c r="Y197" s="6" t="e">
        <f t="shared" si="81"/>
        <v>#N/A</v>
      </c>
      <c r="Z197" s="6" t="e">
        <f t="shared" si="82"/>
        <v>#N/A</v>
      </c>
      <c r="AA197" s="6" t="e">
        <f t="shared" si="83"/>
        <v>#N/A</v>
      </c>
      <c r="AB197" s="6" t="str">
        <f t="shared" si="84"/>
        <v/>
      </c>
      <c r="AC197" s="10">
        <f t="shared" si="85"/>
        <v>1</v>
      </c>
      <c r="AD197" s="6" t="e">
        <f t="shared" si="100"/>
        <v>#N/A</v>
      </c>
      <c r="AE197" s="6" t="e">
        <f t="shared" si="101"/>
        <v>#N/A</v>
      </c>
      <c r="AF197" s="6" t="e">
        <f t="shared" si="86"/>
        <v>#N/A</v>
      </c>
      <c r="AG197" s="6" t="e">
        <f t="shared" si="102"/>
        <v>#N/A</v>
      </c>
      <c r="AH197" s="11" t="str">
        <f t="shared" si="87"/>
        <v xml:space="preserve"> </v>
      </c>
      <c r="AI197" s="6" t="e">
        <f t="shared" si="103"/>
        <v>#N/A</v>
      </c>
      <c r="AJ197" s="6" t="e">
        <f t="shared" si="88"/>
        <v>#N/A</v>
      </c>
      <c r="AK197" s="6" t="e">
        <f t="shared" si="104"/>
        <v>#N/A</v>
      </c>
      <c r="AL197" s="6" t="e">
        <f t="shared" si="107"/>
        <v>#N/A</v>
      </c>
      <c r="AM197" s="6" t="e">
        <f t="shared" si="89"/>
        <v>#N/A</v>
      </c>
      <c r="AN197" s="6" t="e">
        <f t="shared" si="105"/>
        <v>#N/A</v>
      </c>
      <c r="AO197" s="6" t="e">
        <f t="shared" si="108"/>
        <v>#N/A</v>
      </c>
      <c r="AP197" s="6" t="e">
        <f t="shared" si="109"/>
        <v>#N/A</v>
      </c>
      <c r="AQ197" s="6" t="e">
        <f t="shared" si="110"/>
        <v>#N/A</v>
      </c>
      <c r="AR197" s="6">
        <f t="shared" si="90"/>
        <v>0</v>
      </c>
      <c r="AS197" s="6" t="e">
        <f t="shared" si="106"/>
        <v>#N/A</v>
      </c>
      <c r="AT197" s="6" t="str">
        <f t="shared" si="91"/>
        <v/>
      </c>
      <c r="AU197" s="6" t="str">
        <f t="shared" si="92"/>
        <v/>
      </c>
      <c r="AV197" s="6" t="str">
        <f t="shared" si="111"/>
        <v/>
      </c>
      <c r="AW197" s="103"/>
      <c r="BC197" s="3" t="s">
        <v>523</v>
      </c>
    </row>
    <row r="198" spans="1:55" s="12" customFormat="1" ht="13.5" customHeight="1" x14ac:dyDescent="0.2">
      <c r="A198" s="163">
        <v>183</v>
      </c>
      <c r="B198" s="7"/>
      <c r="C198" s="7"/>
      <c r="D198" s="120"/>
      <c r="E198" s="7"/>
      <c r="F198" s="7"/>
      <c r="G198" s="219"/>
      <c r="H198" s="7"/>
      <c r="I198" s="7"/>
      <c r="J198" s="9"/>
      <c r="K198" s="843"/>
      <c r="L198" s="838"/>
      <c r="M198" s="428"/>
      <c r="N198" s="429"/>
      <c r="O198" s="430"/>
      <c r="P198" s="422" t="str">
        <f t="shared" si="93"/>
        <v/>
      </c>
      <c r="Q198" s="422" t="str">
        <f t="shared" si="94"/>
        <v/>
      </c>
      <c r="R198" s="423" t="str">
        <f t="shared" si="95"/>
        <v/>
      </c>
      <c r="S198" s="424" t="str">
        <f t="shared" si="96"/>
        <v/>
      </c>
      <c r="T198" s="425" t="str">
        <f t="shared" si="97"/>
        <v/>
      </c>
      <c r="U198" s="425" t="str">
        <f t="shared" si="98"/>
        <v/>
      </c>
      <c r="V198" s="426" t="str">
        <f t="shared" si="99"/>
        <v/>
      </c>
      <c r="W198" s="38"/>
      <c r="X198" s="29" t="str">
        <f t="shared" si="80"/>
        <v/>
      </c>
      <c r="Y198" s="6" t="e">
        <f t="shared" si="81"/>
        <v>#N/A</v>
      </c>
      <c r="Z198" s="6" t="e">
        <f t="shared" si="82"/>
        <v>#N/A</v>
      </c>
      <c r="AA198" s="6" t="e">
        <f t="shared" si="83"/>
        <v>#N/A</v>
      </c>
      <c r="AB198" s="6" t="str">
        <f t="shared" si="84"/>
        <v/>
      </c>
      <c r="AC198" s="10">
        <f t="shared" si="85"/>
        <v>1</v>
      </c>
      <c r="AD198" s="6" t="e">
        <f t="shared" si="100"/>
        <v>#N/A</v>
      </c>
      <c r="AE198" s="6" t="e">
        <f t="shared" si="101"/>
        <v>#N/A</v>
      </c>
      <c r="AF198" s="6" t="e">
        <f t="shared" si="86"/>
        <v>#N/A</v>
      </c>
      <c r="AG198" s="6" t="e">
        <f t="shared" si="102"/>
        <v>#N/A</v>
      </c>
      <c r="AH198" s="11" t="str">
        <f t="shared" si="87"/>
        <v xml:space="preserve"> </v>
      </c>
      <c r="AI198" s="6" t="e">
        <f t="shared" si="103"/>
        <v>#N/A</v>
      </c>
      <c r="AJ198" s="6" t="e">
        <f t="shared" si="88"/>
        <v>#N/A</v>
      </c>
      <c r="AK198" s="6" t="e">
        <f t="shared" si="104"/>
        <v>#N/A</v>
      </c>
      <c r="AL198" s="6" t="e">
        <f t="shared" si="107"/>
        <v>#N/A</v>
      </c>
      <c r="AM198" s="6" t="e">
        <f t="shared" si="89"/>
        <v>#N/A</v>
      </c>
      <c r="AN198" s="6" t="e">
        <f t="shared" si="105"/>
        <v>#N/A</v>
      </c>
      <c r="AO198" s="6" t="e">
        <f t="shared" si="108"/>
        <v>#N/A</v>
      </c>
      <c r="AP198" s="6" t="e">
        <f t="shared" si="109"/>
        <v>#N/A</v>
      </c>
      <c r="AQ198" s="6" t="e">
        <f t="shared" si="110"/>
        <v>#N/A</v>
      </c>
      <c r="AR198" s="6">
        <f t="shared" si="90"/>
        <v>0</v>
      </c>
      <c r="AS198" s="6" t="e">
        <f t="shared" si="106"/>
        <v>#N/A</v>
      </c>
      <c r="AT198" s="6" t="str">
        <f t="shared" si="91"/>
        <v/>
      </c>
      <c r="AU198" s="6" t="str">
        <f t="shared" si="92"/>
        <v/>
      </c>
      <c r="AV198" s="6" t="str">
        <f t="shared" si="111"/>
        <v/>
      </c>
      <c r="AW198" s="103"/>
      <c r="BC198" s="3" t="s">
        <v>525</v>
      </c>
    </row>
    <row r="199" spans="1:55" s="12" customFormat="1" ht="13.5" customHeight="1" x14ac:dyDescent="0.2">
      <c r="A199" s="163">
        <v>184</v>
      </c>
      <c r="B199" s="7"/>
      <c r="C199" s="7"/>
      <c r="D199" s="120"/>
      <c r="E199" s="7"/>
      <c r="F199" s="7"/>
      <c r="G199" s="219"/>
      <c r="H199" s="7"/>
      <c r="I199" s="7"/>
      <c r="J199" s="9"/>
      <c r="K199" s="843"/>
      <c r="L199" s="838"/>
      <c r="M199" s="428"/>
      <c r="N199" s="429"/>
      <c r="O199" s="430"/>
      <c r="P199" s="422" t="str">
        <f t="shared" si="93"/>
        <v/>
      </c>
      <c r="Q199" s="422" t="str">
        <f t="shared" si="94"/>
        <v/>
      </c>
      <c r="R199" s="423" t="str">
        <f t="shared" si="95"/>
        <v/>
      </c>
      <c r="S199" s="424" t="str">
        <f t="shared" si="96"/>
        <v/>
      </c>
      <c r="T199" s="425" t="str">
        <f t="shared" si="97"/>
        <v/>
      </c>
      <c r="U199" s="425" t="str">
        <f t="shared" si="98"/>
        <v/>
      </c>
      <c r="V199" s="426" t="str">
        <f t="shared" si="99"/>
        <v/>
      </c>
      <c r="W199" s="38"/>
      <c r="X199" s="29" t="str">
        <f t="shared" si="80"/>
        <v/>
      </c>
      <c r="Y199" s="6" t="e">
        <f t="shared" si="81"/>
        <v>#N/A</v>
      </c>
      <c r="Z199" s="6" t="e">
        <f t="shared" si="82"/>
        <v>#N/A</v>
      </c>
      <c r="AA199" s="6" t="e">
        <f t="shared" si="83"/>
        <v>#N/A</v>
      </c>
      <c r="AB199" s="6" t="str">
        <f t="shared" si="84"/>
        <v/>
      </c>
      <c r="AC199" s="10">
        <f t="shared" si="85"/>
        <v>1</v>
      </c>
      <c r="AD199" s="6" t="e">
        <f t="shared" si="100"/>
        <v>#N/A</v>
      </c>
      <c r="AE199" s="6" t="e">
        <f t="shared" si="101"/>
        <v>#N/A</v>
      </c>
      <c r="AF199" s="6" t="e">
        <f t="shared" si="86"/>
        <v>#N/A</v>
      </c>
      <c r="AG199" s="6" t="e">
        <f t="shared" si="102"/>
        <v>#N/A</v>
      </c>
      <c r="AH199" s="11" t="str">
        <f t="shared" si="87"/>
        <v xml:space="preserve"> </v>
      </c>
      <c r="AI199" s="6" t="e">
        <f t="shared" si="103"/>
        <v>#N/A</v>
      </c>
      <c r="AJ199" s="6" t="e">
        <f t="shared" si="88"/>
        <v>#N/A</v>
      </c>
      <c r="AK199" s="6" t="e">
        <f t="shared" si="104"/>
        <v>#N/A</v>
      </c>
      <c r="AL199" s="6" t="e">
        <f t="shared" si="107"/>
        <v>#N/A</v>
      </c>
      <c r="AM199" s="6" t="e">
        <f t="shared" si="89"/>
        <v>#N/A</v>
      </c>
      <c r="AN199" s="6" t="e">
        <f t="shared" si="105"/>
        <v>#N/A</v>
      </c>
      <c r="AO199" s="6" t="e">
        <f t="shared" si="108"/>
        <v>#N/A</v>
      </c>
      <c r="AP199" s="6" t="e">
        <f t="shared" si="109"/>
        <v>#N/A</v>
      </c>
      <c r="AQ199" s="6" t="e">
        <f t="shared" si="110"/>
        <v>#N/A</v>
      </c>
      <c r="AR199" s="6">
        <f t="shared" si="90"/>
        <v>0</v>
      </c>
      <c r="AS199" s="6" t="e">
        <f t="shared" si="106"/>
        <v>#N/A</v>
      </c>
      <c r="AT199" s="6" t="str">
        <f t="shared" si="91"/>
        <v/>
      </c>
      <c r="AU199" s="6" t="str">
        <f t="shared" si="92"/>
        <v/>
      </c>
      <c r="AV199" s="6" t="str">
        <f t="shared" si="111"/>
        <v/>
      </c>
      <c r="AW199" s="103"/>
      <c r="BC199" s="3" t="s">
        <v>527</v>
      </c>
    </row>
    <row r="200" spans="1:55" s="12" customFormat="1" ht="13.5" customHeight="1" x14ac:dyDescent="0.2">
      <c r="A200" s="163">
        <v>185</v>
      </c>
      <c r="B200" s="7"/>
      <c r="C200" s="7"/>
      <c r="D200" s="120"/>
      <c r="E200" s="7"/>
      <c r="F200" s="7"/>
      <c r="G200" s="219"/>
      <c r="H200" s="7"/>
      <c r="I200" s="7"/>
      <c r="J200" s="9"/>
      <c r="K200" s="843"/>
      <c r="L200" s="838"/>
      <c r="M200" s="428"/>
      <c r="N200" s="429"/>
      <c r="O200" s="430"/>
      <c r="P200" s="422" t="str">
        <f t="shared" si="93"/>
        <v/>
      </c>
      <c r="Q200" s="422" t="str">
        <f t="shared" si="94"/>
        <v/>
      </c>
      <c r="R200" s="423" t="str">
        <f t="shared" si="95"/>
        <v/>
      </c>
      <c r="S200" s="424" t="str">
        <f t="shared" si="96"/>
        <v/>
      </c>
      <c r="T200" s="425" t="str">
        <f t="shared" si="97"/>
        <v/>
      </c>
      <c r="U200" s="425" t="str">
        <f t="shared" si="98"/>
        <v/>
      </c>
      <c r="V200" s="426" t="str">
        <f t="shared" si="99"/>
        <v/>
      </c>
      <c r="W200" s="38"/>
      <c r="X200" s="29" t="str">
        <f t="shared" si="80"/>
        <v/>
      </c>
      <c r="Y200" s="6" t="e">
        <f t="shared" si="81"/>
        <v>#N/A</v>
      </c>
      <c r="Z200" s="6" t="e">
        <f t="shared" si="82"/>
        <v>#N/A</v>
      </c>
      <c r="AA200" s="6" t="e">
        <f t="shared" si="83"/>
        <v>#N/A</v>
      </c>
      <c r="AB200" s="6" t="str">
        <f t="shared" si="84"/>
        <v/>
      </c>
      <c r="AC200" s="10">
        <f t="shared" si="85"/>
        <v>1</v>
      </c>
      <c r="AD200" s="6" t="e">
        <f t="shared" si="100"/>
        <v>#N/A</v>
      </c>
      <c r="AE200" s="6" t="e">
        <f t="shared" si="101"/>
        <v>#N/A</v>
      </c>
      <c r="AF200" s="6" t="e">
        <f t="shared" si="86"/>
        <v>#N/A</v>
      </c>
      <c r="AG200" s="6" t="e">
        <f t="shared" si="102"/>
        <v>#N/A</v>
      </c>
      <c r="AH200" s="11" t="str">
        <f t="shared" si="87"/>
        <v xml:space="preserve"> </v>
      </c>
      <c r="AI200" s="6" t="e">
        <f t="shared" si="103"/>
        <v>#N/A</v>
      </c>
      <c r="AJ200" s="6" t="e">
        <f t="shared" si="88"/>
        <v>#N/A</v>
      </c>
      <c r="AK200" s="6" t="e">
        <f t="shared" si="104"/>
        <v>#N/A</v>
      </c>
      <c r="AL200" s="6" t="e">
        <f t="shared" si="107"/>
        <v>#N/A</v>
      </c>
      <c r="AM200" s="6" t="e">
        <f t="shared" si="89"/>
        <v>#N/A</v>
      </c>
      <c r="AN200" s="6" t="e">
        <f t="shared" si="105"/>
        <v>#N/A</v>
      </c>
      <c r="AO200" s="6" t="e">
        <f t="shared" si="108"/>
        <v>#N/A</v>
      </c>
      <c r="AP200" s="6" t="e">
        <f t="shared" si="109"/>
        <v>#N/A</v>
      </c>
      <c r="AQ200" s="6" t="e">
        <f t="shared" si="110"/>
        <v>#N/A</v>
      </c>
      <c r="AR200" s="6">
        <f t="shared" si="90"/>
        <v>0</v>
      </c>
      <c r="AS200" s="6" t="e">
        <f t="shared" si="106"/>
        <v>#N/A</v>
      </c>
      <c r="AT200" s="6" t="str">
        <f t="shared" si="91"/>
        <v/>
      </c>
      <c r="AU200" s="6" t="str">
        <f t="shared" si="92"/>
        <v/>
      </c>
      <c r="AV200" s="6" t="str">
        <f t="shared" si="111"/>
        <v/>
      </c>
      <c r="AW200" s="103"/>
      <c r="BC200" s="3" t="s">
        <v>300</v>
      </c>
    </row>
    <row r="201" spans="1:55" s="12" customFormat="1" ht="13.5" customHeight="1" x14ac:dyDescent="0.2">
      <c r="A201" s="163">
        <v>186</v>
      </c>
      <c r="B201" s="7"/>
      <c r="C201" s="7"/>
      <c r="D201" s="120"/>
      <c r="E201" s="7"/>
      <c r="F201" s="7"/>
      <c r="G201" s="219"/>
      <c r="H201" s="7"/>
      <c r="I201" s="7"/>
      <c r="J201" s="9"/>
      <c r="K201" s="843"/>
      <c r="L201" s="838"/>
      <c r="M201" s="428"/>
      <c r="N201" s="429"/>
      <c r="O201" s="430"/>
      <c r="P201" s="422" t="str">
        <f t="shared" si="93"/>
        <v/>
      </c>
      <c r="Q201" s="422" t="str">
        <f t="shared" si="94"/>
        <v/>
      </c>
      <c r="R201" s="423" t="str">
        <f t="shared" si="95"/>
        <v/>
      </c>
      <c r="S201" s="424" t="str">
        <f t="shared" si="96"/>
        <v/>
      </c>
      <c r="T201" s="425" t="str">
        <f t="shared" si="97"/>
        <v/>
      </c>
      <c r="U201" s="425" t="str">
        <f t="shared" si="98"/>
        <v/>
      </c>
      <c r="V201" s="426" t="str">
        <f t="shared" si="99"/>
        <v/>
      </c>
      <c r="W201" s="38"/>
      <c r="X201" s="29" t="str">
        <f t="shared" si="80"/>
        <v/>
      </c>
      <c r="Y201" s="6" t="e">
        <f t="shared" si="81"/>
        <v>#N/A</v>
      </c>
      <c r="Z201" s="6" t="e">
        <f t="shared" si="82"/>
        <v>#N/A</v>
      </c>
      <c r="AA201" s="6" t="e">
        <f t="shared" si="83"/>
        <v>#N/A</v>
      </c>
      <c r="AB201" s="6" t="str">
        <f t="shared" si="84"/>
        <v/>
      </c>
      <c r="AC201" s="10">
        <f t="shared" si="85"/>
        <v>1</v>
      </c>
      <c r="AD201" s="6" t="e">
        <f t="shared" si="100"/>
        <v>#N/A</v>
      </c>
      <c r="AE201" s="6" t="e">
        <f t="shared" si="101"/>
        <v>#N/A</v>
      </c>
      <c r="AF201" s="6" t="e">
        <f t="shared" si="86"/>
        <v>#N/A</v>
      </c>
      <c r="AG201" s="6" t="e">
        <f t="shared" si="102"/>
        <v>#N/A</v>
      </c>
      <c r="AH201" s="11" t="str">
        <f t="shared" si="87"/>
        <v xml:space="preserve"> </v>
      </c>
      <c r="AI201" s="6" t="e">
        <f t="shared" si="103"/>
        <v>#N/A</v>
      </c>
      <c r="AJ201" s="6" t="e">
        <f t="shared" si="88"/>
        <v>#N/A</v>
      </c>
      <c r="AK201" s="6" t="e">
        <f t="shared" si="104"/>
        <v>#N/A</v>
      </c>
      <c r="AL201" s="6" t="e">
        <f t="shared" si="107"/>
        <v>#N/A</v>
      </c>
      <c r="AM201" s="6" t="e">
        <f t="shared" si="89"/>
        <v>#N/A</v>
      </c>
      <c r="AN201" s="6" t="e">
        <f t="shared" si="105"/>
        <v>#N/A</v>
      </c>
      <c r="AO201" s="6" t="e">
        <f t="shared" si="108"/>
        <v>#N/A</v>
      </c>
      <c r="AP201" s="6" t="e">
        <f t="shared" si="109"/>
        <v>#N/A</v>
      </c>
      <c r="AQ201" s="6" t="e">
        <f t="shared" si="110"/>
        <v>#N/A</v>
      </c>
      <c r="AR201" s="6">
        <f t="shared" si="90"/>
        <v>0</v>
      </c>
      <c r="AS201" s="6" t="e">
        <f t="shared" si="106"/>
        <v>#N/A</v>
      </c>
      <c r="AT201" s="6" t="str">
        <f t="shared" si="91"/>
        <v/>
      </c>
      <c r="AU201" s="6" t="str">
        <f t="shared" si="92"/>
        <v/>
      </c>
      <c r="AV201" s="6" t="str">
        <f t="shared" si="111"/>
        <v/>
      </c>
      <c r="AW201" s="103"/>
      <c r="BC201" s="3" t="s">
        <v>302</v>
      </c>
    </row>
    <row r="202" spans="1:55" s="12" customFormat="1" ht="13.5" customHeight="1" x14ac:dyDescent="0.2">
      <c r="A202" s="163">
        <v>187</v>
      </c>
      <c r="B202" s="7"/>
      <c r="C202" s="7"/>
      <c r="D202" s="120"/>
      <c r="E202" s="7"/>
      <c r="F202" s="7"/>
      <c r="G202" s="219"/>
      <c r="H202" s="7"/>
      <c r="I202" s="7"/>
      <c r="J202" s="9"/>
      <c r="K202" s="843"/>
      <c r="L202" s="838"/>
      <c r="M202" s="428"/>
      <c r="N202" s="429"/>
      <c r="O202" s="430"/>
      <c r="P202" s="422" t="str">
        <f t="shared" si="93"/>
        <v/>
      </c>
      <c r="Q202" s="422" t="str">
        <f t="shared" si="94"/>
        <v/>
      </c>
      <c r="R202" s="423" t="str">
        <f t="shared" si="95"/>
        <v/>
      </c>
      <c r="S202" s="424" t="str">
        <f t="shared" si="96"/>
        <v/>
      </c>
      <c r="T202" s="425" t="str">
        <f t="shared" si="97"/>
        <v/>
      </c>
      <c r="U202" s="425" t="str">
        <f t="shared" si="98"/>
        <v/>
      </c>
      <c r="V202" s="426" t="str">
        <f t="shared" si="99"/>
        <v/>
      </c>
      <c r="W202" s="38"/>
      <c r="X202" s="29" t="str">
        <f t="shared" si="80"/>
        <v/>
      </c>
      <c r="Y202" s="6" t="e">
        <f t="shared" si="81"/>
        <v>#N/A</v>
      </c>
      <c r="Z202" s="6" t="e">
        <f t="shared" si="82"/>
        <v>#N/A</v>
      </c>
      <c r="AA202" s="6" t="e">
        <f t="shared" si="83"/>
        <v>#N/A</v>
      </c>
      <c r="AB202" s="6" t="str">
        <f t="shared" si="84"/>
        <v/>
      </c>
      <c r="AC202" s="10">
        <f t="shared" si="85"/>
        <v>1</v>
      </c>
      <c r="AD202" s="6" t="e">
        <f t="shared" si="100"/>
        <v>#N/A</v>
      </c>
      <c r="AE202" s="6" t="e">
        <f t="shared" si="101"/>
        <v>#N/A</v>
      </c>
      <c r="AF202" s="6" t="e">
        <f t="shared" si="86"/>
        <v>#N/A</v>
      </c>
      <c r="AG202" s="6" t="e">
        <f t="shared" si="102"/>
        <v>#N/A</v>
      </c>
      <c r="AH202" s="11" t="str">
        <f t="shared" si="87"/>
        <v xml:space="preserve"> </v>
      </c>
      <c r="AI202" s="6" t="e">
        <f t="shared" si="103"/>
        <v>#N/A</v>
      </c>
      <c r="AJ202" s="6" t="e">
        <f t="shared" si="88"/>
        <v>#N/A</v>
      </c>
      <c r="AK202" s="6" t="e">
        <f t="shared" si="104"/>
        <v>#N/A</v>
      </c>
      <c r="AL202" s="6" t="e">
        <f t="shared" si="107"/>
        <v>#N/A</v>
      </c>
      <c r="AM202" s="6" t="e">
        <f t="shared" si="89"/>
        <v>#N/A</v>
      </c>
      <c r="AN202" s="6" t="e">
        <f t="shared" si="105"/>
        <v>#N/A</v>
      </c>
      <c r="AO202" s="6" t="e">
        <f t="shared" si="108"/>
        <v>#N/A</v>
      </c>
      <c r="AP202" s="6" t="e">
        <f t="shared" si="109"/>
        <v>#N/A</v>
      </c>
      <c r="AQ202" s="6" t="e">
        <f t="shared" si="110"/>
        <v>#N/A</v>
      </c>
      <c r="AR202" s="6">
        <f t="shared" si="90"/>
        <v>0</v>
      </c>
      <c r="AS202" s="6" t="e">
        <f t="shared" si="106"/>
        <v>#N/A</v>
      </c>
      <c r="AT202" s="6" t="str">
        <f t="shared" si="91"/>
        <v/>
      </c>
      <c r="AU202" s="6" t="str">
        <f t="shared" si="92"/>
        <v/>
      </c>
      <c r="AV202" s="6" t="str">
        <f t="shared" si="111"/>
        <v/>
      </c>
      <c r="AW202" s="103"/>
      <c r="BC202" s="3" t="s">
        <v>304</v>
      </c>
    </row>
    <row r="203" spans="1:55" s="12" customFormat="1" ht="13.5" customHeight="1" x14ac:dyDescent="0.2">
      <c r="A203" s="163">
        <v>188</v>
      </c>
      <c r="B203" s="7"/>
      <c r="C203" s="7"/>
      <c r="D203" s="120"/>
      <c r="E203" s="7"/>
      <c r="F203" s="7"/>
      <c r="G203" s="219"/>
      <c r="H203" s="7"/>
      <c r="I203" s="7"/>
      <c r="J203" s="9"/>
      <c r="K203" s="843"/>
      <c r="L203" s="838"/>
      <c r="M203" s="428"/>
      <c r="N203" s="429"/>
      <c r="O203" s="430"/>
      <c r="P203" s="422" t="str">
        <f t="shared" si="93"/>
        <v/>
      </c>
      <c r="Q203" s="422" t="str">
        <f t="shared" si="94"/>
        <v/>
      </c>
      <c r="R203" s="423" t="str">
        <f t="shared" si="95"/>
        <v/>
      </c>
      <c r="S203" s="424" t="str">
        <f t="shared" si="96"/>
        <v/>
      </c>
      <c r="T203" s="425" t="str">
        <f t="shared" si="97"/>
        <v/>
      </c>
      <c r="U203" s="425" t="str">
        <f t="shared" si="98"/>
        <v/>
      </c>
      <c r="V203" s="426" t="str">
        <f t="shared" si="99"/>
        <v/>
      </c>
      <c r="W203" s="38"/>
      <c r="X203" s="29" t="str">
        <f t="shared" si="80"/>
        <v/>
      </c>
      <c r="Y203" s="6" t="e">
        <f t="shared" si="81"/>
        <v>#N/A</v>
      </c>
      <c r="Z203" s="6" t="e">
        <f t="shared" si="82"/>
        <v>#N/A</v>
      </c>
      <c r="AA203" s="6" t="e">
        <f t="shared" si="83"/>
        <v>#N/A</v>
      </c>
      <c r="AB203" s="6" t="str">
        <f t="shared" si="84"/>
        <v/>
      </c>
      <c r="AC203" s="10">
        <f t="shared" si="85"/>
        <v>1</v>
      </c>
      <c r="AD203" s="6" t="e">
        <f t="shared" si="100"/>
        <v>#N/A</v>
      </c>
      <c r="AE203" s="6" t="e">
        <f t="shared" si="101"/>
        <v>#N/A</v>
      </c>
      <c r="AF203" s="6" t="e">
        <f t="shared" si="86"/>
        <v>#N/A</v>
      </c>
      <c r="AG203" s="6" t="e">
        <f t="shared" si="102"/>
        <v>#N/A</v>
      </c>
      <c r="AH203" s="11" t="str">
        <f t="shared" si="87"/>
        <v xml:space="preserve"> </v>
      </c>
      <c r="AI203" s="6" t="e">
        <f t="shared" si="103"/>
        <v>#N/A</v>
      </c>
      <c r="AJ203" s="6" t="e">
        <f t="shared" si="88"/>
        <v>#N/A</v>
      </c>
      <c r="AK203" s="6" t="e">
        <f t="shared" si="104"/>
        <v>#N/A</v>
      </c>
      <c r="AL203" s="6" t="e">
        <f t="shared" si="107"/>
        <v>#N/A</v>
      </c>
      <c r="AM203" s="6" t="e">
        <f t="shared" si="89"/>
        <v>#N/A</v>
      </c>
      <c r="AN203" s="6" t="e">
        <f t="shared" si="105"/>
        <v>#N/A</v>
      </c>
      <c r="AO203" s="6" t="e">
        <f t="shared" si="108"/>
        <v>#N/A</v>
      </c>
      <c r="AP203" s="6" t="e">
        <f t="shared" si="109"/>
        <v>#N/A</v>
      </c>
      <c r="AQ203" s="6" t="e">
        <f t="shared" si="110"/>
        <v>#N/A</v>
      </c>
      <c r="AR203" s="6">
        <f t="shared" si="90"/>
        <v>0</v>
      </c>
      <c r="AS203" s="6" t="e">
        <f t="shared" si="106"/>
        <v>#N/A</v>
      </c>
      <c r="AT203" s="6" t="str">
        <f t="shared" si="91"/>
        <v/>
      </c>
      <c r="AU203" s="6" t="str">
        <f t="shared" si="92"/>
        <v/>
      </c>
      <c r="AV203" s="6" t="str">
        <f t="shared" si="111"/>
        <v/>
      </c>
      <c r="AW203" s="103"/>
      <c r="BC203" s="3" t="s">
        <v>327</v>
      </c>
    </row>
    <row r="204" spans="1:55" s="12" customFormat="1" ht="13.5" customHeight="1" x14ac:dyDescent="0.2">
      <c r="A204" s="163">
        <v>189</v>
      </c>
      <c r="B204" s="7"/>
      <c r="C204" s="7"/>
      <c r="D204" s="120"/>
      <c r="E204" s="7"/>
      <c r="F204" s="7"/>
      <c r="G204" s="219"/>
      <c r="H204" s="7"/>
      <c r="I204" s="7"/>
      <c r="J204" s="9"/>
      <c r="K204" s="843"/>
      <c r="L204" s="838"/>
      <c r="M204" s="428"/>
      <c r="N204" s="429"/>
      <c r="O204" s="430"/>
      <c r="P204" s="422" t="str">
        <f t="shared" si="93"/>
        <v/>
      </c>
      <c r="Q204" s="422" t="str">
        <f t="shared" si="94"/>
        <v/>
      </c>
      <c r="R204" s="423" t="str">
        <f t="shared" si="95"/>
        <v/>
      </c>
      <c r="S204" s="424" t="str">
        <f t="shared" si="96"/>
        <v/>
      </c>
      <c r="T204" s="425" t="str">
        <f t="shared" si="97"/>
        <v/>
      </c>
      <c r="U204" s="425" t="str">
        <f t="shared" si="98"/>
        <v/>
      </c>
      <c r="V204" s="426" t="str">
        <f t="shared" si="99"/>
        <v/>
      </c>
      <c r="W204" s="38"/>
      <c r="X204" s="29" t="str">
        <f t="shared" si="80"/>
        <v/>
      </c>
      <c r="Y204" s="6" t="e">
        <f t="shared" si="81"/>
        <v>#N/A</v>
      </c>
      <c r="Z204" s="6" t="e">
        <f t="shared" si="82"/>
        <v>#N/A</v>
      </c>
      <c r="AA204" s="6" t="e">
        <f t="shared" si="83"/>
        <v>#N/A</v>
      </c>
      <c r="AB204" s="6" t="str">
        <f t="shared" si="84"/>
        <v/>
      </c>
      <c r="AC204" s="10">
        <f t="shared" si="85"/>
        <v>1</v>
      </c>
      <c r="AD204" s="6" t="e">
        <f t="shared" si="100"/>
        <v>#N/A</v>
      </c>
      <c r="AE204" s="6" t="e">
        <f t="shared" si="101"/>
        <v>#N/A</v>
      </c>
      <c r="AF204" s="6" t="e">
        <f t="shared" si="86"/>
        <v>#N/A</v>
      </c>
      <c r="AG204" s="6" t="e">
        <f t="shared" si="102"/>
        <v>#N/A</v>
      </c>
      <c r="AH204" s="11" t="str">
        <f t="shared" si="87"/>
        <v xml:space="preserve"> </v>
      </c>
      <c r="AI204" s="6" t="e">
        <f t="shared" si="103"/>
        <v>#N/A</v>
      </c>
      <c r="AJ204" s="6" t="e">
        <f t="shared" si="88"/>
        <v>#N/A</v>
      </c>
      <c r="AK204" s="6" t="e">
        <f t="shared" si="104"/>
        <v>#N/A</v>
      </c>
      <c r="AL204" s="6" t="e">
        <f t="shared" si="107"/>
        <v>#N/A</v>
      </c>
      <c r="AM204" s="6" t="e">
        <f t="shared" si="89"/>
        <v>#N/A</v>
      </c>
      <c r="AN204" s="6" t="e">
        <f t="shared" si="105"/>
        <v>#N/A</v>
      </c>
      <c r="AO204" s="6" t="e">
        <f t="shared" si="108"/>
        <v>#N/A</v>
      </c>
      <c r="AP204" s="6" t="e">
        <f t="shared" si="109"/>
        <v>#N/A</v>
      </c>
      <c r="AQ204" s="6" t="e">
        <f t="shared" si="110"/>
        <v>#N/A</v>
      </c>
      <c r="AR204" s="6">
        <f t="shared" si="90"/>
        <v>0</v>
      </c>
      <c r="AS204" s="6" t="e">
        <f t="shared" si="106"/>
        <v>#N/A</v>
      </c>
      <c r="AT204" s="6" t="str">
        <f t="shared" si="91"/>
        <v/>
      </c>
      <c r="AU204" s="6" t="str">
        <f t="shared" si="92"/>
        <v/>
      </c>
      <c r="AV204" s="6" t="str">
        <f t="shared" si="111"/>
        <v/>
      </c>
      <c r="AW204" s="103"/>
      <c r="BC204" s="3" t="s">
        <v>329</v>
      </c>
    </row>
    <row r="205" spans="1:55" s="12" customFormat="1" ht="13.5" customHeight="1" x14ac:dyDescent="0.2">
      <c r="A205" s="163">
        <v>190</v>
      </c>
      <c r="B205" s="7"/>
      <c r="C205" s="7"/>
      <c r="D205" s="120"/>
      <c r="E205" s="7"/>
      <c r="F205" s="7"/>
      <c r="G205" s="219"/>
      <c r="H205" s="7"/>
      <c r="I205" s="7"/>
      <c r="J205" s="9"/>
      <c r="K205" s="843"/>
      <c r="L205" s="838"/>
      <c r="M205" s="428"/>
      <c r="N205" s="429"/>
      <c r="O205" s="430"/>
      <c r="P205" s="422" t="str">
        <f t="shared" si="93"/>
        <v/>
      </c>
      <c r="Q205" s="422" t="str">
        <f t="shared" si="94"/>
        <v/>
      </c>
      <c r="R205" s="423" t="str">
        <f t="shared" si="95"/>
        <v/>
      </c>
      <c r="S205" s="424" t="str">
        <f t="shared" si="96"/>
        <v/>
      </c>
      <c r="T205" s="425" t="str">
        <f t="shared" si="97"/>
        <v/>
      </c>
      <c r="U205" s="425" t="str">
        <f t="shared" si="98"/>
        <v/>
      </c>
      <c r="V205" s="426" t="str">
        <f t="shared" si="99"/>
        <v/>
      </c>
      <c r="W205" s="38"/>
      <c r="X205" s="29" t="str">
        <f t="shared" si="80"/>
        <v/>
      </c>
      <c r="Y205" s="6" t="e">
        <f t="shared" si="81"/>
        <v>#N/A</v>
      </c>
      <c r="Z205" s="6" t="e">
        <f t="shared" si="82"/>
        <v>#N/A</v>
      </c>
      <c r="AA205" s="6" t="e">
        <f t="shared" si="83"/>
        <v>#N/A</v>
      </c>
      <c r="AB205" s="6" t="str">
        <f t="shared" si="84"/>
        <v/>
      </c>
      <c r="AC205" s="10">
        <f t="shared" si="85"/>
        <v>1</v>
      </c>
      <c r="AD205" s="6" t="e">
        <f t="shared" si="100"/>
        <v>#N/A</v>
      </c>
      <c r="AE205" s="6" t="e">
        <f t="shared" si="101"/>
        <v>#N/A</v>
      </c>
      <c r="AF205" s="6" t="e">
        <f t="shared" si="86"/>
        <v>#N/A</v>
      </c>
      <c r="AG205" s="6" t="e">
        <f t="shared" si="102"/>
        <v>#N/A</v>
      </c>
      <c r="AH205" s="11" t="str">
        <f t="shared" si="87"/>
        <v xml:space="preserve"> </v>
      </c>
      <c r="AI205" s="6" t="e">
        <f t="shared" si="103"/>
        <v>#N/A</v>
      </c>
      <c r="AJ205" s="6" t="e">
        <f t="shared" si="88"/>
        <v>#N/A</v>
      </c>
      <c r="AK205" s="6" t="e">
        <f t="shared" si="104"/>
        <v>#N/A</v>
      </c>
      <c r="AL205" s="6" t="e">
        <f t="shared" si="107"/>
        <v>#N/A</v>
      </c>
      <c r="AM205" s="6" t="e">
        <f t="shared" si="89"/>
        <v>#N/A</v>
      </c>
      <c r="AN205" s="6" t="e">
        <f t="shared" si="105"/>
        <v>#N/A</v>
      </c>
      <c r="AO205" s="6" t="e">
        <f t="shared" si="108"/>
        <v>#N/A</v>
      </c>
      <c r="AP205" s="6" t="e">
        <f t="shared" si="109"/>
        <v>#N/A</v>
      </c>
      <c r="AQ205" s="6" t="e">
        <f t="shared" si="110"/>
        <v>#N/A</v>
      </c>
      <c r="AR205" s="6">
        <f t="shared" si="90"/>
        <v>0</v>
      </c>
      <c r="AS205" s="6" t="e">
        <f t="shared" si="106"/>
        <v>#N/A</v>
      </c>
      <c r="AT205" s="6" t="str">
        <f t="shared" si="91"/>
        <v/>
      </c>
      <c r="AU205" s="6" t="str">
        <f t="shared" si="92"/>
        <v/>
      </c>
      <c r="AV205" s="6" t="str">
        <f t="shared" si="111"/>
        <v/>
      </c>
      <c r="AW205" s="103"/>
      <c r="BC205" s="3" t="s">
        <v>331</v>
      </c>
    </row>
    <row r="206" spans="1:55" s="12" customFormat="1" ht="13.5" customHeight="1" x14ac:dyDescent="0.2">
      <c r="A206" s="163">
        <v>191</v>
      </c>
      <c r="B206" s="7"/>
      <c r="C206" s="7"/>
      <c r="D206" s="120"/>
      <c r="E206" s="7"/>
      <c r="F206" s="7"/>
      <c r="G206" s="219"/>
      <c r="H206" s="7"/>
      <c r="I206" s="7"/>
      <c r="J206" s="9"/>
      <c r="K206" s="843"/>
      <c r="L206" s="838"/>
      <c r="M206" s="428"/>
      <c r="N206" s="429"/>
      <c r="O206" s="430"/>
      <c r="P206" s="422" t="str">
        <f t="shared" si="93"/>
        <v/>
      </c>
      <c r="Q206" s="422" t="str">
        <f t="shared" si="94"/>
        <v/>
      </c>
      <c r="R206" s="423" t="str">
        <f t="shared" si="95"/>
        <v/>
      </c>
      <c r="S206" s="424" t="str">
        <f t="shared" si="96"/>
        <v/>
      </c>
      <c r="T206" s="425" t="str">
        <f t="shared" si="97"/>
        <v/>
      </c>
      <c r="U206" s="425" t="str">
        <f t="shared" si="98"/>
        <v/>
      </c>
      <c r="V206" s="426" t="str">
        <f t="shared" si="99"/>
        <v/>
      </c>
      <c r="W206" s="38"/>
      <c r="X206" s="29" t="str">
        <f t="shared" si="80"/>
        <v/>
      </c>
      <c r="Y206" s="6" t="e">
        <f t="shared" si="81"/>
        <v>#N/A</v>
      </c>
      <c r="Z206" s="6" t="e">
        <f t="shared" si="82"/>
        <v>#N/A</v>
      </c>
      <c r="AA206" s="6" t="e">
        <f t="shared" si="83"/>
        <v>#N/A</v>
      </c>
      <c r="AB206" s="6" t="str">
        <f t="shared" si="84"/>
        <v/>
      </c>
      <c r="AC206" s="10">
        <f t="shared" si="85"/>
        <v>1</v>
      </c>
      <c r="AD206" s="6" t="e">
        <f t="shared" si="100"/>
        <v>#N/A</v>
      </c>
      <c r="AE206" s="6" t="e">
        <f t="shared" si="101"/>
        <v>#N/A</v>
      </c>
      <c r="AF206" s="6" t="e">
        <f t="shared" si="86"/>
        <v>#N/A</v>
      </c>
      <c r="AG206" s="6" t="e">
        <f t="shared" si="102"/>
        <v>#N/A</v>
      </c>
      <c r="AH206" s="11" t="str">
        <f t="shared" si="87"/>
        <v xml:space="preserve"> </v>
      </c>
      <c r="AI206" s="6" t="e">
        <f t="shared" si="103"/>
        <v>#N/A</v>
      </c>
      <c r="AJ206" s="6" t="e">
        <f t="shared" si="88"/>
        <v>#N/A</v>
      </c>
      <c r="AK206" s="6" t="e">
        <f t="shared" si="104"/>
        <v>#N/A</v>
      </c>
      <c r="AL206" s="6" t="e">
        <f t="shared" si="107"/>
        <v>#N/A</v>
      </c>
      <c r="AM206" s="6" t="e">
        <f t="shared" si="89"/>
        <v>#N/A</v>
      </c>
      <c r="AN206" s="6" t="e">
        <f t="shared" si="105"/>
        <v>#N/A</v>
      </c>
      <c r="AO206" s="6" t="e">
        <f t="shared" si="108"/>
        <v>#N/A</v>
      </c>
      <c r="AP206" s="6" t="e">
        <f t="shared" si="109"/>
        <v>#N/A</v>
      </c>
      <c r="AQ206" s="6" t="e">
        <f t="shared" si="110"/>
        <v>#N/A</v>
      </c>
      <c r="AR206" s="6">
        <f t="shared" si="90"/>
        <v>0</v>
      </c>
      <c r="AS206" s="6" t="e">
        <f t="shared" si="106"/>
        <v>#N/A</v>
      </c>
      <c r="AT206" s="6" t="str">
        <f t="shared" si="91"/>
        <v/>
      </c>
      <c r="AU206" s="6" t="str">
        <f t="shared" si="92"/>
        <v/>
      </c>
      <c r="AV206" s="6" t="str">
        <f t="shared" si="111"/>
        <v/>
      </c>
      <c r="AW206" s="103"/>
      <c r="BC206" s="3" t="s">
        <v>334</v>
      </c>
    </row>
    <row r="207" spans="1:55" s="12" customFormat="1" ht="13.5" customHeight="1" x14ac:dyDescent="0.2">
      <c r="A207" s="163">
        <v>192</v>
      </c>
      <c r="B207" s="7"/>
      <c r="C207" s="7"/>
      <c r="D207" s="120"/>
      <c r="E207" s="7"/>
      <c r="F207" s="7"/>
      <c r="G207" s="219"/>
      <c r="H207" s="7"/>
      <c r="I207" s="7"/>
      <c r="J207" s="9"/>
      <c r="K207" s="843"/>
      <c r="L207" s="838"/>
      <c r="M207" s="428"/>
      <c r="N207" s="429"/>
      <c r="O207" s="430"/>
      <c r="P207" s="422" t="str">
        <f t="shared" si="93"/>
        <v/>
      </c>
      <c r="Q207" s="422" t="str">
        <f t="shared" si="94"/>
        <v/>
      </c>
      <c r="R207" s="423" t="str">
        <f t="shared" si="95"/>
        <v/>
      </c>
      <c r="S207" s="424" t="str">
        <f t="shared" si="96"/>
        <v/>
      </c>
      <c r="T207" s="425" t="str">
        <f t="shared" si="97"/>
        <v/>
      </c>
      <c r="U207" s="425" t="str">
        <f t="shared" si="98"/>
        <v/>
      </c>
      <c r="V207" s="426" t="str">
        <f t="shared" si="99"/>
        <v/>
      </c>
      <c r="W207" s="38"/>
      <c r="X207" s="29" t="str">
        <f t="shared" si="80"/>
        <v/>
      </c>
      <c r="Y207" s="6" t="e">
        <f t="shared" si="81"/>
        <v>#N/A</v>
      </c>
      <c r="Z207" s="6" t="e">
        <f t="shared" si="82"/>
        <v>#N/A</v>
      </c>
      <c r="AA207" s="6" t="e">
        <f t="shared" si="83"/>
        <v>#N/A</v>
      </c>
      <c r="AB207" s="6" t="str">
        <f t="shared" si="84"/>
        <v/>
      </c>
      <c r="AC207" s="10">
        <f t="shared" si="85"/>
        <v>1</v>
      </c>
      <c r="AD207" s="6" t="e">
        <f t="shared" si="100"/>
        <v>#N/A</v>
      </c>
      <c r="AE207" s="6" t="e">
        <f t="shared" si="101"/>
        <v>#N/A</v>
      </c>
      <c r="AF207" s="6" t="e">
        <f t="shared" si="86"/>
        <v>#N/A</v>
      </c>
      <c r="AG207" s="6" t="e">
        <f t="shared" si="102"/>
        <v>#N/A</v>
      </c>
      <c r="AH207" s="11" t="str">
        <f t="shared" si="87"/>
        <v xml:space="preserve"> </v>
      </c>
      <c r="AI207" s="6" t="e">
        <f t="shared" si="103"/>
        <v>#N/A</v>
      </c>
      <c r="AJ207" s="6" t="e">
        <f t="shared" si="88"/>
        <v>#N/A</v>
      </c>
      <c r="AK207" s="6" t="e">
        <f t="shared" si="104"/>
        <v>#N/A</v>
      </c>
      <c r="AL207" s="6" t="e">
        <f t="shared" si="107"/>
        <v>#N/A</v>
      </c>
      <c r="AM207" s="6" t="e">
        <f t="shared" si="89"/>
        <v>#N/A</v>
      </c>
      <c r="AN207" s="6" t="e">
        <f t="shared" si="105"/>
        <v>#N/A</v>
      </c>
      <c r="AO207" s="6" t="e">
        <f t="shared" si="108"/>
        <v>#N/A</v>
      </c>
      <c r="AP207" s="6" t="e">
        <f t="shared" si="109"/>
        <v>#N/A</v>
      </c>
      <c r="AQ207" s="6" t="e">
        <f t="shared" si="110"/>
        <v>#N/A</v>
      </c>
      <c r="AR207" s="6">
        <f t="shared" si="90"/>
        <v>0</v>
      </c>
      <c r="AS207" s="6" t="e">
        <f t="shared" si="106"/>
        <v>#N/A</v>
      </c>
      <c r="AT207" s="6" t="str">
        <f t="shared" si="91"/>
        <v/>
      </c>
      <c r="AU207" s="6" t="str">
        <f t="shared" si="92"/>
        <v/>
      </c>
      <c r="AV207" s="6" t="str">
        <f t="shared" si="111"/>
        <v/>
      </c>
      <c r="AW207" s="103"/>
      <c r="BC207" s="3" t="s">
        <v>336</v>
      </c>
    </row>
    <row r="208" spans="1:55" s="12" customFormat="1" ht="13.5" customHeight="1" x14ac:dyDescent="0.2">
      <c r="A208" s="163">
        <v>193</v>
      </c>
      <c r="B208" s="7"/>
      <c r="C208" s="7"/>
      <c r="D208" s="120"/>
      <c r="E208" s="7"/>
      <c r="F208" s="7"/>
      <c r="G208" s="219"/>
      <c r="H208" s="7"/>
      <c r="I208" s="7"/>
      <c r="J208" s="9"/>
      <c r="K208" s="843"/>
      <c r="L208" s="838"/>
      <c r="M208" s="428"/>
      <c r="N208" s="429"/>
      <c r="O208" s="430"/>
      <c r="P208" s="422" t="str">
        <f t="shared" si="93"/>
        <v/>
      </c>
      <c r="Q208" s="422" t="str">
        <f t="shared" si="94"/>
        <v/>
      </c>
      <c r="R208" s="423" t="str">
        <f t="shared" si="95"/>
        <v/>
      </c>
      <c r="S208" s="424" t="str">
        <f t="shared" si="96"/>
        <v/>
      </c>
      <c r="T208" s="425" t="str">
        <f t="shared" si="97"/>
        <v/>
      </c>
      <c r="U208" s="425" t="str">
        <f t="shared" si="98"/>
        <v/>
      </c>
      <c r="V208" s="426" t="str">
        <f t="shared" si="99"/>
        <v/>
      </c>
      <c r="W208" s="38"/>
      <c r="X208" s="29" t="str">
        <f t="shared" ref="X208:X271" si="112">IF(ISBLANK(H208)=TRUE,"",IF(OR(ISBLANK(B208)=TRUE),1,""))</f>
        <v/>
      </c>
      <c r="Y208" s="6" t="e">
        <f t="shared" ref="Y208:Y271" si="113">VLOOKUP(H208,$AX$17:$BA$23,2,FALSE)</f>
        <v>#N/A</v>
      </c>
      <c r="Z208" s="6" t="e">
        <f t="shared" ref="Z208:Z271" si="114">VLOOKUP(H208,$AX$17:$BA$23,3,FALSE)</f>
        <v>#N/A</v>
      </c>
      <c r="AA208" s="6" t="e">
        <f t="shared" ref="AA208:AA271" si="115">VLOOKUP(H208,$AX$17:$BA$23,4,FALSE)</f>
        <v>#N/A</v>
      </c>
      <c r="AB208" s="6" t="str">
        <f t="shared" ref="AB208:AB271" si="116">IF(ISERROR(SEARCH("-",I208,1))=TRUE,ASC(UPPER(I208)),ASC(UPPER(LEFT(I208,SEARCH("-",I208,1)-1))))</f>
        <v/>
      </c>
      <c r="AC208" s="10">
        <f t="shared" ref="AC208:AC271" si="117">IF(J208&gt;3500,J208/1000,1)</f>
        <v>1</v>
      </c>
      <c r="AD208" s="6" t="e">
        <f t="shared" si="100"/>
        <v>#N/A</v>
      </c>
      <c r="AE208" s="6" t="e">
        <f t="shared" si="101"/>
        <v>#N/A</v>
      </c>
      <c r="AF208" s="6" t="e">
        <f t="shared" ref="AF208:AF271" si="118">VLOOKUP(K208,$BF$17:$BG$27,2,FALSE)</f>
        <v>#N/A</v>
      </c>
      <c r="AG208" s="6" t="e">
        <f t="shared" si="102"/>
        <v>#N/A</v>
      </c>
      <c r="AH208" s="11" t="str">
        <f t="shared" ref="AH208:AH271" si="119">IF(OR(ISBLANK(K208)=TRUE,ISBLANK(B208)=TRUE)," ",CONCATENATE(B208,AA208,AD208))</f>
        <v xml:space="preserve"> </v>
      </c>
      <c r="AI208" s="6" t="e">
        <f t="shared" si="103"/>
        <v>#N/A</v>
      </c>
      <c r="AJ208" s="6" t="e">
        <f t="shared" ref="AJ208:AJ271" si="120">IF(AND(L208="あり",AF208="軽"),AL208,AK208)</f>
        <v>#N/A</v>
      </c>
      <c r="AK208" s="6" t="e">
        <f t="shared" si="104"/>
        <v>#N/A</v>
      </c>
      <c r="AL208" s="6" t="e">
        <f t="shared" si="107"/>
        <v>#N/A</v>
      </c>
      <c r="AM208" s="6" t="e">
        <f t="shared" ref="AM208:AM271" si="121">IF(AND(L208="あり",M208="なし",AF208="軽"),AO208,IF(AND(L208="あり",M208="あり(H17なし)",AF208="軽"),AO208,IF(AND(L208="あり",M208="",AF208="軽"),AO208,IF(AND(L208="なし",M208="あり(H17なし)",AF208="軽"),AP208,IF(AND(L208="",M208="あり(H17なし)",AF208="軽"),AP208,IF(AND(M208="あり(H17あり)",AF208="軽"),AQ208,AN208))))))</f>
        <v>#N/A</v>
      </c>
      <c r="AN208" s="6" t="e">
        <f t="shared" si="105"/>
        <v>#N/A</v>
      </c>
      <c r="AO208" s="6" t="e">
        <f t="shared" si="108"/>
        <v>#N/A</v>
      </c>
      <c r="AP208" s="6" t="e">
        <f t="shared" si="109"/>
        <v>#N/A</v>
      </c>
      <c r="AQ208" s="6" t="e">
        <f t="shared" si="110"/>
        <v>#N/A</v>
      </c>
      <c r="AR208" s="6">
        <f t="shared" ref="AR208:AR271" si="122">IF(AND(L208="なし",M208="なし"),0,IF(AND(L208="",M208=""),0,IF(AND(L208="",M208="なし"),0,IF(AND(L208="なし",M208=""),0,1))))</f>
        <v>0</v>
      </c>
      <c r="AS208" s="6" t="e">
        <f t="shared" si="106"/>
        <v>#N/A</v>
      </c>
      <c r="AT208" s="6" t="str">
        <f t="shared" ref="AT208:AT271" si="123">IF(H208="","",VLOOKUP(H208,$AX$17:$BB$25,5,FALSE))</f>
        <v/>
      </c>
      <c r="AU208" s="6" t="str">
        <f t="shared" ref="AU208:AU271" si="124">IF(D208="","",VLOOKUP(CONCATENATE("A",LEFT(D208)),$BQ$17:$BR$26,2,FALSE))</f>
        <v/>
      </c>
      <c r="AV208" s="6" t="str">
        <f t="shared" si="111"/>
        <v/>
      </c>
      <c r="AW208" s="103"/>
      <c r="BC208" s="3" t="s">
        <v>338</v>
      </c>
    </row>
    <row r="209" spans="1:55" s="12" customFormat="1" ht="13.5" customHeight="1" x14ac:dyDescent="0.2">
      <c r="A209" s="163">
        <v>194</v>
      </c>
      <c r="B209" s="7"/>
      <c r="C209" s="7"/>
      <c r="D209" s="120"/>
      <c r="E209" s="7"/>
      <c r="F209" s="7"/>
      <c r="G209" s="219"/>
      <c r="H209" s="7"/>
      <c r="I209" s="7"/>
      <c r="J209" s="9"/>
      <c r="K209" s="843"/>
      <c r="L209" s="838"/>
      <c r="M209" s="428"/>
      <c r="N209" s="429"/>
      <c r="O209" s="430"/>
      <c r="P209" s="422" t="str">
        <f t="shared" ref="P209:P272" si="125">IF(ISBLANK(K209)=TRUE,"",IF(ISNUMBER(AJ209)=TRUE,AJ209,"エラー"))</f>
        <v/>
      </c>
      <c r="Q209" s="422" t="str">
        <f t="shared" ref="Q209:Q272" si="126">IF(ISBLANK(K209)=TRUE,"",IF(ISNUMBER(AM209)=TRUE,AM209,"エラー"))</f>
        <v/>
      </c>
      <c r="R209" s="423" t="str">
        <f t="shared" ref="R209:R272" si="127">IF(ISBLANK(K209)=TRUE,"",IF(ISNUMBER(AS209)=TRUE,AS209,"エラー"))</f>
        <v/>
      </c>
      <c r="S209" s="424" t="str">
        <f t="shared" ref="S209:S272" si="128">IF(OR(N209="",O209=""),"",N209/O209)</f>
        <v/>
      </c>
      <c r="T209" s="425" t="str">
        <f t="shared" ref="T209:T272" si="129">IF(P209="","",IF(ISERROR(P209*N209*AC209),"エラー",IF(ISBLANK(P209)=TRUE,"エラー",IF(ISBLANK(N209)=TRUE,"エラー",IF(AV209=1,"エラー",P209*N209*AC209/1000)))))</f>
        <v/>
      </c>
      <c r="U209" s="425" t="str">
        <f t="shared" ref="U209:U272" si="130">IF(Q209="","",IF(ISERROR(Q209*N209*AC209),"エラー",IF(ISBLANK(Q209)=TRUE,"エラー",IF(ISBLANK(N209)=TRUE,"エラー",IF(AV209=1,"エラー",Q209*N209*AC209/1000)))))</f>
        <v/>
      </c>
      <c r="V209" s="426" t="str">
        <f t="shared" ref="V209:V272" si="131">IF(R209="","",IF(ISERROR(R209*O209),"エラー",IF(ISBLANK(R209)=TRUE,"エラー",IF(ISBLANK(O209)=TRUE,"エラー",IF(AV209=1,"エラー",R209*O209/1000)))))</f>
        <v/>
      </c>
      <c r="W209" s="38"/>
      <c r="X209" s="29" t="str">
        <f t="shared" si="112"/>
        <v/>
      </c>
      <c r="Y209" s="6" t="e">
        <f t="shared" si="113"/>
        <v>#N/A</v>
      </c>
      <c r="Z209" s="6" t="e">
        <f t="shared" si="114"/>
        <v>#N/A</v>
      </c>
      <c r="AA209" s="6" t="e">
        <f t="shared" si="115"/>
        <v>#N/A</v>
      </c>
      <c r="AB209" s="6" t="str">
        <f t="shared" si="116"/>
        <v/>
      </c>
      <c r="AC209" s="10">
        <f t="shared" si="117"/>
        <v>1</v>
      </c>
      <c r="AD209" s="6" t="e">
        <f t="shared" ref="AD209:AD272" si="132">IF(AA209=9,0,IF(J209&lt;=2500,IF(J209&lt;=1700,1,2),IF(J209&lt;=12000,IF(J209&lt;=3500,3,4),IF(ISERROR(SEARCH(LEFT(I209,1),"LFMRQST")),4,IF(AND(LEN(I209)&lt;&gt;3,AF209&lt;&gt;"軽"),4,5)))))</f>
        <v>#N/A</v>
      </c>
      <c r="AE209" s="6" t="e">
        <f t="shared" ref="AE209:AE272" si="133">IF(AA209=5,0,IF(AA209=9,0,IF(J209&lt;=2500,IF(J209&lt;=1700,1,2),IF(J209&lt;=12000,IF(J209&lt;=3500,3,4),IF(ISERROR(SEARCH(LEFT(I209,1),"LFMRQST")),4,IF(AND(LEN(I209)&lt;&gt;3,AF209&lt;&gt;"軽"),4,5))))))</f>
        <v>#N/A</v>
      </c>
      <c r="AF209" s="6" t="e">
        <f t="shared" si="118"/>
        <v>#N/A</v>
      </c>
      <c r="AG209" s="6" t="e">
        <f t="shared" ref="AG209:AG272" si="134">VLOOKUP(AI209,排出係数表,9,FALSE)</f>
        <v>#N/A</v>
      </c>
      <c r="AH209" s="11" t="str">
        <f t="shared" si="119"/>
        <v xml:space="preserve"> </v>
      </c>
      <c r="AI209" s="6" t="e">
        <f t="shared" ref="AI209:AI272" si="135">CONCATENATE(Y209,AE209,AF209,AB209)</f>
        <v>#N/A</v>
      </c>
      <c r="AJ209" s="6" t="e">
        <f t="shared" si="120"/>
        <v>#N/A</v>
      </c>
      <c r="AK209" s="6" t="e">
        <f t="shared" ref="AK209:AK272" si="136">VLOOKUP(AI209,排出係数表,6,FALSE)</f>
        <v>#N/A</v>
      </c>
      <c r="AL209" s="6" t="e">
        <f t="shared" si="107"/>
        <v>#N/A</v>
      </c>
      <c r="AM209" s="6" t="e">
        <f t="shared" si="121"/>
        <v>#N/A</v>
      </c>
      <c r="AN209" s="6" t="e">
        <f t="shared" ref="AN209:AN272" si="137">VLOOKUP(AI209,排出係数表,7,FALSE)</f>
        <v>#N/A</v>
      </c>
      <c r="AO209" s="6" t="e">
        <f t="shared" si="108"/>
        <v>#N/A</v>
      </c>
      <c r="AP209" s="6" t="e">
        <f t="shared" si="109"/>
        <v>#N/A</v>
      </c>
      <c r="AQ209" s="6" t="e">
        <f t="shared" si="110"/>
        <v>#N/A</v>
      </c>
      <c r="AR209" s="6">
        <f t="shared" si="122"/>
        <v>0</v>
      </c>
      <c r="AS209" s="6" t="e">
        <f t="shared" ref="AS209:AS272" si="138">VLOOKUP(AI209,排出係数表,8,FALSE)</f>
        <v>#N/A</v>
      </c>
      <c r="AT209" s="6" t="str">
        <f t="shared" si="123"/>
        <v/>
      </c>
      <c r="AU209" s="6" t="str">
        <f t="shared" si="124"/>
        <v/>
      </c>
      <c r="AV209" s="6" t="str">
        <f t="shared" si="111"/>
        <v/>
      </c>
      <c r="AW209" s="103"/>
      <c r="BC209" s="3" t="s">
        <v>93</v>
      </c>
    </row>
    <row r="210" spans="1:55" s="12" customFormat="1" ht="13.5" customHeight="1" x14ac:dyDescent="0.2">
      <c r="A210" s="163">
        <v>195</v>
      </c>
      <c r="B210" s="7"/>
      <c r="C210" s="7"/>
      <c r="D210" s="120"/>
      <c r="E210" s="7"/>
      <c r="F210" s="7"/>
      <c r="G210" s="219"/>
      <c r="H210" s="7"/>
      <c r="I210" s="7"/>
      <c r="J210" s="9"/>
      <c r="K210" s="843"/>
      <c r="L210" s="838"/>
      <c r="M210" s="428"/>
      <c r="N210" s="429"/>
      <c r="O210" s="430"/>
      <c r="P210" s="422" t="str">
        <f t="shared" si="125"/>
        <v/>
      </c>
      <c r="Q210" s="422" t="str">
        <f t="shared" si="126"/>
        <v/>
      </c>
      <c r="R210" s="423" t="str">
        <f t="shared" si="127"/>
        <v/>
      </c>
      <c r="S210" s="424" t="str">
        <f t="shared" si="128"/>
        <v/>
      </c>
      <c r="T210" s="425" t="str">
        <f t="shared" si="129"/>
        <v/>
      </c>
      <c r="U210" s="425" t="str">
        <f t="shared" si="130"/>
        <v/>
      </c>
      <c r="V210" s="426" t="str">
        <f t="shared" si="131"/>
        <v/>
      </c>
      <c r="W210" s="38"/>
      <c r="X210" s="29" t="str">
        <f t="shared" si="112"/>
        <v/>
      </c>
      <c r="Y210" s="6" t="e">
        <f t="shared" si="113"/>
        <v>#N/A</v>
      </c>
      <c r="Z210" s="6" t="e">
        <f t="shared" si="114"/>
        <v>#N/A</v>
      </c>
      <c r="AA210" s="6" t="e">
        <f t="shared" si="115"/>
        <v>#N/A</v>
      </c>
      <c r="AB210" s="6" t="str">
        <f t="shared" si="116"/>
        <v/>
      </c>
      <c r="AC210" s="10">
        <f t="shared" si="117"/>
        <v>1</v>
      </c>
      <c r="AD210" s="6" t="e">
        <f t="shared" si="132"/>
        <v>#N/A</v>
      </c>
      <c r="AE210" s="6" t="e">
        <f t="shared" si="133"/>
        <v>#N/A</v>
      </c>
      <c r="AF210" s="6" t="e">
        <f t="shared" si="118"/>
        <v>#N/A</v>
      </c>
      <c r="AG210" s="6" t="e">
        <f t="shared" si="134"/>
        <v>#N/A</v>
      </c>
      <c r="AH210" s="11" t="str">
        <f t="shared" si="119"/>
        <v xml:space="preserve"> </v>
      </c>
      <c r="AI210" s="6" t="e">
        <f t="shared" si="135"/>
        <v>#N/A</v>
      </c>
      <c r="AJ210" s="6" t="e">
        <f t="shared" si="120"/>
        <v>#N/A</v>
      </c>
      <c r="AK210" s="6" t="e">
        <f t="shared" si="136"/>
        <v>#N/A</v>
      </c>
      <c r="AL210" s="6" t="e">
        <f t="shared" si="107"/>
        <v>#N/A</v>
      </c>
      <c r="AM210" s="6" t="e">
        <f t="shared" si="121"/>
        <v>#N/A</v>
      </c>
      <c r="AN210" s="6" t="e">
        <f t="shared" si="137"/>
        <v>#N/A</v>
      </c>
      <c r="AO210" s="6" t="e">
        <f t="shared" si="108"/>
        <v>#N/A</v>
      </c>
      <c r="AP210" s="6" t="e">
        <f t="shared" si="109"/>
        <v>#N/A</v>
      </c>
      <c r="AQ210" s="6" t="e">
        <f t="shared" si="110"/>
        <v>#N/A</v>
      </c>
      <c r="AR210" s="6">
        <f t="shared" si="122"/>
        <v>0</v>
      </c>
      <c r="AS210" s="6" t="e">
        <f t="shared" si="138"/>
        <v>#N/A</v>
      </c>
      <c r="AT210" s="6" t="str">
        <f t="shared" si="123"/>
        <v/>
      </c>
      <c r="AU210" s="6" t="str">
        <f t="shared" si="124"/>
        <v/>
      </c>
      <c r="AV210" s="6" t="str">
        <f t="shared" si="111"/>
        <v/>
      </c>
      <c r="AW210" s="103"/>
      <c r="BC210" s="3" t="s">
        <v>94</v>
      </c>
    </row>
    <row r="211" spans="1:55" s="12" customFormat="1" ht="13.5" customHeight="1" x14ac:dyDescent="0.2">
      <c r="A211" s="163">
        <v>196</v>
      </c>
      <c r="B211" s="7"/>
      <c r="C211" s="7"/>
      <c r="D211" s="120"/>
      <c r="E211" s="7"/>
      <c r="F211" s="7"/>
      <c r="G211" s="219"/>
      <c r="H211" s="7"/>
      <c r="I211" s="7"/>
      <c r="J211" s="9"/>
      <c r="K211" s="843"/>
      <c r="L211" s="838"/>
      <c r="M211" s="428"/>
      <c r="N211" s="429"/>
      <c r="O211" s="430"/>
      <c r="P211" s="422" t="str">
        <f t="shared" si="125"/>
        <v/>
      </c>
      <c r="Q211" s="422" t="str">
        <f t="shared" si="126"/>
        <v/>
      </c>
      <c r="R211" s="423" t="str">
        <f t="shared" si="127"/>
        <v/>
      </c>
      <c r="S211" s="424" t="str">
        <f t="shared" si="128"/>
        <v/>
      </c>
      <c r="T211" s="425" t="str">
        <f t="shared" si="129"/>
        <v/>
      </c>
      <c r="U211" s="425" t="str">
        <f t="shared" si="130"/>
        <v/>
      </c>
      <c r="V211" s="426" t="str">
        <f t="shared" si="131"/>
        <v/>
      </c>
      <c r="W211" s="38"/>
      <c r="X211" s="29" t="str">
        <f t="shared" si="112"/>
        <v/>
      </c>
      <c r="Y211" s="6" t="e">
        <f t="shared" si="113"/>
        <v>#N/A</v>
      </c>
      <c r="Z211" s="6" t="e">
        <f t="shared" si="114"/>
        <v>#N/A</v>
      </c>
      <c r="AA211" s="6" t="e">
        <f t="shared" si="115"/>
        <v>#N/A</v>
      </c>
      <c r="AB211" s="6" t="str">
        <f t="shared" si="116"/>
        <v/>
      </c>
      <c r="AC211" s="10">
        <f t="shared" si="117"/>
        <v>1</v>
      </c>
      <c r="AD211" s="6" t="e">
        <f t="shared" si="132"/>
        <v>#N/A</v>
      </c>
      <c r="AE211" s="6" t="e">
        <f t="shared" si="133"/>
        <v>#N/A</v>
      </c>
      <c r="AF211" s="6" t="e">
        <f t="shared" si="118"/>
        <v>#N/A</v>
      </c>
      <c r="AG211" s="6" t="e">
        <f t="shared" si="134"/>
        <v>#N/A</v>
      </c>
      <c r="AH211" s="11" t="str">
        <f t="shared" si="119"/>
        <v xml:space="preserve"> </v>
      </c>
      <c r="AI211" s="6" t="e">
        <f t="shared" si="135"/>
        <v>#N/A</v>
      </c>
      <c r="AJ211" s="6" t="e">
        <f t="shared" si="120"/>
        <v>#N/A</v>
      </c>
      <c r="AK211" s="6" t="e">
        <f t="shared" si="136"/>
        <v>#N/A</v>
      </c>
      <c r="AL211" s="6" t="e">
        <f t="shared" si="107"/>
        <v>#N/A</v>
      </c>
      <c r="AM211" s="6" t="e">
        <f t="shared" si="121"/>
        <v>#N/A</v>
      </c>
      <c r="AN211" s="6" t="e">
        <f t="shared" si="137"/>
        <v>#N/A</v>
      </c>
      <c r="AO211" s="6" t="e">
        <f t="shared" si="108"/>
        <v>#N/A</v>
      </c>
      <c r="AP211" s="6" t="e">
        <f t="shared" si="109"/>
        <v>#N/A</v>
      </c>
      <c r="AQ211" s="6" t="e">
        <f t="shared" si="110"/>
        <v>#N/A</v>
      </c>
      <c r="AR211" s="6">
        <f t="shared" si="122"/>
        <v>0</v>
      </c>
      <c r="AS211" s="6" t="e">
        <f t="shared" si="138"/>
        <v>#N/A</v>
      </c>
      <c r="AT211" s="6" t="str">
        <f t="shared" si="123"/>
        <v/>
      </c>
      <c r="AU211" s="6" t="str">
        <f t="shared" si="124"/>
        <v/>
      </c>
      <c r="AV211" s="6" t="str">
        <f t="shared" si="111"/>
        <v/>
      </c>
      <c r="AW211" s="103"/>
      <c r="BC211" s="3" t="s">
        <v>95</v>
      </c>
    </row>
    <row r="212" spans="1:55" s="12" customFormat="1" ht="13.5" customHeight="1" x14ac:dyDescent="0.2">
      <c r="A212" s="163">
        <v>197</v>
      </c>
      <c r="B212" s="7"/>
      <c r="C212" s="7"/>
      <c r="D212" s="120"/>
      <c r="E212" s="7"/>
      <c r="F212" s="7"/>
      <c r="G212" s="219"/>
      <c r="H212" s="7"/>
      <c r="I212" s="7"/>
      <c r="J212" s="9"/>
      <c r="K212" s="843"/>
      <c r="L212" s="838"/>
      <c r="M212" s="428"/>
      <c r="N212" s="429"/>
      <c r="O212" s="430"/>
      <c r="P212" s="422" t="str">
        <f t="shared" si="125"/>
        <v/>
      </c>
      <c r="Q212" s="422" t="str">
        <f t="shared" si="126"/>
        <v/>
      </c>
      <c r="R212" s="423" t="str">
        <f t="shared" si="127"/>
        <v/>
      </c>
      <c r="S212" s="424" t="str">
        <f t="shared" si="128"/>
        <v/>
      </c>
      <c r="T212" s="425" t="str">
        <f t="shared" si="129"/>
        <v/>
      </c>
      <c r="U212" s="425" t="str">
        <f t="shared" si="130"/>
        <v/>
      </c>
      <c r="V212" s="426" t="str">
        <f t="shared" si="131"/>
        <v/>
      </c>
      <c r="W212" s="38"/>
      <c r="X212" s="29" t="str">
        <f t="shared" si="112"/>
        <v/>
      </c>
      <c r="Y212" s="6" t="e">
        <f t="shared" si="113"/>
        <v>#N/A</v>
      </c>
      <c r="Z212" s="6" t="e">
        <f t="shared" si="114"/>
        <v>#N/A</v>
      </c>
      <c r="AA212" s="6" t="e">
        <f t="shared" si="115"/>
        <v>#N/A</v>
      </c>
      <c r="AB212" s="6" t="str">
        <f t="shared" si="116"/>
        <v/>
      </c>
      <c r="AC212" s="10">
        <f t="shared" si="117"/>
        <v>1</v>
      </c>
      <c r="AD212" s="6" t="e">
        <f t="shared" si="132"/>
        <v>#N/A</v>
      </c>
      <c r="AE212" s="6" t="e">
        <f t="shared" si="133"/>
        <v>#N/A</v>
      </c>
      <c r="AF212" s="6" t="e">
        <f t="shared" si="118"/>
        <v>#N/A</v>
      </c>
      <c r="AG212" s="6" t="e">
        <f t="shared" si="134"/>
        <v>#N/A</v>
      </c>
      <c r="AH212" s="11" t="str">
        <f t="shared" si="119"/>
        <v xml:space="preserve"> </v>
      </c>
      <c r="AI212" s="6" t="e">
        <f t="shared" si="135"/>
        <v>#N/A</v>
      </c>
      <c r="AJ212" s="6" t="e">
        <f t="shared" si="120"/>
        <v>#N/A</v>
      </c>
      <c r="AK212" s="6" t="e">
        <f t="shared" si="136"/>
        <v>#N/A</v>
      </c>
      <c r="AL212" s="6" t="e">
        <f t="shared" si="107"/>
        <v>#N/A</v>
      </c>
      <c r="AM212" s="6" t="e">
        <f t="shared" si="121"/>
        <v>#N/A</v>
      </c>
      <c r="AN212" s="6" t="e">
        <f t="shared" si="137"/>
        <v>#N/A</v>
      </c>
      <c r="AO212" s="6" t="e">
        <f t="shared" si="108"/>
        <v>#N/A</v>
      </c>
      <c r="AP212" s="6" t="e">
        <f t="shared" si="109"/>
        <v>#N/A</v>
      </c>
      <c r="AQ212" s="6" t="e">
        <f t="shared" si="110"/>
        <v>#N/A</v>
      </c>
      <c r="AR212" s="6">
        <f t="shared" si="122"/>
        <v>0</v>
      </c>
      <c r="AS212" s="6" t="e">
        <f t="shared" si="138"/>
        <v>#N/A</v>
      </c>
      <c r="AT212" s="6" t="str">
        <f t="shared" si="123"/>
        <v/>
      </c>
      <c r="AU212" s="6" t="str">
        <f t="shared" si="124"/>
        <v/>
      </c>
      <c r="AV212" s="6" t="str">
        <f t="shared" si="111"/>
        <v/>
      </c>
      <c r="AW212" s="103"/>
      <c r="BC212" s="3" t="s">
        <v>96</v>
      </c>
    </row>
    <row r="213" spans="1:55" s="12" customFormat="1" ht="13.5" customHeight="1" x14ac:dyDescent="0.2">
      <c r="A213" s="163">
        <v>198</v>
      </c>
      <c r="B213" s="7"/>
      <c r="C213" s="7"/>
      <c r="D213" s="120"/>
      <c r="E213" s="7"/>
      <c r="F213" s="7"/>
      <c r="G213" s="219"/>
      <c r="H213" s="7"/>
      <c r="I213" s="7"/>
      <c r="J213" s="9"/>
      <c r="K213" s="843"/>
      <c r="L213" s="838"/>
      <c r="M213" s="428"/>
      <c r="N213" s="429"/>
      <c r="O213" s="430"/>
      <c r="P213" s="422" t="str">
        <f t="shared" si="125"/>
        <v/>
      </c>
      <c r="Q213" s="422" t="str">
        <f t="shared" si="126"/>
        <v/>
      </c>
      <c r="R213" s="423" t="str">
        <f t="shared" si="127"/>
        <v/>
      </c>
      <c r="S213" s="424" t="str">
        <f t="shared" si="128"/>
        <v/>
      </c>
      <c r="T213" s="425" t="str">
        <f t="shared" si="129"/>
        <v/>
      </c>
      <c r="U213" s="425" t="str">
        <f t="shared" si="130"/>
        <v/>
      </c>
      <c r="V213" s="426" t="str">
        <f t="shared" si="131"/>
        <v/>
      </c>
      <c r="W213" s="38"/>
      <c r="X213" s="29" t="str">
        <f t="shared" si="112"/>
        <v/>
      </c>
      <c r="Y213" s="6" t="e">
        <f t="shared" si="113"/>
        <v>#N/A</v>
      </c>
      <c r="Z213" s="6" t="e">
        <f t="shared" si="114"/>
        <v>#N/A</v>
      </c>
      <c r="AA213" s="6" t="e">
        <f t="shared" si="115"/>
        <v>#N/A</v>
      </c>
      <c r="AB213" s="6" t="str">
        <f t="shared" si="116"/>
        <v/>
      </c>
      <c r="AC213" s="10">
        <f t="shared" si="117"/>
        <v>1</v>
      </c>
      <c r="AD213" s="6" t="e">
        <f t="shared" si="132"/>
        <v>#N/A</v>
      </c>
      <c r="AE213" s="6" t="e">
        <f t="shared" si="133"/>
        <v>#N/A</v>
      </c>
      <c r="AF213" s="6" t="e">
        <f t="shared" si="118"/>
        <v>#N/A</v>
      </c>
      <c r="AG213" s="6" t="e">
        <f t="shared" si="134"/>
        <v>#N/A</v>
      </c>
      <c r="AH213" s="11" t="str">
        <f t="shared" si="119"/>
        <v xml:space="preserve"> </v>
      </c>
      <c r="AI213" s="6" t="e">
        <f t="shared" si="135"/>
        <v>#N/A</v>
      </c>
      <c r="AJ213" s="6" t="e">
        <f t="shared" si="120"/>
        <v>#N/A</v>
      </c>
      <c r="AK213" s="6" t="e">
        <f t="shared" si="136"/>
        <v>#N/A</v>
      </c>
      <c r="AL213" s="6" t="e">
        <f t="shared" si="107"/>
        <v>#N/A</v>
      </c>
      <c r="AM213" s="6" t="e">
        <f t="shared" si="121"/>
        <v>#N/A</v>
      </c>
      <c r="AN213" s="6" t="e">
        <f t="shared" si="137"/>
        <v>#N/A</v>
      </c>
      <c r="AO213" s="6" t="e">
        <f t="shared" si="108"/>
        <v>#N/A</v>
      </c>
      <c r="AP213" s="6" t="e">
        <f t="shared" si="109"/>
        <v>#N/A</v>
      </c>
      <c r="AQ213" s="6" t="e">
        <f t="shared" si="110"/>
        <v>#N/A</v>
      </c>
      <c r="AR213" s="6">
        <f t="shared" si="122"/>
        <v>0</v>
      </c>
      <c r="AS213" s="6" t="e">
        <f t="shared" si="138"/>
        <v>#N/A</v>
      </c>
      <c r="AT213" s="6" t="str">
        <f t="shared" si="123"/>
        <v/>
      </c>
      <c r="AU213" s="6" t="str">
        <f t="shared" si="124"/>
        <v/>
      </c>
      <c r="AV213" s="6" t="str">
        <f t="shared" si="111"/>
        <v/>
      </c>
      <c r="AW213" s="103"/>
      <c r="BC213" s="3" t="s">
        <v>529</v>
      </c>
    </row>
    <row r="214" spans="1:55" s="12" customFormat="1" ht="13.5" customHeight="1" x14ac:dyDescent="0.2">
      <c r="A214" s="163">
        <v>199</v>
      </c>
      <c r="B214" s="7"/>
      <c r="C214" s="7"/>
      <c r="D214" s="120"/>
      <c r="E214" s="7"/>
      <c r="F214" s="7"/>
      <c r="G214" s="219"/>
      <c r="H214" s="7"/>
      <c r="I214" s="7"/>
      <c r="J214" s="9"/>
      <c r="K214" s="843"/>
      <c r="L214" s="838"/>
      <c r="M214" s="428"/>
      <c r="N214" s="429"/>
      <c r="O214" s="430"/>
      <c r="P214" s="422" t="str">
        <f t="shared" si="125"/>
        <v/>
      </c>
      <c r="Q214" s="422" t="str">
        <f t="shared" si="126"/>
        <v/>
      </c>
      <c r="R214" s="423" t="str">
        <f t="shared" si="127"/>
        <v/>
      </c>
      <c r="S214" s="424" t="str">
        <f t="shared" si="128"/>
        <v/>
      </c>
      <c r="T214" s="425" t="str">
        <f t="shared" si="129"/>
        <v/>
      </c>
      <c r="U214" s="425" t="str">
        <f t="shared" si="130"/>
        <v/>
      </c>
      <c r="V214" s="426" t="str">
        <f t="shared" si="131"/>
        <v/>
      </c>
      <c r="W214" s="38"/>
      <c r="X214" s="29" t="str">
        <f t="shared" si="112"/>
        <v/>
      </c>
      <c r="Y214" s="6" t="e">
        <f t="shared" si="113"/>
        <v>#N/A</v>
      </c>
      <c r="Z214" s="6" t="e">
        <f t="shared" si="114"/>
        <v>#N/A</v>
      </c>
      <c r="AA214" s="6" t="e">
        <f t="shared" si="115"/>
        <v>#N/A</v>
      </c>
      <c r="AB214" s="6" t="str">
        <f t="shared" si="116"/>
        <v/>
      </c>
      <c r="AC214" s="10">
        <f t="shared" si="117"/>
        <v>1</v>
      </c>
      <c r="AD214" s="6" t="e">
        <f t="shared" si="132"/>
        <v>#N/A</v>
      </c>
      <c r="AE214" s="6" t="e">
        <f t="shared" si="133"/>
        <v>#N/A</v>
      </c>
      <c r="AF214" s="6" t="e">
        <f t="shared" si="118"/>
        <v>#N/A</v>
      </c>
      <c r="AG214" s="6" t="e">
        <f t="shared" si="134"/>
        <v>#N/A</v>
      </c>
      <c r="AH214" s="11" t="str">
        <f t="shared" si="119"/>
        <v xml:space="preserve"> </v>
      </c>
      <c r="AI214" s="6" t="e">
        <f t="shared" si="135"/>
        <v>#N/A</v>
      </c>
      <c r="AJ214" s="6" t="e">
        <f t="shared" si="120"/>
        <v>#N/A</v>
      </c>
      <c r="AK214" s="6" t="e">
        <f t="shared" si="136"/>
        <v>#N/A</v>
      </c>
      <c r="AL214" s="6" t="e">
        <f t="shared" si="107"/>
        <v>#N/A</v>
      </c>
      <c r="AM214" s="6" t="e">
        <f t="shared" si="121"/>
        <v>#N/A</v>
      </c>
      <c r="AN214" s="6" t="e">
        <f t="shared" si="137"/>
        <v>#N/A</v>
      </c>
      <c r="AO214" s="6" t="e">
        <f t="shared" si="108"/>
        <v>#N/A</v>
      </c>
      <c r="AP214" s="6" t="e">
        <f t="shared" si="109"/>
        <v>#N/A</v>
      </c>
      <c r="AQ214" s="6" t="e">
        <f t="shared" si="110"/>
        <v>#N/A</v>
      </c>
      <c r="AR214" s="6">
        <f t="shared" si="122"/>
        <v>0</v>
      </c>
      <c r="AS214" s="6" t="e">
        <f t="shared" si="138"/>
        <v>#N/A</v>
      </c>
      <c r="AT214" s="6" t="str">
        <f t="shared" si="123"/>
        <v/>
      </c>
      <c r="AU214" s="6" t="str">
        <f t="shared" si="124"/>
        <v/>
      </c>
      <c r="AV214" s="6" t="str">
        <f t="shared" si="111"/>
        <v/>
      </c>
      <c r="AW214" s="103"/>
      <c r="BC214" s="3" t="s">
        <v>531</v>
      </c>
    </row>
    <row r="215" spans="1:55" s="12" customFormat="1" ht="13.5" customHeight="1" x14ac:dyDescent="0.2">
      <c r="A215" s="163">
        <v>200</v>
      </c>
      <c r="B215" s="7"/>
      <c r="C215" s="7"/>
      <c r="D215" s="120"/>
      <c r="E215" s="7"/>
      <c r="F215" s="7"/>
      <c r="G215" s="219"/>
      <c r="H215" s="7"/>
      <c r="I215" s="7"/>
      <c r="J215" s="9"/>
      <c r="K215" s="843"/>
      <c r="L215" s="838"/>
      <c r="M215" s="428"/>
      <c r="N215" s="429"/>
      <c r="O215" s="430"/>
      <c r="P215" s="422" t="str">
        <f t="shared" si="125"/>
        <v/>
      </c>
      <c r="Q215" s="422" t="str">
        <f t="shared" si="126"/>
        <v/>
      </c>
      <c r="R215" s="423" t="str">
        <f t="shared" si="127"/>
        <v/>
      </c>
      <c r="S215" s="424" t="str">
        <f t="shared" si="128"/>
        <v/>
      </c>
      <c r="T215" s="425" t="str">
        <f t="shared" si="129"/>
        <v/>
      </c>
      <c r="U215" s="425" t="str">
        <f t="shared" si="130"/>
        <v/>
      </c>
      <c r="V215" s="426" t="str">
        <f t="shared" si="131"/>
        <v/>
      </c>
      <c r="W215" s="38"/>
      <c r="X215" s="29" t="str">
        <f t="shared" si="112"/>
        <v/>
      </c>
      <c r="Y215" s="6" t="e">
        <f t="shared" si="113"/>
        <v>#N/A</v>
      </c>
      <c r="Z215" s="6" t="e">
        <f t="shared" si="114"/>
        <v>#N/A</v>
      </c>
      <c r="AA215" s="6" t="e">
        <f t="shared" si="115"/>
        <v>#N/A</v>
      </c>
      <c r="AB215" s="6" t="str">
        <f t="shared" si="116"/>
        <v/>
      </c>
      <c r="AC215" s="10">
        <f t="shared" si="117"/>
        <v>1</v>
      </c>
      <c r="AD215" s="6" t="e">
        <f t="shared" si="132"/>
        <v>#N/A</v>
      </c>
      <c r="AE215" s="6" t="e">
        <f t="shared" si="133"/>
        <v>#N/A</v>
      </c>
      <c r="AF215" s="6" t="e">
        <f t="shared" si="118"/>
        <v>#N/A</v>
      </c>
      <c r="AG215" s="6" t="e">
        <f t="shared" si="134"/>
        <v>#N/A</v>
      </c>
      <c r="AH215" s="11" t="str">
        <f t="shared" si="119"/>
        <v xml:space="preserve"> </v>
      </c>
      <c r="AI215" s="6" t="e">
        <f t="shared" si="135"/>
        <v>#N/A</v>
      </c>
      <c r="AJ215" s="6" t="e">
        <f t="shared" si="120"/>
        <v>#N/A</v>
      </c>
      <c r="AK215" s="6" t="e">
        <f t="shared" si="136"/>
        <v>#N/A</v>
      </c>
      <c r="AL215" s="6" t="e">
        <f t="shared" si="107"/>
        <v>#N/A</v>
      </c>
      <c r="AM215" s="6" t="e">
        <f t="shared" si="121"/>
        <v>#N/A</v>
      </c>
      <c r="AN215" s="6" t="e">
        <f t="shared" si="137"/>
        <v>#N/A</v>
      </c>
      <c r="AO215" s="6" t="e">
        <f t="shared" si="108"/>
        <v>#N/A</v>
      </c>
      <c r="AP215" s="6" t="e">
        <f t="shared" si="109"/>
        <v>#N/A</v>
      </c>
      <c r="AQ215" s="6" t="e">
        <f t="shared" si="110"/>
        <v>#N/A</v>
      </c>
      <c r="AR215" s="6">
        <f t="shared" si="122"/>
        <v>0</v>
      </c>
      <c r="AS215" s="6" t="e">
        <f t="shared" si="138"/>
        <v>#N/A</v>
      </c>
      <c r="AT215" s="6" t="str">
        <f t="shared" si="123"/>
        <v/>
      </c>
      <c r="AU215" s="6" t="str">
        <f t="shared" si="124"/>
        <v/>
      </c>
      <c r="AV215" s="6" t="str">
        <f t="shared" si="111"/>
        <v/>
      </c>
      <c r="AW215" s="103"/>
      <c r="BC215" s="3" t="s">
        <v>183</v>
      </c>
    </row>
    <row r="216" spans="1:55" s="12" customFormat="1" ht="13.5" customHeight="1" x14ac:dyDescent="0.2">
      <c r="A216" s="163">
        <v>201</v>
      </c>
      <c r="B216" s="7"/>
      <c r="C216" s="7"/>
      <c r="D216" s="120"/>
      <c r="E216" s="7"/>
      <c r="F216" s="7"/>
      <c r="G216" s="219"/>
      <c r="H216" s="7"/>
      <c r="I216" s="7"/>
      <c r="J216" s="9"/>
      <c r="K216" s="843"/>
      <c r="L216" s="838"/>
      <c r="M216" s="428"/>
      <c r="N216" s="429"/>
      <c r="O216" s="430"/>
      <c r="P216" s="422" t="str">
        <f t="shared" si="125"/>
        <v/>
      </c>
      <c r="Q216" s="422" t="str">
        <f t="shared" si="126"/>
        <v/>
      </c>
      <c r="R216" s="423" t="str">
        <f t="shared" si="127"/>
        <v/>
      </c>
      <c r="S216" s="424" t="str">
        <f t="shared" si="128"/>
        <v/>
      </c>
      <c r="T216" s="425" t="str">
        <f t="shared" si="129"/>
        <v/>
      </c>
      <c r="U216" s="425" t="str">
        <f t="shared" si="130"/>
        <v/>
      </c>
      <c r="V216" s="426" t="str">
        <f t="shared" si="131"/>
        <v/>
      </c>
      <c r="W216" s="38"/>
      <c r="X216" s="29" t="str">
        <f t="shared" si="112"/>
        <v/>
      </c>
      <c r="Y216" s="6" t="e">
        <f t="shared" si="113"/>
        <v>#N/A</v>
      </c>
      <c r="Z216" s="6" t="e">
        <f t="shared" si="114"/>
        <v>#N/A</v>
      </c>
      <c r="AA216" s="6" t="e">
        <f t="shared" si="115"/>
        <v>#N/A</v>
      </c>
      <c r="AB216" s="6" t="str">
        <f t="shared" si="116"/>
        <v/>
      </c>
      <c r="AC216" s="10">
        <f t="shared" si="117"/>
        <v>1</v>
      </c>
      <c r="AD216" s="6" t="e">
        <f t="shared" si="132"/>
        <v>#N/A</v>
      </c>
      <c r="AE216" s="6" t="e">
        <f t="shared" si="133"/>
        <v>#N/A</v>
      </c>
      <c r="AF216" s="6" t="e">
        <f t="shared" si="118"/>
        <v>#N/A</v>
      </c>
      <c r="AG216" s="6" t="e">
        <f t="shared" si="134"/>
        <v>#N/A</v>
      </c>
      <c r="AH216" s="11" t="str">
        <f t="shared" si="119"/>
        <v xml:space="preserve"> </v>
      </c>
      <c r="AI216" s="6" t="e">
        <f t="shared" si="135"/>
        <v>#N/A</v>
      </c>
      <c r="AJ216" s="6" t="e">
        <f t="shared" si="120"/>
        <v>#N/A</v>
      </c>
      <c r="AK216" s="6" t="e">
        <f t="shared" si="136"/>
        <v>#N/A</v>
      </c>
      <c r="AL216" s="6" t="e">
        <f t="shared" si="107"/>
        <v>#N/A</v>
      </c>
      <c r="AM216" s="6" t="e">
        <f t="shared" si="121"/>
        <v>#N/A</v>
      </c>
      <c r="AN216" s="6" t="e">
        <f t="shared" si="137"/>
        <v>#N/A</v>
      </c>
      <c r="AO216" s="6" t="e">
        <f t="shared" si="108"/>
        <v>#N/A</v>
      </c>
      <c r="AP216" s="6" t="e">
        <f t="shared" si="109"/>
        <v>#N/A</v>
      </c>
      <c r="AQ216" s="6" t="e">
        <f t="shared" si="110"/>
        <v>#N/A</v>
      </c>
      <c r="AR216" s="6">
        <f t="shared" si="122"/>
        <v>0</v>
      </c>
      <c r="AS216" s="6" t="e">
        <f t="shared" si="138"/>
        <v>#N/A</v>
      </c>
      <c r="AT216" s="6" t="str">
        <f t="shared" si="123"/>
        <v/>
      </c>
      <c r="AU216" s="6" t="str">
        <f t="shared" si="124"/>
        <v/>
      </c>
      <c r="AV216" s="6" t="str">
        <f t="shared" si="111"/>
        <v/>
      </c>
      <c r="AW216" s="103"/>
      <c r="BC216" s="3" t="s">
        <v>184</v>
      </c>
    </row>
    <row r="217" spans="1:55" s="12" customFormat="1" ht="13.5" customHeight="1" x14ac:dyDescent="0.2">
      <c r="A217" s="163">
        <v>202</v>
      </c>
      <c r="B217" s="7"/>
      <c r="C217" s="7"/>
      <c r="D217" s="120"/>
      <c r="E217" s="7"/>
      <c r="F217" s="7"/>
      <c r="G217" s="219"/>
      <c r="H217" s="7"/>
      <c r="I217" s="7"/>
      <c r="J217" s="9"/>
      <c r="K217" s="843"/>
      <c r="L217" s="838"/>
      <c r="M217" s="428"/>
      <c r="N217" s="429"/>
      <c r="O217" s="430"/>
      <c r="P217" s="422" t="str">
        <f t="shared" si="125"/>
        <v/>
      </c>
      <c r="Q217" s="422" t="str">
        <f t="shared" si="126"/>
        <v/>
      </c>
      <c r="R217" s="423" t="str">
        <f t="shared" si="127"/>
        <v/>
      </c>
      <c r="S217" s="424" t="str">
        <f t="shared" si="128"/>
        <v/>
      </c>
      <c r="T217" s="425" t="str">
        <f t="shared" si="129"/>
        <v/>
      </c>
      <c r="U217" s="425" t="str">
        <f t="shared" si="130"/>
        <v/>
      </c>
      <c r="V217" s="426" t="str">
        <f t="shared" si="131"/>
        <v/>
      </c>
      <c r="W217" s="38"/>
      <c r="X217" s="29" t="str">
        <f t="shared" si="112"/>
        <v/>
      </c>
      <c r="Y217" s="6" t="e">
        <f t="shared" si="113"/>
        <v>#N/A</v>
      </c>
      <c r="Z217" s="6" t="e">
        <f t="shared" si="114"/>
        <v>#N/A</v>
      </c>
      <c r="AA217" s="6" t="e">
        <f t="shared" si="115"/>
        <v>#N/A</v>
      </c>
      <c r="AB217" s="6" t="str">
        <f t="shared" si="116"/>
        <v/>
      </c>
      <c r="AC217" s="10">
        <f t="shared" si="117"/>
        <v>1</v>
      </c>
      <c r="AD217" s="6" t="e">
        <f t="shared" si="132"/>
        <v>#N/A</v>
      </c>
      <c r="AE217" s="6" t="e">
        <f t="shared" si="133"/>
        <v>#N/A</v>
      </c>
      <c r="AF217" s="6" t="e">
        <f t="shared" si="118"/>
        <v>#N/A</v>
      </c>
      <c r="AG217" s="6" t="e">
        <f t="shared" si="134"/>
        <v>#N/A</v>
      </c>
      <c r="AH217" s="11" t="str">
        <f t="shared" si="119"/>
        <v xml:space="preserve"> </v>
      </c>
      <c r="AI217" s="6" t="e">
        <f t="shared" si="135"/>
        <v>#N/A</v>
      </c>
      <c r="AJ217" s="6" t="e">
        <f t="shared" si="120"/>
        <v>#N/A</v>
      </c>
      <c r="AK217" s="6" t="e">
        <f t="shared" si="136"/>
        <v>#N/A</v>
      </c>
      <c r="AL217" s="6" t="e">
        <f t="shared" si="107"/>
        <v>#N/A</v>
      </c>
      <c r="AM217" s="6" t="e">
        <f t="shared" si="121"/>
        <v>#N/A</v>
      </c>
      <c r="AN217" s="6" t="e">
        <f t="shared" si="137"/>
        <v>#N/A</v>
      </c>
      <c r="AO217" s="6" t="e">
        <f t="shared" si="108"/>
        <v>#N/A</v>
      </c>
      <c r="AP217" s="6" t="e">
        <f t="shared" si="109"/>
        <v>#N/A</v>
      </c>
      <c r="AQ217" s="6" t="e">
        <f t="shared" si="110"/>
        <v>#N/A</v>
      </c>
      <c r="AR217" s="6">
        <f t="shared" si="122"/>
        <v>0</v>
      </c>
      <c r="AS217" s="6" t="e">
        <f t="shared" si="138"/>
        <v>#N/A</v>
      </c>
      <c r="AT217" s="6" t="str">
        <f t="shared" si="123"/>
        <v/>
      </c>
      <c r="AU217" s="6" t="str">
        <f t="shared" si="124"/>
        <v/>
      </c>
      <c r="AV217" s="6" t="str">
        <f t="shared" si="111"/>
        <v/>
      </c>
      <c r="AW217" s="103"/>
      <c r="BC217" s="3" t="s">
        <v>185</v>
      </c>
    </row>
    <row r="218" spans="1:55" s="12" customFormat="1" ht="13.5" customHeight="1" x14ac:dyDescent="0.2">
      <c r="A218" s="163">
        <v>203</v>
      </c>
      <c r="B218" s="7"/>
      <c r="C218" s="7"/>
      <c r="D218" s="120"/>
      <c r="E218" s="7"/>
      <c r="F218" s="7"/>
      <c r="G218" s="219"/>
      <c r="H218" s="7"/>
      <c r="I218" s="7"/>
      <c r="J218" s="9"/>
      <c r="K218" s="843"/>
      <c r="L218" s="838"/>
      <c r="M218" s="428"/>
      <c r="N218" s="429"/>
      <c r="O218" s="430"/>
      <c r="P218" s="422" t="str">
        <f t="shared" si="125"/>
        <v/>
      </c>
      <c r="Q218" s="422" t="str">
        <f t="shared" si="126"/>
        <v/>
      </c>
      <c r="R218" s="423" t="str">
        <f t="shared" si="127"/>
        <v/>
      </c>
      <c r="S218" s="424" t="str">
        <f t="shared" si="128"/>
        <v/>
      </c>
      <c r="T218" s="425" t="str">
        <f t="shared" si="129"/>
        <v/>
      </c>
      <c r="U218" s="425" t="str">
        <f t="shared" si="130"/>
        <v/>
      </c>
      <c r="V218" s="426" t="str">
        <f t="shared" si="131"/>
        <v/>
      </c>
      <c r="W218" s="38"/>
      <c r="X218" s="29" t="str">
        <f t="shared" si="112"/>
        <v/>
      </c>
      <c r="Y218" s="6" t="e">
        <f t="shared" si="113"/>
        <v>#N/A</v>
      </c>
      <c r="Z218" s="6" t="e">
        <f t="shared" si="114"/>
        <v>#N/A</v>
      </c>
      <c r="AA218" s="6" t="e">
        <f t="shared" si="115"/>
        <v>#N/A</v>
      </c>
      <c r="AB218" s="6" t="str">
        <f t="shared" si="116"/>
        <v/>
      </c>
      <c r="AC218" s="10">
        <f t="shared" si="117"/>
        <v>1</v>
      </c>
      <c r="AD218" s="6" t="e">
        <f t="shared" si="132"/>
        <v>#N/A</v>
      </c>
      <c r="AE218" s="6" t="e">
        <f t="shared" si="133"/>
        <v>#N/A</v>
      </c>
      <c r="AF218" s="6" t="e">
        <f t="shared" si="118"/>
        <v>#N/A</v>
      </c>
      <c r="AG218" s="6" t="e">
        <f t="shared" si="134"/>
        <v>#N/A</v>
      </c>
      <c r="AH218" s="11" t="str">
        <f t="shared" si="119"/>
        <v xml:space="preserve"> </v>
      </c>
      <c r="AI218" s="6" t="e">
        <f t="shared" si="135"/>
        <v>#N/A</v>
      </c>
      <c r="AJ218" s="6" t="e">
        <f t="shared" si="120"/>
        <v>#N/A</v>
      </c>
      <c r="AK218" s="6" t="e">
        <f t="shared" si="136"/>
        <v>#N/A</v>
      </c>
      <c r="AL218" s="6" t="e">
        <f t="shared" si="107"/>
        <v>#N/A</v>
      </c>
      <c r="AM218" s="6" t="e">
        <f t="shared" si="121"/>
        <v>#N/A</v>
      </c>
      <c r="AN218" s="6" t="e">
        <f t="shared" si="137"/>
        <v>#N/A</v>
      </c>
      <c r="AO218" s="6" t="e">
        <f t="shared" si="108"/>
        <v>#N/A</v>
      </c>
      <c r="AP218" s="6" t="e">
        <f t="shared" si="109"/>
        <v>#N/A</v>
      </c>
      <c r="AQ218" s="6" t="e">
        <f t="shared" si="110"/>
        <v>#N/A</v>
      </c>
      <c r="AR218" s="6">
        <f t="shared" si="122"/>
        <v>0</v>
      </c>
      <c r="AS218" s="6" t="e">
        <f t="shared" si="138"/>
        <v>#N/A</v>
      </c>
      <c r="AT218" s="6" t="str">
        <f t="shared" si="123"/>
        <v/>
      </c>
      <c r="AU218" s="6" t="str">
        <f t="shared" si="124"/>
        <v/>
      </c>
      <c r="AV218" s="6" t="str">
        <f t="shared" si="111"/>
        <v/>
      </c>
      <c r="AW218" s="103"/>
      <c r="BC218" s="3" t="s">
        <v>186</v>
      </c>
    </row>
    <row r="219" spans="1:55" s="12" customFormat="1" ht="13.5" customHeight="1" x14ac:dyDescent="0.2">
      <c r="A219" s="163">
        <v>204</v>
      </c>
      <c r="B219" s="7"/>
      <c r="C219" s="7"/>
      <c r="D219" s="120"/>
      <c r="E219" s="7"/>
      <c r="F219" s="7"/>
      <c r="G219" s="219"/>
      <c r="H219" s="7"/>
      <c r="I219" s="7"/>
      <c r="J219" s="9"/>
      <c r="K219" s="843"/>
      <c r="L219" s="838"/>
      <c r="M219" s="428"/>
      <c r="N219" s="429"/>
      <c r="O219" s="430"/>
      <c r="P219" s="422" t="str">
        <f t="shared" si="125"/>
        <v/>
      </c>
      <c r="Q219" s="422" t="str">
        <f t="shared" si="126"/>
        <v/>
      </c>
      <c r="R219" s="423" t="str">
        <f t="shared" si="127"/>
        <v/>
      </c>
      <c r="S219" s="424" t="str">
        <f t="shared" si="128"/>
        <v/>
      </c>
      <c r="T219" s="425" t="str">
        <f t="shared" si="129"/>
        <v/>
      </c>
      <c r="U219" s="425" t="str">
        <f t="shared" si="130"/>
        <v/>
      </c>
      <c r="V219" s="426" t="str">
        <f t="shared" si="131"/>
        <v/>
      </c>
      <c r="W219" s="38"/>
      <c r="X219" s="29" t="str">
        <f t="shared" si="112"/>
        <v/>
      </c>
      <c r="Y219" s="6" t="e">
        <f t="shared" si="113"/>
        <v>#N/A</v>
      </c>
      <c r="Z219" s="6" t="e">
        <f t="shared" si="114"/>
        <v>#N/A</v>
      </c>
      <c r="AA219" s="6" t="e">
        <f t="shared" si="115"/>
        <v>#N/A</v>
      </c>
      <c r="AB219" s="6" t="str">
        <f t="shared" si="116"/>
        <v/>
      </c>
      <c r="AC219" s="10">
        <f t="shared" si="117"/>
        <v>1</v>
      </c>
      <c r="AD219" s="6" t="e">
        <f t="shared" si="132"/>
        <v>#N/A</v>
      </c>
      <c r="AE219" s="6" t="e">
        <f t="shared" si="133"/>
        <v>#N/A</v>
      </c>
      <c r="AF219" s="6" t="e">
        <f t="shared" si="118"/>
        <v>#N/A</v>
      </c>
      <c r="AG219" s="6" t="e">
        <f t="shared" si="134"/>
        <v>#N/A</v>
      </c>
      <c r="AH219" s="11" t="str">
        <f t="shared" si="119"/>
        <v xml:space="preserve"> </v>
      </c>
      <c r="AI219" s="6" t="e">
        <f t="shared" si="135"/>
        <v>#N/A</v>
      </c>
      <c r="AJ219" s="6" t="e">
        <f t="shared" si="120"/>
        <v>#N/A</v>
      </c>
      <c r="AK219" s="6" t="e">
        <f t="shared" si="136"/>
        <v>#N/A</v>
      </c>
      <c r="AL219" s="6" t="e">
        <f t="shared" si="107"/>
        <v>#N/A</v>
      </c>
      <c r="AM219" s="6" t="e">
        <f t="shared" si="121"/>
        <v>#N/A</v>
      </c>
      <c r="AN219" s="6" t="e">
        <f t="shared" si="137"/>
        <v>#N/A</v>
      </c>
      <c r="AO219" s="6" t="e">
        <f t="shared" si="108"/>
        <v>#N/A</v>
      </c>
      <c r="AP219" s="6" t="e">
        <f t="shared" si="109"/>
        <v>#N/A</v>
      </c>
      <c r="AQ219" s="6" t="e">
        <f t="shared" si="110"/>
        <v>#N/A</v>
      </c>
      <c r="AR219" s="6">
        <f t="shared" si="122"/>
        <v>0</v>
      </c>
      <c r="AS219" s="6" t="e">
        <f t="shared" si="138"/>
        <v>#N/A</v>
      </c>
      <c r="AT219" s="6" t="str">
        <f t="shared" si="123"/>
        <v/>
      </c>
      <c r="AU219" s="6" t="str">
        <f t="shared" si="124"/>
        <v/>
      </c>
      <c r="AV219" s="6" t="str">
        <f t="shared" si="111"/>
        <v/>
      </c>
      <c r="AW219" s="103"/>
      <c r="BC219" s="3" t="s">
        <v>187</v>
      </c>
    </row>
    <row r="220" spans="1:55" s="12" customFormat="1" ht="13.5" customHeight="1" x14ac:dyDescent="0.2">
      <c r="A220" s="163">
        <v>205</v>
      </c>
      <c r="B220" s="7"/>
      <c r="C220" s="7"/>
      <c r="D220" s="120"/>
      <c r="E220" s="7"/>
      <c r="F220" s="7"/>
      <c r="G220" s="219"/>
      <c r="H220" s="7"/>
      <c r="I220" s="7"/>
      <c r="J220" s="9"/>
      <c r="K220" s="843"/>
      <c r="L220" s="838"/>
      <c r="M220" s="428"/>
      <c r="N220" s="429"/>
      <c r="O220" s="430"/>
      <c r="P220" s="422" t="str">
        <f t="shared" si="125"/>
        <v/>
      </c>
      <c r="Q220" s="422" t="str">
        <f t="shared" si="126"/>
        <v/>
      </c>
      <c r="R220" s="423" t="str">
        <f t="shared" si="127"/>
        <v/>
      </c>
      <c r="S220" s="424" t="str">
        <f t="shared" si="128"/>
        <v/>
      </c>
      <c r="T220" s="425" t="str">
        <f t="shared" si="129"/>
        <v/>
      </c>
      <c r="U220" s="425" t="str">
        <f t="shared" si="130"/>
        <v/>
      </c>
      <c r="V220" s="426" t="str">
        <f t="shared" si="131"/>
        <v/>
      </c>
      <c r="W220" s="38"/>
      <c r="X220" s="29" t="str">
        <f t="shared" si="112"/>
        <v/>
      </c>
      <c r="Y220" s="6" t="e">
        <f t="shared" si="113"/>
        <v>#N/A</v>
      </c>
      <c r="Z220" s="6" t="e">
        <f t="shared" si="114"/>
        <v>#N/A</v>
      </c>
      <c r="AA220" s="6" t="e">
        <f t="shared" si="115"/>
        <v>#N/A</v>
      </c>
      <c r="AB220" s="6" t="str">
        <f t="shared" si="116"/>
        <v/>
      </c>
      <c r="AC220" s="10">
        <f t="shared" si="117"/>
        <v>1</v>
      </c>
      <c r="AD220" s="6" t="e">
        <f t="shared" si="132"/>
        <v>#N/A</v>
      </c>
      <c r="AE220" s="6" t="e">
        <f t="shared" si="133"/>
        <v>#N/A</v>
      </c>
      <c r="AF220" s="6" t="e">
        <f t="shared" si="118"/>
        <v>#N/A</v>
      </c>
      <c r="AG220" s="6" t="e">
        <f t="shared" si="134"/>
        <v>#N/A</v>
      </c>
      <c r="AH220" s="11" t="str">
        <f t="shared" si="119"/>
        <v xml:space="preserve"> </v>
      </c>
      <c r="AI220" s="6" t="e">
        <f t="shared" si="135"/>
        <v>#N/A</v>
      </c>
      <c r="AJ220" s="6" t="e">
        <f t="shared" si="120"/>
        <v>#N/A</v>
      </c>
      <c r="AK220" s="6" t="e">
        <f t="shared" si="136"/>
        <v>#N/A</v>
      </c>
      <c r="AL220" s="6" t="e">
        <f t="shared" si="107"/>
        <v>#N/A</v>
      </c>
      <c r="AM220" s="6" t="e">
        <f t="shared" si="121"/>
        <v>#N/A</v>
      </c>
      <c r="AN220" s="6" t="e">
        <f t="shared" si="137"/>
        <v>#N/A</v>
      </c>
      <c r="AO220" s="6" t="e">
        <f t="shared" si="108"/>
        <v>#N/A</v>
      </c>
      <c r="AP220" s="6" t="e">
        <f t="shared" si="109"/>
        <v>#N/A</v>
      </c>
      <c r="AQ220" s="6" t="e">
        <f t="shared" si="110"/>
        <v>#N/A</v>
      </c>
      <c r="AR220" s="6">
        <f t="shared" si="122"/>
        <v>0</v>
      </c>
      <c r="AS220" s="6" t="e">
        <f t="shared" si="138"/>
        <v>#N/A</v>
      </c>
      <c r="AT220" s="6" t="str">
        <f t="shared" si="123"/>
        <v/>
      </c>
      <c r="AU220" s="6" t="str">
        <f t="shared" si="124"/>
        <v/>
      </c>
      <c r="AV220" s="6" t="str">
        <f t="shared" si="111"/>
        <v/>
      </c>
      <c r="AW220" s="103"/>
      <c r="BC220" s="3" t="s">
        <v>97</v>
      </c>
    </row>
    <row r="221" spans="1:55" s="12" customFormat="1" ht="13.5" customHeight="1" x14ac:dyDescent="0.2">
      <c r="A221" s="163">
        <v>206</v>
      </c>
      <c r="B221" s="7"/>
      <c r="C221" s="7"/>
      <c r="D221" s="120"/>
      <c r="E221" s="7"/>
      <c r="F221" s="7"/>
      <c r="G221" s="219"/>
      <c r="H221" s="7"/>
      <c r="I221" s="7"/>
      <c r="J221" s="9"/>
      <c r="K221" s="843"/>
      <c r="L221" s="838"/>
      <c r="M221" s="428"/>
      <c r="N221" s="429"/>
      <c r="O221" s="430"/>
      <c r="P221" s="422" t="str">
        <f t="shared" si="125"/>
        <v/>
      </c>
      <c r="Q221" s="422" t="str">
        <f t="shared" si="126"/>
        <v/>
      </c>
      <c r="R221" s="423" t="str">
        <f t="shared" si="127"/>
        <v/>
      </c>
      <c r="S221" s="424" t="str">
        <f t="shared" si="128"/>
        <v/>
      </c>
      <c r="T221" s="425" t="str">
        <f t="shared" si="129"/>
        <v/>
      </c>
      <c r="U221" s="425" t="str">
        <f t="shared" si="130"/>
        <v/>
      </c>
      <c r="V221" s="426" t="str">
        <f t="shared" si="131"/>
        <v/>
      </c>
      <c r="W221" s="38"/>
      <c r="X221" s="29" t="str">
        <f t="shared" si="112"/>
        <v/>
      </c>
      <c r="Y221" s="6" t="e">
        <f t="shared" si="113"/>
        <v>#N/A</v>
      </c>
      <c r="Z221" s="6" t="e">
        <f t="shared" si="114"/>
        <v>#N/A</v>
      </c>
      <c r="AA221" s="6" t="e">
        <f t="shared" si="115"/>
        <v>#N/A</v>
      </c>
      <c r="AB221" s="6" t="str">
        <f t="shared" si="116"/>
        <v/>
      </c>
      <c r="AC221" s="10">
        <f t="shared" si="117"/>
        <v>1</v>
      </c>
      <c r="AD221" s="6" t="e">
        <f t="shared" si="132"/>
        <v>#N/A</v>
      </c>
      <c r="AE221" s="6" t="e">
        <f t="shared" si="133"/>
        <v>#N/A</v>
      </c>
      <c r="AF221" s="6" t="e">
        <f t="shared" si="118"/>
        <v>#N/A</v>
      </c>
      <c r="AG221" s="6" t="e">
        <f t="shared" si="134"/>
        <v>#N/A</v>
      </c>
      <c r="AH221" s="11" t="str">
        <f t="shared" si="119"/>
        <v xml:space="preserve"> </v>
      </c>
      <c r="AI221" s="6" t="e">
        <f t="shared" si="135"/>
        <v>#N/A</v>
      </c>
      <c r="AJ221" s="6" t="e">
        <f t="shared" si="120"/>
        <v>#N/A</v>
      </c>
      <c r="AK221" s="6" t="e">
        <f t="shared" si="136"/>
        <v>#N/A</v>
      </c>
      <c r="AL221" s="6" t="e">
        <f t="shared" si="107"/>
        <v>#N/A</v>
      </c>
      <c r="AM221" s="6" t="e">
        <f t="shared" si="121"/>
        <v>#N/A</v>
      </c>
      <c r="AN221" s="6" t="e">
        <f t="shared" si="137"/>
        <v>#N/A</v>
      </c>
      <c r="AO221" s="6" t="e">
        <f t="shared" si="108"/>
        <v>#N/A</v>
      </c>
      <c r="AP221" s="6" t="e">
        <f t="shared" si="109"/>
        <v>#N/A</v>
      </c>
      <c r="AQ221" s="6" t="e">
        <f t="shared" si="110"/>
        <v>#N/A</v>
      </c>
      <c r="AR221" s="6">
        <f t="shared" si="122"/>
        <v>0</v>
      </c>
      <c r="AS221" s="6" t="e">
        <f t="shared" si="138"/>
        <v>#N/A</v>
      </c>
      <c r="AT221" s="6" t="str">
        <f t="shared" si="123"/>
        <v/>
      </c>
      <c r="AU221" s="6" t="str">
        <f t="shared" si="124"/>
        <v/>
      </c>
      <c r="AV221" s="6" t="str">
        <f t="shared" si="111"/>
        <v/>
      </c>
      <c r="AW221" s="103"/>
      <c r="BC221" s="3" t="s">
        <v>98</v>
      </c>
    </row>
    <row r="222" spans="1:55" s="12" customFormat="1" ht="13.5" customHeight="1" x14ac:dyDescent="0.2">
      <c r="A222" s="163">
        <v>207</v>
      </c>
      <c r="B222" s="7"/>
      <c r="C222" s="7"/>
      <c r="D222" s="120"/>
      <c r="E222" s="7"/>
      <c r="F222" s="7"/>
      <c r="G222" s="219"/>
      <c r="H222" s="7"/>
      <c r="I222" s="7"/>
      <c r="J222" s="9"/>
      <c r="K222" s="843"/>
      <c r="L222" s="838"/>
      <c r="M222" s="428"/>
      <c r="N222" s="429"/>
      <c r="O222" s="430"/>
      <c r="P222" s="422" t="str">
        <f t="shared" si="125"/>
        <v/>
      </c>
      <c r="Q222" s="422" t="str">
        <f t="shared" si="126"/>
        <v/>
      </c>
      <c r="R222" s="423" t="str">
        <f t="shared" si="127"/>
        <v/>
      </c>
      <c r="S222" s="424" t="str">
        <f t="shared" si="128"/>
        <v/>
      </c>
      <c r="T222" s="425" t="str">
        <f t="shared" si="129"/>
        <v/>
      </c>
      <c r="U222" s="425" t="str">
        <f t="shared" si="130"/>
        <v/>
      </c>
      <c r="V222" s="426" t="str">
        <f t="shared" si="131"/>
        <v/>
      </c>
      <c r="W222" s="38"/>
      <c r="X222" s="29" t="str">
        <f t="shared" si="112"/>
        <v/>
      </c>
      <c r="Y222" s="6" t="e">
        <f t="shared" si="113"/>
        <v>#N/A</v>
      </c>
      <c r="Z222" s="6" t="e">
        <f t="shared" si="114"/>
        <v>#N/A</v>
      </c>
      <c r="AA222" s="6" t="e">
        <f t="shared" si="115"/>
        <v>#N/A</v>
      </c>
      <c r="AB222" s="6" t="str">
        <f t="shared" si="116"/>
        <v/>
      </c>
      <c r="AC222" s="10">
        <f t="shared" si="117"/>
        <v>1</v>
      </c>
      <c r="AD222" s="6" t="e">
        <f t="shared" si="132"/>
        <v>#N/A</v>
      </c>
      <c r="AE222" s="6" t="e">
        <f t="shared" si="133"/>
        <v>#N/A</v>
      </c>
      <c r="AF222" s="6" t="e">
        <f t="shared" si="118"/>
        <v>#N/A</v>
      </c>
      <c r="AG222" s="6" t="e">
        <f t="shared" si="134"/>
        <v>#N/A</v>
      </c>
      <c r="AH222" s="11" t="str">
        <f t="shared" si="119"/>
        <v xml:space="preserve"> </v>
      </c>
      <c r="AI222" s="6" t="e">
        <f t="shared" si="135"/>
        <v>#N/A</v>
      </c>
      <c r="AJ222" s="6" t="e">
        <f t="shared" si="120"/>
        <v>#N/A</v>
      </c>
      <c r="AK222" s="6" t="e">
        <f t="shared" si="136"/>
        <v>#N/A</v>
      </c>
      <c r="AL222" s="6" t="e">
        <f t="shared" si="107"/>
        <v>#N/A</v>
      </c>
      <c r="AM222" s="6" t="e">
        <f t="shared" si="121"/>
        <v>#N/A</v>
      </c>
      <c r="AN222" s="6" t="e">
        <f t="shared" si="137"/>
        <v>#N/A</v>
      </c>
      <c r="AO222" s="6" t="e">
        <f t="shared" si="108"/>
        <v>#N/A</v>
      </c>
      <c r="AP222" s="6" t="e">
        <f t="shared" si="109"/>
        <v>#N/A</v>
      </c>
      <c r="AQ222" s="6" t="e">
        <f t="shared" si="110"/>
        <v>#N/A</v>
      </c>
      <c r="AR222" s="6">
        <f t="shared" si="122"/>
        <v>0</v>
      </c>
      <c r="AS222" s="6" t="e">
        <f t="shared" si="138"/>
        <v>#N/A</v>
      </c>
      <c r="AT222" s="6" t="str">
        <f t="shared" si="123"/>
        <v/>
      </c>
      <c r="AU222" s="6" t="str">
        <f t="shared" si="124"/>
        <v/>
      </c>
      <c r="AV222" s="6" t="str">
        <f t="shared" si="111"/>
        <v/>
      </c>
      <c r="AW222" s="103"/>
      <c r="BC222" s="3" t="s">
        <v>99</v>
      </c>
    </row>
    <row r="223" spans="1:55" s="12" customFormat="1" ht="13.5" customHeight="1" x14ac:dyDescent="0.2">
      <c r="A223" s="163">
        <v>208</v>
      </c>
      <c r="B223" s="7"/>
      <c r="C223" s="7"/>
      <c r="D223" s="120"/>
      <c r="E223" s="7"/>
      <c r="F223" s="7"/>
      <c r="G223" s="219"/>
      <c r="H223" s="7"/>
      <c r="I223" s="7"/>
      <c r="J223" s="9"/>
      <c r="K223" s="843"/>
      <c r="L223" s="838"/>
      <c r="M223" s="428"/>
      <c r="N223" s="429"/>
      <c r="O223" s="430"/>
      <c r="P223" s="422" t="str">
        <f t="shared" si="125"/>
        <v/>
      </c>
      <c r="Q223" s="422" t="str">
        <f t="shared" si="126"/>
        <v/>
      </c>
      <c r="R223" s="423" t="str">
        <f t="shared" si="127"/>
        <v/>
      </c>
      <c r="S223" s="424" t="str">
        <f t="shared" si="128"/>
        <v/>
      </c>
      <c r="T223" s="425" t="str">
        <f t="shared" si="129"/>
        <v/>
      </c>
      <c r="U223" s="425" t="str">
        <f t="shared" si="130"/>
        <v/>
      </c>
      <c r="V223" s="426" t="str">
        <f t="shared" si="131"/>
        <v/>
      </c>
      <c r="W223" s="38"/>
      <c r="X223" s="29" t="str">
        <f t="shared" si="112"/>
        <v/>
      </c>
      <c r="Y223" s="6" t="e">
        <f t="shared" si="113"/>
        <v>#N/A</v>
      </c>
      <c r="Z223" s="6" t="e">
        <f t="shared" si="114"/>
        <v>#N/A</v>
      </c>
      <c r="AA223" s="6" t="e">
        <f t="shared" si="115"/>
        <v>#N/A</v>
      </c>
      <c r="AB223" s="6" t="str">
        <f t="shared" si="116"/>
        <v/>
      </c>
      <c r="AC223" s="10">
        <f t="shared" si="117"/>
        <v>1</v>
      </c>
      <c r="AD223" s="6" t="e">
        <f t="shared" si="132"/>
        <v>#N/A</v>
      </c>
      <c r="AE223" s="6" t="e">
        <f t="shared" si="133"/>
        <v>#N/A</v>
      </c>
      <c r="AF223" s="6" t="e">
        <f t="shared" si="118"/>
        <v>#N/A</v>
      </c>
      <c r="AG223" s="6" t="e">
        <f t="shared" si="134"/>
        <v>#N/A</v>
      </c>
      <c r="AH223" s="11" t="str">
        <f t="shared" si="119"/>
        <v xml:space="preserve"> </v>
      </c>
      <c r="AI223" s="6" t="e">
        <f t="shared" si="135"/>
        <v>#N/A</v>
      </c>
      <c r="AJ223" s="6" t="e">
        <f t="shared" si="120"/>
        <v>#N/A</v>
      </c>
      <c r="AK223" s="6" t="e">
        <f t="shared" si="136"/>
        <v>#N/A</v>
      </c>
      <c r="AL223" s="6" t="e">
        <f t="shared" si="107"/>
        <v>#N/A</v>
      </c>
      <c r="AM223" s="6" t="e">
        <f t="shared" si="121"/>
        <v>#N/A</v>
      </c>
      <c r="AN223" s="6" t="e">
        <f t="shared" si="137"/>
        <v>#N/A</v>
      </c>
      <c r="AO223" s="6" t="e">
        <f t="shared" si="108"/>
        <v>#N/A</v>
      </c>
      <c r="AP223" s="6" t="e">
        <f t="shared" si="109"/>
        <v>#N/A</v>
      </c>
      <c r="AQ223" s="6" t="e">
        <f t="shared" si="110"/>
        <v>#N/A</v>
      </c>
      <c r="AR223" s="6">
        <f t="shared" si="122"/>
        <v>0</v>
      </c>
      <c r="AS223" s="6" t="e">
        <f t="shared" si="138"/>
        <v>#N/A</v>
      </c>
      <c r="AT223" s="6" t="str">
        <f t="shared" si="123"/>
        <v/>
      </c>
      <c r="AU223" s="6" t="str">
        <f t="shared" si="124"/>
        <v/>
      </c>
      <c r="AV223" s="6" t="str">
        <f t="shared" si="111"/>
        <v/>
      </c>
      <c r="AW223" s="103"/>
      <c r="BC223" s="3" t="s">
        <v>100</v>
      </c>
    </row>
    <row r="224" spans="1:55" s="12" customFormat="1" ht="13.5" customHeight="1" x14ac:dyDescent="0.2">
      <c r="A224" s="163">
        <v>209</v>
      </c>
      <c r="B224" s="7"/>
      <c r="C224" s="7"/>
      <c r="D224" s="120"/>
      <c r="E224" s="7"/>
      <c r="F224" s="7"/>
      <c r="G224" s="219"/>
      <c r="H224" s="7"/>
      <c r="I224" s="7"/>
      <c r="J224" s="9"/>
      <c r="K224" s="843"/>
      <c r="L224" s="838"/>
      <c r="M224" s="428"/>
      <c r="N224" s="429"/>
      <c r="O224" s="430"/>
      <c r="P224" s="422" t="str">
        <f t="shared" si="125"/>
        <v/>
      </c>
      <c r="Q224" s="422" t="str">
        <f t="shared" si="126"/>
        <v/>
      </c>
      <c r="R224" s="423" t="str">
        <f t="shared" si="127"/>
        <v/>
      </c>
      <c r="S224" s="424" t="str">
        <f t="shared" si="128"/>
        <v/>
      </c>
      <c r="T224" s="425" t="str">
        <f t="shared" si="129"/>
        <v/>
      </c>
      <c r="U224" s="425" t="str">
        <f t="shared" si="130"/>
        <v/>
      </c>
      <c r="V224" s="426" t="str">
        <f t="shared" si="131"/>
        <v/>
      </c>
      <c r="W224" s="38"/>
      <c r="X224" s="29" t="str">
        <f t="shared" si="112"/>
        <v/>
      </c>
      <c r="Y224" s="6" t="e">
        <f t="shared" si="113"/>
        <v>#N/A</v>
      </c>
      <c r="Z224" s="6" t="e">
        <f t="shared" si="114"/>
        <v>#N/A</v>
      </c>
      <c r="AA224" s="6" t="e">
        <f t="shared" si="115"/>
        <v>#N/A</v>
      </c>
      <c r="AB224" s="6" t="str">
        <f t="shared" si="116"/>
        <v/>
      </c>
      <c r="AC224" s="10">
        <f t="shared" si="117"/>
        <v>1</v>
      </c>
      <c r="AD224" s="6" t="e">
        <f t="shared" si="132"/>
        <v>#N/A</v>
      </c>
      <c r="AE224" s="6" t="e">
        <f t="shared" si="133"/>
        <v>#N/A</v>
      </c>
      <c r="AF224" s="6" t="e">
        <f t="shared" si="118"/>
        <v>#N/A</v>
      </c>
      <c r="AG224" s="6" t="e">
        <f t="shared" si="134"/>
        <v>#N/A</v>
      </c>
      <c r="AH224" s="11" t="str">
        <f t="shared" si="119"/>
        <v xml:space="preserve"> </v>
      </c>
      <c r="AI224" s="6" t="e">
        <f t="shared" si="135"/>
        <v>#N/A</v>
      </c>
      <c r="AJ224" s="6" t="e">
        <f t="shared" si="120"/>
        <v>#N/A</v>
      </c>
      <c r="AK224" s="6" t="e">
        <f t="shared" si="136"/>
        <v>#N/A</v>
      </c>
      <c r="AL224" s="6" t="e">
        <f t="shared" si="107"/>
        <v>#N/A</v>
      </c>
      <c r="AM224" s="6" t="e">
        <f t="shared" si="121"/>
        <v>#N/A</v>
      </c>
      <c r="AN224" s="6" t="e">
        <f t="shared" si="137"/>
        <v>#N/A</v>
      </c>
      <c r="AO224" s="6" t="e">
        <f t="shared" si="108"/>
        <v>#N/A</v>
      </c>
      <c r="AP224" s="6" t="e">
        <f t="shared" si="109"/>
        <v>#N/A</v>
      </c>
      <c r="AQ224" s="6" t="e">
        <f t="shared" si="110"/>
        <v>#N/A</v>
      </c>
      <c r="AR224" s="6">
        <f t="shared" si="122"/>
        <v>0</v>
      </c>
      <c r="AS224" s="6" t="e">
        <f t="shared" si="138"/>
        <v>#N/A</v>
      </c>
      <c r="AT224" s="6" t="str">
        <f t="shared" si="123"/>
        <v/>
      </c>
      <c r="AU224" s="6" t="str">
        <f t="shared" si="124"/>
        <v/>
      </c>
      <c r="AV224" s="6" t="str">
        <f t="shared" si="111"/>
        <v/>
      </c>
      <c r="AW224" s="103"/>
      <c r="BC224" s="3" t="s">
        <v>533</v>
      </c>
    </row>
    <row r="225" spans="1:55" s="12" customFormat="1" ht="13.5" customHeight="1" x14ac:dyDescent="0.2">
      <c r="A225" s="163">
        <v>210</v>
      </c>
      <c r="B225" s="7"/>
      <c r="C225" s="7"/>
      <c r="D225" s="120"/>
      <c r="E225" s="7"/>
      <c r="F225" s="7"/>
      <c r="G225" s="219"/>
      <c r="H225" s="7"/>
      <c r="I225" s="7"/>
      <c r="J225" s="9"/>
      <c r="K225" s="843"/>
      <c r="L225" s="838"/>
      <c r="M225" s="428"/>
      <c r="N225" s="429"/>
      <c r="O225" s="430"/>
      <c r="P225" s="422" t="str">
        <f t="shared" si="125"/>
        <v/>
      </c>
      <c r="Q225" s="422" t="str">
        <f t="shared" si="126"/>
        <v/>
      </c>
      <c r="R225" s="423" t="str">
        <f t="shared" si="127"/>
        <v/>
      </c>
      <c r="S225" s="424" t="str">
        <f t="shared" si="128"/>
        <v/>
      </c>
      <c r="T225" s="425" t="str">
        <f t="shared" si="129"/>
        <v/>
      </c>
      <c r="U225" s="425" t="str">
        <f t="shared" si="130"/>
        <v/>
      </c>
      <c r="V225" s="426" t="str">
        <f t="shared" si="131"/>
        <v/>
      </c>
      <c r="W225" s="38"/>
      <c r="X225" s="29" t="str">
        <f t="shared" si="112"/>
        <v/>
      </c>
      <c r="Y225" s="6" t="e">
        <f t="shared" si="113"/>
        <v>#N/A</v>
      </c>
      <c r="Z225" s="6" t="e">
        <f t="shared" si="114"/>
        <v>#N/A</v>
      </c>
      <c r="AA225" s="6" t="e">
        <f t="shared" si="115"/>
        <v>#N/A</v>
      </c>
      <c r="AB225" s="6" t="str">
        <f t="shared" si="116"/>
        <v/>
      </c>
      <c r="AC225" s="10">
        <f t="shared" si="117"/>
        <v>1</v>
      </c>
      <c r="AD225" s="6" t="e">
        <f t="shared" si="132"/>
        <v>#N/A</v>
      </c>
      <c r="AE225" s="6" t="e">
        <f t="shared" si="133"/>
        <v>#N/A</v>
      </c>
      <c r="AF225" s="6" t="e">
        <f t="shared" si="118"/>
        <v>#N/A</v>
      </c>
      <c r="AG225" s="6" t="e">
        <f t="shared" si="134"/>
        <v>#N/A</v>
      </c>
      <c r="AH225" s="11" t="str">
        <f t="shared" si="119"/>
        <v xml:space="preserve"> </v>
      </c>
      <c r="AI225" s="6" t="e">
        <f t="shared" si="135"/>
        <v>#N/A</v>
      </c>
      <c r="AJ225" s="6" t="e">
        <f t="shared" si="120"/>
        <v>#N/A</v>
      </c>
      <c r="AK225" s="6" t="e">
        <f t="shared" si="136"/>
        <v>#N/A</v>
      </c>
      <c r="AL225" s="6" t="e">
        <f t="shared" si="107"/>
        <v>#N/A</v>
      </c>
      <c r="AM225" s="6" t="e">
        <f t="shared" si="121"/>
        <v>#N/A</v>
      </c>
      <c r="AN225" s="6" t="e">
        <f t="shared" si="137"/>
        <v>#N/A</v>
      </c>
      <c r="AO225" s="6" t="e">
        <f t="shared" si="108"/>
        <v>#N/A</v>
      </c>
      <c r="AP225" s="6" t="e">
        <f t="shared" si="109"/>
        <v>#N/A</v>
      </c>
      <c r="AQ225" s="6" t="e">
        <f t="shared" si="110"/>
        <v>#N/A</v>
      </c>
      <c r="AR225" s="6">
        <f t="shared" si="122"/>
        <v>0</v>
      </c>
      <c r="AS225" s="6" t="e">
        <f t="shared" si="138"/>
        <v>#N/A</v>
      </c>
      <c r="AT225" s="6" t="str">
        <f t="shared" si="123"/>
        <v/>
      </c>
      <c r="AU225" s="6" t="str">
        <f t="shared" si="124"/>
        <v/>
      </c>
      <c r="AV225" s="6" t="str">
        <f t="shared" si="111"/>
        <v/>
      </c>
      <c r="AW225" s="103"/>
      <c r="BC225" s="3" t="s">
        <v>535</v>
      </c>
    </row>
    <row r="226" spans="1:55" s="12" customFormat="1" ht="13.5" customHeight="1" x14ac:dyDescent="0.2">
      <c r="A226" s="163">
        <v>211</v>
      </c>
      <c r="B226" s="7"/>
      <c r="C226" s="7"/>
      <c r="D226" s="120"/>
      <c r="E226" s="7"/>
      <c r="F226" s="7"/>
      <c r="G226" s="219"/>
      <c r="H226" s="7"/>
      <c r="I226" s="7"/>
      <c r="J226" s="9"/>
      <c r="K226" s="843"/>
      <c r="L226" s="838"/>
      <c r="M226" s="428"/>
      <c r="N226" s="429"/>
      <c r="O226" s="430"/>
      <c r="P226" s="422" t="str">
        <f t="shared" si="125"/>
        <v/>
      </c>
      <c r="Q226" s="422" t="str">
        <f t="shared" si="126"/>
        <v/>
      </c>
      <c r="R226" s="423" t="str">
        <f t="shared" si="127"/>
        <v/>
      </c>
      <c r="S226" s="424" t="str">
        <f t="shared" si="128"/>
        <v/>
      </c>
      <c r="T226" s="425" t="str">
        <f t="shared" si="129"/>
        <v/>
      </c>
      <c r="U226" s="425" t="str">
        <f t="shared" si="130"/>
        <v/>
      </c>
      <c r="V226" s="426" t="str">
        <f t="shared" si="131"/>
        <v/>
      </c>
      <c r="W226" s="38"/>
      <c r="X226" s="29" t="str">
        <f t="shared" si="112"/>
        <v/>
      </c>
      <c r="Y226" s="6" t="e">
        <f t="shared" si="113"/>
        <v>#N/A</v>
      </c>
      <c r="Z226" s="6" t="e">
        <f t="shared" si="114"/>
        <v>#N/A</v>
      </c>
      <c r="AA226" s="6" t="e">
        <f t="shared" si="115"/>
        <v>#N/A</v>
      </c>
      <c r="AB226" s="6" t="str">
        <f t="shared" si="116"/>
        <v/>
      </c>
      <c r="AC226" s="10">
        <f t="shared" si="117"/>
        <v>1</v>
      </c>
      <c r="AD226" s="6" t="e">
        <f t="shared" si="132"/>
        <v>#N/A</v>
      </c>
      <c r="AE226" s="6" t="e">
        <f t="shared" si="133"/>
        <v>#N/A</v>
      </c>
      <c r="AF226" s="6" t="e">
        <f t="shared" si="118"/>
        <v>#N/A</v>
      </c>
      <c r="AG226" s="6" t="e">
        <f t="shared" si="134"/>
        <v>#N/A</v>
      </c>
      <c r="AH226" s="11" t="str">
        <f t="shared" si="119"/>
        <v xml:space="preserve"> </v>
      </c>
      <c r="AI226" s="6" t="e">
        <f t="shared" si="135"/>
        <v>#N/A</v>
      </c>
      <c r="AJ226" s="6" t="e">
        <f t="shared" si="120"/>
        <v>#N/A</v>
      </c>
      <c r="AK226" s="6" t="e">
        <f t="shared" si="136"/>
        <v>#N/A</v>
      </c>
      <c r="AL226" s="6" t="e">
        <f t="shared" si="107"/>
        <v>#N/A</v>
      </c>
      <c r="AM226" s="6" t="e">
        <f t="shared" si="121"/>
        <v>#N/A</v>
      </c>
      <c r="AN226" s="6" t="e">
        <f t="shared" si="137"/>
        <v>#N/A</v>
      </c>
      <c r="AO226" s="6" t="e">
        <f t="shared" si="108"/>
        <v>#N/A</v>
      </c>
      <c r="AP226" s="6" t="e">
        <f t="shared" si="109"/>
        <v>#N/A</v>
      </c>
      <c r="AQ226" s="6" t="e">
        <f t="shared" si="110"/>
        <v>#N/A</v>
      </c>
      <c r="AR226" s="6">
        <f t="shared" si="122"/>
        <v>0</v>
      </c>
      <c r="AS226" s="6" t="e">
        <f t="shared" si="138"/>
        <v>#N/A</v>
      </c>
      <c r="AT226" s="6" t="str">
        <f t="shared" si="123"/>
        <v/>
      </c>
      <c r="AU226" s="6" t="str">
        <f t="shared" si="124"/>
        <v/>
      </c>
      <c r="AV226" s="6" t="str">
        <f t="shared" si="111"/>
        <v/>
      </c>
      <c r="AW226" s="103"/>
      <c r="BC226" s="3" t="s">
        <v>189</v>
      </c>
    </row>
    <row r="227" spans="1:55" s="12" customFormat="1" ht="13.5" customHeight="1" x14ac:dyDescent="0.2">
      <c r="A227" s="163">
        <v>212</v>
      </c>
      <c r="B227" s="7"/>
      <c r="C227" s="7"/>
      <c r="D227" s="120"/>
      <c r="E227" s="7"/>
      <c r="F227" s="7"/>
      <c r="G227" s="219"/>
      <c r="H227" s="7"/>
      <c r="I227" s="7"/>
      <c r="J227" s="9"/>
      <c r="K227" s="843"/>
      <c r="L227" s="838"/>
      <c r="M227" s="428"/>
      <c r="N227" s="429"/>
      <c r="O227" s="430"/>
      <c r="P227" s="422" t="str">
        <f t="shared" si="125"/>
        <v/>
      </c>
      <c r="Q227" s="422" t="str">
        <f t="shared" si="126"/>
        <v/>
      </c>
      <c r="R227" s="423" t="str">
        <f t="shared" si="127"/>
        <v/>
      </c>
      <c r="S227" s="424" t="str">
        <f t="shared" si="128"/>
        <v/>
      </c>
      <c r="T227" s="425" t="str">
        <f t="shared" si="129"/>
        <v/>
      </c>
      <c r="U227" s="425" t="str">
        <f t="shared" si="130"/>
        <v/>
      </c>
      <c r="V227" s="426" t="str">
        <f t="shared" si="131"/>
        <v/>
      </c>
      <c r="W227" s="38"/>
      <c r="X227" s="29" t="str">
        <f t="shared" si="112"/>
        <v/>
      </c>
      <c r="Y227" s="6" t="e">
        <f t="shared" si="113"/>
        <v>#N/A</v>
      </c>
      <c r="Z227" s="6" t="e">
        <f t="shared" si="114"/>
        <v>#N/A</v>
      </c>
      <c r="AA227" s="6" t="e">
        <f t="shared" si="115"/>
        <v>#N/A</v>
      </c>
      <c r="AB227" s="6" t="str">
        <f t="shared" si="116"/>
        <v/>
      </c>
      <c r="AC227" s="10">
        <f t="shared" si="117"/>
        <v>1</v>
      </c>
      <c r="AD227" s="6" t="e">
        <f t="shared" si="132"/>
        <v>#N/A</v>
      </c>
      <c r="AE227" s="6" t="e">
        <f t="shared" si="133"/>
        <v>#N/A</v>
      </c>
      <c r="AF227" s="6" t="e">
        <f t="shared" si="118"/>
        <v>#N/A</v>
      </c>
      <c r="AG227" s="6" t="e">
        <f t="shared" si="134"/>
        <v>#N/A</v>
      </c>
      <c r="AH227" s="11" t="str">
        <f t="shared" si="119"/>
        <v xml:space="preserve"> </v>
      </c>
      <c r="AI227" s="6" t="e">
        <f t="shared" si="135"/>
        <v>#N/A</v>
      </c>
      <c r="AJ227" s="6" t="e">
        <f t="shared" si="120"/>
        <v>#N/A</v>
      </c>
      <c r="AK227" s="6" t="e">
        <f t="shared" si="136"/>
        <v>#N/A</v>
      </c>
      <c r="AL227" s="6" t="e">
        <f t="shared" si="107"/>
        <v>#N/A</v>
      </c>
      <c r="AM227" s="6" t="e">
        <f t="shared" si="121"/>
        <v>#N/A</v>
      </c>
      <c r="AN227" s="6" t="e">
        <f t="shared" si="137"/>
        <v>#N/A</v>
      </c>
      <c r="AO227" s="6" t="e">
        <f t="shared" si="108"/>
        <v>#N/A</v>
      </c>
      <c r="AP227" s="6" t="e">
        <f t="shared" si="109"/>
        <v>#N/A</v>
      </c>
      <c r="AQ227" s="6" t="e">
        <f t="shared" si="110"/>
        <v>#N/A</v>
      </c>
      <c r="AR227" s="6">
        <f t="shared" si="122"/>
        <v>0</v>
      </c>
      <c r="AS227" s="6" t="e">
        <f t="shared" si="138"/>
        <v>#N/A</v>
      </c>
      <c r="AT227" s="6" t="str">
        <f t="shared" si="123"/>
        <v/>
      </c>
      <c r="AU227" s="6" t="str">
        <f t="shared" si="124"/>
        <v/>
      </c>
      <c r="AV227" s="6" t="str">
        <f t="shared" si="111"/>
        <v/>
      </c>
      <c r="AW227" s="103"/>
      <c r="BC227" s="3" t="s">
        <v>190</v>
      </c>
    </row>
    <row r="228" spans="1:55" s="12" customFormat="1" ht="13.5" customHeight="1" x14ac:dyDescent="0.2">
      <c r="A228" s="163">
        <v>213</v>
      </c>
      <c r="B228" s="7"/>
      <c r="C228" s="7"/>
      <c r="D228" s="120"/>
      <c r="E228" s="7"/>
      <c r="F228" s="7"/>
      <c r="G228" s="219"/>
      <c r="H228" s="7"/>
      <c r="I228" s="7"/>
      <c r="J228" s="9"/>
      <c r="K228" s="843"/>
      <c r="L228" s="838"/>
      <c r="M228" s="428"/>
      <c r="N228" s="429"/>
      <c r="O228" s="430"/>
      <c r="P228" s="422" t="str">
        <f t="shared" si="125"/>
        <v/>
      </c>
      <c r="Q228" s="422" t="str">
        <f t="shared" si="126"/>
        <v/>
      </c>
      <c r="R228" s="423" t="str">
        <f t="shared" si="127"/>
        <v/>
      </c>
      <c r="S228" s="424" t="str">
        <f t="shared" si="128"/>
        <v/>
      </c>
      <c r="T228" s="425" t="str">
        <f t="shared" si="129"/>
        <v/>
      </c>
      <c r="U228" s="425" t="str">
        <f t="shared" si="130"/>
        <v/>
      </c>
      <c r="V228" s="426" t="str">
        <f t="shared" si="131"/>
        <v/>
      </c>
      <c r="W228" s="38"/>
      <c r="X228" s="29" t="str">
        <f t="shared" si="112"/>
        <v/>
      </c>
      <c r="Y228" s="6" t="e">
        <f t="shared" si="113"/>
        <v>#N/A</v>
      </c>
      <c r="Z228" s="6" t="e">
        <f t="shared" si="114"/>
        <v>#N/A</v>
      </c>
      <c r="AA228" s="6" t="e">
        <f t="shared" si="115"/>
        <v>#N/A</v>
      </c>
      <c r="AB228" s="6" t="str">
        <f t="shared" si="116"/>
        <v/>
      </c>
      <c r="AC228" s="10">
        <f t="shared" si="117"/>
        <v>1</v>
      </c>
      <c r="AD228" s="6" t="e">
        <f t="shared" si="132"/>
        <v>#N/A</v>
      </c>
      <c r="AE228" s="6" t="e">
        <f t="shared" si="133"/>
        <v>#N/A</v>
      </c>
      <c r="AF228" s="6" t="e">
        <f t="shared" si="118"/>
        <v>#N/A</v>
      </c>
      <c r="AG228" s="6" t="e">
        <f t="shared" si="134"/>
        <v>#N/A</v>
      </c>
      <c r="AH228" s="11" t="str">
        <f t="shared" si="119"/>
        <v xml:space="preserve"> </v>
      </c>
      <c r="AI228" s="6" t="e">
        <f t="shared" si="135"/>
        <v>#N/A</v>
      </c>
      <c r="AJ228" s="6" t="e">
        <f t="shared" si="120"/>
        <v>#N/A</v>
      </c>
      <c r="AK228" s="6" t="e">
        <f t="shared" si="136"/>
        <v>#N/A</v>
      </c>
      <c r="AL228" s="6" t="e">
        <f t="shared" si="107"/>
        <v>#N/A</v>
      </c>
      <c r="AM228" s="6" t="e">
        <f t="shared" si="121"/>
        <v>#N/A</v>
      </c>
      <c r="AN228" s="6" t="e">
        <f t="shared" si="137"/>
        <v>#N/A</v>
      </c>
      <c r="AO228" s="6" t="e">
        <f t="shared" si="108"/>
        <v>#N/A</v>
      </c>
      <c r="AP228" s="6" t="e">
        <f t="shared" si="109"/>
        <v>#N/A</v>
      </c>
      <c r="AQ228" s="6" t="e">
        <f t="shared" si="110"/>
        <v>#N/A</v>
      </c>
      <c r="AR228" s="6">
        <f t="shared" si="122"/>
        <v>0</v>
      </c>
      <c r="AS228" s="6" t="e">
        <f t="shared" si="138"/>
        <v>#N/A</v>
      </c>
      <c r="AT228" s="6" t="str">
        <f t="shared" si="123"/>
        <v/>
      </c>
      <c r="AU228" s="6" t="str">
        <f t="shared" si="124"/>
        <v/>
      </c>
      <c r="AV228" s="6" t="str">
        <f t="shared" si="111"/>
        <v/>
      </c>
      <c r="AW228" s="103"/>
      <c r="BC228" s="3" t="s">
        <v>191</v>
      </c>
    </row>
    <row r="229" spans="1:55" s="12" customFormat="1" ht="13.5" customHeight="1" x14ac:dyDescent="0.2">
      <c r="A229" s="163">
        <v>214</v>
      </c>
      <c r="B229" s="7"/>
      <c r="C229" s="7"/>
      <c r="D229" s="120"/>
      <c r="E229" s="7"/>
      <c r="F229" s="7"/>
      <c r="G229" s="219"/>
      <c r="H229" s="7"/>
      <c r="I229" s="7"/>
      <c r="J229" s="9"/>
      <c r="K229" s="843"/>
      <c r="L229" s="838"/>
      <c r="M229" s="428"/>
      <c r="N229" s="429"/>
      <c r="O229" s="430"/>
      <c r="P229" s="422" t="str">
        <f t="shared" si="125"/>
        <v/>
      </c>
      <c r="Q229" s="422" t="str">
        <f t="shared" si="126"/>
        <v/>
      </c>
      <c r="R229" s="423" t="str">
        <f t="shared" si="127"/>
        <v/>
      </c>
      <c r="S229" s="424" t="str">
        <f t="shared" si="128"/>
        <v/>
      </c>
      <c r="T229" s="425" t="str">
        <f t="shared" si="129"/>
        <v/>
      </c>
      <c r="U229" s="425" t="str">
        <f t="shared" si="130"/>
        <v/>
      </c>
      <c r="V229" s="426" t="str">
        <f t="shared" si="131"/>
        <v/>
      </c>
      <c r="W229" s="38"/>
      <c r="X229" s="29" t="str">
        <f t="shared" si="112"/>
        <v/>
      </c>
      <c r="Y229" s="6" t="e">
        <f t="shared" si="113"/>
        <v>#N/A</v>
      </c>
      <c r="Z229" s="6" t="e">
        <f t="shared" si="114"/>
        <v>#N/A</v>
      </c>
      <c r="AA229" s="6" t="e">
        <f t="shared" si="115"/>
        <v>#N/A</v>
      </c>
      <c r="AB229" s="6" t="str">
        <f t="shared" si="116"/>
        <v/>
      </c>
      <c r="AC229" s="10">
        <f t="shared" si="117"/>
        <v>1</v>
      </c>
      <c r="AD229" s="6" t="e">
        <f t="shared" si="132"/>
        <v>#N/A</v>
      </c>
      <c r="AE229" s="6" t="e">
        <f t="shared" si="133"/>
        <v>#N/A</v>
      </c>
      <c r="AF229" s="6" t="e">
        <f t="shared" si="118"/>
        <v>#N/A</v>
      </c>
      <c r="AG229" s="6" t="e">
        <f t="shared" si="134"/>
        <v>#N/A</v>
      </c>
      <c r="AH229" s="11" t="str">
        <f t="shared" si="119"/>
        <v xml:space="preserve"> </v>
      </c>
      <c r="AI229" s="6" t="e">
        <f t="shared" si="135"/>
        <v>#N/A</v>
      </c>
      <c r="AJ229" s="6" t="e">
        <f t="shared" si="120"/>
        <v>#N/A</v>
      </c>
      <c r="AK229" s="6" t="e">
        <f t="shared" si="136"/>
        <v>#N/A</v>
      </c>
      <c r="AL229" s="6" t="e">
        <f t="shared" si="107"/>
        <v>#N/A</v>
      </c>
      <c r="AM229" s="6" t="e">
        <f t="shared" si="121"/>
        <v>#N/A</v>
      </c>
      <c r="AN229" s="6" t="e">
        <f t="shared" si="137"/>
        <v>#N/A</v>
      </c>
      <c r="AO229" s="6" t="e">
        <f t="shared" si="108"/>
        <v>#N/A</v>
      </c>
      <c r="AP229" s="6" t="e">
        <f t="shared" si="109"/>
        <v>#N/A</v>
      </c>
      <c r="AQ229" s="6" t="e">
        <f t="shared" si="110"/>
        <v>#N/A</v>
      </c>
      <c r="AR229" s="6">
        <f t="shared" si="122"/>
        <v>0</v>
      </c>
      <c r="AS229" s="6" t="e">
        <f t="shared" si="138"/>
        <v>#N/A</v>
      </c>
      <c r="AT229" s="6" t="str">
        <f t="shared" si="123"/>
        <v/>
      </c>
      <c r="AU229" s="6" t="str">
        <f t="shared" si="124"/>
        <v/>
      </c>
      <c r="AV229" s="6" t="str">
        <f t="shared" si="111"/>
        <v/>
      </c>
      <c r="AW229" s="103"/>
      <c r="BC229" s="3" t="s">
        <v>192</v>
      </c>
    </row>
    <row r="230" spans="1:55" s="12" customFormat="1" ht="13.5" customHeight="1" x14ac:dyDescent="0.2">
      <c r="A230" s="163">
        <v>215</v>
      </c>
      <c r="B230" s="7"/>
      <c r="C230" s="7"/>
      <c r="D230" s="120"/>
      <c r="E230" s="7"/>
      <c r="F230" s="7"/>
      <c r="G230" s="219"/>
      <c r="H230" s="7"/>
      <c r="I230" s="7"/>
      <c r="J230" s="9"/>
      <c r="K230" s="843"/>
      <c r="L230" s="838"/>
      <c r="M230" s="428"/>
      <c r="N230" s="429"/>
      <c r="O230" s="430"/>
      <c r="P230" s="422" t="str">
        <f t="shared" si="125"/>
        <v/>
      </c>
      <c r="Q230" s="422" t="str">
        <f t="shared" si="126"/>
        <v/>
      </c>
      <c r="R230" s="423" t="str">
        <f t="shared" si="127"/>
        <v/>
      </c>
      <c r="S230" s="424" t="str">
        <f t="shared" si="128"/>
        <v/>
      </c>
      <c r="T230" s="425" t="str">
        <f t="shared" si="129"/>
        <v/>
      </c>
      <c r="U230" s="425" t="str">
        <f t="shared" si="130"/>
        <v/>
      </c>
      <c r="V230" s="426" t="str">
        <f t="shared" si="131"/>
        <v/>
      </c>
      <c r="W230" s="38"/>
      <c r="X230" s="29" t="str">
        <f t="shared" si="112"/>
        <v/>
      </c>
      <c r="Y230" s="6" t="e">
        <f t="shared" si="113"/>
        <v>#N/A</v>
      </c>
      <c r="Z230" s="6" t="e">
        <f t="shared" si="114"/>
        <v>#N/A</v>
      </c>
      <c r="AA230" s="6" t="e">
        <f t="shared" si="115"/>
        <v>#N/A</v>
      </c>
      <c r="AB230" s="6" t="str">
        <f t="shared" si="116"/>
        <v/>
      </c>
      <c r="AC230" s="10">
        <f t="shared" si="117"/>
        <v>1</v>
      </c>
      <c r="AD230" s="6" t="e">
        <f t="shared" si="132"/>
        <v>#N/A</v>
      </c>
      <c r="AE230" s="6" t="e">
        <f t="shared" si="133"/>
        <v>#N/A</v>
      </c>
      <c r="AF230" s="6" t="e">
        <f t="shared" si="118"/>
        <v>#N/A</v>
      </c>
      <c r="AG230" s="6" t="e">
        <f t="shared" si="134"/>
        <v>#N/A</v>
      </c>
      <c r="AH230" s="11" t="str">
        <f t="shared" si="119"/>
        <v xml:space="preserve"> </v>
      </c>
      <c r="AI230" s="6" t="e">
        <f t="shared" si="135"/>
        <v>#N/A</v>
      </c>
      <c r="AJ230" s="6" t="e">
        <f t="shared" si="120"/>
        <v>#N/A</v>
      </c>
      <c r="AK230" s="6" t="e">
        <f t="shared" si="136"/>
        <v>#N/A</v>
      </c>
      <c r="AL230" s="6" t="e">
        <f t="shared" si="107"/>
        <v>#N/A</v>
      </c>
      <c r="AM230" s="6" t="e">
        <f t="shared" si="121"/>
        <v>#N/A</v>
      </c>
      <c r="AN230" s="6" t="e">
        <f t="shared" si="137"/>
        <v>#N/A</v>
      </c>
      <c r="AO230" s="6" t="e">
        <f t="shared" si="108"/>
        <v>#N/A</v>
      </c>
      <c r="AP230" s="6" t="e">
        <f t="shared" si="109"/>
        <v>#N/A</v>
      </c>
      <c r="AQ230" s="6" t="e">
        <f t="shared" si="110"/>
        <v>#N/A</v>
      </c>
      <c r="AR230" s="6">
        <f t="shared" si="122"/>
        <v>0</v>
      </c>
      <c r="AS230" s="6" t="e">
        <f t="shared" si="138"/>
        <v>#N/A</v>
      </c>
      <c r="AT230" s="6" t="str">
        <f t="shared" si="123"/>
        <v/>
      </c>
      <c r="AU230" s="6" t="str">
        <f t="shared" si="124"/>
        <v/>
      </c>
      <c r="AV230" s="6" t="str">
        <f t="shared" si="111"/>
        <v/>
      </c>
      <c r="AW230" s="103"/>
      <c r="BC230" s="3" t="s">
        <v>193</v>
      </c>
    </row>
    <row r="231" spans="1:55" s="12" customFormat="1" ht="13.5" customHeight="1" x14ac:dyDescent="0.2">
      <c r="A231" s="163">
        <v>216</v>
      </c>
      <c r="B231" s="7"/>
      <c r="C231" s="7"/>
      <c r="D231" s="120"/>
      <c r="E231" s="7"/>
      <c r="F231" s="7"/>
      <c r="G231" s="219"/>
      <c r="H231" s="7"/>
      <c r="I231" s="7"/>
      <c r="J231" s="9"/>
      <c r="K231" s="843"/>
      <c r="L231" s="838"/>
      <c r="M231" s="428"/>
      <c r="N231" s="429"/>
      <c r="O231" s="430"/>
      <c r="P231" s="422" t="str">
        <f t="shared" si="125"/>
        <v/>
      </c>
      <c r="Q231" s="422" t="str">
        <f t="shared" si="126"/>
        <v/>
      </c>
      <c r="R231" s="423" t="str">
        <f t="shared" si="127"/>
        <v/>
      </c>
      <c r="S231" s="424" t="str">
        <f t="shared" si="128"/>
        <v/>
      </c>
      <c r="T231" s="425" t="str">
        <f t="shared" si="129"/>
        <v/>
      </c>
      <c r="U231" s="425" t="str">
        <f t="shared" si="130"/>
        <v/>
      </c>
      <c r="V231" s="426" t="str">
        <f t="shared" si="131"/>
        <v/>
      </c>
      <c r="W231" s="38"/>
      <c r="X231" s="29" t="str">
        <f t="shared" si="112"/>
        <v/>
      </c>
      <c r="Y231" s="6" t="e">
        <f t="shared" si="113"/>
        <v>#N/A</v>
      </c>
      <c r="Z231" s="6" t="e">
        <f t="shared" si="114"/>
        <v>#N/A</v>
      </c>
      <c r="AA231" s="6" t="e">
        <f t="shared" si="115"/>
        <v>#N/A</v>
      </c>
      <c r="AB231" s="6" t="str">
        <f t="shared" si="116"/>
        <v/>
      </c>
      <c r="AC231" s="10">
        <f t="shared" si="117"/>
        <v>1</v>
      </c>
      <c r="AD231" s="6" t="e">
        <f t="shared" si="132"/>
        <v>#N/A</v>
      </c>
      <c r="AE231" s="6" t="e">
        <f t="shared" si="133"/>
        <v>#N/A</v>
      </c>
      <c r="AF231" s="6" t="e">
        <f t="shared" si="118"/>
        <v>#N/A</v>
      </c>
      <c r="AG231" s="6" t="e">
        <f t="shared" si="134"/>
        <v>#N/A</v>
      </c>
      <c r="AH231" s="11" t="str">
        <f t="shared" si="119"/>
        <v xml:space="preserve"> </v>
      </c>
      <c r="AI231" s="6" t="e">
        <f t="shared" si="135"/>
        <v>#N/A</v>
      </c>
      <c r="AJ231" s="6" t="e">
        <f t="shared" si="120"/>
        <v>#N/A</v>
      </c>
      <c r="AK231" s="6" t="e">
        <f t="shared" si="136"/>
        <v>#N/A</v>
      </c>
      <c r="AL231" s="6" t="e">
        <f t="shared" si="107"/>
        <v>#N/A</v>
      </c>
      <c r="AM231" s="6" t="e">
        <f t="shared" si="121"/>
        <v>#N/A</v>
      </c>
      <c r="AN231" s="6" t="e">
        <f t="shared" si="137"/>
        <v>#N/A</v>
      </c>
      <c r="AO231" s="6" t="e">
        <f t="shared" si="108"/>
        <v>#N/A</v>
      </c>
      <c r="AP231" s="6" t="e">
        <f t="shared" si="109"/>
        <v>#N/A</v>
      </c>
      <c r="AQ231" s="6" t="e">
        <f t="shared" si="110"/>
        <v>#N/A</v>
      </c>
      <c r="AR231" s="6">
        <f t="shared" si="122"/>
        <v>0</v>
      </c>
      <c r="AS231" s="6" t="e">
        <f t="shared" si="138"/>
        <v>#N/A</v>
      </c>
      <c r="AT231" s="6" t="str">
        <f t="shared" si="123"/>
        <v/>
      </c>
      <c r="AU231" s="6" t="str">
        <f t="shared" si="124"/>
        <v/>
      </c>
      <c r="AV231" s="6" t="str">
        <f t="shared" si="111"/>
        <v/>
      </c>
      <c r="AW231" s="103"/>
      <c r="BC231" s="3" t="s">
        <v>101</v>
      </c>
    </row>
    <row r="232" spans="1:55" s="12" customFormat="1" ht="13.5" customHeight="1" x14ac:dyDescent="0.2">
      <c r="A232" s="163">
        <v>217</v>
      </c>
      <c r="B232" s="7"/>
      <c r="C232" s="7"/>
      <c r="D232" s="120"/>
      <c r="E232" s="7"/>
      <c r="F232" s="7"/>
      <c r="G232" s="219"/>
      <c r="H232" s="7"/>
      <c r="I232" s="7"/>
      <c r="J232" s="9"/>
      <c r="K232" s="843"/>
      <c r="L232" s="838"/>
      <c r="M232" s="428"/>
      <c r="N232" s="429"/>
      <c r="O232" s="430"/>
      <c r="P232" s="422" t="str">
        <f t="shared" si="125"/>
        <v/>
      </c>
      <c r="Q232" s="422" t="str">
        <f t="shared" si="126"/>
        <v/>
      </c>
      <c r="R232" s="423" t="str">
        <f t="shared" si="127"/>
        <v/>
      </c>
      <c r="S232" s="424" t="str">
        <f t="shared" si="128"/>
        <v/>
      </c>
      <c r="T232" s="425" t="str">
        <f t="shared" si="129"/>
        <v/>
      </c>
      <c r="U232" s="425" t="str">
        <f t="shared" si="130"/>
        <v/>
      </c>
      <c r="V232" s="426" t="str">
        <f t="shared" si="131"/>
        <v/>
      </c>
      <c r="W232" s="38"/>
      <c r="X232" s="29" t="str">
        <f t="shared" si="112"/>
        <v/>
      </c>
      <c r="Y232" s="6" t="e">
        <f t="shared" si="113"/>
        <v>#N/A</v>
      </c>
      <c r="Z232" s="6" t="e">
        <f t="shared" si="114"/>
        <v>#N/A</v>
      </c>
      <c r="AA232" s="6" t="e">
        <f t="shared" si="115"/>
        <v>#N/A</v>
      </c>
      <c r="AB232" s="6" t="str">
        <f t="shared" si="116"/>
        <v/>
      </c>
      <c r="AC232" s="10">
        <f t="shared" si="117"/>
        <v>1</v>
      </c>
      <c r="AD232" s="6" t="e">
        <f t="shared" si="132"/>
        <v>#N/A</v>
      </c>
      <c r="AE232" s="6" t="e">
        <f t="shared" si="133"/>
        <v>#N/A</v>
      </c>
      <c r="AF232" s="6" t="e">
        <f t="shared" si="118"/>
        <v>#N/A</v>
      </c>
      <c r="AG232" s="6" t="e">
        <f t="shared" si="134"/>
        <v>#N/A</v>
      </c>
      <c r="AH232" s="11" t="str">
        <f t="shared" si="119"/>
        <v xml:space="preserve"> </v>
      </c>
      <c r="AI232" s="6" t="e">
        <f t="shared" si="135"/>
        <v>#N/A</v>
      </c>
      <c r="AJ232" s="6" t="e">
        <f t="shared" si="120"/>
        <v>#N/A</v>
      </c>
      <c r="AK232" s="6" t="e">
        <f t="shared" si="136"/>
        <v>#N/A</v>
      </c>
      <c r="AL232" s="6" t="e">
        <f t="shared" si="107"/>
        <v>#N/A</v>
      </c>
      <c r="AM232" s="6" t="e">
        <f t="shared" si="121"/>
        <v>#N/A</v>
      </c>
      <c r="AN232" s="6" t="e">
        <f t="shared" si="137"/>
        <v>#N/A</v>
      </c>
      <c r="AO232" s="6" t="e">
        <f t="shared" si="108"/>
        <v>#N/A</v>
      </c>
      <c r="AP232" s="6" t="e">
        <f t="shared" si="109"/>
        <v>#N/A</v>
      </c>
      <c r="AQ232" s="6" t="e">
        <f t="shared" si="110"/>
        <v>#N/A</v>
      </c>
      <c r="AR232" s="6">
        <f t="shared" si="122"/>
        <v>0</v>
      </c>
      <c r="AS232" s="6" t="e">
        <f t="shared" si="138"/>
        <v>#N/A</v>
      </c>
      <c r="AT232" s="6" t="str">
        <f t="shared" si="123"/>
        <v/>
      </c>
      <c r="AU232" s="6" t="str">
        <f t="shared" si="124"/>
        <v/>
      </c>
      <c r="AV232" s="6" t="str">
        <f t="shared" si="111"/>
        <v/>
      </c>
      <c r="AW232" s="103"/>
      <c r="BC232" s="3" t="s">
        <v>102</v>
      </c>
    </row>
    <row r="233" spans="1:55" s="12" customFormat="1" ht="13.5" customHeight="1" x14ac:dyDescent="0.2">
      <c r="A233" s="163">
        <v>218</v>
      </c>
      <c r="B233" s="7"/>
      <c r="C233" s="7"/>
      <c r="D233" s="120"/>
      <c r="E233" s="7"/>
      <c r="F233" s="7"/>
      <c r="G233" s="219"/>
      <c r="H233" s="7"/>
      <c r="I233" s="7"/>
      <c r="J233" s="9"/>
      <c r="K233" s="843"/>
      <c r="L233" s="838"/>
      <c r="M233" s="428"/>
      <c r="N233" s="429"/>
      <c r="O233" s="430"/>
      <c r="P233" s="422" t="str">
        <f t="shared" si="125"/>
        <v/>
      </c>
      <c r="Q233" s="422" t="str">
        <f t="shared" si="126"/>
        <v/>
      </c>
      <c r="R233" s="423" t="str">
        <f t="shared" si="127"/>
        <v/>
      </c>
      <c r="S233" s="424" t="str">
        <f t="shared" si="128"/>
        <v/>
      </c>
      <c r="T233" s="425" t="str">
        <f t="shared" si="129"/>
        <v/>
      </c>
      <c r="U233" s="425" t="str">
        <f t="shared" si="130"/>
        <v/>
      </c>
      <c r="V233" s="426" t="str">
        <f t="shared" si="131"/>
        <v/>
      </c>
      <c r="W233" s="38"/>
      <c r="X233" s="29" t="str">
        <f t="shared" si="112"/>
        <v/>
      </c>
      <c r="Y233" s="6" t="e">
        <f t="shared" si="113"/>
        <v>#N/A</v>
      </c>
      <c r="Z233" s="6" t="e">
        <f t="shared" si="114"/>
        <v>#N/A</v>
      </c>
      <c r="AA233" s="6" t="e">
        <f t="shared" si="115"/>
        <v>#N/A</v>
      </c>
      <c r="AB233" s="6" t="str">
        <f t="shared" si="116"/>
        <v/>
      </c>
      <c r="AC233" s="10">
        <f t="shared" si="117"/>
        <v>1</v>
      </c>
      <c r="AD233" s="6" t="e">
        <f t="shared" si="132"/>
        <v>#N/A</v>
      </c>
      <c r="AE233" s="6" t="e">
        <f t="shared" si="133"/>
        <v>#N/A</v>
      </c>
      <c r="AF233" s="6" t="e">
        <f t="shared" si="118"/>
        <v>#N/A</v>
      </c>
      <c r="AG233" s="6" t="e">
        <f t="shared" si="134"/>
        <v>#N/A</v>
      </c>
      <c r="AH233" s="11" t="str">
        <f t="shared" si="119"/>
        <v xml:space="preserve"> </v>
      </c>
      <c r="AI233" s="6" t="e">
        <f t="shared" si="135"/>
        <v>#N/A</v>
      </c>
      <c r="AJ233" s="6" t="e">
        <f t="shared" si="120"/>
        <v>#N/A</v>
      </c>
      <c r="AK233" s="6" t="e">
        <f t="shared" si="136"/>
        <v>#N/A</v>
      </c>
      <c r="AL233" s="6" t="e">
        <f t="shared" si="107"/>
        <v>#N/A</v>
      </c>
      <c r="AM233" s="6" t="e">
        <f t="shared" si="121"/>
        <v>#N/A</v>
      </c>
      <c r="AN233" s="6" t="e">
        <f t="shared" si="137"/>
        <v>#N/A</v>
      </c>
      <c r="AO233" s="6" t="e">
        <f t="shared" si="108"/>
        <v>#N/A</v>
      </c>
      <c r="AP233" s="6" t="e">
        <f t="shared" si="109"/>
        <v>#N/A</v>
      </c>
      <c r="AQ233" s="6" t="e">
        <f t="shared" si="110"/>
        <v>#N/A</v>
      </c>
      <c r="AR233" s="6">
        <f t="shared" si="122"/>
        <v>0</v>
      </c>
      <c r="AS233" s="6" t="e">
        <f t="shared" si="138"/>
        <v>#N/A</v>
      </c>
      <c r="AT233" s="6" t="str">
        <f t="shared" si="123"/>
        <v/>
      </c>
      <c r="AU233" s="6" t="str">
        <f t="shared" si="124"/>
        <v/>
      </c>
      <c r="AV233" s="6" t="str">
        <f t="shared" si="111"/>
        <v/>
      </c>
      <c r="AW233" s="103"/>
      <c r="BC233" s="3" t="s">
        <v>103</v>
      </c>
    </row>
    <row r="234" spans="1:55" s="12" customFormat="1" ht="13.5" customHeight="1" x14ac:dyDescent="0.2">
      <c r="A234" s="163">
        <v>219</v>
      </c>
      <c r="B234" s="7"/>
      <c r="C234" s="7"/>
      <c r="D234" s="120"/>
      <c r="E234" s="7"/>
      <c r="F234" s="7"/>
      <c r="G234" s="219"/>
      <c r="H234" s="7"/>
      <c r="I234" s="7"/>
      <c r="J234" s="9"/>
      <c r="K234" s="843"/>
      <c r="L234" s="838"/>
      <c r="M234" s="428"/>
      <c r="N234" s="429"/>
      <c r="O234" s="430"/>
      <c r="P234" s="422" t="str">
        <f t="shared" si="125"/>
        <v/>
      </c>
      <c r="Q234" s="422" t="str">
        <f t="shared" si="126"/>
        <v/>
      </c>
      <c r="R234" s="423" t="str">
        <f t="shared" si="127"/>
        <v/>
      </c>
      <c r="S234" s="424" t="str">
        <f t="shared" si="128"/>
        <v/>
      </c>
      <c r="T234" s="425" t="str">
        <f t="shared" si="129"/>
        <v/>
      </c>
      <c r="U234" s="425" t="str">
        <f t="shared" si="130"/>
        <v/>
      </c>
      <c r="V234" s="426" t="str">
        <f t="shared" si="131"/>
        <v/>
      </c>
      <c r="W234" s="38"/>
      <c r="X234" s="29" t="str">
        <f t="shared" si="112"/>
        <v/>
      </c>
      <c r="Y234" s="6" t="e">
        <f t="shared" si="113"/>
        <v>#N/A</v>
      </c>
      <c r="Z234" s="6" t="e">
        <f t="shared" si="114"/>
        <v>#N/A</v>
      </c>
      <c r="AA234" s="6" t="e">
        <f t="shared" si="115"/>
        <v>#N/A</v>
      </c>
      <c r="AB234" s="6" t="str">
        <f t="shared" si="116"/>
        <v/>
      </c>
      <c r="AC234" s="10">
        <f t="shared" si="117"/>
        <v>1</v>
      </c>
      <c r="AD234" s="6" t="e">
        <f t="shared" si="132"/>
        <v>#N/A</v>
      </c>
      <c r="AE234" s="6" t="e">
        <f t="shared" si="133"/>
        <v>#N/A</v>
      </c>
      <c r="AF234" s="6" t="e">
        <f t="shared" si="118"/>
        <v>#N/A</v>
      </c>
      <c r="AG234" s="6" t="e">
        <f t="shared" si="134"/>
        <v>#N/A</v>
      </c>
      <c r="AH234" s="11" t="str">
        <f t="shared" si="119"/>
        <v xml:space="preserve"> </v>
      </c>
      <c r="AI234" s="6" t="e">
        <f t="shared" si="135"/>
        <v>#N/A</v>
      </c>
      <c r="AJ234" s="6" t="e">
        <f t="shared" si="120"/>
        <v>#N/A</v>
      </c>
      <c r="AK234" s="6" t="e">
        <f t="shared" si="136"/>
        <v>#N/A</v>
      </c>
      <c r="AL234" s="6" t="e">
        <f t="shared" si="107"/>
        <v>#N/A</v>
      </c>
      <c r="AM234" s="6" t="e">
        <f t="shared" si="121"/>
        <v>#N/A</v>
      </c>
      <c r="AN234" s="6" t="e">
        <f t="shared" si="137"/>
        <v>#N/A</v>
      </c>
      <c r="AO234" s="6" t="e">
        <f t="shared" si="108"/>
        <v>#N/A</v>
      </c>
      <c r="AP234" s="6" t="e">
        <f t="shared" si="109"/>
        <v>#N/A</v>
      </c>
      <c r="AQ234" s="6" t="e">
        <f t="shared" si="110"/>
        <v>#N/A</v>
      </c>
      <c r="AR234" s="6">
        <f t="shared" si="122"/>
        <v>0</v>
      </c>
      <c r="AS234" s="6" t="e">
        <f t="shared" si="138"/>
        <v>#N/A</v>
      </c>
      <c r="AT234" s="6" t="str">
        <f t="shared" si="123"/>
        <v/>
      </c>
      <c r="AU234" s="6" t="str">
        <f t="shared" si="124"/>
        <v/>
      </c>
      <c r="AV234" s="6" t="str">
        <f t="shared" si="111"/>
        <v/>
      </c>
      <c r="AW234" s="103"/>
      <c r="BC234" s="3" t="s">
        <v>104</v>
      </c>
    </row>
    <row r="235" spans="1:55" s="12" customFormat="1" ht="13.5" customHeight="1" x14ac:dyDescent="0.2">
      <c r="A235" s="163">
        <v>220</v>
      </c>
      <c r="B235" s="7"/>
      <c r="C235" s="7"/>
      <c r="D235" s="120"/>
      <c r="E235" s="7"/>
      <c r="F235" s="7"/>
      <c r="G235" s="219"/>
      <c r="H235" s="7"/>
      <c r="I235" s="7"/>
      <c r="J235" s="9"/>
      <c r="K235" s="843"/>
      <c r="L235" s="838"/>
      <c r="M235" s="428"/>
      <c r="N235" s="429"/>
      <c r="O235" s="430"/>
      <c r="P235" s="422" t="str">
        <f t="shared" si="125"/>
        <v/>
      </c>
      <c r="Q235" s="422" t="str">
        <f t="shared" si="126"/>
        <v/>
      </c>
      <c r="R235" s="423" t="str">
        <f t="shared" si="127"/>
        <v/>
      </c>
      <c r="S235" s="424" t="str">
        <f t="shared" si="128"/>
        <v/>
      </c>
      <c r="T235" s="425" t="str">
        <f t="shared" si="129"/>
        <v/>
      </c>
      <c r="U235" s="425" t="str">
        <f t="shared" si="130"/>
        <v/>
      </c>
      <c r="V235" s="426" t="str">
        <f t="shared" si="131"/>
        <v/>
      </c>
      <c r="W235" s="38"/>
      <c r="X235" s="29" t="str">
        <f t="shared" si="112"/>
        <v/>
      </c>
      <c r="Y235" s="6" t="e">
        <f t="shared" si="113"/>
        <v>#N/A</v>
      </c>
      <c r="Z235" s="6" t="e">
        <f t="shared" si="114"/>
        <v>#N/A</v>
      </c>
      <c r="AA235" s="6" t="e">
        <f t="shared" si="115"/>
        <v>#N/A</v>
      </c>
      <c r="AB235" s="6" t="str">
        <f t="shared" si="116"/>
        <v/>
      </c>
      <c r="AC235" s="10">
        <f t="shared" si="117"/>
        <v>1</v>
      </c>
      <c r="AD235" s="6" t="e">
        <f t="shared" si="132"/>
        <v>#N/A</v>
      </c>
      <c r="AE235" s="6" t="e">
        <f t="shared" si="133"/>
        <v>#N/A</v>
      </c>
      <c r="AF235" s="6" t="e">
        <f t="shared" si="118"/>
        <v>#N/A</v>
      </c>
      <c r="AG235" s="6" t="e">
        <f t="shared" si="134"/>
        <v>#N/A</v>
      </c>
      <c r="AH235" s="11" t="str">
        <f t="shared" si="119"/>
        <v xml:space="preserve"> </v>
      </c>
      <c r="AI235" s="6" t="e">
        <f t="shared" si="135"/>
        <v>#N/A</v>
      </c>
      <c r="AJ235" s="6" t="e">
        <f t="shared" si="120"/>
        <v>#N/A</v>
      </c>
      <c r="AK235" s="6" t="e">
        <f t="shared" si="136"/>
        <v>#N/A</v>
      </c>
      <c r="AL235" s="6" t="e">
        <f t="shared" si="107"/>
        <v>#N/A</v>
      </c>
      <c r="AM235" s="6" t="e">
        <f t="shared" si="121"/>
        <v>#N/A</v>
      </c>
      <c r="AN235" s="6" t="e">
        <f t="shared" si="137"/>
        <v>#N/A</v>
      </c>
      <c r="AO235" s="6" t="e">
        <f t="shared" si="108"/>
        <v>#N/A</v>
      </c>
      <c r="AP235" s="6" t="e">
        <f t="shared" si="109"/>
        <v>#N/A</v>
      </c>
      <c r="AQ235" s="6" t="e">
        <f t="shared" si="110"/>
        <v>#N/A</v>
      </c>
      <c r="AR235" s="6">
        <f t="shared" si="122"/>
        <v>0</v>
      </c>
      <c r="AS235" s="6" t="e">
        <f t="shared" si="138"/>
        <v>#N/A</v>
      </c>
      <c r="AT235" s="6" t="str">
        <f t="shared" si="123"/>
        <v/>
      </c>
      <c r="AU235" s="6" t="str">
        <f t="shared" si="124"/>
        <v/>
      </c>
      <c r="AV235" s="6" t="str">
        <f t="shared" si="111"/>
        <v/>
      </c>
      <c r="AW235" s="103"/>
      <c r="BC235" s="3" t="s">
        <v>537</v>
      </c>
    </row>
    <row r="236" spans="1:55" s="12" customFormat="1" ht="13.5" customHeight="1" x14ac:dyDescent="0.2">
      <c r="A236" s="163">
        <v>221</v>
      </c>
      <c r="B236" s="7"/>
      <c r="C236" s="7"/>
      <c r="D236" s="120"/>
      <c r="E236" s="7"/>
      <c r="F236" s="7"/>
      <c r="G236" s="219"/>
      <c r="H236" s="7"/>
      <c r="I236" s="7"/>
      <c r="J236" s="9"/>
      <c r="K236" s="843"/>
      <c r="L236" s="838"/>
      <c r="M236" s="428"/>
      <c r="N236" s="429"/>
      <c r="O236" s="430"/>
      <c r="P236" s="422" t="str">
        <f t="shared" si="125"/>
        <v/>
      </c>
      <c r="Q236" s="422" t="str">
        <f t="shared" si="126"/>
        <v/>
      </c>
      <c r="R236" s="423" t="str">
        <f t="shared" si="127"/>
        <v/>
      </c>
      <c r="S236" s="424" t="str">
        <f t="shared" si="128"/>
        <v/>
      </c>
      <c r="T236" s="425" t="str">
        <f t="shared" si="129"/>
        <v/>
      </c>
      <c r="U236" s="425" t="str">
        <f t="shared" si="130"/>
        <v/>
      </c>
      <c r="V236" s="426" t="str">
        <f t="shared" si="131"/>
        <v/>
      </c>
      <c r="W236" s="38"/>
      <c r="X236" s="29" t="str">
        <f t="shared" si="112"/>
        <v/>
      </c>
      <c r="Y236" s="6" t="e">
        <f t="shared" si="113"/>
        <v>#N/A</v>
      </c>
      <c r="Z236" s="6" t="e">
        <f t="shared" si="114"/>
        <v>#N/A</v>
      </c>
      <c r="AA236" s="6" t="e">
        <f t="shared" si="115"/>
        <v>#N/A</v>
      </c>
      <c r="AB236" s="6" t="str">
        <f t="shared" si="116"/>
        <v/>
      </c>
      <c r="AC236" s="10">
        <f t="shared" si="117"/>
        <v>1</v>
      </c>
      <c r="AD236" s="6" t="e">
        <f t="shared" si="132"/>
        <v>#N/A</v>
      </c>
      <c r="AE236" s="6" t="e">
        <f t="shared" si="133"/>
        <v>#N/A</v>
      </c>
      <c r="AF236" s="6" t="e">
        <f t="shared" si="118"/>
        <v>#N/A</v>
      </c>
      <c r="AG236" s="6" t="e">
        <f t="shared" si="134"/>
        <v>#N/A</v>
      </c>
      <c r="AH236" s="11" t="str">
        <f t="shared" si="119"/>
        <v xml:space="preserve"> </v>
      </c>
      <c r="AI236" s="6" t="e">
        <f t="shared" si="135"/>
        <v>#N/A</v>
      </c>
      <c r="AJ236" s="6" t="e">
        <f t="shared" si="120"/>
        <v>#N/A</v>
      </c>
      <c r="AK236" s="6" t="e">
        <f t="shared" si="136"/>
        <v>#N/A</v>
      </c>
      <c r="AL236" s="6" t="e">
        <f t="shared" si="107"/>
        <v>#N/A</v>
      </c>
      <c r="AM236" s="6" t="e">
        <f t="shared" si="121"/>
        <v>#N/A</v>
      </c>
      <c r="AN236" s="6" t="e">
        <f t="shared" si="137"/>
        <v>#N/A</v>
      </c>
      <c r="AO236" s="6" t="e">
        <f t="shared" si="108"/>
        <v>#N/A</v>
      </c>
      <c r="AP236" s="6" t="e">
        <f t="shared" si="109"/>
        <v>#N/A</v>
      </c>
      <c r="AQ236" s="6" t="e">
        <f t="shared" si="110"/>
        <v>#N/A</v>
      </c>
      <c r="AR236" s="6">
        <f t="shared" si="122"/>
        <v>0</v>
      </c>
      <c r="AS236" s="6" t="e">
        <f t="shared" si="138"/>
        <v>#N/A</v>
      </c>
      <c r="AT236" s="6" t="str">
        <f t="shared" si="123"/>
        <v/>
      </c>
      <c r="AU236" s="6" t="str">
        <f t="shared" si="124"/>
        <v/>
      </c>
      <c r="AV236" s="6" t="str">
        <f t="shared" si="111"/>
        <v/>
      </c>
      <c r="AW236" s="103"/>
      <c r="BC236" s="3" t="s">
        <v>539</v>
      </c>
    </row>
    <row r="237" spans="1:55" s="12" customFormat="1" ht="13.5" customHeight="1" x14ac:dyDescent="0.2">
      <c r="A237" s="163">
        <v>222</v>
      </c>
      <c r="B237" s="7"/>
      <c r="C237" s="7"/>
      <c r="D237" s="120"/>
      <c r="E237" s="7"/>
      <c r="F237" s="7"/>
      <c r="G237" s="219"/>
      <c r="H237" s="7"/>
      <c r="I237" s="7"/>
      <c r="J237" s="9"/>
      <c r="K237" s="843"/>
      <c r="L237" s="838"/>
      <c r="M237" s="428"/>
      <c r="N237" s="429"/>
      <c r="O237" s="430"/>
      <c r="P237" s="422" t="str">
        <f t="shared" si="125"/>
        <v/>
      </c>
      <c r="Q237" s="422" t="str">
        <f t="shared" si="126"/>
        <v/>
      </c>
      <c r="R237" s="423" t="str">
        <f t="shared" si="127"/>
        <v/>
      </c>
      <c r="S237" s="424" t="str">
        <f t="shared" si="128"/>
        <v/>
      </c>
      <c r="T237" s="425" t="str">
        <f t="shared" si="129"/>
        <v/>
      </c>
      <c r="U237" s="425" t="str">
        <f t="shared" si="130"/>
        <v/>
      </c>
      <c r="V237" s="426" t="str">
        <f t="shared" si="131"/>
        <v/>
      </c>
      <c r="W237" s="38"/>
      <c r="X237" s="29" t="str">
        <f t="shared" si="112"/>
        <v/>
      </c>
      <c r="Y237" s="6" t="e">
        <f t="shared" si="113"/>
        <v>#N/A</v>
      </c>
      <c r="Z237" s="6" t="e">
        <f t="shared" si="114"/>
        <v>#N/A</v>
      </c>
      <c r="AA237" s="6" t="e">
        <f t="shared" si="115"/>
        <v>#N/A</v>
      </c>
      <c r="AB237" s="6" t="str">
        <f t="shared" si="116"/>
        <v/>
      </c>
      <c r="AC237" s="10">
        <f t="shared" si="117"/>
        <v>1</v>
      </c>
      <c r="AD237" s="6" t="e">
        <f t="shared" si="132"/>
        <v>#N/A</v>
      </c>
      <c r="AE237" s="6" t="e">
        <f t="shared" si="133"/>
        <v>#N/A</v>
      </c>
      <c r="AF237" s="6" t="e">
        <f t="shared" si="118"/>
        <v>#N/A</v>
      </c>
      <c r="AG237" s="6" t="e">
        <f t="shared" si="134"/>
        <v>#N/A</v>
      </c>
      <c r="AH237" s="11" t="str">
        <f t="shared" si="119"/>
        <v xml:space="preserve"> </v>
      </c>
      <c r="AI237" s="6" t="e">
        <f t="shared" si="135"/>
        <v>#N/A</v>
      </c>
      <c r="AJ237" s="6" t="e">
        <f t="shared" si="120"/>
        <v>#N/A</v>
      </c>
      <c r="AK237" s="6" t="e">
        <f t="shared" si="136"/>
        <v>#N/A</v>
      </c>
      <c r="AL237" s="6" t="e">
        <f t="shared" si="107"/>
        <v>#N/A</v>
      </c>
      <c r="AM237" s="6" t="e">
        <f t="shared" si="121"/>
        <v>#N/A</v>
      </c>
      <c r="AN237" s="6" t="e">
        <f t="shared" si="137"/>
        <v>#N/A</v>
      </c>
      <c r="AO237" s="6" t="e">
        <f t="shared" si="108"/>
        <v>#N/A</v>
      </c>
      <c r="AP237" s="6" t="e">
        <f t="shared" si="109"/>
        <v>#N/A</v>
      </c>
      <c r="AQ237" s="6" t="e">
        <f t="shared" si="110"/>
        <v>#N/A</v>
      </c>
      <c r="AR237" s="6">
        <f t="shared" si="122"/>
        <v>0</v>
      </c>
      <c r="AS237" s="6" t="e">
        <f t="shared" si="138"/>
        <v>#N/A</v>
      </c>
      <c r="AT237" s="6" t="str">
        <f t="shared" si="123"/>
        <v/>
      </c>
      <c r="AU237" s="6" t="str">
        <f t="shared" si="124"/>
        <v/>
      </c>
      <c r="AV237" s="6" t="str">
        <f t="shared" si="111"/>
        <v/>
      </c>
      <c r="AW237" s="103"/>
      <c r="BC237" s="3" t="s">
        <v>194</v>
      </c>
    </row>
    <row r="238" spans="1:55" s="12" customFormat="1" ht="13.5" customHeight="1" x14ac:dyDescent="0.2">
      <c r="A238" s="163">
        <v>223</v>
      </c>
      <c r="B238" s="7"/>
      <c r="C238" s="7"/>
      <c r="D238" s="120"/>
      <c r="E238" s="7"/>
      <c r="F238" s="7"/>
      <c r="G238" s="219"/>
      <c r="H238" s="7"/>
      <c r="I238" s="7"/>
      <c r="J238" s="9"/>
      <c r="K238" s="843"/>
      <c r="L238" s="838"/>
      <c r="M238" s="428"/>
      <c r="N238" s="429"/>
      <c r="O238" s="430"/>
      <c r="P238" s="422" t="str">
        <f t="shared" si="125"/>
        <v/>
      </c>
      <c r="Q238" s="422" t="str">
        <f t="shared" si="126"/>
        <v/>
      </c>
      <c r="R238" s="423" t="str">
        <f t="shared" si="127"/>
        <v/>
      </c>
      <c r="S238" s="424" t="str">
        <f t="shared" si="128"/>
        <v/>
      </c>
      <c r="T238" s="425" t="str">
        <f t="shared" si="129"/>
        <v/>
      </c>
      <c r="U238" s="425" t="str">
        <f t="shared" si="130"/>
        <v/>
      </c>
      <c r="V238" s="426" t="str">
        <f t="shared" si="131"/>
        <v/>
      </c>
      <c r="W238" s="38"/>
      <c r="X238" s="29" t="str">
        <f t="shared" si="112"/>
        <v/>
      </c>
      <c r="Y238" s="6" t="e">
        <f t="shared" si="113"/>
        <v>#N/A</v>
      </c>
      <c r="Z238" s="6" t="e">
        <f t="shared" si="114"/>
        <v>#N/A</v>
      </c>
      <c r="AA238" s="6" t="e">
        <f t="shared" si="115"/>
        <v>#N/A</v>
      </c>
      <c r="AB238" s="6" t="str">
        <f t="shared" si="116"/>
        <v/>
      </c>
      <c r="AC238" s="10">
        <f t="shared" si="117"/>
        <v>1</v>
      </c>
      <c r="AD238" s="6" t="e">
        <f t="shared" si="132"/>
        <v>#N/A</v>
      </c>
      <c r="AE238" s="6" t="e">
        <f t="shared" si="133"/>
        <v>#N/A</v>
      </c>
      <c r="AF238" s="6" t="e">
        <f t="shared" si="118"/>
        <v>#N/A</v>
      </c>
      <c r="AG238" s="6" t="e">
        <f t="shared" si="134"/>
        <v>#N/A</v>
      </c>
      <c r="AH238" s="11" t="str">
        <f t="shared" si="119"/>
        <v xml:space="preserve"> </v>
      </c>
      <c r="AI238" s="6" t="e">
        <f t="shared" si="135"/>
        <v>#N/A</v>
      </c>
      <c r="AJ238" s="6" t="e">
        <f t="shared" si="120"/>
        <v>#N/A</v>
      </c>
      <c r="AK238" s="6" t="e">
        <f t="shared" si="136"/>
        <v>#N/A</v>
      </c>
      <c r="AL238" s="6" t="e">
        <f t="shared" si="107"/>
        <v>#N/A</v>
      </c>
      <c r="AM238" s="6" t="e">
        <f t="shared" si="121"/>
        <v>#N/A</v>
      </c>
      <c r="AN238" s="6" t="e">
        <f t="shared" si="137"/>
        <v>#N/A</v>
      </c>
      <c r="AO238" s="6" t="e">
        <f t="shared" si="108"/>
        <v>#N/A</v>
      </c>
      <c r="AP238" s="6" t="e">
        <f t="shared" si="109"/>
        <v>#N/A</v>
      </c>
      <c r="AQ238" s="6" t="e">
        <f t="shared" si="110"/>
        <v>#N/A</v>
      </c>
      <c r="AR238" s="6">
        <f t="shared" si="122"/>
        <v>0</v>
      </c>
      <c r="AS238" s="6" t="e">
        <f t="shared" si="138"/>
        <v>#N/A</v>
      </c>
      <c r="AT238" s="6" t="str">
        <f t="shared" si="123"/>
        <v/>
      </c>
      <c r="AU238" s="6" t="str">
        <f t="shared" si="124"/>
        <v/>
      </c>
      <c r="AV238" s="6" t="str">
        <f t="shared" si="111"/>
        <v/>
      </c>
      <c r="AW238" s="103"/>
      <c r="BC238" s="3" t="s">
        <v>195</v>
      </c>
    </row>
    <row r="239" spans="1:55" s="12" customFormat="1" ht="13.5" customHeight="1" x14ac:dyDescent="0.2">
      <c r="A239" s="163">
        <v>224</v>
      </c>
      <c r="B239" s="7"/>
      <c r="C239" s="7"/>
      <c r="D239" s="120"/>
      <c r="E239" s="7"/>
      <c r="F239" s="7"/>
      <c r="G239" s="219"/>
      <c r="H239" s="7"/>
      <c r="I239" s="7"/>
      <c r="J239" s="9"/>
      <c r="K239" s="843"/>
      <c r="L239" s="838"/>
      <c r="M239" s="428"/>
      <c r="N239" s="429"/>
      <c r="O239" s="430"/>
      <c r="P239" s="422" t="str">
        <f t="shared" si="125"/>
        <v/>
      </c>
      <c r="Q239" s="422" t="str">
        <f t="shared" si="126"/>
        <v/>
      </c>
      <c r="R239" s="423" t="str">
        <f t="shared" si="127"/>
        <v/>
      </c>
      <c r="S239" s="424" t="str">
        <f t="shared" si="128"/>
        <v/>
      </c>
      <c r="T239" s="425" t="str">
        <f t="shared" si="129"/>
        <v/>
      </c>
      <c r="U239" s="425" t="str">
        <f t="shared" si="130"/>
        <v/>
      </c>
      <c r="V239" s="426" t="str">
        <f t="shared" si="131"/>
        <v/>
      </c>
      <c r="W239" s="38"/>
      <c r="X239" s="29" t="str">
        <f t="shared" si="112"/>
        <v/>
      </c>
      <c r="Y239" s="6" t="e">
        <f t="shared" si="113"/>
        <v>#N/A</v>
      </c>
      <c r="Z239" s="6" t="e">
        <f t="shared" si="114"/>
        <v>#N/A</v>
      </c>
      <c r="AA239" s="6" t="e">
        <f t="shared" si="115"/>
        <v>#N/A</v>
      </c>
      <c r="AB239" s="6" t="str">
        <f t="shared" si="116"/>
        <v/>
      </c>
      <c r="AC239" s="10">
        <f t="shared" si="117"/>
        <v>1</v>
      </c>
      <c r="AD239" s="6" t="e">
        <f t="shared" si="132"/>
        <v>#N/A</v>
      </c>
      <c r="AE239" s="6" t="e">
        <f t="shared" si="133"/>
        <v>#N/A</v>
      </c>
      <c r="AF239" s="6" t="e">
        <f t="shared" si="118"/>
        <v>#N/A</v>
      </c>
      <c r="AG239" s="6" t="e">
        <f t="shared" si="134"/>
        <v>#N/A</v>
      </c>
      <c r="AH239" s="11" t="str">
        <f t="shared" si="119"/>
        <v xml:space="preserve"> </v>
      </c>
      <c r="AI239" s="6" t="e">
        <f t="shared" si="135"/>
        <v>#N/A</v>
      </c>
      <c r="AJ239" s="6" t="e">
        <f t="shared" si="120"/>
        <v>#N/A</v>
      </c>
      <c r="AK239" s="6" t="e">
        <f t="shared" si="136"/>
        <v>#N/A</v>
      </c>
      <c r="AL239" s="6" t="e">
        <f t="shared" si="107"/>
        <v>#N/A</v>
      </c>
      <c r="AM239" s="6" t="e">
        <f t="shared" si="121"/>
        <v>#N/A</v>
      </c>
      <c r="AN239" s="6" t="e">
        <f t="shared" si="137"/>
        <v>#N/A</v>
      </c>
      <c r="AO239" s="6" t="e">
        <f t="shared" si="108"/>
        <v>#N/A</v>
      </c>
      <c r="AP239" s="6" t="e">
        <f t="shared" si="109"/>
        <v>#N/A</v>
      </c>
      <c r="AQ239" s="6" t="e">
        <f t="shared" si="110"/>
        <v>#N/A</v>
      </c>
      <c r="AR239" s="6">
        <f t="shared" si="122"/>
        <v>0</v>
      </c>
      <c r="AS239" s="6" t="e">
        <f t="shared" si="138"/>
        <v>#N/A</v>
      </c>
      <c r="AT239" s="6" t="str">
        <f t="shared" si="123"/>
        <v/>
      </c>
      <c r="AU239" s="6" t="str">
        <f t="shared" si="124"/>
        <v/>
      </c>
      <c r="AV239" s="6" t="str">
        <f t="shared" si="111"/>
        <v/>
      </c>
      <c r="AW239" s="103"/>
      <c r="BC239" s="3" t="s">
        <v>196</v>
      </c>
    </row>
    <row r="240" spans="1:55" s="12" customFormat="1" ht="13.5" customHeight="1" x14ac:dyDescent="0.2">
      <c r="A240" s="163">
        <v>225</v>
      </c>
      <c r="B240" s="7"/>
      <c r="C240" s="7"/>
      <c r="D240" s="120"/>
      <c r="E240" s="7"/>
      <c r="F240" s="7"/>
      <c r="G240" s="219"/>
      <c r="H240" s="7"/>
      <c r="I240" s="7"/>
      <c r="J240" s="9"/>
      <c r="K240" s="843"/>
      <c r="L240" s="838"/>
      <c r="M240" s="428"/>
      <c r="N240" s="429"/>
      <c r="O240" s="430"/>
      <c r="P240" s="422" t="str">
        <f t="shared" si="125"/>
        <v/>
      </c>
      <c r="Q240" s="422" t="str">
        <f t="shared" si="126"/>
        <v/>
      </c>
      <c r="R240" s="423" t="str">
        <f t="shared" si="127"/>
        <v/>
      </c>
      <c r="S240" s="424" t="str">
        <f t="shared" si="128"/>
        <v/>
      </c>
      <c r="T240" s="425" t="str">
        <f t="shared" si="129"/>
        <v/>
      </c>
      <c r="U240" s="425" t="str">
        <f t="shared" si="130"/>
        <v/>
      </c>
      <c r="V240" s="426" t="str">
        <f t="shared" si="131"/>
        <v/>
      </c>
      <c r="W240" s="38"/>
      <c r="X240" s="29" t="str">
        <f t="shared" si="112"/>
        <v/>
      </c>
      <c r="Y240" s="6" t="e">
        <f t="shared" si="113"/>
        <v>#N/A</v>
      </c>
      <c r="Z240" s="6" t="e">
        <f t="shared" si="114"/>
        <v>#N/A</v>
      </c>
      <c r="AA240" s="6" t="e">
        <f t="shared" si="115"/>
        <v>#N/A</v>
      </c>
      <c r="AB240" s="6" t="str">
        <f t="shared" si="116"/>
        <v/>
      </c>
      <c r="AC240" s="10">
        <f t="shared" si="117"/>
        <v>1</v>
      </c>
      <c r="AD240" s="6" t="e">
        <f t="shared" si="132"/>
        <v>#N/A</v>
      </c>
      <c r="AE240" s="6" t="e">
        <f t="shared" si="133"/>
        <v>#N/A</v>
      </c>
      <c r="AF240" s="6" t="e">
        <f t="shared" si="118"/>
        <v>#N/A</v>
      </c>
      <c r="AG240" s="6" t="e">
        <f t="shared" si="134"/>
        <v>#N/A</v>
      </c>
      <c r="AH240" s="11" t="str">
        <f t="shared" si="119"/>
        <v xml:space="preserve"> </v>
      </c>
      <c r="AI240" s="6" t="e">
        <f t="shared" si="135"/>
        <v>#N/A</v>
      </c>
      <c r="AJ240" s="6" t="e">
        <f t="shared" si="120"/>
        <v>#N/A</v>
      </c>
      <c r="AK240" s="6" t="e">
        <f t="shared" si="136"/>
        <v>#N/A</v>
      </c>
      <c r="AL240" s="6" t="e">
        <f t="shared" si="107"/>
        <v>#N/A</v>
      </c>
      <c r="AM240" s="6" t="e">
        <f t="shared" si="121"/>
        <v>#N/A</v>
      </c>
      <c r="AN240" s="6" t="e">
        <f t="shared" si="137"/>
        <v>#N/A</v>
      </c>
      <c r="AO240" s="6" t="e">
        <f t="shared" si="108"/>
        <v>#N/A</v>
      </c>
      <c r="AP240" s="6" t="e">
        <f t="shared" si="109"/>
        <v>#N/A</v>
      </c>
      <c r="AQ240" s="6" t="e">
        <f t="shared" si="110"/>
        <v>#N/A</v>
      </c>
      <c r="AR240" s="6">
        <f t="shared" si="122"/>
        <v>0</v>
      </c>
      <c r="AS240" s="6" t="e">
        <f t="shared" si="138"/>
        <v>#N/A</v>
      </c>
      <c r="AT240" s="6" t="str">
        <f t="shared" si="123"/>
        <v/>
      </c>
      <c r="AU240" s="6" t="str">
        <f t="shared" si="124"/>
        <v/>
      </c>
      <c r="AV240" s="6" t="str">
        <f t="shared" si="111"/>
        <v/>
      </c>
      <c r="AW240" s="103"/>
      <c r="BC240" s="3" t="s">
        <v>197</v>
      </c>
    </row>
    <row r="241" spans="1:55" s="12" customFormat="1" ht="13.5" customHeight="1" x14ac:dyDescent="0.2">
      <c r="A241" s="163">
        <v>226</v>
      </c>
      <c r="B241" s="7"/>
      <c r="C241" s="7"/>
      <c r="D241" s="120"/>
      <c r="E241" s="7"/>
      <c r="F241" s="7"/>
      <c r="G241" s="219"/>
      <c r="H241" s="7"/>
      <c r="I241" s="7"/>
      <c r="J241" s="9"/>
      <c r="K241" s="843"/>
      <c r="L241" s="838"/>
      <c r="M241" s="428"/>
      <c r="N241" s="429"/>
      <c r="O241" s="430"/>
      <c r="P241" s="422" t="str">
        <f t="shared" si="125"/>
        <v/>
      </c>
      <c r="Q241" s="422" t="str">
        <f t="shared" si="126"/>
        <v/>
      </c>
      <c r="R241" s="423" t="str">
        <f t="shared" si="127"/>
        <v/>
      </c>
      <c r="S241" s="424" t="str">
        <f t="shared" si="128"/>
        <v/>
      </c>
      <c r="T241" s="425" t="str">
        <f t="shared" si="129"/>
        <v/>
      </c>
      <c r="U241" s="425" t="str">
        <f t="shared" si="130"/>
        <v/>
      </c>
      <c r="V241" s="426" t="str">
        <f t="shared" si="131"/>
        <v/>
      </c>
      <c r="W241" s="38"/>
      <c r="X241" s="29" t="str">
        <f t="shared" si="112"/>
        <v/>
      </c>
      <c r="Y241" s="6" t="e">
        <f t="shared" si="113"/>
        <v>#N/A</v>
      </c>
      <c r="Z241" s="6" t="e">
        <f t="shared" si="114"/>
        <v>#N/A</v>
      </c>
      <c r="AA241" s="6" t="e">
        <f t="shared" si="115"/>
        <v>#N/A</v>
      </c>
      <c r="AB241" s="6" t="str">
        <f t="shared" si="116"/>
        <v/>
      </c>
      <c r="AC241" s="10">
        <f t="shared" si="117"/>
        <v>1</v>
      </c>
      <c r="AD241" s="6" t="e">
        <f t="shared" si="132"/>
        <v>#N/A</v>
      </c>
      <c r="AE241" s="6" t="e">
        <f t="shared" si="133"/>
        <v>#N/A</v>
      </c>
      <c r="AF241" s="6" t="e">
        <f t="shared" si="118"/>
        <v>#N/A</v>
      </c>
      <c r="AG241" s="6" t="e">
        <f t="shared" si="134"/>
        <v>#N/A</v>
      </c>
      <c r="AH241" s="11" t="str">
        <f t="shared" si="119"/>
        <v xml:space="preserve"> </v>
      </c>
      <c r="AI241" s="6" t="e">
        <f t="shared" si="135"/>
        <v>#N/A</v>
      </c>
      <c r="AJ241" s="6" t="e">
        <f t="shared" si="120"/>
        <v>#N/A</v>
      </c>
      <c r="AK241" s="6" t="e">
        <f t="shared" si="136"/>
        <v>#N/A</v>
      </c>
      <c r="AL241" s="6" t="e">
        <f t="shared" si="107"/>
        <v>#N/A</v>
      </c>
      <c r="AM241" s="6" t="e">
        <f t="shared" si="121"/>
        <v>#N/A</v>
      </c>
      <c r="AN241" s="6" t="e">
        <f t="shared" si="137"/>
        <v>#N/A</v>
      </c>
      <c r="AO241" s="6" t="e">
        <f t="shared" si="108"/>
        <v>#N/A</v>
      </c>
      <c r="AP241" s="6" t="e">
        <f t="shared" si="109"/>
        <v>#N/A</v>
      </c>
      <c r="AQ241" s="6" t="e">
        <f t="shared" si="110"/>
        <v>#N/A</v>
      </c>
      <c r="AR241" s="6">
        <f t="shared" si="122"/>
        <v>0</v>
      </c>
      <c r="AS241" s="6" t="e">
        <f t="shared" si="138"/>
        <v>#N/A</v>
      </c>
      <c r="AT241" s="6" t="str">
        <f t="shared" si="123"/>
        <v/>
      </c>
      <c r="AU241" s="6" t="str">
        <f t="shared" si="124"/>
        <v/>
      </c>
      <c r="AV241" s="6" t="str">
        <f t="shared" si="111"/>
        <v/>
      </c>
      <c r="AW241" s="103"/>
      <c r="BC241" s="3" t="s">
        <v>198</v>
      </c>
    </row>
    <row r="242" spans="1:55" s="12" customFormat="1" ht="13.5" customHeight="1" x14ac:dyDescent="0.2">
      <c r="A242" s="163">
        <v>227</v>
      </c>
      <c r="B242" s="7"/>
      <c r="C242" s="7"/>
      <c r="D242" s="120"/>
      <c r="E242" s="7"/>
      <c r="F242" s="7"/>
      <c r="G242" s="219"/>
      <c r="H242" s="7"/>
      <c r="I242" s="7"/>
      <c r="J242" s="9"/>
      <c r="K242" s="843"/>
      <c r="L242" s="838"/>
      <c r="M242" s="428"/>
      <c r="N242" s="429"/>
      <c r="O242" s="430"/>
      <c r="P242" s="422" t="str">
        <f t="shared" si="125"/>
        <v/>
      </c>
      <c r="Q242" s="422" t="str">
        <f t="shared" si="126"/>
        <v/>
      </c>
      <c r="R242" s="423" t="str">
        <f t="shared" si="127"/>
        <v/>
      </c>
      <c r="S242" s="424" t="str">
        <f t="shared" si="128"/>
        <v/>
      </c>
      <c r="T242" s="425" t="str">
        <f t="shared" si="129"/>
        <v/>
      </c>
      <c r="U242" s="425" t="str">
        <f t="shared" si="130"/>
        <v/>
      </c>
      <c r="V242" s="426" t="str">
        <f t="shared" si="131"/>
        <v/>
      </c>
      <c r="W242" s="38"/>
      <c r="X242" s="29" t="str">
        <f t="shared" si="112"/>
        <v/>
      </c>
      <c r="Y242" s="6" t="e">
        <f t="shared" si="113"/>
        <v>#N/A</v>
      </c>
      <c r="Z242" s="6" t="e">
        <f t="shared" si="114"/>
        <v>#N/A</v>
      </c>
      <c r="AA242" s="6" t="e">
        <f t="shared" si="115"/>
        <v>#N/A</v>
      </c>
      <c r="AB242" s="6" t="str">
        <f t="shared" si="116"/>
        <v/>
      </c>
      <c r="AC242" s="10">
        <f t="shared" si="117"/>
        <v>1</v>
      </c>
      <c r="AD242" s="6" t="e">
        <f t="shared" si="132"/>
        <v>#N/A</v>
      </c>
      <c r="AE242" s="6" t="e">
        <f t="shared" si="133"/>
        <v>#N/A</v>
      </c>
      <c r="AF242" s="6" t="e">
        <f t="shared" si="118"/>
        <v>#N/A</v>
      </c>
      <c r="AG242" s="6" t="e">
        <f t="shared" si="134"/>
        <v>#N/A</v>
      </c>
      <c r="AH242" s="11" t="str">
        <f t="shared" si="119"/>
        <v xml:space="preserve"> </v>
      </c>
      <c r="AI242" s="6" t="e">
        <f t="shared" si="135"/>
        <v>#N/A</v>
      </c>
      <c r="AJ242" s="6" t="e">
        <f t="shared" si="120"/>
        <v>#N/A</v>
      </c>
      <c r="AK242" s="6" t="e">
        <f t="shared" si="136"/>
        <v>#N/A</v>
      </c>
      <c r="AL242" s="6" t="e">
        <f t="shared" si="107"/>
        <v>#N/A</v>
      </c>
      <c r="AM242" s="6" t="e">
        <f t="shared" si="121"/>
        <v>#N/A</v>
      </c>
      <c r="AN242" s="6" t="e">
        <f t="shared" si="137"/>
        <v>#N/A</v>
      </c>
      <c r="AO242" s="6" t="e">
        <f t="shared" si="108"/>
        <v>#N/A</v>
      </c>
      <c r="AP242" s="6" t="e">
        <f t="shared" si="109"/>
        <v>#N/A</v>
      </c>
      <c r="AQ242" s="6" t="e">
        <f t="shared" si="110"/>
        <v>#N/A</v>
      </c>
      <c r="AR242" s="6">
        <f t="shared" si="122"/>
        <v>0</v>
      </c>
      <c r="AS242" s="6" t="e">
        <f t="shared" si="138"/>
        <v>#N/A</v>
      </c>
      <c r="AT242" s="6" t="str">
        <f t="shared" si="123"/>
        <v/>
      </c>
      <c r="AU242" s="6" t="str">
        <f t="shared" si="124"/>
        <v/>
      </c>
      <c r="AV242" s="6" t="str">
        <f t="shared" si="111"/>
        <v/>
      </c>
      <c r="AW242" s="103"/>
      <c r="BC242" s="3" t="s">
        <v>1189</v>
      </c>
    </row>
    <row r="243" spans="1:55" s="12" customFormat="1" ht="13.5" customHeight="1" x14ac:dyDescent="0.2">
      <c r="A243" s="163">
        <v>228</v>
      </c>
      <c r="B243" s="7"/>
      <c r="C243" s="7"/>
      <c r="D243" s="120"/>
      <c r="E243" s="7"/>
      <c r="F243" s="7"/>
      <c r="G243" s="219"/>
      <c r="H243" s="7"/>
      <c r="I243" s="7"/>
      <c r="J243" s="9"/>
      <c r="K243" s="843"/>
      <c r="L243" s="838"/>
      <c r="M243" s="428"/>
      <c r="N243" s="429"/>
      <c r="O243" s="430"/>
      <c r="P243" s="422" t="str">
        <f t="shared" si="125"/>
        <v/>
      </c>
      <c r="Q243" s="422" t="str">
        <f t="shared" si="126"/>
        <v/>
      </c>
      <c r="R243" s="423" t="str">
        <f t="shared" si="127"/>
        <v/>
      </c>
      <c r="S243" s="424" t="str">
        <f t="shared" si="128"/>
        <v/>
      </c>
      <c r="T243" s="425" t="str">
        <f t="shared" si="129"/>
        <v/>
      </c>
      <c r="U243" s="425" t="str">
        <f t="shared" si="130"/>
        <v/>
      </c>
      <c r="V243" s="426" t="str">
        <f t="shared" si="131"/>
        <v/>
      </c>
      <c r="W243" s="38"/>
      <c r="X243" s="29" t="str">
        <f t="shared" si="112"/>
        <v/>
      </c>
      <c r="Y243" s="6" t="e">
        <f t="shared" si="113"/>
        <v>#N/A</v>
      </c>
      <c r="Z243" s="6" t="e">
        <f t="shared" si="114"/>
        <v>#N/A</v>
      </c>
      <c r="AA243" s="6" t="e">
        <f t="shared" si="115"/>
        <v>#N/A</v>
      </c>
      <c r="AB243" s="6" t="str">
        <f t="shared" si="116"/>
        <v/>
      </c>
      <c r="AC243" s="10">
        <f t="shared" si="117"/>
        <v>1</v>
      </c>
      <c r="AD243" s="6" t="e">
        <f t="shared" si="132"/>
        <v>#N/A</v>
      </c>
      <c r="AE243" s="6" t="e">
        <f t="shared" si="133"/>
        <v>#N/A</v>
      </c>
      <c r="AF243" s="6" t="e">
        <f t="shared" si="118"/>
        <v>#N/A</v>
      </c>
      <c r="AG243" s="6" t="e">
        <f t="shared" si="134"/>
        <v>#N/A</v>
      </c>
      <c r="AH243" s="11" t="str">
        <f t="shared" si="119"/>
        <v xml:space="preserve"> </v>
      </c>
      <c r="AI243" s="6" t="e">
        <f t="shared" si="135"/>
        <v>#N/A</v>
      </c>
      <c r="AJ243" s="6" t="e">
        <f t="shared" si="120"/>
        <v>#N/A</v>
      </c>
      <c r="AK243" s="6" t="e">
        <f t="shared" si="136"/>
        <v>#N/A</v>
      </c>
      <c r="AL243" s="6" t="e">
        <f t="shared" si="107"/>
        <v>#N/A</v>
      </c>
      <c r="AM243" s="6" t="e">
        <f t="shared" si="121"/>
        <v>#N/A</v>
      </c>
      <c r="AN243" s="6" t="e">
        <f t="shared" si="137"/>
        <v>#N/A</v>
      </c>
      <c r="AO243" s="6" t="e">
        <f t="shared" si="108"/>
        <v>#N/A</v>
      </c>
      <c r="AP243" s="6" t="e">
        <f t="shared" si="109"/>
        <v>#N/A</v>
      </c>
      <c r="AQ243" s="6" t="e">
        <f t="shared" si="110"/>
        <v>#N/A</v>
      </c>
      <c r="AR243" s="6">
        <f t="shared" si="122"/>
        <v>0</v>
      </c>
      <c r="AS243" s="6" t="e">
        <f t="shared" si="138"/>
        <v>#N/A</v>
      </c>
      <c r="AT243" s="6" t="str">
        <f t="shared" si="123"/>
        <v/>
      </c>
      <c r="AU243" s="6" t="str">
        <f t="shared" si="124"/>
        <v/>
      </c>
      <c r="AV243" s="6" t="str">
        <f t="shared" si="111"/>
        <v/>
      </c>
      <c r="AW243" s="103"/>
      <c r="BC243" s="3" t="s">
        <v>1190</v>
      </c>
    </row>
    <row r="244" spans="1:55" s="12" customFormat="1" ht="13.5" customHeight="1" x14ac:dyDescent="0.2">
      <c r="A244" s="163">
        <v>229</v>
      </c>
      <c r="B244" s="7"/>
      <c r="C244" s="7"/>
      <c r="D244" s="120"/>
      <c r="E244" s="7"/>
      <c r="F244" s="7"/>
      <c r="G244" s="219"/>
      <c r="H244" s="7"/>
      <c r="I244" s="7"/>
      <c r="J244" s="9"/>
      <c r="K244" s="843"/>
      <c r="L244" s="838"/>
      <c r="M244" s="428"/>
      <c r="N244" s="429"/>
      <c r="O244" s="430"/>
      <c r="P244" s="422" t="str">
        <f t="shared" si="125"/>
        <v/>
      </c>
      <c r="Q244" s="422" t="str">
        <f t="shared" si="126"/>
        <v/>
      </c>
      <c r="R244" s="423" t="str">
        <f t="shared" si="127"/>
        <v/>
      </c>
      <c r="S244" s="424" t="str">
        <f t="shared" si="128"/>
        <v/>
      </c>
      <c r="T244" s="425" t="str">
        <f t="shared" si="129"/>
        <v/>
      </c>
      <c r="U244" s="425" t="str">
        <f t="shared" si="130"/>
        <v/>
      </c>
      <c r="V244" s="426" t="str">
        <f t="shared" si="131"/>
        <v/>
      </c>
      <c r="W244" s="38"/>
      <c r="X244" s="29" t="str">
        <f t="shared" si="112"/>
        <v/>
      </c>
      <c r="Y244" s="6" t="e">
        <f t="shared" si="113"/>
        <v>#N/A</v>
      </c>
      <c r="Z244" s="6" t="e">
        <f t="shared" si="114"/>
        <v>#N/A</v>
      </c>
      <c r="AA244" s="6" t="e">
        <f t="shared" si="115"/>
        <v>#N/A</v>
      </c>
      <c r="AB244" s="6" t="str">
        <f t="shared" si="116"/>
        <v/>
      </c>
      <c r="AC244" s="10">
        <f t="shared" si="117"/>
        <v>1</v>
      </c>
      <c r="AD244" s="6" t="e">
        <f t="shared" si="132"/>
        <v>#N/A</v>
      </c>
      <c r="AE244" s="6" t="e">
        <f t="shared" si="133"/>
        <v>#N/A</v>
      </c>
      <c r="AF244" s="6" t="e">
        <f t="shared" si="118"/>
        <v>#N/A</v>
      </c>
      <c r="AG244" s="6" t="e">
        <f t="shared" si="134"/>
        <v>#N/A</v>
      </c>
      <c r="AH244" s="11" t="str">
        <f t="shared" si="119"/>
        <v xml:space="preserve"> </v>
      </c>
      <c r="AI244" s="6" t="e">
        <f t="shared" si="135"/>
        <v>#N/A</v>
      </c>
      <c r="AJ244" s="6" t="e">
        <f t="shared" si="120"/>
        <v>#N/A</v>
      </c>
      <c r="AK244" s="6" t="e">
        <f t="shared" si="136"/>
        <v>#N/A</v>
      </c>
      <c r="AL244" s="6" t="e">
        <f t="shared" si="107"/>
        <v>#N/A</v>
      </c>
      <c r="AM244" s="6" t="e">
        <f t="shared" si="121"/>
        <v>#N/A</v>
      </c>
      <c r="AN244" s="6" t="e">
        <f t="shared" si="137"/>
        <v>#N/A</v>
      </c>
      <c r="AO244" s="6" t="e">
        <f t="shared" si="108"/>
        <v>#N/A</v>
      </c>
      <c r="AP244" s="6" t="e">
        <f t="shared" si="109"/>
        <v>#N/A</v>
      </c>
      <c r="AQ244" s="6" t="e">
        <f t="shared" si="110"/>
        <v>#N/A</v>
      </c>
      <c r="AR244" s="6">
        <f t="shared" si="122"/>
        <v>0</v>
      </c>
      <c r="AS244" s="6" t="e">
        <f t="shared" si="138"/>
        <v>#N/A</v>
      </c>
      <c r="AT244" s="6" t="str">
        <f t="shared" si="123"/>
        <v/>
      </c>
      <c r="AU244" s="6" t="str">
        <f t="shared" si="124"/>
        <v/>
      </c>
      <c r="AV244" s="6" t="str">
        <f t="shared" si="111"/>
        <v/>
      </c>
      <c r="AW244" s="103"/>
      <c r="BC244" s="3" t="s">
        <v>1584</v>
      </c>
    </row>
    <row r="245" spans="1:55" s="12" customFormat="1" ht="13.5" customHeight="1" x14ac:dyDescent="0.2">
      <c r="A245" s="163">
        <v>230</v>
      </c>
      <c r="B245" s="7"/>
      <c r="C245" s="7"/>
      <c r="D245" s="120"/>
      <c r="E245" s="7"/>
      <c r="F245" s="7"/>
      <c r="G245" s="219"/>
      <c r="H245" s="7"/>
      <c r="I245" s="7"/>
      <c r="J245" s="9"/>
      <c r="K245" s="843"/>
      <c r="L245" s="838"/>
      <c r="M245" s="428"/>
      <c r="N245" s="429"/>
      <c r="O245" s="430"/>
      <c r="P245" s="422" t="str">
        <f t="shared" si="125"/>
        <v/>
      </c>
      <c r="Q245" s="422" t="str">
        <f t="shared" si="126"/>
        <v/>
      </c>
      <c r="R245" s="423" t="str">
        <f t="shared" si="127"/>
        <v/>
      </c>
      <c r="S245" s="424" t="str">
        <f t="shared" si="128"/>
        <v/>
      </c>
      <c r="T245" s="425" t="str">
        <f t="shared" si="129"/>
        <v/>
      </c>
      <c r="U245" s="425" t="str">
        <f t="shared" si="130"/>
        <v/>
      </c>
      <c r="V245" s="426" t="str">
        <f t="shared" si="131"/>
        <v/>
      </c>
      <c r="W245" s="38"/>
      <c r="X245" s="29" t="str">
        <f t="shared" si="112"/>
        <v/>
      </c>
      <c r="Y245" s="6" t="e">
        <f t="shared" si="113"/>
        <v>#N/A</v>
      </c>
      <c r="Z245" s="6" t="e">
        <f t="shared" si="114"/>
        <v>#N/A</v>
      </c>
      <c r="AA245" s="6" t="e">
        <f t="shared" si="115"/>
        <v>#N/A</v>
      </c>
      <c r="AB245" s="6" t="str">
        <f t="shared" si="116"/>
        <v/>
      </c>
      <c r="AC245" s="10">
        <f t="shared" si="117"/>
        <v>1</v>
      </c>
      <c r="AD245" s="6" t="e">
        <f t="shared" si="132"/>
        <v>#N/A</v>
      </c>
      <c r="AE245" s="6" t="e">
        <f t="shared" si="133"/>
        <v>#N/A</v>
      </c>
      <c r="AF245" s="6" t="e">
        <f t="shared" si="118"/>
        <v>#N/A</v>
      </c>
      <c r="AG245" s="6" t="e">
        <f t="shared" si="134"/>
        <v>#N/A</v>
      </c>
      <c r="AH245" s="11" t="str">
        <f t="shared" si="119"/>
        <v xml:space="preserve"> </v>
      </c>
      <c r="AI245" s="6" t="e">
        <f t="shared" si="135"/>
        <v>#N/A</v>
      </c>
      <c r="AJ245" s="6" t="e">
        <f t="shared" si="120"/>
        <v>#N/A</v>
      </c>
      <c r="AK245" s="6" t="e">
        <f t="shared" si="136"/>
        <v>#N/A</v>
      </c>
      <c r="AL245" s="6" t="e">
        <f t="shared" si="107"/>
        <v>#N/A</v>
      </c>
      <c r="AM245" s="6" t="e">
        <f t="shared" si="121"/>
        <v>#N/A</v>
      </c>
      <c r="AN245" s="6" t="e">
        <f t="shared" si="137"/>
        <v>#N/A</v>
      </c>
      <c r="AO245" s="6" t="e">
        <f t="shared" si="108"/>
        <v>#N/A</v>
      </c>
      <c r="AP245" s="6" t="e">
        <f t="shared" si="109"/>
        <v>#N/A</v>
      </c>
      <c r="AQ245" s="6" t="e">
        <f t="shared" si="110"/>
        <v>#N/A</v>
      </c>
      <c r="AR245" s="6">
        <f t="shared" si="122"/>
        <v>0</v>
      </c>
      <c r="AS245" s="6" t="e">
        <f t="shared" si="138"/>
        <v>#N/A</v>
      </c>
      <c r="AT245" s="6" t="str">
        <f t="shared" si="123"/>
        <v/>
      </c>
      <c r="AU245" s="6" t="str">
        <f t="shared" si="124"/>
        <v/>
      </c>
      <c r="AV245" s="6" t="str">
        <f t="shared" si="111"/>
        <v/>
      </c>
      <c r="AW245" s="103"/>
      <c r="BC245" s="3" t="s">
        <v>1585</v>
      </c>
    </row>
    <row r="246" spans="1:55" s="12" customFormat="1" ht="13.5" customHeight="1" x14ac:dyDescent="0.2">
      <c r="A246" s="163">
        <v>231</v>
      </c>
      <c r="B246" s="7"/>
      <c r="C246" s="7"/>
      <c r="D246" s="120"/>
      <c r="E246" s="7"/>
      <c r="F246" s="7"/>
      <c r="G246" s="219"/>
      <c r="H246" s="7"/>
      <c r="I246" s="7"/>
      <c r="J246" s="9"/>
      <c r="K246" s="843"/>
      <c r="L246" s="838"/>
      <c r="M246" s="428"/>
      <c r="N246" s="429"/>
      <c r="O246" s="430"/>
      <c r="P246" s="422" t="str">
        <f t="shared" si="125"/>
        <v/>
      </c>
      <c r="Q246" s="422" t="str">
        <f t="shared" si="126"/>
        <v/>
      </c>
      <c r="R246" s="423" t="str">
        <f t="shared" si="127"/>
        <v/>
      </c>
      <c r="S246" s="424" t="str">
        <f t="shared" si="128"/>
        <v/>
      </c>
      <c r="T246" s="425" t="str">
        <f t="shared" si="129"/>
        <v/>
      </c>
      <c r="U246" s="425" t="str">
        <f t="shared" si="130"/>
        <v/>
      </c>
      <c r="V246" s="426" t="str">
        <f t="shared" si="131"/>
        <v/>
      </c>
      <c r="W246" s="38"/>
      <c r="X246" s="29" t="str">
        <f t="shared" si="112"/>
        <v/>
      </c>
      <c r="Y246" s="6" t="e">
        <f t="shared" si="113"/>
        <v>#N/A</v>
      </c>
      <c r="Z246" s="6" t="e">
        <f t="shared" si="114"/>
        <v>#N/A</v>
      </c>
      <c r="AA246" s="6" t="e">
        <f t="shared" si="115"/>
        <v>#N/A</v>
      </c>
      <c r="AB246" s="6" t="str">
        <f t="shared" si="116"/>
        <v/>
      </c>
      <c r="AC246" s="10">
        <f t="shared" si="117"/>
        <v>1</v>
      </c>
      <c r="AD246" s="6" t="e">
        <f t="shared" si="132"/>
        <v>#N/A</v>
      </c>
      <c r="AE246" s="6" t="e">
        <f t="shared" si="133"/>
        <v>#N/A</v>
      </c>
      <c r="AF246" s="6" t="e">
        <f t="shared" si="118"/>
        <v>#N/A</v>
      </c>
      <c r="AG246" s="6" t="e">
        <f t="shared" si="134"/>
        <v>#N/A</v>
      </c>
      <c r="AH246" s="11" t="str">
        <f t="shared" si="119"/>
        <v xml:space="preserve"> </v>
      </c>
      <c r="AI246" s="6" t="e">
        <f t="shared" si="135"/>
        <v>#N/A</v>
      </c>
      <c r="AJ246" s="6" t="e">
        <f t="shared" si="120"/>
        <v>#N/A</v>
      </c>
      <c r="AK246" s="6" t="e">
        <f t="shared" si="136"/>
        <v>#N/A</v>
      </c>
      <c r="AL246" s="6" t="e">
        <f t="shared" si="107"/>
        <v>#N/A</v>
      </c>
      <c r="AM246" s="6" t="e">
        <f t="shared" si="121"/>
        <v>#N/A</v>
      </c>
      <c r="AN246" s="6" t="e">
        <f t="shared" si="137"/>
        <v>#N/A</v>
      </c>
      <c r="AO246" s="6" t="e">
        <f t="shared" si="108"/>
        <v>#N/A</v>
      </c>
      <c r="AP246" s="6" t="e">
        <f t="shared" si="109"/>
        <v>#N/A</v>
      </c>
      <c r="AQ246" s="6" t="e">
        <f t="shared" si="110"/>
        <v>#N/A</v>
      </c>
      <c r="AR246" s="6">
        <f t="shared" si="122"/>
        <v>0</v>
      </c>
      <c r="AS246" s="6" t="e">
        <f t="shared" si="138"/>
        <v>#N/A</v>
      </c>
      <c r="AT246" s="6" t="str">
        <f t="shared" si="123"/>
        <v/>
      </c>
      <c r="AU246" s="6" t="str">
        <f t="shared" si="124"/>
        <v/>
      </c>
      <c r="AV246" s="6" t="str">
        <f t="shared" si="111"/>
        <v/>
      </c>
      <c r="AW246" s="103"/>
      <c r="BC246" s="3" t="s">
        <v>1586</v>
      </c>
    </row>
    <row r="247" spans="1:55" s="12" customFormat="1" ht="13.5" customHeight="1" x14ac:dyDescent="0.2">
      <c r="A247" s="163">
        <v>232</v>
      </c>
      <c r="B247" s="7"/>
      <c r="C247" s="7"/>
      <c r="D247" s="120"/>
      <c r="E247" s="7"/>
      <c r="F247" s="7"/>
      <c r="G247" s="219"/>
      <c r="H247" s="7"/>
      <c r="I247" s="7"/>
      <c r="J247" s="9"/>
      <c r="K247" s="843"/>
      <c r="L247" s="838"/>
      <c r="M247" s="428"/>
      <c r="N247" s="429"/>
      <c r="O247" s="430"/>
      <c r="P247" s="422" t="str">
        <f t="shared" si="125"/>
        <v/>
      </c>
      <c r="Q247" s="422" t="str">
        <f t="shared" si="126"/>
        <v/>
      </c>
      <c r="R247" s="423" t="str">
        <f t="shared" si="127"/>
        <v/>
      </c>
      <c r="S247" s="424" t="str">
        <f t="shared" si="128"/>
        <v/>
      </c>
      <c r="T247" s="425" t="str">
        <f t="shared" si="129"/>
        <v/>
      </c>
      <c r="U247" s="425" t="str">
        <f t="shared" si="130"/>
        <v/>
      </c>
      <c r="V247" s="426" t="str">
        <f t="shared" si="131"/>
        <v/>
      </c>
      <c r="W247" s="38"/>
      <c r="X247" s="29" t="str">
        <f t="shared" si="112"/>
        <v/>
      </c>
      <c r="Y247" s="6" t="e">
        <f t="shared" si="113"/>
        <v>#N/A</v>
      </c>
      <c r="Z247" s="6" t="e">
        <f t="shared" si="114"/>
        <v>#N/A</v>
      </c>
      <c r="AA247" s="6" t="e">
        <f t="shared" si="115"/>
        <v>#N/A</v>
      </c>
      <c r="AB247" s="6" t="str">
        <f t="shared" si="116"/>
        <v/>
      </c>
      <c r="AC247" s="10">
        <f t="shared" si="117"/>
        <v>1</v>
      </c>
      <c r="AD247" s="6" t="e">
        <f t="shared" si="132"/>
        <v>#N/A</v>
      </c>
      <c r="AE247" s="6" t="e">
        <f t="shared" si="133"/>
        <v>#N/A</v>
      </c>
      <c r="AF247" s="6" t="e">
        <f t="shared" si="118"/>
        <v>#N/A</v>
      </c>
      <c r="AG247" s="6" t="e">
        <f t="shared" si="134"/>
        <v>#N/A</v>
      </c>
      <c r="AH247" s="11" t="str">
        <f t="shared" si="119"/>
        <v xml:space="preserve"> </v>
      </c>
      <c r="AI247" s="6" t="e">
        <f t="shared" si="135"/>
        <v>#N/A</v>
      </c>
      <c r="AJ247" s="6" t="e">
        <f t="shared" si="120"/>
        <v>#N/A</v>
      </c>
      <c r="AK247" s="6" t="e">
        <f t="shared" si="136"/>
        <v>#N/A</v>
      </c>
      <c r="AL247" s="6" t="e">
        <f t="shared" si="107"/>
        <v>#N/A</v>
      </c>
      <c r="AM247" s="6" t="e">
        <f t="shared" si="121"/>
        <v>#N/A</v>
      </c>
      <c r="AN247" s="6" t="e">
        <f t="shared" si="137"/>
        <v>#N/A</v>
      </c>
      <c r="AO247" s="6" t="e">
        <f t="shared" si="108"/>
        <v>#N/A</v>
      </c>
      <c r="AP247" s="6" t="e">
        <f t="shared" si="109"/>
        <v>#N/A</v>
      </c>
      <c r="AQ247" s="6" t="e">
        <f t="shared" si="110"/>
        <v>#N/A</v>
      </c>
      <c r="AR247" s="6">
        <f t="shared" si="122"/>
        <v>0</v>
      </c>
      <c r="AS247" s="6" t="e">
        <f t="shared" si="138"/>
        <v>#N/A</v>
      </c>
      <c r="AT247" s="6" t="str">
        <f t="shared" si="123"/>
        <v/>
      </c>
      <c r="AU247" s="6" t="str">
        <f t="shared" si="124"/>
        <v/>
      </c>
      <c r="AV247" s="6" t="str">
        <f t="shared" si="111"/>
        <v/>
      </c>
      <c r="AW247" s="103"/>
      <c r="BC247" s="3" t="s">
        <v>1587</v>
      </c>
    </row>
    <row r="248" spans="1:55" s="12" customFormat="1" ht="13.5" customHeight="1" x14ac:dyDescent="0.2">
      <c r="A248" s="163">
        <v>233</v>
      </c>
      <c r="B248" s="7"/>
      <c r="C248" s="7"/>
      <c r="D248" s="120"/>
      <c r="E248" s="7"/>
      <c r="F248" s="7"/>
      <c r="G248" s="219"/>
      <c r="H248" s="7"/>
      <c r="I248" s="7"/>
      <c r="J248" s="9"/>
      <c r="K248" s="843"/>
      <c r="L248" s="838"/>
      <c r="M248" s="428"/>
      <c r="N248" s="429"/>
      <c r="O248" s="430"/>
      <c r="P248" s="422" t="str">
        <f t="shared" si="125"/>
        <v/>
      </c>
      <c r="Q248" s="422" t="str">
        <f t="shared" si="126"/>
        <v/>
      </c>
      <c r="R248" s="423" t="str">
        <f t="shared" si="127"/>
        <v/>
      </c>
      <c r="S248" s="424" t="str">
        <f t="shared" si="128"/>
        <v/>
      </c>
      <c r="T248" s="425" t="str">
        <f t="shared" si="129"/>
        <v/>
      </c>
      <c r="U248" s="425" t="str">
        <f t="shared" si="130"/>
        <v/>
      </c>
      <c r="V248" s="426" t="str">
        <f t="shared" si="131"/>
        <v/>
      </c>
      <c r="W248" s="38"/>
      <c r="X248" s="29" t="str">
        <f t="shared" si="112"/>
        <v/>
      </c>
      <c r="Y248" s="6" t="e">
        <f t="shared" si="113"/>
        <v>#N/A</v>
      </c>
      <c r="Z248" s="6" t="e">
        <f t="shared" si="114"/>
        <v>#N/A</v>
      </c>
      <c r="AA248" s="6" t="e">
        <f t="shared" si="115"/>
        <v>#N/A</v>
      </c>
      <c r="AB248" s="6" t="str">
        <f t="shared" si="116"/>
        <v/>
      </c>
      <c r="AC248" s="10">
        <f t="shared" si="117"/>
        <v>1</v>
      </c>
      <c r="AD248" s="6" t="e">
        <f t="shared" si="132"/>
        <v>#N/A</v>
      </c>
      <c r="AE248" s="6" t="e">
        <f t="shared" si="133"/>
        <v>#N/A</v>
      </c>
      <c r="AF248" s="6" t="e">
        <f t="shared" si="118"/>
        <v>#N/A</v>
      </c>
      <c r="AG248" s="6" t="e">
        <f t="shared" si="134"/>
        <v>#N/A</v>
      </c>
      <c r="AH248" s="11" t="str">
        <f t="shared" si="119"/>
        <v xml:space="preserve"> </v>
      </c>
      <c r="AI248" s="6" t="e">
        <f t="shared" si="135"/>
        <v>#N/A</v>
      </c>
      <c r="AJ248" s="6" t="e">
        <f t="shared" si="120"/>
        <v>#N/A</v>
      </c>
      <c r="AK248" s="6" t="e">
        <f t="shared" si="136"/>
        <v>#N/A</v>
      </c>
      <c r="AL248" s="6" t="e">
        <f t="shared" si="107"/>
        <v>#N/A</v>
      </c>
      <c r="AM248" s="6" t="e">
        <f t="shared" si="121"/>
        <v>#N/A</v>
      </c>
      <c r="AN248" s="6" t="e">
        <f t="shared" si="137"/>
        <v>#N/A</v>
      </c>
      <c r="AO248" s="6" t="e">
        <f t="shared" si="108"/>
        <v>#N/A</v>
      </c>
      <c r="AP248" s="6" t="e">
        <f t="shared" si="109"/>
        <v>#N/A</v>
      </c>
      <c r="AQ248" s="6" t="e">
        <f t="shared" si="110"/>
        <v>#N/A</v>
      </c>
      <c r="AR248" s="6">
        <f t="shared" si="122"/>
        <v>0</v>
      </c>
      <c r="AS248" s="6" t="e">
        <f t="shared" si="138"/>
        <v>#N/A</v>
      </c>
      <c r="AT248" s="6" t="str">
        <f t="shared" si="123"/>
        <v/>
      </c>
      <c r="AU248" s="6" t="str">
        <f t="shared" si="124"/>
        <v/>
      </c>
      <c r="AV248" s="6" t="str">
        <f t="shared" si="111"/>
        <v/>
      </c>
      <c r="AW248" s="103"/>
      <c r="BC248" s="3" t="s">
        <v>1191</v>
      </c>
    </row>
    <row r="249" spans="1:55" s="12" customFormat="1" ht="13.5" customHeight="1" x14ac:dyDescent="0.2">
      <c r="A249" s="163">
        <v>234</v>
      </c>
      <c r="B249" s="7"/>
      <c r="C249" s="7"/>
      <c r="D249" s="120"/>
      <c r="E249" s="7"/>
      <c r="F249" s="7"/>
      <c r="G249" s="219"/>
      <c r="H249" s="7"/>
      <c r="I249" s="7"/>
      <c r="J249" s="9"/>
      <c r="K249" s="843"/>
      <c r="L249" s="838"/>
      <c r="M249" s="428"/>
      <c r="N249" s="429"/>
      <c r="O249" s="430"/>
      <c r="P249" s="422" t="str">
        <f t="shared" si="125"/>
        <v/>
      </c>
      <c r="Q249" s="422" t="str">
        <f t="shared" si="126"/>
        <v/>
      </c>
      <c r="R249" s="423" t="str">
        <f t="shared" si="127"/>
        <v/>
      </c>
      <c r="S249" s="424" t="str">
        <f t="shared" si="128"/>
        <v/>
      </c>
      <c r="T249" s="425" t="str">
        <f t="shared" si="129"/>
        <v/>
      </c>
      <c r="U249" s="425" t="str">
        <f t="shared" si="130"/>
        <v/>
      </c>
      <c r="V249" s="426" t="str">
        <f t="shared" si="131"/>
        <v/>
      </c>
      <c r="W249" s="38"/>
      <c r="X249" s="29" t="str">
        <f t="shared" si="112"/>
        <v/>
      </c>
      <c r="Y249" s="6" t="e">
        <f t="shared" si="113"/>
        <v>#N/A</v>
      </c>
      <c r="Z249" s="6" t="e">
        <f t="shared" si="114"/>
        <v>#N/A</v>
      </c>
      <c r="AA249" s="6" t="e">
        <f t="shared" si="115"/>
        <v>#N/A</v>
      </c>
      <c r="AB249" s="6" t="str">
        <f t="shared" si="116"/>
        <v/>
      </c>
      <c r="AC249" s="10">
        <f t="shared" si="117"/>
        <v>1</v>
      </c>
      <c r="AD249" s="6" t="e">
        <f t="shared" si="132"/>
        <v>#N/A</v>
      </c>
      <c r="AE249" s="6" t="e">
        <f t="shared" si="133"/>
        <v>#N/A</v>
      </c>
      <c r="AF249" s="6" t="e">
        <f t="shared" si="118"/>
        <v>#N/A</v>
      </c>
      <c r="AG249" s="6" t="e">
        <f t="shared" si="134"/>
        <v>#N/A</v>
      </c>
      <c r="AH249" s="11" t="str">
        <f t="shared" si="119"/>
        <v xml:space="preserve"> </v>
      </c>
      <c r="AI249" s="6" t="e">
        <f t="shared" si="135"/>
        <v>#N/A</v>
      </c>
      <c r="AJ249" s="6" t="e">
        <f t="shared" si="120"/>
        <v>#N/A</v>
      </c>
      <c r="AK249" s="6" t="e">
        <f t="shared" si="136"/>
        <v>#N/A</v>
      </c>
      <c r="AL249" s="6" t="e">
        <f t="shared" si="107"/>
        <v>#N/A</v>
      </c>
      <c r="AM249" s="6" t="e">
        <f t="shared" si="121"/>
        <v>#N/A</v>
      </c>
      <c r="AN249" s="6" t="e">
        <f t="shared" si="137"/>
        <v>#N/A</v>
      </c>
      <c r="AO249" s="6" t="e">
        <f t="shared" si="108"/>
        <v>#N/A</v>
      </c>
      <c r="AP249" s="6" t="e">
        <f t="shared" si="109"/>
        <v>#N/A</v>
      </c>
      <c r="AQ249" s="6" t="e">
        <f t="shared" si="110"/>
        <v>#N/A</v>
      </c>
      <c r="AR249" s="6">
        <f t="shared" si="122"/>
        <v>0</v>
      </c>
      <c r="AS249" s="6" t="e">
        <f t="shared" si="138"/>
        <v>#N/A</v>
      </c>
      <c r="AT249" s="6" t="str">
        <f t="shared" si="123"/>
        <v/>
      </c>
      <c r="AU249" s="6" t="str">
        <f t="shared" si="124"/>
        <v/>
      </c>
      <c r="AV249" s="6" t="str">
        <f t="shared" si="111"/>
        <v/>
      </c>
      <c r="AW249" s="103"/>
      <c r="BC249" s="3" t="s">
        <v>1192</v>
      </c>
    </row>
    <row r="250" spans="1:55" s="12" customFormat="1" ht="13.5" customHeight="1" x14ac:dyDescent="0.2">
      <c r="A250" s="163">
        <v>235</v>
      </c>
      <c r="B250" s="7"/>
      <c r="C250" s="7"/>
      <c r="D250" s="120"/>
      <c r="E250" s="7"/>
      <c r="F250" s="7"/>
      <c r="G250" s="219"/>
      <c r="H250" s="7"/>
      <c r="I250" s="7"/>
      <c r="J250" s="9"/>
      <c r="K250" s="843"/>
      <c r="L250" s="838"/>
      <c r="M250" s="428"/>
      <c r="N250" s="429"/>
      <c r="O250" s="430"/>
      <c r="P250" s="422" t="str">
        <f t="shared" si="125"/>
        <v/>
      </c>
      <c r="Q250" s="422" t="str">
        <f t="shared" si="126"/>
        <v/>
      </c>
      <c r="R250" s="423" t="str">
        <f t="shared" si="127"/>
        <v/>
      </c>
      <c r="S250" s="424" t="str">
        <f t="shared" si="128"/>
        <v/>
      </c>
      <c r="T250" s="425" t="str">
        <f t="shared" si="129"/>
        <v/>
      </c>
      <c r="U250" s="425" t="str">
        <f t="shared" si="130"/>
        <v/>
      </c>
      <c r="V250" s="426" t="str">
        <f t="shared" si="131"/>
        <v/>
      </c>
      <c r="W250" s="38"/>
      <c r="X250" s="29" t="str">
        <f t="shared" si="112"/>
        <v/>
      </c>
      <c r="Y250" s="6" t="e">
        <f t="shared" si="113"/>
        <v>#N/A</v>
      </c>
      <c r="Z250" s="6" t="e">
        <f t="shared" si="114"/>
        <v>#N/A</v>
      </c>
      <c r="AA250" s="6" t="e">
        <f t="shared" si="115"/>
        <v>#N/A</v>
      </c>
      <c r="AB250" s="6" t="str">
        <f t="shared" si="116"/>
        <v/>
      </c>
      <c r="AC250" s="10">
        <f t="shared" si="117"/>
        <v>1</v>
      </c>
      <c r="AD250" s="6" t="e">
        <f t="shared" si="132"/>
        <v>#N/A</v>
      </c>
      <c r="AE250" s="6" t="e">
        <f t="shared" si="133"/>
        <v>#N/A</v>
      </c>
      <c r="AF250" s="6" t="e">
        <f t="shared" si="118"/>
        <v>#N/A</v>
      </c>
      <c r="AG250" s="6" t="e">
        <f t="shared" si="134"/>
        <v>#N/A</v>
      </c>
      <c r="AH250" s="11" t="str">
        <f t="shared" si="119"/>
        <v xml:space="preserve"> </v>
      </c>
      <c r="AI250" s="6" t="e">
        <f t="shared" si="135"/>
        <v>#N/A</v>
      </c>
      <c r="AJ250" s="6" t="e">
        <f t="shared" si="120"/>
        <v>#N/A</v>
      </c>
      <c r="AK250" s="6" t="e">
        <f t="shared" si="136"/>
        <v>#N/A</v>
      </c>
      <c r="AL250" s="6" t="e">
        <f t="shared" si="107"/>
        <v>#N/A</v>
      </c>
      <c r="AM250" s="6" t="e">
        <f t="shared" si="121"/>
        <v>#N/A</v>
      </c>
      <c r="AN250" s="6" t="e">
        <f t="shared" si="137"/>
        <v>#N/A</v>
      </c>
      <c r="AO250" s="6" t="e">
        <f t="shared" si="108"/>
        <v>#N/A</v>
      </c>
      <c r="AP250" s="6" t="e">
        <f t="shared" si="109"/>
        <v>#N/A</v>
      </c>
      <c r="AQ250" s="6" t="e">
        <f t="shared" si="110"/>
        <v>#N/A</v>
      </c>
      <c r="AR250" s="6">
        <f t="shared" si="122"/>
        <v>0</v>
      </c>
      <c r="AS250" s="6" t="e">
        <f t="shared" si="138"/>
        <v>#N/A</v>
      </c>
      <c r="AT250" s="6" t="str">
        <f t="shared" si="123"/>
        <v/>
      </c>
      <c r="AU250" s="6" t="str">
        <f t="shared" si="124"/>
        <v/>
      </c>
      <c r="AV250" s="6" t="str">
        <f t="shared" si="111"/>
        <v/>
      </c>
      <c r="AW250" s="103"/>
      <c r="BC250" s="3" t="s">
        <v>1193</v>
      </c>
    </row>
    <row r="251" spans="1:55" s="12" customFormat="1" ht="13.5" customHeight="1" x14ac:dyDescent="0.2">
      <c r="A251" s="163">
        <v>236</v>
      </c>
      <c r="B251" s="7"/>
      <c r="C251" s="7"/>
      <c r="D251" s="120"/>
      <c r="E251" s="7"/>
      <c r="F251" s="7"/>
      <c r="G251" s="219"/>
      <c r="H251" s="7"/>
      <c r="I251" s="7"/>
      <c r="J251" s="9"/>
      <c r="K251" s="843"/>
      <c r="L251" s="838"/>
      <c r="M251" s="428"/>
      <c r="N251" s="429"/>
      <c r="O251" s="430"/>
      <c r="P251" s="422" t="str">
        <f t="shared" si="125"/>
        <v/>
      </c>
      <c r="Q251" s="422" t="str">
        <f t="shared" si="126"/>
        <v/>
      </c>
      <c r="R251" s="423" t="str">
        <f t="shared" si="127"/>
        <v/>
      </c>
      <c r="S251" s="424" t="str">
        <f t="shared" si="128"/>
        <v/>
      </c>
      <c r="T251" s="425" t="str">
        <f t="shared" si="129"/>
        <v/>
      </c>
      <c r="U251" s="425" t="str">
        <f t="shared" si="130"/>
        <v/>
      </c>
      <c r="V251" s="426" t="str">
        <f t="shared" si="131"/>
        <v/>
      </c>
      <c r="W251" s="38"/>
      <c r="X251" s="29" t="str">
        <f t="shared" si="112"/>
        <v/>
      </c>
      <c r="Y251" s="6" t="e">
        <f t="shared" si="113"/>
        <v>#N/A</v>
      </c>
      <c r="Z251" s="6" t="e">
        <f t="shared" si="114"/>
        <v>#N/A</v>
      </c>
      <c r="AA251" s="6" t="e">
        <f t="shared" si="115"/>
        <v>#N/A</v>
      </c>
      <c r="AB251" s="6" t="str">
        <f t="shared" si="116"/>
        <v/>
      </c>
      <c r="AC251" s="10">
        <f t="shared" si="117"/>
        <v>1</v>
      </c>
      <c r="AD251" s="6" t="e">
        <f t="shared" si="132"/>
        <v>#N/A</v>
      </c>
      <c r="AE251" s="6" t="e">
        <f t="shared" si="133"/>
        <v>#N/A</v>
      </c>
      <c r="AF251" s="6" t="e">
        <f t="shared" si="118"/>
        <v>#N/A</v>
      </c>
      <c r="AG251" s="6" t="e">
        <f t="shared" si="134"/>
        <v>#N/A</v>
      </c>
      <c r="AH251" s="11" t="str">
        <f t="shared" si="119"/>
        <v xml:space="preserve"> </v>
      </c>
      <c r="AI251" s="6" t="e">
        <f t="shared" si="135"/>
        <v>#N/A</v>
      </c>
      <c r="AJ251" s="6" t="e">
        <f t="shared" si="120"/>
        <v>#N/A</v>
      </c>
      <c r="AK251" s="6" t="e">
        <f t="shared" si="136"/>
        <v>#N/A</v>
      </c>
      <c r="AL251" s="6" t="e">
        <f t="shared" si="107"/>
        <v>#N/A</v>
      </c>
      <c r="AM251" s="6" t="e">
        <f t="shared" si="121"/>
        <v>#N/A</v>
      </c>
      <c r="AN251" s="6" t="e">
        <f t="shared" si="137"/>
        <v>#N/A</v>
      </c>
      <c r="AO251" s="6" t="e">
        <f t="shared" si="108"/>
        <v>#N/A</v>
      </c>
      <c r="AP251" s="6" t="e">
        <f t="shared" si="109"/>
        <v>#N/A</v>
      </c>
      <c r="AQ251" s="6" t="e">
        <f t="shared" si="110"/>
        <v>#N/A</v>
      </c>
      <c r="AR251" s="6">
        <f t="shared" si="122"/>
        <v>0</v>
      </c>
      <c r="AS251" s="6" t="e">
        <f t="shared" si="138"/>
        <v>#N/A</v>
      </c>
      <c r="AT251" s="6" t="str">
        <f t="shared" si="123"/>
        <v/>
      </c>
      <c r="AU251" s="6" t="str">
        <f t="shared" si="124"/>
        <v/>
      </c>
      <c r="AV251" s="6" t="str">
        <f t="shared" si="111"/>
        <v/>
      </c>
      <c r="AW251" s="103"/>
      <c r="BC251" s="3" t="s">
        <v>1194</v>
      </c>
    </row>
    <row r="252" spans="1:55" s="12" customFormat="1" ht="13.5" customHeight="1" x14ac:dyDescent="0.2">
      <c r="A252" s="163">
        <v>237</v>
      </c>
      <c r="B252" s="7"/>
      <c r="C252" s="7"/>
      <c r="D252" s="120"/>
      <c r="E252" s="7"/>
      <c r="F252" s="7"/>
      <c r="G252" s="219"/>
      <c r="H252" s="7"/>
      <c r="I252" s="7"/>
      <c r="J252" s="9"/>
      <c r="K252" s="843"/>
      <c r="L252" s="838"/>
      <c r="M252" s="428"/>
      <c r="N252" s="429"/>
      <c r="O252" s="430"/>
      <c r="P252" s="422" t="str">
        <f t="shared" si="125"/>
        <v/>
      </c>
      <c r="Q252" s="422" t="str">
        <f t="shared" si="126"/>
        <v/>
      </c>
      <c r="R252" s="423" t="str">
        <f t="shared" si="127"/>
        <v/>
      </c>
      <c r="S252" s="424" t="str">
        <f t="shared" si="128"/>
        <v/>
      </c>
      <c r="T252" s="425" t="str">
        <f t="shared" si="129"/>
        <v/>
      </c>
      <c r="U252" s="425" t="str">
        <f t="shared" si="130"/>
        <v/>
      </c>
      <c r="V252" s="426" t="str">
        <f t="shared" si="131"/>
        <v/>
      </c>
      <c r="W252" s="38"/>
      <c r="X252" s="29" t="str">
        <f t="shared" si="112"/>
        <v/>
      </c>
      <c r="Y252" s="6" t="e">
        <f t="shared" si="113"/>
        <v>#N/A</v>
      </c>
      <c r="Z252" s="6" t="e">
        <f t="shared" si="114"/>
        <v>#N/A</v>
      </c>
      <c r="AA252" s="6" t="e">
        <f t="shared" si="115"/>
        <v>#N/A</v>
      </c>
      <c r="AB252" s="6" t="str">
        <f t="shared" si="116"/>
        <v/>
      </c>
      <c r="AC252" s="10">
        <f t="shared" si="117"/>
        <v>1</v>
      </c>
      <c r="AD252" s="6" t="e">
        <f t="shared" si="132"/>
        <v>#N/A</v>
      </c>
      <c r="AE252" s="6" t="e">
        <f t="shared" si="133"/>
        <v>#N/A</v>
      </c>
      <c r="AF252" s="6" t="e">
        <f t="shared" si="118"/>
        <v>#N/A</v>
      </c>
      <c r="AG252" s="6" t="e">
        <f t="shared" si="134"/>
        <v>#N/A</v>
      </c>
      <c r="AH252" s="11" t="str">
        <f t="shared" si="119"/>
        <v xml:space="preserve"> </v>
      </c>
      <c r="AI252" s="6" t="e">
        <f t="shared" si="135"/>
        <v>#N/A</v>
      </c>
      <c r="AJ252" s="6" t="e">
        <f t="shared" si="120"/>
        <v>#N/A</v>
      </c>
      <c r="AK252" s="6" t="e">
        <f t="shared" si="136"/>
        <v>#N/A</v>
      </c>
      <c r="AL252" s="6" t="e">
        <f t="shared" si="107"/>
        <v>#N/A</v>
      </c>
      <c r="AM252" s="6" t="e">
        <f t="shared" si="121"/>
        <v>#N/A</v>
      </c>
      <c r="AN252" s="6" t="e">
        <f t="shared" si="137"/>
        <v>#N/A</v>
      </c>
      <c r="AO252" s="6" t="e">
        <f t="shared" si="108"/>
        <v>#N/A</v>
      </c>
      <c r="AP252" s="6" t="e">
        <f t="shared" si="109"/>
        <v>#N/A</v>
      </c>
      <c r="AQ252" s="6" t="e">
        <f t="shared" si="110"/>
        <v>#N/A</v>
      </c>
      <c r="AR252" s="6">
        <f t="shared" si="122"/>
        <v>0</v>
      </c>
      <c r="AS252" s="6" t="e">
        <f t="shared" si="138"/>
        <v>#N/A</v>
      </c>
      <c r="AT252" s="6" t="str">
        <f t="shared" si="123"/>
        <v/>
      </c>
      <c r="AU252" s="6" t="str">
        <f t="shared" si="124"/>
        <v/>
      </c>
      <c r="AV252" s="6" t="str">
        <f t="shared" si="111"/>
        <v/>
      </c>
      <c r="AW252" s="103"/>
      <c r="BC252" s="3" t="s">
        <v>1195</v>
      </c>
    </row>
    <row r="253" spans="1:55" s="12" customFormat="1" ht="13.5" customHeight="1" x14ac:dyDescent="0.2">
      <c r="A253" s="163">
        <v>238</v>
      </c>
      <c r="B253" s="7"/>
      <c r="C253" s="7"/>
      <c r="D253" s="120"/>
      <c r="E253" s="7"/>
      <c r="F253" s="7"/>
      <c r="G253" s="219"/>
      <c r="H253" s="7"/>
      <c r="I253" s="7"/>
      <c r="J253" s="9"/>
      <c r="K253" s="843"/>
      <c r="L253" s="838"/>
      <c r="M253" s="428"/>
      <c r="N253" s="429"/>
      <c r="O253" s="430"/>
      <c r="P253" s="422" t="str">
        <f t="shared" si="125"/>
        <v/>
      </c>
      <c r="Q253" s="422" t="str">
        <f t="shared" si="126"/>
        <v/>
      </c>
      <c r="R253" s="423" t="str">
        <f t="shared" si="127"/>
        <v/>
      </c>
      <c r="S253" s="424" t="str">
        <f t="shared" si="128"/>
        <v/>
      </c>
      <c r="T253" s="425" t="str">
        <f t="shared" si="129"/>
        <v/>
      </c>
      <c r="U253" s="425" t="str">
        <f t="shared" si="130"/>
        <v/>
      </c>
      <c r="V253" s="426" t="str">
        <f t="shared" si="131"/>
        <v/>
      </c>
      <c r="W253" s="38"/>
      <c r="X253" s="29" t="str">
        <f t="shared" si="112"/>
        <v/>
      </c>
      <c r="Y253" s="6" t="e">
        <f t="shared" si="113"/>
        <v>#N/A</v>
      </c>
      <c r="Z253" s="6" t="e">
        <f t="shared" si="114"/>
        <v>#N/A</v>
      </c>
      <c r="AA253" s="6" t="e">
        <f t="shared" si="115"/>
        <v>#N/A</v>
      </c>
      <c r="AB253" s="6" t="str">
        <f t="shared" si="116"/>
        <v/>
      </c>
      <c r="AC253" s="10">
        <f t="shared" si="117"/>
        <v>1</v>
      </c>
      <c r="AD253" s="6" t="e">
        <f t="shared" si="132"/>
        <v>#N/A</v>
      </c>
      <c r="AE253" s="6" t="e">
        <f t="shared" si="133"/>
        <v>#N/A</v>
      </c>
      <c r="AF253" s="6" t="e">
        <f t="shared" si="118"/>
        <v>#N/A</v>
      </c>
      <c r="AG253" s="6" t="e">
        <f t="shared" si="134"/>
        <v>#N/A</v>
      </c>
      <c r="AH253" s="11" t="str">
        <f t="shared" si="119"/>
        <v xml:space="preserve"> </v>
      </c>
      <c r="AI253" s="6" t="e">
        <f t="shared" si="135"/>
        <v>#N/A</v>
      </c>
      <c r="AJ253" s="6" t="e">
        <f t="shared" si="120"/>
        <v>#N/A</v>
      </c>
      <c r="AK253" s="6" t="e">
        <f t="shared" si="136"/>
        <v>#N/A</v>
      </c>
      <c r="AL253" s="6" t="e">
        <f t="shared" si="107"/>
        <v>#N/A</v>
      </c>
      <c r="AM253" s="6" t="e">
        <f t="shared" si="121"/>
        <v>#N/A</v>
      </c>
      <c r="AN253" s="6" t="e">
        <f t="shared" si="137"/>
        <v>#N/A</v>
      </c>
      <c r="AO253" s="6" t="e">
        <f t="shared" si="108"/>
        <v>#N/A</v>
      </c>
      <c r="AP253" s="6" t="e">
        <f t="shared" si="109"/>
        <v>#N/A</v>
      </c>
      <c r="AQ253" s="6" t="e">
        <f t="shared" si="110"/>
        <v>#N/A</v>
      </c>
      <c r="AR253" s="6">
        <f t="shared" si="122"/>
        <v>0</v>
      </c>
      <c r="AS253" s="6" t="e">
        <f t="shared" si="138"/>
        <v>#N/A</v>
      </c>
      <c r="AT253" s="6" t="str">
        <f t="shared" si="123"/>
        <v/>
      </c>
      <c r="AU253" s="6" t="str">
        <f t="shared" si="124"/>
        <v/>
      </c>
      <c r="AV253" s="6" t="str">
        <f t="shared" si="111"/>
        <v/>
      </c>
      <c r="AW253" s="103"/>
      <c r="BC253" s="3" t="s">
        <v>1196</v>
      </c>
    </row>
    <row r="254" spans="1:55" s="12" customFormat="1" ht="13.5" customHeight="1" x14ac:dyDescent="0.2">
      <c r="A254" s="163">
        <v>239</v>
      </c>
      <c r="B254" s="7"/>
      <c r="C254" s="7"/>
      <c r="D254" s="120"/>
      <c r="E254" s="7"/>
      <c r="F254" s="7"/>
      <c r="G254" s="219"/>
      <c r="H254" s="7"/>
      <c r="I254" s="7"/>
      <c r="J254" s="9"/>
      <c r="K254" s="843"/>
      <c r="L254" s="838"/>
      <c r="M254" s="428"/>
      <c r="N254" s="429"/>
      <c r="O254" s="430"/>
      <c r="P254" s="422" t="str">
        <f t="shared" si="125"/>
        <v/>
      </c>
      <c r="Q254" s="422" t="str">
        <f t="shared" si="126"/>
        <v/>
      </c>
      <c r="R254" s="423" t="str">
        <f t="shared" si="127"/>
        <v/>
      </c>
      <c r="S254" s="424" t="str">
        <f t="shared" si="128"/>
        <v/>
      </c>
      <c r="T254" s="425" t="str">
        <f t="shared" si="129"/>
        <v/>
      </c>
      <c r="U254" s="425" t="str">
        <f t="shared" si="130"/>
        <v/>
      </c>
      <c r="V254" s="426" t="str">
        <f t="shared" si="131"/>
        <v/>
      </c>
      <c r="W254" s="38"/>
      <c r="X254" s="29" t="str">
        <f t="shared" si="112"/>
        <v/>
      </c>
      <c r="Y254" s="6" t="e">
        <f t="shared" si="113"/>
        <v>#N/A</v>
      </c>
      <c r="Z254" s="6" t="e">
        <f t="shared" si="114"/>
        <v>#N/A</v>
      </c>
      <c r="AA254" s="6" t="e">
        <f t="shared" si="115"/>
        <v>#N/A</v>
      </c>
      <c r="AB254" s="6" t="str">
        <f t="shared" si="116"/>
        <v/>
      </c>
      <c r="AC254" s="10">
        <f t="shared" si="117"/>
        <v>1</v>
      </c>
      <c r="AD254" s="6" t="e">
        <f t="shared" si="132"/>
        <v>#N/A</v>
      </c>
      <c r="AE254" s="6" t="e">
        <f t="shared" si="133"/>
        <v>#N/A</v>
      </c>
      <c r="AF254" s="6" t="e">
        <f t="shared" si="118"/>
        <v>#N/A</v>
      </c>
      <c r="AG254" s="6" t="e">
        <f t="shared" si="134"/>
        <v>#N/A</v>
      </c>
      <c r="AH254" s="11" t="str">
        <f t="shared" si="119"/>
        <v xml:space="preserve"> </v>
      </c>
      <c r="AI254" s="6" t="e">
        <f t="shared" si="135"/>
        <v>#N/A</v>
      </c>
      <c r="AJ254" s="6" t="e">
        <f t="shared" si="120"/>
        <v>#N/A</v>
      </c>
      <c r="AK254" s="6" t="e">
        <f t="shared" si="136"/>
        <v>#N/A</v>
      </c>
      <c r="AL254" s="6" t="e">
        <f t="shared" si="107"/>
        <v>#N/A</v>
      </c>
      <c r="AM254" s="6" t="e">
        <f t="shared" si="121"/>
        <v>#N/A</v>
      </c>
      <c r="AN254" s="6" t="e">
        <f t="shared" si="137"/>
        <v>#N/A</v>
      </c>
      <c r="AO254" s="6" t="e">
        <f t="shared" si="108"/>
        <v>#N/A</v>
      </c>
      <c r="AP254" s="6" t="e">
        <f t="shared" si="109"/>
        <v>#N/A</v>
      </c>
      <c r="AQ254" s="6" t="e">
        <f t="shared" si="110"/>
        <v>#N/A</v>
      </c>
      <c r="AR254" s="6">
        <f t="shared" si="122"/>
        <v>0</v>
      </c>
      <c r="AS254" s="6" t="e">
        <f t="shared" si="138"/>
        <v>#N/A</v>
      </c>
      <c r="AT254" s="6" t="str">
        <f t="shared" si="123"/>
        <v/>
      </c>
      <c r="AU254" s="6" t="str">
        <f t="shared" si="124"/>
        <v/>
      </c>
      <c r="AV254" s="6" t="str">
        <f t="shared" si="111"/>
        <v/>
      </c>
      <c r="AW254" s="103"/>
      <c r="BC254" s="3" t="s">
        <v>1197</v>
      </c>
    </row>
    <row r="255" spans="1:55" s="12" customFormat="1" ht="13.5" customHeight="1" x14ac:dyDescent="0.2">
      <c r="A255" s="163">
        <v>240</v>
      </c>
      <c r="B255" s="7"/>
      <c r="C255" s="7"/>
      <c r="D255" s="120"/>
      <c r="E255" s="7"/>
      <c r="F255" s="7"/>
      <c r="G255" s="219"/>
      <c r="H255" s="7"/>
      <c r="I255" s="7"/>
      <c r="J255" s="9"/>
      <c r="K255" s="843"/>
      <c r="L255" s="838"/>
      <c r="M255" s="428"/>
      <c r="N255" s="429"/>
      <c r="O255" s="430"/>
      <c r="P255" s="422" t="str">
        <f t="shared" si="125"/>
        <v/>
      </c>
      <c r="Q255" s="422" t="str">
        <f t="shared" si="126"/>
        <v/>
      </c>
      <c r="R255" s="423" t="str">
        <f t="shared" si="127"/>
        <v/>
      </c>
      <c r="S255" s="424" t="str">
        <f t="shared" si="128"/>
        <v/>
      </c>
      <c r="T255" s="425" t="str">
        <f t="shared" si="129"/>
        <v/>
      </c>
      <c r="U255" s="425" t="str">
        <f t="shared" si="130"/>
        <v/>
      </c>
      <c r="V255" s="426" t="str">
        <f t="shared" si="131"/>
        <v/>
      </c>
      <c r="W255" s="38"/>
      <c r="X255" s="29" t="str">
        <f t="shared" si="112"/>
        <v/>
      </c>
      <c r="Y255" s="6" t="e">
        <f t="shared" si="113"/>
        <v>#N/A</v>
      </c>
      <c r="Z255" s="6" t="e">
        <f t="shared" si="114"/>
        <v>#N/A</v>
      </c>
      <c r="AA255" s="6" t="e">
        <f t="shared" si="115"/>
        <v>#N/A</v>
      </c>
      <c r="AB255" s="6" t="str">
        <f t="shared" si="116"/>
        <v/>
      </c>
      <c r="AC255" s="10">
        <f t="shared" si="117"/>
        <v>1</v>
      </c>
      <c r="AD255" s="6" t="e">
        <f t="shared" si="132"/>
        <v>#N/A</v>
      </c>
      <c r="AE255" s="6" t="e">
        <f t="shared" si="133"/>
        <v>#N/A</v>
      </c>
      <c r="AF255" s="6" t="e">
        <f t="shared" si="118"/>
        <v>#N/A</v>
      </c>
      <c r="AG255" s="6" t="e">
        <f t="shared" si="134"/>
        <v>#N/A</v>
      </c>
      <c r="AH255" s="11" t="str">
        <f t="shared" si="119"/>
        <v xml:space="preserve"> </v>
      </c>
      <c r="AI255" s="6" t="e">
        <f t="shared" si="135"/>
        <v>#N/A</v>
      </c>
      <c r="AJ255" s="6" t="e">
        <f t="shared" si="120"/>
        <v>#N/A</v>
      </c>
      <c r="AK255" s="6" t="e">
        <f t="shared" si="136"/>
        <v>#N/A</v>
      </c>
      <c r="AL255" s="6" t="e">
        <f t="shared" si="107"/>
        <v>#N/A</v>
      </c>
      <c r="AM255" s="6" t="e">
        <f t="shared" si="121"/>
        <v>#N/A</v>
      </c>
      <c r="AN255" s="6" t="e">
        <f t="shared" si="137"/>
        <v>#N/A</v>
      </c>
      <c r="AO255" s="6" t="e">
        <f t="shared" si="108"/>
        <v>#N/A</v>
      </c>
      <c r="AP255" s="6" t="e">
        <f t="shared" si="109"/>
        <v>#N/A</v>
      </c>
      <c r="AQ255" s="6" t="e">
        <f t="shared" si="110"/>
        <v>#N/A</v>
      </c>
      <c r="AR255" s="6">
        <f t="shared" si="122"/>
        <v>0</v>
      </c>
      <c r="AS255" s="6" t="e">
        <f t="shared" si="138"/>
        <v>#N/A</v>
      </c>
      <c r="AT255" s="6" t="str">
        <f t="shared" si="123"/>
        <v/>
      </c>
      <c r="AU255" s="6" t="str">
        <f t="shared" si="124"/>
        <v/>
      </c>
      <c r="AV255" s="6" t="str">
        <f t="shared" si="111"/>
        <v/>
      </c>
      <c r="AW255" s="103"/>
      <c r="BC255" s="3" t="s">
        <v>1198</v>
      </c>
    </row>
    <row r="256" spans="1:55" s="12" customFormat="1" ht="13.5" customHeight="1" x14ac:dyDescent="0.2">
      <c r="A256" s="163">
        <v>241</v>
      </c>
      <c r="B256" s="7"/>
      <c r="C256" s="7"/>
      <c r="D256" s="120"/>
      <c r="E256" s="7"/>
      <c r="F256" s="7"/>
      <c r="G256" s="219"/>
      <c r="H256" s="7"/>
      <c r="I256" s="7"/>
      <c r="J256" s="9"/>
      <c r="K256" s="843"/>
      <c r="L256" s="838"/>
      <c r="M256" s="428"/>
      <c r="N256" s="429"/>
      <c r="O256" s="430"/>
      <c r="P256" s="422" t="str">
        <f t="shared" si="125"/>
        <v/>
      </c>
      <c r="Q256" s="422" t="str">
        <f t="shared" si="126"/>
        <v/>
      </c>
      <c r="R256" s="423" t="str">
        <f t="shared" si="127"/>
        <v/>
      </c>
      <c r="S256" s="424" t="str">
        <f t="shared" si="128"/>
        <v/>
      </c>
      <c r="T256" s="425" t="str">
        <f t="shared" si="129"/>
        <v/>
      </c>
      <c r="U256" s="425" t="str">
        <f t="shared" si="130"/>
        <v/>
      </c>
      <c r="V256" s="426" t="str">
        <f t="shared" si="131"/>
        <v/>
      </c>
      <c r="W256" s="38"/>
      <c r="X256" s="29" t="str">
        <f t="shared" si="112"/>
        <v/>
      </c>
      <c r="Y256" s="6" t="e">
        <f t="shared" si="113"/>
        <v>#N/A</v>
      </c>
      <c r="Z256" s="6" t="e">
        <f t="shared" si="114"/>
        <v>#N/A</v>
      </c>
      <c r="AA256" s="6" t="e">
        <f t="shared" si="115"/>
        <v>#N/A</v>
      </c>
      <c r="AB256" s="6" t="str">
        <f t="shared" si="116"/>
        <v/>
      </c>
      <c r="AC256" s="10">
        <f t="shared" si="117"/>
        <v>1</v>
      </c>
      <c r="AD256" s="6" t="e">
        <f t="shared" si="132"/>
        <v>#N/A</v>
      </c>
      <c r="AE256" s="6" t="e">
        <f t="shared" si="133"/>
        <v>#N/A</v>
      </c>
      <c r="AF256" s="6" t="e">
        <f t="shared" si="118"/>
        <v>#N/A</v>
      </c>
      <c r="AG256" s="6" t="e">
        <f t="shared" si="134"/>
        <v>#N/A</v>
      </c>
      <c r="AH256" s="11" t="str">
        <f t="shared" si="119"/>
        <v xml:space="preserve"> </v>
      </c>
      <c r="AI256" s="6" t="e">
        <f t="shared" si="135"/>
        <v>#N/A</v>
      </c>
      <c r="AJ256" s="6" t="e">
        <f t="shared" si="120"/>
        <v>#N/A</v>
      </c>
      <c r="AK256" s="6" t="e">
        <f t="shared" si="136"/>
        <v>#N/A</v>
      </c>
      <c r="AL256" s="6" t="e">
        <f t="shared" si="107"/>
        <v>#N/A</v>
      </c>
      <c r="AM256" s="6" t="e">
        <f t="shared" si="121"/>
        <v>#N/A</v>
      </c>
      <c r="AN256" s="6" t="e">
        <f t="shared" si="137"/>
        <v>#N/A</v>
      </c>
      <c r="AO256" s="6" t="e">
        <f t="shared" si="108"/>
        <v>#N/A</v>
      </c>
      <c r="AP256" s="6" t="e">
        <f t="shared" si="109"/>
        <v>#N/A</v>
      </c>
      <c r="AQ256" s="6" t="e">
        <f t="shared" si="110"/>
        <v>#N/A</v>
      </c>
      <c r="AR256" s="6">
        <f t="shared" si="122"/>
        <v>0</v>
      </c>
      <c r="AS256" s="6" t="e">
        <f t="shared" si="138"/>
        <v>#N/A</v>
      </c>
      <c r="AT256" s="6" t="str">
        <f t="shared" si="123"/>
        <v/>
      </c>
      <c r="AU256" s="6" t="str">
        <f t="shared" si="124"/>
        <v/>
      </c>
      <c r="AV256" s="6" t="str">
        <f t="shared" si="111"/>
        <v/>
      </c>
      <c r="AW256" s="103"/>
      <c r="BC256" s="3" t="s">
        <v>1199</v>
      </c>
    </row>
    <row r="257" spans="1:55" s="12" customFormat="1" ht="13.5" customHeight="1" x14ac:dyDescent="0.2">
      <c r="A257" s="163">
        <v>242</v>
      </c>
      <c r="B257" s="7"/>
      <c r="C257" s="7"/>
      <c r="D257" s="120"/>
      <c r="E257" s="7"/>
      <c r="F257" s="7"/>
      <c r="G257" s="219"/>
      <c r="H257" s="7"/>
      <c r="I257" s="7"/>
      <c r="J257" s="9"/>
      <c r="K257" s="843"/>
      <c r="L257" s="838"/>
      <c r="M257" s="428"/>
      <c r="N257" s="429"/>
      <c r="O257" s="430"/>
      <c r="P257" s="422" t="str">
        <f t="shared" si="125"/>
        <v/>
      </c>
      <c r="Q257" s="422" t="str">
        <f t="shared" si="126"/>
        <v/>
      </c>
      <c r="R257" s="423" t="str">
        <f t="shared" si="127"/>
        <v/>
      </c>
      <c r="S257" s="424" t="str">
        <f t="shared" si="128"/>
        <v/>
      </c>
      <c r="T257" s="425" t="str">
        <f t="shared" si="129"/>
        <v/>
      </c>
      <c r="U257" s="425" t="str">
        <f t="shared" si="130"/>
        <v/>
      </c>
      <c r="V257" s="426" t="str">
        <f t="shared" si="131"/>
        <v/>
      </c>
      <c r="W257" s="38"/>
      <c r="X257" s="29" t="str">
        <f t="shared" si="112"/>
        <v/>
      </c>
      <c r="Y257" s="6" t="e">
        <f t="shared" si="113"/>
        <v>#N/A</v>
      </c>
      <c r="Z257" s="6" t="e">
        <f t="shared" si="114"/>
        <v>#N/A</v>
      </c>
      <c r="AA257" s="6" t="e">
        <f t="shared" si="115"/>
        <v>#N/A</v>
      </c>
      <c r="AB257" s="6" t="str">
        <f t="shared" si="116"/>
        <v/>
      </c>
      <c r="AC257" s="10">
        <f t="shared" si="117"/>
        <v>1</v>
      </c>
      <c r="AD257" s="6" t="e">
        <f t="shared" si="132"/>
        <v>#N/A</v>
      </c>
      <c r="AE257" s="6" t="e">
        <f t="shared" si="133"/>
        <v>#N/A</v>
      </c>
      <c r="AF257" s="6" t="e">
        <f t="shared" si="118"/>
        <v>#N/A</v>
      </c>
      <c r="AG257" s="6" t="e">
        <f t="shared" si="134"/>
        <v>#N/A</v>
      </c>
      <c r="AH257" s="11" t="str">
        <f t="shared" si="119"/>
        <v xml:space="preserve"> </v>
      </c>
      <c r="AI257" s="6" t="e">
        <f t="shared" si="135"/>
        <v>#N/A</v>
      </c>
      <c r="AJ257" s="6" t="e">
        <f t="shared" si="120"/>
        <v>#N/A</v>
      </c>
      <c r="AK257" s="6" t="e">
        <f t="shared" si="136"/>
        <v>#N/A</v>
      </c>
      <c r="AL257" s="6" t="e">
        <f t="shared" ref="AL257:AL320" si="139">VLOOKUP(AE257,$BT$17:$BX$21,2,FALSE)</f>
        <v>#N/A</v>
      </c>
      <c r="AM257" s="6" t="e">
        <f t="shared" si="121"/>
        <v>#N/A</v>
      </c>
      <c r="AN257" s="6" t="e">
        <f t="shared" si="137"/>
        <v>#N/A</v>
      </c>
      <c r="AO257" s="6" t="e">
        <f t="shared" ref="AO257:AO320" si="140">VLOOKUP(AE257,$BT$17:$BX$21,3,FALSE)</f>
        <v>#N/A</v>
      </c>
      <c r="AP257" s="6" t="e">
        <f t="shared" ref="AP257:AP320" si="141">VLOOKUP(AE257,$BT$17:$BX$21,4,FALSE)</f>
        <v>#N/A</v>
      </c>
      <c r="AQ257" s="6" t="e">
        <f t="shared" ref="AQ257:AQ320" si="142">VLOOKUP(AE257,$BT$17:$BX$21,5,FALSE)</f>
        <v>#N/A</v>
      </c>
      <c r="AR257" s="6">
        <f t="shared" si="122"/>
        <v>0</v>
      </c>
      <c r="AS257" s="6" t="e">
        <f t="shared" si="138"/>
        <v>#N/A</v>
      </c>
      <c r="AT257" s="6" t="str">
        <f t="shared" si="123"/>
        <v/>
      </c>
      <c r="AU257" s="6" t="str">
        <f t="shared" si="124"/>
        <v/>
      </c>
      <c r="AV257" s="6" t="str">
        <f t="shared" ref="AV257:AV320" si="143">IF(AT257=AU257,"",1)</f>
        <v/>
      </c>
      <c r="AW257" s="103"/>
      <c r="BC257" s="3" t="s">
        <v>1200</v>
      </c>
    </row>
    <row r="258" spans="1:55" s="12" customFormat="1" ht="13.5" customHeight="1" x14ac:dyDescent="0.2">
      <c r="A258" s="163">
        <v>243</v>
      </c>
      <c r="B258" s="7"/>
      <c r="C258" s="7"/>
      <c r="D258" s="120"/>
      <c r="E258" s="7"/>
      <c r="F258" s="7"/>
      <c r="G258" s="219"/>
      <c r="H258" s="7"/>
      <c r="I258" s="7"/>
      <c r="J258" s="9"/>
      <c r="K258" s="843"/>
      <c r="L258" s="838"/>
      <c r="M258" s="428"/>
      <c r="N258" s="429"/>
      <c r="O258" s="430"/>
      <c r="P258" s="422" t="str">
        <f t="shared" si="125"/>
        <v/>
      </c>
      <c r="Q258" s="422" t="str">
        <f t="shared" si="126"/>
        <v/>
      </c>
      <c r="R258" s="423" t="str">
        <f t="shared" si="127"/>
        <v/>
      </c>
      <c r="S258" s="424" t="str">
        <f t="shared" si="128"/>
        <v/>
      </c>
      <c r="T258" s="425" t="str">
        <f t="shared" si="129"/>
        <v/>
      </c>
      <c r="U258" s="425" t="str">
        <f t="shared" si="130"/>
        <v/>
      </c>
      <c r="V258" s="426" t="str">
        <f t="shared" si="131"/>
        <v/>
      </c>
      <c r="W258" s="38"/>
      <c r="X258" s="29" t="str">
        <f t="shared" si="112"/>
        <v/>
      </c>
      <c r="Y258" s="6" t="e">
        <f t="shared" si="113"/>
        <v>#N/A</v>
      </c>
      <c r="Z258" s="6" t="e">
        <f t="shared" si="114"/>
        <v>#N/A</v>
      </c>
      <c r="AA258" s="6" t="e">
        <f t="shared" si="115"/>
        <v>#N/A</v>
      </c>
      <c r="AB258" s="6" t="str">
        <f t="shared" si="116"/>
        <v/>
      </c>
      <c r="AC258" s="10">
        <f t="shared" si="117"/>
        <v>1</v>
      </c>
      <c r="AD258" s="6" t="e">
        <f t="shared" si="132"/>
        <v>#N/A</v>
      </c>
      <c r="AE258" s="6" t="e">
        <f t="shared" si="133"/>
        <v>#N/A</v>
      </c>
      <c r="AF258" s="6" t="e">
        <f t="shared" si="118"/>
        <v>#N/A</v>
      </c>
      <c r="AG258" s="6" t="e">
        <f t="shared" si="134"/>
        <v>#N/A</v>
      </c>
      <c r="AH258" s="11" t="str">
        <f t="shared" si="119"/>
        <v xml:space="preserve"> </v>
      </c>
      <c r="AI258" s="6" t="e">
        <f t="shared" si="135"/>
        <v>#N/A</v>
      </c>
      <c r="AJ258" s="6" t="e">
        <f t="shared" si="120"/>
        <v>#N/A</v>
      </c>
      <c r="AK258" s="6" t="e">
        <f t="shared" si="136"/>
        <v>#N/A</v>
      </c>
      <c r="AL258" s="6" t="e">
        <f t="shared" si="139"/>
        <v>#N/A</v>
      </c>
      <c r="AM258" s="6" t="e">
        <f t="shared" si="121"/>
        <v>#N/A</v>
      </c>
      <c r="AN258" s="6" t="e">
        <f t="shared" si="137"/>
        <v>#N/A</v>
      </c>
      <c r="AO258" s="6" t="e">
        <f t="shared" si="140"/>
        <v>#N/A</v>
      </c>
      <c r="AP258" s="6" t="e">
        <f t="shared" si="141"/>
        <v>#N/A</v>
      </c>
      <c r="AQ258" s="6" t="e">
        <f t="shared" si="142"/>
        <v>#N/A</v>
      </c>
      <c r="AR258" s="6">
        <f t="shared" si="122"/>
        <v>0</v>
      </c>
      <c r="AS258" s="6" t="e">
        <f t="shared" si="138"/>
        <v>#N/A</v>
      </c>
      <c r="AT258" s="6" t="str">
        <f t="shared" si="123"/>
        <v/>
      </c>
      <c r="AU258" s="6" t="str">
        <f t="shared" si="124"/>
        <v/>
      </c>
      <c r="AV258" s="6" t="str">
        <f t="shared" si="143"/>
        <v/>
      </c>
      <c r="AW258" s="103"/>
      <c r="BC258" s="3" t="s">
        <v>1201</v>
      </c>
    </row>
    <row r="259" spans="1:55" s="12" customFormat="1" ht="13.5" customHeight="1" x14ac:dyDescent="0.2">
      <c r="A259" s="163">
        <v>244</v>
      </c>
      <c r="B259" s="7"/>
      <c r="C259" s="7"/>
      <c r="D259" s="120"/>
      <c r="E259" s="7"/>
      <c r="F259" s="7"/>
      <c r="G259" s="219"/>
      <c r="H259" s="7"/>
      <c r="I259" s="7"/>
      <c r="J259" s="9"/>
      <c r="K259" s="843"/>
      <c r="L259" s="838"/>
      <c r="M259" s="428"/>
      <c r="N259" s="429"/>
      <c r="O259" s="430"/>
      <c r="P259" s="422" t="str">
        <f t="shared" si="125"/>
        <v/>
      </c>
      <c r="Q259" s="422" t="str">
        <f t="shared" si="126"/>
        <v/>
      </c>
      <c r="R259" s="423" t="str">
        <f t="shared" si="127"/>
        <v/>
      </c>
      <c r="S259" s="424" t="str">
        <f t="shared" si="128"/>
        <v/>
      </c>
      <c r="T259" s="425" t="str">
        <f t="shared" si="129"/>
        <v/>
      </c>
      <c r="U259" s="425" t="str">
        <f t="shared" si="130"/>
        <v/>
      </c>
      <c r="V259" s="426" t="str">
        <f t="shared" si="131"/>
        <v/>
      </c>
      <c r="W259" s="38"/>
      <c r="X259" s="29" t="str">
        <f t="shared" si="112"/>
        <v/>
      </c>
      <c r="Y259" s="6" t="e">
        <f t="shared" si="113"/>
        <v>#N/A</v>
      </c>
      <c r="Z259" s="6" t="e">
        <f t="shared" si="114"/>
        <v>#N/A</v>
      </c>
      <c r="AA259" s="6" t="e">
        <f t="shared" si="115"/>
        <v>#N/A</v>
      </c>
      <c r="AB259" s="6" t="str">
        <f t="shared" si="116"/>
        <v/>
      </c>
      <c r="AC259" s="10">
        <f t="shared" si="117"/>
        <v>1</v>
      </c>
      <c r="AD259" s="6" t="e">
        <f t="shared" si="132"/>
        <v>#N/A</v>
      </c>
      <c r="AE259" s="6" t="e">
        <f t="shared" si="133"/>
        <v>#N/A</v>
      </c>
      <c r="AF259" s="6" t="e">
        <f t="shared" si="118"/>
        <v>#N/A</v>
      </c>
      <c r="AG259" s="6" t="e">
        <f t="shared" si="134"/>
        <v>#N/A</v>
      </c>
      <c r="AH259" s="11" t="str">
        <f t="shared" si="119"/>
        <v xml:space="preserve"> </v>
      </c>
      <c r="AI259" s="6" t="e">
        <f t="shared" si="135"/>
        <v>#N/A</v>
      </c>
      <c r="AJ259" s="6" t="e">
        <f t="shared" si="120"/>
        <v>#N/A</v>
      </c>
      <c r="AK259" s="6" t="e">
        <f t="shared" si="136"/>
        <v>#N/A</v>
      </c>
      <c r="AL259" s="6" t="e">
        <f t="shared" si="139"/>
        <v>#N/A</v>
      </c>
      <c r="AM259" s="6" t="e">
        <f t="shared" si="121"/>
        <v>#N/A</v>
      </c>
      <c r="AN259" s="6" t="e">
        <f t="shared" si="137"/>
        <v>#N/A</v>
      </c>
      <c r="AO259" s="6" t="e">
        <f t="shared" si="140"/>
        <v>#N/A</v>
      </c>
      <c r="AP259" s="6" t="e">
        <f t="shared" si="141"/>
        <v>#N/A</v>
      </c>
      <c r="AQ259" s="6" t="e">
        <f t="shared" si="142"/>
        <v>#N/A</v>
      </c>
      <c r="AR259" s="6">
        <f t="shared" si="122"/>
        <v>0</v>
      </c>
      <c r="AS259" s="6" t="e">
        <f t="shared" si="138"/>
        <v>#N/A</v>
      </c>
      <c r="AT259" s="6" t="str">
        <f t="shared" si="123"/>
        <v/>
      </c>
      <c r="AU259" s="6" t="str">
        <f t="shared" si="124"/>
        <v/>
      </c>
      <c r="AV259" s="6" t="str">
        <f t="shared" si="143"/>
        <v/>
      </c>
      <c r="AW259" s="103"/>
      <c r="BC259" s="3" t="s">
        <v>1202</v>
      </c>
    </row>
    <row r="260" spans="1:55" s="12" customFormat="1" ht="13.5" customHeight="1" x14ac:dyDescent="0.2">
      <c r="A260" s="163">
        <v>245</v>
      </c>
      <c r="B260" s="7"/>
      <c r="C260" s="7"/>
      <c r="D260" s="120"/>
      <c r="E260" s="7"/>
      <c r="F260" s="7"/>
      <c r="G260" s="219"/>
      <c r="H260" s="7"/>
      <c r="I260" s="7"/>
      <c r="J260" s="9"/>
      <c r="K260" s="843"/>
      <c r="L260" s="838"/>
      <c r="M260" s="428"/>
      <c r="N260" s="429"/>
      <c r="O260" s="430"/>
      <c r="P260" s="422" t="str">
        <f t="shared" si="125"/>
        <v/>
      </c>
      <c r="Q260" s="422" t="str">
        <f t="shared" si="126"/>
        <v/>
      </c>
      <c r="R260" s="423" t="str">
        <f t="shared" si="127"/>
        <v/>
      </c>
      <c r="S260" s="424" t="str">
        <f t="shared" si="128"/>
        <v/>
      </c>
      <c r="T260" s="425" t="str">
        <f t="shared" si="129"/>
        <v/>
      </c>
      <c r="U260" s="425" t="str">
        <f t="shared" si="130"/>
        <v/>
      </c>
      <c r="V260" s="426" t="str">
        <f t="shared" si="131"/>
        <v/>
      </c>
      <c r="W260" s="38"/>
      <c r="X260" s="29" t="str">
        <f t="shared" si="112"/>
        <v/>
      </c>
      <c r="Y260" s="6" t="e">
        <f t="shared" si="113"/>
        <v>#N/A</v>
      </c>
      <c r="Z260" s="6" t="e">
        <f t="shared" si="114"/>
        <v>#N/A</v>
      </c>
      <c r="AA260" s="6" t="e">
        <f t="shared" si="115"/>
        <v>#N/A</v>
      </c>
      <c r="AB260" s="6" t="str">
        <f t="shared" si="116"/>
        <v/>
      </c>
      <c r="AC260" s="10">
        <f t="shared" si="117"/>
        <v>1</v>
      </c>
      <c r="AD260" s="6" t="e">
        <f t="shared" si="132"/>
        <v>#N/A</v>
      </c>
      <c r="AE260" s="6" t="e">
        <f t="shared" si="133"/>
        <v>#N/A</v>
      </c>
      <c r="AF260" s="6" t="e">
        <f t="shared" si="118"/>
        <v>#N/A</v>
      </c>
      <c r="AG260" s="6" t="e">
        <f t="shared" si="134"/>
        <v>#N/A</v>
      </c>
      <c r="AH260" s="11" t="str">
        <f t="shared" si="119"/>
        <v xml:space="preserve"> </v>
      </c>
      <c r="AI260" s="6" t="e">
        <f t="shared" si="135"/>
        <v>#N/A</v>
      </c>
      <c r="AJ260" s="6" t="e">
        <f t="shared" si="120"/>
        <v>#N/A</v>
      </c>
      <c r="AK260" s="6" t="e">
        <f t="shared" si="136"/>
        <v>#N/A</v>
      </c>
      <c r="AL260" s="6" t="e">
        <f t="shared" si="139"/>
        <v>#N/A</v>
      </c>
      <c r="AM260" s="6" t="e">
        <f t="shared" si="121"/>
        <v>#N/A</v>
      </c>
      <c r="AN260" s="6" t="e">
        <f t="shared" si="137"/>
        <v>#N/A</v>
      </c>
      <c r="AO260" s="6" t="e">
        <f t="shared" si="140"/>
        <v>#N/A</v>
      </c>
      <c r="AP260" s="6" t="e">
        <f t="shared" si="141"/>
        <v>#N/A</v>
      </c>
      <c r="AQ260" s="6" t="e">
        <f t="shared" si="142"/>
        <v>#N/A</v>
      </c>
      <c r="AR260" s="6">
        <f t="shared" si="122"/>
        <v>0</v>
      </c>
      <c r="AS260" s="6" t="e">
        <f t="shared" si="138"/>
        <v>#N/A</v>
      </c>
      <c r="AT260" s="6" t="str">
        <f t="shared" si="123"/>
        <v/>
      </c>
      <c r="AU260" s="6" t="str">
        <f t="shared" si="124"/>
        <v/>
      </c>
      <c r="AV260" s="6" t="str">
        <f t="shared" si="143"/>
        <v/>
      </c>
      <c r="AW260" s="103"/>
      <c r="BC260" s="3" t="s">
        <v>1203</v>
      </c>
    </row>
    <row r="261" spans="1:55" s="12" customFormat="1" ht="13.5" customHeight="1" x14ac:dyDescent="0.2">
      <c r="A261" s="163">
        <v>246</v>
      </c>
      <c r="B261" s="7"/>
      <c r="C261" s="7"/>
      <c r="D261" s="120"/>
      <c r="E261" s="7"/>
      <c r="F261" s="7"/>
      <c r="G261" s="219"/>
      <c r="H261" s="7"/>
      <c r="I261" s="7"/>
      <c r="J261" s="9"/>
      <c r="K261" s="843"/>
      <c r="L261" s="838"/>
      <c r="M261" s="428"/>
      <c r="N261" s="429"/>
      <c r="O261" s="430"/>
      <c r="P261" s="422" t="str">
        <f t="shared" si="125"/>
        <v/>
      </c>
      <c r="Q261" s="422" t="str">
        <f t="shared" si="126"/>
        <v/>
      </c>
      <c r="R261" s="423" t="str">
        <f t="shared" si="127"/>
        <v/>
      </c>
      <c r="S261" s="424" t="str">
        <f t="shared" si="128"/>
        <v/>
      </c>
      <c r="T261" s="425" t="str">
        <f t="shared" si="129"/>
        <v/>
      </c>
      <c r="U261" s="425" t="str">
        <f t="shared" si="130"/>
        <v/>
      </c>
      <c r="V261" s="426" t="str">
        <f t="shared" si="131"/>
        <v/>
      </c>
      <c r="W261" s="38"/>
      <c r="X261" s="29" t="str">
        <f t="shared" si="112"/>
        <v/>
      </c>
      <c r="Y261" s="6" t="e">
        <f t="shared" si="113"/>
        <v>#N/A</v>
      </c>
      <c r="Z261" s="6" t="e">
        <f t="shared" si="114"/>
        <v>#N/A</v>
      </c>
      <c r="AA261" s="6" t="e">
        <f t="shared" si="115"/>
        <v>#N/A</v>
      </c>
      <c r="AB261" s="6" t="str">
        <f t="shared" si="116"/>
        <v/>
      </c>
      <c r="AC261" s="10">
        <f t="shared" si="117"/>
        <v>1</v>
      </c>
      <c r="AD261" s="6" t="e">
        <f t="shared" si="132"/>
        <v>#N/A</v>
      </c>
      <c r="AE261" s="6" t="e">
        <f t="shared" si="133"/>
        <v>#N/A</v>
      </c>
      <c r="AF261" s="6" t="e">
        <f t="shared" si="118"/>
        <v>#N/A</v>
      </c>
      <c r="AG261" s="6" t="e">
        <f t="shared" si="134"/>
        <v>#N/A</v>
      </c>
      <c r="AH261" s="11" t="str">
        <f t="shared" si="119"/>
        <v xml:space="preserve"> </v>
      </c>
      <c r="AI261" s="6" t="e">
        <f t="shared" si="135"/>
        <v>#N/A</v>
      </c>
      <c r="AJ261" s="6" t="e">
        <f t="shared" si="120"/>
        <v>#N/A</v>
      </c>
      <c r="AK261" s="6" t="e">
        <f t="shared" si="136"/>
        <v>#N/A</v>
      </c>
      <c r="AL261" s="6" t="e">
        <f t="shared" si="139"/>
        <v>#N/A</v>
      </c>
      <c r="AM261" s="6" t="e">
        <f t="shared" si="121"/>
        <v>#N/A</v>
      </c>
      <c r="AN261" s="6" t="e">
        <f t="shared" si="137"/>
        <v>#N/A</v>
      </c>
      <c r="AO261" s="6" t="e">
        <f t="shared" si="140"/>
        <v>#N/A</v>
      </c>
      <c r="AP261" s="6" t="e">
        <f t="shared" si="141"/>
        <v>#N/A</v>
      </c>
      <c r="AQ261" s="6" t="e">
        <f t="shared" si="142"/>
        <v>#N/A</v>
      </c>
      <c r="AR261" s="6">
        <f t="shared" si="122"/>
        <v>0</v>
      </c>
      <c r="AS261" s="6" t="e">
        <f t="shared" si="138"/>
        <v>#N/A</v>
      </c>
      <c r="AT261" s="6" t="str">
        <f t="shared" si="123"/>
        <v/>
      </c>
      <c r="AU261" s="6" t="str">
        <f t="shared" si="124"/>
        <v/>
      </c>
      <c r="AV261" s="6" t="str">
        <f t="shared" si="143"/>
        <v/>
      </c>
      <c r="AW261" s="103"/>
      <c r="BC261" s="3" t="s">
        <v>1204</v>
      </c>
    </row>
    <row r="262" spans="1:55" s="12" customFormat="1" ht="13.5" customHeight="1" x14ac:dyDescent="0.2">
      <c r="A262" s="163">
        <v>247</v>
      </c>
      <c r="B262" s="7"/>
      <c r="C262" s="7"/>
      <c r="D262" s="120"/>
      <c r="E262" s="7"/>
      <c r="F262" s="7"/>
      <c r="G262" s="219"/>
      <c r="H262" s="7"/>
      <c r="I262" s="7"/>
      <c r="J262" s="9"/>
      <c r="K262" s="843"/>
      <c r="L262" s="838"/>
      <c r="M262" s="428"/>
      <c r="N262" s="429"/>
      <c r="O262" s="430"/>
      <c r="P262" s="422" t="str">
        <f t="shared" si="125"/>
        <v/>
      </c>
      <c r="Q262" s="422" t="str">
        <f t="shared" si="126"/>
        <v/>
      </c>
      <c r="R262" s="423" t="str">
        <f t="shared" si="127"/>
        <v/>
      </c>
      <c r="S262" s="424" t="str">
        <f t="shared" si="128"/>
        <v/>
      </c>
      <c r="T262" s="425" t="str">
        <f t="shared" si="129"/>
        <v/>
      </c>
      <c r="U262" s="425" t="str">
        <f t="shared" si="130"/>
        <v/>
      </c>
      <c r="V262" s="426" t="str">
        <f t="shared" si="131"/>
        <v/>
      </c>
      <c r="W262" s="38"/>
      <c r="X262" s="29" t="str">
        <f t="shared" si="112"/>
        <v/>
      </c>
      <c r="Y262" s="6" t="e">
        <f t="shared" si="113"/>
        <v>#N/A</v>
      </c>
      <c r="Z262" s="6" t="e">
        <f t="shared" si="114"/>
        <v>#N/A</v>
      </c>
      <c r="AA262" s="6" t="e">
        <f t="shared" si="115"/>
        <v>#N/A</v>
      </c>
      <c r="AB262" s="6" t="str">
        <f t="shared" si="116"/>
        <v/>
      </c>
      <c r="AC262" s="10">
        <f t="shared" si="117"/>
        <v>1</v>
      </c>
      <c r="AD262" s="6" t="e">
        <f t="shared" si="132"/>
        <v>#N/A</v>
      </c>
      <c r="AE262" s="6" t="e">
        <f t="shared" si="133"/>
        <v>#N/A</v>
      </c>
      <c r="AF262" s="6" t="e">
        <f t="shared" si="118"/>
        <v>#N/A</v>
      </c>
      <c r="AG262" s="6" t="e">
        <f t="shared" si="134"/>
        <v>#N/A</v>
      </c>
      <c r="AH262" s="11" t="str">
        <f t="shared" si="119"/>
        <v xml:space="preserve"> </v>
      </c>
      <c r="AI262" s="6" t="e">
        <f t="shared" si="135"/>
        <v>#N/A</v>
      </c>
      <c r="AJ262" s="6" t="e">
        <f t="shared" si="120"/>
        <v>#N/A</v>
      </c>
      <c r="AK262" s="6" t="e">
        <f t="shared" si="136"/>
        <v>#N/A</v>
      </c>
      <c r="AL262" s="6" t="e">
        <f t="shared" si="139"/>
        <v>#N/A</v>
      </c>
      <c r="AM262" s="6" t="e">
        <f t="shared" si="121"/>
        <v>#N/A</v>
      </c>
      <c r="AN262" s="6" t="e">
        <f t="shared" si="137"/>
        <v>#N/A</v>
      </c>
      <c r="AO262" s="6" t="e">
        <f t="shared" si="140"/>
        <v>#N/A</v>
      </c>
      <c r="AP262" s="6" t="e">
        <f t="shared" si="141"/>
        <v>#N/A</v>
      </c>
      <c r="AQ262" s="6" t="e">
        <f t="shared" si="142"/>
        <v>#N/A</v>
      </c>
      <c r="AR262" s="6">
        <f t="shared" si="122"/>
        <v>0</v>
      </c>
      <c r="AS262" s="6" t="e">
        <f t="shared" si="138"/>
        <v>#N/A</v>
      </c>
      <c r="AT262" s="6" t="str">
        <f t="shared" si="123"/>
        <v/>
      </c>
      <c r="AU262" s="6" t="str">
        <f t="shared" si="124"/>
        <v/>
      </c>
      <c r="AV262" s="6" t="str">
        <f t="shared" si="143"/>
        <v/>
      </c>
      <c r="AW262" s="103"/>
      <c r="BC262" s="3" t="s">
        <v>1205</v>
      </c>
    </row>
    <row r="263" spans="1:55" s="12" customFormat="1" ht="13.5" customHeight="1" x14ac:dyDescent="0.2">
      <c r="A263" s="163">
        <v>248</v>
      </c>
      <c r="B263" s="7"/>
      <c r="C263" s="7"/>
      <c r="D263" s="120"/>
      <c r="E263" s="7"/>
      <c r="F263" s="7"/>
      <c r="G263" s="219"/>
      <c r="H263" s="7"/>
      <c r="I263" s="7"/>
      <c r="J263" s="9"/>
      <c r="K263" s="843"/>
      <c r="L263" s="838"/>
      <c r="M263" s="428"/>
      <c r="N263" s="429"/>
      <c r="O263" s="430"/>
      <c r="P263" s="422" t="str">
        <f t="shared" si="125"/>
        <v/>
      </c>
      <c r="Q263" s="422" t="str">
        <f t="shared" si="126"/>
        <v/>
      </c>
      <c r="R263" s="423" t="str">
        <f t="shared" si="127"/>
        <v/>
      </c>
      <c r="S263" s="424" t="str">
        <f t="shared" si="128"/>
        <v/>
      </c>
      <c r="T263" s="425" t="str">
        <f t="shared" si="129"/>
        <v/>
      </c>
      <c r="U263" s="425" t="str">
        <f t="shared" si="130"/>
        <v/>
      </c>
      <c r="V263" s="426" t="str">
        <f t="shared" si="131"/>
        <v/>
      </c>
      <c r="W263" s="38"/>
      <c r="X263" s="29" t="str">
        <f t="shared" si="112"/>
        <v/>
      </c>
      <c r="Y263" s="6" t="e">
        <f t="shared" si="113"/>
        <v>#N/A</v>
      </c>
      <c r="Z263" s="6" t="e">
        <f t="shared" si="114"/>
        <v>#N/A</v>
      </c>
      <c r="AA263" s="6" t="e">
        <f t="shared" si="115"/>
        <v>#N/A</v>
      </c>
      <c r="AB263" s="6" t="str">
        <f t="shared" si="116"/>
        <v/>
      </c>
      <c r="AC263" s="10">
        <f t="shared" si="117"/>
        <v>1</v>
      </c>
      <c r="AD263" s="6" t="e">
        <f t="shared" si="132"/>
        <v>#N/A</v>
      </c>
      <c r="AE263" s="6" t="e">
        <f t="shared" si="133"/>
        <v>#N/A</v>
      </c>
      <c r="AF263" s="6" t="e">
        <f t="shared" si="118"/>
        <v>#N/A</v>
      </c>
      <c r="AG263" s="6" t="e">
        <f t="shared" si="134"/>
        <v>#N/A</v>
      </c>
      <c r="AH263" s="11" t="str">
        <f t="shared" si="119"/>
        <v xml:space="preserve"> </v>
      </c>
      <c r="AI263" s="6" t="e">
        <f t="shared" si="135"/>
        <v>#N/A</v>
      </c>
      <c r="AJ263" s="6" t="e">
        <f t="shared" si="120"/>
        <v>#N/A</v>
      </c>
      <c r="AK263" s="6" t="e">
        <f t="shared" si="136"/>
        <v>#N/A</v>
      </c>
      <c r="AL263" s="6" t="e">
        <f t="shared" si="139"/>
        <v>#N/A</v>
      </c>
      <c r="AM263" s="6" t="e">
        <f t="shared" si="121"/>
        <v>#N/A</v>
      </c>
      <c r="AN263" s="6" t="e">
        <f t="shared" si="137"/>
        <v>#N/A</v>
      </c>
      <c r="AO263" s="6" t="e">
        <f t="shared" si="140"/>
        <v>#N/A</v>
      </c>
      <c r="AP263" s="6" t="e">
        <f t="shared" si="141"/>
        <v>#N/A</v>
      </c>
      <c r="AQ263" s="6" t="e">
        <f t="shared" si="142"/>
        <v>#N/A</v>
      </c>
      <c r="AR263" s="6">
        <f t="shared" si="122"/>
        <v>0</v>
      </c>
      <c r="AS263" s="6" t="e">
        <f t="shared" si="138"/>
        <v>#N/A</v>
      </c>
      <c r="AT263" s="6" t="str">
        <f t="shared" si="123"/>
        <v/>
      </c>
      <c r="AU263" s="6" t="str">
        <f t="shared" si="124"/>
        <v/>
      </c>
      <c r="AV263" s="6" t="str">
        <f t="shared" si="143"/>
        <v/>
      </c>
      <c r="AW263" s="103"/>
      <c r="BC263" s="3" t="s">
        <v>1206</v>
      </c>
    </row>
    <row r="264" spans="1:55" s="12" customFormat="1" ht="13.5" customHeight="1" x14ac:dyDescent="0.2">
      <c r="A264" s="163">
        <v>249</v>
      </c>
      <c r="B264" s="7"/>
      <c r="C264" s="7"/>
      <c r="D264" s="120"/>
      <c r="E264" s="7"/>
      <c r="F264" s="7"/>
      <c r="G264" s="219"/>
      <c r="H264" s="7"/>
      <c r="I264" s="7"/>
      <c r="J264" s="9"/>
      <c r="K264" s="843"/>
      <c r="L264" s="838"/>
      <c r="M264" s="428"/>
      <c r="N264" s="429"/>
      <c r="O264" s="430"/>
      <c r="P264" s="422" t="str">
        <f t="shared" si="125"/>
        <v/>
      </c>
      <c r="Q264" s="422" t="str">
        <f t="shared" si="126"/>
        <v/>
      </c>
      <c r="R264" s="423" t="str">
        <f t="shared" si="127"/>
        <v/>
      </c>
      <c r="S264" s="424" t="str">
        <f t="shared" si="128"/>
        <v/>
      </c>
      <c r="T264" s="425" t="str">
        <f t="shared" si="129"/>
        <v/>
      </c>
      <c r="U264" s="425" t="str">
        <f t="shared" si="130"/>
        <v/>
      </c>
      <c r="V264" s="426" t="str">
        <f t="shared" si="131"/>
        <v/>
      </c>
      <c r="W264" s="38"/>
      <c r="X264" s="29" t="str">
        <f t="shared" si="112"/>
        <v/>
      </c>
      <c r="Y264" s="6" t="e">
        <f t="shared" si="113"/>
        <v>#N/A</v>
      </c>
      <c r="Z264" s="6" t="e">
        <f t="shared" si="114"/>
        <v>#N/A</v>
      </c>
      <c r="AA264" s="6" t="e">
        <f t="shared" si="115"/>
        <v>#N/A</v>
      </c>
      <c r="AB264" s="6" t="str">
        <f t="shared" si="116"/>
        <v/>
      </c>
      <c r="AC264" s="10">
        <f t="shared" si="117"/>
        <v>1</v>
      </c>
      <c r="AD264" s="6" t="e">
        <f t="shared" si="132"/>
        <v>#N/A</v>
      </c>
      <c r="AE264" s="6" t="e">
        <f t="shared" si="133"/>
        <v>#N/A</v>
      </c>
      <c r="AF264" s="6" t="e">
        <f t="shared" si="118"/>
        <v>#N/A</v>
      </c>
      <c r="AG264" s="6" t="e">
        <f t="shared" si="134"/>
        <v>#N/A</v>
      </c>
      <c r="AH264" s="11" t="str">
        <f t="shared" si="119"/>
        <v xml:space="preserve"> </v>
      </c>
      <c r="AI264" s="6" t="e">
        <f t="shared" si="135"/>
        <v>#N/A</v>
      </c>
      <c r="AJ264" s="6" t="e">
        <f t="shared" si="120"/>
        <v>#N/A</v>
      </c>
      <c r="AK264" s="6" t="e">
        <f t="shared" si="136"/>
        <v>#N/A</v>
      </c>
      <c r="AL264" s="6" t="e">
        <f t="shared" si="139"/>
        <v>#N/A</v>
      </c>
      <c r="AM264" s="6" t="e">
        <f t="shared" si="121"/>
        <v>#N/A</v>
      </c>
      <c r="AN264" s="6" t="e">
        <f t="shared" si="137"/>
        <v>#N/A</v>
      </c>
      <c r="AO264" s="6" t="e">
        <f t="shared" si="140"/>
        <v>#N/A</v>
      </c>
      <c r="AP264" s="6" t="e">
        <f t="shared" si="141"/>
        <v>#N/A</v>
      </c>
      <c r="AQ264" s="6" t="e">
        <f t="shared" si="142"/>
        <v>#N/A</v>
      </c>
      <c r="AR264" s="6">
        <f t="shared" si="122"/>
        <v>0</v>
      </c>
      <c r="AS264" s="6" t="e">
        <f t="shared" si="138"/>
        <v>#N/A</v>
      </c>
      <c r="AT264" s="6" t="str">
        <f t="shared" si="123"/>
        <v/>
      </c>
      <c r="AU264" s="6" t="str">
        <f t="shared" si="124"/>
        <v/>
      </c>
      <c r="AV264" s="6" t="str">
        <f t="shared" si="143"/>
        <v/>
      </c>
      <c r="AW264" s="103"/>
      <c r="BC264" s="3" t="s">
        <v>1207</v>
      </c>
    </row>
    <row r="265" spans="1:55" s="12" customFormat="1" ht="13.5" customHeight="1" x14ac:dyDescent="0.2">
      <c r="A265" s="163">
        <v>250</v>
      </c>
      <c r="B265" s="7"/>
      <c r="C265" s="7"/>
      <c r="D265" s="120"/>
      <c r="E265" s="7"/>
      <c r="F265" s="7"/>
      <c r="G265" s="219"/>
      <c r="H265" s="7"/>
      <c r="I265" s="7"/>
      <c r="J265" s="9"/>
      <c r="K265" s="843"/>
      <c r="L265" s="838"/>
      <c r="M265" s="428"/>
      <c r="N265" s="429"/>
      <c r="O265" s="430"/>
      <c r="P265" s="422" t="str">
        <f t="shared" si="125"/>
        <v/>
      </c>
      <c r="Q265" s="422" t="str">
        <f t="shared" si="126"/>
        <v/>
      </c>
      <c r="R265" s="423" t="str">
        <f t="shared" si="127"/>
        <v/>
      </c>
      <c r="S265" s="424" t="str">
        <f t="shared" si="128"/>
        <v/>
      </c>
      <c r="T265" s="425" t="str">
        <f t="shared" si="129"/>
        <v/>
      </c>
      <c r="U265" s="425" t="str">
        <f t="shared" si="130"/>
        <v/>
      </c>
      <c r="V265" s="426" t="str">
        <f t="shared" si="131"/>
        <v/>
      </c>
      <c r="W265" s="38"/>
      <c r="X265" s="29" t="str">
        <f t="shared" si="112"/>
        <v/>
      </c>
      <c r="Y265" s="6" t="e">
        <f t="shared" si="113"/>
        <v>#N/A</v>
      </c>
      <c r="Z265" s="6" t="e">
        <f t="shared" si="114"/>
        <v>#N/A</v>
      </c>
      <c r="AA265" s="6" t="e">
        <f t="shared" si="115"/>
        <v>#N/A</v>
      </c>
      <c r="AB265" s="6" t="str">
        <f t="shared" si="116"/>
        <v/>
      </c>
      <c r="AC265" s="10">
        <f t="shared" si="117"/>
        <v>1</v>
      </c>
      <c r="AD265" s="6" t="e">
        <f t="shared" si="132"/>
        <v>#N/A</v>
      </c>
      <c r="AE265" s="6" t="e">
        <f t="shared" si="133"/>
        <v>#N/A</v>
      </c>
      <c r="AF265" s="6" t="e">
        <f t="shared" si="118"/>
        <v>#N/A</v>
      </c>
      <c r="AG265" s="6" t="e">
        <f t="shared" si="134"/>
        <v>#N/A</v>
      </c>
      <c r="AH265" s="11" t="str">
        <f t="shared" si="119"/>
        <v xml:space="preserve"> </v>
      </c>
      <c r="AI265" s="6" t="e">
        <f t="shared" si="135"/>
        <v>#N/A</v>
      </c>
      <c r="AJ265" s="6" t="e">
        <f t="shared" si="120"/>
        <v>#N/A</v>
      </c>
      <c r="AK265" s="6" t="e">
        <f t="shared" si="136"/>
        <v>#N/A</v>
      </c>
      <c r="AL265" s="6" t="e">
        <f t="shared" si="139"/>
        <v>#N/A</v>
      </c>
      <c r="AM265" s="6" t="e">
        <f t="shared" si="121"/>
        <v>#N/A</v>
      </c>
      <c r="AN265" s="6" t="e">
        <f t="shared" si="137"/>
        <v>#N/A</v>
      </c>
      <c r="AO265" s="6" t="e">
        <f t="shared" si="140"/>
        <v>#N/A</v>
      </c>
      <c r="AP265" s="6" t="e">
        <f t="shared" si="141"/>
        <v>#N/A</v>
      </c>
      <c r="AQ265" s="6" t="e">
        <f t="shared" si="142"/>
        <v>#N/A</v>
      </c>
      <c r="AR265" s="6">
        <f t="shared" si="122"/>
        <v>0</v>
      </c>
      <c r="AS265" s="6" t="e">
        <f t="shared" si="138"/>
        <v>#N/A</v>
      </c>
      <c r="AT265" s="6" t="str">
        <f t="shared" si="123"/>
        <v/>
      </c>
      <c r="AU265" s="6" t="str">
        <f t="shared" si="124"/>
        <v/>
      </c>
      <c r="AV265" s="6" t="str">
        <f t="shared" si="143"/>
        <v/>
      </c>
      <c r="AW265" s="103"/>
      <c r="BC265" s="3" t="s">
        <v>1208</v>
      </c>
    </row>
    <row r="266" spans="1:55" s="12" customFormat="1" ht="13.5" customHeight="1" x14ac:dyDescent="0.2">
      <c r="A266" s="163">
        <v>251</v>
      </c>
      <c r="B266" s="7"/>
      <c r="C266" s="7"/>
      <c r="D266" s="120"/>
      <c r="E266" s="7"/>
      <c r="F266" s="7"/>
      <c r="G266" s="219"/>
      <c r="H266" s="7"/>
      <c r="I266" s="7"/>
      <c r="J266" s="9"/>
      <c r="K266" s="843"/>
      <c r="L266" s="838"/>
      <c r="M266" s="428"/>
      <c r="N266" s="429"/>
      <c r="O266" s="430"/>
      <c r="P266" s="422" t="str">
        <f t="shared" si="125"/>
        <v/>
      </c>
      <c r="Q266" s="422" t="str">
        <f t="shared" si="126"/>
        <v/>
      </c>
      <c r="R266" s="423" t="str">
        <f t="shared" si="127"/>
        <v/>
      </c>
      <c r="S266" s="424" t="str">
        <f t="shared" si="128"/>
        <v/>
      </c>
      <c r="T266" s="425" t="str">
        <f t="shared" si="129"/>
        <v/>
      </c>
      <c r="U266" s="425" t="str">
        <f t="shared" si="130"/>
        <v/>
      </c>
      <c r="V266" s="426" t="str">
        <f t="shared" si="131"/>
        <v/>
      </c>
      <c r="W266" s="38"/>
      <c r="X266" s="29" t="str">
        <f t="shared" si="112"/>
        <v/>
      </c>
      <c r="Y266" s="6" t="e">
        <f t="shared" si="113"/>
        <v>#N/A</v>
      </c>
      <c r="Z266" s="6" t="e">
        <f t="shared" si="114"/>
        <v>#N/A</v>
      </c>
      <c r="AA266" s="6" t="e">
        <f t="shared" si="115"/>
        <v>#N/A</v>
      </c>
      <c r="AB266" s="6" t="str">
        <f t="shared" si="116"/>
        <v/>
      </c>
      <c r="AC266" s="10">
        <f t="shared" si="117"/>
        <v>1</v>
      </c>
      <c r="AD266" s="6" t="e">
        <f t="shared" si="132"/>
        <v>#N/A</v>
      </c>
      <c r="AE266" s="6" t="e">
        <f t="shared" si="133"/>
        <v>#N/A</v>
      </c>
      <c r="AF266" s="6" t="e">
        <f t="shared" si="118"/>
        <v>#N/A</v>
      </c>
      <c r="AG266" s="6" t="e">
        <f t="shared" si="134"/>
        <v>#N/A</v>
      </c>
      <c r="AH266" s="11" t="str">
        <f t="shared" si="119"/>
        <v xml:space="preserve"> </v>
      </c>
      <c r="AI266" s="6" t="e">
        <f t="shared" si="135"/>
        <v>#N/A</v>
      </c>
      <c r="AJ266" s="6" t="e">
        <f t="shared" si="120"/>
        <v>#N/A</v>
      </c>
      <c r="AK266" s="6" t="e">
        <f t="shared" si="136"/>
        <v>#N/A</v>
      </c>
      <c r="AL266" s="6" t="e">
        <f t="shared" si="139"/>
        <v>#N/A</v>
      </c>
      <c r="AM266" s="6" t="e">
        <f t="shared" si="121"/>
        <v>#N/A</v>
      </c>
      <c r="AN266" s="6" t="e">
        <f t="shared" si="137"/>
        <v>#N/A</v>
      </c>
      <c r="AO266" s="6" t="e">
        <f t="shared" si="140"/>
        <v>#N/A</v>
      </c>
      <c r="AP266" s="6" t="e">
        <f t="shared" si="141"/>
        <v>#N/A</v>
      </c>
      <c r="AQ266" s="6" t="e">
        <f t="shared" si="142"/>
        <v>#N/A</v>
      </c>
      <c r="AR266" s="6">
        <f t="shared" si="122"/>
        <v>0</v>
      </c>
      <c r="AS266" s="6" t="e">
        <f t="shared" si="138"/>
        <v>#N/A</v>
      </c>
      <c r="AT266" s="6" t="str">
        <f t="shared" si="123"/>
        <v/>
      </c>
      <c r="AU266" s="6" t="str">
        <f t="shared" si="124"/>
        <v/>
      </c>
      <c r="AV266" s="6" t="str">
        <f t="shared" si="143"/>
        <v/>
      </c>
      <c r="AW266" s="103"/>
      <c r="BC266" s="3" t="s">
        <v>1209</v>
      </c>
    </row>
    <row r="267" spans="1:55" s="12" customFormat="1" ht="13.5" customHeight="1" x14ac:dyDescent="0.2">
      <c r="A267" s="163">
        <v>252</v>
      </c>
      <c r="B267" s="7"/>
      <c r="C267" s="7"/>
      <c r="D267" s="120"/>
      <c r="E267" s="7"/>
      <c r="F267" s="7"/>
      <c r="G267" s="219"/>
      <c r="H267" s="7"/>
      <c r="I267" s="7"/>
      <c r="J267" s="9"/>
      <c r="K267" s="843"/>
      <c r="L267" s="838"/>
      <c r="M267" s="428"/>
      <c r="N267" s="429"/>
      <c r="O267" s="430"/>
      <c r="P267" s="422" t="str">
        <f t="shared" si="125"/>
        <v/>
      </c>
      <c r="Q267" s="422" t="str">
        <f t="shared" si="126"/>
        <v/>
      </c>
      <c r="R267" s="423" t="str">
        <f t="shared" si="127"/>
        <v/>
      </c>
      <c r="S267" s="424" t="str">
        <f t="shared" si="128"/>
        <v/>
      </c>
      <c r="T267" s="425" t="str">
        <f t="shared" si="129"/>
        <v/>
      </c>
      <c r="U267" s="425" t="str">
        <f t="shared" si="130"/>
        <v/>
      </c>
      <c r="V267" s="426" t="str">
        <f t="shared" si="131"/>
        <v/>
      </c>
      <c r="W267" s="38"/>
      <c r="X267" s="29" t="str">
        <f t="shared" si="112"/>
        <v/>
      </c>
      <c r="Y267" s="6" t="e">
        <f t="shared" si="113"/>
        <v>#N/A</v>
      </c>
      <c r="Z267" s="6" t="e">
        <f t="shared" si="114"/>
        <v>#N/A</v>
      </c>
      <c r="AA267" s="6" t="e">
        <f t="shared" si="115"/>
        <v>#N/A</v>
      </c>
      <c r="AB267" s="6" t="str">
        <f t="shared" si="116"/>
        <v/>
      </c>
      <c r="AC267" s="10">
        <f t="shared" si="117"/>
        <v>1</v>
      </c>
      <c r="AD267" s="6" t="e">
        <f t="shared" si="132"/>
        <v>#N/A</v>
      </c>
      <c r="AE267" s="6" t="e">
        <f t="shared" si="133"/>
        <v>#N/A</v>
      </c>
      <c r="AF267" s="6" t="e">
        <f t="shared" si="118"/>
        <v>#N/A</v>
      </c>
      <c r="AG267" s="6" t="e">
        <f t="shared" si="134"/>
        <v>#N/A</v>
      </c>
      <c r="AH267" s="11" t="str">
        <f t="shared" si="119"/>
        <v xml:space="preserve"> </v>
      </c>
      <c r="AI267" s="6" t="e">
        <f t="shared" si="135"/>
        <v>#N/A</v>
      </c>
      <c r="AJ267" s="6" t="e">
        <f t="shared" si="120"/>
        <v>#N/A</v>
      </c>
      <c r="AK267" s="6" t="e">
        <f t="shared" si="136"/>
        <v>#N/A</v>
      </c>
      <c r="AL267" s="6" t="e">
        <f t="shared" si="139"/>
        <v>#N/A</v>
      </c>
      <c r="AM267" s="6" t="e">
        <f t="shared" si="121"/>
        <v>#N/A</v>
      </c>
      <c r="AN267" s="6" t="e">
        <f t="shared" si="137"/>
        <v>#N/A</v>
      </c>
      <c r="AO267" s="6" t="e">
        <f t="shared" si="140"/>
        <v>#N/A</v>
      </c>
      <c r="AP267" s="6" t="e">
        <f t="shared" si="141"/>
        <v>#N/A</v>
      </c>
      <c r="AQ267" s="6" t="e">
        <f t="shared" si="142"/>
        <v>#N/A</v>
      </c>
      <c r="AR267" s="6">
        <f t="shared" si="122"/>
        <v>0</v>
      </c>
      <c r="AS267" s="6" t="e">
        <f t="shared" si="138"/>
        <v>#N/A</v>
      </c>
      <c r="AT267" s="6" t="str">
        <f t="shared" si="123"/>
        <v/>
      </c>
      <c r="AU267" s="6" t="str">
        <f t="shared" si="124"/>
        <v/>
      </c>
      <c r="AV267" s="6" t="str">
        <f t="shared" si="143"/>
        <v/>
      </c>
      <c r="AW267" s="103"/>
      <c r="BC267" s="3" t="s">
        <v>1210</v>
      </c>
    </row>
    <row r="268" spans="1:55" s="12" customFormat="1" ht="13.5" customHeight="1" x14ac:dyDescent="0.2">
      <c r="A268" s="163">
        <v>253</v>
      </c>
      <c r="B268" s="7"/>
      <c r="C268" s="7"/>
      <c r="D268" s="120"/>
      <c r="E268" s="7"/>
      <c r="F268" s="7"/>
      <c r="G268" s="219"/>
      <c r="H268" s="7"/>
      <c r="I268" s="7"/>
      <c r="J268" s="9"/>
      <c r="K268" s="843"/>
      <c r="L268" s="838"/>
      <c r="M268" s="428"/>
      <c r="N268" s="429"/>
      <c r="O268" s="430"/>
      <c r="P268" s="422" t="str">
        <f t="shared" si="125"/>
        <v/>
      </c>
      <c r="Q268" s="422" t="str">
        <f t="shared" si="126"/>
        <v/>
      </c>
      <c r="R268" s="423" t="str">
        <f t="shared" si="127"/>
        <v/>
      </c>
      <c r="S268" s="424" t="str">
        <f t="shared" si="128"/>
        <v/>
      </c>
      <c r="T268" s="425" t="str">
        <f t="shared" si="129"/>
        <v/>
      </c>
      <c r="U268" s="425" t="str">
        <f t="shared" si="130"/>
        <v/>
      </c>
      <c r="V268" s="426" t="str">
        <f t="shared" si="131"/>
        <v/>
      </c>
      <c r="W268" s="38"/>
      <c r="X268" s="29" t="str">
        <f t="shared" si="112"/>
        <v/>
      </c>
      <c r="Y268" s="6" t="e">
        <f t="shared" si="113"/>
        <v>#N/A</v>
      </c>
      <c r="Z268" s="6" t="e">
        <f t="shared" si="114"/>
        <v>#N/A</v>
      </c>
      <c r="AA268" s="6" t="e">
        <f t="shared" si="115"/>
        <v>#N/A</v>
      </c>
      <c r="AB268" s="6" t="str">
        <f t="shared" si="116"/>
        <v/>
      </c>
      <c r="AC268" s="10">
        <f t="shared" si="117"/>
        <v>1</v>
      </c>
      <c r="AD268" s="6" t="e">
        <f t="shared" si="132"/>
        <v>#N/A</v>
      </c>
      <c r="AE268" s="6" t="e">
        <f t="shared" si="133"/>
        <v>#N/A</v>
      </c>
      <c r="AF268" s="6" t="e">
        <f t="shared" si="118"/>
        <v>#N/A</v>
      </c>
      <c r="AG268" s="6" t="e">
        <f t="shared" si="134"/>
        <v>#N/A</v>
      </c>
      <c r="AH268" s="11" t="str">
        <f t="shared" si="119"/>
        <v xml:space="preserve"> </v>
      </c>
      <c r="AI268" s="6" t="e">
        <f t="shared" si="135"/>
        <v>#N/A</v>
      </c>
      <c r="AJ268" s="6" t="e">
        <f t="shared" si="120"/>
        <v>#N/A</v>
      </c>
      <c r="AK268" s="6" t="e">
        <f t="shared" si="136"/>
        <v>#N/A</v>
      </c>
      <c r="AL268" s="6" t="e">
        <f t="shared" si="139"/>
        <v>#N/A</v>
      </c>
      <c r="AM268" s="6" t="e">
        <f t="shared" si="121"/>
        <v>#N/A</v>
      </c>
      <c r="AN268" s="6" t="e">
        <f t="shared" si="137"/>
        <v>#N/A</v>
      </c>
      <c r="AO268" s="6" t="e">
        <f t="shared" si="140"/>
        <v>#N/A</v>
      </c>
      <c r="AP268" s="6" t="e">
        <f t="shared" si="141"/>
        <v>#N/A</v>
      </c>
      <c r="AQ268" s="6" t="e">
        <f t="shared" si="142"/>
        <v>#N/A</v>
      </c>
      <c r="AR268" s="6">
        <f t="shared" si="122"/>
        <v>0</v>
      </c>
      <c r="AS268" s="6" t="e">
        <f t="shared" si="138"/>
        <v>#N/A</v>
      </c>
      <c r="AT268" s="6" t="str">
        <f t="shared" si="123"/>
        <v/>
      </c>
      <c r="AU268" s="6" t="str">
        <f t="shared" si="124"/>
        <v/>
      </c>
      <c r="AV268" s="6" t="str">
        <f t="shared" si="143"/>
        <v/>
      </c>
      <c r="AW268" s="103"/>
      <c r="BC268" s="3" t="s">
        <v>1211</v>
      </c>
    </row>
    <row r="269" spans="1:55" s="12" customFormat="1" ht="13.5" customHeight="1" x14ac:dyDescent="0.2">
      <c r="A269" s="163">
        <v>254</v>
      </c>
      <c r="B269" s="7"/>
      <c r="C269" s="7"/>
      <c r="D269" s="120"/>
      <c r="E269" s="7"/>
      <c r="F269" s="7"/>
      <c r="G269" s="219"/>
      <c r="H269" s="7"/>
      <c r="I269" s="7"/>
      <c r="J269" s="9"/>
      <c r="K269" s="843"/>
      <c r="L269" s="838"/>
      <c r="M269" s="428"/>
      <c r="N269" s="429"/>
      <c r="O269" s="430"/>
      <c r="P269" s="422" t="str">
        <f t="shared" si="125"/>
        <v/>
      </c>
      <c r="Q269" s="422" t="str">
        <f t="shared" si="126"/>
        <v/>
      </c>
      <c r="R269" s="423" t="str">
        <f t="shared" si="127"/>
        <v/>
      </c>
      <c r="S269" s="424" t="str">
        <f t="shared" si="128"/>
        <v/>
      </c>
      <c r="T269" s="425" t="str">
        <f t="shared" si="129"/>
        <v/>
      </c>
      <c r="U269" s="425" t="str">
        <f t="shared" si="130"/>
        <v/>
      </c>
      <c r="V269" s="426" t="str">
        <f t="shared" si="131"/>
        <v/>
      </c>
      <c r="W269" s="38"/>
      <c r="X269" s="29" t="str">
        <f t="shared" si="112"/>
        <v/>
      </c>
      <c r="Y269" s="6" t="e">
        <f t="shared" si="113"/>
        <v>#N/A</v>
      </c>
      <c r="Z269" s="6" t="e">
        <f t="shared" si="114"/>
        <v>#N/A</v>
      </c>
      <c r="AA269" s="6" t="e">
        <f t="shared" si="115"/>
        <v>#N/A</v>
      </c>
      <c r="AB269" s="6" t="str">
        <f t="shared" si="116"/>
        <v/>
      </c>
      <c r="AC269" s="10">
        <f t="shared" si="117"/>
        <v>1</v>
      </c>
      <c r="AD269" s="6" t="e">
        <f t="shared" si="132"/>
        <v>#N/A</v>
      </c>
      <c r="AE269" s="6" t="e">
        <f t="shared" si="133"/>
        <v>#N/A</v>
      </c>
      <c r="AF269" s="6" t="e">
        <f t="shared" si="118"/>
        <v>#N/A</v>
      </c>
      <c r="AG269" s="6" t="e">
        <f t="shared" si="134"/>
        <v>#N/A</v>
      </c>
      <c r="AH269" s="11" t="str">
        <f t="shared" si="119"/>
        <v xml:space="preserve"> </v>
      </c>
      <c r="AI269" s="6" t="e">
        <f t="shared" si="135"/>
        <v>#N/A</v>
      </c>
      <c r="AJ269" s="6" t="e">
        <f t="shared" si="120"/>
        <v>#N/A</v>
      </c>
      <c r="AK269" s="6" t="e">
        <f t="shared" si="136"/>
        <v>#N/A</v>
      </c>
      <c r="AL269" s="6" t="e">
        <f t="shared" si="139"/>
        <v>#N/A</v>
      </c>
      <c r="AM269" s="6" t="e">
        <f t="shared" si="121"/>
        <v>#N/A</v>
      </c>
      <c r="AN269" s="6" t="e">
        <f t="shared" si="137"/>
        <v>#N/A</v>
      </c>
      <c r="AO269" s="6" t="e">
        <f t="shared" si="140"/>
        <v>#N/A</v>
      </c>
      <c r="AP269" s="6" t="e">
        <f t="shared" si="141"/>
        <v>#N/A</v>
      </c>
      <c r="AQ269" s="6" t="e">
        <f t="shared" si="142"/>
        <v>#N/A</v>
      </c>
      <c r="AR269" s="6">
        <f t="shared" si="122"/>
        <v>0</v>
      </c>
      <c r="AS269" s="6" t="e">
        <f t="shared" si="138"/>
        <v>#N/A</v>
      </c>
      <c r="AT269" s="6" t="str">
        <f t="shared" si="123"/>
        <v/>
      </c>
      <c r="AU269" s="6" t="str">
        <f t="shared" si="124"/>
        <v/>
      </c>
      <c r="AV269" s="6" t="str">
        <f t="shared" si="143"/>
        <v/>
      </c>
      <c r="AW269" s="103"/>
      <c r="BC269" s="3" t="s">
        <v>1212</v>
      </c>
    </row>
    <row r="270" spans="1:55" s="12" customFormat="1" ht="13.5" customHeight="1" x14ac:dyDescent="0.2">
      <c r="A270" s="163">
        <v>255</v>
      </c>
      <c r="B270" s="7"/>
      <c r="C270" s="7"/>
      <c r="D270" s="120"/>
      <c r="E270" s="7"/>
      <c r="F270" s="7"/>
      <c r="G270" s="219"/>
      <c r="H270" s="7"/>
      <c r="I270" s="7"/>
      <c r="J270" s="9"/>
      <c r="K270" s="843"/>
      <c r="L270" s="838"/>
      <c r="M270" s="428"/>
      <c r="N270" s="429"/>
      <c r="O270" s="430"/>
      <c r="P270" s="422" t="str">
        <f t="shared" si="125"/>
        <v/>
      </c>
      <c r="Q270" s="422" t="str">
        <f t="shared" si="126"/>
        <v/>
      </c>
      <c r="R270" s="423" t="str">
        <f t="shared" si="127"/>
        <v/>
      </c>
      <c r="S270" s="424" t="str">
        <f t="shared" si="128"/>
        <v/>
      </c>
      <c r="T270" s="425" t="str">
        <f t="shared" si="129"/>
        <v/>
      </c>
      <c r="U270" s="425" t="str">
        <f t="shared" si="130"/>
        <v/>
      </c>
      <c r="V270" s="426" t="str">
        <f t="shared" si="131"/>
        <v/>
      </c>
      <c r="W270" s="38"/>
      <c r="X270" s="29" t="str">
        <f t="shared" si="112"/>
        <v/>
      </c>
      <c r="Y270" s="6" t="e">
        <f t="shared" si="113"/>
        <v>#N/A</v>
      </c>
      <c r="Z270" s="6" t="e">
        <f t="shared" si="114"/>
        <v>#N/A</v>
      </c>
      <c r="AA270" s="6" t="e">
        <f t="shared" si="115"/>
        <v>#N/A</v>
      </c>
      <c r="AB270" s="6" t="str">
        <f t="shared" si="116"/>
        <v/>
      </c>
      <c r="AC270" s="10">
        <f t="shared" si="117"/>
        <v>1</v>
      </c>
      <c r="AD270" s="6" t="e">
        <f t="shared" si="132"/>
        <v>#N/A</v>
      </c>
      <c r="AE270" s="6" t="e">
        <f t="shared" si="133"/>
        <v>#N/A</v>
      </c>
      <c r="AF270" s="6" t="e">
        <f t="shared" si="118"/>
        <v>#N/A</v>
      </c>
      <c r="AG270" s="6" t="e">
        <f t="shared" si="134"/>
        <v>#N/A</v>
      </c>
      <c r="AH270" s="11" t="str">
        <f t="shared" si="119"/>
        <v xml:space="preserve"> </v>
      </c>
      <c r="AI270" s="6" t="e">
        <f t="shared" si="135"/>
        <v>#N/A</v>
      </c>
      <c r="AJ270" s="6" t="e">
        <f t="shared" si="120"/>
        <v>#N/A</v>
      </c>
      <c r="AK270" s="6" t="e">
        <f t="shared" si="136"/>
        <v>#N/A</v>
      </c>
      <c r="AL270" s="6" t="e">
        <f t="shared" si="139"/>
        <v>#N/A</v>
      </c>
      <c r="AM270" s="6" t="e">
        <f t="shared" si="121"/>
        <v>#N/A</v>
      </c>
      <c r="AN270" s="6" t="e">
        <f t="shared" si="137"/>
        <v>#N/A</v>
      </c>
      <c r="AO270" s="6" t="e">
        <f t="shared" si="140"/>
        <v>#N/A</v>
      </c>
      <c r="AP270" s="6" t="e">
        <f t="shared" si="141"/>
        <v>#N/A</v>
      </c>
      <c r="AQ270" s="6" t="e">
        <f t="shared" si="142"/>
        <v>#N/A</v>
      </c>
      <c r="AR270" s="6">
        <f t="shared" si="122"/>
        <v>0</v>
      </c>
      <c r="AS270" s="6" t="e">
        <f t="shared" si="138"/>
        <v>#N/A</v>
      </c>
      <c r="AT270" s="6" t="str">
        <f t="shared" si="123"/>
        <v/>
      </c>
      <c r="AU270" s="6" t="str">
        <f t="shared" si="124"/>
        <v/>
      </c>
      <c r="AV270" s="6" t="str">
        <f t="shared" si="143"/>
        <v/>
      </c>
      <c r="AW270" s="103"/>
      <c r="BC270" s="3" t="s">
        <v>1213</v>
      </c>
    </row>
    <row r="271" spans="1:55" s="12" customFormat="1" ht="13.5" customHeight="1" x14ac:dyDescent="0.2">
      <c r="A271" s="163">
        <v>256</v>
      </c>
      <c r="B271" s="7"/>
      <c r="C271" s="7"/>
      <c r="D271" s="120"/>
      <c r="E271" s="7"/>
      <c r="F271" s="7"/>
      <c r="G271" s="219"/>
      <c r="H271" s="7"/>
      <c r="I271" s="7"/>
      <c r="J271" s="9"/>
      <c r="K271" s="843"/>
      <c r="L271" s="838"/>
      <c r="M271" s="428"/>
      <c r="N271" s="429"/>
      <c r="O271" s="430"/>
      <c r="P271" s="422" t="str">
        <f t="shared" si="125"/>
        <v/>
      </c>
      <c r="Q271" s="422" t="str">
        <f t="shared" si="126"/>
        <v/>
      </c>
      <c r="R271" s="423" t="str">
        <f t="shared" si="127"/>
        <v/>
      </c>
      <c r="S271" s="424" t="str">
        <f t="shared" si="128"/>
        <v/>
      </c>
      <c r="T271" s="425" t="str">
        <f t="shared" si="129"/>
        <v/>
      </c>
      <c r="U271" s="425" t="str">
        <f t="shared" si="130"/>
        <v/>
      </c>
      <c r="V271" s="426" t="str">
        <f t="shared" si="131"/>
        <v/>
      </c>
      <c r="W271" s="38"/>
      <c r="X271" s="29" t="str">
        <f t="shared" si="112"/>
        <v/>
      </c>
      <c r="Y271" s="6" t="e">
        <f t="shared" si="113"/>
        <v>#N/A</v>
      </c>
      <c r="Z271" s="6" t="e">
        <f t="shared" si="114"/>
        <v>#N/A</v>
      </c>
      <c r="AA271" s="6" t="e">
        <f t="shared" si="115"/>
        <v>#N/A</v>
      </c>
      <c r="AB271" s="6" t="str">
        <f t="shared" si="116"/>
        <v/>
      </c>
      <c r="AC271" s="10">
        <f t="shared" si="117"/>
        <v>1</v>
      </c>
      <c r="AD271" s="6" t="e">
        <f t="shared" si="132"/>
        <v>#N/A</v>
      </c>
      <c r="AE271" s="6" t="e">
        <f t="shared" si="133"/>
        <v>#N/A</v>
      </c>
      <c r="AF271" s="6" t="e">
        <f t="shared" si="118"/>
        <v>#N/A</v>
      </c>
      <c r="AG271" s="6" t="e">
        <f t="shared" si="134"/>
        <v>#N/A</v>
      </c>
      <c r="AH271" s="11" t="str">
        <f t="shared" si="119"/>
        <v xml:space="preserve"> </v>
      </c>
      <c r="AI271" s="6" t="e">
        <f t="shared" si="135"/>
        <v>#N/A</v>
      </c>
      <c r="AJ271" s="6" t="e">
        <f t="shared" si="120"/>
        <v>#N/A</v>
      </c>
      <c r="AK271" s="6" t="e">
        <f t="shared" si="136"/>
        <v>#N/A</v>
      </c>
      <c r="AL271" s="6" t="e">
        <f t="shared" si="139"/>
        <v>#N/A</v>
      </c>
      <c r="AM271" s="6" t="e">
        <f t="shared" si="121"/>
        <v>#N/A</v>
      </c>
      <c r="AN271" s="6" t="e">
        <f t="shared" si="137"/>
        <v>#N/A</v>
      </c>
      <c r="AO271" s="6" t="e">
        <f t="shared" si="140"/>
        <v>#N/A</v>
      </c>
      <c r="AP271" s="6" t="e">
        <f t="shared" si="141"/>
        <v>#N/A</v>
      </c>
      <c r="AQ271" s="6" t="e">
        <f t="shared" si="142"/>
        <v>#N/A</v>
      </c>
      <c r="AR271" s="6">
        <f t="shared" si="122"/>
        <v>0</v>
      </c>
      <c r="AS271" s="6" t="e">
        <f t="shared" si="138"/>
        <v>#N/A</v>
      </c>
      <c r="AT271" s="6" t="str">
        <f t="shared" si="123"/>
        <v/>
      </c>
      <c r="AU271" s="6" t="str">
        <f t="shared" si="124"/>
        <v/>
      </c>
      <c r="AV271" s="6" t="str">
        <f t="shared" si="143"/>
        <v/>
      </c>
      <c r="AW271" s="103"/>
      <c r="BC271" s="3" t="s">
        <v>1214</v>
      </c>
    </row>
    <row r="272" spans="1:55" s="12" customFormat="1" ht="13.5" customHeight="1" x14ac:dyDescent="0.2">
      <c r="A272" s="163">
        <v>257</v>
      </c>
      <c r="B272" s="7"/>
      <c r="C272" s="7"/>
      <c r="D272" s="120"/>
      <c r="E272" s="7"/>
      <c r="F272" s="7"/>
      <c r="G272" s="219"/>
      <c r="H272" s="7"/>
      <c r="I272" s="7"/>
      <c r="J272" s="9"/>
      <c r="K272" s="843"/>
      <c r="L272" s="838"/>
      <c r="M272" s="428"/>
      <c r="N272" s="429"/>
      <c r="O272" s="430"/>
      <c r="P272" s="422" t="str">
        <f t="shared" si="125"/>
        <v/>
      </c>
      <c r="Q272" s="422" t="str">
        <f t="shared" si="126"/>
        <v/>
      </c>
      <c r="R272" s="423" t="str">
        <f t="shared" si="127"/>
        <v/>
      </c>
      <c r="S272" s="424" t="str">
        <f t="shared" si="128"/>
        <v/>
      </c>
      <c r="T272" s="425" t="str">
        <f t="shared" si="129"/>
        <v/>
      </c>
      <c r="U272" s="425" t="str">
        <f t="shared" si="130"/>
        <v/>
      </c>
      <c r="V272" s="426" t="str">
        <f t="shared" si="131"/>
        <v/>
      </c>
      <c r="W272" s="38"/>
      <c r="X272" s="29" t="str">
        <f t="shared" ref="X272:X335" si="144">IF(ISBLANK(H272)=TRUE,"",IF(OR(ISBLANK(B272)=TRUE),1,""))</f>
        <v/>
      </c>
      <c r="Y272" s="6" t="e">
        <f t="shared" ref="Y272:Y335" si="145">VLOOKUP(H272,$AX$17:$BA$23,2,FALSE)</f>
        <v>#N/A</v>
      </c>
      <c r="Z272" s="6" t="e">
        <f t="shared" ref="Z272:Z335" si="146">VLOOKUP(H272,$AX$17:$BA$23,3,FALSE)</f>
        <v>#N/A</v>
      </c>
      <c r="AA272" s="6" t="e">
        <f t="shared" ref="AA272:AA335" si="147">VLOOKUP(H272,$AX$17:$BA$23,4,FALSE)</f>
        <v>#N/A</v>
      </c>
      <c r="AB272" s="6" t="str">
        <f t="shared" ref="AB272:AB335" si="148">IF(ISERROR(SEARCH("-",I272,1))=TRUE,ASC(UPPER(I272)),ASC(UPPER(LEFT(I272,SEARCH("-",I272,1)-1))))</f>
        <v/>
      </c>
      <c r="AC272" s="10">
        <f t="shared" ref="AC272:AC335" si="149">IF(J272&gt;3500,J272/1000,1)</f>
        <v>1</v>
      </c>
      <c r="AD272" s="6" t="e">
        <f t="shared" si="132"/>
        <v>#N/A</v>
      </c>
      <c r="AE272" s="6" t="e">
        <f t="shared" si="133"/>
        <v>#N/A</v>
      </c>
      <c r="AF272" s="6" t="e">
        <f t="shared" ref="AF272:AF335" si="150">VLOOKUP(K272,$BF$17:$BG$27,2,FALSE)</f>
        <v>#N/A</v>
      </c>
      <c r="AG272" s="6" t="e">
        <f t="shared" si="134"/>
        <v>#N/A</v>
      </c>
      <c r="AH272" s="11" t="str">
        <f t="shared" ref="AH272:AH335" si="151">IF(OR(ISBLANK(K272)=TRUE,ISBLANK(B272)=TRUE)," ",CONCATENATE(B272,AA272,AD272))</f>
        <v xml:space="preserve"> </v>
      </c>
      <c r="AI272" s="6" t="e">
        <f t="shared" si="135"/>
        <v>#N/A</v>
      </c>
      <c r="AJ272" s="6" t="e">
        <f t="shared" ref="AJ272:AJ335" si="152">IF(AND(L272="あり",AF272="軽"),AL272,AK272)</f>
        <v>#N/A</v>
      </c>
      <c r="AK272" s="6" t="e">
        <f t="shared" si="136"/>
        <v>#N/A</v>
      </c>
      <c r="AL272" s="6" t="e">
        <f t="shared" si="139"/>
        <v>#N/A</v>
      </c>
      <c r="AM272" s="6" t="e">
        <f t="shared" ref="AM272:AM335" si="153">IF(AND(L272="あり",M272="なし",AF272="軽"),AO272,IF(AND(L272="あり",M272="あり(H17なし)",AF272="軽"),AO272,IF(AND(L272="あり",M272="",AF272="軽"),AO272,IF(AND(L272="なし",M272="あり(H17なし)",AF272="軽"),AP272,IF(AND(L272="",M272="あり(H17なし)",AF272="軽"),AP272,IF(AND(M272="あり(H17あり)",AF272="軽"),AQ272,AN272))))))</f>
        <v>#N/A</v>
      </c>
      <c r="AN272" s="6" t="e">
        <f t="shared" si="137"/>
        <v>#N/A</v>
      </c>
      <c r="AO272" s="6" t="e">
        <f t="shared" si="140"/>
        <v>#N/A</v>
      </c>
      <c r="AP272" s="6" t="e">
        <f t="shared" si="141"/>
        <v>#N/A</v>
      </c>
      <c r="AQ272" s="6" t="e">
        <f t="shared" si="142"/>
        <v>#N/A</v>
      </c>
      <c r="AR272" s="6">
        <f t="shared" ref="AR272:AR335" si="154">IF(AND(L272="なし",M272="なし"),0,IF(AND(L272="",M272=""),0,IF(AND(L272="",M272="なし"),0,IF(AND(L272="なし",M272=""),0,1))))</f>
        <v>0</v>
      </c>
      <c r="AS272" s="6" t="e">
        <f t="shared" si="138"/>
        <v>#N/A</v>
      </c>
      <c r="AT272" s="6" t="str">
        <f t="shared" ref="AT272:AT335" si="155">IF(H272="","",VLOOKUP(H272,$AX$17:$BB$25,5,FALSE))</f>
        <v/>
      </c>
      <c r="AU272" s="6" t="str">
        <f t="shared" ref="AU272:AU335" si="156">IF(D272="","",VLOOKUP(CONCATENATE("A",LEFT(D272)),$BQ$17:$BR$26,2,FALSE))</f>
        <v/>
      </c>
      <c r="AV272" s="6" t="str">
        <f t="shared" si="143"/>
        <v/>
      </c>
      <c r="AW272" s="103"/>
      <c r="BC272" s="3" t="s">
        <v>1215</v>
      </c>
    </row>
    <row r="273" spans="1:55" s="12" customFormat="1" ht="13.5" customHeight="1" x14ac:dyDescent="0.2">
      <c r="A273" s="163">
        <v>258</v>
      </c>
      <c r="B273" s="7"/>
      <c r="C273" s="7"/>
      <c r="D273" s="120"/>
      <c r="E273" s="7"/>
      <c r="F273" s="7"/>
      <c r="G273" s="219"/>
      <c r="H273" s="7"/>
      <c r="I273" s="7"/>
      <c r="J273" s="9"/>
      <c r="K273" s="843"/>
      <c r="L273" s="838"/>
      <c r="M273" s="428"/>
      <c r="N273" s="429"/>
      <c r="O273" s="430"/>
      <c r="P273" s="422" t="str">
        <f t="shared" ref="P273:P336" si="157">IF(ISBLANK(K273)=TRUE,"",IF(ISNUMBER(AJ273)=TRUE,AJ273,"エラー"))</f>
        <v/>
      </c>
      <c r="Q273" s="422" t="str">
        <f t="shared" ref="Q273:Q336" si="158">IF(ISBLANK(K273)=TRUE,"",IF(ISNUMBER(AM273)=TRUE,AM273,"エラー"))</f>
        <v/>
      </c>
      <c r="R273" s="423" t="str">
        <f t="shared" ref="R273:R336" si="159">IF(ISBLANK(K273)=TRUE,"",IF(ISNUMBER(AS273)=TRUE,AS273,"エラー"))</f>
        <v/>
      </c>
      <c r="S273" s="424" t="str">
        <f t="shared" ref="S273:S336" si="160">IF(OR(N273="",O273=""),"",N273/O273)</f>
        <v/>
      </c>
      <c r="T273" s="425" t="str">
        <f t="shared" ref="T273:T336" si="161">IF(P273="","",IF(ISERROR(P273*N273*AC273),"エラー",IF(ISBLANK(P273)=TRUE,"エラー",IF(ISBLANK(N273)=TRUE,"エラー",IF(AV273=1,"エラー",P273*N273*AC273/1000)))))</f>
        <v/>
      </c>
      <c r="U273" s="425" t="str">
        <f t="shared" ref="U273:U336" si="162">IF(Q273="","",IF(ISERROR(Q273*N273*AC273),"エラー",IF(ISBLANK(Q273)=TRUE,"エラー",IF(ISBLANK(N273)=TRUE,"エラー",IF(AV273=1,"エラー",Q273*N273*AC273/1000)))))</f>
        <v/>
      </c>
      <c r="V273" s="426" t="str">
        <f t="shared" ref="V273:V336" si="163">IF(R273="","",IF(ISERROR(R273*O273),"エラー",IF(ISBLANK(R273)=TRUE,"エラー",IF(ISBLANK(O273)=TRUE,"エラー",IF(AV273=1,"エラー",R273*O273/1000)))))</f>
        <v/>
      </c>
      <c r="W273" s="38"/>
      <c r="X273" s="29" t="str">
        <f t="shared" si="144"/>
        <v/>
      </c>
      <c r="Y273" s="6" t="e">
        <f t="shared" si="145"/>
        <v>#N/A</v>
      </c>
      <c r="Z273" s="6" t="e">
        <f t="shared" si="146"/>
        <v>#N/A</v>
      </c>
      <c r="AA273" s="6" t="e">
        <f t="shared" si="147"/>
        <v>#N/A</v>
      </c>
      <c r="AB273" s="6" t="str">
        <f t="shared" si="148"/>
        <v/>
      </c>
      <c r="AC273" s="10">
        <f t="shared" si="149"/>
        <v>1</v>
      </c>
      <c r="AD273" s="6" t="e">
        <f t="shared" ref="AD273:AD336" si="164">IF(AA273=9,0,IF(J273&lt;=2500,IF(J273&lt;=1700,1,2),IF(J273&lt;=12000,IF(J273&lt;=3500,3,4),IF(ISERROR(SEARCH(LEFT(I273,1),"LFMRQST")),4,IF(AND(LEN(I273)&lt;&gt;3,AF273&lt;&gt;"軽"),4,5)))))</f>
        <v>#N/A</v>
      </c>
      <c r="AE273" s="6" t="e">
        <f t="shared" ref="AE273:AE336" si="165">IF(AA273=5,0,IF(AA273=9,0,IF(J273&lt;=2500,IF(J273&lt;=1700,1,2),IF(J273&lt;=12000,IF(J273&lt;=3500,3,4),IF(ISERROR(SEARCH(LEFT(I273,1),"LFMRQST")),4,IF(AND(LEN(I273)&lt;&gt;3,AF273&lt;&gt;"軽"),4,5))))))</f>
        <v>#N/A</v>
      </c>
      <c r="AF273" s="6" t="e">
        <f t="shared" si="150"/>
        <v>#N/A</v>
      </c>
      <c r="AG273" s="6" t="e">
        <f t="shared" ref="AG273:AG336" si="166">VLOOKUP(AI273,排出係数表,9,FALSE)</f>
        <v>#N/A</v>
      </c>
      <c r="AH273" s="11" t="str">
        <f t="shared" si="151"/>
        <v xml:space="preserve"> </v>
      </c>
      <c r="AI273" s="6" t="e">
        <f t="shared" ref="AI273:AI336" si="167">CONCATENATE(Y273,AE273,AF273,AB273)</f>
        <v>#N/A</v>
      </c>
      <c r="AJ273" s="6" t="e">
        <f t="shared" si="152"/>
        <v>#N/A</v>
      </c>
      <c r="AK273" s="6" t="e">
        <f t="shared" ref="AK273:AK336" si="168">VLOOKUP(AI273,排出係数表,6,FALSE)</f>
        <v>#N/A</v>
      </c>
      <c r="AL273" s="6" t="e">
        <f t="shared" si="139"/>
        <v>#N/A</v>
      </c>
      <c r="AM273" s="6" t="e">
        <f t="shared" si="153"/>
        <v>#N/A</v>
      </c>
      <c r="AN273" s="6" t="e">
        <f t="shared" ref="AN273:AN336" si="169">VLOOKUP(AI273,排出係数表,7,FALSE)</f>
        <v>#N/A</v>
      </c>
      <c r="AO273" s="6" t="e">
        <f t="shared" si="140"/>
        <v>#N/A</v>
      </c>
      <c r="AP273" s="6" t="e">
        <f t="shared" si="141"/>
        <v>#N/A</v>
      </c>
      <c r="AQ273" s="6" t="e">
        <f t="shared" si="142"/>
        <v>#N/A</v>
      </c>
      <c r="AR273" s="6">
        <f t="shared" si="154"/>
        <v>0</v>
      </c>
      <c r="AS273" s="6" t="e">
        <f t="shared" ref="AS273:AS336" si="170">VLOOKUP(AI273,排出係数表,8,FALSE)</f>
        <v>#N/A</v>
      </c>
      <c r="AT273" s="6" t="str">
        <f t="shared" si="155"/>
        <v/>
      </c>
      <c r="AU273" s="6" t="str">
        <f t="shared" si="156"/>
        <v/>
      </c>
      <c r="AV273" s="6" t="str">
        <f t="shared" si="143"/>
        <v/>
      </c>
      <c r="AW273" s="103"/>
      <c r="BC273" s="3" t="s">
        <v>1216</v>
      </c>
    </row>
    <row r="274" spans="1:55" s="12" customFormat="1" ht="13.5" customHeight="1" x14ac:dyDescent="0.2">
      <c r="A274" s="163">
        <v>259</v>
      </c>
      <c r="B274" s="7"/>
      <c r="C274" s="7"/>
      <c r="D274" s="120"/>
      <c r="E274" s="7"/>
      <c r="F274" s="7"/>
      <c r="G274" s="219"/>
      <c r="H274" s="7"/>
      <c r="I274" s="7"/>
      <c r="J274" s="9"/>
      <c r="K274" s="843"/>
      <c r="L274" s="838"/>
      <c r="M274" s="428"/>
      <c r="N274" s="429"/>
      <c r="O274" s="430"/>
      <c r="P274" s="422" t="str">
        <f t="shared" si="157"/>
        <v/>
      </c>
      <c r="Q274" s="422" t="str">
        <f t="shared" si="158"/>
        <v/>
      </c>
      <c r="R274" s="423" t="str">
        <f t="shared" si="159"/>
        <v/>
      </c>
      <c r="S274" s="424" t="str">
        <f t="shared" si="160"/>
        <v/>
      </c>
      <c r="T274" s="425" t="str">
        <f t="shared" si="161"/>
        <v/>
      </c>
      <c r="U274" s="425" t="str">
        <f t="shared" si="162"/>
        <v/>
      </c>
      <c r="V274" s="426" t="str">
        <f t="shared" si="163"/>
        <v/>
      </c>
      <c r="W274" s="38"/>
      <c r="X274" s="29" t="str">
        <f t="shared" si="144"/>
        <v/>
      </c>
      <c r="Y274" s="6" t="e">
        <f t="shared" si="145"/>
        <v>#N/A</v>
      </c>
      <c r="Z274" s="6" t="e">
        <f t="shared" si="146"/>
        <v>#N/A</v>
      </c>
      <c r="AA274" s="6" t="e">
        <f t="shared" si="147"/>
        <v>#N/A</v>
      </c>
      <c r="AB274" s="6" t="str">
        <f t="shared" si="148"/>
        <v/>
      </c>
      <c r="AC274" s="10">
        <f t="shared" si="149"/>
        <v>1</v>
      </c>
      <c r="AD274" s="6" t="e">
        <f t="shared" si="164"/>
        <v>#N/A</v>
      </c>
      <c r="AE274" s="6" t="e">
        <f t="shared" si="165"/>
        <v>#N/A</v>
      </c>
      <c r="AF274" s="6" t="e">
        <f t="shared" si="150"/>
        <v>#N/A</v>
      </c>
      <c r="AG274" s="6" t="e">
        <f t="shared" si="166"/>
        <v>#N/A</v>
      </c>
      <c r="AH274" s="11" t="str">
        <f t="shared" si="151"/>
        <v xml:space="preserve"> </v>
      </c>
      <c r="AI274" s="6" t="e">
        <f t="shared" si="167"/>
        <v>#N/A</v>
      </c>
      <c r="AJ274" s="6" t="e">
        <f t="shared" si="152"/>
        <v>#N/A</v>
      </c>
      <c r="AK274" s="6" t="e">
        <f t="shared" si="168"/>
        <v>#N/A</v>
      </c>
      <c r="AL274" s="6" t="e">
        <f t="shared" si="139"/>
        <v>#N/A</v>
      </c>
      <c r="AM274" s="6" t="e">
        <f t="shared" si="153"/>
        <v>#N/A</v>
      </c>
      <c r="AN274" s="6" t="e">
        <f t="shared" si="169"/>
        <v>#N/A</v>
      </c>
      <c r="AO274" s="6" t="e">
        <f t="shared" si="140"/>
        <v>#N/A</v>
      </c>
      <c r="AP274" s="6" t="e">
        <f t="shared" si="141"/>
        <v>#N/A</v>
      </c>
      <c r="AQ274" s="6" t="e">
        <f t="shared" si="142"/>
        <v>#N/A</v>
      </c>
      <c r="AR274" s="6">
        <f t="shared" si="154"/>
        <v>0</v>
      </c>
      <c r="AS274" s="6" t="e">
        <f t="shared" si="170"/>
        <v>#N/A</v>
      </c>
      <c r="AT274" s="6" t="str">
        <f t="shared" si="155"/>
        <v/>
      </c>
      <c r="AU274" s="6" t="str">
        <f t="shared" si="156"/>
        <v/>
      </c>
      <c r="AV274" s="6" t="str">
        <f t="shared" si="143"/>
        <v/>
      </c>
      <c r="AW274" s="103"/>
      <c r="BC274" s="3" t="s">
        <v>1217</v>
      </c>
    </row>
    <row r="275" spans="1:55" s="12" customFormat="1" ht="13.5" customHeight="1" x14ac:dyDescent="0.2">
      <c r="A275" s="163">
        <v>260</v>
      </c>
      <c r="B275" s="7"/>
      <c r="C275" s="7"/>
      <c r="D275" s="120"/>
      <c r="E275" s="7"/>
      <c r="F275" s="7"/>
      <c r="G275" s="219"/>
      <c r="H275" s="7"/>
      <c r="I275" s="7"/>
      <c r="J275" s="9"/>
      <c r="K275" s="843"/>
      <c r="L275" s="838"/>
      <c r="M275" s="428"/>
      <c r="N275" s="429"/>
      <c r="O275" s="430"/>
      <c r="P275" s="422" t="str">
        <f t="shared" si="157"/>
        <v/>
      </c>
      <c r="Q275" s="422" t="str">
        <f t="shared" si="158"/>
        <v/>
      </c>
      <c r="R275" s="423" t="str">
        <f t="shared" si="159"/>
        <v/>
      </c>
      <c r="S275" s="424" t="str">
        <f t="shared" si="160"/>
        <v/>
      </c>
      <c r="T275" s="425" t="str">
        <f t="shared" si="161"/>
        <v/>
      </c>
      <c r="U275" s="425" t="str">
        <f t="shared" si="162"/>
        <v/>
      </c>
      <c r="V275" s="426" t="str">
        <f t="shared" si="163"/>
        <v/>
      </c>
      <c r="W275" s="38"/>
      <c r="X275" s="29" t="str">
        <f t="shared" si="144"/>
        <v/>
      </c>
      <c r="Y275" s="6" t="e">
        <f t="shared" si="145"/>
        <v>#N/A</v>
      </c>
      <c r="Z275" s="6" t="e">
        <f t="shared" si="146"/>
        <v>#N/A</v>
      </c>
      <c r="AA275" s="6" t="e">
        <f t="shared" si="147"/>
        <v>#N/A</v>
      </c>
      <c r="AB275" s="6" t="str">
        <f t="shared" si="148"/>
        <v/>
      </c>
      <c r="AC275" s="10">
        <f t="shared" si="149"/>
        <v>1</v>
      </c>
      <c r="AD275" s="6" t="e">
        <f t="shared" si="164"/>
        <v>#N/A</v>
      </c>
      <c r="AE275" s="6" t="e">
        <f t="shared" si="165"/>
        <v>#N/A</v>
      </c>
      <c r="AF275" s="6" t="e">
        <f t="shared" si="150"/>
        <v>#N/A</v>
      </c>
      <c r="AG275" s="6" t="e">
        <f t="shared" si="166"/>
        <v>#N/A</v>
      </c>
      <c r="AH275" s="11" t="str">
        <f t="shared" si="151"/>
        <v xml:space="preserve"> </v>
      </c>
      <c r="AI275" s="6" t="e">
        <f t="shared" si="167"/>
        <v>#N/A</v>
      </c>
      <c r="AJ275" s="6" t="e">
        <f t="shared" si="152"/>
        <v>#N/A</v>
      </c>
      <c r="AK275" s="6" t="e">
        <f t="shared" si="168"/>
        <v>#N/A</v>
      </c>
      <c r="AL275" s="6" t="e">
        <f t="shared" si="139"/>
        <v>#N/A</v>
      </c>
      <c r="AM275" s="6" t="e">
        <f t="shared" si="153"/>
        <v>#N/A</v>
      </c>
      <c r="AN275" s="6" t="e">
        <f t="shared" si="169"/>
        <v>#N/A</v>
      </c>
      <c r="AO275" s="6" t="e">
        <f t="shared" si="140"/>
        <v>#N/A</v>
      </c>
      <c r="AP275" s="6" t="e">
        <f t="shared" si="141"/>
        <v>#N/A</v>
      </c>
      <c r="AQ275" s="6" t="e">
        <f t="shared" si="142"/>
        <v>#N/A</v>
      </c>
      <c r="AR275" s="6">
        <f t="shared" si="154"/>
        <v>0</v>
      </c>
      <c r="AS275" s="6" t="e">
        <f t="shared" si="170"/>
        <v>#N/A</v>
      </c>
      <c r="AT275" s="6" t="str">
        <f t="shared" si="155"/>
        <v/>
      </c>
      <c r="AU275" s="6" t="str">
        <f t="shared" si="156"/>
        <v/>
      </c>
      <c r="AV275" s="6" t="str">
        <f t="shared" si="143"/>
        <v/>
      </c>
      <c r="AW275" s="103"/>
      <c r="BC275" s="3" t="s">
        <v>1218</v>
      </c>
    </row>
    <row r="276" spans="1:55" s="12" customFormat="1" ht="13.5" customHeight="1" x14ac:dyDescent="0.2">
      <c r="A276" s="163">
        <v>261</v>
      </c>
      <c r="B276" s="7"/>
      <c r="C276" s="7"/>
      <c r="D276" s="120"/>
      <c r="E276" s="7"/>
      <c r="F276" s="7"/>
      <c r="G276" s="219"/>
      <c r="H276" s="7"/>
      <c r="I276" s="7"/>
      <c r="J276" s="9"/>
      <c r="K276" s="843"/>
      <c r="L276" s="838"/>
      <c r="M276" s="428"/>
      <c r="N276" s="429"/>
      <c r="O276" s="430"/>
      <c r="P276" s="422" t="str">
        <f t="shared" si="157"/>
        <v/>
      </c>
      <c r="Q276" s="422" t="str">
        <f t="shared" si="158"/>
        <v/>
      </c>
      <c r="R276" s="423" t="str">
        <f t="shared" si="159"/>
        <v/>
      </c>
      <c r="S276" s="424" t="str">
        <f t="shared" si="160"/>
        <v/>
      </c>
      <c r="T276" s="425" t="str">
        <f t="shared" si="161"/>
        <v/>
      </c>
      <c r="U276" s="425" t="str">
        <f t="shared" si="162"/>
        <v/>
      </c>
      <c r="V276" s="426" t="str">
        <f t="shared" si="163"/>
        <v/>
      </c>
      <c r="W276" s="38"/>
      <c r="X276" s="29" t="str">
        <f t="shared" si="144"/>
        <v/>
      </c>
      <c r="Y276" s="6" t="e">
        <f t="shared" si="145"/>
        <v>#N/A</v>
      </c>
      <c r="Z276" s="6" t="e">
        <f t="shared" si="146"/>
        <v>#N/A</v>
      </c>
      <c r="AA276" s="6" t="e">
        <f t="shared" si="147"/>
        <v>#N/A</v>
      </c>
      <c r="AB276" s="6" t="str">
        <f t="shared" si="148"/>
        <v/>
      </c>
      <c r="AC276" s="10">
        <f t="shared" si="149"/>
        <v>1</v>
      </c>
      <c r="AD276" s="6" t="e">
        <f t="shared" si="164"/>
        <v>#N/A</v>
      </c>
      <c r="AE276" s="6" t="e">
        <f t="shared" si="165"/>
        <v>#N/A</v>
      </c>
      <c r="AF276" s="6" t="e">
        <f t="shared" si="150"/>
        <v>#N/A</v>
      </c>
      <c r="AG276" s="6" t="e">
        <f t="shared" si="166"/>
        <v>#N/A</v>
      </c>
      <c r="AH276" s="11" t="str">
        <f t="shared" si="151"/>
        <v xml:space="preserve"> </v>
      </c>
      <c r="AI276" s="6" t="e">
        <f t="shared" si="167"/>
        <v>#N/A</v>
      </c>
      <c r="AJ276" s="6" t="e">
        <f t="shared" si="152"/>
        <v>#N/A</v>
      </c>
      <c r="AK276" s="6" t="e">
        <f t="shared" si="168"/>
        <v>#N/A</v>
      </c>
      <c r="AL276" s="6" t="e">
        <f t="shared" si="139"/>
        <v>#N/A</v>
      </c>
      <c r="AM276" s="6" t="e">
        <f t="shared" si="153"/>
        <v>#N/A</v>
      </c>
      <c r="AN276" s="6" t="e">
        <f t="shared" si="169"/>
        <v>#N/A</v>
      </c>
      <c r="AO276" s="6" t="e">
        <f t="shared" si="140"/>
        <v>#N/A</v>
      </c>
      <c r="AP276" s="6" t="e">
        <f t="shared" si="141"/>
        <v>#N/A</v>
      </c>
      <c r="AQ276" s="6" t="e">
        <f t="shared" si="142"/>
        <v>#N/A</v>
      </c>
      <c r="AR276" s="6">
        <f t="shared" si="154"/>
        <v>0</v>
      </c>
      <c r="AS276" s="6" t="e">
        <f t="shared" si="170"/>
        <v>#N/A</v>
      </c>
      <c r="AT276" s="6" t="str">
        <f t="shared" si="155"/>
        <v/>
      </c>
      <c r="AU276" s="6" t="str">
        <f t="shared" si="156"/>
        <v/>
      </c>
      <c r="AV276" s="6" t="str">
        <f t="shared" si="143"/>
        <v/>
      </c>
      <c r="AW276" s="103"/>
      <c r="BC276" s="3" t="s">
        <v>1219</v>
      </c>
    </row>
    <row r="277" spans="1:55" s="12" customFormat="1" ht="13.5" customHeight="1" x14ac:dyDescent="0.2">
      <c r="A277" s="163">
        <v>262</v>
      </c>
      <c r="B277" s="7"/>
      <c r="C277" s="7"/>
      <c r="D277" s="120"/>
      <c r="E277" s="7"/>
      <c r="F277" s="7"/>
      <c r="G277" s="219"/>
      <c r="H277" s="7"/>
      <c r="I277" s="7"/>
      <c r="J277" s="9"/>
      <c r="K277" s="843"/>
      <c r="L277" s="838"/>
      <c r="M277" s="428"/>
      <c r="N277" s="429"/>
      <c r="O277" s="430"/>
      <c r="P277" s="422" t="str">
        <f t="shared" si="157"/>
        <v/>
      </c>
      <c r="Q277" s="422" t="str">
        <f t="shared" si="158"/>
        <v/>
      </c>
      <c r="R277" s="423" t="str">
        <f t="shared" si="159"/>
        <v/>
      </c>
      <c r="S277" s="424" t="str">
        <f t="shared" si="160"/>
        <v/>
      </c>
      <c r="T277" s="425" t="str">
        <f t="shared" si="161"/>
        <v/>
      </c>
      <c r="U277" s="425" t="str">
        <f t="shared" si="162"/>
        <v/>
      </c>
      <c r="V277" s="426" t="str">
        <f t="shared" si="163"/>
        <v/>
      </c>
      <c r="W277" s="38"/>
      <c r="X277" s="29" t="str">
        <f t="shared" si="144"/>
        <v/>
      </c>
      <c r="Y277" s="6" t="e">
        <f t="shared" si="145"/>
        <v>#N/A</v>
      </c>
      <c r="Z277" s="6" t="e">
        <f t="shared" si="146"/>
        <v>#N/A</v>
      </c>
      <c r="AA277" s="6" t="e">
        <f t="shared" si="147"/>
        <v>#N/A</v>
      </c>
      <c r="AB277" s="6" t="str">
        <f t="shared" si="148"/>
        <v/>
      </c>
      <c r="AC277" s="10">
        <f t="shared" si="149"/>
        <v>1</v>
      </c>
      <c r="AD277" s="6" t="e">
        <f t="shared" si="164"/>
        <v>#N/A</v>
      </c>
      <c r="AE277" s="6" t="e">
        <f t="shared" si="165"/>
        <v>#N/A</v>
      </c>
      <c r="AF277" s="6" t="e">
        <f t="shared" si="150"/>
        <v>#N/A</v>
      </c>
      <c r="AG277" s="6" t="e">
        <f t="shared" si="166"/>
        <v>#N/A</v>
      </c>
      <c r="AH277" s="11" t="str">
        <f t="shared" si="151"/>
        <v xml:space="preserve"> </v>
      </c>
      <c r="AI277" s="6" t="e">
        <f t="shared" si="167"/>
        <v>#N/A</v>
      </c>
      <c r="AJ277" s="6" t="e">
        <f t="shared" si="152"/>
        <v>#N/A</v>
      </c>
      <c r="AK277" s="6" t="e">
        <f t="shared" si="168"/>
        <v>#N/A</v>
      </c>
      <c r="AL277" s="6" t="e">
        <f t="shared" si="139"/>
        <v>#N/A</v>
      </c>
      <c r="AM277" s="6" t="e">
        <f t="shared" si="153"/>
        <v>#N/A</v>
      </c>
      <c r="AN277" s="6" t="e">
        <f t="shared" si="169"/>
        <v>#N/A</v>
      </c>
      <c r="AO277" s="6" t="e">
        <f t="shared" si="140"/>
        <v>#N/A</v>
      </c>
      <c r="AP277" s="6" t="e">
        <f t="shared" si="141"/>
        <v>#N/A</v>
      </c>
      <c r="AQ277" s="6" t="e">
        <f t="shared" si="142"/>
        <v>#N/A</v>
      </c>
      <c r="AR277" s="6">
        <f t="shared" si="154"/>
        <v>0</v>
      </c>
      <c r="AS277" s="6" t="e">
        <f t="shared" si="170"/>
        <v>#N/A</v>
      </c>
      <c r="AT277" s="6" t="str">
        <f t="shared" si="155"/>
        <v/>
      </c>
      <c r="AU277" s="6" t="str">
        <f t="shared" si="156"/>
        <v/>
      </c>
      <c r="AV277" s="6" t="str">
        <f t="shared" si="143"/>
        <v/>
      </c>
      <c r="AW277" s="103"/>
      <c r="BC277" s="3" t="s">
        <v>1220</v>
      </c>
    </row>
    <row r="278" spans="1:55" s="12" customFormat="1" ht="13.5" customHeight="1" x14ac:dyDescent="0.2">
      <c r="A278" s="163">
        <v>263</v>
      </c>
      <c r="B278" s="7"/>
      <c r="C278" s="7"/>
      <c r="D278" s="120"/>
      <c r="E278" s="7"/>
      <c r="F278" s="7"/>
      <c r="G278" s="219"/>
      <c r="H278" s="7"/>
      <c r="I278" s="7"/>
      <c r="J278" s="9"/>
      <c r="K278" s="843"/>
      <c r="L278" s="838"/>
      <c r="M278" s="428"/>
      <c r="N278" s="429"/>
      <c r="O278" s="430"/>
      <c r="P278" s="422" t="str">
        <f t="shared" si="157"/>
        <v/>
      </c>
      <c r="Q278" s="422" t="str">
        <f t="shared" si="158"/>
        <v/>
      </c>
      <c r="R278" s="423" t="str">
        <f t="shared" si="159"/>
        <v/>
      </c>
      <c r="S278" s="424" t="str">
        <f t="shared" si="160"/>
        <v/>
      </c>
      <c r="T278" s="425" t="str">
        <f t="shared" si="161"/>
        <v/>
      </c>
      <c r="U278" s="425" t="str">
        <f t="shared" si="162"/>
        <v/>
      </c>
      <c r="V278" s="426" t="str">
        <f t="shared" si="163"/>
        <v/>
      </c>
      <c r="W278" s="38"/>
      <c r="X278" s="29" t="str">
        <f t="shared" si="144"/>
        <v/>
      </c>
      <c r="Y278" s="6" t="e">
        <f t="shared" si="145"/>
        <v>#N/A</v>
      </c>
      <c r="Z278" s="6" t="e">
        <f t="shared" si="146"/>
        <v>#N/A</v>
      </c>
      <c r="AA278" s="6" t="e">
        <f t="shared" si="147"/>
        <v>#N/A</v>
      </c>
      <c r="AB278" s="6" t="str">
        <f t="shared" si="148"/>
        <v/>
      </c>
      <c r="AC278" s="10">
        <f t="shared" si="149"/>
        <v>1</v>
      </c>
      <c r="AD278" s="6" t="e">
        <f t="shared" si="164"/>
        <v>#N/A</v>
      </c>
      <c r="AE278" s="6" t="e">
        <f t="shared" si="165"/>
        <v>#N/A</v>
      </c>
      <c r="AF278" s="6" t="e">
        <f t="shared" si="150"/>
        <v>#N/A</v>
      </c>
      <c r="AG278" s="6" t="e">
        <f t="shared" si="166"/>
        <v>#N/A</v>
      </c>
      <c r="AH278" s="11" t="str">
        <f t="shared" si="151"/>
        <v xml:space="preserve"> </v>
      </c>
      <c r="AI278" s="6" t="e">
        <f t="shared" si="167"/>
        <v>#N/A</v>
      </c>
      <c r="AJ278" s="6" t="e">
        <f t="shared" si="152"/>
        <v>#N/A</v>
      </c>
      <c r="AK278" s="6" t="e">
        <f t="shared" si="168"/>
        <v>#N/A</v>
      </c>
      <c r="AL278" s="6" t="e">
        <f t="shared" si="139"/>
        <v>#N/A</v>
      </c>
      <c r="AM278" s="6" t="e">
        <f t="shared" si="153"/>
        <v>#N/A</v>
      </c>
      <c r="AN278" s="6" t="e">
        <f t="shared" si="169"/>
        <v>#N/A</v>
      </c>
      <c r="AO278" s="6" t="e">
        <f t="shared" si="140"/>
        <v>#N/A</v>
      </c>
      <c r="AP278" s="6" t="e">
        <f t="shared" si="141"/>
        <v>#N/A</v>
      </c>
      <c r="AQ278" s="6" t="e">
        <f t="shared" si="142"/>
        <v>#N/A</v>
      </c>
      <c r="AR278" s="6">
        <f t="shared" si="154"/>
        <v>0</v>
      </c>
      <c r="AS278" s="6" t="e">
        <f t="shared" si="170"/>
        <v>#N/A</v>
      </c>
      <c r="AT278" s="6" t="str">
        <f t="shared" si="155"/>
        <v/>
      </c>
      <c r="AU278" s="6" t="str">
        <f t="shared" si="156"/>
        <v/>
      </c>
      <c r="AV278" s="6" t="str">
        <f t="shared" si="143"/>
        <v/>
      </c>
      <c r="AW278" s="103"/>
      <c r="BC278" s="3" t="s">
        <v>1221</v>
      </c>
    </row>
    <row r="279" spans="1:55" s="12" customFormat="1" ht="13.5" customHeight="1" x14ac:dyDescent="0.2">
      <c r="A279" s="163">
        <v>264</v>
      </c>
      <c r="B279" s="7"/>
      <c r="C279" s="7"/>
      <c r="D279" s="120"/>
      <c r="E279" s="7"/>
      <c r="F279" s="7"/>
      <c r="G279" s="219"/>
      <c r="H279" s="7"/>
      <c r="I279" s="7"/>
      <c r="J279" s="9"/>
      <c r="K279" s="843"/>
      <c r="L279" s="838"/>
      <c r="M279" s="428"/>
      <c r="N279" s="429"/>
      <c r="O279" s="430"/>
      <c r="P279" s="422" t="str">
        <f t="shared" si="157"/>
        <v/>
      </c>
      <c r="Q279" s="422" t="str">
        <f t="shared" si="158"/>
        <v/>
      </c>
      <c r="R279" s="423" t="str">
        <f t="shared" si="159"/>
        <v/>
      </c>
      <c r="S279" s="424" t="str">
        <f t="shared" si="160"/>
        <v/>
      </c>
      <c r="T279" s="425" t="str">
        <f t="shared" si="161"/>
        <v/>
      </c>
      <c r="U279" s="425" t="str">
        <f t="shared" si="162"/>
        <v/>
      </c>
      <c r="V279" s="426" t="str">
        <f t="shared" si="163"/>
        <v/>
      </c>
      <c r="W279" s="38"/>
      <c r="X279" s="29" t="str">
        <f t="shared" si="144"/>
        <v/>
      </c>
      <c r="Y279" s="6" t="e">
        <f t="shared" si="145"/>
        <v>#N/A</v>
      </c>
      <c r="Z279" s="6" t="e">
        <f t="shared" si="146"/>
        <v>#N/A</v>
      </c>
      <c r="AA279" s="6" t="e">
        <f t="shared" si="147"/>
        <v>#N/A</v>
      </c>
      <c r="AB279" s="6" t="str">
        <f t="shared" si="148"/>
        <v/>
      </c>
      <c r="AC279" s="10">
        <f t="shared" si="149"/>
        <v>1</v>
      </c>
      <c r="AD279" s="6" t="e">
        <f t="shared" si="164"/>
        <v>#N/A</v>
      </c>
      <c r="AE279" s="6" t="e">
        <f t="shared" si="165"/>
        <v>#N/A</v>
      </c>
      <c r="AF279" s="6" t="e">
        <f t="shared" si="150"/>
        <v>#N/A</v>
      </c>
      <c r="AG279" s="6" t="e">
        <f t="shared" si="166"/>
        <v>#N/A</v>
      </c>
      <c r="AH279" s="11" t="str">
        <f t="shared" si="151"/>
        <v xml:space="preserve"> </v>
      </c>
      <c r="AI279" s="6" t="e">
        <f t="shared" si="167"/>
        <v>#N/A</v>
      </c>
      <c r="AJ279" s="6" t="e">
        <f t="shared" si="152"/>
        <v>#N/A</v>
      </c>
      <c r="AK279" s="6" t="e">
        <f t="shared" si="168"/>
        <v>#N/A</v>
      </c>
      <c r="AL279" s="6" t="e">
        <f t="shared" si="139"/>
        <v>#N/A</v>
      </c>
      <c r="AM279" s="6" t="e">
        <f t="shared" si="153"/>
        <v>#N/A</v>
      </c>
      <c r="AN279" s="6" t="e">
        <f t="shared" si="169"/>
        <v>#N/A</v>
      </c>
      <c r="AO279" s="6" t="e">
        <f t="shared" si="140"/>
        <v>#N/A</v>
      </c>
      <c r="AP279" s="6" t="e">
        <f t="shared" si="141"/>
        <v>#N/A</v>
      </c>
      <c r="AQ279" s="6" t="e">
        <f t="shared" si="142"/>
        <v>#N/A</v>
      </c>
      <c r="AR279" s="6">
        <f t="shared" si="154"/>
        <v>0</v>
      </c>
      <c r="AS279" s="6" t="e">
        <f t="shared" si="170"/>
        <v>#N/A</v>
      </c>
      <c r="AT279" s="6" t="str">
        <f t="shared" si="155"/>
        <v/>
      </c>
      <c r="AU279" s="6" t="str">
        <f t="shared" si="156"/>
        <v/>
      </c>
      <c r="AV279" s="6" t="str">
        <f t="shared" si="143"/>
        <v/>
      </c>
      <c r="AW279" s="103"/>
      <c r="BC279" s="3" t="s">
        <v>1222</v>
      </c>
    </row>
    <row r="280" spans="1:55" s="12" customFormat="1" ht="13.5" customHeight="1" x14ac:dyDescent="0.2">
      <c r="A280" s="163">
        <v>265</v>
      </c>
      <c r="B280" s="7"/>
      <c r="C280" s="7"/>
      <c r="D280" s="120"/>
      <c r="E280" s="7"/>
      <c r="F280" s="7"/>
      <c r="G280" s="219"/>
      <c r="H280" s="7"/>
      <c r="I280" s="7"/>
      <c r="J280" s="9"/>
      <c r="K280" s="843"/>
      <c r="L280" s="838"/>
      <c r="M280" s="428"/>
      <c r="N280" s="429"/>
      <c r="O280" s="430"/>
      <c r="P280" s="422" t="str">
        <f t="shared" si="157"/>
        <v/>
      </c>
      <c r="Q280" s="422" t="str">
        <f t="shared" si="158"/>
        <v/>
      </c>
      <c r="R280" s="423" t="str">
        <f t="shared" si="159"/>
        <v/>
      </c>
      <c r="S280" s="424" t="str">
        <f t="shared" si="160"/>
        <v/>
      </c>
      <c r="T280" s="425" t="str">
        <f t="shared" si="161"/>
        <v/>
      </c>
      <c r="U280" s="425" t="str">
        <f t="shared" si="162"/>
        <v/>
      </c>
      <c r="V280" s="426" t="str">
        <f t="shared" si="163"/>
        <v/>
      </c>
      <c r="W280" s="38"/>
      <c r="X280" s="29" t="str">
        <f t="shared" si="144"/>
        <v/>
      </c>
      <c r="Y280" s="6" t="e">
        <f t="shared" si="145"/>
        <v>#N/A</v>
      </c>
      <c r="Z280" s="6" t="e">
        <f t="shared" si="146"/>
        <v>#N/A</v>
      </c>
      <c r="AA280" s="6" t="e">
        <f t="shared" si="147"/>
        <v>#N/A</v>
      </c>
      <c r="AB280" s="6" t="str">
        <f t="shared" si="148"/>
        <v/>
      </c>
      <c r="AC280" s="10">
        <f t="shared" si="149"/>
        <v>1</v>
      </c>
      <c r="AD280" s="6" t="e">
        <f t="shared" si="164"/>
        <v>#N/A</v>
      </c>
      <c r="AE280" s="6" t="e">
        <f t="shared" si="165"/>
        <v>#N/A</v>
      </c>
      <c r="AF280" s="6" t="e">
        <f t="shared" si="150"/>
        <v>#N/A</v>
      </c>
      <c r="AG280" s="6" t="e">
        <f t="shared" si="166"/>
        <v>#N/A</v>
      </c>
      <c r="AH280" s="11" t="str">
        <f t="shared" si="151"/>
        <v xml:space="preserve"> </v>
      </c>
      <c r="AI280" s="6" t="e">
        <f t="shared" si="167"/>
        <v>#N/A</v>
      </c>
      <c r="AJ280" s="6" t="e">
        <f t="shared" si="152"/>
        <v>#N/A</v>
      </c>
      <c r="AK280" s="6" t="e">
        <f t="shared" si="168"/>
        <v>#N/A</v>
      </c>
      <c r="AL280" s="6" t="e">
        <f t="shared" si="139"/>
        <v>#N/A</v>
      </c>
      <c r="AM280" s="6" t="e">
        <f t="shared" si="153"/>
        <v>#N/A</v>
      </c>
      <c r="AN280" s="6" t="e">
        <f t="shared" si="169"/>
        <v>#N/A</v>
      </c>
      <c r="AO280" s="6" t="e">
        <f t="shared" si="140"/>
        <v>#N/A</v>
      </c>
      <c r="AP280" s="6" t="e">
        <f t="shared" si="141"/>
        <v>#N/A</v>
      </c>
      <c r="AQ280" s="6" t="e">
        <f t="shared" si="142"/>
        <v>#N/A</v>
      </c>
      <c r="AR280" s="6">
        <f t="shared" si="154"/>
        <v>0</v>
      </c>
      <c r="AS280" s="6" t="e">
        <f t="shared" si="170"/>
        <v>#N/A</v>
      </c>
      <c r="AT280" s="6" t="str">
        <f t="shared" si="155"/>
        <v/>
      </c>
      <c r="AU280" s="6" t="str">
        <f t="shared" si="156"/>
        <v/>
      </c>
      <c r="AV280" s="6" t="str">
        <f t="shared" si="143"/>
        <v/>
      </c>
      <c r="AW280" s="103"/>
      <c r="BC280" s="3" t="s">
        <v>1223</v>
      </c>
    </row>
    <row r="281" spans="1:55" s="12" customFormat="1" ht="13.5" customHeight="1" x14ac:dyDescent="0.2">
      <c r="A281" s="163">
        <v>266</v>
      </c>
      <c r="B281" s="7"/>
      <c r="C281" s="7"/>
      <c r="D281" s="120"/>
      <c r="E281" s="7"/>
      <c r="F281" s="7"/>
      <c r="G281" s="219"/>
      <c r="H281" s="7"/>
      <c r="I281" s="7"/>
      <c r="J281" s="9"/>
      <c r="K281" s="843"/>
      <c r="L281" s="838"/>
      <c r="M281" s="428"/>
      <c r="N281" s="429"/>
      <c r="O281" s="430"/>
      <c r="P281" s="422" t="str">
        <f t="shared" si="157"/>
        <v/>
      </c>
      <c r="Q281" s="422" t="str">
        <f t="shared" si="158"/>
        <v/>
      </c>
      <c r="R281" s="423" t="str">
        <f t="shared" si="159"/>
        <v/>
      </c>
      <c r="S281" s="424" t="str">
        <f t="shared" si="160"/>
        <v/>
      </c>
      <c r="T281" s="425" t="str">
        <f t="shared" si="161"/>
        <v/>
      </c>
      <c r="U281" s="425" t="str">
        <f t="shared" si="162"/>
        <v/>
      </c>
      <c r="V281" s="426" t="str">
        <f t="shared" si="163"/>
        <v/>
      </c>
      <c r="W281" s="38"/>
      <c r="X281" s="29" t="str">
        <f t="shared" si="144"/>
        <v/>
      </c>
      <c r="Y281" s="6" t="e">
        <f t="shared" si="145"/>
        <v>#N/A</v>
      </c>
      <c r="Z281" s="6" t="e">
        <f t="shared" si="146"/>
        <v>#N/A</v>
      </c>
      <c r="AA281" s="6" t="e">
        <f t="shared" si="147"/>
        <v>#N/A</v>
      </c>
      <c r="AB281" s="6" t="str">
        <f t="shared" si="148"/>
        <v/>
      </c>
      <c r="AC281" s="10">
        <f t="shared" si="149"/>
        <v>1</v>
      </c>
      <c r="AD281" s="6" t="e">
        <f t="shared" si="164"/>
        <v>#N/A</v>
      </c>
      <c r="AE281" s="6" t="e">
        <f t="shared" si="165"/>
        <v>#N/A</v>
      </c>
      <c r="AF281" s="6" t="e">
        <f t="shared" si="150"/>
        <v>#N/A</v>
      </c>
      <c r="AG281" s="6" t="e">
        <f t="shared" si="166"/>
        <v>#N/A</v>
      </c>
      <c r="AH281" s="11" t="str">
        <f t="shared" si="151"/>
        <v xml:space="preserve"> </v>
      </c>
      <c r="AI281" s="6" t="e">
        <f t="shared" si="167"/>
        <v>#N/A</v>
      </c>
      <c r="AJ281" s="6" t="e">
        <f t="shared" si="152"/>
        <v>#N/A</v>
      </c>
      <c r="AK281" s="6" t="e">
        <f t="shared" si="168"/>
        <v>#N/A</v>
      </c>
      <c r="AL281" s="6" t="e">
        <f t="shared" si="139"/>
        <v>#N/A</v>
      </c>
      <c r="AM281" s="6" t="e">
        <f t="shared" si="153"/>
        <v>#N/A</v>
      </c>
      <c r="AN281" s="6" t="e">
        <f t="shared" si="169"/>
        <v>#N/A</v>
      </c>
      <c r="AO281" s="6" t="e">
        <f t="shared" si="140"/>
        <v>#N/A</v>
      </c>
      <c r="AP281" s="6" t="e">
        <f t="shared" si="141"/>
        <v>#N/A</v>
      </c>
      <c r="AQ281" s="6" t="e">
        <f t="shared" si="142"/>
        <v>#N/A</v>
      </c>
      <c r="AR281" s="6">
        <f t="shared" si="154"/>
        <v>0</v>
      </c>
      <c r="AS281" s="6" t="e">
        <f t="shared" si="170"/>
        <v>#N/A</v>
      </c>
      <c r="AT281" s="6" t="str">
        <f t="shared" si="155"/>
        <v/>
      </c>
      <c r="AU281" s="6" t="str">
        <f t="shared" si="156"/>
        <v/>
      </c>
      <c r="AV281" s="6" t="str">
        <f t="shared" si="143"/>
        <v/>
      </c>
      <c r="AW281" s="103"/>
      <c r="BC281" s="3" t="s">
        <v>1224</v>
      </c>
    </row>
    <row r="282" spans="1:55" s="12" customFormat="1" ht="13.5" customHeight="1" x14ac:dyDescent="0.2">
      <c r="A282" s="163">
        <v>267</v>
      </c>
      <c r="B282" s="7"/>
      <c r="C282" s="7"/>
      <c r="D282" s="120"/>
      <c r="E282" s="7"/>
      <c r="F282" s="7"/>
      <c r="G282" s="219"/>
      <c r="H282" s="7"/>
      <c r="I282" s="7"/>
      <c r="J282" s="9"/>
      <c r="K282" s="843"/>
      <c r="L282" s="838"/>
      <c r="M282" s="428"/>
      <c r="N282" s="429"/>
      <c r="O282" s="430"/>
      <c r="P282" s="422" t="str">
        <f t="shared" si="157"/>
        <v/>
      </c>
      <c r="Q282" s="422" t="str">
        <f t="shared" si="158"/>
        <v/>
      </c>
      <c r="R282" s="423" t="str">
        <f t="shared" si="159"/>
        <v/>
      </c>
      <c r="S282" s="424" t="str">
        <f t="shared" si="160"/>
        <v/>
      </c>
      <c r="T282" s="425" t="str">
        <f t="shared" si="161"/>
        <v/>
      </c>
      <c r="U282" s="425" t="str">
        <f t="shared" si="162"/>
        <v/>
      </c>
      <c r="V282" s="426" t="str">
        <f t="shared" si="163"/>
        <v/>
      </c>
      <c r="W282" s="38"/>
      <c r="X282" s="29" t="str">
        <f t="shared" si="144"/>
        <v/>
      </c>
      <c r="Y282" s="6" t="e">
        <f t="shared" si="145"/>
        <v>#N/A</v>
      </c>
      <c r="Z282" s="6" t="e">
        <f t="shared" si="146"/>
        <v>#N/A</v>
      </c>
      <c r="AA282" s="6" t="e">
        <f t="shared" si="147"/>
        <v>#N/A</v>
      </c>
      <c r="AB282" s="6" t="str">
        <f t="shared" si="148"/>
        <v/>
      </c>
      <c r="AC282" s="10">
        <f t="shared" si="149"/>
        <v>1</v>
      </c>
      <c r="AD282" s="6" t="e">
        <f t="shared" si="164"/>
        <v>#N/A</v>
      </c>
      <c r="AE282" s="6" t="e">
        <f t="shared" si="165"/>
        <v>#N/A</v>
      </c>
      <c r="AF282" s="6" t="e">
        <f t="shared" si="150"/>
        <v>#N/A</v>
      </c>
      <c r="AG282" s="6" t="e">
        <f t="shared" si="166"/>
        <v>#N/A</v>
      </c>
      <c r="AH282" s="11" t="str">
        <f t="shared" si="151"/>
        <v xml:space="preserve"> </v>
      </c>
      <c r="AI282" s="6" t="e">
        <f t="shared" si="167"/>
        <v>#N/A</v>
      </c>
      <c r="AJ282" s="6" t="e">
        <f t="shared" si="152"/>
        <v>#N/A</v>
      </c>
      <c r="AK282" s="6" t="e">
        <f t="shared" si="168"/>
        <v>#N/A</v>
      </c>
      <c r="AL282" s="6" t="e">
        <f t="shared" si="139"/>
        <v>#N/A</v>
      </c>
      <c r="AM282" s="6" t="e">
        <f t="shared" si="153"/>
        <v>#N/A</v>
      </c>
      <c r="AN282" s="6" t="e">
        <f t="shared" si="169"/>
        <v>#N/A</v>
      </c>
      <c r="AO282" s="6" t="e">
        <f t="shared" si="140"/>
        <v>#N/A</v>
      </c>
      <c r="AP282" s="6" t="e">
        <f t="shared" si="141"/>
        <v>#N/A</v>
      </c>
      <c r="AQ282" s="6" t="e">
        <f t="shared" si="142"/>
        <v>#N/A</v>
      </c>
      <c r="AR282" s="6">
        <f t="shared" si="154"/>
        <v>0</v>
      </c>
      <c r="AS282" s="6" t="e">
        <f t="shared" si="170"/>
        <v>#N/A</v>
      </c>
      <c r="AT282" s="6" t="str">
        <f t="shared" si="155"/>
        <v/>
      </c>
      <c r="AU282" s="6" t="str">
        <f t="shared" si="156"/>
        <v/>
      </c>
      <c r="AV282" s="6" t="str">
        <f t="shared" si="143"/>
        <v/>
      </c>
      <c r="AW282" s="103"/>
      <c r="BC282" s="3" t="s">
        <v>1225</v>
      </c>
    </row>
    <row r="283" spans="1:55" s="12" customFormat="1" ht="13.5" customHeight="1" x14ac:dyDescent="0.2">
      <c r="A283" s="163">
        <v>268</v>
      </c>
      <c r="B283" s="7"/>
      <c r="C283" s="7"/>
      <c r="D283" s="120"/>
      <c r="E283" s="7"/>
      <c r="F283" s="7"/>
      <c r="G283" s="219"/>
      <c r="H283" s="7"/>
      <c r="I283" s="7"/>
      <c r="J283" s="9"/>
      <c r="K283" s="843"/>
      <c r="L283" s="838"/>
      <c r="M283" s="428"/>
      <c r="N283" s="429"/>
      <c r="O283" s="430"/>
      <c r="P283" s="422" t="str">
        <f t="shared" si="157"/>
        <v/>
      </c>
      <c r="Q283" s="422" t="str">
        <f t="shared" si="158"/>
        <v/>
      </c>
      <c r="R283" s="423" t="str">
        <f t="shared" si="159"/>
        <v/>
      </c>
      <c r="S283" s="424" t="str">
        <f t="shared" si="160"/>
        <v/>
      </c>
      <c r="T283" s="425" t="str">
        <f t="shared" si="161"/>
        <v/>
      </c>
      <c r="U283" s="425" t="str">
        <f t="shared" si="162"/>
        <v/>
      </c>
      <c r="V283" s="426" t="str">
        <f t="shared" si="163"/>
        <v/>
      </c>
      <c r="W283" s="38"/>
      <c r="X283" s="29" t="str">
        <f t="shared" si="144"/>
        <v/>
      </c>
      <c r="Y283" s="6" t="e">
        <f t="shared" si="145"/>
        <v>#N/A</v>
      </c>
      <c r="Z283" s="6" t="e">
        <f t="shared" si="146"/>
        <v>#N/A</v>
      </c>
      <c r="AA283" s="6" t="e">
        <f t="shared" si="147"/>
        <v>#N/A</v>
      </c>
      <c r="AB283" s="6" t="str">
        <f t="shared" si="148"/>
        <v/>
      </c>
      <c r="AC283" s="10">
        <f t="shared" si="149"/>
        <v>1</v>
      </c>
      <c r="AD283" s="6" t="e">
        <f t="shared" si="164"/>
        <v>#N/A</v>
      </c>
      <c r="AE283" s="6" t="e">
        <f t="shared" si="165"/>
        <v>#N/A</v>
      </c>
      <c r="AF283" s="6" t="e">
        <f t="shared" si="150"/>
        <v>#N/A</v>
      </c>
      <c r="AG283" s="6" t="e">
        <f t="shared" si="166"/>
        <v>#N/A</v>
      </c>
      <c r="AH283" s="11" t="str">
        <f t="shared" si="151"/>
        <v xml:space="preserve"> </v>
      </c>
      <c r="AI283" s="6" t="e">
        <f t="shared" si="167"/>
        <v>#N/A</v>
      </c>
      <c r="AJ283" s="6" t="e">
        <f t="shared" si="152"/>
        <v>#N/A</v>
      </c>
      <c r="AK283" s="6" t="e">
        <f t="shared" si="168"/>
        <v>#N/A</v>
      </c>
      <c r="AL283" s="6" t="e">
        <f t="shared" si="139"/>
        <v>#N/A</v>
      </c>
      <c r="AM283" s="6" t="e">
        <f t="shared" si="153"/>
        <v>#N/A</v>
      </c>
      <c r="AN283" s="6" t="e">
        <f t="shared" si="169"/>
        <v>#N/A</v>
      </c>
      <c r="AO283" s="6" t="e">
        <f t="shared" si="140"/>
        <v>#N/A</v>
      </c>
      <c r="AP283" s="6" t="e">
        <f t="shared" si="141"/>
        <v>#N/A</v>
      </c>
      <c r="AQ283" s="6" t="e">
        <f t="shared" si="142"/>
        <v>#N/A</v>
      </c>
      <c r="AR283" s="6">
        <f t="shared" si="154"/>
        <v>0</v>
      </c>
      <c r="AS283" s="6" t="e">
        <f t="shared" si="170"/>
        <v>#N/A</v>
      </c>
      <c r="AT283" s="6" t="str">
        <f t="shared" si="155"/>
        <v/>
      </c>
      <c r="AU283" s="6" t="str">
        <f t="shared" si="156"/>
        <v/>
      </c>
      <c r="AV283" s="6" t="str">
        <f t="shared" si="143"/>
        <v/>
      </c>
      <c r="AW283" s="103"/>
      <c r="BC283" s="3" t="s">
        <v>1226</v>
      </c>
    </row>
    <row r="284" spans="1:55" s="12" customFormat="1" ht="13.5" customHeight="1" x14ac:dyDescent="0.2">
      <c r="A284" s="163">
        <v>269</v>
      </c>
      <c r="B284" s="7"/>
      <c r="C284" s="7"/>
      <c r="D284" s="120"/>
      <c r="E284" s="7"/>
      <c r="F284" s="7"/>
      <c r="G284" s="219"/>
      <c r="H284" s="7"/>
      <c r="I284" s="7"/>
      <c r="J284" s="9"/>
      <c r="K284" s="843"/>
      <c r="L284" s="838"/>
      <c r="M284" s="428"/>
      <c r="N284" s="429"/>
      <c r="O284" s="430"/>
      <c r="P284" s="422" t="str">
        <f t="shared" si="157"/>
        <v/>
      </c>
      <c r="Q284" s="422" t="str">
        <f t="shared" si="158"/>
        <v/>
      </c>
      <c r="R284" s="423" t="str">
        <f t="shared" si="159"/>
        <v/>
      </c>
      <c r="S284" s="424" t="str">
        <f t="shared" si="160"/>
        <v/>
      </c>
      <c r="T284" s="425" t="str">
        <f t="shared" si="161"/>
        <v/>
      </c>
      <c r="U284" s="425" t="str">
        <f t="shared" si="162"/>
        <v/>
      </c>
      <c r="V284" s="426" t="str">
        <f t="shared" si="163"/>
        <v/>
      </c>
      <c r="W284" s="38"/>
      <c r="X284" s="29" t="str">
        <f t="shared" si="144"/>
        <v/>
      </c>
      <c r="Y284" s="6" t="e">
        <f t="shared" si="145"/>
        <v>#N/A</v>
      </c>
      <c r="Z284" s="6" t="e">
        <f t="shared" si="146"/>
        <v>#N/A</v>
      </c>
      <c r="AA284" s="6" t="e">
        <f t="shared" si="147"/>
        <v>#N/A</v>
      </c>
      <c r="AB284" s="6" t="str">
        <f t="shared" si="148"/>
        <v/>
      </c>
      <c r="AC284" s="10">
        <f t="shared" si="149"/>
        <v>1</v>
      </c>
      <c r="AD284" s="6" t="e">
        <f t="shared" si="164"/>
        <v>#N/A</v>
      </c>
      <c r="AE284" s="6" t="e">
        <f t="shared" si="165"/>
        <v>#N/A</v>
      </c>
      <c r="AF284" s="6" t="e">
        <f t="shared" si="150"/>
        <v>#N/A</v>
      </c>
      <c r="AG284" s="6" t="e">
        <f t="shared" si="166"/>
        <v>#N/A</v>
      </c>
      <c r="AH284" s="11" t="str">
        <f t="shared" si="151"/>
        <v xml:space="preserve"> </v>
      </c>
      <c r="AI284" s="6" t="e">
        <f t="shared" si="167"/>
        <v>#N/A</v>
      </c>
      <c r="AJ284" s="6" t="e">
        <f t="shared" si="152"/>
        <v>#N/A</v>
      </c>
      <c r="AK284" s="6" t="e">
        <f t="shared" si="168"/>
        <v>#N/A</v>
      </c>
      <c r="AL284" s="6" t="e">
        <f t="shared" si="139"/>
        <v>#N/A</v>
      </c>
      <c r="AM284" s="6" t="e">
        <f t="shared" si="153"/>
        <v>#N/A</v>
      </c>
      <c r="AN284" s="6" t="e">
        <f t="shared" si="169"/>
        <v>#N/A</v>
      </c>
      <c r="AO284" s="6" t="e">
        <f t="shared" si="140"/>
        <v>#N/A</v>
      </c>
      <c r="AP284" s="6" t="e">
        <f t="shared" si="141"/>
        <v>#N/A</v>
      </c>
      <c r="AQ284" s="6" t="e">
        <f t="shared" si="142"/>
        <v>#N/A</v>
      </c>
      <c r="AR284" s="6">
        <f t="shared" si="154"/>
        <v>0</v>
      </c>
      <c r="AS284" s="6" t="e">
        <f t="shared" si="170"/>
        <v>#N/A</v>
      </c>
      <c r="AT284" s="6" t="str">
        <f t="shared" si="155"/>
        <v/>
      </c>
      <c r="AU284" s="6" t="str">
        <f t="shared" si="156"/>
        <v/>
      </c>
      <c r="AV284" s="6" t="str">
        <f t="shared" si="143"/>
        <v/>
      </c>
      <c r="AW284" s="103"/>
      <c r="BC284" s="3" t="s">
        <v>1227</v>
      </c>
    </row>
    <row r="285" spans="1:55" s="12" customFormat="1" ht="13.5" customHeight="1" x14ac:dyDescent="0.2">
      <c r="A285" s="163">
        <v>270</v>
      </c>
      <c r="B285" s="7"/>
      <c r="C285" s="7"/>
      <c r="D285" s="120"/>
      <c r="E285" s="7"/>
      <c r="F285" s="7"/>
      <c r="G285" s="219"/>
      <c r="H285" s="7"/>
      <c r="I285" s="7"/>
      <c r="J285" s="9"/>
      <c r="K285" s="843"/>
      <c r="L285" s="838"/>
      <c r="M285" s="428"/>
      <c r="N285" s="429"/>
      <c r="O285" s="430"/>
      <c r="P285" s="422" t="str">
        <f t="shared" si="157"/>
        <v/>
      </c>
      <c r="Q285" s="422" t="str">
        <f t="shared" si="158"/>
        <v/>
      </c>
      <c r="R285" s="423" t="str">
        <f t="shared" si="159"/>
        <v/>
      </c>
      <c r="S285" s="424" t="str">
        <f t="shared" si="160"/>
        <v/>
      </c>
      <c r="T285" s="425" t="str">
        <f t="shared" si="161"/>
        <v/>
      </c>
      <c r="U285" s="425" t="str">
        <f t="shared" si="162"/>
        <v/>
      </c>
      <c r="V285" s="426" t="str">
        <f t="shared" si="163"/>
        <v/>
      </c>
      <c r="W285" s="38"/>
      <c r="X285" s="29" t="str">
        <f t="shared" si="144"/>
        <v/>
      </c>
      <c r="Y285" s="6" t="e">
        <f t="shared" si="145"/>
        <v>#N/A</v>
      </c>
      <c r="Z285" s="6" t="e">
        <f t="shared" si="146"/>
        <v>#N/A</v>
      </c>
      <c r="AA285" s="6" t="e">
        <f t="shared" si="147"/>
        <v>#N/A</v>
      </c>
      <c r="AB285" s="6" t="str">
        <f t="shared" si="148"/>
        <v/>
      </c>
      <c r="AC285" s="10">
        <f t="shared" si="149"/>
        <v>1</v>
      </c>
      <c r="AD285" s="6" t="e">
        <f t="shared" si="164"/>
        <v>#N/A</v>
      </c>
      <c r="AE285" s="6" t="e">
        <f t="shared" si="165"/>
        <v>#N/A</v>
      </c>
      <c r="AF285" s="6" t="e">
        <f t="shared" si="150"/>
        <v>#N/A</v>
      </c>
      <c r="AG285" s="6" t="e">
        <f t="shared" si="166"/>
        <v>#N/A</v>
      </c>
      <c r="AH285" s="11" t="str">
        <f t="shared" si="151"/>
        <v xml:space="preserve"> </v>
      </c>
      <c r="AI285" s="6" t="e">
        <f t="shared" si="167"/>
        <v>#N/A</v>
      </c>
      <c r="AJ285" s="6" t="e">
        <f t="shared" si="152"/>
        <v>#N/A</v>
      </c>
      <c r="AK285" s="6" t="e">
        <f t="shared" si="168"/>
        <v>#N/A</v>
      </c>
      <c r="AL285" s="6" t="e">
        <f t="shared" si="139"/>
        <v>#N/A</v>
      </c>
      <c r="AM285" s="6" t="e">
        <f t="shared" si="153"/>
        <v>#N/A</v>
      </c>
      <c r="AN285" s="6" t="e">
        <f t="shared" si="169"/>
        <v>#N/A</v>
      </c>
      <c r="AO285" s="6" t="e">
        <f t="shared" si="140"/>
        <v>#N/A</v>
      </c>
      <c r="AP285" s="6" t="e">
        <f t="shared" si="141"/>
        <v>#N/A</v>
      </c>
      <c r="AQ285" s="6" t="e">
        <f t="shared" si="142"/>
        <v>#N/A</v>
      </c>
      <c r="AR285" s="6">
        <f t="shared" si="154"/>
        <v>0</v>
      </c>
      <c r="AS285" s="6" t="e">
        <f t="shared" si="170"/>
        <v>#N/A</v>
      </c>
      <c r="AT285" s="6" t="str">
        <f t="shared" si="155"/>
        <v/>
      </c>
      <c r="AU285" s="6" t="str">
        <f t="shared" si="156"/>
        <v/>
      </c>
      <c r="AV285" s="6" t="str">
        <f t="shared" si="143"/>
        <v/>
      </c>
      <c r="AW285" s="103"/>
      <c r="BC285" s="3" t="s">
        <v>1228</v>
      </c>
    </row>
    <row r="286" spans="1:55" s="12" customFormat="1" ht="13.5" customHeight="1" x14ac:dyDescent="0.2">
      <c r="A286" s="163">
        <v>271</v>
      </c>
      <c r="B286" s="7"/>
      <c r="C286" s="7"/>
      <c r="D286" s="120"/>
      <c r="E286" s="7"/>
      <c r="F286" s="7"/>
      <c r="G286" s="219"/>
      <c r="H286" s="7"/>
      <c r="I286" s="7"/>
      <c r="J286" s="9"/>
      <c r="K286" s="843"/>
      <c r="L286" s="838"/>
      <c r="M286" s="428"/>
      <c r="N286" s="429"/>
      <c r="O286" s="430"/>
      <c r="P286" s="422" t="str">
        <f t="shared" si="157"/>
        <v/>
      </c>
      <c r="Q286" s="422" t="str">
        <f t="shared" si="158"/>
        <v/>
      </c>
      <c r="R286" s="423" t="str">
        <f t="shared" si="159"/>
        <v/>
      </c>
      <c r="S286" s="424" t="str">
        <f t="shared" si="160"/>
        <v/>
      </c>
      <c r="T286" s="425" t="str">
        <f t="shared" si="161"/>
        <v/>
      </c>
      <c r="U286" s="425" t="str">
        <f t="shared" si="162"/>
        <v/>
      </c>
      <c r="V286" s="426" t="str">
        <f t="shared" si="163"/>
        <v/>
      </c>
      <c r="W286" s="38"/>
      <c r="X286" s="29" t="str">
        <f t="shared" si="144"/>
        <v/>
      </c>
      <c r="Y286" s="6" t="e">
        <f t="shared" si="145"/>
        <v>#N/A</v>
      </c>
      <c r="Z286" s="6" t="e">
        <f t="shared" si="146"/>
        <v>#N/A</v>
      </c>
      <c r="AA286" s="6" t="e">
        <f t="shared" si="147"/>
        <v>#N/A</v>
      </c>
      <c r="AB286" s="6" t="str">
        <f t="shared" si="148"/>
        <v/>
      </c>
      <c r="AC286" s="10">
        <f t="shared" si="149"/>
        <v>1</v>
      </c>
      <c r="AD286" s="6" t="e">
        <f t="shared" si="164"/>
        <v>#N/A</v>
      </c>
      <c r="AE286" s="6" t="e">
        <f t="shared" si="165"/>
        <v>#N/A</v>
      </c>
      <c r="AF286" s="6" t="e">
        <f t="shared" si="150"/>
        <v>#N/A</v>
      </c>
      <c r="AG286" s="6" t="e">
        <f t="shared" si="166"/>
        <v>#N/A</v>
      </c>
      <c r="AH286" s="11" t="str">
        <f t="shared" si="151"/>
        <v xml:space="preserve"> </v>
      </c>
      <c r="AI286" s="6" t="e">
        <f t="shared" si="167"/>
        <v>#N/A</v>
      </c>
      <c r="AJ286" s="6" t="e">
        <f t="shared" si="152"/>
        <v>#N/A</v>
      </c>
      <c r="AK286" s="6" t="e">
        <f t="shared" si="168"/>
        <v>#N/A</v>
      </c>
      <c r="AL286" s="6" t="e">
        <f t="shared" si="139"/>
        <v>#N/A</v>
      </c>
      <c r="AM286" s="6" t="e">
        <f t="shared" si="153"/>
        <v>#N/A</v>
      </c>
      <c r="AN286" s="6" t="e">
        <f t="shared" si="169"/>
        <v>#N/A</v>
      </c>
      <c r="AO286" s="6" t="e">
        <f t="shared" si="140"/>
        <v>#N/A</v>
      </c>
      <c r="AP286" s="6" t="e">
        <f t="shared" si="141"/>
        <v>#N/A</v>
      </c>
      <c r="AQ286" s="6" t="e">
        <f t="shared" si="142"/>
        <v>#N/A</v>
      </c>
      <c r="AR286" s="6">
        <f t="shared" si="154"/>
        <v>0</v>
      </c>
      <c r="AS286" s="6" t="e">
        <f t="shared" si="170"/>
        <v>#N/A</v>
      </c>
      <c r="AT286" s="6" t="str">
        <f t="shared" si="155"/>
        <v/>
      </c>
      <c r="AU286" s="6" t="str">
        <f t="shared" si="156"/>
        <v/>
      </c>
      <c r="AV286" s="6" t="str">
        <f t="shared" si="143"/>
        <v/>
      </c>
      <c r="AW286" s="103"/>
      <c r="BC286" s="3" t="s">
        <v>1229</v>
      </c>
    </row>
    <row r="287" spans="1:55" s="12" customFormat="1" ht="13.5" customHeight="1" x14ac:dyDescent="0.2">
      <c r="A287" s="163">
        <v>272</v>
      </c>
      <c r="B287" s="7"/>
      <c r="C287" s="7"/>
      <c r="D287" s="120"/>
      <c r="E287" s="7"/>
      <c r="F287" s="7"/>
      <c r="G287" s="219"/>
      <c r="H287" s="7"/>
      <c r="I287" s="7"/>
      <c r="J287" s="9"/>
      <c r="K287" s="843"/>
      <c r="L287" s="838"/>
      <c r="M287" s="428"/>
      <c r="N287" s="429"/>
      <c r="O287" s="430"/>
      <c r="P287" s="422" t="str">
        <f t="shared" si="157"/>
        <v/>
      </c>
      <c r="Q287" s="422" t="str">
        <f t="shared" si="158"/>
        <v/>
      </c>
      <c r="R287" s="423" t="str">
        <f t="shared" si="159"/>
        <v/>
      </c>
      <c r="S287" s="424" t="str">
        <f t="shared" si="160"/>
        <v/>
      </c>
      <c r="T287" s="425" t="str">
        <f t="shared" si="161"/>
        <v/>
      </c>
      <c r="U287" s="425" t="str">
        <f t="shared" si="162"/>
        <v/>
      </c>
      <c r="V287" s="426" t="str">
        <f t="shared" si="163"/>
        <v/>
      </c>
      <c r="W287" s="38"/>
      <c r="X287" s="29" t="str">
        <f t="shared" si="144"/>
        <v/>
      </c>
      <c r="Y287" s="6" t="e">
        <f t="shared" si="145"/>
        <v>#N/A</v>
      </c>
      <c r="Z287" s="6" t="e">
        <f t="shared" si="146"/>
        <v>#N/A</v>
      </c>
      <c r="AA287" s="6" t="e">
        <f t="shared" si="147"/>
        <v>#N/A</v>
      </c>
      <c r="AB287" s="6" t="str">
        <f t="shared" si="148"/>
        <v/>
      </c>
      <c r="AC287" s="10">
        <f t="shared" si="149"/>
        <v>1</v>
      </c>
      <c r="AD287" s="6" t="e">
        <f t="shared" si="164"/>
        <v>#N/A</v>
      </c>
      <c r="AE287" s="6" t="e">
        <f t="shared" si="165"/>
        <v>#N/A</v>
      </c>
      <c r="AF287" s="6" t="e">
        <f t="shared" si="150"/>
        <v>#N/A</v>
      </c>
      <c r="AG287" s="6" t="e">
        <f t="shared" si="166"/>
        <v>#N/A</v>
      </c>
      <c r="AH287" s="11" t="str">
        <f t="shared" si="151"/>
        <v xml:space="preserve"> </v>
      </c>
      <c r="AI287" s="6" t="e">
        <f t="shared" si="167"/>
        <v>#N/A</v>
      </c>
      <c r="AJ287" s="6" t="e">
        <f t="shared" si="152"/>
        <v>#N/A</v>
      </c>
      <c r="AK287" s="6" t="e">
        <f t="shared" si="168"/>
        <v>#N/A</v>
      </c>
      <c r="AL287" s="6" t="e">
        <f t="shared" si="139"/>
        <v>#N/A</v>
      </c>
      <c r="AM287" s="6" t="e">
        <f t="shared" si="153"/>
        <v>#N/A</v>
      </c>
      <c r="AN287" s="6" t="e">
        <f t="shared" si="169"/>
        <v>#N/A</v>
      </c>
      <c r="AO287" s="6" t="e">
        <f t="shared" si="140"/>
        <v>#N/A</v>
      </c>
      <c r="AP287" s="6" t="e">
        <f t="shared" si="141"/>
        <v>#N/A</v>
      </c>
      <c r="AQ287" s="6" t="e">
        <f t="shared" si="142"/>
        <v>#N/A</v>
      </c>
      <c r="AR287" s="6">
        <f t="shared" si="154"/>
        <v>0</v>
      </c>
      <c r="AS287" s="6" t="e">
        <f t="shared" si="170"/>
        <v>#N/A</v>
      </c>
      <c r="AT287" s="6" t="str">
        <f t="shared" si="155"/>
        <v/>
      </c>
      <c r="AU287" s="6" t="str">
        <f t="shared" si="156"/>
        <v/>
      </c>
      <c r="AV287" s="6" t="str">
        <f t="shared" si="143"/>
        <v/>
      </c>
      <c r="AW287" s="103"/>
      <c r="BC287" s="3" t="s">
        <v>1432</v>
      </c>
    </row>
    <row r="288" spans="1:55" s="12" customFormat="1" ht="13.5" customHeight="1" x14ac:dyDescent="0.2">
      <c r="A288" s="163">
        <v>273</v>
      </c>
      <c r="B288" s="7"/>
      <c r="C288" s="7"/>
      <c r="D288" s="120"/>
      <c r="E288" s="7"/>
      <c r="F288" s="7"/>
      <c r="G288" s="219"/>
      <c r="H288" s="7"/>
      <c r="I288" s="7"/>
      <c r="J288" s="9"/>
      <c r="K288" s="843"/>
      <c r="L288" s="838"/>
      <c r="M288" s="428"/>
      <c r="N288" s="429"/>
      <c r="O288" s="430"/>
      <c r="P288" s="422" t="str">
        <f t="shared" si="157"/>
        <v/>
      </c>
      <c r="Q288" s="422" t="str">
        <f t="shared" si="158"/>
        <v/>
      </c>
      <c r="R288" s="423" t="str">
        <f t="shared" si="159"/>
        <v/>
      </c>
      <c r="S288" s="424" t="str">
        <f t="shared" si="160"/>
        <v/>
      </c>
      <c r="T288" s="425" t="str">
        <f t="shared" si="161"/>
        <v/>
      </c>
      <c r="U288" s="425" t="str">
        <f t="shared" si="162"/>
        <v/>
      </c>
      <c r="V288" s="426" t="str">
        <f t="shared" si="163"/>
        <v/>
      </c>
      <c r="W288" s="38"/>
      <c r="X288" s="29" t="str">
        <f t="shared" si="144"/>
        <v/>
      </c>
      <c r="Y288" s="6" t="e">
        <f t="shared" si="145"/>
        <v>#N/A</v>
      </c>
      <c r="Z288" s="6" t="e">
        <f t="shared" si="146"/>
        <v>#N/A</v>
      </c>
      <c r="AA288" s="6" t="e">
        <f t="shared" si="147"/>
        <v>#N/A</v>
      </c>
      <c r="AB288" s="6" t="str">
        <f t="shared" si="148"/>
        <v/>
      </c>
      <c r="AC288" s="10">
        <f t="shared" si="149"/>
        <v>1</v>
      </c>
      <c r="AD288" s="6" t="e">
        <f t="shared" si="164"/>
        <v>#N/A</v>
      </c>
      <c r="AE288" s="6" t="e">
        <f t="shared" si="165"/>
        <v>#N/A</v>
      </c>
      <c r="AF288" s="6" t="e">
        <f t="shared" si="150"/>
        <v>#N/A</v>
      </c>
      <c r="AG288" s="6" t="e">
        <f t="shared" si="166"/>
        <v>#N/A</v>
      </c>
      <c r="AH288" s="11" t="str">
        <f t="shared" si="151"/>
        <v xml:space="preserve"> </v>
      </c>
      <c r="AI288" s="6" t="e">
        <f t="shared" si="167"/>
        <v>#N/A</v>
      </c>
      <c r="AJ288" s="6" t="e">
        <f t="shared" si="152"/>
        <v>#N/A</v>
      </c>
      <c r="AK288" s="6" t="e">
        <f t="shared" si="168"/>
        <v>#N/A</v>
      </c>
      <c r="AL288" s="6" t="e">
        <f t="shared" si="139"/>
        <v>#N/A</v>
      </c>
      <c r="AM288" s="6" t="e">
        <f t="shared" si="153"/>
        <v>#N/A</v>
      </c>
      <c r="AN288" s="6" t="e">
        <f t="shared" si="169"/>
        <v>#N/A</v>
      </c>
      <c r="AO288" s="6" t="e">
        <f t="shared" si="140"/>
        <v>#N/A</v>
      </c>
      <c r="AP288" s="6" t="e">
        <f t="shared" si="141"/>
        <v>#N/A</v>
      </c>
      <c r="AQ288" s="6" t="e">
        <f t="shared" si="142"/>
        <v>#N/A</v>
      </c>
      <c r="AR288" s="6">
        <f t="shared" si="154"/>
        <v>0</v>
      </c>
      <c r="AS288" s="6" t="e">
        <f t="shared" si="170"/>
        <v>#N/A</v>
      </c>
      <c r="AT288" s="6" t="str">
        <f t="shared" si="155"/>
        <v/>
      </c>
      <c r="AU288" s="6" t="str">
        <f t="shared" si="156"/>
        <v/>
      </c>
      <c r="AV288" s="6" t="str">
        <f t="shared" si="143"/>
        <v/>
      </c>
      <c r="AW288" s="103"/>
      <c r="BC288" s="3" t="s">
        <v>1275</v>
      </c>
    </row>
    <row r="289" spans="1:55" s="12" customFormat="1" ht="13.5" customHeight="1" x14ac:dyDescent="0.2">
      <c r="A289" s="163">
        <v>274</v>
      </c>
      <c r="B289" s="7"/>
      <c r="C289" s="7"/>
      <c r="D289" s="120"/>
      <c r="E289" s="7"/>
      <c r="F289" s="7"/>
      <c r="G289" s="219"/>
      <c r="H289" s="7"/>
      <c r="I289" s="7"/>
      <c r="J289" s="9"/>
      <c r="K289" s="843"/>
      <c r="L289" s="838"/>
      <c r="M289" s="428"/>
      <c r="N289" s="429"/>
      <c r="O289" s="430"/>
      <c r="P289" s="422" t="str">
        <f t="shared" si="157"/>
        <v/>
      </c>
      <c r="Q289" s="422" t="str">
        <f t="shared" si="158"/>
        <v/>
      </c>
      <c r="R289" s="423" t="str">
        <f t="shared" si="159"/>
        <v/>
      </c>
      <c r="S289" s="424" t="str">
        <f t="shared" si="160"/>
        <v/>
      </c>
      <c r="T289" s="425" t="str">
        <f t="shared" si="161"/>
        <v/>
      </c>
      <c r="U289" s="425" t="str">
        <f t="shared" si="162"/>
        <v/>
      </c>
      <c r="V289" s="426" t="str">
        <f t="shared" si="163"/>
        <v/>
      </c>
      <c r="W289" s="38"/>
      <c r="X289" s="29" t="str">
        <f t="shared" si="144"/>
        <v/>
      </c>
      <c r="Y289" s="6" t="e">
        <f t="shared" si="145"/>
        <v>#N/A</v>
      </c>
      <c r="Z289" s="6" t="e">
        <f t="shared" si="146"/>
        <v>#N/A</v>
      </c>
      <c r="AA289" s="6" t="e">
        <f t="shared" si="147"/>
        <v>#N/A</v>
      </c>
      <c r="AB289" s="6" t="str">
        <f t="shared" si="148"/>
        <v/>
      </c>
      <c r="AC289" s="10">
        <f t="shared" si="149"/>
        <v>1</v>
      </c>
      <c r="AD289" s="6" t="e">
        <f t="shared" si="164"/>
        <v>#N/A</v>
      </c>
      <c r="AE289" s="6" t="e">
        <f t="shared" si="165"/>
        <v>#N/A</v>
      </c>
      <c r="AF289" s="6" t="e">
        <f t="shared" si="150"/>
        <v>#N/A</v>
      </c>
      <c r="AG289" s="6" t="e">
        <f t="shared" si="166"/>
        <v>#N/A</v>
      </c>
      <c r="AH289" s="11" t="str">
        <f t="shared" si="151"/>
        <v xml:space="preserve"> </v>
      </c>
      <c r="AI289" s="6" t="e">
        <f t="shared" si="167"/>
        <v>#N/A</v>
      </c>
      <c r="AJ289" s="6" t="e">
        <f t="shared" si="152"/>
        <v>#N/A</v>
      </c>
      <c r="AK289" s="6" t="e">
        <f t="shared" si="168"/>
        <v>#N/A</v>
      </c>
      <c r="AL289" s="6" t="e">
        <f t="shared" si="139"/>
        <v>#N/A</v>
      </c>
      <c r="AM289" s="6" t="e">
        <f t="shared" si="153"/>
        <v>#N/A</v>
      </c>
      <c r="AN289" s="6" t="e">
        <f t="shared" si="169"/>
        <v>#N/A</v>
      </c>
      <c r="AO289" s="6" t="e">
        <f t="shared" si="140"/>
        <v>#N/A</v>
      </c>
      <c r="AP289" s="6" t="e">
        <f t="shared" si="141"/>
        <v>#N/A</v>
      </c>
      <c r="AQ289" s="6" t="e">
        <f t="shared" si="142"/>
        <v>#N/A</v>
      </c>
      <c r="AR289" s="6">
        <f t="shared" si="154"/>
        <v>0</v>
      </c>
      <c r="AS289" s="6" t="e">
        <f t="shared" si="170"/>
        <v>#N/A</v>
      </c>
      <c r="AT289" s="6" t="str">
        <f t="shared" si="155"/>
        <v/>
      </c>
      <c r="AU289" s="6" t="str">
        <f t="shared" si="156"/>
        <v/>
      </c>
      <c r="AV289" s="6" t="str">
        <f t="shared" si="143"/>
        <v/>
      </c>
      <c r="AW289" s="103"/>
      <c r="BC289" s="3" t="s">
        <v>1301</v>
      </c>
    </row>
    <row r="290" spans="1:55" s="12" customFormat="1" ht="13.5" customHeight="1" x14ac:dyDescent="0.2">
      <c r="A290" s="163">
        <v>275</v>
      </c>
      <c r="B290" s="7"/>
      <c r="C290" s="7"/>
      <c r="D290" s="120"/>
      <c r="E290" s="7"/>
      <c r="F290" s="7"/>
      <c r="G290" s="219"/>
      <c r="H290" s="7"/>
      <c r="I290" s="7"/>
      <c r="J290" s="9"/>
      <c r="K290" s="843"/>
      <c r="L290" s="838"/>
      <c r="M290" s="428"/>
      <c r="N290" s="429"/>
      <c r="O290" s="430"/>
      <c r="P290" s="422" t="str">
        <f t="shared" si="157"/>
        <v/>
      </c>
      <c r="Q290" s="422" t="str">
        <f t="shared" si="158"/>
        <v/>
      </c>
      <c r="R290" s="423" t="str">
        <f t="shared" si="159"/>
        <v/>
      </c>
      <c r="S290" s="424" t="str">
        <f t="shared" si="160"/>
        <v/>
      </c>
      <c r="T290" s="425" t="str">
        <f t="shared" si="161"/>
        <v/>
      </c>
      <c r="U290" s="425" t="str">
        <f t="shared" si="162"/>
        <v/>
      </c>
      <c r="V290" s="426" t="str">
        <f t="shared" si="163"/>
        <v/>
      </c>
      <c r="W290" s="38"/>
      <c r="X290" s="29" t="str">
        <f t="shared" si="144"/>
        <v/>
      </c>
      <c r="Y290" s="6" t="e">
        <f t="shared" si="145"/>
        <v>#N/A</v>
      </c>
      <c r="Z290" s="6" t="e">
        <f t="shared" si="146"/>
        <v>#N/A</v>
      </c>
      <c r="AA290" s="6" t="e">
        <f t="shared" si="147"/>
        <v>#N/A</v>
      </c>
      <c r="AB290" s="6" t="str">
        <f t="shared" si="148"/>
        <v/>
      </c>
      <c r="AC290" s="10">
        <f t="shared" si="149"/>
        <v>1</v>
      </c>
      <c r="AD290" s="6" t="e">
        <f t="shared" si="164"/>
        <v>#N/A</v>
      </c>
      <c r="AE290" s="6" t="e">
        <f t="shared" si="165"/>
        <v>#N/A</v>
      </c>
      <c r="AF290" s="6" t="e">
        <f t="shared" si="150"/>
        <v>#N/A</v>
      </c>
      <c r="AG290" s="6" t="e">
        <f t="shared" si="166"/>
        <v>#N/A</v>
      </c>
      <c r="AH290" s="11" t="str">
        <f t="shared" si="151"/>
        <v xml:space="preserve"> </v>
      </c>
      <c r="AI290" s="6" t="e">
        <f t="shared" si="167"/>
        <v>#N/A</v>
      </c>
      <c r="AJ290" s="6" t="e">
        <f t="shared" si="152"/>
        <v>#N/A</v>
      </c>
      <c r="AK290" s="6" t="e">
        <f t="shared" si="168"/>
        <v>#N/A</v>
      </c>
      <c r="AL290" s="6" t="e">
        <f t="shared" si="139"/>
        <v>#N/A</v>
      </c>
      <c r="AM290" s="6" t="e">
        <f t="shared" si="153"/>
        <v>#N/A</v>
      </c>
      <c r="AN290" s="6" t="e">
        <f t="shared" si="169"/>
        <v>#N/A</v>
      </c>
      <c r="AO290" s="6" t="e">
        <f t="shared" si="140"/>
        <v>#N/A</v>
      </c>
      <c r="AP290" s="6" t="e">
        <f t="shared" si="141"/>
        <v>#N/A</v>
      </c>
      <c r="AQ290" s="6" t="e">
        <f t="shared" si="142"/>
        <v>#N/A</v>
      </c>
      <c r="AR290" s="6">
        <f t="shared" si="154"/>
        <v>0</v>
      </c>
      <c r="AS290" s="6" t="e">
        <f t="shared" si="170"/>
        <v>#N/A</v>
      </c>
      <c r="AT290" s="6" t="str">
        <f t="shared" si="155"/>
        <v/>
      </c>
      <c r="AU290" s="6" t="str">
        <f t="shared" si="156"/>
        <v/>
      </c>
      <c r="AV290" s="6" t="str">
        <f t="shared" si="143"/>
        <v/>
      </c>
      <c r="AW290" s="103"/>
      <c r="BC290" s="3" t="s">
        <v>1430</v>
      </c>
    </row>
    <row r="291" spans="1:55" s="12" customFormat="1" ht="13.5" customHeight="1" x14ac:dyDescent="0.2">
      <c r="A291" s="163">
        <v>276</v>
      </c>
      <c r="B291" s="7"/>
      <c r="C291" s="7"/>
      <c r="D291" s="120"/>
      <c r="E291" s="7"/>
      <c r="F291" s="7"/>
      <c r="G291" s="219"/>
      <c r="H291" s="7"/>
      <c r="I291" s="7"/>
      <c r="J291" s="9"/>
      <c r="K291" s="843"/>
      <c r="L291" s="838"/>
      <c r="M291" s="428"/>
      <c r="N291" s="429"/>
      <c r="O291" s="430"/>
      <c r="P291" s="422" t="str">
        <f t="shared" si="157"/>
        <v/>
      </c>
      <c r="Q291" s="422" t="str">
        <f t="shared" si="158"/>
        <v/>
      </c>
      <c r="R291" s="423" t="str">
        <f t="shared" si="159"/>
        <v/>
      </c>
      <c r="S291" s="424" t="str">
        <f t="shared" si="160"/>
        <v/>
      </c>
      <c r="T291" s="425" t="str">
        <f t="shared" si="161"/>
        <v/>
      </c>
      <c r="U291" s="425" t="str">
        <f t="shared" si="162"/>
        <v/>
      </c>
      <c r="V291" s="426" t="str">
        <f t="shared" si="163"/>
        <v/>
      </c>
      <c r="W291" s="38"/>
      <c r="X291" s="29" t="str">
        <f t="shared" si="144"/>
        <v/>
      </c>
      <c r="Y291" s="6" t="e">
        <f t="shared" si="145"/>
        <v>#N/A</v>
      </c>
      <c r="Z291" s="6" t="e">
        <f t="shared" si="146"/>
        <v>#N/A</v>
      </c>
      <c r="AA291" s="6" t="e">
        <f t="shared" si="147"/>
        <v>#N/A</v>
      </c>
      <c r="AB291" s="6" t="str">
        <f t="shared" si="148"/>
        <v/>
      </c>
      <c r="AC291" s="10">
        <f t="shared" si="149"/>
        <v>1</v>
      </c>
      <c r="AD291" s="6" t="e">
        <f t="shared" si="164"/>
        <v>#N/A</v>
      </c>
      <c r="AE291" s="6" t="e">
        <f t="shared" si="165"/>
        <v>#N/A</v>
      </c>
      <c r="AF291" s="6" t="e">
        <f t="shared" si="150"/>
        <v>#N/A</v>
      </c>
      <c r="AG291" s="6" t="e">
        <f t="shared" si="166"/>
        <v>#N/A</v>
      </c>
      <c r="AH291" s="11" t="str">
        <f t="shared" si="151"/>
        <v xml:space="preserve"> </v>
      </c>
      <c r="AI291" s="6" t="e">
        <f t="shared" si="167"/>
        <v>#N/A</v>
      </c>
      <c r="AJ291" s="6" t="e">
        <f t="shared" si="152"/>
        <v>#N/A</v>
      </c>
      <c r="AK291" s="6" t="e">
        <f t="shared" si="168"/>
        <v>#N/A</v>
      </c>
      <c r="AL291" s="6" t="e">
        <f t="shared" si="139"/>
        <v>#N/A</v>
      </c>
      <c r="AM291" s="6" t="e">
        <f t="shared" si="153"/>
        <v>#N/A</v>
      </c>
      <c r="AN291" s="6" t="e">
        <f t="shared" si="169"/>
        <v>#N/A</v>
      </c>
      <c r="AO291" s="6" t="e">
        <f t="shared" si="140"/>
        <v>#N/A</v>
      </c>
      <c r="AP291" s="6" t="e">
        <f t="shared" si="141"/>
        <v>#N/A</v>
      </c>
      <c r="AQ291" s="6" t="e">
        <f t="shared" si="142"/>
        <v>#N/A</v>
      </c>
      <c r="AR291" s="6">
        <f t="shared" si="154"/>
        <v>0</v>
      </c>
      <c r="AS291" s="6" t="e">
        <f t="shared" si="170"/>
        <v>#N/A</v>
      </c>
      <c r="AT291" s="6" t="str">
        <f t="shared" si="155"/>
        <v/>
      </c>
      <c r="AU291" s="6" t="str">
        <f t="shared" si="156"/>
        <v/>
      </c>
      <c r="AV291" s="6" t="str">
        <f t="shared" si="143"/>
        <v/>
      </c>
      <c r="AW291" s="103"/>
      <c r="BC291" s="3" t="s">
        <v>1273</v>
      </c>
    </row>
    <row r="292" spans="1:55" s="12" customFormat="1" ht="13.5" customHeight="1" x14ac:dyDescent="0.2">
      <c r="A292" s="163">
        <v>277</v>
      </c>
      <c r="B292" s="7"/>
      <c r="C292" s="7"/>
      <c r="D292" s="120"/>
      <c r="E292" s="7"/>
      <c r="F292" s="7"/>
      <c r="G292" s="219"/>
      <c r="H292" s="7"/>
      <c r="I292" s="7"/>
      <c r="J292" s="9"/>
      <c r="K292" s="843"/>
      <c r="L292" s="838"/>
      <c r="M292" s="428"/>
      <c r="N292" s="429"/>
      <c r="O292" s="430"/>
      <c r="P292" s="422" t="str">
        <f t="shared" si="157"/>
        <v/>
      </c>
      <c r="Q292" s="422" t="str">
        <f t="shared" si="158"/>
        <v/>
      </c>
      <c r="R292" s="423" t="str">
        <f t="shared" si="159"/>
        <v/>
      </c>
      <c r="S292" s="424" t="str">
        <f t="shared" si="160"/>
        <v/>
      </c>
      <c r="T292" s="425" t="str">
        <f t="shared" si="161"/>
        <v/>
      </c>
      <c r="U292" s="425" t="str">
        <f t="shared" si="162"/>
        <v/>
      </c>
      <c r="V292" s="426" t="str">
        <f t="shared" si="163"/>
        <v/>
      </c>
      <c r="W292" s="38"/>
      <c r="X292" s="29" t="str">
        <f t="shared" si="144"/>
        <v/>
      </c>
      <c r="Y292" s="6" t="e">
        <f t="shared" si="145"/>
        <v>#N/A</v>
      </c>
      <c r="Z292" s="6" t="e">
        <f t="shared" si="146"/>
        <v>#N/A</v>
      </c>
      <c r="AA292" s="6" t="e">
        <f t="shared" si="147"/>
        <v>#N/A</v>
      </c>
      <c r="AB292" s="6" t="str">
        <f t="shared" si="148"/>
        <v/>
      </c>
      <c r="AC292" s="10">
        <f t="shared" si="149"/>
        <v>1</v>
      </c>
      <c r="AD292" s="6" t="e">
        <f t="shared" si="164"/>
        <v>#N/A</v>
      </c>
      <c r="AE292" s="6" t="e">
        <f t="shared" si="165"/>
        <v>#N/A</v>
      </c>
      <c r="AF292" s="6" t="e">
        <f t="shared" si="150"/>
        <v>#N/A</v>
      </c>
      <c r="AG292" s="6" t="e">
        <f t="shared" si="166"/>
        <v>#N/A</v>
      </c>
      <c r="AH292" s="11" t="str">
        <f t="shared" si="151"/>
        <v xml:space="preserve"> </v>
      </c>
      <c r="AI292" s="6" t="e">
        <f t="shared" si="167"/>
        <v>#N/A</v>
      </c>
      <c r="AJ292" s="6" t="e">
        <f t="shared" si="152"/>
        <v>#N/A</v>
      </c>
      <c r="AK292" s="6" t="e">
        <f t="shared" si="168"/>
        <v>#N/A</v>
      </c>
      <c r="AL292" s="6" t="e">
        <f t="shared" si="139"/>
        <v>#N/A</v>
      </c>
      <c r="AM292" s="6" t="e">
        <f t="shared" si="153"/>
        <v>#N/A</v>
      </c>
      <c r="AN292" s="6" t="e">
        <f t="shared" si="169"/>
        <v>#N/A</v>
      </c>
      <c r="AO292" s="6" t="e">
        <f t="shared" si="140"/>
        <v>#N/A</v>
      </c>
      <c r="AP292" s="6" t="e">
        <f t="shared" si="141"/>
        <v>#N/A</v>
      </c>
      <c r="AQ292" s="6" t="e">
        <f t="shared" si="142"/>
        <v>#N/A</v>
      </c>
      <c r="AR292" s="6">
        <f t="shared" si="154"/>
        <v>0</v>
      </c>
      <c r="AS292" s="6" t="e">
        <f t="shared" si="170"/>
        <v>#N/A</v>
      </c>
      <c r="AT292" s="6" t="str">
        <f t="shared" si="155"/>
        <v/>
      </c>
      <c r="AU292" s="6" t="str">
        <f t="shared" si="156"/>
        <v/>
      </c>
      <c r="AV292" s="6" t="str">
        <f t="shared" si="143"/>
        <v/>
      </c>
      <c r="AW292" s="103"/>
      <c r="BC292" s="3" t="s">
        <v>1300</v>
      </c>
    </row>
    <row r="293" spans="1:55" s="12" customFormat="1" ht="13.5" customHeight="1" x14ac:dyDescent="0.2">
      <c r="A293" s="163">
        <v>278</v>
      </c>
      <c r="B293" s="7"/>
      <c r="C293" s="7"/>
      <c r="D293" s="120"/>
      <c r="E293" s="7"/>
      <c r="F293" s="7"/>
      <c r="G293" s="219"/>
      <c r="H293" s="7"/>
      <c r="I293" s="7"/>
      <c r="J293" s="9"/>
      <c r="K293" s="843"/>
      <c r="L293" s="838"/>
      <c r="M293" s="428"/>
      <c r="N293" s="429"/>
      <c r="O293" s="430"/>
      <c r="P293" s="422" t="str">
        <f t="shared" si="157"/>
        <v/>
      </c>
      <c r="Q293" s="422" t="str">
        <f t="shared" si="158"/>
        <v/>
      </c>
      <c r="R293" s="423" t="str">
        <f t="shared" si="159"/>
        <v/>
      </c>
      <c r="S293" s="424" t="str">
        <f t="shared" si="160"/>
        <v/>
      </c>
      <c r="T293" s="425" t="str">
        <f t="shared" si="161"/>
        <v/>
      </c>
      <c r="U293" s="425" t="str">
        <f t="shared" si="162"/>
        <v/>
      </c>
      <c r="V293" s="426" t="str">
        <f t="shared" si="163"/>
        <v/>
      </c>
      <c r="W293" s="38"/>
      <c r="X293" s="29" t="str">
        <f t="shared" si="144"/>
        <v/>
      </c>
      <c r="Y293" s="6" t="e">
        <f t="shared" si="145"/>
        <v>#N/A</v>
      </c>
      <c r="Z293" s="6" t="e">
        <f t="shared" si="146"/>
        <v>#N/A</v>
      </c>
      <c r="AA293" s="6" t="e">
        <f t="shared" si="147"/>
        <v>#N/A</v>
      </c>
      <c r="AB293" s="6" t="str">
        <f t="shared" si="148"/>
        <v/>
      </c>
      <c r="AC293" s="10">
        <f t="shared" si="149"/>
        <v>1</v>
      </c>
      <c r="AD293" s="6" t="e">
        <f t="shared" si="164"/>
        <v>#N/A</v>
      </c>
      <c r="AE293" s="6" t="e">
        <f t="shared" si="165"/>
        <v>#N/A</v>
      </c>
      <c r="AF293" s="6" t="e">
        <f t="shared" si="150"/>
        <v>#N/A</v>
      </c>
      <c r="AG293" s="6" t="e">
        <f t="shared" si="166"/>
        <v>#N/A</v>
      </c>
      <c r="AH293" s="11" t="str">
        <f t="shared" si="151"/>
        <v xml:space="preserve"> </v>
      </c>
      <c r="AI293" s="6" t="e">
        <f t="shared" si="167"/>
        <v>#N/A</v>
      </c>
      <c r="AJ293" s="6" t="e">
        <f t="shared" si="152"/>
        <v>#N/A</v>
      </c>
      <c r="AK293" s="6" t="e">
        <f t="shared" si="168"/>
        <v>#N/A</v>
      </c>
      <c r="AL293" s="6" t="e">
        <f t="shared" si="139"/>
        <v>#N/A</v>
      </c>
      <c r="AM293" s="6" t="e">
        <f t="shared" si="153"/>
        <v>#N/A</v>
      </c>
      <c r="AN293" s="6" t="e">
        <f t="shared" si="169"/>
        <v>#N/A</v>
      </c>
      <c r="AO293" s="6" t="e">
        <f t="shared" si="140"/>
        <v>#N/A</v>
      </c>
      <c r="AP293" s="6" t="e">
        <f t="shared" si="141"/>
        <v>#N/A</v>
      </c>
      <c r="AQ293" s="6" t="e">
        <f t="shared" si="142"/>
        <v>#N/A</v>
      </c>
      <c r="AR293" s="6">
        <f t="shared" si="154"/>
        <v>0</v>
      </c>
      <c r="AS293" s="6" t="e">
        <f t="shared" si="170"/>
        <v>#N/A</v>
      </c>
      <c r="AT293" s="6" t="str">
        <f t="shared" si="155"/>
        <v/>
      </c>
      <c r="AU293" s="6" t="str">
        <f t="shared" si="156"/>
        <v/>
      </c>
      <c r="AV293" s="6" t="str">
        <f t="shared" si="143"/>
        <v/>
      </c>
      <c r="AW293" s="103"/>
      <c r="BC293" s="3" t="s">
        <v>1588</v>
      </c>
    </row>
    <row r="294" spans="1:55" s="12" customFormat="1" ht="13.5" customHeight="1" x14ac:dyDescent="0.2">
      <c r="A294" s="163">
        <v>279</v>
      </c>
      <c r="B294" s="7"/>
      <c r="C294" s="7"/>
      <c r="D294" s="120"/>
      <c r="E294" s="7"/>
      <c r="F294" s="7"/>
      <c r="G294" s="219"/>
      <c r="H294" s="7"/>
      <c r="I294" s="7"/>
      <c r="J294" s="9"/>
      <c r="K294" s="843"/>
      <c r="L294" s="838"/>
      <c r="M294" s="428"/>
      <c r="N294" s="429"/>
      <c r="O294" s="430"/>
      <c r="P294" s="422" t="str">
        <f t="shared" si="157"/>
        <v/>
      </c>
      <c r="Q294" s="422" t="str">
        <f t="shared" si="158"/>
        <v/>
      </c>
      <c r="R294" s="423" t="str">
        <f t="shared" si="159"/>
        <v/>
      </c>
      <c r="S294" s="424" t="str">
        <f t="shared" si="160"/>
        <v/>
      </c>
      <c r="T294" s="425" t="str">
        <f t="shared" si="161"/>
        <v/>
      </c>
      <c r="U294" s="425" t="str">
        <f t="shared" si="162"/>
        <v/>
      </c>
      <c r="V294" s="426" t="str">
        <f t="shared" si="163"/>
        <v/>
      </c>
      <c r="W294" s="38"/>
      <c r="X294" s="29" t="str">
        <f t="shared" si="144"/>
        <v/>
      </c>
      <c r="Y294" s="6" t="e">
        <f t="shared" si="145"/>
        <v>#N/A</v>
      </c>
      <c r="Z294" s="6" t="e">
        <f t="shared" si="146"/>
        <v>#N/A</v>
      </c>
      <c r="AA294" s="6" t="e">
        <f t="shared" si="147"/>
        <v>#N/A</v>
      </c>
      <c r="AB294" s="6" t="str">
        <f t="shared" si="148"/>
        <v/>
      </c>
      <c r="AC294" s="10">
        <f t="shared" si="149"/>
        <v>1</v>
      </c>
      <c r="AD294" s="6" t="e">
        <f t="shared" si="164"/>
        <v>#N/A</v>
      </c>
      <c r="AE294" s="6" t="e">
        <f t="shared" si="165"/>
        <v>#N/A</v>
      </c>
      <c r="AF294" s="6" t="e">
        <f t="shared" si="150"/>
        <v>#N/A</v>
      </c>
      <c r="AG294" s="6" t="e">
        <f t="shared" si="166"/>
        <v>#N/A</v>
      </c>
      <c r="AH294" s="11" t="str">
        <f t="shared" si="151"/>
        <v xml:space="preserve"> </v>
      </c>
      <c r="AI294" s="6" t="e">
        <f t="shared" si="167"/>
        <v>#N/A</v>
      </c>
      <c r="AJ294" s="6" t="e">
        <f t="shared" si="152"/>
        <v>#N/A</v>
      </c>
      <c r="AK294" s="6" t="e">
        <f t="shared" si="168"/>
        <v>#N/A</v>
      </c>
      <c r="AL294" s="6" t="e">
        <f t="shared" si="139"/>
        <v>#N/A</v>
      </c>
      <c r="AM294" s="6" t="e">
        <f t="shared" si="153"/>
        <v>#N/A</v>
      </c>
      <c r="AN294" s="6" t="e">
        <f t="shared" si="169"/>
        <v>#N/A</v>
      </c>
      <c r="AO294" s="6" t="e">
        <f t="shared" si="140"/>
        <v>#N/A</v>
      </c>
      <c r="AP294" s="6" t="e">
        <f t="shared" si="141"/>
        <v>#N/A</v>
      </c>
      <c r="AQ294" s="6" t="e">
        <f t="shared" si="142"/>
        <v>#N/A</v>
      </c>
      <c r="AR294" s="6">
        <f t="shared" si="154"/>
        <v>0</v>
      </c>
      <c r="AS294" s="6" t="e">
        <f t="shared" si="170"/>
        <v>#N/A</v>
      </c>
      <c r="AT294" s="6" t="str">
        <f t="shared" si="155"/>
        <v/>
      </c>
      <c r="AU294" s="6" t="str">
        <f t="shared" si="156"/>
        <v/>
      </c>
      <c r="AV294" s="6" t="str">
        <f t="shared" si="143"/>
        <v/>
      </c>
      <c r="AW294" s="103"/>
      <c r="BC294" s="3" t="s">
        <v>1315</v>
      </c>
    </row>
    <row r="295" spans="1:55" s="12" customFormat="1" ht="13.5" customHeight="1" x14ac:dyDescent="0.2">
      <c r="A295" s="163">
        <v>280</v>
      </c>
      <c r="B295" s="7"/>
      <c r="C295" s="7"/>
      <c r="D295" s="120"/>
      <c r="E295" s="7"/>
      <c r="F295" s="7"/>
      <c r="G295" s="219"/>
      <c r="H295" s="7"/>
      <c r="I295" s="7"/>
      <c r="J295" s="9"/>
      <c r="K295" s="843"/>
      <c r="L295" s="838"/>
      <c r="M295" s="428"/>
      <c r="N295" s="429"/>
      <c r="O295" s="430"/>
      <c r="P295" s="422" t="str">
        <f t="shared" si="157"/>
        <v/>
      </c>
      <c r="Q295" s="422" t="str">
        <f t="shared" si="158"/>
        <v/>
      </c>
      <c r="R295" s="423" t="str">
        <f t="shared" si="159"/>
        <v/>
      </c>
      <c r="S295" s="424" t="str">
        <f t="shared" si="160"/>
        <v/>
      </c>
      <c r="T295" s="425" t="str">
        <f t="shared" si="161"/>
        <v/>
      </c>
      <c r="U295" s="425" t="str">
        <f t="shared" si="162"/>
        <v/>
      </c>
      <c r="V295" s="426" t="str">
        <f t="shared" si="163"/>
        <v/>
      </c>
      <c r="W295" s="38"/>
      <c r="X295" s="29" t="str">
        <f t="shared" si="144"/>
        <v/>
      </c>
      <c r="Y295" s="6" t="e">
        <f t="shared" si="145"/>
        <v>#N/A</v>
      </c>
      <c r="Z295" s="6" t="e">
        <f t="shared" si="146"/>
        <v>#N/A</v>
      </c>
      <c r="AA295" s="6" t="e">
        <f t="shared" si="147"/>
        <v>#N/A</v>
      </c>
      <c r="AB295" s="6" t="str">
        <f t="shared" si="148"/>
        <v/>
      </c>
      <c r="AC295" s="10">
        <f t="shared" si="149"/>
        <v>1</v>
      </c>
      <c r="AD295" s="6" t="e">
        <f t="shared" si="164"/>
        <v>#N/A</v>
      </c>
      <c r="AE295" s="6" t="e">
        <f t="shared" si="165"/>
        <v>#N/A</v>
      </c>
      <c r="AF295" s="6" t="e">
        <f t="shared" si="150"/>
        <v>#N/A</v>
      </c>
      <c r="AG295" s="6" t="e">
        <f t="shared" si="166"/>
        <v>#N/A</v>
      </c>
      <c r="AH295" s="11" t="str">
        <f t="shared" si="151"/>
        <v xml:space="preserve"> </v>
      </c>
      <c r="AI295" s="6" t="e">
        <f t="shared" si="167"/>
        <v>#N/A</v>
      </c>
      <c r="AJ295" s="6" t="e">
        <f t="shared" si="152"/>
        <v>#N/A</v>
      </c>
      <c r="AK295" s="6" t="e">
        <f t="shared" si="168"/>
        <v>#N/A</v>
      </c>
      <c r="AL295" s="6" t="e">
        <f t="shared" si="139"/>
        <v>#N/A</v>
      </c>
      <c r="AM295" s="6" t="e">
        <f t="shared" si="153"/>
        <v>#N/A</v>
      </c>
      <c r="AN295" s="6" t="e">
        <f t="shared" si="169"/>
        <v>#N/A</v>
      </c>
      <c r="AO295" s="6" t="e">
        <f t="shared" si="140"/>
        <v>#N/A</v>
      </c>
      <c r="AP295" s="6" t="e">
        <f t="shared" si="141"/>
        <v>#N/A</v>
      </c>
      <c r="AQ295" s="6" t="e">
        <f t="shared" si="142"/>
        <v>#N/A</v>
      </c>
      <c r="AR295" s="6">
        <f t="shared" si="154"/>
        <v>0</v>
      </c>
      <c r="AS295" s="6" t="e">
        <f t="shared" si="170"/>
        <v>#N/A</v>
      </c>
      <c r="AT295" s="6" t="str">
        <f t="shared" si="155"/>
        <v/>
      </c>
      <c r="AU295" s="6" t="str">
        <f t="shared" si="156"/>
        <v/>
      </c>
      <c r="AV295" s="6" t="str">
        <f t="shared" si="143"/>
        <v/>
      </c>
      <c r="AW295" s="103"/>
      <c r="BC295" s="3" t="s">
        <v>1324</v>
      </c>
    </row>
    <row r="296" spans="1:55" s="12" customFormat="1" ht="13.5" customHeight="1" x14ac:dyDescent="0.2">
      <c r="A296" s="163">
        <v>281</v>
      </c>
      <c r="B296" s="7"/>
      <c r="C296" s="7"/>
      <c r="D296" s="120"/>
      <c r="E296" s="7"/>
      <c r="F296" s="7"/>
      <c r="G296" s="219"/>
      <c r="H296" s="7"/>
      <c r="I296" s="7"/>
      <c r="J296" s="9"/>
      <c r="K296" s="843"/>
      <c r="L296" s="838"/>
      <c r="M296" s="428"/>
      <c r="N296" s="429"/>
      <c r="O296" s="430"/>
      <c r="P296" s="422" t="str">
        <f t="shared" si="157"/>
        <v/>
      </c>
      <c r="Q296" s="422" t="str">
        <f t="shared" si="158"/>
        <v/>
      </c>
      <c r="R296" s="423" t="str">
        <f t="shared" si="159"/>
        <v/>
      </c>
      <c r="S296" s="424" t="str">
        <f t="shared" si="160"/>
        <v/>
      </c>
      <c r="T296" s="425" t="str">
        <f t="shared" si="161"/>
        <v/>
      </c>
      <c r="U296" s="425" t="str">
        <f t="shared" si="162"/>
        <v/>
      </c>
      <c r="V296" s="426" t="str">
        <f t="shared" si="163"/>
        <v/>
      </c>
      <c r="W296" s="38"/>
      <c r="X296" s="29" t="str">
        <f t="shared" si="144"/>
        <v/>
      </c>
      <c r="Y296" s="6" t="e">
        <f t="shared" si="145"/>
        <v>#N/A</v>
      </c>
      <c r="Z296" s="6" t="e">
        <f t="shared" si="146"/>
        <v>#N/A</v>
      </c>
      <c r="AA296" s="6" t="e">
        <f t="shared" si="147"/>
        <v>#N/A</v>
      </c>
      <c r="AB296" s="6" t="str">
        <f t="shared" si="148"/>
        <v/>
      </c>
      <c r="AC296" s="10">
        <f t="shared" si="149"/>
        <v>1</v>
      </c>
      <c r="AD296" s="6" t="e">
        <f t="shared" si="164"/>
        <v>#N/A</v>
      </c>
      <c r="AE296" s="6" t="e">
        <f t="shared" si="165"/>
        <v>#N/A</v>
      </c>
      <c r="AF296" s="6" t="e">
        <f t="shared" si="150"/>
        <v>#N/A</v>
      </c>
      <c r="AG296" s="6" t="e">
        <f t="shared" si="166"/>
        <v>#N/A</v>
      </c>
      <c r="AH296" s="11" t="str">
        <f t="shared" si="151"/>
        <v xml:space="preserve"> </v>
      </c>
      <c r="AI296" s="6" t="e">
        <f t="shared" si="167"/>
        <v>#N/A</v>
      </c>
      <c r="AJ296" s="6" t="e">
        <f t="shared" si="152"/>
        <v>#N/A</v>
      </c>
      <c r="AK296" s="6" t="e">
        <f t="shared" si="168"/>
        <v>#N/A</v>
      </c>
      <c r="AL296" s="6" t="e">
        <f t="shared" si="139"/>
        <v>#N/A</v>
      </c>
      <c r="AM296" s="6" t="e">
        <f t="shared" si="153"/>
        <v>#N/A</v>
      </c>
      <c r="AN296" s="6" t="e">
        <f t="shared" si="169"/>
        <v>#N/A</v>
      </c>
      <c r="AO296" s="6" t="e">
        <f t="shared" si="140"/>
        <v>#N/A</v>
      </c>
      <c r="AP296" s="6" t="e">
        <f t="shared" si="141"/>
        <v>#N/A</v>
      </c>
      <c r="AQ296" s="6" t="e">
        <f t="shared" si="142"/>
        <v>#N/A</v>
      </c>
      <c r="AR296" s="6">
        <f t="shared" si="154"/>
        <v>0</v>
      </c>
      <c r="AS296" s="6" t="e">
        <f t="shared" si="170"/>
        <v>#N/A</v>
      </c>
      <c r="AT296" s="6" t="str">
        <f t="shared" si="155"/>
        <v/>
      </c>
      <c r="AU296" s="6" t="str">
        <f t="shared" si="156"/>
        <v/>
      </c>
      <c r="AV296" s="6" t="str">
        <f t="shared" si="143"/>
        <v/>
      </c>
      <c r="AW296" s="103"/>
      <c r="BC296" s="3" t="s">
        <v>1589</v>
      </c>
    </row>
    <row r="297" spans="1:55" s="12" customFormat="1" ht="13.5" customHeight="1" x14ac:dyDescent="0.2">
      <c r="A297" s="163">
        <v>282</v>
      </c>
      <c r="B297" s="7"/>
      <c r="C297" s="7"/>
      <c r="D297" s="120"/>
      <c r="E297" s="7"/>
      <c r="F297" s="7"/>
      <c r="G297" s="219"/>
      <c r="H297" s="7"/>
      <c r="I297" s="7"/>
      <c r="J297" s="9"/>
      <c r="K297" s="843"/>
      <c r="L297" s="838"/>
      <c r="M297" s="428"/>
      <c r="N297" s="429"/>
      <c r="O297" s="430"/>
      <c r="P297" s="422" t="str">
        <f t="shared" si="157"/>
        <v/>
      </c>
      <c r="Q297" s="422" t="str">
        <f t="shared" si="158"/>
        <v/>
      </c>
      <c r="R297" s="423" t="str">
        <f t="shared" si="159"/>
        <v/>
      </c>
      <c r="S297" s="424" t="str">
        <f t="shared" si="160"/>
        <v/>
      </c>
      <c r="T297" s="425" t="str">
        <f t="shared" si="161"/>
        <v/>
      </c>
      <c r="U297" s="425" t="str">
        <f t="shared" si="162"/>
        <v/>
      </c>
      <c r="V297" s="426" t="str">
        <f t="shared" si="163"/>
        <v/>
      </c>
      <c r="W297" s="38"/>
      <c r="X297" s="29" t="str">
        <f t="shared" si="144"/>
        <v/>
      </c>
      <c r="Y297" s="6" t="e">
        <f t="shared" si="145"/>
        <v>#N/A</v>
      </c>
      <c r="Z297" s="6" t="e">
        <f t="shared" si="146"/>
        <v>#N/A</v>
      </c>
      <c r="AA297" s="6" t="e">
        <f t="shared" si="147"/>
        <v>#N/A</v>
      </c>
      <c r="AB297" s="6" t="str">
        <f t="shared" si="148"/>
        <v/>
      </c>
      <c r="AC297" s="10">
        <f t="shared" si="149"/>
        <v>1</v>
      </c>
      <c r="AD297" s="6" t="e">
        <f t="shared" si="164"/>
        <v>#N/A</v>
      </c>
      <c r="AE297" s="6" t="e">
        <f t="shared" si="165"/>
        <v>#N/A</v>
      </c>
      <c r="AF297" s="6" t="e">
        <f t="shared" si="150"/>
        <v>#N/A</v>
      </c>
      <c r="AG297" s="6" t="e">
        <f t="shared" si="166"/>
        <v>#N/A</v>
      </c>
      <c r="AH297" s="11" t="str">
        <f t="shared" si="151"/>
        <v xml:space="preserve"> </v>
      </c>
      <c r="AI297" s="6" t="e">
        <f t="shared" si="167"/>
        <v>#N/A</v>
      </c>
      <c r="AJ297" s="6" t="e">
        <f t="shared" si="152"/>
        <v>#N/A</v>
      </c>
      <c r="AK297" s="6" t="e">
        <f t="shared" si="168"/>
        <v>#N/A</v>
      </c>
      <c r="AL297" s="6" t="e">
        <f t="shared" si="139"/>
        <v>#N/A</v>
      </c>
      <c r="AM297" s="6" t="e">
        <f t="shared" si="153"/>
        <v>#N/A</v>
      </c>
      <c r="AN297" s="6" t="e">
        <f t="shared" si="169"/>
        <v>#N/A</v>
      </c>
      <c r="AO297" s="6" t="e">
        <f t="shared" si="140"/>
        <v>#N/A</v>
      </c>
      <c r="AP297" s="6" t="e">
        <f t="shared" si="141"/>
        <v>#N/A</v>
      </c>
      <c r="AQ297" s="6" t="e">
        <f t="shared" si="142"/>
        <v>#N/A</v>
      </c>
      <c r="AR297" s="6">
        <f t="shared" si="154"/>
        <v>0</v>
      </c>
      <c r="AS297" s="6" t="e">
        <f t="shared" si="170"/>
        <v>#N/A</v>
      </c>
      <c r="AT297" s="6" t="str">
        <f t="shared" si="155"/>
        <v/>
      </c>
      <c r="AU297" s="6" t="str">
        <f t="shared" si="156"/>
        <v/>
      </c>
      <c r="AV297" s="6" t="str">
        <f t="shared" si="143"/>
        <v/>
      </c>
      <c r="AW297" s="103"/>
      <c r="BC297" s="3" t="s">
        <v>1314</v>
      </c>
    </row>
    <row r="298" spans="1:55" s="12" customFormat="1" ht="13.5" customHeight="1" x14ac:dyDescent="0.2">
      <c r="A298" s="163">
        <v>283</v>
      </c>
      <c r="B298" s="7"/>
      <c r="C298" s="7"/>
      <c r="D298" s="120"/>
      <c r="E298" s="7"/>
      <c r="F298" s="7"/>
      <c r="G298" s="219"/>
      <c r="H298" s="7"/>
      <c r="I298" s="7"/>
      <c r="J298" s="9"/>
      <c r="K298" s="843"/>
      <c r="L298" s="838"/>
      <c r="M298" s="428"/>
      <c r="N298" s="429"/>
      <c r="O298" s="430"/>
      <c r="P298" s="422" t="str">
        <f t="shared" si="157"/>
        <v/>
      </c>
      <c r="Q298" s="422" t="str">
        <f t="shared" si="158"/>
        <v/>
      </c>
      <c r="R298" s="423" t="str">
        <f t="shared" si="159"/>
        <v/>
      </c>
      <c r="S298" s="424" t="str">
        <f t="shared" si="160"/>
        <v/>
      </c>
      <c r="T298" s="425" t="str">
        <f t="shared" si="161"/>
        <v/>
      </c>
      <c r="U298" s="425" t="str">
        <f t="shared" si="162"/>
        <v/>
      </c>
      <c r="V298" s="426" t="str">
        <f t="shared" si="163"/>
        <v/>
      </c>
      <c r="W298" s="38"/>
      <c r="X298" s="29" t="str">
        <f t="shared" si="144"/>
        <v/>
      </c>
      <c r="Y298" s="6" t="e">
        <f t="shared" si="145"/>
        <v>#N/A</v>
      </c>
      <c r="Z298" s="6" t="e">
        <f t="shared" si="146"/>
        <v>#N/A</v>
      </c>
      <c r="AA298" s="6" t="e">
        <f t="shared" si="147"/>
        <v>#N/A</v>
      </c>
      <c r="AB298" s="6" t="str">
        <f t="shared" si="148"/>
        <v/>
      </c>
      <c r="AC298" s="10">
        <f t="shared" si="149"/>
        <v>1</v>
      </c>
      <c r="AD298" s="6" t="e">
        <f t="shared" si="164"/>
        <v>#N/A</v>
      </c>
      <c r="AE298" s="6" t="e">
        <f t="shared" si="165"/>
        <v>#N/A</v>
      </c>
      <c r="AF298" s="6" t="e">
        <f t="shared" si="150"/>
        <v>#N/A</v>
      </c>
      <c r="AG298" s="6" t="e">
        <f t="shared" si="166"/>
        <v>#N/A</v>
      </c>
      <c r="AH298" s="11" t="str">
        <f t="shared" si="151"/>
        <v xml:space="preserve"> </v>
      </c>
      <c r="AI298" s="6" t="e">
        <f t="shared" si="167"/>
        <v>#N/A</v>
      </c>
      <c r="AJ298" s="6" t="e">
        <f t="shared" si="152"/>
        <v>#N/A</v>
      </c>
      <c r="AK298" s="6" t="e">
        <f t="shared" si="168"/>
        <v>#N/A</v>
      </c>
      <c r="AL298" s="6" t="e">
        <f t="shared" si="139"/>
        <v>#N/A</v>
      </c>
      <c r="AM298" s="6" t="e">
        <f t="shared" si="153"/>
        <v>#N/A</v>
      </c>
      <c r="AN298" s="6" t="e">
        <f t="shared" si="169"/>
        <v>#N/A</v>
      </c>
      <c r="AO298" s="6" t="e">
        <f t="shared" si="140"/>
        <v>#N/A</v>
      </c>
      <c r="AP298" s="6" t="e">
        <f t="shared" si="141"/>
        <v>#N/A</v>
      </c>
      <c r="AQ298" s="6" t="e">
        <f t="shared" si="142"/>
        <v>#N/A</v>
      </c>
      <c r="AR298" s="6">
        <f t="shared" si="154"/>
        <v>0</v>
      </c>
      <c r="AS298" s="6" t="e">
        <f t="shared" si="170"/>
        <v>#N/A</v>
      </c>
      <c r="AT298" s="6" t="str">
        <f t="shared" si="155"/>
        <v/>
      </c>
      <c r="AU298" s="6" t="str">
        <f t="shared" si="156"/>
        <v/>
      </c>
      <c r="AV298" s="6" t="str">
        <f t="shared" si="143"/>
        <v/>
      </c>
      <c r="AW298" s="103"/>
      <c r="BC298" s="3" t="s">
        <v>1322</v>
      </c>
    </row>
    <row r="299" spans="1:55" s="12" customFormat="1" ht="13.5" customHeight="1" x14ac:dyDescent="0.2">
      <c r="A299" s="163">
        <v>284</v>
      </c>
      <c r="B299" s="7"/>
      <c r="C299" s="7"/>
      <c r="D299" s="120"/>
      <c r="E299" s="7"/>
      <c r="F299" s="7"/>
      <c r="G299" s="219"/>
      <c r="H299" s="7"/>
      <c r="I299" s="7"/>
      <c r="J299" s="9"/>
      <c r="K299" s="843"/>
      <c r="L299" s="838"/>
      <c r="M299" s="428"/>
      <c r="N299" s="429"/>
      <c r="O299" s="430"/>
      <c r="P299" s="422" t="str">
        <f t="shared" si="157"/>
        <v/>
      </c>
      <c r="Q299" s="422" t="str">
        <f t="shared" si="158"/>
        <v/>
      </c>
      <c r="R299" s="423" t="str">
        <f t="shared" si="159"/>
        <v/>
      </c>
      <c r="S299" s="424" t="str">
        <f t="shared" si="160"/>
        <v/>
      </c>
      <c r="T299" s="425" t="str">
        <f t="shared" si="161"/>
        <v/>
      </c>
      <c r="U299" s="425" t="str">
        <f t="shared" si="162"/>
        <v/>
      </c>
      <c r="V299" s="426" t="str">
        <f t="shared" si="163"/>
        <v/>
      </c>
      <c r="W299" s="38"/>
      <c r="X299" s="29" t="str">
        <f t="shared" si="144"/>
        <v/>
      </c>
      <c r="Y299" s="6" t="e">
        <f t="shared" si="145"/>
        <v>#N/A</v>
      </c>
      <c r="Z299" s="6" t="e">
        <f t="shared" si="146"/>
        <v>#N/A</v>
      </c>
      <c r="AA299" s="6" t="e">
        <f t="shared" si="147"/>
        <v>#N/A</v>
      </c>
      <c r="AB299" s="6" t="str">
        <f t="shared" si="148"/>
        <v/>
      </c>
      <c r="AC299" s="10">
        <f t="shared" si="149"/>
        <v>1</v>
      </c>
      <c r="AD299" s="6" t="e">
        <f t="shared" si="164"/>
        <v>#N/A</v>
      </c>
      <c r="AE299" s="6" t="e">
        <f t="shared" si="165"/>
        <v>#N/A</v>
      </c>
      <c r="AF299" s="6" t="e">
        <f t="shared" si="150"/>
        <v>#N/A</v>
      </c>
      <c r="AG299" s="6" t="e">
        <f t="shared" si="166"/>
        <v>#N/A</v>
      </c>
      <c r="AH299" s="11" t="str">
        <f t="shared" si="151"/>
        <v xml:space="preserve"> </v>
      </c>
      <c r="AI299" s="6" t="e">
        <f t="shared" si="167"/>
        <v>#N/A</v>
      </c>
      <c r="AJ299" s="6" t="e">
        <f t="shared" si="152"/>
        <v>#N/A</v>
      </c>
      <c r="AK299" s="6" t="e">
        <f t="shared" si="168"/>
        <v>#N/A</v>
      </c>
      <c r="AL299" s="6" t="e">
        <f t="shared" si="139"/>
        <v>#N/A</v>
      </c>
      <c r="AM299" s="6" t="e">
        <f t="shared" si="153"/>
        <v>#N/A</v>
      </c>
      <c r="AN299" s="6" t="e">
        <f t="shared" si="169"/>
        <v>#N/A</v>
      </c>
      <c r="AO299" s="6" t="e">
        <f t="shared" si="140"/>
        <v>#N/A</v>
      </c>
      <c r="AP299" s="6" t="e">
        <f t="shared" si="141"/>
        <v>#N/A</v>
      </c>
      <c r="AQ299" s="6" t="e">
        <f t="shared" si="142"/>
        <v>#N/A</v>
      </c>
      <c r="AR299" s="6">
        <f t="shared" si="154"/>
        <v>0</v>
      </c>
      <c r="AS299" s="6" t="e">
        <f t="shared" si="170"/>
        <v>#N/A</v>
      </c>
      <c r="AT299" s="6" t="str">
        <f t="shared" si="155"/>
        <v/>
      </c>
      <c r="AU299" s="6" t="str">
        <f t="shared" si="156"/>
        <v/>
      </c>
      <c r="AV299" s="6" t="str">
        <f t="shared" si="143"/>
        <v/>
      </c>
      <c r="AW299" s="103"/>
      <c r="BC299" s="3" t="s">
        <v>1590</v>
      </c>
    </row>
    <row r="300" spans="1:55" s="12" customFormat="1" ht="13.5" customHeight="1" x14ac:dyDescent="0.2">
      <c r="A300" s="163">
        <v>285</v>
      </c>
      <c r="B300" s="7"/>
      <c r="C300" s="7"/>
      <c r="D300" s="120"/>
      <c r="E300" s="7"/>
      <c r="F300" s="7"/>
      <c r="G300" s="219"/>
      <c r="H300" s="7"/>
      <c r="I300" s="7"/>
      <c r="J300" s="9"/>
      <c r="K300" s="843"/>
      <c r="L300" s="838"/>
      <c r="M300" s="428"/>
      <c r="N300" s="429"/>
      <c r="O300" s="430"/>
      <c r="P300" s="422" t="str">
        <f t="shared" si="157"/>
        <v/>
      </c>
      <c r="Q300" s="422" t="str">
        <f t="shared" si="158"/>
        <v/>
      </c>
      <c r="R300" s="423" t="str">
        <f t="shared" si="159"/>
        <v/>
      </c>
      <c r="S300" s="424" t="str">
        <f t="shared" si="160"/>
        <v/>
      </c>
      <c r="T300" s="425" t="str">
        <f t="shared" si="161"/>
        <v/>
      </c>
      <c r="U300" s="425" t="str">
        <f t="shared" si="162"/>
        <v/>
      </c>
      <c r="V300" s="426" t="str">
        <f t="shared" si="163"/>
        <v/>
      </c>
      <c r="W300" s="38"/>
      <c r="X300" s="29" t="str">
        <f t="shared" si="144"/>
        <v/>
      </c>
      <c r="Y300" s="6" t="e">
        <f t="shared" si="145"/>
        <v>#N/A</v>
      </c>
      <c r="Z300" s="6" t="e">
        <f t="shared" si="146"/>
        <v>#N/A</v>
      </c>
      <c r="AA300" s="6" t="e">
        <f t="shared" si="147"/>
        <v>#N/A</v>
      </c>
      <c r="AB300" s="6" t="str">
        <f t="shared" si="148"/>
        <v/>
      </c>
      <c r="AC300" s="10">
        <f t="shared" si="149"/>
        <v>1</v>
      </c>
      <c r="AD300" s="6" t="e">
        <f t="shared" si="164"/>
        <v>#N/A</v>
      </c>
      <c r="AE300" s="6" t="e">
        <f t="shared" si="165"/>
        <v>#N/A</v>
      </c>
      <c r="AF300" s="6" t="e">
        <f t="shared" si="150"/>
        <v>#N/A</v>
      </c>
      <c r="AG300" s="6" t="e">
        <f t="shared" si="166"/>
        <v>#N/A</v>
      </c>
      <c r="AH300" s="11" t="str">
        <f t="shared" si="151"/>
        <v xml:space="preserve"> </v>
      </c>
      <c r="AI300" s="6" t="e">
        <f t="shared" si="167"/>
        <v>#N/A</v>
      </c>
      <c r="AJ300" s="6" t="e">
        <f t="shared" si="152"/>
        <v>#N/A</v>
      </c>
      <c r="AK300" s="6" t="e">
        <f t="shared" si="168"/>
        <v>#N/A</v>
      </c>
      <c r="AL300" s="6" t="e">
        <f t="shared" si="139"/>
        <v>#N/A</v>
      </c>
      <c r="AM300" s="6" t="e">
        <f t="shared" si="153"/>
        <v>#N/A</v>
      </c>
      <c r="AN300" s="6" t="e">
        <f t="shared" si="169"/>
        <v>#N/A</v>
      </c>
      <c r="AO300" s="6" t="e">
        <f t="shared" si="140"/>
        <v>#N/A</v>
      </c>
      <c r="AP300" s="6" t="e">
        <f t="shared" si="141"/>
        <v>#N/A</v>
      </c>
      <c r="AQ300" s="6" t="e">
        <f t="shared" si="142"/>
        <v>#N/A</v>
      </c>
      <c r="AR300" s="6">
        <f t="shared" si="154"/>
        <v>0</v>
      </c>
      <c r="AS300" s="6" t="e">
        <f t="shared" si="170"/>
        <v>#N/A</v>
      </c>
      <c r="AT300" s="6" t="str">
        <f t="shared" si="155"/>
        <v/>
      </c>
      <c r="AU300" s="6" t="str">
        <f t="shared" si="156"/>
        <v/>
      </c>
      <c r="AV300" s="6" t="str">
        <f t="shared" si="143"/>
        <v/>
      </c>
      <c r="AW300" s="103"/>
      <c r="BC300" s="3" t="s">
        <v>1591</v>
      </c>
    </row>
    <row r="301" spans="1:55" s="12" customFormat="1" ht="13.5" customHeight="1" x14ac:dyDescent="0.2">
      <c r="A301" s="163">
        <v>286</v>
      </c>
      <c r="B301" s="7"/>
      <c r="C301" s="7"/>
      <c r="D301" s="120"/>
      <c r="E301" s="7"/>
      <c r="F301" s="7"/>
      <c r="G301" s="219"/>
      <c r="H301" s="7"/>
      <c r="I301" s="7"/>
      <c r="J301" s="9"/>
      <c r="K301" s="843"/>
      <c r="L301" s="838"/>
      <c r="M301" s="428"/>
      <c r="N301" s="429"/>
      <c r="O301" s="430"/>
      <c r="P301" s="422" t="str">
        <f t="shared" si="157"/>
        <v/>
      </c>
      <c r="Q301" s="422" t="str">
        <f t="shared" si="158"/>
        <v/>
      </c>
      <c r="R301" s="423" t="str">
        <f t="shared" si="159"/>
        <v/>
      </c>
      <c r="S301" s="424" t="str">
        <f t="shared" si="160"/>
        <v/>
      </c>
      <c r="T301" s="425" t="str">
        <f t="shared" si="161"/>
        <v/>
      </c>
      <c r="U301" s="425" t="str">
        <f t="shared" si="162"/>
        <v/>
      </c>
      <c r="V301" s="426" t="str">
        <f t="shared" si="163"/>
        <v/>
      </c>
      <c r="W301" s="38"/>
      <c r="X301" s="29" t="str">
        <f t="shared" si="144"/>
        <v/>
      </c>
      <c r="Y301" s="6" t="e">
        <f t="shared" si="145"/>
        <v>#N/A</v>
      </c>
      <c r="Z301" s="6" t="e">
        <f t="shared" si="146"/>
        <v>#N/A</v>
      </c>
      <c r="AA301" s="6" t="e">
        <f t="shared" si="147"/>
        <v>#N/A</v>
      </c>
      <c r="AB301" s="6" t="str">
        <f t="shared" si="148"/>
        <v/>
      </c>
      <c r="AC301" s="10">
        <f t="shared" si="149"/>
        <v>1</v>
      </c>
      <c r="AD301" s="6" t="e">
        <f t="shared" si="164"/>
        <v>#N/A</v>
      </c>
      <c r="AE301" s="6" t="e">
        <f t="shared" si="165"/>
        <v>#N/A</v>
      </c>
      <c r="AF301" s="6" t="e">
        <f t="shared" si="150"/>
        <v>#N/A</v>
      </c>
      <c r="AG301" s="6" t="e">
        <f t="shared" si="166"/>
        <v>#N/A</v>
      </c>
      <c r="AH301" s="11" t="str">
        <f t="shared" si="151"/>
        <v xml:space="preserve"> </v>
      </c>
      <c r="AI301" s="6" t="e">
        <f t="shared" si="167"/>
        <v>#N/A</v>
      </c>
      <c r="AJ301" s="6" t="e">
        <f t="shared" si="152"/>
        <v>#N/A</v>
      </c>
      <c r="AK301" s="6" t="e">
        <f t="shared" si="168"/>
        <v>#N/A</v>
      </c>
      <c r="AL301" s="6" t="e">
        <f t="shared" si="139"/>
        <v>#N/A</v>
      </c>
      <c r="AM301" s="6" t="e">
        <f t="shared" si="153"/>
        <v>#N/A</v>
      </c>
      <c r="AN301" s="6" t="e">
        <f t="shared" si="169"/>
        <v>#N/A</v>
      </c>
      <c r="AO301" s="6" t="e">
        <f t="shared" si="140"/>
        <v>#N/A</v>
      </c>
      <c r="AP301" s="6" t="e">
        <f t="shared" si="141"/>
        <v>#N/A</v>
      </c>
      <c r="AQ301" s="6" t="e">
        <f t="shared" si="142"/>
        <v>#N/A</v>
      </c>
      <c r="AR301" s="6">
        <f t="shared" si="154"/>
        <v>0</v>
      </c>
      <c r="AS301" s="6" t="e">
        <f t="shared" si="170"/>
        <v>#N/A</v>
      </c>
      <c r="AT301" s="6" t="str">
        <f t="shared" si="155"/>
        <v/>
      </c>
      <c r="AU301" s="6" t="str">
        <f t="shared" si="156"/>
        <v/>
      </c>
      <c r="AV301" s="6" t="str">
        <f t="shared" si="143"/>
        <v/>
      </c>
      <c r="AW301" s="103"/>
      <c r="BC301" s="3" t="s">
        <v>1366</v>
      </c>
    </row>
    <row r="302" spans="1:55" s="12" customFormat="1" ht="13.5" customHeight="1" x14ac:dyDescent="0.2">
      <c r="A302" s="163">
        <v>287</v>
      </c>
      <c r="B302" s="7"/>
      <c r="C302" s="7"/>
      <c r="D302" s="120"/>
      <c r="E302" s="7"/>
      <c r="F302" s="7"/>
      <c r="G302" s="219"/>
      <c r="H302" s="7"/>
      <c r="I302" s="7"/>
      <c r="J302" s="9"/>
      <c r="K302" s="843"/>
      <c r="L302" s="838"/>
      <c r="M302" s="428"/>
      <c r="N302" s="429"/>
      <c r="O302" s="430"/>
      <c r="P302" s="422" t="str">
        <f t="shared" si="157"/>
        <v/>
      </c>
      <c r="Q302" s="422" t="str">
        <f t="shared" si="158"/>
        <v/>
      </c>
      <c r="R302" s="423" t="str">
        <f t="shared" si="159"/>
        <v/>
      </c>
      <c r="S302" s="424" t="str">
        <f t="shared" si="160"/>
        <v/>
      </c>
      <c r="T302" s="425" t="str">
        <f t="shared" si="161"/>
        <v/>
      </c>
      <c r="U302" s="425" t="str">
        <f t="shared" si="162"/>
        <v/>
      </c>
      <c r="V302" s="426" t="str">
        <f t="shared" si="163"/>
        <v/>
      </c>
      <c r="W302" s="38"/>
      <c r="X302" s="29" t="str">
        <f t="shared" si="144"/>
        <v/>
      </c>
      <c r="Y302" s="6" t="e">
        <f t="shared" si="145"/>
        <v>#N/A</v>
      </c>
      <c r="Z302" s="6" t="e">
        <f t="shared" si="146"/>
        <v>#N/A</v>
      </c>
      <c r="AA302" s="6" t="e">
        <f t="shared" si="147"/>
        <v>#N/A</v>
      </c>
      <c r="AB302" s="6" t="str">
        <f t="shared" si="148"/>
        <v/>
      </c>
      <c r="AC302" s="10">
        <f t="shared" si="149"/>
        <v>1</v>
      </c>
      <c r="AD302" s="6" t="e">
        <f t="shared" si="164"/>
        <v>#N/A</v>
      </c>
      <c r="AE302" s="6" t="e">
        <f t="shared" si="165"/>
        <v>#N/A</v>
      </c>
      <c r="AF302" s="6" t="e">
        <f t="shared" si="150"/>
        <v>#N/A</v>
      </c>
      <c r="AG302" s="6" t="e">
        <f t="shared" si="166"/>
        <v>#N/A</v>
      </c>
      <c r="AH302" s="11" t="str">
        <f t="shared" si="151"/>
        <v xml:space="preserve"> </v>
      </c>
      <c r="AI302" s="6" t="e">
        <f t="shared" si="167"/>
        <v>#N/A</v>
      </c>
      <c r="AJ302" s="6" t="e">
        <f t="shared" si="152"/>
        <v>#N/A</v>
      </c>
      <c r="AK302" s="6" t="e">
        <f t="shared" si="168"/>
        <v>#N/A</v>
      </c>
      <c r="AL302" s="6" t="e">
        <f t="shared" si="139"/>
        <v>#N/A</v>
      </c>
      <c r="AM302" s="6" t="e">
        <f t="shared" si="153"/>
        <v>#N/A</v>
      </c>
      <c r="AN302" s="6" t="e">
        <f t="shared" si="169"/>
        <v>#N/A</v>
      </c>
      <c r="AO302" s="6" t="e">
        <f t="shared" si="140"/>
        <v>#N/A</v>
      </c>
      <c r="AP302" s="6" t="e">
        <f t="shared" si="141"/>
        <v>#N/A</v>
      </c>
      <c r="AQ302" s="6" t="e">
        <f t="shared" si="142"/>
        <v>#N/A</v>
      </c>
      <c r="AR302" s="6">
        <f t="shared" si="154"/>
        <v>0</v>
      </c>
      <c r="AS302" s="6" t="e">
        <f t="shared" si="170"/>
        <v>#N/A</v>
      </c>
      <c r="AT302" s="6" t="str">
        <f t="shared" si="155"/>
        <v/>
      </c>
      <c r="AU302" s="6" t="str">
        <f t="shared" si="156"/>
        <v/>
      </c>
      <c r="AV302" s="6" t="str">
        <f t="shared" si="143"/>
        <v/>
      </c>
      <c r="AW302" s="103"/>
      <c r="BC302" s="3" t="s">
        <v>1592</v>
      </c>
    </row>
    <row r="303" spans="1:55" s="12" customFormat="1" ht="13.5" customHeight="1" x14ac:dyDescent="0.2">
      <c r="A303" s="163">
        <v>288</v>
      </c>
      <c r="B303" s="7"/>
      <c r="C303" s="7"/>
      <c r="D303" s="120"/>
      <c r="E303" s="7"/>
      <c r="F303" s="7"/>
      <c r="G303" s="219"/>
      <c r="H303" s="7"/>
      <c r="I303" s="7"/>
      <c r="J303" s="9"/>
      <c r="K303" s="843"/>
      <c r="L303" s="838"/>
      <c r="M303" s="428"/>
      <c r="N303" s="429"/>
      <c r="O303" s="430"/>
      <c r="P303" s="422" t="str">
        <f t="shared" si="157"/>
        <v/>
      </c>
      <c r="Q303" s="422" t="str">
        <f t="shared" si="158"/>
        <v/>
      </c>
      <c r="R303" s="423" t="str">
        <f t="shared" si="159"/>
        <v/>
      </c>
      <c r="S303" s="424" t="str">
        <f t="shared" si="160"/>
        <v/>
      </c>
      <c r="T303" s="425" t="str">
        <f t="shared" si="161"/>
        <v/>
      </c>
      <c r="U303" s="425" t="str">
        <f t="shared" si="162"/>
        <v/>
      </c>
      <c r="V303" s="426" t="str">
        <f t="shared" si="163"/>
        <v/>
      </c>
      <c r="W303" s="38"/>
      <c r="X303" s="29" t="str">
        <f t="shared" si="144"/>
        <v/>
      </c>
      <c r="Y303" s="6" t="e">
        <f t="shared" si="145"/>
        <v>#N/A</v>
      </c>
      <c r="Z303" s="6" t="e">
        <f t="shared" si="146"/>
        <v>#N/A</v>
      </c>
      <c r="AA303" s="6" t="e">
        <f t="shared" si="147"/>
        <v>#N/A</v>
      </c>
      <c r="AB303" s="6" t="str">
        <f t="shared" si="148"/>
        <v/>
      </c>
      <c r="AC303" s="10">
        <f t="shared" si="149"/>
        <v>1</v>
      </c>
      <c r="AD303" s="6" t="e">
        <f t="shared" si="164"/>
        <v>#N/A</v>
      </c>
      <c r="AE303" s="6" t="e">
        <f t="shared" si="165"/>
        <v>#N/A</v>
      </c>
      <c r="AF303" s="6" t="e">
        <f t="shared" si="150"/>
        <v>#N/A</v>
      </c>
      <c r="AG303" s="6" t="e">
        <f t="shared" si="166"/>
        <v>#N/A</v>
      </c>
      <c r="AH303" s="11" t="str">
        <f t="shared" si="151"/>
        <v xml:space="preserve"> </v>
      </c>
      <c r="AI303" s="6" t="e">
        <f t="shared" si="167"/>
        <v>#N/A</v>
      </c>
      <c r="AJ303" s="6" t="e">
        <f t="shared" si="152"/>
        <v>#N/A</v>
      </c>
      <c r="AK303" s="6" t="e">
        <f t="shared" si="168"/>
        <v>#N/A</v>
      </c>
      <c r="AL303" s="6" t="e">
        <f t="shared" si="139"/>
        <v>#N/A</v>
      </c>
      <c r="AM303" s="6" t="e">
        <f t="shared" si="153"/>
        <v>#N/A</v>
      </c>
      <c r="AN303" s="6" t="e">
        <f t="shared" si="169"/>
        <v>#N/A</v>
      </c>
      <c r="AO303" s="6" t="e">
        <f t="shared" si="140"/>
        <v>#N/A</v>
      </c>
      <c r="AP303" s="6" t="e">
        <f t="shared" si="141"/>
        <v>#N/A</v>
      </c>
      <c r="AQ303" s="6" t="e">
        <f t="shared" si="142"/>
        <v>#N/A</v>
      </c>
      <c r="AR303" s="6">
        <f t="shared" si="154"/>
        <v>0</v>
      </c>
      <c r="AS303" s="6" t="e">
        <f t="shared" si="170"/>
        <v>#N/A</v>
      </c>
      <c r="AT303" s="6" t="str">
        <f t="shared" si="155"/>
        <v/>
      </c>
      <c r="AU303" s="6" t="str">
        <f t="shared" si="156"/>
        <v/>
      </c>
      <c r="AV303" s="6" t="str">
        <f t="shared" si="143"/>
        <v/>
      </c>
      <c r="AW303" s="103"/>
      <c r="BC303" s="3" t="s">
        <v>1593</v>
      </c>
    </row>
    <row r="304" spans="1:55" s="12" customFormat="1" ht="13.5" customHeight="1" x14ac:dyDescent="0.2">
      <c r="A304" s="163">
        <v>289</v>
      </c>
      <c r="B304" s="7"/>
      <c r="C304" s="7"/>
      <c r="D304" s="120"/>
      <c r="E304" s="7"/>
      <c r="F304" s="7"/>
      <c r="G304" s="219"/>
      <c r="H304" s="7"/>
      <c r="I304" s="7"/>
      <c r="J304" s="9"/>
      <c r="K304" s="843"/>
      <c r="L304" s="838"/>
      <c r="M304" s="428"/>
      <c r="N304" s="429"/>
      <c r="O304" s="430"/>
      <c r="P304" s="422" t="str">
        <f t="shared" si="157"/>
        <v/>
      </c>
      <c r="Q304" s="422" t="str">
        <f t="shared" si="158"/>
        <v/>
      </c>
      <c r="R304" s="423" t="str">
        <f t="shared" si="159"/>
        <v/>
      </c>
      <c r="S304" s="424" t="str">
        <f t="shared" si="160"/>
        <v/>
      </c>
      <c r="T304" s="425" t="str">
        <f t="shared" si="161"/>
        <v/>
      </c>
      <c r="U304" s="425" t="str">
        <f t="shared" si="162"/>
        <v/>
      </c>
      <c r="V304" s="426" t="str">
        <f t="shared" si="163"/>
        <v/>
      </c>
      <c r="W304" s="38"/>
      <c r="X304" s="29" t="str">
        <f t="shared" si="144"/>
        <v/>
      </c>
      <c r="Y304" s="6" t="e">
        <f t="shared" si="145"/>
        <v>#N/A</v>
      </c>
      <c r="Z304" s="6" t="e">
        <f t="shared" si="146"/>
        <v>#N/A</v>
      </c>
      <c r="AA304" s="6" t="e">
        <f t="shared" si="147"/>
        <v>#N/A</v>
      </c>
      <c r="AB304" s="6" t="str">
        <f t="shared" si="148"/>
        <v/>
      </c>
      <c r="AC304" s="10">
        <f t="shared" si="149"/>
        <v>1</v>
      </c>
      <c r="AD304" s="6" t="e">
        <f t="shared" si="164"/>
        <v>#N/A</v>
      </c>
      <c r="AE304" s="6" t="e">
        <f t="shared" si="165"/>
        <v>#N/A</v>
      </c>
      <c r="AF304" s="6" t="e">
        <f t="shared" si="150"/>
        <v>#N/A</v>
      </c>
      <c r="AG304" s="6" t="e">
        <f t="shared" si="166"/>
        <v>#N/A</v>
      </c>
      <c r="AH304" s="11" t="str">
        <f t="shared" si="151"/>
        <v xml:space="preserve"> </v>
      </c>
      <c r="AI304" s="6" t="e">
        <f t="shared" si="167"/>
        <v>#N/A</v>
      </c>
      <c r="AJ304" s="6" t="e">
        <f t="shared" si="152"/>
        <v>#N/A</v>
      </c>
      <c r="AK304" s="6" t="e">
        <f t="shared" si="168"/>
        <v>#N/A</v>
      </c>
      <c r="AL304" s="6" t="e">
        <f t="shared" si="139"/>
        <v>#N/A</v>
      </c>
      <c r="AM304" s="6" t="e">
        <f t="shared" si="153"/>
        <v>#N/A</v>
      </c>
      <c r="AN304" s="6" t="e">
        <f t="shared" si="169"/>
        <v>#N/A</v>
      </c>
      <c r="AO304" s="6" t="e">
        <f t="shared" si="140"/>
        <v>#N/A</v>
      </c>
      <c r="AP304" s="6" t="e">
        <f t="shared" si="141"/>
        <v>#N/A</v>
      </c>
      <c r="AQ304" s="6" t="e">
        <f t="shared" si="142"/>
        <v>#N/A</v>
      </c>
      <c r="AR304" s="6">
        <f t="shared" si="154"/>
        <v>0</v>
      </c>
      <c r="AS304" s="6" t="e">
        <f t="shared" si="170"/>
        <v>#N/A</v>
      </c>
      <c r="AT304" s="6" t="str">
        <f t="shared" si="155"/>
        <v/>
      </c>
      <c r="AU304" s="6" t="str">
        <f t="shared" si="156"/>
        <v/>
      </c>
      <c r="AV304" s="6" t="str">
        <f t="shared" si="143"/>
        <v/>
      </c>
      <c r="AW304" s="103"/>
      <c r="BC304" s="3" t="s">
        <v>1365</v>
      </c>
    </row>
    <row r="305" spans="1:55" s="12" customFormat="1" ht="13.5" customHeight="1" x14ac:dyDescent="0.2">
      <c r="A305" s="163">
        <v>290</v>
      </c>
      <c r="B305" s="7"/>
      <c r="C305" s="7"/>
      <c r="D305" s="120"/>
      <c r="E305" s="7"/>
      <c r="F305" s="7"/>
      <c r="G305" s="219"/>
      <c r="H305" s="7"/>
      <c r="I305" s="7"/>
      <c r="J305" s="9"/>
      <c r="K305" s="843"/>
      <c r="L305" s="838"/>
      <c r="M305" s="428"/>
      <c r="N305" s="429"/>
      <c r="O305" s="430"/>
      <c r="P305" s="422" t="str">
        <f t="shared" si="157"/>
        <v/>
      </c>
      <c r="Q305" s="422" t="str">
        <f t="shared" si="158"/>
        <v/>
      </c>
      <c r="R305" s="423" t="str">
        <f t="shared" si="159"/>
        <v/>
      </c>
      <c r="S305" s="424" t="str">
        <f t="shared" si="160"/>
        <v/>
      </c>
      <c r="T305" s="425" t="str">
        <f t="shared" si="161"/>
        <v/>
      </c>
      <c r="U305" s="425" t="str">
        <f t="shared" si="162"/>
        <v/>
      </c>
      <c r="V305" s="426" t="str">
        <f t="shared" si="163"/>
        <v/>
      </c>
      <c r="W305" s="38"/>
      <c r="X305" s="29" t="str">
        <f t="shared" si="144"/>
        <v/>
      </c>
      <c r="Y305" s="6" t="e">
        <f t="shared" si="145"/>
        <v>#N/A</v>
      </c>
      <c r="Z305" s="6" t="e">
        <f t="shared" si="146"/>
        <v>#N/A</v>
      </c>
      <c r="AA305" s="6" t="e">
        <f t="shared" si="147"/>
        <v>#N/A</v>
      </c>
      <c r="AB305" s="6" t="str">
        <f t="shared" si="148"/>
        <v/>
      </c>
      <c r="AC305" s="10">
        <f t="shared" si="149"/>
        <v>1</v>
      </c>
      <c r="AD305" s="6" t="e">
        <f t="shared" si="164"/>
        <v>#N/A</v>
      </c>
      <c r="AE305" s="6" t="e">
        <f t="shared" si="165"/>
        <v>#N/A</v>
      </c>
      <c r="AF305" s="6" t="e">
        <f t="shared" si="150"/>
        <v>#N/A</v>
      </c>
      <c r="AG305" s="6" t="e">
        <f t="shared" si="166"/>
        <v>#N/A</v>
      </c>
      <c r="AH305" s="11" t="str">
        <f t="shared" si="151"/>
        <v xml:space="preserve"> </v>
      </c>
      <c r="AI305" s="6" t="e">
        <f t="shared" si="167"/>
        <v>#N/A</v>
      </c>
      <c r="AJ305" s="6" t="e">
        <f t="shared" si="152"/>
        <v>#N/A</v>
      </c>
      <c r="AK305" s="6" t="e">
        <f t="shared" si="168"/>
        <v>#N/A</v>
      </c>
      <c r="AL305" s="6" t="e">
        <f t="shared" si="139"/>
        <v>#N/A</v>
      </c>
      <c r="AM305" s="6" t="e">
        <f t="shared" si="153"/>
        <v>#N/A</v>
      </c>
      <c r="AN305" s="6" t="e">
        <f t="shared" si="169"/>
        <v>#N/A</v>
      </c>
      <c r="AO305" s="6" t="e">
        <f t="shared" si="140"/>
        <v>#N/A</v>
      </c>
      <c r="AP305" s="6" t="e">
        <f t="shared" si="141"/>
        <v>#N/A</v>
      </c>
      <c r="AQ305" s="6" t="e">
        <f t="shared" si="142"/>
        <v>#N/A</v>
      </c>
      <c r="AR305" s="6">
        <f t="shared" si="154"/>
        <v>0</v>
      </c>
      <c r="AS305" s="6" t="e">
        <f t="shared" si="170"/>
        <v>#N/A</v>
      </c>
      <c r="AT305" s="6" t="str">
        <f t="shared" si="155"/>
        <v/>
      </c>
      <c r="AU305" s="6" t="str">
        <f t="shared" si="156"/>
        <v/>
      </c>
      <c r="AV305" s="6" t="str">
        <f t="shared" si="143"/>
        <v/>
      </c>
      <c r="AW305" s="103"/>
      <c r="BC305" s="3" t="s">
        <v>1594</v>
      </c>
    </row>
    <row r="306" spans="1:55" s="12" customFormat="1" ht="13.5" customHeight="1" x14ac:dyDescent="0.2">
      <c r="A306" s="163">
        <v>291</v>
      </c>
      <c r="B306" s="7"/>
      <c r="C306" s="7"/>
      <c r="D306" s="120"/>
      <c r="E306" s="7"/>
      <c r="F306" s="7"/>
      <c r="G306" s="219"/>
      <c r="H306" s="7"/>
      <c r="I306" s="7"/>
      <c r="J306" s="9"/>
      <c r="K306" s="843"/>
      <c r="L306" s="838"/>
      <c r="M306" s="428"/>
      <c r="N306" s="429"/>
      <c r="O306" s="430"/>
      <c r="P306" s="422" t="str">
        <f t="shared" si="157"/>
        <v/>
      </c>
      <c r="Q306" s="422" t="str">
        <f t="shared" si="158"/>
        <v/>
      </c>
      <c r="R306" s="423" t="str">
        <f t="shared" si="159"/>
        <v/>
      </c>
      <c r="S306" s="424" t="str">
        <f t="shared" si="160"/>
        <v/>
      </c>
      <c r="T306" s="425" t="str">
        <f t="shared" si="161"/>
        <v/>
      </c>
      <c r="U306" s="425" t="str">
        <f t="shared" si="162"/>
        <v/>
      </c>
      <c r="V306" s="426" t="str">
        <f t="shared" si="163"/>
        <v/>
      </c>
      <c r="W306" s="38"/>
      <c r="X306" s="29" t="str">
        <f t="shared" si="144"/>
        <v/>
      </c>
      <c r="Y306" s="6" t="e">
        <f t="shared" si="145"/>
        <v>#N/A</v>
      </c>
      <c r="Z306" s="6" t="e">
        <f t="shared" si="146"/>
        <v>#N/A</v>
      </c>
      <c r="AA306" s="6" t="e">
        <f t="shared" si="147"/>
        <v>#N/A</v>
      </c>
      <c r="AB306" s="6" t="str">
        <f t="shared" si="148"/>
        <v/>
      </c>
      <c r="AC306" s="10">
        <f t="shared" si="149"/>
        <v>1</v>
      </c>
      <c r="AD306" s="6" t="e">
        <f t="shared" si="164"/>
        <v>#N/A</v>
      </c>
      <c r="AE306" s="6" t="e">
        <f t="shared" si="165"/>
        <v>#N/A</v>
      </c>
      <c r="AF306" s="6" t="e">
        <f t="shared" si="150"/>
        <v>#N/A</v>
      </c>
      <c r="AG306" s="6" t="e">
        <f t="shared" si="166"/>
        <v>#N/A</v>
      </c>
      <c r="AH306" s="11" t="str">
        <f t="shared" si="151"/>
        <v xml:space="preserve"> </v>
      </c>
      <c r="AI306" s="6" t="e">
        <f t="shared" si="167"/>
        <v>#N/A</v>
      </c>
      <c r="AJ306" s="6" t="e">
        <f t="shared" si="152"/>
        <v>#N/A</v>
      </c>
      <c r="AK306" s="6" t="e">
        <f t="shared" si="168"/>
        <v>#N/A</v>
      </c>
      <c r="AL306" s="6" t="e">
        <f t="shared" si="139"/>
        <v>#N/A</v>
      </c>
      <c r="AM306" s="6" t="e">
        <f t="shared" si="153"/>
        <v>#N/A</v>
      </c>
      <c r="AN306" s="6" t="e">
        <f t="shared" si="169"/>
        <v>#N/A</v>
      </c>
      <c r="AO306" s="6" t="e">
        <f t="shared" si="140"/>
        <v>#N/A</v>
      </c>
      <c r="AP306" s="6" t="e">
        <f t="shared" si="141"/>
        <v>#N/A</v>
      </c>
      <c r="AQ306" s="6" t="e">
        <f t="shared" si="142"/>
        <v>#N/A</v>
      </c>
      <c r="AR306" s="6">
        <f t="shared" si="154"/>
        <v>0</v>
      </c>
      <c r="AS306" s="6" t="e">
        <f t="shared" si="170"/>
        <v>#N/A</v>
      </c>
      <c r="AT306" s="6" t="str">
        <f t="shared" si="155"/>
        <v/>
      </c>
      <c r="AU306" s="6" t="str">
        <f t="shared" si="156"/>
        <v/>
      </c>
      <c r="AV306" s="6" t="str">
        <f t="shared" si="143"/>
        <v/>
      </c>
      <c r="AW306" s="103"/>
      <c r="BC306" s="3" t="s">
        <v>1394</v>
      </c>
    </row>
    <row r="307" spans="1:55" s="12" customFormat="1" ht="13.5" customHeight="1" x14ac:dyDescent="0.2">
      <c r="A307" s="163">
        <v>292</v>
      </c>
      <c r="B307" s="7"/>
      <c r="C307" s="7"/>
      <c r="D307" s="120"/>
      <c r="E307" s="7"/>
      <c r="F307" s="7"/>
      <c r="G307" s="219"/>
      <c r="H307" s="7"/>
      <c r="I307" s="7"/>
      <c r="J307" s="9"/>
      <c r="K307" s="843"/>
      <c r="L307" s="838"/>
      <c r="M307" s="428"/>
      <c r="N307" s="429"/>
      <c r="O307" s="430"/>
      <c r="P307" s="422" t="str">
        <f t="shared" si="157"/>
        <v/>
      </c>
      <c r="Q307" s="422" t="str">
        <f t="shared" si="158"/>
        <v/>
      </c>
      <c r="R307" s="423" t="str">
        <f t="shared" si="159"/>
        <v/>
      </c>
      <c r="S307" s="424" t="str">
        <f t="shared" si="160"/>
        <v/>
      </c>
      <c r="T307" s="425" t="str">
        <f t="shared" si="161"/>
        <v/>
      </c>
      <c r="U307" s="425" t="str">
        <f t="shared" si="162"/>
        <v/>
      </c>
      <c r="V307" s="426" t="str">
        <f t="shared" si="163"/>
        <v/>
      </c>
      <c r="W307" s="38"/>
      <c r="X307" s="29" t="str">
        <f t="shared" si="144"/>
        <v/>
      </c>
      <c r="Y307" s="6" t="e">
        <f t="shared" si="145"/>
        <v>#N/A</v>
      </c>
      <c r="Z307" s="6" t="e">
        <f t="shared" si="146"/>
        <v>#N/A</v>
      </c>
      <c r="AA307" s="6" t="e">
        <f t="shared" si="147"/>
        <v>#N/A</v>
      </c>
      <c r="AB307" s="6" t="str">
        <f t="shared" si="148"/>
        <v/>
      </c>
      <c r="AC307" s="10">
        <f t="shared" si="149"/>
        <v>1</v>
      </c>
      <c r="AD307" s="6" t="e">
        <f t="shared" si="164"/>
        <v>#N/A</v>
      </c>
      <c r="AE307" s="6" t="e">
        <f t="shared" si="165"/>
        <v>#N/A</v>
      </c>
      <c r="AF307" s="6" t="e">
        <f t="shared" si="150"/>
        <v>#N/A</v>
      </c>
      <c r="AG307" s="6" t="e">
        <f t="shared" si="166"/>
        <v>#N/A</v>
      </c>
      <c r="AH307" s="11" t="str">
        <f t="shared" si="151"/>
        <v xml:space="preserve"> </v>
      </c>
      <c r="AI307" s="6" t="e">
        <f t="shared" si="167"/>
        <v>#N/A</v>
      </c>
      <c r="AJ307" s="6" t="e">
        <f t="shared" si="152"/>
        <v>#N/A</v>
      </c>
      <c r="AK307" s="6" t="e">
        <f t="shared" si="168"/>
        <v>#N/A</v>
      </c>
      <c r="AL307" s="6" t="e">
        <f t="shared" si="139"/>
        <v>#N/A</v>
      </c>
      <c r="AM307" s="6" t="e">
        <f t="shared" si="153"/>
        <v>#N/A</v>
      </c>
      <c r="AN307" s="6" t="e">
        <f t="shared" si="169"/>
        <v>#N/A</v>
      </c>
      <c r="AO307" s="6" t="e">
        <f t="shared" si="140"/>
        <v>#N/A</v>
      </c>
      <c r="AP307" s="6" t="e">
        <f t="shared" si="141"/>
        <v>#N/A</v>
      </c>
      <c r="AQ307" s="6" t="e">
        <f t="shared" si="142"/>
        <v>#N/A</v>
      </c>
      <c r="AR307" s="6">
        <f t="shared" si="154"/>
        <v>0</v>
      </c>
      <c r="AS307" s="6" t="e">
        <f t="shared" si="170"/>
        <v>#N/A</v>
      </c>
      <c r="AT307" s="6" t="str">
        <f t="shared" si="155"/>
        <v/>
      </c>
      <c r="AU307" s="6" t="str">
        <f t="shared" si="156"/>
        <v/>
      </c>
      <c r="AV307" s="6" t="str">
        <f t="shared" si="143"/>
        <v/>
      </c>
      <c r="AW307" s="103"/>
      <c r="BC307" s="3" t="s">
        <v>1413</v>
      </c>
    </row>
    <row r="308" spans="1:55" s="12" customFormat="1" ht="13.5" customHeight="1" x14ac:dyDescent="0.2">
      <c r="A308" s="163">
        <v>293</v>
      </c>
      <c r="B308" s="7"/>
      <c r="C308" s="7"/>
      <c r="D308" s="120"/>
      <c r="E308" s="7"/>
      <c r="F308" s="7"/>
      <c r="G308" s="219"/>
      <c r="H308" s="7"/>
      <c r="I308" s="7"/>
      <c r="J308" s="9"/>
      <c r="K308" s="843"/>
      <c r="L308" s="838"/>
      <c r="M308" s="428"/>
      <c r="N308" s="429"/>
      <c r="O308" s="430"/>
      <c r="P308" s="422" t="str">
        <f t="shared" si="157"/>
        <v/>
      </c>
      <c r="Q308" s="422" t="str">
        <f t="shared" si="158"/>
        <v/>
      </c>
      <c r="R308" s="423" t="str">
        <f t="shared" si="159"/>
        <v/>
      </c>
      <c r="S308" s="424" t="str">
        <f t="shared" si="160"/>
        <v/>
      </c>
      <c r="T308" s="425" t="str">
        <f t="shared" si="161"/>
        <v/>
      </c>
      <c r="U308" s="425" t="str">
        <f t="shared" si="162"/>
        <v/>
      </c>
      <c r="V308" s="426" t="str">
        <f t="shared" si="163"/>
        <v/>
      </c>
      <c r="W308" s="38"/>
      <c r="X308" s="29" t="str">
        <f t="shared" si="144"/>
        <v/>
      </c>
      <c r="Y308" s="6" t="e">
        <f t="shared" si="145"/>
        <v>#N/A</v>
      </c>
      <c r="Z308" s="6" t="e">
        <f t="shared" si="146"/>
        <v>#N/A</v>
      </c>
      <c r="AA308" s="6" t="e">
        <f t="shared" si="147"/>
        <v>#N/A</v>
      </c>
      <c r="AB308" s="6" t="str">
        <f t="shared" si="148"/>
        <v/>
      </c>
      <c r="AC308" s="10">
        <f t="shared" si="149"/>
        <v>1</v>
      </c>
      <c r="AD308" s="6" t="e">
        <f t="shared" si="164"/>
        <v>#N/A</v>
      </c>
      <c r="AE308" s="6" t="e">
        <f t="shared" si="165"/>
        <v>#N/A</v>
      </c>
      <c r="AF308" s="6" t="e">
        <f t="shared" si="150"/>
        <v>#N/A</v>
      </c>
      <c r="AG308" s="6" t="e">
        <f t="shared" si="166"/>
        <v>#N/A</v>
      </c>
      <c r="AH308" s="11" t="str">
        <f t="shared" si="151"/>
        <v xml:space="preserve"> </v>
      </c>
      <c r="AI308" s="6" t="e">
        <f t="shared" si="167"/>
        <v>#N/A</v>
      </c>
      <c r="AJ308" s="6" t="e">
        <f t="shared" si="152"/>
        <v>#N/A</v>
      </c>
      <c r="AK308" s="6" t="e">
        <f t="shared" si="168"/>
        <v>#N/A</v>
      </c>
      <c r="AL308" s="6" t="e">
        <f t="shared" si="139"/>
        <v>#N/A</v>
      </c>
      <c r="AM308" s="6" t="e">
        <f t="shared" si="153"/>
        <v>#N/A</v>
      </c>
      <c r="AN308" s="6" t="e">
        <f t="shared" si="169"/>
        <v>#N/A</v>
      </c>
      <c r="AO308" s="6" t="e">
        <f t="shared" si="140"/>
        <v>#N/A</v>
      </c>
      <c r="AP308" s="6" t="e">
        <f t="shared" si="141"/>
        <v>#N/A</v>
      </c>
      <c r="AQ308" s="6" t="e">
        <f t="shared" si="142"/>
        <v>#N/A</v>
      </c>
      <c r="AR308" s="6">
        <f t="shared" si="154"/>
        <v>0</v>
      </c>
      <c r="AS308" s="6" t="e">
        <f t="shared" si="170"/>
        <v>#N/A</v>
      </c>
      <c r="AT308" s="6" t="str">
        <f t="shared" si="155"/>
        <v/>
      </c>
      <c r="AU308" s="6" t="str">
        <f t="shared" si="156"/>
        <v/>
      </c>
      <c r="AV308" s="6" t="str">
        <f t="shared" si="143"/>
        <v/>
      </c>
      <c r="AW308" s="103"/>
      <c r="BC308" s="3" t="s">
        <v>1595</v>
      </c>
    </row>
    <row r="309" spans="1:55" s="12" customFormat="1" ht="13.5" customHeight="1" x14ac:dyDescent="0.2">
      <c r="A309" s="163">
        <v>294</v>
      </c>
      <c r="B309" s="7"/>
      <c r="C309" s="7"/>
      <c r="D309" s="120"/>
      <c r="E309" s="7"/>
      <c r="F309" s="7"/>
      <c r="G309" s="219"/>
      <c r="H309" s="7"/>
      <c r="I309" s="7"/>
      <c r="J309" s="9"/>
      <c r="K309" s="843"/>
      <c r="L309" s="838"/>
      <c r="M309" s="428"/>
      <c r="N309" s="429"/>
      <c r="O309" s="430"/>
      <c r="P309" s="422" t="str">
        <f t="shared" si="157"/>
        <v/>
      </c>
      <c r="Q309" s="422" t="str">
        <f t="shared" si="158"/>
        <v/>
      </c>
      <c r="R309" s="423" t="str">
        <f t="shared" si="159"/>
        <v/>
      </c>
      <c r="S309" s="424" t="str">
        <f t="shared" si="160"/>
        <v/>
      </c>
      <c r="T309" s="425" t="str">
        <f t="shared" si="161"/>
        <v/>
      </c>
      <c r="U309" s="425" t="str">
        <f t="shared" si="162"/>
        <v/>
      </c>
      <c r="V309" s="426" t="str">
        <f t="shared" si="163"/>
        <v/>
      </c>
      <c r="W309" s="38"/>
      <c r="X309" s="29" t="str">
        <f t="shared" si="144"/>
        <v/>
      </c>
      <c r="Y309" s="6" t="e">
        <f t="shared" si="145"/>
        <v>#N/A</v>
      </c>
      <c r="Z309" s="6" t="e">
        <f t="shared" si="146"/>
        <v>#N/A</v>
      </c>
      <c r="AA309" s="6" t="e">
        <f t="shared" si="147"/>
        <v>#N/A</v>
      </c>
      <c r="AB309" s="6" t="str">
        <f t="shared" si="148"/>
        <v/>
      </c>
      <c r="AC309" s="10">
        <f t="shared" si="149"/>
        <v>1</v>
      </c>
      <c r="AD309" s="6" t="e">
        <f t="shared" si="164"/>
        <v>#N/A</v>
      </c>
      <c r="AE309" s="6" t="e">
        <f t="shared" si="165"/>
        <v>#N/A</v>
      </c>
      <c r="AF309" s="6" t="e">
        <f t="shared" si="150"/>
        <v>#N/A</v>
      </c>
      <c r="AG309" s="6" t="e">
        <f t="shared" si="166"/>
        <v>#N/A</v>
      </c>
      <c r="AH309" s="11" t="str">
        <f t="shared" si="151"/>
        <v xml:space="preserve"> </v>
      </c>
      <c r="AI309" s="6" t="e">
        <f t="shared" si="167"/>
        <v>#N/A</v>
      </c>
      <c r="AJ309" s="6" t="e">
        <f t="shared" si="152"/>
        <v>#N/A</v>
      </c>
      <c r="AK309" s="6" t="e">
        <f t="shared" si="168"/>
        <v>#N/A</v>
      </c>
      <c r="AL309" s="6" t="e">
        <f t="shared" si="139"/>
        <v>#N/A</v>
      </c>
      <c r="AM309" s="6" t="e">
        <f t="shared" si="153"/>
        <v>#N/A</v>
      </c>
      <c r="AN309" s="6" t="e">
        <f t="shared" si="169"/>
        <v>#N/A</v>
      </c>
      <c r="AO309" s="6" t="e">
        <f t="shared" si="140"/>
        <v>#N/A</v>
      </c>
      <c r="AP309" s="6" t="e">
        <f t="shared" si="141"/>
        <v>#N/A</v>
      </c>
      <c r="AQ309" s="6" t="e">
        <f t="shared" si="142"/>
        <v>#N/A</v>
      </c>
      <c r="AR309" s="6">
        <f t="shared" si="154"/>
        <v>0</v>
      </c>
      <c r="AS309" s="6" t="e">
        <f t="shared" si="170"/>
        <v>#N/A</v>
      </c>
      <c r="AT309" s="6" t="str">
        <f t="shared" si="155"/>
        <v/>
      </c>
      <c r="AU309" s="6" t="str">
        <f t="shared" si="156"/>
        <v/>
      </c>
      <c r="AV309" s="6" t="str">
        <f t="shared" si="143"/>
        <v/>
      </c>
      <c r="AW309" s="103"/>
      <c r="BC309" s="3" t="s">
        <v>1392</v>
      </c>
    </row>
    <row r="310" spans="1:55" s="12" customFormat="1" ht="13.5" customHeight="1" x14ac:dyDescent="0.2">
      <c r="A310" s="163">
        <v>295</v>
      </c>
      <c r="B310" s="7"/>
      <c r="C310" s="7"/>
      <c r="D310" s="120"/>
      <c r="E310" s="7"/>
      <c r="F310" s="7"/>
      <c r="G310" s="219"/>
      <c r="H310" s="7"/>
      <c r="I310" s="7"/>
      <c r="J310" s="9"/>
      <c r="K310" s="843"/>
      <c r="L310" s="838"/>
      <c r="M310" s="428"/>
      <c r="N310" s="429"/>
      <c r="O310" s="430"/>
      <c r="P310" s="422" t="str">
        <f t="shared" si="157"/>
        <v/>
      </c>
      <c r="Q310" s="422" t="str">
        <f t="shared" si="158"/>
        <v/>
      </c>
      <c r="R310" s="423" t="str">
        <f t="shared" si="159"/>
        <v/>
      </c>
      <c r="S310" s="424" t="str">
        <f t="shared" si="160"/>
        <v/>
      </c>
      <c r="T310" s="425" t="str">
        <f t="shared" si="161"/>
        <v/>
      </c>
      <c r="U310" s="425" t="str">
        <f t="shared" si="162"/>
        <v/>
      </c>
      <c r="V310" s="426" t="str">
        <f t="shared" si="163"/>
        <v/>
      </c>
      <c r="W310" s="38"/>
      <c r="X310" s="29" t="str">
        <f t="shared" si="144"/>
        <v/>
      </c>
      <c r="Y310" s="6" t="e">
        <f t="shared" si="145"/>
        <v>#N/A</v>
      </c>
      <c r="Z310" s="6" t="e">
        <f t="shared" si="146"/>
        <v>#N/A</v>
      </c>
      <c r="AA310" s="6" t="e">
        <f t="shared" si="147"/>
        <v>#N/A</v>
      </c>
      <c r="AB310" s="6" t="str">
        <f t="shared" si="148"/>
        <v/>
      </c>
      <c r="AC310" s="10">
        <f t="shared" si="149"/>
        <v>1</v>
      </c>
      <c r="AD310" s="6" t="e">
        <f t="shared" si="164"/>
        <v>#N/A</v>
      </c>
      <c r="AE310" s="6" t="e">
        <f t="shared" si="165"/>
        <v>#N/A</v>
      </c>
      <c r="AF310" s="6" t="e">
        <f t="shared" si="150"/>
        <v>#N/A</v>
      </c>
      <c r="AG310" s="6" t="e">
        <f t="shared" si="166"/>
        <v>#N/A</v>
      </c>
      <c r="AH310" s="11" t="str">
        <f t="shared" si="151"/>
        <v xml:space="preserve"> </v>
      </c>
      <c r="AI310" s="6" t="e">
        <f t="shared" si="167"/>
        <v>#N/A</v>
      </c>
      <c r="AJ310" s="6" t="e">
        <f t="shared" si="152"/>
        <v>#N/A</v>
      </c>
      <c r="AK310" s="6" t="e">
        <f t="shared" si="168"/>
        <v>#N/A</v>
      </c>
      <c r="AL310" s="6" t="e">
        <f t="shared" si="139"/>
        <v>#N/A</v>
      </c>
      <c r="AM310" s="6" t="e">
        <f t="shared" si="153"/>
        <v>#N/A</v>
      </c>
      <c r="AN310" s="6" t="e">
        <f t="shared" si="169"/>
        <v>#N/A</v>
      </c>
      <c r="AO310" s="6" t="e">
        <f t="shared" si="140"/>
        <v>#N/A</v>
      </c>
      <c r="AP310" s="6" t="e">
        <f t="shared" si="141"/>
        <v>#N/A</v>
      </c>
      <c r="AQ310" s="6" t="e">
        <f t="shared" si="142"/>
        <v>#N/A</v>
      </c>
      <c r="AR310" s="6">
        <f t="shared" si="154"/>
        <v>0</v>
      </c>
      <c r="AS310" s="6" t="e">
        <f t="shared" si="170"/>
        <v>#N/A</v>
      </c>
      <c r="AT310" s="6" t="str">
        <f t="shared" si="155"/>
        <v/>
      </c>
      <c r="AU310" s="6" t="str">
        <f t="shared" si="156"/>
        <v/>
      </c>
      <c r="AV310" s="6" t="str">
        <f t="shared" si="143"/>
        <v/>
      </c>
      <c r="AW310" s="103"/>
      <c r="BC310" s="3" t="s">
        <v>1412</v>
      </c>
    </row>
    <row r="311" spans="1:55" s="12" customFormat="1" ht="13.5" customHeight="1" x14ac:dyDescent="0.2">
      <c r="A311" s="163">
        <v>296</v>
      </c>
      <c r="B311" s="7"/>
      <c r="C311" s="7"/>
      <c r="D311" s="120"/>
      <c r="E311" s="7"/>
      <c r="F311" s="7"/>
      <c r="G311" s="219"/>
      <c r="H311" s="7"/>
      <c r="I311" s="7"/>
      <c r="J311" s="9"/>
      <c r="K311" s="843"/>
      <c r="L311" s="838"/>
      <c r="M311" s="428"/>
      <c r="N311" s="429"/>
      <c r="O311" s="430"/>
      <c r="P311" s="422" t="str">
        <f t="shared" si="157"/>
        <v/>
      </c>
      <c r="Q311" s="422" t="str">
        <f t="shared" si="158"/>
        <v/>
      </c>
      <c r="R311" s="423" t="str">
        <f t="shared" si="159"/>
        <v/>
      </c>
      <c r="S311" s="424" t="str">
        <f t="shared" si="160"/>
        <v/>
      </c>
      <c r="T311" s="425" t="str">
        <f t="shared" si="161"/>
        <v/>
      </c>
      <c r="U311" s="425" t="str">
        <f t="shared" si="162"/>
        <v/>
      </c>
      <c r="V311" s="426" t="str">
        <f t="shared" si="163"/>
        <v/>
      </c>
      <c r="W311" s="38"/>
      <c r="X311" s="29" t="str">
        <f t="shared" si="144"/>
        <v/>
      </c>
      <c r="Y311" s="6" t="e">
        <f t="shared" si="145"/>
        <v>#N/A</v>
      </c>
      <c r="Z311" s="6" t="e">
        <f t="shared" si="146"/>
        <v>#N/A</v>
      </c>
      <c r="AA311" s="6" t="e">
        <f t="shared" si="147"/>
        <v>#N/A</v>
      </c>
      <c r="AB311" s="6" t="str">
        <f t="shared" si="148"/>
        <v/>
      </c>
      <c r="AC311" s="10">
        <f t="shared" si="149"/>
        <v>1</v>
      </c>
      <c r="AD311" s="6" t="e">
        <f t="shared" si="164"/>
        <v>#N/A</v>
      </c>
      <c r="AE311" s="6" t="e">
        <f t="shared" si="165"/>
        <v>#N/A</v>
      </c>
      <c r="AF311" s="6" t="e">
        <f t="shared" si="150"/>
        <v>#N/A</v>
      </c>
      <c r="AG311" s="6" t="e">
        <f t="shared" si="166"/>
        <v>#N/A</v>
      </c>
      <c r="AH311" s="11" t="str">
        <f t="shared" si="151"/>
        <v xml:space="preserve"> </v>
      </c>
      <c r="AI311" s="6" t="e">
        <f t="shared" si="167"/>
        <v>#N/A</v>
      </c>
      <c r="AJ311" s="6" t="e">
        <f t="shared" si="152"/>
        <v>#N/A</v>
      </c>
      <c r="AK311" s="6" t="e">
        <f t="shared" si="168"/>
        <v>#N/A</v>
      </c>
      <c r="AL311" s="6" t="e">
        <f t="shared" si="139"/>
        <v>#N/A</v>
      </c>
      <c r="AM311" s="6" t="e">
        <f t="shared" si="153"/>
        <v>#N/A</v>
      </c>
      <c r="AN311" s="6" t="e">
        <f t="shared" si="169"/>
        <v>#N/A</v>
      </c>
      <c r="AO311" s="6" t="e">
        <f t="shared" si="140"/>
        <v>#N/A</v>
      </c>
      <c r="AP311" s="6" t="e">
        <f t="shared" si="141"/>
        <v>#N/A</v>
      </c>
      <c r="AQ311" s="6" t="e">
        <f t="shared" si="142"/>
        <v>#N/A</v>
      </c>
      <c r="AR311" s="6">
        <f t="shared" si="154"/>
        <v>0</v>
      </c>
      <c r="AS311" s="6" t="e">
        <f t="shared" si="170"/>
        <v>#N/A</v>
      </c>
      <c r="AT311" s="6" t="str">
        <f t="shared" si="155"/>
        <v/>
      </c>
      <c r="AU311" s="6" t="str">
        <f t="shared" si="156"/>
        <v/>
      </c>
      <c r="AV311" s="6" t="str">
        <f t="shared" si="143"/>
        <v/>
      </c>
      <c r="AW311" s="103"/>
      <c r="BC311" s="3" t="s">
        <v>1596</v>
      </c>
    </row>
    <row r="312" spans="1:55" s="12" customFormat="1" ht="13.5" customHeight="1" x14ac:dyDescent="0.2">
      <c r="A312" s="163">
        <v>297</v>
      </c>
      <c r="B312" s="7"/>
      <c r="C312" s="7"/>
      <c r="D312" s="120"/>
      <c r="E312" s="7"/>
      <c r="F312" s="7"/>
      <c r="G312" s="219"/>
      <c r="H312" s="7"/>
      <c r="I312" s="7"/>
      <c r="J312" s="9"/>
      <c r="K312" s="843"/>
      <c r="L312" s="838"/>
      <c r="M312" s="428"/>
      <c r="N312" s="429"/>
      <c r="O312" s="430"/>
      <c r="P312" s="422" t="str">
        <f t="shared" si="157"/>
        <v/>
      </c>
      <c r="Q312" s="422" t="str">
        <f t="shared" si="158"/>
        <v/>
      </c>
      <c r="R312" s="423" t="str">
        <f t="shared" si="159"/>
        <v/>
      </c>
      <c r="S312" s="424" t="str">
        <f t="shared" si="160"/>
        <v/>
      </c>
      <c r="T312" s="425" t="str">
        <f t="shared" si="161"/>
        <v/>
      </c>
      <c r="U312" s="425" t="str">
        <f t="shared" si="162"/>
        <v/>
      </c>
      <c r="V312" s="426" t="str">
        <f t="shared" si="163"/>
        <v/>
      </c>
      <c r="W312" s="38"/>
      <c r="X312" s="29" t="str">
        <f t="shared" si="144"/>
        <v/>
      </c>
      <c r="Y312" s="6" t="e">
        <f t="shared" si="145"/>
        <v>#N/A</v>
      </c>
      <c r="Z312" s="6" t="e">
        <f t="shared" si="146"/>
        <v>#N/A</v>
      </c>
      <c r="AA312" s="6" t="e">
        <f t="shared" si="147"/>
        <v>#N/A</v>
      </c>
      <c r="AB312" s="6" t="str">
        <f t="shared" si="148"/>
        <v/>
      </c>
      <c r="AC312" s="10">
        <f t="shared" si="149"/>
        <v>1</v>
      </c>
      <c r="AD312" s="6" t="e">
        <f t="shared" si="164"/>
        <v>#N/A</v>
      </c>
      <c r="AE312" s="6" t="e">
        <f t="shared" si="165"/>
        <v>#N/A</v>
      </c>
      <c r="AF312" s="6" t="e">
        <f t="shared" si="150"/>
        <v>#N/A</v>
      </c>
      <c r="AG312" s="6" t="e">
        <f t="shared" si="166"/>
        <v>#N/A</v>
      </c>
      <c r="AH312" s="11" t="str">
        <f t="shared" si="151"/>
        <v xml:space="preserve"> </v>
      </c>
      <c r="AI312" s="6" t="e">
        <f t="shared" si="167"/>
        <v>#N/A</v>
      </c>
      <c r="AJ312" s="6" t="e">
        <f t="shared" si="152"/>
        <v>#N/A</v>
      </c>
      <c r="AK312" s="6" t="e">
        <f t="shared" si="168"/>
        <v>#N/A</v>
      </c>
      <c r="AL312" s="6" t="e">
        <f t="shared" si="139"/>
        <v>#N/A</v>
      </c>
      <c r="AM312" s="6" t="e">
        <f t="shared" si="153"/>
        <v>#N/A</v>
      </c>
      <c r="AN312" s="6" t="e">
        <f t="shared" si="169"/>
        <v>#N/A</v>
      </c>
      <c r="AO312" s="6" t="e">
        <f t="shared" si="140"/>
        <v>#N/A</v>
      </c>
      <c r="AP312" s="6" t="e">
        <f t="shared" si="141"/>
        <v>#N/A</v>
      </c>
      <c r="AQ312" s="6" t="e">
        <f t="shared" si="142"/>
        <v>#N/A</v>
      </c>
      <c r="AR312" s="6">
        <f t="shared" si="154"/>
        <v>0</v>
      </c>
      <c r="AS312" s="6" t="e">
        <f t="shared" si="170"/>
        <v>#N/A</v>
      </c>
      <c r="AT312" s="6" t="str">
        <f t="shared" si="155"/>
        <v/>
      </c>
      <c r="AU312" s="6" t="str">
        <f t="shared" si="156"/>
        <v/>
      </c>
      <c r="AV312" s="6" t="str">
        <f t="shared" si="143"/>
        <v/>
      </c>
      <c r="AW312" s="103"/>
      <c r="BC312" s="3" t="s">
        <v>1483</v>
      </c>
    </row>
    <row r="313" spans="1:55" s="12" customFormat="1" ht="13.5" customHeight="1" x14ac:dyDescent="0.2">
      <c r="A313" s="163">
        <v>298</v>
      </c>
      <c r="B313" s="7"/>
      <c r="C313" s="7"/>
      <c r="D313" s="120"/>
      <c r="E313" s="7"/>
      <c r="F313" s="7"/>
      <c r="G313" s="219"/>
      <c r="H313" s="7"/>
      <c r="I313" s="7"/>
      <c r="J313" s="9"/>
      <c r="K313" s="843"/>
      <c r="L313" s="838"/>
      <c r="M313" s="428"/>
      <c r="N313" s="429"/>
      <c r="O313" s="430"/>
      <c r="P313" s="422" t="str">
        <f t="shared" si="157"/>
        <v/>
      </c>
      <c r="Q313" s="422" t="str">
        <f t="shared" si="158"/>
        <v/>
      </c>
      <c r="R313" s="423" t="str">
        <f t="shared" si="159"/>
        <v/>
      </c>
      <c r="S313" s="424" t="str">
        <f t="shared" si="160"/>
        <v/>
      </c>
      <c r="T313" s="425" t="str">
        <f t="shared" si="161"/>
        <v/>
      </c>
      <c r="U313" s="425" t="str">
        <f t="shared" si="162"/>
        <v/>
      </c>
      <c r="V313" s="426" t="str">
        <f t="shared" si="163"/>
        <v/>
      </c>
      <c r="W313" s="38"/>
      <c r="X313" s="29" t="str">
        <f t="shared" si="144"/>
        <v/>
      </c>
      <c r="Y313" s="6" t="e">
        <f t="shared" si="145"/>
        <v>#N/A</v>
      </c>
      <c r="Z313" s="6" t="e">
        <f t="shared" si="146"/>
        <v>#N/A</v>
      </c>
      <c r="AA313" s="6" t="e">
        <f t="shared" si="147"/>
        <v>#N/A</v>
      </c>
      <c r="AB313" s="6" t="str">
        <f t="shared" si="148"/>
        <v/>
      </c>
      <c r="AC313" s="10">
        <f t="shared" si="149"/>
        <v>1</v>
      </c>
      <c r="AD313" s="6" t="e">
        <f t="shared" si="164"/>
        <v>#N/A</v>
      </c>
      <c r="AE313" s="6" t="e">
        <f t="shared" si="165"/>
        <v>#N/A</v>
      </c>
      <c r="AF313" s="6" t="e">
        <f t="shared" si="150"/>
        <v>#N/A</v>
      </c>
      <c r="AG313" s="6" t="e">
        <f t="shared" si="166"/>
        <v>#N/A</v>
      </c>
      <c r="AH313" s="11" t="str">
        <f t="shared" si="151"/>
        <v xml:space="preserve"> </v>
      </c>
      <c r="AI313" s="6" t="e">
        <f t="shared" si="167"/>
        <v>#N/A</v>
      </c>
      <c r="AJ313" s="6" t="e">
        <f t="shared" si="152"/>
        <v>#N/A</v>
      </c>
      <c r="AK313" s="6" t="e">
        <f t="shared" si="168"/>
        <v>#N/A</v>
      </c>
      <c r="AL313" s="6" t="e">
        <f t="shared" si="139"/>
        <v>#N/A</v>
      </c>
      <c r="AM313" s="6" t="e">
        <f t="shared" si="153"/>
        <v>#N/A</v>
      </c>
      <c r="AN313" s="6" t="e">
        <f t="shared" si="169"/>
        <v>#N/A</v>
      </c>
      <c r="AO313" s="6" t="e">
        <f t="shared" si="140"/>
        <v>#N/A</v>
      </c>
      <c r="AP313" s="6" t="e">
        <f t="shared" si="141"/>
        <v>#N/A</v>
      </c>
      <c r="AQ313" s="6" t="e">
        <f t="shared" si="142"/>
        <v>#N/A</v>
      </c>
      <c r="AR313" s="6">
        <f t="shared" si="154"/>
        <v>0</v>
      </c>
      <c r="AS313" s="6" t="e">
        <f t="shared" si="170"/>
        <v>#N/A</v>
      </c>
      <c r="AT313" s="6" t="str">
        <f t="shared" si="155"/>
        <v/>
      </c>
      <c r="AU313" s="6" t="str">
        <f t="shared" si="156"/>
        <v/>
      </c>
      <c r="AV313" s="6" t="str">
        <f t="shared" si="143"/>
        <v/>
      </c>
      <c r="AW313" s="103"/>
      <c r="BC313" s="3" t="s">
        <v>1497</v>
      </c>
    </row>
    <row r="314" spans="1:55" s="12" customFormat="1" ht="13.5" customHeight="1" x14ac:dyDescent="0.2">
      <c r="A314" s="163">
        <v>299</v>
      </c>
      <c r="B314" s="7"/>
      <c r="C314" s="7"/>
      <c r="D314" s="120"/>
      <c r="E314" s="7"/>
      <c r="F314" s="7"/>
      <c r="G314" s="219"/>
      <c r="H314" s="7"/>
      <c r="I314" s="7"/>
      <c r="J314" s="9"/>
      <c r="K314" s="843"/>
      <c r="L314" s="838"/>
      <c r="M314" s="428"/>
      <c r="N314" s="429"/>
      <c r="O314" s="430"/>
      <c r="P314" s="422" t="str">
        <f t="shared" si="157"/>
        <v/>
      </c>
      <c r="Q314" s="422" t="str">
        <f t="shared" si="158"/>
        <v/>
      </c>
      <c r="R314" s="423" t="str">
        <f t="shared" si="159"/>
        <v/>
      </c>
      <c r="S314" s="424" t="str">
        <f t="shared" si="160"/>
        <v/>
      </c>
      <c r="T314" s="425" t="str">
        <f t="shared" si="161"/>
        <v/>
      </c>
      <c r="U314" s="425" t="str">
        <f t="shared" si="162"/>
        <v/>
      </c>
      <c r="V314" s="426" t="str">
        <f t="shared" si="163"/>
        <v/>
      </c>
      <c r="W314" s="38"/>
      <c r="X314" s="29" t="str">
        <f t="shared" si="144"/>
        <v/>
      </c>
      <c r="Y314" s="6" t="e">
        <f t="shared" si="145"/>
        <v>#N/A</v>
      </c>
      <c r="Z314" s="6" t="e">
        <f t="shared" si="146"/>
        <v>#N/A</v>
      </c>
      <c r="AA314" s="6" t="e">
        <f t="shared" si="147"/>
        <v>#N/A</v>
      </c>
      <c r="AB314" s="6" t="str">
        <f t="shared" si="148"/>
        <v/>
      </c>
      <c r="AC314" s="10">
        <f t="shared" si="149"/>
        <v>1</v>
      </c>
      <c r="AD314" s="6" t="e">
        <f t="shared" si="164"/>
        <v>#N/A</v>
      </c>
      <c r="AE314" s="6" t="e">
        <f t="shared" si="165"/>
        <v>#N/A</v>
      </c>
      <c r="AF314" s="6" t="e">
        <f t="shared" si="150"/>
        <v>#N/A</v>
      </c>
      <c r="AG314" s="6" t="e">
        <f t="shared" si="166"/>
        <v>#N/A</v>
      </c>
      <c r="AH314" s="11" t="str">
        <f t="shared" si="151"/>
        <v xml:space="preserve"> </v>
      </c>
      <c r="AI314" s="6" t="e">
        <f t="shared" si="167"/>
        <v>#N/A</v>
      </c>
      <c r="AJ314" s="6" t="e">
        <f t="shared" si="152"/>
        <v>#N/A</v>
      </c>
      <c r="AK314" s="6" t="e">
        <f t="shared" si="168"/>
        <v>#N/A</v>
      </c>
      <c r="AL314" s="6" t="e">
        <f t="shared" si="139"/>
        <v>#N/A</v>
      </c>
      <c r="AM314" s="6" t="e">
        <f t="shared" si="153"/>
        <v>#N/A</v>
      </c>
      <c r="AN314" s="6" t="e">
        <f t="shared" si="169"/>
        <v>#N/A</v>
      </c>
      <c r="AO314" s="6" t="e">
        <f t="shared" si="140"/>
        <v>#N/A</v>
      </c>
      <c r="AP314" s="6" t="e">
        <f t="shared" si="141"/>
        <v>#N/A</v>
      </c>
      <c r="AQ314" s="6" t="e">
        <f t="shared" si="142"/>
        <v>#N/A</v>
      </c>
      <c r="AR314" s="6">
        <f t="shared" si="154"/>
        <v>0</v>
      </c>
      <c r="AS314" s="6" t="e">
        <f t="shared" si="170"/>
        <v>#N/A</v>
      </c>
      <c r="AT314" s="6" t="str">
        <f t="shared" si="155"/>
        <v/>
      </c>
      <c r="AU314" s="6" t="str">
        <f t="shared" si="156"/>
        <v/>
      </c>
      <c r="AV314" s="6" t="str">
        <f t="shared" si="143"/>
        <v/>
      </c>
      <c r="AW314" s="103"/>
      <c r="BC314" s="3" t="s">
        <v>1597</v>
      </c>
    </row>
    <row r="315" spans="1:55" s="12" customFormat="1" ht="13.5" customHeight="1" x14ac:dyDescent="0.2">
      <c r="A315" s="163">
        <v>300</v>
      </c>
      <c r="B315" s="7"/>
      <c r="C315" s="7"/>
      <c r="D315" s="120"/>
      <c r="E315" s="7"/>
      <c r="F315" s="7"/>
      <c r="G315" s="219"/>
      <c r="H315" s="7"/>
      <c r="I315" s="7"/>
      <c r="J315" s="9"/>
      <c r="K315" s="843"/>
      <c r="L315" s="838"/>
      <c r="M315" s="428"/>
      <c r="N315" s="429"/>
      <c r="O315" s="430"/>
      <c r="P315" s="422" t="str">
        <f t="shared" si="157"/>
        <v/>
      </c>
      <c r="Q315" s="422" t="str">
        <f t="shared" si="158"/>
        <v/>
      </c>
      <c r="R315" s="423" t="str">
        <f t="shared" si="159"/>
        <v/>
      </c>
      <c r="S315" s="424" t="str">
        <f t="shared" si="160"/>
        <v/>
      </c>
      <c r="T315" s="425" t="str">
        <f t="shared" si="161"/>
        <v/>
      </c>
      <c r="U315" s="425" t="str">
        <f t="shared" si="162"/>
        <v/>
      </c>
      <c r="V315" s="426" t="str">
        <f t="shared" si="163"/>
        <v/>
      </c>
      <c r="W315" s="38"/>
      <c r="X315" s="29" t="str">
        <f t="shared" si="144"/>
        <v/>
      </c>
      <c r="Y315" s="6" t="e">
        <f t="shared" si="145"/>
        <v>#N/A</v>
      </c>
      <c r="Z315" s="6" t="e">
        <f t="shared" si="146"/>
        <v>#N/A</v>
      </c>
      <c r="AA315" s="6" t="e">
        <f t="shared" si="147"/>
        <v>#N/A</v>
      </c>
      <c r="AB315" s="6" t="str">
        <f t="shared" si="148"/>
        <v/>
      </c>
      <c r="AC315" s="10">
        <f t="shared" si="149"/>
        <v>1</v>
      </c>
      <c r="AD315" s="6" t="e">
        <f t="shared" si="164"/>
        <v>#N/A</v>
      </c>
      <c r="AE315" s="6" t="e">
        <f t="shared" si="165"/>
        <v>#N/A</v>
      </c>
      <c r="AF315" s="6" t="e">
        <f t="shared" si="150"/>
        <v>#N/A</v>
      </c>
      <c r="AG315" s="6" t="e">
        <f t="shared" si="166"/>
        <v>#N/A</v>
      </c>
      <c r="AH315" s="11" t="str">
        <f t="shared" si="151"/>
        <v xml:space="preserve"> </v>
      </c>
      <c r="AI315" s="6" t="e">
        <f t="shared" si="167"/>
        <v>#N/A</v>
      </c>
      <c r="AJ315" s="6" t="e">
        <f t="shared" si="152"/>
        <v>#N/A</v>
      </c>
      <c r="AK315" s="6" t="e">
        <f t="shared" si="168"/>
        <v>#N/A</v>
      </c>
      <c r="AL315" s="6" t="e">
        <f t="shared" si="139"/>
        <v>#N/A</v>
      </c>
      <c r="AM315" s="6" t="e">
        <f t="shared" si="153"/>
        <v>#N/A</v>
      </c>
      <c r="AN315" s="6" t="e">
        <f t="shared" si="169"/>
        <v>#N/A</v>
      </c>
      <c r="AO315" s="6" t="e">
        <f t="shared" si="140"/>
        <v>#N/A</v>
      </c>
      <c r="AP315" s="6" t="e">
        <f t="shared" si="141"/>
        <v>#N/A</v>
      </c>
      <c r="AQ315" s="6" t="e">
        <f t="shared" si="142"/>
        <v>#N/A</v>
      </c>
      <c r="AR315" s="6">
        <f t="shared" si="154"/>
        <v>0</v>
      </c>
      <c r="AS315" s="6" t="e">
        <f t="shared" si="170"/>
        <v>#N/A</v>
      </c>
      <c r="AT315" s="6" t="str">
        <f t="shared" si="155"/>
        <v/>
      </c>
      <c r="AU315" s="6" t="str">
        <f t="shared" si="156"/>
        <v/>
      </c>
      <c r="AV315" s="6" t="str">
        <f t="shared" si="143"/>
        <v/>
      </c>
      <c r="AW315" s="103"/>
      <c r="BC315" s="3" t="s">
        <v>1490</v>
      </c>
    </row>
    <row r="316" spans="1:55" s="12" customFormat="1" ht="13.5" customHeight="1" x14ac:dyDescent="0.2">
      <c r="A316" s="163">
        <v>301</v>
      </c>
      <c r="B316" s="7"/>
      <c r="C316" s="7"/>
      <c r="D316" s="120"/>
      <c r="E316" s="7"/>
      <c r="F316" s="7"/>
      <c r="G316" s="219"/>
      <c r="H316" s="7"/>
      <c r="I316" s="7"/>
      <c r="J316" s="9"/>
      <c r="K316" s="843"/>
      <c r="L316" s="838"/>
      <c r="M316" s="428"/>
      <c r="N316" s="429"/>
      <c r="O316" s="430"/>
      <c r="P316" s="422" t="str">
        <f t="shared" si="157"/>
        <v/>
      </c>
      <c r="Q316" s="422" t="str">
        <f t="shared" si="158"/>
        <v/>
      </c>
      <c r="R316" s="423" t="str">
        <f t="shared" si="159"/>
        <v/>
      </c>
      <c r="S316" s="424" t="str">
        <f t="shared" si="160"/>
        <v/>
      </c>
      <c r="T316" s="425" t="str">
        <f t="shared" si="161"/>
        <v/>
      </c>
      <c r="U316" s="425" t="str">
        <f t="shared" si="162"/>
        <v/>
      </c>
      <c r="V316" s="426" t="str">
        <f t="shared" si="163"/>
        <v/>
      </c>
      <c r="W316" s="38"/>
      <c r="X316" s="29" t="str">
        <f t="shared" si="144"/>
        <v/>
      </c>
      <c r="Y316" s="6" t="e">
        <f t="shared" si="145"/>
        <v>#N/A</v>
      </c>
      <c r="Z316" s="6" t="e">
        <f t="shared" si="146"/>
        <v>#N/A</v>
      </c>
      <c r="AA316" s="6" t="e">
        <f t="shared" si="147"/>
        <v>#N/A</v>
      </c>
      <c r="AB316" s="6" t="str">
        <f t="shared" si="148"/>
        <v/>
      </c>
      <c r="AC316" s="10">
        <f t="shared" si="149"/>
        <v>1</v>
      </c>
      <c r="AD316" s="6" t="e">
        <f t="shared" si="164"/>
        <v>#N/A</v>
      </c>
      <c r="AE316" s="6" t="e">
        <f t="shared" si="165"/>
        <v>#N/A</v>
      </c>
      <c r="AF316" s="6" t="e">
        <f t="shared" si="150"/>
        <v>#N/A</v>
      </c>
      <c r="AG316" s="6" t="e">
        <f t="shared" si="166"/>
        <v>#N/A</v>
      </c>
      <c r="AH316" s="11" t="str">
        <f t="shared" si="151"/>
        <v xml:space="preserve"> </v>
      </c>
      <c r="AI316" s="6" t="e">
        <f t="shared" si="167"/>
        <v>#N/A</v>
      </c>
      <c r="AJ316" s="6" t="e">
        <f t="shared" si="152"/>
        <v>#N/A</v>
      </c>
      <c r="AK316" s="6" t="e">
        <f t="shared" si="168"/>
        <v>#N/A</v>
      </c>
      <c r="AL316" s="6" t="e">
        <f t="shared" si="139"/>
        <v>#N/A</v>
      </c>
      <c r="AM316" s="6" t="e">
        <f t="shared" si="153"/>
        <v>#N/A</v>
      </c>
      <c r="AN316" s="6" t="e">
        <f t="shared" si="169"/>
        <v>#N/A</v>
      </c>
      <c r="AO316" s="6" t="e">
        <f t="shared" si="140"/>
        <v>#N/A</v>
      </c>
      <c r="AP316" s="6" t="e">
        <f t="shared" si="141"/>
        <v>#N/A</v>
      </c>
      <c r="AQ316" s="6" t="e">
        <f t="shared" si="142"/>
        <v>#N/A</v>
      </c>
      <c r="AR316" s="6">
        <f t="shared" si="154"/>
        <v>0</v>
      </c>
      <c r="AS316" s="6" t="e">
        <f t="shared" si="170"/>
        <v>#N/A</v>
      </c>
      <c r="AT316" s="6" t="str">
        <f t="shared" si="155"/>
        <v/>
      </c>
      <c r="AU316" s="6" t="str">
        <f t="shared" si="156"/>
        <v/>
      </c>
      <c r="AV316" s="6" t="str">
        <f t="shared" si="143"/>
        <v/>
      </c>
      <c r="AW316" s="103"/>
      <c r="BC316" s="3" t="s">
        <v>1504</v>
      </c>
    </row>
    <row r="317" spans="1:55" s="12" customFormat="1" ht="13.5" customHeight="1" x14ac:dyDescent="0.2">
      <c r="A317" s="163">
        <v>302</v>
      </c>
      <c r="B317" s="7"/>
      <c r="C317" s="7"/>
      <c r="D317" s="120"/>
      <c r="E317" s="7"/>
      <c r="F317" s="7"/>
      <c r="G317" s="219"/>
      <c r="H317" s="7"/>
      <c r="I317" s="7"/>
      <c r="J317" s="9"/>
      <c r="K317" s="843"/>
      <c r="L317" s="838"/>
      <c r="M317" s="428"/>
      <c r="N317" s="429"/>
      <c r="O317" s="430"/>
      <c r="P317" s="422" t="str">
        <f t="shared" si="157"/>
        <v/>
      </c>
      <c r="Q317" s="422" t="str">
        <f t="shared" si="158"/>
        <v/>
      </c>
      <c r="R317" s="423" t="str">
        <f t="shared" si="159"/>
        <v/>
      </c>
      <c r="S317" s="424" t="str">
        <f t="shared" si="160"/>
        <v/>
      </c>
      <c r="T317" s="425" t="str">
        <f t="shared" si="161"/>
        <v/>
      </c>
      <c r="U317" s="425" t="str">
        <f t="shared" si="162"/>
        <v/>
      </c>
      <c r="V317" s="426" t="str">
        <f t="shared" si="163"/>
        <v/>
      </c>
      <c r="W317" s="38"/>
      <c r="X317" s="29" t="str">
        <f t="shared" si="144"/>
        <v/>
      </c>
      <c r="Y317" s="6" t="e">
        <f t="shared" si="145"/>
        <v>#N/A</v>
      </c>
      <c r="Z317" s="6" t="e">
        <f t="shared" si="146"/>
        <v>#N/A</v>
      </c>
      <c r="AA317" s="6" t="e">
        <f t="shared" si="147"/>
        <v>#N/A</v>
      </c>
      <c r="AB317" s="6" t="str">
        <f t="shared" si="148"/>
        <v/>
      </c>
      <c r="AC317" s="10">
        <f t="shared" si="149"/>
        <v>1</v>
      </c>
      <c r="AD317" s="6" t="e">
        <f t="shared" si="164"/>
        <v>#N/A</v>
      </c>
      <c r="AE317" s="6" t="e">
        <f t="shared" si="165"/>
        <v>#N/A</v>
      </c>
      <c r="AF317" s="6" t="e">
        <f t="shared" si="150"/>
        <v>#N/A</v>
      </c>
      <c r="AG317" s="6" t="e">
        <f t="shared" si="166"/>
        <v>#N/A</v>
      </c>
      <c r="AH317" s="11" t="str">
        <f t="shared" si="151"/>
        <v xml:space="preserve"> </v>
      </c>
      <c r="AI317" s="6" t="e">
        <f t="shared" si="167"/>
        <v>#N/A</v>
      </c>
      <c r="AJ317" s="6" t="e">
        <f t="shared" si="152"/>
        <v>#N/A</v>
      </c>
      <c r="AK317" s="6" t="e">
        <f t="shared" si="168"/>
        <v>#N/A</v>
      </c>
      <c r="AL317" s="6" t="e">
        <f t="shared" si="139"/>
        <v>#N/A</v>
      </c>
      <c r="AM317" s="6" t="e">
        <f t="shared" si="153"/>
        <v>#N/A</v>
      </c>
      <c r="AN317" s="6" t="e">
        <f t="shared" si="169"/>
        <v>#N/A</v>
      </c>
      <c r="AO317" s="6" t="e">
        <f t="shared" si="140"/>
        <v>#N/A</v>
      </c>
      <c r="AP317" s="6" t="e">
        <f t="shared" si="141"/>
        <v>#N/A</v>
      </c>
      <c r="AQ317" s="6" t="e">
        <f t="shared" si="142"/>
        <v>#N/A</v>
      </c>
      <c r="AR317" s="6">
        <f t="shared" si="154"/>
        <v>0</v>
      </c>
      <c r="AS317" s="6" t="e">
        <f t="shared" si="170"/>
        <v>#N/A</v>
      </c>
      <c r="AT317" s="6" t="str">
        <f t="shared" si="155"/>
        <v/>
      </c>
      <c r="AU317" s="6" t="str">
        <f t="shared" si="156"/>
        <v/>
      </c>
      <c r="AV317" s="6" t="str">
        <f t="shared" si="143"/>
        <v/>
      </c>
      <c r="AW317" s="103"/>
      <c r="BC317" s="3" t="s">
        <v>1436</v>
      </c>
    </row>
    <row r="318" spans="1:55" s="12" customFormat="1" ht="13.5" customHeight="1" x14ac:dyDescent="0.2">
      <c r="A318" s="163">
        <v>303</v>
      </c>
      <c r="B318" s="7"/>
      <c r="C318" s="7"/>
      <c r="D318" s="120"/>
      <c r="E318" s="7"/>
      <c r="F318" s="7"/>
      <c r="G318" s="219"/>
      <c r="H318" s="7"/>
      <c r="I318" s="7"/>
      <c r="J318" s="9"/>
      <c r="K318" s="843"/>
      <c r="L318" s="838"/>
      <c r="M318" s="428"/>
      <c r="N318" s="429"/>
      <c r="O318" s="430"/>
      <c r="P318" s="422" t="str">
        <f t="shared" si="157"/>
        <v/>
      </c>
      <c r="Q318" s="422" t="str">
        <f t="shared" si="158"/>
        <v/>
      </c>
      <c r="R318" s="423" t="str">
        <f t="shared" si="159"/>
        <v/>
      </c>
      <c r="S318" s="424" t="str">
        <f t="shared" si="160"/>
        <v/>
      </c>
      <c r="T318" s="425" t="str">
        <f t="shared" si="161"/>
        <v/>
      </c>
      <c r="U318" s="425" t="str">
        <f t="shared" si="162"/>
        <v/>
      </c>
      <c r="V318" s="426" t="str">
        <f t="shared" si="163"/>
        <v/>
      </c>
      <c r="W318" s="38"/>
      <c r="X318" s="29" t="str">
        <f t="shared" si="144"/>
        <v/>
      </c>
      <c r="Y318" s="6" t="e">
        <f t="shared" si="145"/>
        <v>#N/A</v>
      </c>
      <c r="Z318" s="6" t="e">
        <f t="shared" si="146"/>
        <v>#N/A</v>
      </c>
      <c r="AA318" s="6" t="e">
        <f t="shared" si="147"/>
        <v>#N/A</v>
      </c>
      <c r="AB318" s="6" t="str">
        <f t="shared" si="148"/>
        <v/>
      </c>
      <c r="AC318" s="10">
        <f t="shared" si="149"/>
        <v>1</v>
      </c>
      <c r="AD318" s="6" t="e">
        <f t="shared" si="164"/>
        <v>#N/A</v>
      </c>
      <c r="AE318" s="6" t="e">
        <f t="shared" si="165"/>
        <v>#N/A</v>
      </c>
      <c r="AF318" s="6" t="e">
        <f t="shared" si="150"/>
        <v>#N/A</v>
      </c>
      <c r="AG318" s="6" t="e">
        <f t="shared" si="166"/>
        <v>#N/A</v>
      </c>
      <c r="AH318" s="11" t="str">
        <f t="shared" si="151"/>
        <v xml:space="preserve"> </v>
      </c>
      <c r="AI318" s="6" t="e">
        <f t="shared" si="167"/>
        <v>#N/A</v>
      </c>
      <c r="AJ318" s="6" t="e">
        <f t="shared" si="152"/>
        <v>#N/A</v>
      </c>
      <c r="AK318" s="6" t="e">
        <f t="shared" si="168"/>
        <v>#N/A</v>
      </c>
      <c r="AL318" s="6" t="e">
        <f t="shared" si="139"/>
        <v>#N/A</v>
      </c>
      <c r="AM318" s="6" t="e">
        <f t="shared" si="153"/>
        <v>#N/A</v>
      </c>
      <c r="AN318" s="6" t="e">
        <f t="shared" si="169"/>
        <v>#N/A</v>
      </c>
      <c r="AO318" s="6" t="e">
        <f t="shared" si="140"/>
        <v>#N/A</v>
      </c>
      <c r="AP318" s="6" t="e">
        <f t="shared" si="141"/>
        <v>#N/A</v>
      </c>
      <c r="AQ318" s="6" t="e">
        <f t="shared" si="142"/>
        <v>#N/A</v>
      </c>
      <c r="AR318" s="6">
        <f t="shared" si="154"/>
        <v>0</v>
      </c>
      <c r="AS318" s="6" t="e">
        <f t="shared" si="170"/>
        <v>#N/A</v>
      </c>
      <c r="AT318" s="6" t="str">
        <f t="shared" si="155"/>
        <v/>
      </c>
      <c r="AU318" s="6" t="str">
        <f t="shared" si="156"/>
        <v/>
      </c>
      <c r="AV318" s="6" t="str">
        <f t="shared" si="143"/>
        <v/>
      </c>
      <c r="AW318" s="103"/>
      <c r="BC318" s="3" t="s">
        <v>1279</v>
      </c>
    </row>
    <row r="319" spans="1:55" s="12" customFormat="1" ht="13.5" customHeight="1" x14ac:dyDescent="0.2">
      <c r="A319" s="163">
        <v>304</v>
      </c>
      <c r="B319" s="7"/>
      <c r="C319" s="7"/>
      <c r="D319" s="120"/>
      <c r="E319" s="7"/>
      <c r="F319" s="7"/>
      <c r="G319" s="219"/>
      <c r="H319" s="7"/>
      <c r="I319" s="7"/>
      <c r="J319" s="9"/>
      <c r="K319" s="843"/>
      <c r="L319" s="838"/>
      <c r="M319" s="428"/>
      <c r="N319" s="429"/>
      <c r="O319" s="430"/>
      <c r="P319" s="422" t="str">
        <f t="shared" si="157"/>
        <v/>
      </c>
      <c r="Q319" s="422" t="str">
        <f t="shared" si="158"/>
        <v/>
      </c>
      <c r="R319" s="423" t="str">
        <f t="shared" si="159"/>
        <v/>
      </c>
      <c r="S319" s="424" t="str">
        <f t="shared" si="160"/>
        <v/>
      </c>
      <c r="T319" s="425" t="str">
        <f t="shared" si="161"/>
        <v/>
      </c>
      <c r="U319" s="425" t="str">
        <f t="shared" si="162"/>
        <v/>
      </c>
      <c r="V319" s="426" t="str">
        <f t="shared" si="163"/>
        <v/>
      </c>
      <c r="W319" s="38"/>
      <c r="X319" s="29" t="str">
        <f t="shared" si="144"/>
        <v/>
      </c>
      <c r="Y319" s="6" t="e">
        <f t="shared" si="145"/>
        <v>#N/A</v>
      </c>
      <c r="Z319" s="6" t="e">
        <f t="shared" si="146"/>
        <v>#N/A</v>
      </c>
      <c r="AA319" s="6" t="e">
        <f t="shared" si="147"/>
        <v>#N/A</v>
      </c>
      <c r="AB319" s="6" t="str">
        <f t="shared" si="148"/>
        <v/>
      </c>
      <c r="AC319" s="10">
        <f t="shared" si="149"/>
        <v>1</v>
      </c>
      <c r="AD319" s="6" t="e">
        <f t="shared" si="164"/>
        <v>#N/A</v>
      </c>
      <c r="AE319" s="6" t="e">
        <f t="shared" si="165"/>
        <v>#N/A</v>
      </c>
      <c r="AF319" s="6" t="e">
        <f t="shared" si="150"/>
        <v>#N/A</v>
      </c>
      <c r="AG319" s="6" t="e">
        <f t="shared" si="166"/>
        <v>#N/A</v>
      </c>
      <c r="AH319" s="11" t="str">
        <f t="shared" si="151"/>
        <v xml:space="preserve"> </v>
      </c>
      <c r="AI319" s="6" t="e">
        <f t="shared" si="167"/>
        <v>#N/A</v>
      </c>
      <c r="AJ319" s="6" t="e">
        <f t="shared" si="152"/>
        <v>#N/A</v>
      </c>
      <c r="AK319" s="6" t="e">
        <f t="shared" si="168"/>
        <v>#N/A</v>
      </c>
      <c r="AL319" s="6" t="e">
        <f t="shared" si="139"/>
        <v>#N/A</v>
      </c>
      <c r="AM319" s="6" t="e">
        <f t="shared" si="153"/>
        <v>#N/A</v>
      </c>
      <c r="AN319" s="6" t="e">
        <f t="shared" si="169"/>
        <v>#N/A</v>
      </c>
      <c r="AO319" s="6" t="e">
        <f t="shared" si="140"/>
        <v>#N/A</v>
      </c>
      <c r="AP319" s="6" t="e">
        <f t="shared" si="141"/>
        <v>#N/A</v>
      </c>
      <c r="AQ319" s="6" t="e">
        <f t="shared" si="142"/>
        <v>#N/A</v>
      </c>
      <c r="AR319" s="6">
        <f t="shared" si="154"/>
        <v>0</v>
      </c>
      <c r="AS319" s="6" t="e">
        <f t="shared" si="170"/>
        <v>#N/A</v>
      </c>
      <c r="AT319" s="6" t="str">
        <f t="shared" si="155"/>
        <v/>
      </c>
      <c r="AU319" s="6" t="str">
        <f t="shared" si="156"/>
        <v/>
      </c>
      <c r="AV319" s="6" t="str">
        <f t="shared" si="143"/>
        <v/>
      </c>
      <c r="AW319" s="103"/>
      <c r="BC319" s="3" t="s">
        <v>1303</v>
      </c>
    </row>
    <row r="320" spans="1:55" s="12" customFormat="1" ht="13.5" customHeight="1" x14ac:dyDescent="0.2">
      <c r="A320" s="163">
        <v>305</v>
      </c>
      <c r="B320" s="7"/>
      <c r="C320" s="7"/>
      <c r="D320" s="120"/>
      <c r="E320" s="7"/>
      <c r="F320" s="7"/>
      <c r="G320" s="219"/>
      <c r="H320" s="7"/>
      <c r="I320" s="7"/>
      <c r="J320" s="9"/>
      <c r="K320" s="843"/>
      <c r="L320" s="838"/>
      <c r="M320" s="428"/>
      <c r="N320" s="429"/>
      <c r="O320" s="430"/>
      <c r="P320" s="422" t="str">
        <f t="shared" si="157"/>
        <v/>
      </c>
      <c r="Q320" s="422" t="str">
        <f t="shared" si="158"/>
        <v/>
      </c>
      <c r="R320" s="423" t="str">
        <f t="shared" si="159"/>
        <v/>
      </c>
      <c r="S320" s="424" t="str">
        <f t="shared" si="160"/>
        <v/>
      </c>
      <c r="T320" s="425" t="str">
        <f t="shared" si="161"/>
        <v/>
      </c>
      <c r="U320" s="425" t="str">
        <f t="shared" si="162"/>
        <v/>
      </c>
      <c r="V320" s="426" t="str">
        <f t="shared" si="163"/>
        <v/>
      </c>
      <c r="W320" s="38"/>
      <c r="X320" s="29" t="str">
        <f t="shared" si="144"/>
        <v/>
      </c>
      <c r="Y320" s="6" t="e">
        <f t="shared" si="145"/>
        <v>#N/A</v>
      </c>
      <c r="Z320" s="6" t="e">
        <f t="shared" si="146"/>
        <v>#N/A</v>
      </c>
      <c r="AA320" s="6" t="e">
        <f t="shared" si="147"/>
        <v>#N/A</v>
      </c>
      <c r="AB320" s="6" t="str">
        <f t="shared" si="148"/>
        <v/>
      </c>
      <c r="AC320" s="10">
        <f t="shared" si="149"/>
        <v>1</v>
      </c>
      <c r="AD320" s="6" t="e">
        <f t="shared" si="164"/>
        <v>#N/A</v>
      </c>
      <c r="AE320" s="6" t="e">
        <f t="shared" si="165"/>
        <v>#N/A</v>
      </c>
      <c r="AF320" s="6" t="e">
        <f t="shared" si="150"/>
        <v>#N/A</v>
      </c>
      <c r="AG320" s="6" t="e">
        <f t="shared" si="166"/>
        <v>#N/A</v>
      </c>
      <c r="AH320" s="11" t="str">
        <f t="shared" si="151"/>
        <v xml:space="preserve"> </v>
      </c>
      <c r="AI320" s="6" t="e">
        <f t="shared" si="167"/>
        <v>#N/A</v>
      </c>
      <c r="AJ320" s="6" t="e">
        <f t="shared" si="152"/>
        <v>#N/A</v>
      </c>
      <c r="AK320" s="6" t="e">
        <f t="shared" si="168"/>
        <v>#N/A</v>
      </c>
      <c r="AL320" s="6" t="e">
        <f t="shared" si="139"/>
        <v>#N/A</v>
      </c>
      <c r="AM320" s="6" t="e">
        <f t="shared" si="153"/>
        <v>#N/A</v>
      </c>
      <c r="AN320" s="6" t="e">
        <f t="shared" si="169"/>
        <v>#N/A</v>
      </c>
      <c r="AO320" s="6" t="e">
        <f t="shared" si="140"/>
        <v>#N/A</v>
      </c>
      <c r="AP320" s="6" t="e">
        <f t="shared" si="141"/>
        <v>#N/A</v>
      </c>
      <c r="AQ320" s="6" t="e">
        <f t="shared" si="142"/>
        <v>#N/A</v>
      </c>
      <c r="AR320" s="6">
        <f t="shared" si="154"/>
        <v>0</v>
      </c>
      <c r="AS320" s="6" t="e">
        <f t="shared" si="170"/>
        <v>#N/A</v>
      </c>
      <c r="AT320" s="6" t="str">
        <f t="shared" si="155"/>
        <v/>
      </c>
      <c r="AU320" s="6" t="str">
        <f t="shared" si="156"/>
        <v/>
      </c>
      <c r="AV320" s="6" t="str">
        <f t="shared" si="143"/>
        <v/>
      </c>
      <c r="AW320" s="103"/>
      <c r="BC320" s="3" t="s">
        <v>1434</v>
      </c>
    </row>
    <row r="321" spans="1:55" s="12" customFormat="1" ht="13.5" customHeight="1" x14ac:dyDescent="0.2">
      <c r="A321" s="163">
        <v>306</v>
      </c>
      <c r="B321" s="7"/>
      <c r="C321" s="7"/>
      <c r="D321" s="120"/>
      <c r="E321" s="7"/>
      <c r="F321" s="7"/>
      <c r="G321" s="219"/>
      <c r="H321" s="7"/>
      <c r="I321" s="7"/>
      <c r="J321" s="9"/>
      <c r="K321" s="843"/>
      <c r="L321" s="838"/>
      <c r="M321" s="428"/>
      <c r="N321" s="429"/>
      <c r="O321" s="430"/>
      <c r="P321" s="422" t="str">
        <f t="shared" si="157"/>
        <v/>
      </c>
      <c r="Q321" s="422" t="str">
        <f t="shared" si="158"/>
        <v/>
      </c>
      <c r="R321" s="423" t="str">
        <f t="shared" si="159"/>
        <v/>
      </c>
      <c r="S321" s="424" t="str">
        <f t="shared" si="160"/>
        <v/>
      </c>
      <c r="T321" s="425" t="str">
        <f t="shared" si="161"/>
        <v/>
      </c>
      <c r="U321" s="425" t="str">
        <f t="shared" si="162"/>
        <v/>
      </c>
      <c r="V321" s="426" t="str">
        <f t="shared" si="163"/>
        <v/>
      </c>
      <c r="W321" s="38"/>
      <c r="X321" s="29" t="str">
        <f t="shared" si="144"/>
        <v/>
      </c>
      <c r="Y321" s="6" t="e">
        <f t="shared" si="145"/>
        <v>#N/A</v>
      </c>
      <c r="Z321" s="6" t="e">
        <f t="shared" si="146"/>
        <v>#N/A</v>
      </c>
      <c r="AA321" s="6" t="e">
        <f t="shared" si="147"/>
        <v>#N/A</v>
      </c>
      <c r="AB321" s="6" t="str">
        <f t="shared" si="148"/>
        <v/>
      </c>
      <c r="AC321" s="10">
        <f t="shared" si="149"/>
        <v>1</v>
      </c>
      <c r="AD321" s="6" t="e">
        <f t="shared" si="164"/>
        <v>#N/A</v>
      </c>
      <c r="AE321" s="6" t="e">
        <f t="shared" si="165"/>
        <v>#N/A</v>
      </c>
      <c r="AF321" s="6" t="e">
        <f t="shared" si="150"/>
        <v>#N/A</v>
      </c>
      <c r="AG321" s="6" t="e">
        <f t="shared" si="166"/>
        <v>#N/A</v>
      </c>
      <c r="AH321" s="11" t="str">
        <f t="shared" si="151"/>
        <v xml:space="preserve"> </v>
      </c>
      <c r="AI321" s="6" t="e">
        <f t="shared" si="167"/>
        <v>#N/A</v>
      </c>
      <c r="AJ321" s="6" t="e">
        <f t="shared" si="152"/>
        <v>#N/A</v>
      </c>
      <c r="AK321" s="6" t="e">
        <f t="shared" si="168"/>
        <v>#N/A</v>
      </c>
      <c r="AL321" s="6" t="e">
        <f t="shared" ref="AL321:AL384" si="171">VLOOKUP(AE321,$BT$17:$BX$21,2,FALSE)</f>
        <v>#N/A</v>
      </c>
      <c r="AM321" s="6" t="e">
        <f t="shared" si="153"/>
        <v>#N/A</v>
      </c>
      <c r="AN321" s="6" t="e">
        <f t="shared" si="169"/>
        <v>#N/A</v>
      </c>
      <c r="AO321" s="6" t="e">
        <f t="shared" ref="AO321:AO384" si="172">VLOOKUP(AE321,$BT$17:$BX$21,3,FALSE)</f>
        <v>#N/A</v>
      </c>
      <c r="AP321" s="6" t="e">
        <f t="shared" ref="AP321:AP384" si="173">VLOOKUP(AE321,$BT$17:$BX$21,4,FALSE)</f>
        <v>#N/A</v>
      </c>
      <c r="AQ321" s="6" t="e">
        <f t="shared" ref="AQ321:AQ384" si="174">VLOOKUP(AE321,$BT$17:$BX$21,5,FALSE)</f>
        <v>#N/A</v>
      </c>
      <c r="AR321" s="6">
        <f t="shared" si="154"/>
        <v>0</v>
      </c>
      <c r="AS321" s="6" t="e">
        <f t="shared" si="170"/>
        <v>#N/A</v>
      </c>
      <c r="AT321" s="6" t="str">
        <f t="shared" si="155"/>
        <v/>
      </c>
      <c r="AU321" s="6" t="str">
        <f t="shared" si="156"/>
        <v/>
      </c>
      <c r="AV321" s="6" t="str">
        <f t="shared" ref="AV321:AV384" si="175">IF(AT321=AU321,"",1)</f>
        <v/>
      </c>
      <c r="AW321" s="103"/>
      <c r="BC321" s="3" t="s">
        <v>1277</v>
      </c>
    </row>
    <row r="322" spans="1:55" s="12" customFormat="1" ht="13.5" customHeight="1" x14ac:dyDescent="0.2">
      <c r="A322" s="163">
        <v>307</v>
      </c>
      <c r="B322" s="7"/>
      <c r="C322" s="7"/>
      <c r="D322" s="120"/>
      <c r="E322" s="7"/>
      <c r="F322" s="7"/>
      <c r="G322" s="219"/>
      <c r="H322" s="7"/>
      <c r="I322" s="7"/>
      <c r="J322" s="9"/>
      <c r="K322" s="843"/>
      <c r="L322" s="838"/>
      <c r="M322" s="428"/>
      <c r="N322" s="429"/>
      <c r="O322" s="430"/>
      <c r="P322" s="422" t="str">
        <f t="shared" si="157"/>
        <v/>
      </c>
      <c r="Q322" s="422" t="str">
        <f t="shared" si="158"/>
        <v/>
      </c>
      <c r="R322" s="423" t="str">
        <f t="shared" si="159"/>
        <v/>
      </c>
      <c r="S322" s="424" t="str">
        <f t="shared" si="160"/>
        <v/>
      </c>
      <c r="T322" s="425" t="str">
        <f t="shared" si="161"/>
        <v/>
      </c>
      <c r="U322" s="425" t="str">
        <f t="shared" si="162"/>
        <v/>
      </c>
      <c r="V322" s="426" t="str">
        <f t="shared" si="163"/>
        <v/>
      </c>
      <c r="W322" s="38"/>
      <c r="X322" s="29" t="str">
        <f t="shared" si="144"/>
        <v/>
      </c>
      <c r="Y322" s="6" t="e">
        <f t="shared" si="145"/>
        <v>#N/A</v>
      </c>
      <c r="Z322" s="6" t="e">
        <f t="shared" si="146"/>
        <v>#N/A</v>
      </c>
      <c r="AA322" s="6" t="e">
        <f t="shared" si="147"/>
        <v>#N/A</v>
      </c>
      <c r="AB322" s="6" t="str">
        <f t="shared" si="148"/>
        <v/>
      </c>
      <c r="AC322" s="10">
        <f t="shared" si="149"/>
        <v>1</v>
      </c>
      <c r="AD322" s="6" t="e">
        <f t="shared" si="164"/>
        <v>#N/A</v>
      </c>
      <c r="AE322" s="6" t="e">
        <f t="shared" si="165"/>
        <v>#N/A</v>
      </c>
      <c r="AF322" s="6" t="e">
        <f t="shared" si="150"/>
        <v>#N/A</v>
      </c>
      <c r="AG322" s="6" t="e">
        <f t="shared" si="166"/>
        <v>#N/A</v>
      </c>
      <c r="AH322" s="11" t="str">
        <f t="shared" si="151"/>
        <v xml:space="preserve"> </v>
      </c>
      <c r="AI322" s="6" t="e">
        <f t="shared" si="167"/>
        <v>#N/A</v>
      </c>
      <c r="AJ322" s="6" t="e">
        <f t="shared" si="152"/>
        <v>#N/A</v>
      </c>
      <c r="AK322" s="6" t="e">
        <f t="shared" si="168"/>
        <v>#N/A</v>
      </c>
      <c r="AL322" s="6" t="e">
        <f t="shared" si="171"/>
        <v>#N/A</v>
      </c>
      <c r="AM322" s="6" t="e">
        <f t="shared" si="153"/>
        <v>#N/A</v>
      </c>
      <c r="AN322" s="6" t="e">
        <f t="shared" si="169"/>
        <v>#N/A</v>
      </c>
      <c r="AO322" s="6" t="e">
        <f t="shared" si="172"/>
        <v>#N/A</v>
      </c>
      <c r="AP322" s="6" t="e">
        <f t="shared" si="173"/>
        <v>#N/A</v>
      </c>
      <c r="AQ322" s="6" t="e">
        <f t="shared" si="174"/>
        <v>#N/A</v>
      </c>
      <c r="AR322" s="6">
        <f t="shared" si="154"/>
        <v>0</v>
      </c>
      <c r="AS322" s="6" t="e">
        <f t="shared" si="170"/>
        <v>#N/A</v>
      </c>
      <c r="AT322" s="6" t="str">
        <f t="shared" si="155"/>
        <v/>
      </c>
      <c r="AU322" s="6" t="str">
        <f t="shared" si="156"/>
        <v/>
      </c>
      <c r="AV322" s="6" t="str">
        <f t="shared" si="175"/>
        <v/>
      </c>
      <c r="AW322" s="103"/>
      <c r="BC322" s="3" t="s">
        <v>1302</v>
      </c>
    </row>
    <row r="323" spans="1:55" s="12" customFormat="1" ht="13.5" customHeight="1" x14ac:dyDescent="0.2">
      <c r="A323" s="163">
        <v>308</v>
      </c>
      <c r="B323" s="7"/>
      <c r="C323" s="7"/>
      <c r="D323" s="120"/>
      <c r="E323" s="7"/>
      <c r="F323" s="7"/>
      <c r="G323" s="219"/>
      <c r="H323" s="7"/>
      <c r="I323" s="7"/>
      <c r="J323" s="9"/>
      <c r="K323" s="843"/>
      <c r="L323" s="838"/>
      <c r="M323" s="428"/>
      <c r="N323" s="429"/>
      <c r="O323" s="430"/>
      <c r="P323" s="422" t="str">
        <f t="shared" si="157"/>
        <v/>
      </c>
      <c r="Q323" s="422" t="str">
        <f t="shared" si="158"/>
        <v/>
      </c>
      <c r="R323" s="423" t="str">
        <f t="shared" si="159"/>
        <v/>
      </c>
      <c r="S323" s="424" t="str">
        <f t="shared" si="160"/>
        <v/>
      </c>
      <c r="T323" s="425" t="str">
        <f t="shared" si="161"/>
        <v/>
      </c>
      <c r="U323" s="425" t="str">
        <f t="shared" si="162"/>
        <v/>
      </c>
      <c r="V323" s="426" t="str">
        <f t="shared" si="163"/>
        <v/>
      </c>
      <c r="W323" s="38"/>
      <c r="X323" s="29" t="str">
        <f t="shared" si="144"/>
        <v/>
      </c>
      <c r="Y323" s="6" t="e">
        <f t="shared" si="145"/>
        <v>#N/A</v>
      </c>
      <c r="Z323" s="6" t="e">
        <f t="shared" si="146"/>
        <v>#N/A</v>
      </c>
      <c r="AA323" s="6" t="e">
        <f t="shared" si="147"/>
        <v>#N/A</v>
      </c>
      <c r="AB323" s="6" t="str">
        <f t="shared" si="148"/>
        <v/>
      </c>
      <c r="AC323" s="10">
        <f t="shared" si="149"/>
        <v>1</v>
      </c>
      <c r="AD323" s="6" t="e">
        <f t="shared" si="164"/>
        <v>#N/A</v>
      </c>
      <c r="AE323" s="6" t="e">
        <f t="shared" si="165"/>
        <v>#N/A</v>
      </c>
      <c r="AF323" s="6" t="e">
        <f t="shared" si="150"/>
        <v>#N/A</v>
      </c>
      <c r="AG323" s="6" t="e">
        <f t="shared" si="166"/>
        <v>#N/A</v>
      </c>
      <c r="AH323" s="11" t="str">
        <f t="shared" si="151"/>
        <v xml:space="preserve"> </v>
      </c>
      <c r="AI323" s="6" t="e">
        <f t="shared" si="167"/>
        <v>#N/A</v>
      </c>
      <c r="AJ323" s="6" t="e">
        <f t="shared" si="152"/>
        <v>#N/A</v>
      </c>
      <c r="AK323" s="6" t="e">
        <f t="shared" si="168"/>
        <v>#N/A</v>
      </c>
      <c r="AL323" s="6" t="e">
        <f t="shared" si="171"/>
        <v>#N/A</v>
      </c>
      <c r="AM323" s="6" t="e">
        <f t="shared" si="153"/>
        <v>#N/A</v>
      </c>
      <c r="AN323" s="6" t="e">
        <f t="shared" si="169"/>
        <v>#N/A</v>
      </c>
      <c r="AO323" s="6" t="e">
        <f t="shared" si="172"/>
        <v>#N/A</v>
      </c>
      <c r="AP323" s="6" t="e">
        <f t="shared" si="173"/>
        <v>#N/A</v>
      </c>
      <c r="AQ323" s="6" t="e">
        <f t="shared" si="174"/>
        <v>#N/A</v>
      </c>
      <c r="AR323" s="6">
        <f t="shared" si="154"/>
        <v>0</v>
      </c>
      <c r="AS323" s="6" t="e">
        <f t="shared" si="170"/>
        <v>#N/A</v>
      </c>
      <c r="AT323" s="6" t="str">
        <f t="shared" si="155"/>
        <v/>
      </c>
      <c r="AU323" s="6" t="str">
        <f t="shared" si="156"/>
        <v/>
      </c>
      <c r="AV323" s="6" t="str">
        <f t="shared" si="175"/>
        <v/>
      </c>
      <c r="AW323" s="103"/>
      <c r="BC323" s="3" t="s">
        <v>1598</v>
      </c>
    </row>
    <row r="324" spans="1:55" s="12" customFormat="1" ht="13.5" customHeight="1" x14ac:dyDescent="0.2">
      <c r="A324" s="163">
        <v>309</v>
      </c>
      <c r="B324" s="7"/>
      <c r="C324" s="7"/>
      <c r="D324" s="120"/>
      <c r="E324" s="7"/>
      <c r="F324" s="7"/>
      <c r="G324" s="219"/>
      <c r="H324" s="7"/>
      <c r="I324" s="7"/>
      <c r="J324" s="9"/>
      <c r="K324" s="843"/>
      <c r="L324" s="838"/>
      <c r="M324" s="428"/>
      <c r="N324" s="429"/>
      <c r="O324" s="430"/>
      <c r="P324" s="422" t="str">
        <f t="shared" si="157"/>
        <v/>
      </c>
      <c r="Q324" s="422" t="str">
        <f t="shared" si="158"/>
        <v/>
      </c>
      <c r="R324" s="423" t="str">
        <f t="shared" si="159"/>
        <v/>
      </c>
      <c r="S324" s="424" t="str">
        <f t="shared" si="160"/>
        <v/>
      </c>
      <c r="T324" s="425" t="str">
        <f t="shared" si="161"/>
        <v/>
      </c>
      <c r="U324" s="425" t="str">
        <f t="shared" si="162"/>
        <v/>
      </c>
      <c r="V324" s="426" t="str">
        <f t="shared" si="163"/>
        <v/>
      </c>
      <c r="W324" s="38"/>
      <c r="X324" s="29" t="str">
        <f t="shared" si="144"/>
        <v/>
      </c>
      <c r="Y324" s="6" t="e">
        <f t="shared" si="145"/>
        <v>#N/A</v>
      </c>
      <c r="Z324" s="6" t="e">
        <f t="shared" si="146"/>
        <v>#N/A</v>
      </c>
      <c r="AA324" s="6" t="e">
        <f t="shared" si="147"/>
        <v>#N/A</v>
      </c>
      <c r="AB324" s="6" t="str">
        <f t="shared" si="148"/>
        <v/>
      </c>
      <c r="AC324" s="10">
        <f t="shared" si="149"/>
        <v>1</v>
      </c>
      <c r="AD324" s="6" t="e">
        <f t="shared" si="164"/>
        <v>#N/A</v>
      </c>
      <c r="AE324" s="6" t="e">
        <f t="shared" si="165"/>
        <v>#N/A</v>
      </c>
      <c r="AF324" s="6" t="e">
        <f t="shared" si="150"/>
        <v>#N/A</v>
      </c>
      <c r="AG324" s="6" t="e">
        <f t="shared" si="166"/>
        <v>#N/A</v>
      </c>
      <c r="AH324" s="11" t="str">
        <f t="shared" si="151"/>
        <v xml:space="preserve"> </v>
      </c>
      <c r="AI324" s="6" t="e">
        <f t="shared" si="167"/>
        <v>#N/A</v>
      </c>
      <c r="AJ324" s="6" t="e">
        <f t="shared" si="152"/>
        <v>#N/A</v>
      </c>
      <c r="AK324" s="6" t="e">
        <f t="shared" si="168"/>
        <v>#N/A</v>
      </c>
      <c r="AL324" s="6" t="e">
        <f t="shared" si="171"/>
        <v>#N/A</v>
      </c>
      <c r="AM324" s="6" t="e">
        <f t="shared" si="153"/>
        <v>#N/A</v>
      </c>
      <c r="AN324" s="6" t="e">
        <f t="shared" si="169"/>
        <v>#N/A</v>
      </c>
      <c r="AO324" s="6" t="e">
        <f t="shared" si="172"/>
        <v>#N/A</v>
      </c>
      <c r="AP324" s="6" t="e">
        <f t="shared" si="173"/>
        <v>#N/A</v>
      </c>
      <c r="AQ324" s="6" t="e">
        <f t="shared" si="174"/>
        <v>#N/A</v>
      </c>
      <c r="AR324" s="6">
        <f t="shared" si="154"/>
        <v>0</v>
      </c>
      <c r="AS324" s="6" t="e">
        <f t="shared" si="170"/>
        <v>#N/A</v>
      </c>
      <c r="AT324" s="6" t="str">
        <f t="shared" si="155"/>
        <v/>
      </c>
      <c r="AU324" s="6" t="str">
        <f t="shared" si="156"/>
        <v/>
      </c>
      <c r="AV324" s="6" t="str">
        <f t="shared" si="175"/>
        <v/>
      </c>
      <c r="AW324" s="103"/>
      <c r="BC324" s="3" t="s">
        <v>1317</v>
      </c>
    </row>
    <row r="325" spans="1:55" s="12" customFormat="1" ht="13.5" customHeight="1" x14ac:dyDescent="0.2">
      <c r="A325" s="163">
        <v>310</v>
      </c>
      <c r="B325" s="7"/>
      <c r="C325" s="7"/>
      <c r="D325" s="120"/>
      <c r="E325" s="7"/>
      <c r="F325" s="7"/>
      <c r="G325" s="219"/>
      <c r="H325" s="7"/>
      <c r="I325" s="7"/>
      <c r="J325" s="9"/>
      <c r="K325" s="843"/>
      <c r="L325" s="838"/>
      <c r="M325" s="428"/>
      <c r="N325" s="429"/>
      <c r="O325" s="430"/>
      <c r="P325" s="422" t="str">
        <f t="shared" si="157"/>
        <v/>
      </c>
      <c r="Q325" s="422" t="str">
        <f t="shared" si="158"/>
        <v/>
      </c>
      <c r="R325" s="423" t="str">
        <f t="shared" si="159"/>
        <v/>
      </c>
      <c r="S325" s="424" t="str">
        <f t="shared" si="160"/>
        <v/>
      </c>
      <c r="T325" s="425" t="str">
        <f t="shared" si="161"/>
        <v/>
      </c>
      <c r="U325" s="425" t="str">
        <f t="shared" si="162"/>
        <v/>
      </c>
      <c r="V325" s="426" t="str">
        <f t="shared" si="163"/>
        <v/>
      </c>
      <c r="W325" s="38"/>
      <c r="X325" s="29" t="str">
        <f t="shared" si="144"/>
        <v/>
      </c>
      <c r="Y325" s="6" t="e">
        <f t="shared" si="145"/>
        <v>#N/A</v>
      </c>
      <c r="Z325" s="6" t="e">
        <f t="shared" si="146"/>
        <v>#N/A</v>
      </c>
      <c r="AA325" s="6" t="e">
        <f t="shared" si="147"/>
        <v>#N/A</v>
      </c>
      <c r="AB325" s="6" t="str">
        <f t="shared" si="148"/>
        <v/>
      </c>
      <c r="AC325" s="10">
        <f t="shared" si="149"/>
        <v>1</v>
      </c>
      <c r="AD325" s="6" t="e">
        <f t="shared" si="164"/>
        <v>#N/A</v>
      </c>
      <c r="AE325" s="6" t="e">
        <f t="shared" si="165"/>
        <v>#N/A</v>
      </c>
      <c r="AF325" s="6" t="e">
        <f t="shared" si="150"/>
        <v>#N/A</v>
      </c>
      <c r="AG325" s="6" t="e">
        <f t="shared" si="166"/>
        <v>#N/A</v>
      </c>
      <c r="AH325" s="11" t="str">
        <f t="shared" si="151"/>
        <v xml:space="preserve"> </v>
      </c>
      <c r="AI325" s="6" t="e">
        <f t="shared" si="167"/>
        <v>#N/A</v>
      </c>
      <c r="AJ325" s="6" t="e">
        <f t="shared" si="152"/>
        <v>#N/A</v>
      </c>
      <c r="AK325" s="6" t="e">
        <f t="shared" si="168"/>
        <v>#N/A</v>
      </c>
      <c r="AL325" s="6" t="e">
        <f t="shared" si="171"/>
        <v>#N/A</v>
      </c>
      <c r="AM325" s="6" t="e">
        <f t="shared" si="153"/>
        <v>#N/A</v>
      </c>
      <c r="AN325" s="6" t="e">
        <f t="shared" si="169"/>
        <v>#N/A</v>
      </c>
      <c r="AO325" s="6" t="e">
        <f t="shared" si="172"/>
        <v>#N/A</v>
      </c>
      <c r="AP325" s="6" t="e">
        <f t="shared" si="173"/>
        <v>#N/A</v>
      </c>
      <c r="AQ325" s="6" t="e">
        <f t="shared" si="174"/>
        <v>#N/A</v>
      </c>
      <c r="AR325" s="6">
        <f t="shared" si="154"/>
        <v>0</v>
      </c>
      <c r="AS325" s="6" t="e">
        <f t="shared" si="170"/>
        <v>#N/A</v>
      </c>
      <c r="AT325" s="6" t="str">
        <f t="shared" si="155"/>
        <v/>
      </c>
      <c r="AU325" s="6" t="str">
        <f t="shared" si="156"/>
        <v/>
      </c>
      <c r="AV325" s="6" t="str">
        <f t="shared" si="175"/>
        <v/>
      </c>
      <c r="AW325" s="103"/>
      <c r="BC325" s="3" t="s">
        <v>1328</v>
      </c>
    </row>
    <row r="326" spans="1:55" s="12" customFormat="1" ht="13.5" customHeight="1" x14ac:dyDescent="0.2">
      <c r="A326" s="163">
        <v>311</v>
      </c>
      <c r="B326" s="7"/>
      <c r="C326" s="7"/>
      <c r="D326" s="120"/>
      <c r="E326" s="7"/>
      <c r="F326" s="7"/>
      <c r="G326" s="219"/>
      <c r="H326" s="7"/>
      <c r="I326" s="7"/>
      <c r="J326" s="9"/>
      <c r="K326" s="843"/>
      <c r="L326" s="838"/>
      <c r="M326" s="428"/>
      <c r="N326" s="429"/>
      <c r="O326" s="430"/>
      <c r="P326" s="422" t="str">
        <f t="shared" si="157"/>
        <v/>
      </c>
      <c r="Q326" s="422" t="str">
        <f t="shared" si="158"/>
        <v/>
      </c>
      <c r="R326" s="423" t="str">
        <f t="shared" si="159"/>
        <v/>
      </c>
      <c r="S326" s="424" t="str">
        <f t="shared" si="160"/>
        <v/>
      </c>
      <c r="T326" s="425" t="str">
        <f t="shared" si="161"/>
        <v/>
      </c>
      <c r="U326" s="425" t="str">
        <f t="shared" si="162"/>
        <v/>
      </c>
      <c r="V326" s="426" t="str">
        <f t="shared" si="163"/>
        <v/>
      </c>
      <c r="W326" s="38"/>
      <c r="X326" s="29" t="str">
        <f t="shared" si="144"/>
        <v/>
      </c>
      <c r="Y326" s="6" t="e">
        <f t="shared" si="145"/>
        <v>#N/A</v>
      </c>
      <c r="Z326" s="6" t="e">
        <f t="shared" si="146"/>
        <v>#N/A</v>
      </c>
      <c r="AA326" s="6" t="e">
        <f t="shared" si="147"/>
        <v>#N/A</v>
      </c>
      <c r="AB326" s="6" t="str">
        <f t="shared" si="148"/>
        <v/>
      </c>
      <c r="AC326" s="10">
        <f t="shared" si="149"/>
        <v>1</v>
      </c>
      <c r="AD326" s="6" t="e">
        <f t="shared" si="164"/>
        <v>#N/A</v>
      </c>
      <c r="AE326" s="6" t="e">
        <f t="shared" si="165"/>
        <v>#N/A</v>
      </c>
      <c r="AF326" s="6" t="e">
        <f t="shared" si="150"/>
        <v>#N/A</v>
      </c>
      <c r="AG326" s="6" t="e">
        <f t="shared" si="166"/>
        <v>#N/A</v>
      </c>
      <c r="AH326" s="11" t="str">
        <f t="shared" si="151"/>
        <v xml:space="preserve"> </v>
      </c>
      <c r="AI326" s="6" t="e">
        <f t="shared" si="167"/>
        <v>#N/A</v>
      </c>
      <c r="AJ326" s="6" t="e">
        <f t="shared" si="152"/>
        <v>#N/A</v>
      </c>
      <c r="AK326" s="6" t="e">
        <f t="shared" si="168"/>
        <v>#N/A</v>
      </c>
      <c r="AL326" s="6" t="e">
        <f t="shared" si="171"/>
        <v>#N/A</v>
      </c>
      <c r="AM326" s="6" t="e">
        <f t="shared" si="153"/>
        <v>#N/A</v>
      </c>
      <c r="AN326" s="6" t="e">
        <f t="shared" si="169"/>
        <v>#N/A</v>
      </c>
      <c r="AO326" s="6" t="e">
        <f t="shared" si="172"/>
        <v>#N/A</v>
      </c>
      <c r="AP326" s="6" t="e">
        <f t="shared" si="173"/>
        <v>#N/A</v>
      </c>
      <c r="AQ326" s="6" t="e">
        <f t="shared" si="174"/>
        <v>#N/A</v>
      </c>
      <c r="AR326" s="6">
        <f t="shared" si="154"/>
        <v>0</v>
      </c>
      <c r="AS326" s="6" t="e">
        <f t="shared" si="170"/>
        <v>#N/A</v>
      </c>
      <c r="AT326" s="6" t="str">
        <f t="shared" si="155"/>
        <v/>
      </c>
      <c r="AU326" s="6" t="str">
        <f t="shared" si="156"/>
        <v/>
      </c>
      <c r="AV326" s="6" t="str">
        <f t="shared" si="175"/>
        <v/>
      </c>
      <c r="AW326" s="103"/>
      <c r="BC326" s="3" t="s">
        <v>1448</v>
      </c>
    </row>
    <row r="327" spans="1:55" s="12" customFormat="1" ht="13.5" customHeight="1" x14ac:dyDescent="0.2">
      <c r="A327" s="163">
        <v>312</v>
      </c>
      <c r="B327" s="7"/>
      <c r="C327" s="7"/>
      <c r="D327" s="120"/>
      <c r="E327" s="7"/>
      <c r="F327" s="7"/>
      <c r="G327" s="219"/>
      <c r="H327" s="7"/>
      <c r="I327" s="7"/>
      <c r="J327" s="9"/>
      <c r="K327" s="843"/>
      <c r="L327" s="838"/>
      <c r="M327" s="428"/>
      <c r="N327" s="429"/>
      <c r="O327" s="430"/>
      <c r="P327" s="422" t="str">
        <f t="shared" si="157"/>
        <v/>
      </c>
      <c r="Q327" s="422" t="str">
        <f t="shared" si="158"/>
        <v/>
      </c>
      <c r="R327" s="423" t="str">
        <f t="shared" si="159"/>
        <v/>
      </c>
      <c r="S327" s="424" t="str">
        <f t="shared" si="160"/>
        <v/>
      </c>
      <c r="T327" s="425" t="str">
        <f t="shared" si="161"/>
        <v/>
      </c>
      <c r="U327" s="425" t="str">
        <f t="shared" si="162"/>
        <v/>
      </c>
      <c r="V327" s="426" t="str">
        <f t="shared" si="163"/>
        <v/>
      </c>
      <c r="W327" s="38"/>
      <c r="X327" s="29" t="str">
        <f t="shared" si="144"/>
        <v/>
      </c>
      <c r="Y327" s="6" t="e">
        <f t="shared" si="145"/>
        <v>#N/A</v>
      </c>
      <c r="Z327" s="6" t="e">
        <f t="shared" si="146"/>
        <v>#N/A</v>
      </c>
      <c r="AA327" s="6" t="e">
        <f t="shared" si="147"/>
        <v>#N/A</v>
      </c>
      <c r="AB327" s="6" t="str">
        <f t="shared" si="148"/>
        <v/>
      </c>
      <c r="AC327" s="10">
        <f t="shared" si="149"/>
        <v>1</v>
      </c>
      <c r="AD327" s="6" t="e">
        <f t="shared" si="164"/>
        <v>#N/A</v>
      </c>
      <c r="AE327" s="6" t="e">
        <f t="shared" si="165"/>
        <v>#N/A</v>
      </c>
      <c r="AF327" s="6" t="e">
        <f t="shared" si="150"/>
        <v>#N/A</v>
      </c>
      <c r="AG327" s="6" t="e">
        <f t="shared" si="166"/>
        <v>#N/A</v>
      </c>
      <c r="AH327" s="11" t="str">
        <f t="shared" si="151"/>
        <v xml:space="preserve"> </v>
      </c>
      <c r="AI327" s="6" t="e">
        <f t="shared" si="167"/>
        <v>#N/A</v>
      </c>
      <c r="AJ327" s="6" t="e">
        <f t="shared" si="152"/>
        <v>#N/A</v>
      </c>
      <c r="AK327" s="6" t="e">
        <f t="shared" si="168"/>
        <v>#N/A</v>
      </c>
      <c r="AL327" s="6" t="e">
        <f t="shared" si="171"/>
        <v>#N/A</v>
      </c>
      <c r="AM327" s="6" t="e">
        <f t="shared" si="153"/>
        <v>#N/A</v>
      </c>
      <c r="AN327" s="6" t="e">
        <f t="shared" si="169"/>
        <v>#N/A</v>
      </c>
      <c r="AO327" s="6" t="e">
        <f t="shared" si="172"/>
        <v>#N/A</v>
      </c>
      <c r="AP327" s="6" t="e">
        <f t="shared" si="173"/>
        <v>#N/A</v>
      </c>
      <c r="AQ327" s="6" t="e">
        <f t="shared" si="174"/>
        <v>#N/A</v>
      </c>
      <c r="AR327" s="6">
        <f t="shared" si="154"/>
        <v>0</v>
      </c>
      <c r="AS327" s="6" t="e">
        <f t="shared" si="170"/>
        <v>#N/A</v>
      </c>
      <c r="AT327" s="6" t="str">
        <f t="shared" si="155"/>
        <v/>
      </c>
      <c r="AU327" s="6" t="str">
        <f t="shared" si="156"/>
        <v/>
      </c>
      <c r="AV327" s="6" t="str">
        <f t="shared" si="175"/>
        <v/>
      </c>
      <c r="AW327" s="103"/>
      <c r="BC327" s="3" t="s">
        <v>1316</v>
      </c>
    </row>
    <row r="328" spans="1:55" s="12" customFormat="1" ht="13.5" customHeight="1" x14ac:dyDescent="0.2">
      <c r="A328" s="163">
        <v>313</v>
      </c>
      <c r="B328" s="7"/>
      <c r="C328" s="7"/>
      <c r="D328" s="120"/>
      <c r="E328" s="7"/>
      <c r="F328" s="7"/>
      <c r="G328" s="219"/>
      <c r="H328" s="7"/>
      <c r="I328" s="7"/>
      <c r="J328" s="9"/>
      <c r="K328" s="843"/>
      <c r="L328" s="838"/>
      <c r="M328" s="428"/>
      <c r="N328" s="429"/>
      <c r="O328" s="430"/>
      <c r="P328" s="422" t="str">
        <f t="shared" si="157"/>
        <v/>
      </c>
      <c r="Q328" s="422" t="str">
        <f t="shared" si="158"/>
        <v/>
      </c>
      <c r="R328" s="423" t="str">
        <f t="shared" si="159"/>
        <v/>
      </c>
      <c r="S328" s="424" t="str">
        <f t="shared" si="160"/>
        <v/>
      </c>
      <c r="T328" s="425" t="str">
        <f t="shared" si="161"/>
        <v/>
      </c>
      <c r="U328" s="425" t="str">
        <f t="shared" si="162"/>
        <v/>
      </c>
      <c r="V328" s="426" t="str">
        <f t="shared" si="163"/>
        <v/>
      </c>
      <c r="W328" s="38"/>
      <c r="X328" s="29" t="str">
        <f t="shared" si="144"/>
        <v/>
      </c>
      <c r="Y328" s="6" t="e">
        <f t="shared" si="145"/>
        <v>#N/A</v>
      </c>
      <c r="Z328" s="6" t="e">
        <f t="shared" si="146"/>
        <v>#N/A</v>
      </c>
      <c r="AA328" s="6" t="e">
        <f t="shared" si="147"/>
        <v>#N/A</v>
      </c>
      <c r="AB328" s="6" t="str">
        <f t="shared" si="148"/>
        <v/>
      </c>
      <c r="AC328" s="10">
        <f t="shared" si="149"/>
        <v>1</v>
      </c>
      <c r="AD328" s="6" t="e">
        <f t="shared" si="164"/>
        <v>#N/A</v>
      </c>
      <c r="AE328" s="6" t="e">
        <f t="shared" si="165"/>
        <v>#N/A</v>
      </c>
      <c r="AF328" s="6" t="e">
        <f t="shared" si="150"/>
        <v>#N/A</v>
      </c>
      <c r="AG328" s="6" t="e">
        <f t="shared" si="166"/>
        <v>#N/A</v>
      </c>
      <c r="AH328" s="11" t="str">
        <f t="shared" si="151"/>
        <v xml:space="preserve"> </v>
      </c>
      <c r="AI328" s="6" t="e">
        <f t="shared" si="167"/>
        <v>#N/A</v>
      </c>
      <c r="AJ328" s="6" t="e">
        <f t="shared" si="152"/>
        <v>#N/A</v>
      </c>
      <c r="AK328" s="6" t="e">
        <f t="shared" si="168"/>
        <v>#N/A</v>
      </c>
      <c r="AL328" s="6" t="e">
        <f t="shared" si="171"/>
        <v>#N/A</v>
      </c>
      <c r="AM328" s="6" t="e">
        <f t="shared" si="153"/>
        <v>#N/A</v>
      </c>
      <c r="AN328" s="6" t="e">
        <f t="shared" si="169"/>
        <v>#N/A</v>
      </c>
      <c r="AO328" s="6" t="e">
        <f t="shared" si="172"/>
        <v>#N/A</v>
      </c>
      <c r="AP328" s="6" t="e">
        <f t="shared" si="173"/>
        <v>#N/A</v>
      </c>
      <c r="AQ328" s="6" t="e">
        <f t="shared" si="174"/>
        <v>#N/A</v>
      </c>
      <c r="AR328" s="6">
        <f t="shared" si="154"/>
        <v>0</v>
      </c>
      <c r="AS328" s="6" t="e">
        <f t="shared" si="170"/>
        <v>#N/A</v>
      </c>
      <c r="AT328" s="6" t="str">
        <f t="shared" si="155"/>
        <v/>
      </c>
      <c r="AU328" s="6" t="str">
        <f t="shared" si="156"/>
        <v/>
      </c>
      <c r="AV328" s="6" t="str">
        <f t="shared" si="175"/>
        <v/>
      </c>
      <c r="AW328" s="103"/>
      <c r="BC328" s="3" t="s">
        <v>1326</v>
      </c>
    </row>
    <row r="329" spans="1:55" s="12" customFormat="1" ht="13.5" customHeight="1" x14ac:dyDescent="0.2">
      <c r="A329" s="163">
        <v>314</v>
      </c>
      <c r="B329" s="7"/>
      <c r="C329" s="7"/>
      <c r="D329" s="120"/>
      <c r="E329" s="7"/>
      <c r="F329" s="7"/>
      <c r="G329" s="219"/>
      <c r="H329" s="7"/>
      <c r="I329" s="7"/>
      <c r="J329" s="9"/>
      <c r="K329" s="843"/>
      <c r="L329" s="838"/>
      <c r="M329" s="428"/>
      <c r="N329" s="429"/>
      <c r="O329" s="430"/>
      <c r="P329" s="422" t="str">
        <f t="shared" si="157"/>
        <v/>
      </c>
      <c r="Q329" s="422" t="str">
        <f t="shared" si="158"/>
        <v/>
      </c>
      <c r="R329" s="423" t="str">
        <f t="shared" si="159"/>
        <v/>
      </c>
      <c r="S329" s="424" t="str">
        <f t="shared" si="160"/>
        <v/>
      </c>
      <c r="T329" s="425" t="str">
        <f t="shared" si="161"/>
        <v/>
      </c>
      <c r="U329" s="425" t="str">
        <f t="shared" si="162"/>
        <v/>
      </c>
      <c r="V329" s="426" t="str">
        <f t="shared" si="163"/>
        <v/>
      </c>
      <c r="W329" s="38"/>
      <c r="X329" s="29" t="str">
        <f t="shared" si="144"/>
        <v/>
      </c>
      <c r="Y329" s="6" t="e">
        <f t="shared" si="145"/>
        <v>#N/A</v>
      </c>
      <c r="Z329" s="6" t="e">
        <f t="shared" si="146"/>
        <v>#N/A</v>
      </c>
      <c r="AA329" s="6" t="e">
        <f t="shared" si="147"/>
        <v>#N/A</v>
      </c>
      <c r="AB329" s="6" t="str">
        <f t="shared" si="148"/>
        <v/>
      </c>
      <c r="AC329" s="10">
        <f t="shared" si="149"/>
        <v>1</v>
      </c>
      <c r="AD329" s="6" t="e">
        <f t="shared" si="164"/>
        <v>#N/A</v>
      </c>
      <c r="AE329" s="6" t="e">
        <f t="shared" si="165"/>
        <v>#N/A</v>
      </c>
      <c r="AF329" s="6" t="e">
        <f t="shared" si="150"/>
        <v>#N/A</v>
      </c>
      <c r="AG329" s="6" t="e">
        <f t="shared" si="166"/>
        <v>#N/A</v>
      </c>
      <c r="AH329" s="11" t="str">
        <f t="shared" si="151"/>
        <v xml:space="preserve"> </v>
      </c>
      <c r="AI329" s="6" t="e">
        <f t="shared" si="167"/>
        <v>#N/A</v>
      </c>
      <c r="AJ329" s="6" t="e">
        <f t="shared" si="152"/>
        <v>#N/A</v>
      </c>
      <c r="AK329" s="6" t="e">
        <f t="shared" si="168"/>
        <v>#N/A</v>
      </c>
      <c r="AL329" s="6" t="e">
        <f t="shared" si="171"/>
        <v>#N/A</v>
      </c>
      <c r="AM329" s="6" t="e">
        <f t="shared" si="153"/>
        <v>#N/A</v>
      </c>
      <c r="AN329" s="6" t="e">
        <f t="shared" si="169"/>
        <v>#N/A</v>
      </c>
      <c r="AO329" s="6" t="e">
        <f t="shared" si="172"/>
        <v>#N/A</v>
      </c>
      <c r="AP329" s="6" t="e">
        <f t="shared" si="173"/>
        <v>#N/A</v>
      </c>
      <c r="AQ329" s="6" t="e">
        <f t="shared" si="174"/>
        <v>#N/A</v>
      </c>
      <c r="AR329" s="6">
        <f t="shared" si="154"/>
        <v>0</v>
      </c>
      <c r="AS329" s="6" t="e">
        <f t="shared" si="170"/>
        <v>#N/A</v>
      </c>
      <c r="AT329" s="6" t="str">
        <f t="shared" si="155"/>
        <v/>
      </c>
      <c r="AU329" s="6" t="str">
        <f t="shared" si="156"/>
        <v/>
      </c>
      <c r="AV329" s="6" t="str">
        <f t="shared" si="175"/>
        <v/>
      </c>
      <c r="AW329" s="103"/>
      <c r="BC329" s="3" t="s">
        <v>1599</v>
      </c>
    </row>
    <row r="330" spans="1:55" s="12" customFormat="1" ht="13.5" customHeight="1" x14ac:dyDescent="0.2">
      <c r="A330" s="163">
        <v>315</v>
      </c>
      <c r="B330" s="7"/>
      <c r="C330" s="7"/>
      <c r="D330" s="120"/>
      <c r="E330" s="7"/>
      <c r="F330" s="7"/>
      <c r="G330" s="219"/>
      <c r="H330" s="7"/>
      <c r="I330" s="7"/>
      <c r="J330" s="9"/>
      <c r="K330" s="843"/>
      <c r="L330" s="838"/>
      <c r="M330" s="428"/>
      <c r="N330" s="429"/>
      <c r="O330" s="430"/>
      <c r="P330" s="422" t="str">
        <f t="shared" si="157"/>
        <v/>
      </c>
      <c r="Q330" s="422" t="str">
        <f t="shared" si="158"/>
        <v/>
      </c>
      <c r="R330" s="423" t="str">
        <f t="shared" si="159"/>
        <v/>
      </c>
      <c r="S330" s="424" t="str">
        <f t="shared" si="160"/>
        <v/>
      </c>
      <c r="T330" s="425" t="str">
        <f t="shared" si="161"/>
        <v/>
      </c>
      <c r="U330" s="425" t="str">
        <f t="shared" si="162"/>
        <v/>
      </c>
      <c r="V330" s="426" t="str">
        <f t="shared" si="163"/>
        <v/>
      </c>
      <c r="W330" s="38"/>
      <c r="X330" s="29" t="str">
        <f t="shared" si="144"/>
        <v/>
      </c>
      <c r="Y330" s="6" t="e">
        <f t="shared" si="145"/>
        <v>#N/A</v>
      </c>
      <c r="Z330" s="6" t="e">
        <f t="shared" si="146"/>
        <v>#N/A</v>
      </c>
      <c r="AA330" s="6" t="e">
        <f t="shared" si="147"/>
        <v>#N/A</v>
      </c>
      <c r="AB330" s="6" t="str">
        <f t="shared" si="148"/>
        <v/>
      </c>
      <c r="AC330" s="10">
        <f t="shared" si="149"/>
        <v>1</v>
      </c>
      <c r="AD330" s="6" t="e">
        <f t="shared" si="164"/>
        <v>#N/A</v>
      </c>
      <c r="AE330" s="6" t="e">
        <f t="shared" si="165"/>
        <v>#N/A</v>
      </c>
      <c r="AF330" s="6" t="e">
        <f t="shared" si="150"/>
        <v>#N/A</v>
      </c>
      <c r="AG330" s="6" t="e">
        <f t="shared" si="166"/>
        <v>#N/A</v>
      </c>
      <c r="AH330" s="11" t="str">
        <f t="shared" si="151"/>
        <v xml:space="preserve"> </v>
      </c>
      <c r="AI330" s="6" t="e">
        <f t="shared" si="167"/>
        <v>#N/A</v>
      </c>
      <c r="AJ330" s="6" t="e">
        <f t="shared" si="152"/>
        <v>#N/A</v>
      </c>
      <c r="AK330" s="6" t="e">
        <f t="shared" si="168"/>
        <v>#N/A</v>
      </c>
      <c r="AL330" s="6" t="e">
        <f t="shared" si="171"/>
        <v>#N/A</v>
      </c>
      <c r="AM330" s="6" t="e">
        <f t="shared" si="153"/>
        <v>#N/A</v>
      </c>
      <c r="AN330" s="6" t="e">
        <f t="shared" si="169"/>
        <v>#N/A</v>
      </c>
      <c r="AO330" s="6" t="e">
        <f t="shared" si="172"/>
        <v>#N/A</v>
      </c>
      <c r="AP330" s="6" t="e">
        <f t="shared" si="173"/>
        <v>#N/A</v>
      </c>
      <c r="AQ330" s="6" t="e">
        <f t="shared" si="174"/>
        <v>#N/A</v>
      </c>
      <c r="AR330" s="6">
        <f t="shared" si="154"/>
        <v>0</v>
      </c>
      <c r="AS330" s="6" t="e">
        <f t="shared" si="170"/>
        <v>#N/A</v>
      </c>
      <c r="AT330" s="6" t="str">
        <f t="shared" si="155"/>
        <v/>
      </c>
      <c r="AU330" s="6" t="str">
        <f t="shared" si="156"/>
        <v/>
      </c>
      <c r="AV330" s="6" t="str">
        <f t="shared" si="175"/>
        <v/>
      </c>
      <c r="AW330" s="103"/>
      <c r="BC330" s="3" t="s">
        <v>1600</v>
      </c>
    </row>
    <row r="331" spans="1:55" s="12" customFormat="1" ht="13.5" customHeight="1" x14ac:dyDescent="0.2">
      <c r="A331" s="163">
        <v>316</v>
      </c>
      <c r="B331" s="7"/>
      <c r="C331" s="7"/>
      <c r="D331" s="120"/>
      <c r="E331" s="7"/>
      <c r="F331" s="7"/>
      <c r="G331" s="219"/>
      <c r="H331" s="7"/>
      <c r="I331" s="7"/>
      <c r="J331" s="9"/>
      <c r="K331" s="843"/>
      <c r="L331" s="838"/>
      <c r="M331" s="428"/>
      <c r="N331" s="429"/>
      <c r="O331" s="430"/>
      <c r="P331" s="422" t="str">
        <f t="shared" si="157"/>
        <v/>
      </c>
      <c r="Q331" s="422" t="str">
        <f t="shared" si="158"/>
        <v/>
      </c>
      <c r="R331" s="423" t="str">
        <f t="shared" si="159"/>
        <v/>
      </c>
      <c r="S331" s="424" t="str">
        <f t="shared" si="160"/>
        <v/>
      </c>
      <c r="T331" s="425" t="str">
        <f t="shared" si="161"/>
        <v/>
      </c>
      <c r="U331" s="425" t="str">
        <f t="shared" si="162"/>
        <v/>
      </c>
      <c r="V331" s="426" t="str">
        <f t="shared" si="163"/>
        <v/>
      </c>
      <c r="W331" s="38"/>
      <c r="X331" s="29" t="str">
        <f t="shared" si="144"/>
        <v/>
      </c>
      <c r="Y331" s="6" t="e">
        <f t="shared" si="145"/>
        <v>#N/A</v>
      </c>
      <c r="Z331" s="6" t="e">
        <f t="shared" si="146"/>
        <v>#N/A</v>
      </c>
      <c r="AA331" s="6" t="e">
        <f t="shared" si="147"/>
        <v>#N/A</v>
      </c>
      <c r="AB331" s="6" t="str">
        <f t="shared" si="148"/>
        <v/>
      </c>
      <c r="AC331" s="10">
        <f t="shared" si="149"/>
        <v>1</v>
      </c>
      <c r="AD331" s="6" t="e">
        <f t="shared" si="164"/>
        <v>#N/A</v>
      </c>
      <c r="AE331" s="6" t="e">
        <f t="shared" si="165"/>
        <v>#N/A</v>
      </c>
      <c r="AF331" s="6" t="e">
        <f t="shared" si="150"/>
        <v>#N/A</v>
      </c>
      <c r="AG331" s="6" t="e">
        <f t="shared" si="166"/>
        <v>#N/A</v>
      </c>
      <c r="AH331" s="11" t="str">
        <f t="shared" si="151"/>
        <v xml:space="preserve"> </v>
      </c>
      <c r="AI331" s="6" t="e">
        <f t="shared" si="167"/>
        <v>#N/A</v>
      </c>
      <c r="AJ331" s="6" t="e">
        <f t="shared" si="152"/>
        <v>#N/A</v>
      </c>
      <c r="AK331" s="6" t="e">
        <f t="shared" si="168"/>
        <v>#N/A</v>
      </c>
      <c r="AL331" s="6" t="e">
        <f t="shared" si="171"/>
        <v>#N/A</v>
      </c>
      <c r="AM331" s="6" t="e">
        <f t="shared" si="153"/>
        <v>#N/A</v>
      </c>
      <c r="AN331" s="6" t="e">
        <f t="shared" si="169"/>
        <v>#N/A</v>
      </c>
      <c r="AO331" s="6" t="e">
        <f t="shared" si="172"/>
        <v>#N/A</v>
      </c>
      <c r="AP331" s="6" t="e">
        <f t="shared" si="173"/>
        <v>#N/A</v>
      </c>
      <c r="AQ331" s="6" t="e">
        <f t="shared" si="174"/>
        <v>#N/A</v>
      </c>
      <c r="AR331" s="6">
        <f t="shared" si="154"/>
        <v>0</v>
      </c>
      <c r="AS331" s="6" t="e">
        <f t="shared" si="170"/>
        <v>#N/A</v>
      </c>
      <c r="AT331" s="6" t="str">
        <f t="shared" si="155"/>
        <v/>
      </c>
      <c r="AU331" s="6" t="str">
        <f t="shared" si="156"/>
        <v/>
      </c>
      <c r="AV331" s="6" t="str">
        <f t="shared" si="175"/>
        <v/>
      </c>
      <c r="AW331" s="103"/>
      <c r="BC331" s="3" t="s">
        <v>1368</v>
      </c>
    </row>
    <row r="332" spans="1:55" s="12" customFormat="1" ht="13.5" customHeight="1" x14ac:dyDescent="0.2">
      <c r="A332" s="163">
        <v>317</v>
      </c>
      <c r="B332" s="7"/>
      <c r="C332" s="7"/>
      <c r="D332" s="120"/>
      <c r="E332" s="7"/>
      <c r="F332" s="7"/>
      <c r="G332" s="219"/>
      <c r="H332" s="7"/>
      <c r="I332" s="7"/>
      <c r="J332" s="9"/>
      <c r="K332" s="843"/>
      <c r="L332" s="838"/>
      <c r="M332" s="428"/>
      <c r="N332" s="429"/>
      <c r="O332" s="430"/>
      <c r="P332" s="422" t="str">
        <f t="shared" si="157"/>
        <v/>
      </c>
      <c r="Q332" s="422" t="str">
        <f t="shared" si="158"/>
        <v/>
      </c>
      <c r="R332" s="423" t="str">
        <f t="shared" si="159"/>
        <v/>
      </c>
      <c r="S332" s="424" t="str">
        <f t="shared" si="160"/>
        <v/>
      </c>
      <c r="T332" s="425" t="str">
        <f t="shared" si="161"/>
        <v/>
      </c>
      <c r="U332" s="425" t="str">
        <f t="shared" si="162"/>
        <v/>
      </c>
      <c r="V332" s="426" t="str">
        <f t="shared" si="163"/>
        <v/>
      </c>
      <c r="W332" s="38"/>
      <c r="X332" s="29" t="str">
        <f t="shared" si="144"/>
        <v/>
      </c>
      <c r="Y332" s="6" t="e">
        <f t="shared" si="145"/>
        <v>#N/A</v>
      </c>
      <c r="Z332" s="6" t="e">
        <f t="shared" si="146"/>
        <v>#N/A</v>
      </c>
      <c r="AA332" s="6" t="e">
        <f t="shared" si="147"/>
        <v>#N/A</v>
      </c>
      <c r="AB332" s="6" t="str">
        <f t="shared" si="148"/>
        <v/>
      </c>
      <c r="AC332" s="10">
        <f t="shared" si="149"/>
        <v>1</v>
      </c>
      <c r="AD332" s="6" t="e">
        <f t="shared" si="164"/>
        <v>#N/A</v>
      </c>
      <c r="AE332" s="6" t="e">
        <f t="shared" si="165"/>
        <v>#N/A</v>
      </c>
      <c r="AF332" s="6" t="e">
        <f t="shared" si="150"/>
        <v>#N/A</v>
      </c>
      <c r="AG332" s="6" t="e">
        <f t="shared" si="166"/>
        <v>#N/A</v>
      </c>
      <c r="AH332" s="11" t="str">
        <f t="shared" si="151"/>
        <v xml:space="preserve"> </v>
      </c>
      <c r="AI332" s="6" t="e">
        <f t="shared" si="167"/>
        <v>#N/A</v>
      </c>
      <c r="AJ332" s="6" t="e">
        <f t="shared" si="152"/>
        <v>#N/A</v>
      </c>
      <c r="AK332" s="6" t="e">
        <f t="shared" si="168"/>
        <v>#N/A</v>
      </c>
      <c r="AL332" s="6" t="e">
        <f t="shared" si="171"/>
        <v>#N/A</v>
      </c>
      <c r="AM332" s="6" t="e">
        <f t="shared" si="153"/>
        <v>#N/A</v>
      </c>
      <c r="AN332" s="6" t="e">
        <f t="shared" si="169"/>
        <v>#N/A</v>
      </c>
      <c r="AO332" s="6" t="e">
        <f t="shared" si="172"/>
        <v>#N/A</v>
      </c>
      <c r="AP332" s="6" t="e">
        <f t="shared" si="173"/>
        <v>#N/A</v>
      </c>
      <c r="AQ332" s="6" t="e">
        <f t="shared" si="174"/>
        <v>#N/A</v>
      </c>
      <c r="AR332" s="6">
        <f t="shared" si="154"/>
        <v>0</v>
      </c>
      <c r="AS332" s="6" t="e">
        <f t="shared" si="170"/>
        <v>#N/A</v>
      </c>
      <c r="AT332" s="6" t="str">
        <f t="shared" si="155"/>
        <v/>
      </c>
      <c r="AU332" s="6" t="str">
        <f t="shared" si="156"/>
        <v/>
      </c>
      <c r="AV332" s="6" t="str">
        <f t="shared" si="175"/>
        <v/>
      </c>
      <c r="AW332" s="103"/>
      <c r="BC332" s="3" t="s">
        <v>1601</v>
      </c>
    </row>
    <row r="333" spans="1:55" s="12" customFormat="1" ht="13.5" customHeight="1" x14ac:dyDescent="0.2">
      <c r="A333" s="163">
        <v>318</v>
      </c>
      <c r="B333" s="7"/>
      <c r="C333" s="7"/>
      <c r="D333" s="120"/>
      <c r="E333" s="7"/>
      <c r="F333" s="7"/>
      <c r="G333" s="219"/>
      <c r="H333" s="7"/>
      <c r="I333" s="7"/>
      <c r="J333" s="9"/>
      <c r="K333" s="843"/>
      <c r="L333" s="838"/>
      <c r="M333" s="428"/>
      <c r="N333" s="429"/>
      <c r="O333" s="430"/>
      <c r="P333" s="422" t="str">
        <f t="shared" si="157"/>
        <v/>
      </c>
      <c r="Q333" s="422" t="str">
        <f t="shared" si="158"/>
        <v/>
      </c>
      <c r="R333" s="423" t="str">
        <f t="shared" si="159"/>
        <v/>
      </c>
      <c r="S333" s="424" t="str">
        <f t="shared" si="160"/>
        <v/>
      </c>
      <c r="T333" s="425" t="str">
        <f t="shared" si="161"/>
        <v/>
      </c>
      <c r="U333" s="425" t="str">
        <f t="shared" si="162"/>
        <v/>
      </c>
      <c r="V333" s="426" t="str">
        <f t="shared" si="163"/>
        <v/>
      </c>
      <c r="W333" s="38"/>
      <c r="X333" s="29" t="str">
        <f t="shared" si="144"/>
        <v/>
      </c>
      <c r="Y333" s="6" t="e">
        <f t="shared" si="145"/>
        <v>#N/A</v>
      </c>
      <c r="Z333" s="6" t="e">
        <f t="shared" si="146"/>
        <v>#N/A</v>
      </c>
      <c r="AA333" s="6" t="e">
        <f t="shared" si="147"/>
        <v>#N/A</v>
      </c>
      <c r="AB333" s="6" t="str">
        <f t="shared" si="148"/>
        <v/>
      </c>
      <c r="AC333" s="10">
        <f t="shared" si="149"/>
        <v>1</v>
      </c>
      <c r="AD333" s="6" t="e">
        <f t="shared" si="164"/>
        <v>#N/A</v>
      </c>
      <c r="AE333" s="6" t="e">
        <f t="shared" si="165"/>
        <v>#N/A</v>
      </c>
      <c r="AF333" s="6" t="e">
        <f t="shared" si="150"/>
        <v>#N/A</v>
      </c>
      <c r="AG333" s="6" t="e">
        <f t="shared" si="166"/>
        <v>#N/A</v>
      </c>
      <c r="AH333" s="11" t="str">
        <f t="shared" si="151"/>
        <v xml:space="preserve"> </v>
      </c>
      <c r="AI333" s="6" t="e">
        <f t="shared" si="167"/>
        <v>#N/A</v>
      </c>
      <c r="AJ333" s="6" t="e">
        <f t="shared" si="152"/>
        <v>#N/A</v>
      </c>
      <c r="AK333" s="6" t="e">
        <f t="shared" si="168"/>
        <v>#N/A</v>
      </c>
      <c r="AL333" s="6" t="e">
        <f t="shared" si="171"/>
        <v>#N/A</v>
      </c>
      <c r="AM333" s="6" t="e">
        <f t="shared" si="153"/>
        <v>#N/A</v>
      </c>
      <c r="AN333" s="6" t="e">
        <f t="shared" si="169"/>
        <v>#N/A</v>
      </c>
      <c r="AO333" s="6" t="e">
        <f t="shared" si="172"/>
        <v>#N/A</v>
      </c>
      <c r="AP333" s="6" t="e">
        <f t="shared" si="173"/>
        <v>#N/A</v>
      </c>
      <c r="AQ333" s="6" t="e">
        <f t="shared" si="174"/>
        <v>#N/A</v>
      </c>
      <c r="AR333" s="6">
        <f t="shared" si="154"/>
        <v>0</v>
      </c>
      <c r="AS333" s="6" t="e">
        <f t="shared" si="170"/>
        <v>#N/A</v>
      </c>
      <c r="AT333" s="6" t="str">
        <f t="shared" si="155"/>
        <v/>
      </c>
      <c r="AU333" s="6" t="str">
        <f t="shared" si="156"/>
        <v/>
      </c>
      <c r="AV333" s="6" t="str">
        <f t="shared" si="175"/>
        <v/>
      </c>
      <c r="AW333" s="103"/>
      <c r="BC333" s="3" t="s">
        <v>1602</v>
      </c>
    </row>
    <row r="334" spans="1:55" s="12" customFormat="1" ht="13.5" customHeight="1" x14ac:dyDescent="0.2">
      <c r="A334" s="163">
        <v>319</v>
      </c>
      <c r="B334" s="7"/>
      <c r="C334" s="7"/>
      <c r="D334" s="120"/>
      <c r="E334" s="7"/>
      <c r="F334" s="7"/>
      <c r="G334" s="219"/>
      <c r="H334" s="7"/>
      <c r="I334" s="7"/>
      <c r="J334" s="9"/>
      <c r="K334" s="843"/>
      <c r="L334" s="838"/>
      <c r="M334" s="428"/>
      <c r="N334" s="429"/>
      <c r="O334" s="430"/>
      <c r="P334" s="422" t="str">
        <f t="shared" si="157"/>
        <v/>
      </c>
      <c r="Q334" s="422" t="str">
        <f t="shared" si="158"/>
        <v/>
      </c>
      <c r="R334" s="423" t="str">
        <f t="shared" si="159"/>
        <v/>
      </c>
      <c r="S334" s="424" t="str">
        <f t="shared" si="160"/>
        <v/>
      </c>
      <c r="T334" s="425" t="str">
        <f t="shared" si="161"/>
        <v/>
      </c>
      <c r="U334" s="425" t="str">
        <f t="shared" si="162"/>
        <v/>
      </c>
      <c r="V334" s="426" t="str">
        <f t="shared" si="163"/>
        <v/>
      </c>
      <c r="W334" s="38"/>
      <c r="X334" s="29" t="str">
        <f t="shared" si="144"/>
        <v/>
      </c>
      <c r="Y334" s="6" t="e">
        <f t="shared" si="145"/>
        <v>#N/A</v>
      </c>
      <c r="Z334" s="6" t="e">
        <f t="shared" si="146"/>
        <v>#N/A</v>
      </c>
      <c r="AA334" s="6" t="e">
        <f t="shared" si="147"/>
        <v>#N/A</v>
      </c>
      <c r="AB334" s="6" t="str">
        <f t="shared" si="148"/>
        <v/>
      </c>
      <c r="AC334" s="10">
        <f t="shared" si="149"/>
        <v>1</v>
      </c>
      <c r="AD334" s="6" t="e">
        <f t="shared" si="164"/>
        <v>#N/A</v>
      </c>
      <c r="AE334" s="6" t="e">
        <f t="shared" si="165"/>
        <v>#N/A</v>
      </c>
      <c r="AF334" s="6" t="e">
        <f t="shared" si="150"/>
        <v>#N/A</v>
      </c>
      <c r="AG334" s="6" t="e">
        <f t="shared" si="166"/>
        <v>#N/A</v>
      </c>
      <c r="AH334" s="11" t="str">
        <f t="shared" si="151"/>
        <v xml:space="preserve"> </v>
      </c>
      <c r="AI334" s="6" t="e">
        <f t="shared" si="167"/>
        <v>#N/A</v>
      </c>
      <c r="AJ334" s="6" t="e">
        <f t="shared" si="152"/>
        <v>#N/A</v>
      </c>
      <c r="AK334" s="6" t="e">
        <f t="shared" si="168"/>
        <v>#N/A</v>
      </c>
      <c r="AL334" s="6" t="e">
        <f t="shared" si="171"/>
        <v>#N/A</v>
      </c>
      <c r="AM334" s="6" t="e">
        <f t="shared" si="153"/>
        <v>#N/A</v>
      </c>
      <c r="AN334" s="6" t="e">
        <f t="shared" si="169"/>
        <v>#N/A</v>
      </c>
      <c r="AO334" s="6" t="e">
        <f t="shared" si="172"/>
        <v>#N/A</v>
      </c>
      <c r="AP334" s="6" t="e">
        <f t="shared" si="173"/>
        <v>#N/A</v>
      </c>
      <c r="AQ334" s="6" t="e">
        <f t="shared" si="174"/>
        <v>#N/A</v>
      </c>
      <c r="AR334" s="6">
        <f t="shared" si="154"/>
        <v>0</v>
      </c>
      <c r="AS334" s="6" t="e">
        <f t="shared" si="170"/>
        <v>#N/A</v>
      </c>
      <c r="AT334" s="6" t="str">
        <f t="shared" si="155"/>
        <v/>
      </c>
      <c r="AU334" s="6" t="str">
        <f t="shared" si="156"/>
        <v/>
      </c>
      <c r="AV334" s="6" t="str">
        <f t="shared" si="175"/>
        <v/>
      </c>
      <c r="AW334" s="103"/>
      <c r="BC334" s="3" t="s">
        <v>1367</v>
      </c>
    </row>
    <row r="335" spans="1:55" s="12" customFormat="1" ht="13.5" customHeight="1" x14ac:dyDescent="0.2">
      <c r="A335" s="163">
        <v>320</v>
      </c>
      <c r="B335" s="7"/>
      <c r="C335" s="7"/>
      <c r="D335" s="120"/>
      <c r="E335" s="7"/>
      <c r="F335" s="7"/>
      <c r="G335" s="219"/>
      <c r="H335" s="7"/>
      <c r="I335" s="7"/>
      <c r="J335" s="9"/>
      <c r="K335" s="843"/>
      <c r="L335" s="838"/>
      <c r="M335" s="428"/>
      <c r="N335" s="429"/>
      <c r="O335" s="430"/>
      <c r="P335" s="422" t="str">
        <f t="shared" si="157"/>
        <v/>
      </c>
      <c r="Q335" s="422" t="str">
        <f t="shared" si="158"/>
        <v/>
      </c>
      <c r="R335" s="423" t="str">
        <f t="shared" si="159"/>
        <v/>
      </c>
      <c r="S335" s="424" t="str">
        <f t="shared" si="160"/>
        <v/>
      </c>
      <c r="T335" s="425" t="str">
        <f t="shared" si="161"/>
        <v/>
      </c>
      <c r="U335" s="425" t="str">
        <f t="shared" si="162"/>
        <v/>
      </c>
      <c r="V335" s="426" t="str">
        <f t="shared" si="163"/>
        <v/>
      </c>
      <c r="W335" s="38"/>
      <c r="X335" s="29" t="str">
        <f t="shared" si="144"/>
        <v/>
      </c>
      <c r="Y335" s="6" t="e">
        <f t="shared" si="145"/>
        <v>#N/A</v>
      </c>
      <c r="Z335" s="6" t="e">
        <f t="shared" si="146"/>
        <v>#N/A</v>
      </c>
      <c r="AA335" s="6" t="e">
        <f t="shared" si="147"/>
        <v>#N/A</v>
      </c>
      <c r="AB335" s="6" t="str">
        <f t="shared" si="148"/>
        <v/>
      </c>
      <c r="AC335" s="10">
        <f t="shared" si="149"/>
        <v>1</v>
      </c>
      <c r="AD335" s="6" t="e">
        <f t="shared" si="164"/>
        <v>#N/A</v>
      </c>
      <c r="AE335" s="6" t="e">
        <f t="shared" si="165"/>
        <v>#N/A</v>
      </c>
      <c r="AF335" s="6" t="e">
        <f t="shared" si="150"/>
        <v>#N/A</v>
      </c>
      <c r="AG335" s="6" t="e">
        <f t="shared" si="166"/>
        <v>#N/A</v>
      </c>
      <c r="AH335" s="11" t="str">
        <f t="shared" si="151"/>
        <v xml:space="preserve"> </v>
      </c>
      <c r="AI335" s="6" t="e">
        <f t="shared" si="167"/>
        <v>#N/A</v>
      </c>
      <c r="AJ335" s="6" t="e">
        <f t="shared" si="152"/>
        <v>#N/A</v>
      </c>
      <c r="AK335" s="6" t="e">
        <f t="shared" si="168"/>
        <v>#N/A</v>
      </c>
      <c r="AL335" s="6" t="e">
        <f t="shared" si="171"/>
        <v>#N/A</v>
      </c>
      <c r="AM335" s="6" t="e">
        <f t="shared" si="153"/>
        <v>#N/A</v>
      </c>
      <c r="AN335" s="6" t="e">
        <f t="shared" si="169"/>
        <v>#N/A</v>
      </c>
      <c r="AO335" s="6" t="e">
        <f t="shared" si="172"/>
        <v>#N/A</v>
      </c>
      <c r="AP335" s="6" t="e">
        <f t="shared" si="173"/>
        <v>#N/A</v>
      </c>
      <c r="AQ335" s="6" t="e">
        <f t="shared" si="174"/>
        <v>#N/A</v>
      </c>
      <c r="AR335" s="6">
        <f t="shared" si="154"/>
        <v>0</v>
      </c>
      <c r="AS335" s="6" t="e">
        <f t="shared" si="170"/>
        <v>#N/A</v>
      </c>
      <c r="AT335" s="6" t="str">
        <f t="shared" si="155"/>
        <v/>
      </c>
      <c r="AU335" s="6" t="str">
        <f t="shared" si="156"/>
        <v/>
      </c>
      <c r="AV335" s="6" t="str">
        <f t="shared" si="175"/>
        <v/>
      </c>
      <c r="AW335" s="103"/>
      <c r="BC335" s="3" t="s">
        <v>1603</v>
      </c>
    </row>
    <row r="336" spans="1:55" s="12" customFormat="1" ht="13.5" customHeight="1" x14ac:dyDescent="0.2">
      <c r="A336" s="163">
        <v>321</v>
      </c>
      <c r="B336" s="7"/>
      <c r="C336" s="7"/>
      <c r="D336" s="120"/>
      <c r="E336" s="7"/>
      <c r="F336" s="7"/>
      <c r="G336" s="219"/>
      <c r="H336" s="7"/>
      <c r="I336" s="7"/>
      <c r="J336" s="9"/>
      <c r="K336" s="843"/>
      <c r="L336" s="838"/>
      <c r="M336" s="428"/>
      <c r="N336" s="429"/>
      <c r="O336" s="430"/>
      <c r="P336" s="422" t="str">
        <f t="shared" si="157"/>
        <v/>
      </c>
      <c r="Q336" s="422" t="str">
        <f t="shared" si="158"/>
        <v/>
      </c>
      <c r="R336" s="423" t="str">
        <f t="shared" si="159"/>
        <v/>
      </c>
      <c r="S336" s="424" t="str">
        <f t="shared" si="160"/>
        <v/>
      </c>
      <c r="T336" s="425" t="str">
        <f t="shared" si="161"/>
        <v/>
      </c>
      <c r="U336" s="425" t="str">
        <f t="shared" si="162"/>
        <v/>
      </c>
      <c r="V336" s="426" t="str">
        <f t="shared" si="163"/>
        <v/>
      </c>
      <c r="W336" s="38"/>
      <c r="X336" s="29" t="str">
        <f t="shared" ref="X336:X399" si="176">IF(ISBLANK(H336)=TRUE,"",IF(OR(ISBLANK(B336)=TRUE),1,""))</f>
        <v/>
      </c>
      <c r="Y336" s="6" t="e">
        <f t="shared" ref="Y336:Y399" si="177">VLOOKUP(H336,$AX$17:$BA$23,2,FALSE)</f>
        <v>#N/A</v>
      </c>
      <c r="Z336" s="6" t="e">
        <f t="shared" ref="Z336:Z399" si="178">VLOOKUP(H336,$AX$17:$BA$23,3,FALSE)</f>
        <v>#N/A</v>
      </c>
      <c r="AA336" s="6" t="e">
        <f t="shared" ref="AA336:AA399" si="179">VLOOKUP(H336,$AX$17:$BA$23,4,FALSE)</f>
        <v>#N/A</v>
      </c>
      <c r="AB336" s="6" t="str">
        <f t="shared" ref="AB336:AB399" si="180">IF(ISERROR(SEARCH("-",I336,1))=TRUE,ASC(UPPER(I336)),ASC(UPPER(LEFT(I336,SEARCH("-",I336,1)-1))))</f>
        <v/>
      </c>
      <c r="AC336" s="10">
        <f t="shared" ref="AC336:AC399" si="181">IF(J336&gt;3500,J336/1000,1)</f>
        <v>1</v>
      </c>
      <c r="AD336" s="6" t="e">
        <f t="shared" si="164"/>
        <v>#N/A</v>
      </c>
      <c r="AE336" s="6" t="e">
        <f t="shared" si="165"/>
        <v>#N/A</v>
      </c>
      <c r="AF336" s="6" t="e">
        <f t="shared" ref="AF336:AF399" si="182">VLOOKUP(K336,$BF$17:$BG$27,2,FALSE)</f>
        <v>#N/A</v>
      </c>
      <c r="AG336" s="6" t="e">
        <f t="shared" si="166"/>
        <v>#N/A</v>
      </c>
      <c r="AH336" s="11" t="str">
        <f t="shared" ref="AH336:AH399" si="183">IF(OR(ISBLANK(K336)=TRUE,ISBLANK(B336)=TRUE)," ",CONCATENATE(B336,AA336,AD336))</f>
        <v xml:space="preserve"> </v>
      </c>
      <c r="AI336" s="6" t="e">
        <f t="shared" si="167"/>
        <v>#N/A</v>
      </c>
      <c r="AJ336" s="6" t="e">
        <f t="shared" ref="AJ336:AJ399" si="184">IF(AND(L336="あり",AF336="軽"),AL336,AK336)</f>
        <v>#N/A</v>
      </c>
      <c r="AK336" s="6" t="e">
        <f t="shared" si="168"/>
        <v>#N/A</v>
      </c>
      <c r="AL336" s="6" t="e">
        <f t="shared" si="171"/>
        <v>#N/A</v>
      </c>
      <c r="AM336" s="6" t="e">
        <f t="shared" ref="AM336:AM399" si="185">IF(AND(L336="あり",M336="なし",AF336="軽"),AO336,IF(AND(L336="あり",M336="あり(H17なし)",AF336="軽"),AO336,IF(AND(L336="あり",M336="",AF336="軽"),AO336,IF(AND(L336="なし",M336="あり(H17なし)",AF336="軽"),AP336,IF(AND(L336="",M336="あり(H17なし)",AF336="軽"),AP336,IF(AND(M336="あり(H17あり)",AF336="軽"),AQ336,AN336))))))</f>
        <v>#N/A</v>
      </c>
      <c r="AN336" s="6" t="e">
        <f t="shared" si="169"/>
        <v>#N/A</v>
      </c>
      <c r="AO336" s="6" t="e">
        <f t="shared" si="172"/>
        <v>#N/A</v>
      </c>
      <c r="AP336" s="6" t="e">
        <f t="shared" si="173"/>
        <v>#N/A</v>
      </c>
      <c r="AQ336" s="6" t="e">
        <f t="shared" si="174"/>
        <v>#N/A</v>
      </c>
      <c r="AR336" s="6">
        <f t="shared" ref="AR336:AR399" si="186">IF(AND(L336="なし",M336="なし"),0,IF(AND(L336="",M336=""),0,IF(AND(L336="",M336="なし"),0,IF(AND(L336="なし",M336=""),0,1))))</f>
        <v>0</v>
      </c>
      <c r="AS336" s="6" t="e">
        <f t="shared" si="170"/>
        <v>#N/A</v>
      </c>
      <c r="AT336" s="6" t="str">
        <f t="shared" ref="AT336:AT399" si="187">IF(H336="","",VLOOKUP(H336,$AX$17:$BB$25,5,FALSE))</f>
        <v/>
      </c>
      <c r="AU336" s="6" t="str">
        <f t="shared" ref="AU336:AU399" si="188">IF(D336="","",VLOOKUP(CONCATENATE("A",LEFT(D336)),$BQ$17:$BR$26,2,FALSE))</f>
        <v/>
      </c>
      <c r="AV336" s="6" t="str">
        <f t="shared" si="175"/>
        <v/>
      </c>
      <c r="AW336" s="103"/>
      <c r="BC336" s="3" t="s">
        <v>1398</v>
      </c>
    </row>
    <row r="337" spans="1:55" s="12" customFormat="1" ht="13.5" customHeight="1" x14ac:dyDescent="0.2">
      <c r="A337" s="163">
        <v>322</v>
      </c>
      <c r="B337" s="7"/>
      <c r="C337" s="7"/>
      <c r="D337" s="120"/>
      <c r="E337" s="7"/>
      <c r="F337" s="7"/>
      <c r="G337" s="219"/>
      <c r="H337" s="7"/>
      <c r="I337" s="7"/>
      <c r="J337" s="9"/>
      <c r="K337" s="843"/>
      <c r="L337" s="838"/>
      <c r="M337" s="428"/>
      <c r="N337" s="429"/>
      <c r="O337" s="430"/>
      <c r="P337" s="422" t="str">
        <f t="shared" ref="P337:P400" si="189">IF(ISBLANK(K337)=TRUE,"",IF(ISNUMBER(AJ337)=TRUE,AJ337,"エラー"))</f>
        <v/>
      </c>
      <c r="Q337" s="422" t="str">
        <f t="shared" ref="Q337:Q400" si="190">IF(ISBLANK(K337)=TRUE,"",IF(ISNUMBER(AM337)=TRUE,AM337,"エラー"))</f>
        <v/>
      </c>
      <c r="R337" s="423" t="str">
        <f t="shared" ref="R337:R400" si="191">IF(ISBLANK(K337)=TRUE,"",IF(ISNUMBER(AS337)=TRUE,AS337,"エラー"))</f>
        <v/>
      </c>
      <c r="S337" s="424" t="str">
        <f t="shared" ref="S337:S400" si="192">IF(OR(N337="",O337=""),"",N337/O337)</f>
        <v/>
      </c>
      <c r="T337" s="425" t="str">
        <f t="shared" ref="T337:T400" si="193">IF(P337="","",IF(ISERROR(P337*N337*AC337),"エラー",IF(ISBLANK(P337)=TRUE,"エラー",IF(ISBLANK(N337)=TRUE,"エラー",IF(AV337=1,"エラー",P337*N337*AC337/1000)))))</f>
        <v/>
      </c>
      <c r="U337" s="425" t="str">
        <f t="shared" ref="U337:U400" si="194">IF(Q337="","",IF(ISERROR(Q337*N337*AC337),"エラー",IF(ISBLANK(Q337)=TRUE,"エラー",IF(ISBLANK(N337)=TRUE,"エラー",IF(AV337=1,"エラー",Q337*N337*AC337/1000)))))</f>
        <v/>
      </c>
      <c r="V337" s="426" t="str">
        <f t="shared" ref="V337:V400" si="195">IF(R337="","",IF(ISERROR(R337*O337),"エラー",IF(ISBLANK(R337)=TRUE,"エラー",IF(ISBLANK(O337)=TRUE,"エラー",IF(AV337=1,"エラー",R337*O337/1000)))))</f>
        <v/>
      </c>
      <c r="W337" s="38"/>
      <c r="X337" s="29" t="str">
        <f t="shared" si="176"/>
        <v/>
      </c>
      <c r="Y337" s="6" t="e">
        <f t="shared" si="177"/>
        <v>#N/A</v>
      </c>
      <c r="Z337" s="6" t="e">
        <f t="shared" si="178"/>
        <v>#N/A</v>
      </c>
      <c r="AA337" s="6" t="e">
        <f t="shared" si="179"/>
        <v>#N/A</v>
      </c>
      <c r="AB337" s="6" t="str">
        <f t="shared" si="180"/>
        <v/>
      </c>
      <c r="AC337" s="10">
        <f t="shared" si="181"/>
        <v>1</v>
      </c>
      <c r="AD337" s="6" t="e">
        <f t="shared" ref="AD337:AD400" si="196">IF(AA337=9,0,IF(J337&lt;=2500,IF(J337&lt;=1700,1,2),IF(J337&lt;=12000,IF(J337&lt;=3500,3,4),IF(ISERROR(SEARCH(LEFT(I337,1),"LFMRQST")),4,IF(AND(LEN(I337)&lt;&gt;3,AF337&lt;&gt;"軽"),4,5)))))</f>
        <v>#N/A</v>
      </c>
      <c r="AE337" s="6" t="e">
        <f t="shared" ref="AE337:AE400" si="197">IF(AA337=5,0,IF(AA337=9,0,IF(J337&lt;=2500,IF(J337&lt;=1700,1,2),IF(J337&lt;=12000,IF(J337&lt;=3500,3,4),IF(ISERROR(SEARCH(LEFT(I337,1),"LFMRQST")),4,IF(AND(LEN(I337)&lt;&gt;3,AF337&lt;&gt;"軽"),4,5))))))</f>
        <v>#N/A</v>
      </c>
      <c r="AF337" s="6" t="e">
        <f t="shared" si="182"/>
        <v>#N/A</v>
      </c>
      <c r="AG337" s="6" t="e">
        <f t="shared" ref="AG337:AG400" si="198">VLOOKUP(AI337,排出係数表,9,FALSE)</f>
        <v>#N/A</v>
      </c>
      <c r="AH337" s="11" t="str">
        <f t="shared" si="183"/>
        <v xml:space="preserve"> </v>
      </c>
      <c r="AI337" s="6" t="e">
        <f t="shared" ref="AI337:AI400" si="199">CONCATENATE(Y337,AE337,AF337,AB337)</f>
        <v>#N/A</v>
      </c>
      <c r="AJ337" s="6" t="e">
        <f t="shared" si="184"/>
        <v>#N/A</v>
      </c>
      <c r="AK337" s="6" t="e">
        <f t="shared" ref="AK337:AK400" si="200">VLOOKUP(AI337,排出係数表,6,FALSE)</f>
        <v>#N/A</v>
      </c>
      <c r="AL337" s="6" t="e">
        <f t="shared" si="171"/>
        <v>#N/A</v>
      </c>
      <c r="AM337" s="6" t="e">
        <f t="shared" si="185"/>
        <v>#N/A</v>
      </c>
      <c r="AN337" s="6" t="e">
        <f t="shared" ref="AN337:AN400" si="201">VLOOKUP(AI337,排出係数表,7,FALSE)</f>
        <v>#N/A</v>
      </c>
      <c r="AO337" s="6" t="e">
        <f t="shared" si="172"/>
        <v>#N/A</v>
      </c>
      <c r="AP337" s="6" t="e">
        <f t="shared" si="173"/>
        <v>#N/A</v>
      </c>
      <c r="AQ337" s="6" t="e">
        <f t="shared" si="174"/>
        <v>#N/A</v>
      </c>
      <c r="AR337" s="6">
        <f t="shared" si="186"/>
        <v>0</v>
      </c>
      <c r="AS337" s="6" t="e">
        <f t="shared" ref="AS337:AS400" si="202">VLOOKUP(AI337,排出係数表,8,FALSE)</f>
        <v>#N/A</v>
      </c>
      <c r="AT337" s="6" t="str">
        <f t="shared" si="187"/>
        <v/>
      </c>
      <c r="AU337" s="6" t="str">
        <f t="shared" si="188"/>
        <v/>
      </c>
      <c r="AV337" s="6" t="str">
        <f t="shared" si="175"/>
        <v/>
      </c>
      <c r="AW337" s="103"/>
      <c r="BC337" s="3" t="s">
        <v>1415</v>
      </c>
    </row>
    <row r="338" spans="1:55" s="12" customFormat="1" ht="13.5" customHeight="1" x14ac:dyDescent="0.2">
      <c r="A338" s="163">
        <v>323</v>
      </c>
      <c r="B338" s="7"/>
      <c r="C338" s="7"/>
      <c r="D338" s="120"/>
      <c r="E338" s="7"/>
      <c r="F338" s="7"/>
      <c r="G338" s="219"/>
      <c r="H338" s="7"/>
      <c r="I338" s="7"/>
      <c r="J338" s="9"/>
      <c r="K338" s="843"/>
      <c r="L338" s="838"/>
      <c r="M338" s="428"/>
      <c r="N338" s="429"/>
      <c r="O338" s="430"/>
      <c r="P338" s="422" t="str">
        <f t="shared" si="189"/>
        <v/>
      </c>
      <c r="Q338" s="422" t="str">
        <f t="shared" si="190"/>
        <v/>
      </c>
      <c r="R338" s="423" t="str">
        <f t="shared" si="191"/>
        <v/>
      </c>
      <c r="S338" s="424" t="str">
        <f t="shared" si="192"/>
        <v/>
      </c>
      <c r="T338" s="425" t="str">
        <f t="shared" si="193"/>
        <v/>
      </c>
      <c r="U338" s="425" t="str">
        <f t="shared" si="194"/>
        <v/>
      </c>
      <c r="V338" s="426" t="str">
        <f t="shared" si="195"/>
        <v/>
      </c>
      <c r="W338" s="38"/>
      <c r="X338" s="29" t="str">
        <f t="shared" si="176"/>
        <v/>
      </c>
      <c r="Y338" s="6" t="e">
        <f t="shared" si="177"/>
        <v>#N/A</v>
      </c>
      <c r="Z338" s="6" t="e">
        <f t="shared" si="178"/>
        <v>#N/A</v>
      </c>
      <c r="AA338" s="6" t="e">
        <f t="shared" si="179"/>
        <v>#N/A</v>
      </c>
      <c r="AB338" s="6" t="str">
        <f t="shared" si="180"/>
        <v/>
      </c>
      <c r="AC338" s="10">
        <f t="shared" si="181"/>
        <v>1</v>
      </c>
      <c r="AD338" s="6" t="e">
        <f t="shared" si="196"/>
        <v>#N/A</v>
      </c>
      <c r="AE338" s="6" t="e">
        <f t="shared" si="197"/>
        <v>#N/A</v>
      </c>
      <c r="AF338" s="6" t="e">
        <f t="shared" si="182"/>
        <v>#N/A</v>
      </c>
      <c r="AG338" s="6" t="e">
        <f t="shared" si="198"/>
        <v>#N/A</v>
      </c>
      <c r="AH338" s="11" t="str">
        <f t="shared" si="183"/>
        <v xml:space="preserve"> </v>
      </c>
      <c r="AI338" s="6" t="e">
        <f t="shared" si="199"/>
        <v>#N/A</v>
      </c>
      <c r="AJ338" s="6" t="e">
        <f t="shared" si="184"/>
        <v>#N/A</v>
      </c>
      <c r="AK338" s="6" t="e">
        <f t="shared" si="200"/>
        <v>#N/A</v>
      </c>
      <c r="AL338" s="6" t="e">
        <f t="shared" si="171"/>
        <v>#N/A</v>
      </c>
      <c r="AM338" s="6" t="e">
        <f t="shared" si="185"/>
        <v>#N/A</v>
      </c>
      <c r="AN338" s="6" t="e">
        <f t="shared" si="201"/>
        <v>#N/A</v>
      </c>
      <c r="AO338" s="6" t="e">
        <f t="shared" si="172"/>
        <v>#N/A</v>
      </c>
      <c r="AP338" s="6" t="e">
        <f t="shared" si="173"/>
        <v>#N/A</v>
      </c>
      <c r="AQ338" s="6" t="e">
        <f t="shared" si="174"/>
        <v>#N/A</v>
      </c>
      <c r="AR338" s="6">
        <f t="shared" si="186"/>
        <v>0</v>
      </c>
      <c r="AS338" s="6" t="e">
        <f t="shared" si="202"/>
        <v>#N/A</v>
      </c>
      <c r="AT338" s="6" t="str">
        <f t="shared" si="187"/>
        <v/>
      </c>
      <c r="AU338" s="6" t="str">
        <f t="shared" si="188"/>
        <v/>
      </c>
      <c r="AV338" s="6" t="str">
        <f t="shared" si="175"/>
        <v/>
      </c>
      <c r="AW338" s="103"/>
      <c r="BC338" s="3" t="s">
        <v>1604</v>
      </c>
    </row>
    <row r="339" spans="1:55" s="12" customFormat="1" ht="13.5" customHeight="1" x14ac:dyDescent="0.2">
      <c r="A339" s="163">
        <v>324</v>
      </c>
      <c r="B339" s="7"/>
      <c r="C339" s="7"/>
      <c r="D339" s="120"/>
      <c r="E339" s="7"/>
      <c r="F339" s="7"/>
      <c r="G339" s="219"/>
      <c r="H339" s="7"/>
      <c r="I339" s="7"/>
      <c r="J339" s="9"/>
      <c r="K339" s="843"/>
      <c r="L339" s="838"/>
      <c r="M339" s="428"/>
      <c r="N339" s="429"/>
      <c r="O339" s="430"/>
      <c r="P339" s="422" t="str">
        <f t="shared" si="189"/>
        <v/>
      </c>
      <c r="Q339" s="422" t="str">
        <f t="shared" si="190"/>
        <v/>
      </c>
      <c r="R339" s="423" t="str">
        <f t="shared" si="191"/>
        <v/>
      </c>
      <c r="S339" s="424" t="str">
        <f t="shared" si="192"/>
        <v/>
      </c>
      <c r="T339" s="425" t="str">
        <f t="shared" si="193"/>
        <v/>
      </c>
      <c r="U339" s="425" t="str">
        <f t="shared" si="194"/>
        <v/>
      </c>
      <c r="V339" s="426" t="str">
        <f t="shared" si="195"/>
        <v/>
      </c>
      <c r="W339" s="38"/>
      <c r="X339" s="29" t="str">
        <f t="shared" si="176"/>
        <v/>
      </c>
      <c r="Y339" s="6" t="e">
        <f t="shared" si="177"/>
        <v>#N/A</v>
      </c>
      <c r="Z339" s="6" t="e">
        <f t="shared" si="178"/>
        <v>#N/A</v>
      </c>
      <c r="AA339" s="6" t="e">
        <f t="shared" si="179"/>
        <v>#N/A</v>
      </c>
      <c r="AB339" s="6" t="str">
        <f t="shared" si="180"/>
        <v/>
      </c>
      <c r="AC339" s="10">
        <f t="shared" si="181"/>
        <v>1</v>
      </c>
      <c r="AD339" s="6" t="e">
        <f t="shared" si="196"/>
        <v>#N/A</v>
      </c>
      <c r="AE339" s="6" t="e">
        <f t="shared" si="197"/>
        <v>#N/A</v>
      </c>
      <c r="AF339" s="6" t="e">
        <f t="shared" si="182"/>
        <v>#N/A</v>
      </c>
      <c r="AG339" s="6" t="e">
        <f t="shared" si="198"/>
        <v>#N/A</v>
      </c>
      <c r="AH339" s="11" t="str">
        <f t="shared" si="183"/>
        <v xml:space="preserve"> </v>
      </c>
      <c r="AI339" s="6" t="e">
        <f t="shared" si="199"/>
        <v>#N/A</v>
      </c>
      <c r="AJ339" s="6" t="e">
        <f t="shared" si="184"/>
        <v>#N/A</v>
      </c>
      <c r="AK339" s="6" t="e">
        <f t="shared" si="200"/>
        <v>#N/A</v>
      </c>
      <c r="AL339" s="6" t="e">
        <f t="shared" si="171"/>
        <v>#N/A</v>
      </c>
      <c r="AM339" s="6" t="e">
        <f t="shared" si="185"/>
        <v>#N/A</v>
      </c>
      <c r="AN339" s="6" t="e">
        <f t="shared" si="201"/>
        <v>#N/A</v>
      </c>
      <c r="AO339" s="6" t="e">
        <f t="shared" si="172"/>
        <v>#N/A</v>
      </c>
      <c r="AP339" s="6" t="e">
        <f t="shared" si="173"/>
        <v>#N/A</v>
      </c>
      <c r="AQ339" s="6" t="e">
        <f t="shared" si="174"/>
        <v>#N/A</v>
      </c>
      <c r="AR339" s="6">
        <f t="shared" si="186"/>
        <v>0</v>
      </c>
      <c r="AS339" s="6" t="e">
        <f t="shared" si="202"/>
        <v>#N/A</v>
      </c>
      <c r="AT339" s="6" t="str">
        <f t="shared" si="187"/>
        <v/>
      </c>
      <c r="AU339" s="6" t="str">
        <f t="shared" si="188"/>
        <v/>
      </c>
      <c r="AV339" s="6" t="str">
        <f t="shared" si="175"/>
        <v/>
      </c>
      <c r="AW339" s="103"/>
      <c r="BC339" s="3" t="s">
        <v>1396</v>
      </c>
    </row>
    <row r="340" spans="1:55" s="12" customFormat="1" ht="13.5" customHeight="1" x14ac:dyDescent="0.2">
      <c r="A340" s="163">
        <v>325</v>
      </c>
      <c r="B340" s="7"/>
      <c r="C340" s="7"/>
      <c r="D340" s="120"/>
      <c r="E340" s="7"/>
      <c r="F340" s="7"/>
      <c r="G340" s="219"/>
      <c r="H340" s="7"/>
      <c r="I340" s="7"/>
      <c r="J340" s="9"/>
      <c r="K340" s="843"/>
      <c r="L340" s="838"/>
      <c r="M340" s="428"/>
      <c r="N340" s="429"/>
      <c r="O340" s="430"/>
      <c r="P340" s="422" t="str">
        <f t="shared" si="189"/>
        <v/>
      </c>
      <c r="Q340" s="422" t="str">
        <f t="shared" si="190"/>
        <v/>
      </c>
      <c r="R340" s="423" t="str">
        <f t="shared" si="191"/>
        <v/>
      </c>
      <c r="S340" s="424" t="str">
        <f t="shared" si="192"/>
        <v/>
      </c>
      <c r="T340" s="425" t="str">
        <f t="shared" si="193"/>
        <v/>
      </c>
      <c r="U340" s="425" t="str">
        <f t="shared" si="194"/>
        <v/>
      </c>
      <c r="V340" s="426" t="str">
        <f t="shared" si="195"/>
        <v/>
      </c>
      <c r="W340" s="38"/>
      <c r="X340" s="29" t="str">
        <f t="shared" si="176"/>
        <v/>
      </c>
      <c r="Y340" s="6" t="e">
        <f t="shared" si="177"/>
        <v>#N/A</v>
      </c>
      <c r="Z340" s="6" t="e">
        <f t="shared" si="178"/>
        <v>#N/A</v>
      </c>
      <c r="AA340" s="6" t="e">
        <f t="shared" si="179"/>
        <v>#N/A</v>
      </c>
      <c r="AB340" s="6" t="str">
        <f t="shared" si="180"/>
        <v/>
      </c>
      <c r="AC340" s="10">
        <f t="shared" si="181"/>
        <v>1</v>
      </c>
      <c r="AD340" s="6" t="e">
        <f t="shared" si="196"/>
        <v>#N/A</v>
      </c>
      <c r="AE340" s="6" t="e">
        <f t="shared" si="197"/>
        <v>#N/A</v>
      </c>
      <c r="AF340" s="6" t="e">
        <f t="shared" si="182"/>
        <v>#N/A</v>
      </c>
      <c r="AG340" s="6" t="e">
        <f t="shared" si="198"/>
        <v>#N/A</v>
      </c>
      <c r="AH340" s="11" t="str">
        <f t="shared" si="183"/>
        <v xml:space="preserve"> </v>
      </c>
      <c r="AI340" s="6" t="e">
        <f t="shared" si="199"/>
        <v>#N/A</v>
      </c>
      <c r="AJ340" s="6" t="e">
        <f t="shared" si="184"/>
        <v>#N/A</v>
      </c>
      <c r="AK340" s="6" t="e">
        <f t="shared" si="200"/>
        <v>#N/A</v>
      </c>
      <c r="AL340" s="6" t="e">
        <f t="shared" si="171"/>
        <v>#N/A</v>
      </c>
      <c r="AM340" s="6" t="e">
        <f t="shared" si="185"/>
        <v>#N/A</v>
      </c>
      <c r="AN340" s="6" t="e">
        <f t="shared" si="201"/>
        <v>#N/A</v>
      </c>
      <c r="AO340" s="6" t="e">
        <f t="shared" si="172"/>
        <v>#N/A</v>
      </c>
      <c r="AP340" s="6" t="e">
        <f t="shared" si="173"/>
        <v>#N/A</v>
      </c>
      <c r="AQ340" s="6" t="e">
        <f t="shared" si="174"/>
        <v>#N/A</v>
      </c>
      <c r="AR340" s="6">
        <f t="shared" si="186"/>
        <v>0</v>
      </c>
      <c r="AS340" s="6" t="e">
        <f t="shared" si="202"/>
        <v>#N/A</v>
      </c>
      <c r="AT340" s="6" t="str">
        <f t="shared" si="187"/>
        <v/>
      </c>
      <c r="AU340" s="6" t="str">
        <f t="shared" si="188"/>
        <v/>
      </c>
      <c r="AV340" s="6" t="str">
        <f t="shared" si="175"/>
        <v/>
      </c>
      <c r="AW340" s="103"/>
      <c r="BC340" s="3" t="s">
        <v>1414</v>
      </c>
    </row>
    <row r="341" spans="1:55" s="12" customFormat="1" ht="13.5" customHeight="1" x14ac:dyDescent="0.2">
      <c r="A341" s="163">
        <v>326</v>
      </c>
      <c r="B341" s="7"/>
      <c r="C341" s="7"/>
      <c r="D341" s="120"/>
      <c r="E341" s="7"/>
      <c r="F341" s="7"/>
      <c r="G341" s="219"/>
      <c r="H341" s="7"/>
      <c r="I341" s="7"/>
      <c r="J341" s="9"/>
      <c r="K341" s="843"/>
      <c r="L341" s="838"/>
      <c r="M341" s="428"/>
      <c r="N341" s="429"/>
      <c r="O341" s="430"/>
      <c r="P341" s="422" t="str">
        <f t="shared" si="189"/>
        <v/>
      </c>
      <c r="Q341" s="422" t="str">
        <f t="shared" si="190"/>
        <v/>
      </c>
      <c r="R341" s="423" t="str">
        <f t="shared" si="191"/>
        <v/>
      </c>
      <c r="S341" s="424" t="str">
        <f t="shared" si="192"/>
        <v/>
      </c>
      <c r="T341" s="425" t="str">
        <f t="shared" si="193"/>
        <v/>
      </c>
      <c r="U341" s="425" t="str">
        <f t="shared" si="194"/>
        <v/>
      </c>
      <c r="V341" s="426" t="str">
        <f t="shared" si="195"/>
        <v/>
      </c>
      <c r="W341" s="38"/>
      <c r="X341" s="29" t="str">
        <f t="shared" si="176"/>
        <v/>
      </c>
      <c r="Y341" s="6" t="e">
        <f t="shared" si="177"/>
        <v>#N/A</v>
      </c>
      <c r="Z341" s="6" t="e">
        <f t="shared" si="178"/>
        <v>#N/A</v>
      </c>
      <c r="AA341" s="6" t="e">
        <f t="shared" si="179"/>
        <v>#N/A</v>
      </c>
      <c r="AB341" s="6" t="str">
        <f t="shared" si="180"/>
        <v/>
      </c>
      <c r="AC341" s="10">
        <f t="shared" si="181"/>
        <v>1</v>
      </c>
      <c r="AD341" s="6" t="e">
        <f t="shared" si="196"/>
        <v>#N/A</v>
      </c>
      <c r="AE341" s="6" t="e">
        <f t="shared" si="197"/>
        <v>#N/A</v>
      </c>
      <c r="AF341" s="6" t="e">
        <f t="shared" si="182"/>
        <v>#N/A</v>
      </c>
      <c r="AG341" s="6" t="e">
        <f t="shared" si="198"/>
        <v>#N/A</v>
      </c>
      <c r="AH341" s="11" t="str">
        <f t="shared" si="183"/>
        <v xml:space="preserve"> </v>
      </c>
      <c r="AI341" s="6" t="e">
        <f t="shared" si="199"/>
        <v>#N/A</v>
      </c>
      <c r="AJ341" s="6" t="e">
        <f t="shared" si="184"/>
        <v>#N/A</v>
      </c>
      <c r="AK341" s="6" t="e">
        <f t="shared" si="200"/>
        <v>#N/A</v>
      </c>
      <c r="AL341" s="6" t="e">
        <f t="shared" si="171"/>
        <v>#N/A</v>
      </c>
      <c r="AM341" s="6" t="e">
        <f t="shared" si="185"/>
        <v>#N/A</v>
      </c>
      <c r="AN341" s="6" t="e">
        <f t="shared" si="201"/>
        <v>#N/A</v>
      </c>
      <c r="AO341" s="6" t="e">
        <f t="shared" si="172"/>
        <v>#N/A</v>
      </c>
      <c r="AP341" s="6" t="e">
        <f t="shared" si="173"/>
        <v>#N/A</v>
      </c>
      <c r="AQ341" s="6" t="e">
        <f t="shared" si="174"/>
        <v>#N/A</v>
      </c>
      <c r="AR341" s="6">
        <f t="shared" si="186"/>
        <v>0</v>
      </c>
      <c r="AS341" s="6" t="e">
        <f t="shared" si="202"/>
        <v>#N/A</v>
      </c>
      <c r="AT341" s="6" t="str">
        <f t="shared" si="187"/>
        <v/>
      </c>
      <c r="AU341" s="6" t="str">
        <f t="shared" si="188"/>
        <v/>
      </c>
      <c r="AV341" s="6" t="str">
        <f t="shared" si="175"/>
        <v/>
      </c>
      <c r="AW341" s="103"/>
      <c r="BC341" s="3" t="s">
        <v>1605</v>
      </c>
    </row>
    <row r="342" spans="1:55" s="12" customFormat="1" ht="13.5" customHeight="1" x14ac:dyDescent="0.2">
      <c r="A342" s="163">
        <v>327</v>
      </c>
      <c r="B342" s="7"/>
      <c r="C342" s="7"/>
      <c r="D342" s="120"/>
      <c r="E342" s="7"/>
      <c r="F342" s="7"/>
      <c r="G342" s="219"/>
      <c r="H342" s="7"/>
      <c r="I342" s="7"/>
      <c r="J342" s="9"/>
      <c r="K342" s="843"/>
      <c r="L342" s="838"/>
      <c r="M342" s="428"/>
      <c r="N342" s="429"/>
      <c r="O342" s="430"/>
      <c r="P342" s="422" t="str">
        <f t="shared" si="189"/>
        <v/>
      </c>
      <c r="Q342" s="422" t="str">
        <f t="shared" si="190"/>
        <v/>
      </c>
      <c r="R342" s="423" t="str">
        <f t="shared" si="191"/>
        <v/>
      </c>
      <c r="S342" s="424" t="str">
        <f t="shared" si="192"/>
        <v/>
      </c>
      <c r="T342" s="425" t="str">
        <f t="shared" si="193"/>
        <v/>
      </c>
      <c r="U342" s="425" t="str">
        <f t="shared" si="194"/>
        <v/>
      </c>
      <c r="V342" s="426" t="str">
        <f t="shared" si="195"/>
        <v/>
      </c>
      <c r="W342" s="38"/>
      <c r="X342" s="29" t="str">
        <f t="shared" si="176"/>
        <v/>
      </c>
      <c r="Y342" s="6" t="e">
        <f t="shared" si="177"/>
        <v>#N/A</v>
      </c>
      <c r="Z342" s="6" t="e">
        <f t="shared" si="178"/>
        <v>#N/A</v>
      </c>
      <c r="AA342" s="6" t="e">
        <f t="shared" si="179"/>
        <v>#N/A</v>
      </c>
      <c r="AB342" s="6" t="str">
        <f t="shared" si="180"/>
        <v/>
      </c>
      <c r="AC342" s="10">
        <f t="shared" si="181"/>
        <v>1</v>
      </c>
      <c r="AD342" s="6" t="e">
        <f t="shared" si="196"/>
        <v>#N/A</v>
      </c>
      <c r="AE342" s="6" t="e">
        <f t="shared" si="197"/>
        <v>#N/A</v>
      </c>
      <c r="AF342" s="6" t="e">
        <f t="shared" si="182"/>
        <v>#N/A</v>
      </c>
      <c r="AG342" s="6" t="e">
        <f t="shared" si="198"/>
        <v>#N/A</v>
      </c>
      <c r="AH342" s="11" t="str">
        <f t="shared" si="183"/>
        <v xml:space="preserve"> </v>
      </c>
      <c r="AI342" s="6" t="e">
        <f t="shared" si="199"/>
        <v>#N/A</v>
      </c>
      <c r="AJ342" s="6" t="e">
        <f t="shared" si="184"/>
        <v>#N/A</v>
      </c>
      <c r="AK342" s="6" t="e">
        <f t="shared" si="200"/>
        <v>#N/A</v>
      </c>
      <c r="AL342" s="6" t="e">
        <f t="shared" si="171"/>
        <v>#N/A</v>
      </c>
      <c r="AM342" s="6" t="e">
        <f t="shared" si="185"/>
        <v>#N/A</v>
      </c>
      <c r="AN342" s="6" t="e">
        <f t="shared" si="201"/>
        <v>#N/A</v>
      </c>
      <c r="AO342" s="6" t="e">
        <f t="shared" si="172"/>
        <v>#N/A</v>
      </c>
      <c r="AP342" s="6" t="e">
        <f t="shared" si="173"/>
        <v>#N/A</v>
      </c>
      <c r="AQ342" s="6" t="e">
        <f t="shared" si="174"/>
        <v>#N/A</v>
      </c>
      <c r="AR342" s="6">
        <f t="shared" si="186"/>
        <v>0</v>
      </c>
      <c r="AS342" s="6" t="e">
        <f t="shared" si="202"/>
        <v>#N/A</v>
      </c>
      <c r="AT342" s="6" t="str">
        <f t="shared" si="187"/>
        <v/>
      </c>
      <c r="AU342" s="6" t="str">
        <f t="shared" si="188"/>
        <v/>
      </c>
      <c r="AV342" s="6" t="str">
        <f t="shared" si="175"/>
        <v/>
      </c>
      <c r="AW342" s="103"/>
      <c r="BC342" s="3" t="s">
        <v>1485</v>
      </c>
    </row>
    <row r="343" spans="1:55" s="12" customFormat="1" ht="13.5" customHeight="1" x14ac:dyDescent="0.2">
      <c r="A343" s="163">
        <v>328</v>
      </c>
      <c r="B343" s="7"/>
      <c r="C343" s="7"/>
      <c r="D343" s="120"/>
      <c r="E343" s="7"/>
      <c r="F343" s="7"/>
      <c r="G343" s="219"/>
      <c r="H343" s="7"/>
      <c r="I343" s="7"/>
      <c r="J343" s="9"/>
      <c r="K343" s="843"/>
      <c r="L343" s="838"/>
      <c r="M343" s="428"/>
      <c r="N343" s="429"/>
      <c r="O343" s="430"/>
      <c r="P343" s="422" t="str">
        <f t="shared" si="189"/>
        <v/>
      </c>
      <c r="Q343" s="422" t="str">
        <f t="shared" si="190"/>
        <v/>
      </c>
      <c r="R343" s="423" t="str">
        <f t="shared" si="191"/>
        <v/>
      </c>
      <c r="S343" s="424" t="str">
        <f t="shared" si="192"/>
        <v/>
      </c>
      <c r="T343" s="425" t="str">
        <f t="shared" si="193"/>
        <v/>
      </c>
      <c r="U343" s="425" t="str">
        <f t="shared" si="194"/>
        <v/>
      </c>
      <c r="V343" s="426" t="str">
        <f t="shared" si="195"/>
        <v/>
      </c>
      <c r="W343" s="38"/>
      <c r="X343" s="29" t="str">
        <f t="shared" si="176"/>
        <v/>
      </c>
      <c r="Y343" s="6" t="e">
        <f t="shared" si="177"/>
        <v>#N/A</v>
      </c>
      <c r="Z343" s="6" t="e">
        <f t="shared" si="178"/>
        <v>#N/A</v>
      </c>
      <c r="AA343" s="6" t="e">
        <f t="shared" si="179"/>
        <v>#N/A</v>
      </c>
      <c r="AB343" s="6" t="str">
        <f t="shared" si="180"/>
        <v/>
      </c>
      <c r="AC343" s="10">
        <f t="shared" si="181"/>
        <v>1</v>
      </c>
      <c r="AD343" s="6" t="e">
        <f t="shared" si="196"/>
        <v>#N/A</v>
      </c>
      <c r="AE343" s="6" t="e">
        <f t="shared" si="197"/>
        <v>#N/A</v>
      </c>
      <c r="AF343" s="6" t="e">
        <f t="shared" si="182"/>
        <v>#N/A</v>
      </c>
      <c r="AG343" s="6" t="e">
        <f t="shared" si="198"/>
        <v>#N/A</v>
      </c>
      <c r="AH343" s="11" t="str">
        <f t="shared" si="183"/>
        <v xml:space="preserve"> </v>
      </c>
      <c r="AI343" s="6" t="e">
        <f t="shared" si="199"/>
        <v>#N/A</v>
      </c>
      <c r="AJ343" s="6" t="e">
        <f t="shared" si="184"/>
        <v>#N/A</v>
      </c>
      <c r="AK343" s="6" t="e">
        <f t="shared" si="200"/>
        <v>#N/A</v>
      </c>
      <c r="AL343" s="6" t="e">
        <f t="shared" si="171"/>
        <v>#N/A</v>
      </c>
      <c r="AM343" s="6" t="e">
        <f t="shared" si="185"/>
        <v>#N/A</v>
      </c>
      <c r="AN343" s="6" t="e">
        <f t="shared" si="201"/>
        <v>#N/A</v>
      </c>
      <c r="AO343" s="6" t="e">
        <f t="shared" si="172"/>
        <v>#N/A</v>
      </c>
      <c r="AP343" s="6" t="e">
        <f t="shared" si="173"/>
        <v>#N/A</v>
      </c>
      <c r="AQ343" s="6" t="e">
        <f t="shared" si="174"/>
        <v>#N/A</v>
      </c>
      <c r="AR343" s="6">
        <f t="shared" si="186"/>
        <v>0</v>
      </c>
      <c r="AS343" s="6" t="e">
        <f t="shared" si="202"/>
        <v>#N/A</v>
      </c>
      <c r="AT343" s="6" t="str">
        <f t="shared" si="187"/>
        <v/>
      </c>
      <c r="AU343" s="6" t="str">
        <f t="shared" si="188"/>
        <v/>
      </c>
      <c r="AV343" s="6" t="str">
        <f t="shared" si="175"/>
        <v/>
      </c>
      <c r="AW343" s="103"/>
      <c r="BC343" s="3" t="s">
        <v>1499</v>
      </c>
    </row>
    <row r="344" spans="1:55" s="12" customFormat="1" ht="13.5" customHeight="1" x14ac:dyDescent="0.2">
      <c r="A344" s="163">
        <v>329</v>
      </c>
      <c r="B344" s="7"/>
      <c r="C344" s="7"/>
      <c r="D344" s="120"/>
      <c r="E344" s="7"/>
      <c r="F344" s="7"/>
      <c r="G344" s="219"/>
      <c r="H344" s="7"/>
      <c r="I344" s="7"/>
      <c r="J344" s="9"/>
      <c r="K344" s="843"/>
      <c r="L344" s="838"/>
      <c r="M344" s="428"/>
      <c r="N344" s="429"/>
      <c r="O344" s="430"/>
      <c r="P344" s="422" t="str">
        <f t="shared" si="189"/>
        <v/>
      </c>
      <c r="Q344" s="422" t="str">
        <f t="shared" si="190"/>
        <v/>
      </c>
      <c r="R344" s="423" t="str">
        <f t="shared" si="191"/>
        <v/>
      </c>
      <c r="S344" s="424" t="str">
        <f t="shared" si="192"/>
        <v/>
      </c>
      <c r="T344" s="425" t="str">
        <f t="shared" si="193"/>
        <v/>
      </c>
      <c r="U344" s="425" t="str">
        <f t="shared" si="194"/>
        <v/>
      </c>
      <c r="V344" s="426" t="str">
        <f t="shared" si="195"/>
        <v/>
      </c>
      <c r="W344" s="38"/>
      <c r="X344" s="29" t="str">
        <f t="shared" si="176"/>
        <v/>
      </c>
      <c r="Y344" s="6" t="e">
        <f t="shared" si="177"/>
        <v>#N/A</v>
      </c>
      <c r="Z344" s="6" t="e">
        <f t="shared" si="178"/>
        <v>#N/A</v>
      </c>
      <c r="AA344" s="6" t="e">
        <f t="shared" si="179"/>
        <v>#N/A</v>
      </c>
      <c r="AB344" s="6" t="str">
        <f t="shared" si="180"/>
        <v/>
      </c>
      <c r="AC344" s="10">
        <f t="shared" si="181"/>
        <v>1</v>
      </c>
      <c r="AD344" s="6" t="e">
        <f t="shared" si="196"/>
        <v>#N/A</v>
      </c>
      <c r="AE344" s="6" t="e">
        <f t="shared" si="197"/>
        <v>#N/A</v>
      </c>
      <c r="AF344" s="6" t="e">
        <f t="shared" si="182"/>
        <v>#N/A</v>
      </c>
      <c r="AG344" s="6" t="e">
        <f t="shared" si="198"/>
        <v>#N/A</v>
      </c>
      <c r="AH344" s="11" t="str">
        <f t="shared" si="183"/>
        <v xml:space="preserve"> </v>
      </c>
      <c r="AI344" s="6" t="e">
        <f t="shared" si="199"/>
        <v>#N/A</v>
      </c>
      <c r="AJ344" s="6" t="e">
        <f t="shared" si="184"/>
        <v>#N/A</v>
      </c>
      <c r="AK344" s="6" t="e">
        <f t="shared" si="200"/>
        <v>#N/A</v>
      </c>
      <c r="AL344" s="6" t="e">
        <f t="shared" si="171"/>
        <v>#N/A</v>
      </c>
      <c r="AM344" s="6" t="e">
        <f t="shared" si="185"/>
        <v>#N/A</v>
      </c>
      <c r="AN344" s="6" t="e">
        <f t="shared" si="201"/>
        <v>#N/A</v>
      </c>
      <c r="AO344" s="6" t="e">
        <f t="shared" si="172"/>
        <v>#N/A</v>
      </c>
      <c r="AP344" s="6" t="e">
        <f t="shared" si="173"/>
        <v>#N/A</v>
      </c>
      <c r="AQ344" s="6" t="e">
        <f t="shared" si="174"/>
        <v>#N/A</v>
      </c>
      <c r="AR344" s="6">
        <f t="shared" si="186"/>
        <v>0</v>
      </c>
      <c r="AS344" s="6" t="e">
        <f t="shared" si="202"/>
        <v>#N/A</v>
      </c>
      <c r="AT344" s="6" t="str">
        <f t="shared" si="187"/>
        <v/>
      </c>
      <c r="AU344" s="6" t="str">
        <f t="shared" si="188"/>
        <v/>
      </c>
      <c r="AV344" s="6" t="str">
        <f t="shared" si="175"/>
        <v/>
      </c>
      <c r="AW344" s="103"/>
      <c r="BC344" s="3" t="s">
        <v>1606</v>
      </c>
    </row>
    <row r="345" spans="1:55" s="12" customFormat="1" ht="13.5" customHeight="1" x14ac:dyDescent="0.2">
      <c r="A345" s="163">
        <v>330</v>
      </c>
      <c r="B345" s="7"/>
      <c r="C345" s="7"/>
      <c r="D345" s="120"/>
      <c r="E345" s="7"/>
      <c r="F345" s="7"/>
      <c r="G345" s="219"/>
      <c r="H345" s="7"/>
      <c r="I345" s="7"/>
      <c r="J345" s="9"/>
      <c r="K345" s="843"/>
      <c r="L345" s="838"/>
      <c r="M345" s="428"/>
      <c r="N345" s="429"/>
      <c r="O345" s="430"/>
      <c r="P345" s="422" t="str">
        <f t="shared" si="189"/>
        <v/>
      </c>
      <c r="Q345" s="422" t="str">
        <f t="shared" si="190"/>
        <v/>
      </c>
      <c r="R345" s="423" t="str">
        <f t="shared" si="191"/>
        <v/>
      </c>
      <c r="S345" s="424" t="str">
        <f t="shared" si="192"/>
        <v/>
      </c>
      <c r="T345" s="425" t="str">
        <f t="shared" si="193"/>
        <v/>
      </c>
      <c r="U345" s="425" t="str">
        <f t="shared" si="194"/>
        <v/>
      </c>
      <c r="V345" s="426" t="str">
        <f t="shared" si="195"/>
        <v/>
      </c>
      <c r="W345" s="38"/>
      <c r="X345" s="29" t="str">
        <f t="shared" si="176"/>
        <v/>
      </c>
      <c r="Y345" s="6" t="e">
        <f t="shared" si="177"/>
        <v>#N/A</v>
      </c>
      <c r="Z345" s="6" t="e">
        <f t="shared" si="178"/>
        <v>#N/A</v>
      </c>
      <c r="AA345" s="6" t="e">
        <f t="shared" si="179"/>
        <v>#N/A</v>
      </c>
      <c r="AB345" s="6" t="str">
        <f t="shared" si="180"/>
        <v/>
      </c>
      <c r="AC345" s="10">
        <f t="shared" si="181"/>
        <v>1</v>
      </c>
      <c r="AD345" s="6" t="e">
        <f t="shared" si="196"/>
        <v>#N/A</v>
      </c>
      <c r="AE345" s="6" t="e">
        <f t="shared" si="197"/>
        <v>#N/A</v>
      </c>
      <c r="AF345" s="6" t="e">
        <f t="shared" si="182"/>
        <v>#N/A</v>
      </c>
      <c r="AG345" s="6" t="e">
        <f t="shared" si="198"/>
        <v>#N/A</v>
      </c>
      <c r="AH345" s="11" t="str">
        <f t="shared" si="183"/>
        <v xml:space="preserve"> </v>
      </c>
      <c r="AI345" s="6" t="e">
        <f t="shared" si="199"/>
        <v>#N/A</v>
      </c>
      <c r="AJ345" s="6" t="e">
        <f t="shared" si="184"/>
        <v>#N/A</v>
      </c>
      <c r="AK345" s="6" t="e">
        <f t="shared" si="200"/>
        <v>#N/A</v>
      </c>
      <c r="AL345" s="6" t="e">
        <f t="shared" si="171"/>
        <v>#N/A</v>
      </c>
      <c r="AM345" s="6" t="e">
        <f t="shared" si="185"/>
        <v>#N/A</v>
      </c>
      <c r="AN345" s="6" t="e">
        <f t="shared" si="201"/>
        <v>#N/A</v>
      </c>
      <c r="AO345" s="6" t="e">
        <f t="shared" si="172"/>
        <v>#N/A</v>
      </c>
      <c r="AP345" s="6" t="e">
        <f t="shared" si="173"/>
        <v>#N/A</v>
      </c>
      <c r="AQ345" s="6" t="e">
        <f t="shared" si="174"/>
        <v>#N/A</v>
      </c>
      <c r="AR345" s="6">
        <f t="shared" si="186"/>
        <v>0</v>
      </c>
      <c r="AS345" s="6" t="e">
        <f t="shared" si="202"/>
        <v>#N/A</v>
      </c>
      <c r="AT345" s="6" t="str">
        <f t="shared" si="187"/>
        <v/>
      </c>
      <c r="AU345" s="6" t="str">
        <f t="shared" si="188"/>
        <v/>
      </c>
      <c r="AV345" s="6" t="str">
        <f t="shared" si="175"/>
        <v/>
      </c>
      <c r="AW345" s="103"/>
      <c r="BC345" s="3" t="s">
        <v>1492</v>
      </c>
    </row>
    <row r="346" spans="1:55" s="12" customFormat="1" ht="13.5" customHeight="1" x14ac:dyDescent="0.2">
      <c r="A346" s="163">
        <v>331</v>
      </c>
      <c r="B346" s="7"/>
      <c r="C346" s="7"/>
      <c r="D346" s="120"/>
      <c r="E346" s="7"/>
      <c r="F346" s="7"/>
      <c r="G346" s="219"/>
      <c r="H346" s="7"/>
      <c r="I346" s="7"/>
      <c r="J346" s="9"/>
      <c r="K346" s="843"/>
      <c r="L346" s="838"/>
      <c r="M346" s="428"/>
      <c r="N346" s="429"/>
      <c r="O346" s="430"/>
      <c r="P346" s="422" t="str">
        <f t="shared" si="189"/>
        <v/>
      </c>
      <c r="Q346" s="422" t="str">
        <f t="shared" si="190"/>
        <v/>
      </c>
      <c r="R346" s="423" t="str">
        <f t="shared" si="191"/>
        <v/>
      </c>
      <c r="S346" s="424" t="str">
        <f t="shared" si="192"/>
        <v/>
      </c>
      <c r="T346" s="425" t="str">
        <f t="shared" si="193"/>
        <v/>
      </c>
      <c r="U346" s="425" t="str">
        <f t="shared" si="194"/>
        <v/>
      </c>
      <c r="V346" s="426" t="str">
        <f t="shared" si="195"/>
        <v/>
      </c>
      <c r="W346" s="38"/>
      <c r="X346" s="29" t="str">
        <f t="shared" si="176"/>
        <v/>
      </c>
      <c r="Y346" s="6" t="e">
        <f t="shared" si="177"/>
        <v>#N/A</v>
      </c>
      <c r="Z346" s="6" t="e">
        <f t="shared" si="178"/>
        <v>#N/A</v>
      </c>
      <c r="AA346" s="6" t="e">
        <f t="shared" si="179"/>
        <v>#N/A</v>
      </c>
      <c r="AB346" s="6" t="str">
        <f t="shared" si="180"/>
        <v/>
      </c>
      <c r="AC346" s="10">
        <f t="shared" si="181"/>
        <v>1</v>
      </c>
      <c r="AD346" s="6" t="e">
        <f t="shared" si="196"/>
        <v>#N/A</v>
      </c>
      <c r="AE346" s="6" t="e">
        <f t="shared" si="197"/>
        <v>#N/A</v>
      </c>
      <c r="AF346" s="6" t="e">
        <f t="shared" si="182"/>
        <v>#N/A</v>
      </c>
      <c r="AG346" s="6" t="e">
        <f t="shared" si="198"/>
        <v>#N/A</v>
      </c>
      <c r="AH346" s="11" t="str">
        <f t="shared" si="183"/>
        <v xml:space="preserve"> </v>
      </c>
      <c r="AI346" s="6" t="e">
        <f t="shared" si="199"/>
        <v>#N/A</v>
      </c>
      <c r="AJ346" s="6" t="e">
        <f t="shared" si="184"/>
        <v>#N/A</v>
      </c>
      <c r="AK346" s="6" t="e">
        <f t="shared" si="200"/>
        <v>#N/A</v>
      </c>
      <c r="AL346" s="6" t="e">
        <f t="shared" si="171"/>
        <v>#N/A</v>
      </c>
      <c r="AM346" s="6" t="e">
        <f t="shared" si="185"/>
        <v>#N/A</v>
      </c>
      <c r="AN346" s="6" t="e">
        <f t="shared" si="201"/>
        <v>#N/A</v>
      </c>
      <c r="AO346" s="6" t="e">
        <f t="shared" si="172"/>
        <v>#N/A</v>
      </c>
      <c r="AP346" s="6" t="e">
        <f t="shared" si="173"/>
        <v>#N/A</v>
      </c>
      <c r="AQ346" s="6" t="e">
        <f t="shared" si="174"/>
        <v>#N/A</v>
      </c>
      <c r="AR346" s="6">
        <f t="shared" si="186"/>
        <v>0</v>
      </c>
      <c r="AS346" s="6" t="e">
        <f t="shared" si="202"/>
        <v>#N/A</v>
      </c>
      <c r="AT346" s="6" t="str">
        <f t="shared" si="187"/>
        <v/>
      </c>
      <c r="AU346" s="6" t="str">
        <f t="shared" si="188"/>
        <v/>
      </c>
      <c r="AV346" s="6" t="str">
        <f t="shared" si="175"/>
        <v/>
      </c>
      <c r="AW346" s="103"/>
      <c r="BC346" s="3" t="s">
        <v>1506</v>
      </c>
    </row>
    <row r="347" spans="1:55" s="12" customFormat="1" ht="13.5" customHeight="1" x14ac:dyDescent="0.2">
      <c r="A347" s="163">
        <v>332</v>
      </c>
      <c r="B347" s="7"/>
      <c r="C347" s="7"/>
      <c r="D347" s="120"/>
      <c r="E347" s="7"/>
      <c r="F347" s="7"/>
      <c r="G347" s="219"/>
      <c r="H347" s="7"/>
      <c r="I347" s="7"/>
      <c r="J347" s="9"/>
      <c r="K347" s="843"/>
      <c r="L347" s="838"/>
      <c r="M347" s="428"/>
      <c r="N347" s="429"/>
      <c r="O347" s="430"/>
      <c r="P347" s="422" t="str">
        <f t="shared" si="189"/>
        <v/>
      </c>
      <c r="Q347" s="422" t="str">
        <f t="shared" si="190"/>
        <v/>
      </c>
      <c r="R347" s="423" t="str">
        <f t="shared" si="191"/>
        <v/>
      </c>
      <c r="S347" s="424" t="str">
        <f t="shared" si="192"/>
        <v/>
      </c>
      <c r="T347" s="425" t="str">
        <f t="shared" si="193"/>
        <v/>
      </c>
      <c r="U347" s="425" t="str">
        <f t="shared" si="194"/>
        <v/>
      </c>
      <c r="V347" s="426" t="str">
        <f t="shared" si="195"/>
        <v/>
      </c>
      <c r="W347" s="38"/>
      <c r="X347" s="29" t="str">
        <f t="shared" si="176"/>
        <v/>
      </c>
      <c r="Y347" s="6" t="e">
        <f t="shared" si="177"/>
        <v>#N/A</v>
      </c>
      <c r="Z347" s="6" t="e">
        <f t="shared" si="178"/>
        <v>#N/A</v>
      </c>
      <c r="AA347" s="6" t="e">
        <f t="shared" si="179"/>
        <v>#N/A</v>
      </c>
      <c r="AB347" s="6" t="str">
        <f t="shared" si="180"/>
        <v/>
      </c>
      <c r="AC347" s="10">
        <f t="shared" si="181"/>
        <v>1</v>
      </c>
      <c r="AD347" s="6" t="e">
        <f t="shared" si="196"/>
        <v>#N/A</v>
      </c>
      <c r="AE347" s="6" t="e">
        <f t="shared" si="197"/>
        <v>#N/A</v>
      </c>
      <c r="AF347" s="6" t="e">
        <f t="shared" si="182"/>
        <v>#N/A</v>
      </c>
      <c r="AG347" s="6" t="e">
        <f t="shared" si="198"/>
        <v>#N/A</v>
      </c>
      <c r="AH347" s="11" t="str">
        <f t="shared" si="183"/>
        <v xml:space="preserve"> </v>
      </c>
      <c r="AI347" s="6" t="e">
        <f t="shared" si="199"/>
        <v>#N/A</v>
      </c>
      <c r="AJ347" s="6" t="e">
        <f t="shared" si="184"/>
        <v>#N/A</v>
      </c>
      <c r="AK347" s="6" t="e">
        <f t="shared" si="200"/>
        <v>#N/A</v>
      </c>
      <c r="AL347" s="6" t="e">
        <f t="shared" si="171"/>
        <v>#N/A</v>
      </c>
      <c r="AM347" s="6" t="e">
        <f t="shared" si="185"/>
        <v>#N/A</v>
      </c>
      <c r="AN347" s="6" t="e">
        <f t="shared" si="201"/>
        <v>#N/A</v>
      </c>
      <c r="AO347" s="6" t="e">
        <f t="shared" si="172"/>
        <v>#N/A</v>
      </c>
      <c r="AP347" s="6" t="e">
        <f t="shared" si="173"/>
        <v>#N/A</v>
      </c>
      <c r="AQ347" s="6" t="e">
        <f t="shared" si="174"/>
        <v>#N/A</v>
      </c>
      <c r="AR347" s="6">
        <f t="shared" si="186"/>
        <v>0</v>
      </c>
      <c r="AS347" s="6" t="e">
        <f t="shared" si="202"/>
        <v>#N/A</v>
      </c>
      <c r="AT347" s="6" t="str">
        <f t="shared" si="187"/>
        <v/>
      </c>
      <c r="AU347" s="6" t="str">
        <f t="shared" si="188"/>
        <v/>
      </c>
      <c r="AV347" s="6" t="str">
        <f t="shared" si="175"/>
        <v/>
      </c>
      <c r="AW347" s="103"/>
      <c r="BC347" s="3" t="s">
        <v>1440</v>
      </c>
    </row>
    <row r="348" spans="1:55" s="12" customFormat="1" ht="13.5" customHeight="1" x14ac:dyDescent="0.2">
      <c r="A348" s="163">
        <v>333</v>
      </c>
      <c r="B348" s="7"/>
      <c r="C348" s="7"/>
      <c r="D348" s="120"/>
      <c r="E348" s="7"/>
      <c r="F348" s="7"/>
      <c r="G348" s="219"/>
      <c r="H348" s="7"/>
      <c r="I348" s="7"/>
      <c r="J348" s="9"/>
      <c r="K348" s="843"/>
      <c r="L348" s="838"/>
      <c r="M348" s="428"/>
      <c r="N348" s="429"/>
      <c r="O348" s="430"/>
      <c r="P348" s="422" t="str">
        <f t="shared" si="189"/>
        <v/>
      </c>
      <c r="Q348" s="422" t="str">
        <f t="shared" si="190"/>
        <v/>
      </c>
      <c r="R348" s="423" t="str">
        <f t="shared" si="191"/>
        <v/>
      </c>
      <c r="S348" s="424" t="str">
        <f t="shared" si="192"/>
        <v/>
      </c>
      <c r="T348" s="425" t="str">
        <f t="shared" si="193"/>
        <v/>
      </c>
      <c r="U348" s="425" t="str">
        <f t="shared" si="194"/>
        <v/>
      </c>
      <c r="V348" s="426" t="str">
        <f t="shared" si="195"/>
        <v/>
      </c>
      <c r="W348" s="38"/>
      <c r="X348" s="29" t="str">
        <f t="shared" si="176"/>
        <v/>
      </c>
      <c r="Y348" s="6" t="e">
        <f t="shared" si="177"/>
        <v>#N/A</v>
      </c>
      <c r="Z348" s="6" t="e">
        <f t="shared" si="178"/>
        <v>#N/A</v>
      </c>
      <c r="AA348" s="6" t="e">
        <f t="shared" si="179"/>
        <v>#N/A</v>
      </c>
      <c r="AB348" s="6" t="str">
        <f t="shared" si="180"/>
        <v/>
      </c>
      <c r="AC348" s="10">
        <f t="shared" si="181"/>
        <v>1</v>
      </c>
      <c r="AD348" s="6" t="e">
        <f t="shared" si="196"/>
        <v>#N/A</v>
      </c>
      <c r="AE348" s="6" t="e">
        <f t="shared" si="197"/>
        <v>#N/A</v>
      </c>
      <c r="AF348" s="6" t="e">
        <f t="shared" si="182"/>
        <v>#N/A</v>
      </c>
      <c r="AG348" s="6" t="e">
        <f t="shared" si="198"/>
        <v>#N/A</v>
      </c>
      <c r="AH348" s="11" t="str">
        <f t="shared" si="183"/>
        <v xml:space="preserve"> </v>
      </c>
      <c r="AI348" s="6" t="e">
        <f t="shared" si="199"/>
        <v>#N/A</v>
      </c>
      <c r="AJ348" s="6" t="e">
        <f t="shared" si="184"/>
        <v>#N/A</v>
      </c>
      <c r="AK348" s="6" t="e">
        <f t="shared" si="200"/>
        <v>#N/A</v>
      </c>
      <c r="AL348" s="6" t="e">
        <f t="shared" si="171"/>
        <v>#N/A</v>
      </c>
      <c r="AM348" s="6" t="e">
        <f t="shared" si="185"/>
        <v>#N/A</v>
      </c>
      <c r="AN348" s="6" t="e">
        <f t="shared" si="201"/>
        <v>#N/A</v>
      </c>
      <c r="AO348" s="6" t="e">
        <f t="shared" si="172"/>
        <v>#N/A</v>
      </c>
      <c r="AP348" s="6" t="e">
        <f t="shared" si="173"/>
        <v>#N/A</v>
      </c>
      <c r="AQ348" s="6" t="e">
        <f t="shared" si="174"/>
        <v>#N/A</v>
      </c>
      <c r="AR348" s="6">
        <f t="shared" si="186"/>
        <v>0</v>
      </c>
      <c r="AS348" s="6" t="e">
        <f t="shared" si="202"/>
        <v>#N/A</v>
      </c>
      <c r="AT348" s="6" t="str">
        <f t="shared" si="187"/>
        <v/>
      </c>
      <c r="AU348" s="6" t="str">
        <f t="shared" si="188"/>
        <v/>
      </c>
      <c r="AV348" s="6" t="str">
        <f t="shared" si="175"/>
        <v/>
      </c>
      <c r="AW348" s="103"/>
      <c r="BC348" s="3" t="s">
        <v>1283</v>
      </c>
    </row>
    <row r="349" spans="1:55" s="12" customFormat="1" ht="13.5" customHeight="1" x14ac:dyDescent="0.2">
      <c r="A349" s="163">
        <v>334</v>
      </c>
      <c r="B349" s="7"/>
      <c r="C349" s="7"/>
      <c r="D349" s="120"/>
      <c r="E349" s="7"/>
      <c r="F349" s="7"/>
      <c r="G349" s="219"/>
      <c r="H349" s="7"/>
      <c r="I349" s="7"/>
      <c r="J349" s="9"/>
      <c r="K349" s="843"/>
      <c r="L349" s="838"/>
      <c r="M349" s="428"/>
      <c r="N349" s="429"/>
      <c r="O349" s="430"/>
      <c r="P349" s="422" t="str">
        <f t="shared" si="189"/>
        <v/>
      </c>
      <c r="Q349" s="422" t="str">
        <f t="shared" si="190"/>
        <v/>
      </c>
      <c r="R349" s="423" t="str">
        <f t="shared" si="191"/>
        <v/>
      </c>
      <c r="S349" s="424" t="str">
        <f t="shared" si="192"/>
        <v/>
      </c>
      <c r="T349" s="425" t="str">
        <f t="shared" si="193"/>
        <v/>
      </c>
      <c r="U349" s="425" t="str">
        <f t="shared" si="194"/>
        <v/>
      </c>
      <c r="V349" s="426" t="str">
        <f t="shared" si="195"/>
        <v/>
      </c>
      <c r="W349" s="38"/>
      <c r="X349" s="29" t="str">
        <f t="shared" si="176"/>
        <v/>
      </c>
      <c r="Y349" s="6" t="e">
        <f t="shared" si="177"/>
        <v>#N/A</v>
      </c>
      <c r="Z349" s="6" t="e">
        <f t="shared" si="178"/>
        <v>#N/A</v>
      </c>
      <c r="AA349" s="6" t="e">
        <f t="shared" si="179"/>
        <v>#N/A</v>
      </c>
      <c r="AB349" s="6" t="str">
        <f t="shared" si="180"/>
        <v/>
      </c>
      <c r="AC349" s="10">
        <f t="shared" si="181"/>
        <v>1</v>
      </c>
      <c r="AD349" s="6" t="e">
        <f t="shared" si="196"/>
        <v>#N/A</v>
      </c>
      <c r="AE349" s="6" t="e">
        <f t="shared" si="197"/>
        <v>#N/A</v>
      </c>
      <c r="AF349" s="6" t="e">
        <f t="shared" si="182"/>
        <v>#N/A</v>
      </c>
      <c r="AG349" s="6" t="e">
        <f t="shared" si="198"/>
        <v>#N/A</v>
      </c>
      <c r="AH349" s="11" t="str">
        <f t="shared" si="183"/>
        <v xml:space="preserve"> </v>
      </c>
      <c r="AI349" s="6" t="e">
        <f t="shared" si="199"/>
        <v>#N/A</v>
      </c>
      <c r="AJ349" s="6" t="e">
        <f t="shared" si="184"/>
        <v>#N/A</v>
      </c>
      <c r="AK349" s="6" t="e">
        <f t="shared" si="200"/>
        <v>#N/A</v>
      </c>
      <c r="AL349" s="6" t="e">
        <f t="shared" si="171"/>
        <v>#N/A</v>
      </c>
      <c r="AM349" s="6" t="e">
        <f t="shared" si="185"/>
        <v>#N/A</v>
      </c>
      <c r="AN349" s="6" t="e">
        <f t="shared" si="201"/>
        <v>#N/A</v>
      </c>
      <c r="AO349" s="6" t="e">
        <f t="shared" si="172"/>
        <v>#N/A</v>
      </c>
      <c r="AP349" s="6" t="e">
        <f t="shared" si="173"/>
        <v>#N/A</v>
      </c>
      <c r="AQ349" s="6" t="e">
        <f t="shared" si="174"/>
        <v>#N/A</v>
      </c>
      <c r="AR349" s="6">
        <f t="shared" si="186"/>
        <v>0</v>
      </c>
      <c r="AS349" s="6" t="e">
        <f t="shared" si="202"/>
        <v>#N/A</v>
      </c>
      <c r="AT349" s="6" t="str">
        <f t="shared" si="187"/>
        <v/>
      </c>
      <c r="AU349" s="6" t="str">
        <f t="shared" si="188"/>
        <v/>
      </c>
      <c r="AV349" s="6" t="str">
        <f t="shared" si="175"/>
        <v/>
      </c>
      <c r="AW349" s="103"/>
      <c r="BC349" s="3" t="s">
        <v>1305</v>
      </c>
    </row>
    <row r="350" spans="1:55" s="12" customFormat="1" ht="13.5" customHeight="1" x14ac:dyDescent="0.2">
      <c r="A350" s="163">
        <v>335</v>
      </c>
      <c r="B350" s="7"/>
      <c r="C350" s="7"/>
      <c r="D350" s="120"/>
      <c r="E350" s="7"/>
      <c r="F350" s="7"/>
      <c r="G350" s="219"/>
      <c r="H350" s="7"/>
      <c r="I350" s="7"/>
      <c r="J350" s="9"/>
      <c r="K350" s="843"/>
      <c r="L350" s="838"/>
      <c r="M350" s="428"/>
      <c r="N350" s="429"/>
      <c r="O350" s="430"/>
      <c r="P350" s="422" t="str">
        <f t="shared" si="189"/>
        <v/>
      </c>
      <c r="Q350" s="422" t="str">
        <f t="shared" si="190"/>
        <v/>
      </c>
      <c r="R350" s="423" t="str">
        <f t="shared" si="191"/>
        <v/>
      </c>
      <c r="S350" s="424" t="str">
        <f t="shared" si="192"/>
        <v/>
      </c>
      <c r="T350" s="425" t="str">
        <f t="shared" si="193"/>
        <v/>
      </c>
      <c r="U350" s="425" t="str">
        <f t="shared" si="194"/>
        <v/>
      </c>
      <c r="V350" s="426" t="str">
        <f t="shared" si="195"/>
        <v/>
      </c>
      <c r="W350" s="38"/>
      <c r="X350" s="29" t="str">
        <f t="shared" si="176"/>
        <v/>
      </c>
      <c r="Y350" s="6" t="e">
        <f t="shared" si="177"/>
        <v>#N/A</v>
      </c>
      <c r="Z350" s="6" t="e">
        <f t="shared" si="178"/>
        <v>#N/A</v>
      </c>
      <c r="AA350" s="6" t="e">
        <f t="shared" si="179"/>
        <v>#N/A</v>
      </c>
      <c r="AB350" s="6" t="str">
        <f t="shared" si="180"/>
        <v/>
      </c>
      <c r="AC350" s="10">
        <f t="shared" si="181"/>
        <v>1</v>
      </c>
      <c r="AD350" s="6" t="e">
        <f t="shared" si="196"/>
        <v>#N/A</v>
      </c>
      <c r="AE350" s="6" t="e">
        <f t="shared" si="197"/>
        <v>#N/A</v>
      </c>
      <c r="AF350" s="6" t="e">
        <f t="shared" si="182"/>
        <v>#N/A</v>
      </c>
      <c r="AG350" s="6" t="e">
        <f t="shared" si="198"/>
        <v>#N/A</v>
      </c>
      <c r="AH350" s="11" t="str">
        <f t="shared" si="183"/>
        <v xml:space="preserve"> </v>
      </c>
      <c r="AI350" s="6" t="e">
        <f t="shared" si="199"/>
        <v>#N/A</v>
      </c>
      <c r="AJ350" s="6" t="e">
        <f t="shared" si="184"/>
        <v>#N/A</v>
      </c>
      <c r="AK350" s="6" t="e">
        <f t="shared" si="200"/>
        <v>#N/A</v>
      </c>
      <c r="AL350" s="6" t="e">
        <f t="shared" si="171"/>
        <v>#N/A</v>
      </c>
      <c r="AM350" s="6" t="e">
        <f t="shared" si="185"/>
        <v>#N/A</v>
      </c>
      <c r="AN350" s="6" t="e">
        <f t="shared" si="201"/>
        <v>#N/A</v>
      </c>
      <c r="AO350" s="6" t="e">
        <f t="shared" si="172"/>
        <v>#N/A</v>
      </c>
      <c r="AP350" s="6" t="e">
        <f t="shared" si="173"/>
        <v>#N/A</v>
      </c>
      <c r="AQ350" s="6" t="e">
        <f t="shared" si="174"/>
        <v>#N/A</v>
      </c>
      <c r="AR350" s="6">
        <f t="shared" si="186"/>
        <v>0</v>
      </c>
      <c r="AS350" s="6" t="e">
        <f t="shared" si="202"/>
        <v>#N/A</v>
      </c>
      <c r="AT350" s="6" t="str">
        <f t="shared" si="187"/>
        <v/>
      </c>
      <c r="AU350" s="6" t="str">
        <f t="shared" si="188"/>
        <v/>
      </c>
      <c r="AV350" s="6" t="str">
        <f t="shared" si="175"/>
        <v/>
      </c>
      <c r="AW350" s="103"/>
      <c r="BC350" s="3" t="s">
        <v>1438</v>
      </c>
    </row>
    <row r="351" spans="1:55" s="12" customFormat="1" ht="13.5" customHeight="1" x14ac:dyDescent="0.2">
      <c r="A351" s="163">
        <v>336</v>
      </c>
      <c r="B351" s="7"/>
      <c r="C351" s="7"/>
      <c r="D351" s="120"/>
      <c r="E351" s="7"/>
      <c r="F351" s="7"/>
      <c r="G351" s="219"/>
      <c r="H351" s="7"/>
      <c r="I351" s="7"/>
      <c r="J351" s="9"/>
      <c r="K351" s="843"/>
      <c r="L351" s="838"/>
      <c r="M351" s="428"/>
      <c r="N351" s="429"/>
      <c r="O351" s="430"/>
      <c r="P351" s="422" t="str">
        <f t="shared" si="189"/>
        <v/>
      </c>
      <c r="Q351" s="422" t="str">
        <f t="shared" si="190"/>
        <v/>
      </c>
      <c r="R351" s="423" t="str">
        <f t="shared" si="191"/>
        <v/>
      </c>
      <c r="S351" s="424" t="str">
        <f t="shared" si="192"/>
        <v/>
      </c>
      <c r="T351" s="425" t="str">
        <f t="shared" si="193"/>
        <v/>
      </c>
      <c r="U351" s="425" t="str">
        <f t="shared" si="194"/>
        <v/>
      </c>
      <c r="V351" s="426" t="str">
        <f t="shared" si="195"/>
        <v/>
      </c>
      <c r="W351" s="38"/>
      <c r="X351" s="29" t="str">
        <f t="shared" si="176"/>
        <v/>
      </c>
      <c r="Y351" s="6" t="e">
        <f t="shared" si="177"/>
        <v>#N/A</v>
      </c>
      <c r="Z351" s="6" t="e">
        <f t="shared" si="178"/>
        <v>#N/A</v>
      </c>
      <c r="AA351" s="6" t="e">
        <f t="shared" si="179"/>
        <v>#N/A</v>
      </c>
      <c r="AB351" s="6" t="str">
        <f t="shared" si="180"/>
        <v/>
      </c>
      <c r="AC351" s="10">
        <f t="shared" si="181"/>
        <v>1</v>
      </c>
      <c r="AD351" s="6" t="e">
        <f t="shared" si="196"/>
        <v>#N/A</v>
      </c>
      <c r="AE351" s="6" t="e">
        <f t="shared" si="197"/>
        <v>#N/A</v>
      </c>
      <c r="AF351" s="6" t="e">
        <f t="shared" si="182"/>
        <v>#N/A</v>
      </c>
      <c r="AG351" s="6" t="e">
        <f t="shared" si="198"/>
        <v>#N/A</v>
      </c>
      <c r="AH351" s="11" t="str">
        <f t="shared" si="183"/>
        <v xml:space="preserve"> </v>
      </c>
      <c r="AI351" s="6" t="e">
        <f t="shared" si="199"/>
        <v>#N/A</v>
      </c>
      <c r="AJ351" s="6" t="e">
        <f t="shared" si="184"/>
        <v>#N/A</v>
      </c>
      <c r="AK351" s="6" t="e">
        <f t="shared" si="200"/>
        <v>#N/A</v>
      </c>
      <c r="AL351" s="6" t="e">
        <f t="shared" si="171"/>
        <v>#N/A</v>
      </c>
      <c r="AM351" s="6" t="e">
        <f t="shared" si="185"/>
        <v>#N/A</v>
      </c>
      <c r="AN351" s="6" t="e">
        <f t="shared" si="201"/>
        <v>#N/A</v>
      </c>
      <c r="AO351" s="6" t="e">
        <f t="shared" si="172"/>
        <v>#N/A</v>
      </c>
      <c r="AP351" s="6" t="e">
        <f t="shared" si="173"/>
        <v>#N/A</v>
      </c>
      <c r="AQ351" s="6" t="e">
        <f t="shared" si="174"/>
        <v>#N/A</v>
      </c>
      <c r="AR351" s="6">
        <f t="shared" si="186"/>
        <v>0</v>
      </c>
      <c r="AS351" s="6" t="e">
        <f t="shared" si="202"/>
        <v>#N/A</v>
      </c>
      <c r="AT351" s="6" t="str">
        <f t="shared" si="187"/>
        <v/>
      </c>
      <c r="AU351" s="6" t="str">
        <f t="shared" si="188"/>
        <v/>
      </c>
      <c r="AV351" s="6" t="str">
        <f t="shared" si="175"/>
        <v/>
      </c>
      <c r="AW351" s="103"/>
      <c r="BC351" s="3" t="s">
        <v>1281</v>
      </c>
    </row>
    <row r="352" spans="1:55" s="12" customFormat="1" ht="13.5" customHeight="1" x14ac:dyDescent="0.2">
      <c r="A352" s="163">
        <v>337</v>
      </c>
      <c r="B352" s="7"/>
      <c r="C352" s="7"/>
      <c r="D352" s="120"/>
      <c r="E352" s="7"/>
      <c r="F352" s="7"/>
      <c r="G352" s="219"/>
      <c r="H352" s="7"/>
      <c r="I352" s="7"/>
      <c r="J352" s="9"/>
      <c r="K352" s="843"/>
      <c r="L352" s="838"/>
      <c r="M352" s="428"/>
      <c r="N352" s="429"/>
      <c r="O352" s="430"/>
      <c r="P352" s="422" t="str">
        <f t="shared" si="189"/>
        <v/>
      </c>
      <c r="Q352" s="422" t="str">
        <f t="shared" si="190"/>
        <v/>
      </c>
      <c r="R352" s="423" t="str">
        <f t="shared" si="191"/>
        <v/>
      </c>
      <c r="S352" s="424" t="str">
        <f t="shared" si="192"/>
        <v/>
      </c>
      <c r="T352" s="425" t="str">
        <f t="shared" si="193"/>
        <v/>
      </c>
      <c r="U352" s="425" t="str">
        <f t="shared" si="194"/>
        <v/>
      </c>
      <c r="V352" s="426" t="str">
        <f t="shared" si="195"/>
        <v/>
      </c>
      <c r="W352" s="38"/>
      <c r="X352" s="29" t="str">
        <f t="shared" si="176"/>
        <v/>
      </c>
      <c r="Y352" s="6" t="e">
        <f t="shared" si="177"/>
        <v>#N/A</v>
      </c>
      <c r="Z352" s="6" t="e">
        <f t="shared" si="178"/>
        <v>#N/A</v>
      </c>
      <c r="AA352" s="6" t="e">
        <f t="shared" si="179"/>
        <v>#N/A</v>
      </c>
      <c r="AB352" s="6" t="str">
        <f t="shared" si="180"/>
        <v/>
      </c>
      <c r="AC352" s="10">
        <f t="shared" si="181"/>
        <v>1</v>
      </c>
      <c r="AD352" s="6" t="e">
        <f t="shared" si="196"/>
        <v>#N/A</v>
      </c>
      <c r="AE352" s="6" t="e">
        <f t="shared" si="197"/>
        <v>#N/A</v>
      </c>
      <c r="AF352" s="6" t="e">
        <f t="shared" si="182"/>
        <v>#N/A</v>
      </c>
      <c r="AG352" s="6" t="e">
        <f t="shared" si="198"/>
        <v>#N/A</v>
      </c>
      <c r="AH352" s="11" t="str">
        <f t="shared" si="183"/>
        <v xml:space="preserve"> </v>
      </c>
      <c r="AI352" s="6" t="e">
        <f t="shared" si="199"/>
        <v>#N/A</v>
      </c>
      <c r="AJ352" s="6" t="e">
        <f t="shared" si="184"/>
        <v>#N/A</v>
      </c>
      <c r="AK352" s="6" t="e">
        <f t="shared" si="200"/>
        <v>#N/A</v>
      </c>
      <c r="AL352" s="6" t="e">
        <f t="shared" si="171"/>
        <v>#N/A</v>
      </c>
      <c r="AM352" s="6" t="e">
        <f t="shared" si="185"/>
        <v>#N/A</v>
      </c>
      <c r="AN352" s="6" t="e">
        <f t="shared" si="201"/>
        <v>#N/A</v>
      </c>
      <c r="AO352" s="6" t="e">
        <f t="shared" si="172"/>
        <v>#N/A</v>
      </c>
      <c r="AP352" s="6" t="e">
        <f t="shared" si="173"/>
        <v>#N/A</v>
      </c>
      <c r="AQ352" s="6" t="e">
        <f t="shared" si="174"/>
        <v>#N/A</v>
      </c>
      <c r="AR352" s="6">
        <f t="shared" si="186"/>
        <v>0</v>
      </c>
      <c r="AS352" s="6" t="e">
        <f t="shared" si="202"/>
        <v>#N/A</v>
      </c>
      <c r="AT352" s="6" t="str">
        <f t="shared" si="187"/>
        <v/>
      </c>
      <c r="AU352" s="6" t="str">
        <f t="shared" si="188"/>
        <v/>
      </c>
      <c r="AV352" s="6" t="str">
        <f t="shared" si="175"/>
        <v/>
      </c>
      <c r="AW352" s="103"/>
      <c r="BC352" s="3" t="s">
        <v>1304</v>
      </c>
    </row>
    <row r="353" spans="1:55" s="12" customFormat="1" ht="13.5" customHeight="1" x14ac:dyDescent="0.2">
      <c r="A353" s="163">
        <v>338</v>
      </c>
      <c r="B353" s="7"/>
      <c r="C353" s="7"/>
      <c r="D353" s="120"/>
      <c r="E353" s="7"/>
      <c r="F353" s="7"/>
      <c r="G353" s="219"/>
      <c r="H353" s="7"/>
      <c r="I353" s="7"/>
      <c r="J353" s="9"/>
      <c r="K353" s="843"/>
      <c r="L353" s="838"/>
      <c r="M353" s="428"/>
      <c r="N353" s="429"/>
      <c r="O353" s="430"/>
      <c r="P353" s="422" t="str">
        <f t="shared" si="189"/>
        <v/>
      </c>
      <c r="Q353" s="422" t="str">
        <f t="shared" si="190"/>
        <v/>
      </c>
      <c r="R353" s="423" t="str">
        <f t="shared" si="191"/>
        <v/>
      </c>
      <c r="S353" s="424" t="str">
        <f t="shared" si="192"/>
        <v/>
      </c>
      <c r="T353" s="425" t="str">
        <f t="shared" si="193"/>
        <v/>
      </c>
      <c r="U353" s="425" t="str">
        <f t="shared" si="194"/>
        <v/>
      </c>
      <c r="V353" s="426" t="str">
        <f t="shared" si="195"/>
        <v/>
      </c>
      <c r="W353" s="38"/>
      <c r="X353" s="29" t="str">
        <f t="shared" si="176"/>
        <v/>
      </c>
      <c r="Y353" s="6" t="e">
        <f t="shared" si="177"/>
        <v>#N/A</v>
      </c>
      <c r="Z353" s="6" t="e">
        <f t="shared" si="178"/>
        <v>#N/A</v>
      </c>
      <c r="AA353" s="6" t="e">
        <f t="shared" si="179"/>
        <v>#N/A</v>
      </c>
      <c r="AB353" s="6" t="str">
        <f t="shared" si="180"/>
        <v/>
      </c>
      <c r="AC353" s="10">
        <f t="shared" si="181"/>
        <v>1</v>
      </c>
      <c r="AD353" s="6" t="e">
        <f t="shared" si="196"/>
        <v>#N/A</v>
      </c>
      <c r="AE353" s="6" t="e">
        <f t="shared" si="197"/>
        <v>#N/A</v>
      </c>
      <c r="AF353" s="6" t="e">
        <f t="shared" si="182"/>
        <v>#N/A</v>
      </c>
      <c r="AG353" s="6" t="e">
        <f t="shared" si="198"/>
        <v>#N/A</v>
      </c>
      <c r="AH353" s="11" t="str">
        <f t="shared" si="183"/>
        <v xml:space="preserve"> </v>
      </c>
      <c r="AI353" s="6" t="e">
        <f t="shared" si="199"/>
        <v>#N/A</v>
      </c>
      <c r="AJ353" s="6" t="e">
        <f t="shared" si="184"/>
        <v>#N/A</v>
      </c>
      <c r="AK353" s="6" t="e">
        <f t="shared" si="200"/>
        <v>#N/A</v>
      </c>
      <c r="AL353" s="6" t="e">
        <f t="shared" si="171"/>
        <v>#N/A</v>
      </c>
      <c r="AM353" s="6" t="e">
        <f t="shared" si="185"/>
        <v>#N/A</v>
      </c>
      <c r="AN353" s="6" t="e">
        <f t="shared" si="201"/>
        <v>#N/A</v>
      </c>
      <c r="AO353" s="6" t="e">
        <f t="shared" si="172"/>
        <v>#N/A</v>
      </c>
      <c r="AP353" s="6" t="e">
        <f t="shared" si="173"/>
        <v>#N/A</v>
      </c>
      <c r="AQ353" s="6" t="e">
        <f t="shared" si="174"/>
        <v>#N/A</v>
      </c>
      <c r="AR353" s="6">
        <f t="shared" si="186"/>
        <v>0</v>
      </c>
      <c r="AS353" s="6" t="e">
        <f t="shared" si="202"/>
        <v>#N/A</v>
      </c>
      <c r="AT353" s="6" t="str">
        <f t="shared" si="187"/>
        <v/>
      </c>
      <c r="AU353" s="6" t="str">
        <f t="shared" si="188"/>
        <v/>
      </c>
      <c r="AV353" s="6" t="str">
        <f t="shared" si="175"/>
        <v/>
      </c>
      <c r="AW353" s="103"/>
      <c r="BC353" s="3" t="s">
        <v>1607</v>
      </c>
    </row>
    <row r="354" spans="1:55" s="12" customFormat="1" ht="13.5" customHeight="1" x14ac:dyDescent="0.2">
      <c r="A354" s="163">
        <v>339</v>
      </c>
      <c r="B354" s="7"/>
      <c r="C354" s="7"/>
      <c r="D354" s="120"/>
      <c r="E354" s="7"/>
      <c r="F354" s="7"/>
      <c r="G354" s="219"/>
      <c r="H354" s="7"/>
      <c r="I354" s="7"/>
      <c r="J354" s="9"/>
      <c r="K354" s="843"/>
      <c r="L354" s="838"/>
      <c r="M354" s="428"/>
      <c r="N354" s="429"/>
      <c r="O354" s="430"/>
      <c r="P354" s="422" t="str">
        <f t="shared" si="189"/>
        <v/>
      </c>
      <c r="Q354" s="422" t="str">
        <f t="shared" si="190"/>
        <v/>
      </c>
      <c r="R354" s="423" t="str">
        <f t="shared" si="191"/>
        <v/>
      </c>
      <c r="S354" s="424" t="str">
        <f t="shared" si="192"/>
        <v/>
      </c>
      <c r="T354" s="425" t="str">
        <f t="shared" si="193"/>
        <v/>
      </c>
      <c r="U354" s="425" t="str">
        <f t="shared" si="194"/>
        <v/>
      </c>
      <c r="V354" s="426" t="str">
        <f t="shared" si="195"/>
        <v/>
      </c>
      <c r="W354" s="38"/>
      <c r="X354" s="29" t="str">
        <f t="shared" si="176"/>
        <v/>
      </c>
      <c r="Y354" s="6" t="e">
        <f t="shared" si="177"/>
        <v>#N/A</v>
      </c>
      <c r="Z354" s="6" t="e">
        <f t="shared" si="178"/>
        <v>#N/A</v>
      </c>
      <c r="AA354" s="6" t="e">
        <f t="shared" si="179"/>
        <v>#N/A</v>
      </c>
      <c r="AB354" s="6" t="str">
        <f t="shared" si="180"/>
        <v/>
      </c>
      <c r="AC354" s="10">
        <f t="shared" si="181"/>
        <v>1</v>
      </c>
      <c r="AD354" s="6" t="e">
        <f t="shared" si="196"/>
        <v>#N/A</v>
      </c>
      <c r="AE354" s="6" t="e">
        <f t="shared" si="197"/>
        <v>#N/A</v>
      </c>
      <c r="AF354" s="6" t="e">
        <f t="shared" si="182"/>
        <v>#N/A</v>
      </c>
      <c r="AG354" s="6" t="e">
        <f t="shared" si="198"/>
        <v>#N/A</v>
      </c>
      <c r="AH354" s="11" t="str">
        <f t="shared" si="183"/>
        <v xml:space="preserve"> </v>
      </c>
      <c r="AI354" s="6" t="e">
        <f t="shared" si="199"/>
        <v>#N/A</v>
      </c>
      <c r="AJ354" s="6" t="e">
        <f t="shared" si="184"/>
        <v>#N/A</v>
      </c>
      <c r="AK354" s="6" t="e">
        <f t="shared" si="200"/>
        <v>#N/A</v>
      </c>
      <c r="AL354" s="6" t="e">
        <f t="shared" si="171"/>
        <v>#N/A</v>
      </c>
      <c r="AM354" s="6" t="e">
        <f t="shared" si="185"/>
        <v>#N/A</v>
      </c>
      <c r="AN354" s="6" t="e">
        <f t="shared" si="201"/>
        <v>#N/A</v>
      </c>
      <c r="AO354" s="6" t="e">
        <f t="shared" si="172"/>
        <v>#N/A</v>
      </c>
      <c r="AP354" s="6" t="e">
        <f t="shared" si="173"/>
        <v>#N/A</v>
      </c>
      <c r="AQ354" s="6" t="e">
        <f t="shared" si="174"/>
        <v>#N/A</v>
      </c>
      <c r="AR354" s="6">
        <f t="shared" si="186"/>
        <v>0</v>
      </c>
      <c r="AS354" s="6" t="e">
        <f t="shared" si="202"/>
        <v>#N/A</v>
      </c>
      <c r="AT354" s="6" t="str">
        <f t="shared" si="187"/>
        <v/>
      </c>
      <c r="AU354" s="6" t="str">
        <f t="shared" si="188"/>
        <v/>
      </c>
      <c r="AV354" s="6" t="str">
        <f t="shared" si="175"/>
        <v/>
      </c>
      <c r="AW354" s="103"/>
      <c r="BC354" s="3" t="s">
        <v>1319</v>
      </c>
    </row>
    <row r="355" spans="1:55" s="12" customFormat="1" ht="13.5" customHeight="1" x14ac:dyDescent="0.2">
      <c r="A355" s="163">
        <v>340</v>
      </c>
      <c r="B355" s="7"/>
      <c r="C355" s="7"/>
      <c r="D355" s="120"/>
      <c r="E355" s="7"/>
      <c r="F355" s="7"/>
      <c r="G355" s="219"/>
      <c r="H355" s="7"/>
      <c r="I355" s="7"/>
      <c r="J355" s="9"/>
      <c r="K355" s="843"/>
      <c r="L355" s="838"/>
      <c r="M355" s="428"/>
      <c r="N355" s="429"/>
      <c r="O355" s="430"/>
      <c r="P355" s="422" t="str">
        <f t="shared" si="189"/>
        <v/>
      </c>
      <c r="Q355" s="422" t="str">
        <f t="shared" si="190"/>
        <v/>
      </c>
      <c r="R355" s="423" t="str">
        <f t="shared" si="191"/>
        <v/>
      </c>
      <c r="S355" s="424" t="str">
        <f t="shared" si="192"/>
        <v/>
      </c>
      <c r="T355" s="425" t="str">
        <f t="shared" si="193"/>
        <v/>
      </c>
      <c r="U355" s="425" t="str">
        <f t="shared" si="194"/>
        <v/>
      </c>
      <c r="V355" s="426" t="str">
        <f t="shared" si="195"/>
        <v/>
      </c>
      <c r="W355" s="38"/>
      <c r="X355" s="29" t="str">
        <f t="shared" si="176"/>
        <v/>
      </c>
      <c r="Y355" s="6" t="e">
        <f t="shared" si="177"/>
        <v>#N/A</v>
      </c>
      <c r="Z355" s="6" t="e">
        <f t="shared" si="178"/>
        <v>#N/A</v>
      </c>
      <c r="AA355" s="6" t="e">
        <f t="shared" si="179"/>
        <v>#N/A</v>
      </c>
      <c r="AB355" s="6" t="str">
        <f t="shared" si="180"/>
        <v/>
      </c>
      <c r="AC355" s="10">
        <f t="shared" si="181"/>
        <v>1</v>
      </c>
      <c r="AD355" s="6" t="e">
        <f t="shared" si="196"/>
        <v>#N/A</v>
      </c>
      <c r="AE355" s="6" t="e">
        <f t="shared" si="197"/>
        <v>#N/A</v>
      </c>
      <c r="AF355" s="6" t="e">
        <f t="shared" si="182"/>
        <v>#N/A</v>
      </c>
      <c r="AG355" s="6" t="e">
        <f t="shared" si="198"/>
        <v>#N/A</v>
      </c>
      <c r="AH355" s="11" t="str">
        <f t="shared" si="183"/>
        <v xml:space="preserve"> </v>
      </c>
      <c r="AI355" s="6" t="e">
        <f t="shared" si="199"/>
        <v>#N/A</v>
      </c>
      <c r="AJ355" s="6" t="e">
        <f t="shared" si="184"/>
        <v>#N/A</v>
      </c>
      <c r="AK355" s="6" t="e">
        <f t="shared" si="200"/>
        <v>#N/A</v>
      </c>
      <c r="AL355" s="6" t="e">
        <f t="shared" si="171"/>
        <v>#N/A</v>
      </c>
      <c r="AM355" s="6" t="e">
        <f t="shared" si="185"/>
        <v>#N/A</v>
      </c>
      <c r="AN355" s="6" t="e">
        <f t="shared" si="201"/>
        <v>#N/A</v>
      </c>
      <c r="AO355" s="6" t="e">
        <f t="shared" si="172"/>
        <v>#N/A</v>
      </c>
      <c r="AP355" s="6" t="e">
        <f t="shared" si="173"/>
        <v>#N/A</v>
      </c>
      <c r="AQ355" s="6" t="e">
        <f t="shared" si="174"/>
        <v>#N/A</v>
      </c>
      <c r="AR355" s="6">
        <f t="shared" si="186"/>
        <v>0</v>
      </c>
      <c r="AS355" s="6" t="e">
        <f t="shared" si="202"/>
        <v>#N/A</v>
      </c>
      <c r="AT355" s="6" t="str">
        <f t="shared" si="187"/>
        <v/>
      </c>
      <c r="AU355" s="6" t="str">
        <f t="shared" si="188"/>
        <v/>
      </c>
      <c r="AV355" s="6" t="str">
        <f t="shared" si="175"/>
        <v/>
      </c>
      <c r="AW355" s="103"/>
      <c r="BC355" s="3" t="s">
        <v>1332</v>
      </c>
    </row>
    <row r="356" spans="1:55" s="12" customFormat="1" ht="13.5" customHeight="1" x14ac:dyDescent="0.2">
      <c r="A356" s="163">
        <v>341</v>
      </c>
      <c r="B356" s="7"/>
      <c r="C356" s="7"/>
      <c r="D356" s="120"/>
      <c r="E356" s="7"/>
      <c r="F356" s="7"/>
      <c r="G356" s="219"/>
      <c r="H356" s="7"/>
      <c r="I356" s="7"/>
      <c r="J356" s="9"/>
      <c r="K356" s="843"/>
      <c r="L356" s="838"/>
      <c r="M356" s="428"/>
      <c r="N356" s="429"/>
      <c r="O356" s="430"/>
      <c r="P356" s="422" t="str">
        <f t="shared" si="189"/>
        <v/>
      </c>
      <c r="Q356" s="422" t="str">
        <f t="shared" si="190"/>
        <v/>
      </c>
      <c r="R356" s="423" t="str">
        <f t="shared" si="191"/>
        <v/>
      </c>
      <c r="S356" s="424" t="str">
        <f t="shared" si="192"/>
        <v/>
      </c>
      <c r="T356" s="425" t="str">
        <f t="shared" si="193"/>
        <v/>
      </c>
      <c r="U356" s="425" t="str">
        <f t="shared" si="194"/>
        <v/>
      </c>
      <c r="V356" s="426" t="str">
        <f t="shared" si="195"/>
        <v/>
      </c>
      <c r="W356" s="38"/>
      <c r="X356" s="29" t="str">
        <f t="shared" si="176"/>
        <v/>
      </c>
      <c r="Y356" s="6" t="e">
        <f t="shared" si="177"/>
        <v>#N/A</v>
      </c>
      <c r="Z356" s="6" t="e">
        <f t="shared" si="178"/>
        <v>#N/A</v>
      </c>
      <c r="AA356" s="6" t="e">
        <f t="shared" si="179"/>
        <v>#N/A</v>
      </c>
      <c r="AB356" s="6" t="str">
        <f t="shared" si="180"/>
        <v/>
      </c>
      <c r="AC356" s="10">
        <f t="shared" si="181"/>
        <v>1</v>
      </c>
      <c r="AD356" s="6" t="e">
        <f t="shared" si="196"/>
        <v>#N/A</v>
      </c>
      <c r="AE356" s="6" t="e">
        <f t="shared" si="197"/>
        <v>#N/A</v>
      </c>
      <c r="AF356" s="6" t="e">
        <f t="shared" si="182"/>
        <v>#N/A</v>
      </c>
      <c r="AG356" s="6" t="e">
        <f t="shared" si="198"/>
        <v>#N/A</v>
      </c>
      <c r="AH356" s="11" t="str">
        <f t="shared" si="183"/>
        <v xml:space="preserve"> </v>
      </c>
      <c r="AI356" s="6" t="e">
        <f t="shared" si="199"/>
        <v>#N/A</v>
      </c>
      <c r="AJ356" s="6" t="e">
        <f t="shared" si="184"/>
        <v>#N/A</v>
      </c>
      <c r="AK356" s="6" t="e">
        <f t="shared" si="200"/>
        <v>#N/A</v>
      </c>
      <c r="AL356" s="6" t="e">
        <f t="shared" si="171"/>
        <v>#N/A</v>
      </c>
      <c r="AM356" s="6" t="e">
        <f t="shared" si="185"/>
        <v>#N/A</v>
      </c>
      <c r="AN356" s="6" t="e">
        <f t="shared" si="201"/>
        <v>#N/A</v>
      </c>
      <c r="AO356" s="6" t="e">
        <f t="shared" si="172"/>
        <v>#N/A</v>
      </c>
      <c r="AP356" s="6" t="e">
        <f t="shared" si="173"/>
        <v>#N/A</v>
      </c>
      <c r="AQ356" s="6" t="e">
        <f t="shared" si="174"/>
        <v>#N/A</v>
      </c>
      <c r="AR356" s="6">
        <f t="shared" si="186"/>
        <v>0</v>
      </c>
      <c r="AS356" s="6" t="e">
        <f t="shared" si="202"/>
        <v>#N/A</v>
      </c>
      <c r="AT356" s="6" t="str">
        <f t="shared" si="187"/>
        <v/>
      </c>
      <c r="AU356" s="6" t="str">
        <f t="shared" si="188"/>
        <v/>
      </c>
      <c r="AV356" s="6" t="str">
        <f t="shared" si="175"/>
        <v/>
      </c>
      <c r="AW356" s="103"/>
      <c r="BC356" s="3" t="s">
        <v>1608</v>
      </c>
    </row>
    <row r="357" spans="1:55" s="12" customFormat="1" ht="13.5" customHeight="1" x14ac:dyDescent="0.2">
      <c r="A357" s="163">
        <v>342</v>
      </c>
      <c r="B357" s="7"/>
      <c r="C357" s="7"/>
      <c r="D357" s="120"/>
      <c r="E357" s="7"/>
      <c r="F357" s="7"/>
      <c r="G357" s="219"/>
      <c r="H357" s="7"/>
      <c r="I357" s="7"/>
      <c r="J357" s="9"/>
      <c r="K357" s="843"/>
      <c r="L357" s="838"/>
      <c r="M357" s="428"/>
      <c r="N357" s="429"/>
      <c r="O357" s="430"/>
      <c r="P357" s="422" t="str">
        <f t="shared" si="189"/>
        <v/>
      </c>
      <c r="Q357" s="422" t="str">
        <f t="shared" si="190"/>
        <v/>
      </c>
      <c r="R357" s="423" t="str">
        <f t="shared" si="191"/>
        <v/>
      </c>
      <c r="S357" s="424" t="str">
        <f t="shared" si="192"/>
        <v/>
      </c>
      <c r="T357" s="425" t="str">
        <f t="shared" si="193"/>
        <v/>
      </c>
      <c r="U357" s="425" t="str">
        <f t="shared" si="194"/>
        <v/>
      </c>
      <c r="V357" s="426" t="str">
        <f t="shared" si="195"/>
        <v/>
      </c>
      <c r="W357" s="38"/>
      <c r="X357" s="29" t="str">
        <f t="shared" si="176"/>
        <v/>
      </c>
      <c r="Y357" s="6" t="e">
        <f t="shared" si="177"/>
        <v>#N/A</v>
      </c>
      <c r="Z357" s="6" t="e">
        <f t="shared" si="178"/>
        <v>#N/A</v>
      </c>
      <c r="AA357" s="6" t="e">
        <f t="shared" si="179"/>
        <v>#N/A</v>
      </c>
      <c r="AB357" s="6" t="str">
        <f t="shared" si="180"/>
        <v/>
      </c>
      <c r="AC357" s="10">
        <f t="shared" si="181"/>
        <v>1</v>
      </c>
      <c r="AD357" s="6" t="e">
        <f t="shared" si="196"/>
        <v>#N/A</v>
      </c>
      <c r="AE357" s="6" t="e">
        <f t="shared" si="197"/>
        <v>#N/A</v>
      </c>
      <c r="AF357" s="6" t="e">
        <f t="shared" si="182"/>
        <v>#N/A</v>
      </c>
      <c r="AG357" s="6" t="e">
        <f t="shared" si="198"/>
        <v>#N/A</v>
      </c>
      <c r="AH357" s="11" t="str">
        <f t="shared" si="183"/>
        <v xml:space="preserve"> </v>
      </c>
      <c r="AI357" s="6" t="e">
        <f t="shared" si="199"/>
        <v>#N/A</v>
      </c>
      <c r="AJ357" s="6" t="e">
        <f t="shared" si="184"/>
        <v>#N/A</v>
      </c>
      <c r="AK357" s="6" t="e">
        <f t="shared" si="200"/>
        <v>#N/A</v>
      </c>
      <c r="AL357" s="6" t="e">
        <f t="shared" si="171"/>
        <v>#N/A</v>
      </c>
      <c r="AM357" s="6" t="e">
        <f t="shared" si="185"/>
        <v>#N/A</v>
      </c>
      <c r="AN357" s="6" t="e">
        <f t="shared" si="201"/>
        <v>#N/A</v>
      </c>
      <c r="AO357" s="6" t="e">
        <f t="shared" si="172"/>
        <v>#N/A</v>
      </c>
      <c r="AP357" s="6" t="e">
        <f t="shared" si="173"/>
        <v>#N/A</v>
      </c>
      <c r="AQ357" s="6" t="e">
        <f t="shared" si="174"/>
        <v>#N/A</v>
      </c>
      <c r="AR357" s="6">
        <f t="shared" si="186"/>
        <v>0</v>
      </c>
      <c r="AS357" s="6" t="e">
        <f t="shared" si="202"/>
        <v>#N/A</v>
      </c>
      <c r="AT357" s="6" t="str">
        <f t="shared" si="187"/>
        <v/>
      </c>
      <c r="AU357" s="6" t="str">
        <f t="shared" si="188"/>
        <v/>
      </c>
      <c r="AV357" s="6" t="str">
        <f t="shared" si="175"/>
        <v/>
      </c>
      <c r="AW357" s="103"/>
      <c r="BC357" s="3" t="s">
        <v>1318</v>
      </c>
    </row>
    <row r="358" spans="1:55" s="12" customFormat="1" ht="13.5" customHeight="1" x14ac:dyDescent="0.2">
      <c r="A358" s="163">
        <v>343</v>
      </c>
      <c r="B358" s="7"/>
      <c r="C358" s="7"/>
      <c r="D358" s="120"/>
      <c r="E358" s="7"/>
      <c r="F358" s="7"/>
      <c r="G358" s="219"/>
      <c r="H358" s="7"/>
      <c r="I358" s="7"/>
      <c r="J358" s="9"/>
      <c r="K358" s="843"/>
      <c r="L358" s="838"/>
      <c r="M358" s="428"/>
      <c r="N358" s="429"/>
      <c r="O358" s="430"/>
      <c r="P358" s="422" t="str">
        <f t="shared" si="189"/>
        <v/>
      </c>
      <c r="Q358" s="422" t="str">
        <f t="shared" si="190"/>
        <v/>
      </c>
      <c r="R358" s="423" t="str">
        <f t="shared" si="191"/>
        <v/>
      </c>
      <c r="S358" s="424" t="str">
        <f t="shared" si="192"/>
        <v/>
      </c>
      <c r="T358" s="425" t="str">
        <f t="shared" si="193"/>
        <v/>
      </c>
      <c r="U358" s="425" t="str">
        <f t="shared" si="194"/>
        <v/>
      </c>
      <c r="V358" s="426" t="str">
        <f t="shared" si="195"/>
        <v/>
      </c>
      <c r="W358" s="38"/>
      <c r="X358" s="29" t="str">
        <f t="shared" si="176"/>
        <v/>
      </c>
      <c r="Y358" s="6" t="e">
        <f t="shared" si="177"/>
        <v>#N/A</v>
      </c>
      <c r="Z358" s="6" t="e">
        <f t="shared" si="178"/>
        <v>#N/A</v>
      </c>
      <c r="AA358" s="6" t="e">
        <f t="shared" si="179"/>
        <v>#N/A</v>
      </c>
      <c r="AB358" s="6" t="str">
        <f t="shared" si="180"/>
        <v/>
      </c>
      <c r="AC358" s="10">
        <f t="shared" si="181"/>
        <v>1</v>
      </c>
      <c r="AD358" s="6" t="e">
        <f t="shared" si="196"/>
        <v>#N/A</v>
      </c>
      <c r="AE358" s="6" t="e">
        <f t="shared" si="197"/>
        <v>#N/A</v>
      </c>
      <c r="AF358" s="6" t="e">
        <f t="shared" si="182"/>
        <v>#N/A</v>
      </c>
      <c r="AG358" s="6" t="e">
        <f t="shared" si="198"/>
        <v>#N/A</v>
      </c>
      <c r="AH358" s="11" t="str">
        <f t="shared" si="183"/>
        <v xml:space="preserve"> </v>
      </c>
      <c r="AI358" s="6" t="e">
        <f t="shared" si="199"/>
        <v>#N/A</v>
      </c>
      <c r="AJ358" s="6" t="e">
        <f t="shared" si="184"/>
        <v>#N/A</v>
      </c>
      <c r="AK358" s="6" t="e">
        <f t="shared" si="200"/>
        <v>#N/A</v>
      </c>
      <c r="AL358" s="6" t="e">
        <f t="shared" si="171"/>
        <v>#N/A</v>
      </c>
      <c r="AM358" s="6" t="e">
        <f t="shared" si="185"/>
        <v>#N/A</v>
      </c>
      <c r="AN358" s="6" t="e">
        <f t="shared" si="201"/>
        <v>#N/A</v>
      </c>
      <c r="AO358" s="6" t="e">
        <f t="shared" si="172"/>
        <v>#N/A</v>
      </c>
      <c r="AP358" s="6" t="e">
        <f t="shared" si="173"/>
        <v>#N/A</v>
      </c>
      <c r="AQ358" s="6" t="e">
        <f t="shared" si="174"/>
        <v>#N/A</v>
      </c>
      <c r="AR358" s="6">
        <f t="shared" si="186"/>
        <v>0</v>
      </c>
      <c r="AS358" s="6" t="e">
        <f t="shared" si="202"/>
        <v>#N/A</v>
      </c>
      <c r="AT358" s="6" t="str">
        <f t="shared" si="187"/>
        <v/>
      </c>
      <c r="AU358" s="6" t="str">
        <f t="shared" si="188"/>
        <v/>
      </c>
      <c r="AV358" s="6" t="str">
        <f t="shared" si="175"/>
        <v/>
      </c>
      <c r="AW358" s="103"/>
      <c r="BC358" s="3" t="s">
        <v>1330</v>
      </c>
    </row>
    <row r="359" spans="1:55" s="12" customFormat="1" ht="13.5" customHeight="1" x14ac:dyDescent="0.2">
      <c r="A359" s="163">
        <v>344</v>
      </c>
      <c r="B359" s="7"/>
      <c r="C359" s="7"/>
      <c r="D359" s="120"/>
      <c r="E359" s="7"/>
      <c r="F359" s="7"/>
      <c r="G359" s="219"/>
      <c r="H359" s="7"/>
      <c r="I359" s="7"/>
      <c r="J359" s="9"/>
      <c r="K359" s="843"/>
      <c r="L359" s="838"/>
      <c r="M359" s="428"/>
      <c r="N359" s="429"/>
      <c r="O359" s="430"/>
      <c r="P359" s="422" t="str">
        <f t="shared" si="189"/>
        <v/>
      </c>
      <c r="Q359" s="422" t="str">
        <f t="shared" si="190"/>
        <v/>
      </c>
      <c r="R359" s="423" t="str">
        <f t="shared" si="191"/>
        <v/>
      </c>
      <c r="S359" s="424" t="str">
        <f t="shared" si="192"/>
        <v/>
      </c>
      <c r="T359" s="425" t="str">
        <f t="shared" si="193"/>
        <v/>
      </c>
      <c r="U359" s="425" t="str">
        <f t="shared" si="194"/>
        <v/>
      </c>
      <c r="V359" s="426" t="str">
        <f t="shared" si="195"/>
        <v/>
      </c>
      <c r="W359" s="38"/>
      <c r="X359" s="29" t="str">
        <f t="shared" si="176"/>
        <v/>
      </c>
      <c r="Y359" s="6" t="e">
        <f t="shared" si="177"/>
        <v>#N/A</v>
      </c>
      <c r="Z359" s="6" t="e">
        <f t="shared" si="178"/>
        <v>#N/A</v>
      </c>
      <c r="AA359" s="6" t="e">
        <f t="shared" si="179"/>
        <v>#N/A</v>
      </c>
      <c r="AB359" s="6" t="str">
        <f t="shared" si="180"/>
        <v/>
      </c>
      <c r="AC359" s="10">
        <f t="shared" si="181"/>
        <v>1</v>
      </c>
      <c r="AD359" s="6" t="e">
        <f t="shared" si="196"/>
        <v>#N/A</v>
      </c>
      <c r="AE359" s="6" t="e">
        <f t="shared" si="197"/>
        <v>#N/A</v>
      </c>
      <c r="AF359" s="6" t="e">
        <f t="shared" si="182"/>
        <v>#N/A</v>
      </c>
      <c r="AG359" s="6" t="e">
        <f t="shared" si="198"/>
        <v>#N/A</v>
      </c>
      <c r="AH359" s="11" t="str">
        <f t="shared" si="183"/>
        <v xml:space="preserve"> </v>
      </c>
      <c r="AI359" s="6" t="e">
        <f t="shared" si="199"/>
        <v>#N/A</v>
      </c>
      <c r="AJ359" s="6" t="e">
        <f t="shared" si="184"/>
        <v>#N/A</v>
      </c>
      <c r="AK359" s="6" t="e">
        <f t="shared" si="200"/>
        <v>#N/A</v>
      </c>
      <c r="AL359" s="6" t="e">
        <f t="shared" si="171"/>
        <v>#N/A</v>
      </c>
      <c r="AM359" s="6" t="e">
        <f t="shared" si="185"/>
        <v>#N/A</v>
      </c>
      <c r="AN359" s="6" t="e">
        <f t="shared" si="201"/>
        <v>#N/A</v>
      </c>
      <c r="AO359" s="6" t="e">
        <f t="shared" si="172"/>
        <v>#N/A</v>
      </c>
      <c r="AP359" s="6" t="e">
        <f t="shared" si="173"/>
        <v>#N/A</v>
      </c>
      <c r="AQ359" s="6" t="e">
        <f t="shared" si="174"/>
        <v>#N/A</v>
      </c>
      <c r="AR359" s="6">
        <f t="shared" si="186"/>
        <v>0</v>
      </c>
      <c r="AS359" s="6" t="e">
        <f t="shared" si="202"/>
        <v>#N/A</v>
      </c>
      <c r="AT359" s="6" t="str">
        <f t="shared" si="187"/>
        <v/>
      </c>
      <c r="AU359" s="6" t="str">
        <f t="shared" si="188"/>
        <v/>
      </c>
      <c r="AV359" s="6" t="str">
        <f t="shared" si="175"/>
        <v/>
      </c>
      <c r="AW359" s="103"/>
      <c r="BC359" s="3" t="s">
        <v>1609</v>
      </c>
    </row>
    <row r="360" spans="1:55" s="12" customFormat="1" ht="13.5" customHeight="1" x14ac:dyDescent="0.2">
      <c r="A360" s="163">
        <v>345</v>
      </c>
      <c r="B360" s="7"/>
      <c r="C360" s="7"/>
      <c r="D360" s="120"/>
      <c r="E360" s="7"/>
      <c r="F360" s="7"/>
      <c r="G360" s="219"/>
      <c r="H360" s="7"/>
      <c r="I360" s="7"/>
      <c r="J360" s="9"/>
      <c r="K360" s="843"/>
      <c r="L360" s="838"/>
      <c r="M360" s="428"/>
      <c r="N360" s="429"/>
      <c r="O360" s="430"/>
      <c r="P360" s="422" t="str">
        <f t="shared" si="189"/>
        <v/>
      </c>
      <c r="Q360" s="422" t="str">
        <f t="shared" si="190"/>
        <v/>
      </c>
      <c r="R360" s="423" t="str">
        <f t="shared" si="191"/>
        <v/>
      </c>
      <c r="S360" s="424" t="str">
        <f t="shared" si="192"/>
        <v/>
      </c>
      <c r="T360" s="425" t="str">
        <f t="shared" si="193"/>
        <v/>
      </c>
      <c r="U360" s="425" t="str">
        <f t="shared" si="194"/>
        <v/>
      </c>
      <c r="V360" s="426" t="str">
        <f t="shared" si="195"/>
        <v/>
      </c>
      <c r="W360" s="38"/>
      <c r="X360" s="29" t="str">
        <f t="shared" si="176"/>
        <v/>
      </c>
      <c r="Y360" s="6" t="e">
        <f t="shared" si="177"/>
        <v>#N/A</v>
      </c>
      <c r="Z360" s="6" t="e">
        <f t="shared" si="178"/>
        <v>#N/A</v>
      </c>
      <c r="AA360" s="6" t="e">
        <f t="shared" si="179"/>
        <v>#N/A</v>
      </c>
      <c r="AB360" s="6" t="str">
        <f t="shared" si="180"/>
        <v/>
      </c>
      <c r="AC360" s="10">
        <f t="shared" si="181"/>
        <v>1</v>
      </c>
      <c r="AD360" s="6" t="e">
        <f t="shared" si="196"/>
        <v>#N/A</v>
      </c>
      <c r="AE360" s="6" t="e">
        <f t="shared" si="197"/>
        <v>#N/A</v>
      </c>
      <c r="AF360" s="6" t="e">
        <f t="shared" si="182"/>
        <v>#N/A</v>
      </c>
      <c r="AG360" s="6" t="e">
        <f t="shared" si="198"/>
        <v>#N/A</v>
      </c>
      <c r="AH360" s="11" t="str">
        <f t="shared" si="183"/>
        <v xml:space="preserve"> </v>
      </c>
      <c r="AI360" s="6" t="e">
        <f t="shared" si="199"/>
        <v>#N/A</v>
      </c>
      <c r="AJ360" s="6" t="e">
        <f t="shared" si="184"/>
        <v>#N/A</v>
      </c>
      <c r="AK360" s="6" t="e">
        <f t="shared" si="200"/>
        <v>#N/A</v>
      </c>
      <c r="AL360" s="6" t="e">
        <f t="shared" si="171"/>
        <v>#N/A</v>
      </c>
      <c r="AM360" s="6" t="e">
        <f t="shared" si="185"/>
        <v>#N/A</v>
      </c>
      <c r="AN360" s="6" t="e">
        <f t="shared" si="201"/>
        <v>#N/A</v>
      </c>
      <c r="AO360" s="6" t="e">
        <f t="shared" si="172"/>
        <v>#N/A</v>
      </c>
      <c r="AP360" s="6" t="e">
        <f t="shared" si="173"/>
        <v>#N/A</v>
      </c>
      <c r="AQ360" s="6" t="e">
        <f t="shared" si="174"/>
        <v>#N/A</v>
      </c>
      <c r="AR360" s="6">
        <f t="shared" si="186"/>
        <v>0</v>
      </c>
      <c r="AS360" s="6" t="e">
        <f t="shared" si="202"/>
        <v>#N/A</v>
      </c>
      <c r="AT360" s="6" t="str">
        <f t="shared" si="187"/>
        <v/>
      </c>
      <c r="AU360" s="6" t="str">
        <f t="shared" si="188"/>
        <v/>
      </c>
      <c r="AV360" s="6" t="str">
        <f t="shared" si="175"/>
        <v/>
      </c>
      <c r="AW360" s="103"/>
      <c r="BC360" s="3" t="s">
        <v>1610</v>
      </c>
    </row>
    <row r="361" spans="1:55" s="12" customFormat="1" ht="13.5" customHeight="1" x14ac:dyDescent="0.2">
      <c r="A361" s="163">
        <v>346</v>
      </c>
      <c r="B361" s="7"/>
      <c r="C361" s="7"/>
      <c r="D361" s="120"/>
      <c r="E361" s="7"/>
      <c r="F361" s="7"/>
      <c r="G361" s="219"/>
      <c r="H361" s="7"/>
      <c r="I361" s="7"/>
      <c r="J361" s="9"/>
      <c r="K361" s="843"/>
      <c r="L361" s="838"/>
      <c r="M361" s="428"/>
      <c r="N361" s="429"/>
      <c r="O361" s="430"/>
      <c r="P361" s="422" t="str">
        <f t="shared" si="189"/>
        <v/>
      </c>
      <c r="Q361" s="422" t="str">
        <f t="shared" si="190"/>
        <v/>
      </c>
      <c r="R361" s="423" t="str">
        <f t="shared" si="191"/>
        <v/>
      </c>
      <c r="S361" s="424" t="str">
        <f t="shared" si="192"/>
        <v/>
      </c>
      <c r="T361" s="425" t="str">
        <f t="shared" si="193"/>
        <v/>
      </c>
      <c r="U361" s="425" t="str">
        <f t="shared" si="194"/>
        <v/>
      </c>
      <c r="V361" s="426" t="str">
        <f t="shared" si="195"/>
        <v/>
      </c>
      <c r="W361" s="38"/>
      <c r="X361" s="29" t="str">
        <f t="shared" si="176"/>
        <v/>
      </c>
      <c r="Y361" s="6" t="e">
        <f t="shared" si="177"/>
        <v>#N/A</v>
      </c>
      <c r="Z361" s="6" t="e">
        <f t="shared" si="178"/>
        <v>#N/A</v>
      </c>
      <c r="AA361" s="6" t="e">
        <f t="shared" si="179"/>
        <v>#N/A</v>
      </c>
      <c r="AB361" s="6" t="str">
        <f t="shared" si="180"/>
        <v/>
      </c>
      <c r="AC361" s="10">
        <f t="shared" si="181"/>
        <v>1</v>
      </c>
      <c r="AD361" s="6" t="e">
        <f t="shared" si="196"/>
        <v>#N/A</v>
      </c>
      <c r="AE361" s="6" t="e">
        <f t="shared" si="197"/>
        <v>#N/A</v>
      </c>
      <c r="AF361" s="6" t="e">
        <f t="shared" si="182"/>
        <v>#N/A</v>
      </c>
      <c r="AG361" s="6" t="e">
        <f t="shared" si="198"/>
        <v>#N/A</v>
      </c>
      <c r="AH361" s="11" t="str">
        <f t="shared" si="183"/>
        <v xml:space="preserve"> </v>
      </c>
      <c r="AI361" s="6" t="e">
        <f t="shared" si="199"/>
        <v>#N/A</v>
      </c>
      <c r="AJ361" s="6" t="e">
        <f t="shared" si="184"/>
        <v>#N/A</v>
      </c>
      <c r="AK361" s="6" t="e">
        <f t="shared" si="200"/>
        <v>#N/A</v>
      </c>
      <c r="AL361" s="6" t="e">
        <f t="shared" si="171"/>
        <v>#N/A</v>
      </c>
      <c r="AM361" s="6" t="e">
        <f t="shared" si="185"/>
        <v>#N/A</v>
      </c>
      <c r="AN361" s="6" t="e">
        <f t="shared" si="201"/>
        <v>#N/A</v>
      </c>
      <c r="AO361" s="6" t="e">
        <f t="shared" si="172"/>
        <v>#N/A</v>
      </c>
      <c r="AP361" s="6" t="e">
        <f t="shared" si="173"/>
        <v>#N/A</v>
      </c>
      <c r="AQ361" s="6" t="e">
        <f t="shared" si="174"/>
        <v>#N/A</v>
      </c>
      <c r="AR361" s="6">
        <f t="shared" si="186"/>
        <v>0</v>
      </c>
      <c r="AS361" s="6" t="e">
        <f t="shared" si="202"/>
        <v>#N/A</v>
      </c>
      <c r="AT361" s="6" t="str">
        <f t="shared" si="187"/>
        <v/>
      </c>
      <c r="AU361" s="6" t="str">
        <f t="shared" si="188"/>
        <v/>
      </c>
      <c r="AV361" s="6" t="str">
        <f t="shared" si="175"/>
        <v/>
      </c>
      <c r="AW361" s="103"/>
      <c r="BC361" s="3" t="s">
        <v>1370</v>
      </c>
    </row>
    <row r="362" spans="1:55" s="12" customFormat="1" ht="13.5" customHeight="1" x14ac:dyDescent="0.2">
      <c r="A362" s="163">
        <v>347</v>
      </c>
      <c r="B362" s="7"/>
      <c r="C362" s="7"/>
      <c r="D362" s="120"/>
      <c r="E362" s="7"/>
      <c r="F362" s="7"/>
      <c r="G362" s="219"/>
      <c r="H362" s="7"/>
      <c r="I362" s="7"/>
      <c r="J362" s="9"/>
      <c r="K362" s="843"/>
      <c r="L362" s="838"/>
      <c r="M362" s="428"/>
      <c r="N362" s="429"/>
      <c r="O362" s="430"/>
      <c r="P362" s="422" t="str">
        <f t="shared" si="189"/>
        <v/>
      </c>
      <c r="Q362" s="422" t="str">
        <f t="shared" si="190"/>
        <v/>
      </c>
      <c r="R362" s="423" t="str">
        <f t="shared" si="191"/>
        <v/>
      </c>
      <c r="S362" s="424" t="str">
        <f t="shared" si="192"/>
        <v/>
      </c>
      <c r="T362" s="425" t="str">
        <f t="shared" si="193"/>
        <v/>
      </c>
      <c r="U362" s="425" t="str">
        <f t="shared" si="194"/>
        <v/>
      </c>
      <c r="V362" s="426" t="str">
        <f t="shared" si="195"/>
        <v/>
      </c>
      <c r="W362" s="38"/>
      <c r="X362" s="29" t="str">
        <f t="shared" si="176"/>
        <v/>
      </c>
      <c r="Y362" s="6" t="e">
        <f t="shared" si="177"/>
        <v>#N/A</v>
      </c>
      <c r="Z362" s="6" t="e">
        <f t="shared" si="178"/>
        <v>#N/A</v>
      </c>
      <c r="AA362" s="6" t="e">
        <f t="shared" si="179"/>
        <v>#N/A</v>
      </c>
      <c r="AB362" s="6" t="str">
        <f t="shared" si="180"/>
        <v/>
      </c>
      <c r="AC362" s="10">
        <f t="shared" si="181"/>
        <v>1</v>
      </c>
      <c r="AD362" s="6" t="e">
        <f t="shared" si="196"/>
        <v>#N/A</v>
      </c>
      <c r="AE362" s="6" t="e">
        <f t="shared" si="197"/>
        <v>#N/A</v>
      </c>
      <c r="AF362" s="6" t="e">
        <f t="shared" si="182"/>
        <v>#N/A</v>
      </c>
      <c r="AG362" s="6" t="e">
        <f t="shared" si="198"/>
        <v>#N/A</v>
      </c>
      <c r="AH362" s="11" t="str">
        <f t="shared" si="183"/>
        <v xml:space="preserve"> </v>
      </c>
      <c r="AI362" s="6" t="e">
        <f t="shared" si="199"/>
        <v>#N/A</v>
      </c>
      <c r="AJ362" s="6" t="e">
        <f t="shared" si="184"/>
        <v>#N/A</v>
      </c>
      <c r="AK362" s="6" t="e">
        <f t="shared" si="200"/>
        <v>#N/A</v>
      </c>
      <c r="AL362" s="6" t="e">
        <f t="shared" si="171"/>
        <v>#N/A</v>
      </c>
      <c r="AM362" s="6" t="e">
        <f t="shared" si="185"/>
        <v>#N/A</v>
      </c>
      <c r="AN362" s="6" t="e">
        <f t="shared" si="201"/>
        <v>#N/A</v>
      </c>
      <c r="AO362" s="6" t="e">
        <f t="shared" si="172"/>
        <v>#N/A</v>
      </c>
      <c r="AP362" s="6" t="e">
        <f t="shared" si="173"/>
        <v>#N/A</v>
      </c>
      <c r="AQ362" s="6" t="e">
        <f t="shared" si="174"/>
        <v>#N/A</v>
      </c>
      <c r="AR362" s="6">
        <f t="shared" si="186"/>
        <v>0</v>
      </c>
      <c r="AS362" s="6" t="e">
        <f t="shared" si="202"/>
        <v>#N/A</v>
      </c>
      <c r="AT362" s="6" t="str">
        <f t="shared" si="187"/>
        <v/>
      </c>
      <c r="AU362" s="6" t="str">
        <f t="shared" si="188"/>
        <v/>
      </c>
      <c r="AV362" s="6" t="str">
        <f t="shared" si="175"/>
        <v/>
      </c>
      <c r="AW362" s="103"/>
      <c r="BC362" s="3" t="s">
        <v>1611</v>
      </c>
    </row>
    <row r="363" spans="1:55" s="12" customFormat="1" ht="13.5" customHeight="1" x14ac:dyDescent="0.2">
      <c r="A363" s="163">
        <v>348</v>
      </c>
      <c r="B363" s="7"/>
      <c r="C363" s="7"/>
      <c r="D363" s="120"/>
      <c r="E363" s="7"/>
      <c r="F363" s="7"/>
      <c r="G363" s="219"/>
      <c r="H363" s="7"/>
      <c r="I363" s="7"/>
      <c r="J363" s="9"/>
      <c r="K363" s="843"/>
      <c r="L363" s="838"/>
      <c r="M363" s="428"/>
      <c r="N363" s="429"/>
      <c r="O363" s="430"/>
      <c r="P363" s="422" t="str">
        <f t="shared" si="189"/>
        <v/>
      </c>
      <c r="Q363" s="422" t="str">
        <f t="shared" si="190"/>
        <v/>
      </c>
      <c r="R363" s="423" t="str">
        <f t="shared" si="191"/>
        <v/>
      </c>
      <c r="S363" s="424" t="str">
        <f t="shared" si="192"/>
        <v/>
      </c>
      <c r="T363" s="425" t="str">
        <f t="shared" si="193"/>
        <v/>
      </c>
      <c r="U363" s="425" t="str">
        <f t="shared" si="194"/>
        <v/>
      </c>
      <c r="V363" s="426" t="str">
        <f t="shared" si="195"/>
        <v/>
      </c>
      <c r="W363" s="38"/>
      <c r="X363" s="29" t="str">
        <f t="shared" si="176"/>
        <v/>
      </c>
      <c r="Y363" s="6" t="e">
        <f t="shared" si="177"/>
        <v>#N/A</v>
      </c>
      <c r="Z363" s="6" t="e">
        <f t="shared" si="178"/>
        <v>#N/A</v>
      </c>
      <c r="AA363" s="6" t="e">
        <f t="shared" si="179"/>
        <v>#N/A</v>
      </c>
      <c r="AB363" s="6" t="str">
        <f t="shared" si="180"/>
        <v/>
      </c>
      <c r="AC363" s="10">
        <f t="shared" si="181"/>
        <v>1</v>
      </c>
      <c r="AD363" s="6" t="e">
        <f t="shared" si="196"/>
        <v>#N/A</v>
      </c>
      <c r="AE363" s="6" t="e">
        <f t="shared" si="197"/>
        <v>#N/A</v>
      </c>
      <c r="AF363" s="6" t="e">
        <f t="shared" si="182"/>
        <v>#N/A</v>
      </c>
      <c r="AG363" s="6" t="e">
        <f t="shared" si="198"/>
        <v>#N/A</v>
      </c>
      <c r="AH363" s="11" t="str">
        <f t="shared" si="183"/>
        <v xml:space="preserve"> </v>
      </c>
      <c r="AI363" s="6" t="e">
        <f t="shared" si="199"/>
        <v>#N/A</v>
      </c>
      <c r="AJ363" s="6" t="e">
        <f t="shared" si="184"/>
        <v>#N/A</v>
      </c>
      <c r="AK363" s="6" t="e">
        <f t="shared" si="200"/>
        <v>#N/A</v>
      </c>
      <c r="AL363" s="6" t="e">
        <f t="shared" si="171"/>
        <v>#N/A</v>
      </c>
      <c r="AM363" s="6" t="e">
        <f t="shared" si="185"/>
        <v>#N/A</v>
      </c>
      <c r="AN363" s="6" t="e">
        <f t="shared" si="201"/>
        <v>#N/A</v>
      </c>
      <c r="AO363" s="6" t="e">
        <f t="shared" si="172"/>
        <v>#N/A</v>
      </c>
      <c r="AP363" s="6" t="e">
        <f t="shared" si="173"/>
        <v>#N/A</v>
      </c>
      <c r="AQ363" s="6" t="e">
        <f t="shared" si="174"/>
        <v>#N/A</v>
      </c>
      <c r="AR363" s="6">
        <f t="shared" si="186"/>
        <v>0</v>
      </c>
      <c r="AS363" s="6" t="e">
        <f t="shared" si="202"/>
        <v>#N/A</v>
      </c>
      <c r="AT363" s="6" t="str">
        <f t="shared" si="187"/>
        <v/>
      </c>
      <c r="AU363" s="6" t="str">
        <f t="shared" si="188"/>
        <v/>
      </c>
      <c r="AV363" s="6" t="str">
        <f t="shared" si="175"/>
        <v/>
      </c>
      <c r="AW363" s="103"/>
      <c r="BC363" s="3" t="s">
        <v>1612</v>
      </c>
    </row>
    <row r="364" spans="1:55" s="12" customFormat="1" ht="13.5" customHeight="1" x14ac:dyDescent="0.2">
      <c r="A364" s="163">
        <v>349</v>
      </c>
      <c r="B364" s="7"/>
      <c r="C364" s="7"/>
      <c r="D364" s="120"/>
      <c r="E364" s="7"/>
      <c r="F364" s="7"/>
      <c r="G364" s="219"/>
      <c r="H364" s="7"/>
      <c r="I364" s="7"/>
      <c r="J364" s="9"/>
      <c r="K364" s="843"/>
      <c r="L364" s="838"/>
      <c r="M364" s="428"/>
      <c r="N364" s="429"/>
      <c r="O364" s="430"/>
      <c r="P364" s="422" t="str">
        <f t="shared" si="189"/>
        <v/>
      </c>
      <c r="Q364" s="422" t="str">
        <f t="shared" si="190"/>
        <v/>
      </c>
      <c r="R364" s="423" t="str">
        <f t="shared" si="191"/>
        <v/>
      </c>
      <c r="S364" s="424" t="str">
        <f t="shared" si="192"/>
        <v/>
      </c>
      <c r="T364" s="425" t="str">
        <f t="shared" si="193"/>
        <v/>
      </c>
      <c r="U364" s="425" t="str">
        <f t="shared" si="194"/>
        <v/>
      </c>
      <c r="V364" s="426" t="str">
        <f t="shared" si="195"/>
        <v/>
      </c>
      <c r="W364" s="38"/>
      <c r="X364" s="29" t="str">
        <f t="shared" si="176"/>
        <v/>
      </c>
      <c r="Y364" s="6" t="e">
        <f t="shared" si="177"/>
        <v>#N/A</v>
      </c>
      <c r="Z364" s="6" t="e">
        <f t="shared" si="178"/>
        <v>#N/A</v>
      </c>
      <c r="AA364" s="6" t="e">
        <f t="shared" si="179"/>
        <v>#N/A</v>
      </c>
      <c r="AB364" s="6" t="str">
        <f t="shared" si="180"/>
        <v/>
      </c>
      <c r="AC364" s="10">
        <f t="shared" si="181"/>
        <v>1</v>
      </c>
      <c r="AD364" s="6" t="e">
        <f t="shared" si="196"/>
        <v>#N/A</v>
      </c>
      <c r="AE364" s="6" t="e">
        <f t="shared" si="197"/>
        <v>#N/A</v>
      </c>
      <c r="AF364" s="6" t="e">
        <f t="shared" si="182"/>
        <v>#N/A</v>
      </c>
      <c r="AG364" s="6" t="e">
        <f t="shared" si="198"/>
        <v>#N/A</v>
      </c>
      <c r="AH364" s="11" t="str">
        <f t="shared" si="183"/>
        <v xml:space="preserve"> </v>
      </c>
      <c r="AI364" s="6" t="e">
        <f t="shared" si="199"/>
        <v>#N/A</v>
      </c>
      <c r="AJ364" s="6" t="e">
        <f t="shared" si="184"/>
        <v>#N/A</v>
      </c>
      <c r="AK364" s="6" t="e">
        <f t="shared" si="200"/>
        <v>#N/A</v>
      </c>
      <c r="AL364" s="6" t="e">
        <f t="shared" si="171"/>
        <v>#N/A</v>
      </c>
      <c r="AM364" s="6" t="e">
        <f t="shared" si="185"/>
        <v>#N/A</v>
      </c>
      <c r="AN364" s="6" t="e">
        <f t="shared" si="201"/>
        <v>#N/A</v>
      </c>
      <c r="AO364" s="6" t="e">
        <f t="shared" si="172"/>
        <v>#N/A</v>
      </c>
      <c r="AP364" s="6" t="e">
        <f t="shared" si="173"/>
        <v>#N/A</v>
      </c>
      <c r="AQ364" s="6" t="e">
        <f t="shared" si="174"/>
        <v>#N/A</v>
      </c>
      <c r="AR364" s="6">
        <f t="shared" si="186"/>
        <v>0</v>
      </c>
      <c r="AS364" s="6" t="e">
        <f t="shared" si="202"/>
        <v>#N/A</v>
      </c>
      <c r="AT364" s="6" t="str">
        <f t="shared" si="187"/>
        <v/>
      </c>
      <c r="AU364" s="6" t="str">
        <f t="shared" si="188"/>
        <v/>
      </c>
      <c r="AV364" s="6" t="str">
        <f t="shared" si="175"/>
        <v/>
      </c>
      <c r="AW364" s="103"/>
      <c r="BC364" s="3" t="s">
        <v>1369</v>
      </c>
    </row>
    <row r="365" spans="1:55" s="12" customFormat="1" ht="13.5" customHeight="1" x14ac:dyDescent="0.2">
      <c r="A365" s="163">
        <v>350</v>
      </c>
      <c r="B365" s="7"/>
      <c r="C365" s="7"/>
      <c r="D365" s="120"/>
      <c r="E365" s="7"/>
      <c r="F365" s="7"/>
      <c r="G365" s="219"/>
      <c r="H365" s="7"/>
      <c r="I365" s="7"/>
      <c r="J365" s="9"/>
      <c r="K365" s="843"/>
      <c r="L365" s="838"/>
      <c r="M365" s="428"/>
      <c r="N365" s="429"/>
      <c r="O365" s="430"/>
      <c r="P365" s="422" t="str">
        <f t="shared" si="189"/>
        <v/>
      </c>
      <c r="Q365" s="422" t="str">
        <f t="shared" si="190"/>
        <v/>
      </c>
      <c r="R365" s="423" t="str">
        <f t="shared" si="191"/>
        <v/>
      </c>
      <c r="S365" s="424" t="str">
        <f t="shared" si="192"/>
        <v/>
      </c>
      <c r="T365" s="425" t="str">
        <f t="shared" si="193"/>
        <v/>
      </c>
      <c r="U365" s="425" t="str">
        <f t="shared" si="194"/>
        <v/>
      </c>
      <c r="V365" s="426" t="str">
        <f t="shared" si="195"/>
        <v/>
      </c>
      <c r="W365" s="38"/>
      <c r="X365" s="29" t="str">
        <f t="shared" si="176"/>
        <v/>
      </c>
      <c r="Y365" s="6" t="e">
        <f t="shared" si="177"/>
        <v>#N/A</v>
      </c>
      <c r="Z365" s="6" t="e">
        <f t="shared" si="178"/>
        <v>#N/A</v>
      </c>
      <c r="AA365" s="6" t="e">
        <f t="shared" si="179"/>
        <v>#N/A</v>
      </c>
      <c r="AB365" s="6" t="str">
        <f t="shared" si="180"/>
        <v/>
      </c>
      <c r="AC365" s="10">
        <f t="shared" si="181"/>
        <v>1</v>
      </c>
      <c r="AD365" s="6" t="e">
        <f t="shared" si="196"/>
        <v>#N/A</v>
      </c>
      <c r="AE365" s="6" t="e">
        <f t="shared" si="197"/>
        <v>#N/A</v>
      </c>
      <c r="AF365" s="6" t="e">
        <f t="shared" si="182"/>
        <v>#N/A</v>
      </c>
      <c r="AG365" s="6" t="e">
        <f t="shared" si="198"/>
        <v>#N/A</v>
      </c>
      <c r="AH365" s="11" t="str">
        <f t="shared" si="183"/>
        <v xml:space="preserve"> </v>
      </c>
      <c r="AI365" s="6" t="e">
        <f t="shared" si="199"/>
        <v>#N/A</v>
      </c>
      <c r="AJ365" s="6" t="e">
        <f t="shared" si="184"/>
        <v>#N/A</v>
      </c>
      <c r="AK365" s="6" t="e">
        <f t="shared" si="200"/>
        <v>#N/A</v>
      </c>
      <c r="AL365" s="6" t="e">
        <f t="shared" si="171"/>
        <v>#N/A</v>
      </c>
      <c r="AM365" s="6" t="e">
        <f t="shared" si="185"/>
        <v>#N/A</v>
      </c>
      <c r="AN365" s="6" t="e">
        <f t="shared" si="201"/>
        <v>#N/A</v>
      </c>
      <c r="AO365" s="6" t="e">
        <f t="shared" si="172"/>
        <v>#N/A</v>
      </c>
      <c r="AP365" s="6" t="e">
        <f t="shared" si="173"/>
        <v>#N/A</v>
      </c>
      <c r="AQ365" s="6" t="e">
        <f t="shared" si="174"/>
        <v>#N/A</v>
      </c>
      <c r="AR365" s="6">
        <f t="shared" si="186"/>
        <v>0</v>
      </c>
      <c r="AS365" s="6" t="e">
        <f t="shared" si="202"/>
        <v>#N/A</v>
      </c>
      <c r="AT365" s="6" t="str">
        <f t="shared" si="187"/>
        <v/>
      </c>
      <c r="AU365" s="6" t="str">
        <f t="shared" si="188"/>
        <v/>
      </c>
      <c r="AV365" s="6" t="str">
        <f t="shared" si="175"/>
        <v/>
      </c>
      <c r="AW365" s="103"/>
      <c r="BC365" s="3" t="s">
        <v>1613</v>
      </c>
    </row>
    <row r="366" spans="1:55" s="12" customFormat="1" ht="13.5" customHeight="1" x14ac:dyDescent="0.2">
      <c r="A366" s="163">
        <v>351</v>
      </c>
      <c r="B366" s="7"/>
      <c r="C366" s="7"/>
      <c r="D366" s="120"/>
      <c r="E366" s="7"/>
      <c r="F366" s="7"/>
      <c r="G366" s="219"/>
      <c r="H366" s="7"/>
      <c r="I366" s="7"/>
      <c r="J366" s="9"/>
      <c r="K366" s="843"/>
      <c r="L366" s="838"/>
      <c r="M366" s="428"/>
      <c r="N366" s="429"/>
      <c r="O366" s="430"/>
      <c r="P366" s="422" t="str">
        <f t="shared" si="189"/>
        <v/>
      </c>
      <c r="Q366" s="422" t="str">
        <f t="shared" si="190"/>
        <v/>
      </c>
      <c r="R366" s="423" t="str">
        <f t="shared" si="191"/>
        <v/>
      </c>
      <c r="S366" s="424" t="str">
        <f t="shared" si="192"/>
        <v/>
      </c>
      <c r="T366" s="425" t="str">
        <f t="shared" si="193"/>
        <v/>
      </c>
      <c r="U366" s="425" t="str">
        <f t="shared" si="194"/>
        <v/>
      </c>
      <c r="V366" s="426" t="str">
        <f t="shared" si="195"/>
        <v/>
      </c>
      <c r="W366" s="38"/>
      <c r="X366" s="29" t="str">
        <f t="shared" si="176"/>
        <v/>
      </c>
      <c r="Y366" s="6" t="e">
        <f t="shared" si="177"/>
        <v>#N/A</v>
      </c>
      <c r="Z366" s="6" t="e">
        <f t="shared" si="178"/>
        <v>#N/A</v>
      </c>
      <c r="AA366" s="6" t="e">
        <f t="shared" si="179"/>
        <v>#N/A</v>
      </c>
      <c r="AB366" s="6" t="str">
        <f t="shared" si="180"/>
        <v/>
      </c>
      <c r="AC366" s="10">
        <f t="shared" si="181"/>
        <v>1</v>
      </c>
      <c r="AD366" s="6" t="e">
        <f t="shared" si="196"/>
        <v>#N/A</v>
      </c>
      <c r="AE366" s="6" t="e">
        <f t="shared" si="197"/>
        <v>#N/A</v>
      </c>
      <c r="AF366" s="6" t="e">
        <f t="shared" si="182"/>
        <v>#N/A</v>
      </c>
      <c r="AG366" s="6" t="e">
        <f t="shared" si="198"/>
        <v>#N/A</v>
      </c>
      <c r="AH366" s="11" t="str">
        <f t="shared" si="183"/>
        <v xml:space="preserve"> </v>
      </c>
      <c r="AI366" s="6" t="e">
        <f t="shared" si="199"/>
        <v>#N/A</v>
      </c>
      <c r="AJ366" s="6" t="e">
        <f t="shared" si="184"/>
        <v>#N/A</v>
      </c>
      <c r="AK366" s="6" t="e">
        <f t="shared" si="200"/>
        <v>#N/A</v>
      </c>
      <c r="AL366" s="6" t="e">
        <f t="shared" si="171"/>
        <v>#N/A</v>
      </c>
      <c r="AM366" s="6" t="e">
        <f t="shared" si="185"/>
        <v>#N/A</v>
      </c>
      <c r="AN366" s="6" t="e">
        <f t="shared" si="201"/>
        <v>#N/A</v>
      </c>
      <c r="AO366" s="6" t="e">
        <f t="shared" si="172"/>
        <v>#N/A</v>
      </c>
      <c r="AP366" s="6" t="e">
        <f t="shared" si="173"/>
        <v>#N/A</v>
      </c>
      <c r="AQ366" s="6" t="e">
        <f t="shared" si="174"/>
        <v>#N/A</v>
      </c>
      <c r="AR366" s="6">
        <f t="shared" si="186"/>
        <v>0</v>
      </c>
      <c r="AS366" s="6" t="e">
        <f t="shared" si="202"/>
        <v>#N/A</v>
      </c>
      <c r="AT366" s="6" t="str">
        <f t="shared" si="187"/>
        <v/>
      </c>
      <c r="AU366" s="6" t="str">
        <f t="shared" si="188"/>
        <v/>
      </c>
      <c r="AV366" s="6" t="str">
        <f t="shared" si="175"/>
        <v/>
      </c>
      <c r="AW366" s="103"/>
      <c r="BC366" s="3" t="s">
        <v>1402</v>
      </c>
    </row>
    <row r="367" spans="1:55" s="12" customFormat="1" ht="13.5" customHeight="1" x14ac:dyDescent="0.2">
      <c r="A367" s="163">
        <v>352</v>
      </c>
      <c r="B367" s="7"/>
      <c r="C367" s="7"/>
      <c r="D367" s="120"/>
      <c r="E367" s="7"/>
      <c r="F367" s="7"/>
      <c r="G367" s="219"/>
      <c r="H367" s="7"/>
      <c r="I367" s="7"/>
      <c r="J367" s="9"/>
      <c r="K367" s="843"/>
      <c r="L367" s="838"/>
      <c r="M367" s="428"/>
      <c r="N367" s="429"/>
      <c r="O367" s="430"/>
      <c r="P367" s="422" t="str">
        <f t="shared" si="189"/>
        <v/>
      </c>
      <c r="Q367" s="422" t="str">
        <f t="shared" si="190"/>
        <v/>
      </c>
      <c r="R367" s="423" t="str">
        <f t="shared" si="191"/>
        <v/>
      </c>
      <c r="S367" s="424" t="str">
        <f t="shared" si="192"/>
        <v/>
      </c>
      <c r="T367" s="425" t="str">
        <f t="shared" si="193"/>
        <v/>
      </c>
      <c r="U367" s="425" t="str">
        <f t="shared" si="194"/>
        <v/>
      </c>
      <c r="V367" s="426" t="str">
        <f t="shared" si="195"/>
        <v/>
      </c>
      <c r="W367" s="38"/>
      <c r="X367" s="29" t="str">
        <f t="shared" si="176"/>
        <v/>
      </c>
      <c r="Y367" s="6" t="e">
        <f t="shared" si="177"/>
        <v>#N/A</v>
      </c>
      <c r="Z367" s="6" t="e">
        <f t="shared" si="178"/>
        <v>#N/A</v>
      </c>
      <c r="AA367" s="6" t="e">
        <f t="shared" si="179"/>
        <v>#N/A</v>
      </c>
      <c r="AB367" s="6" t="str">
        <f t="shared" si="180"/>
        <v/>
      </c>
      <c r="AC367" s="10">
        <f t="shared" si="181"/>
        <v>1</v>
      </c>
      <c r="AD367" s="6" t="e">
        <f t="shared" si="196"/>
        <v>#N/A</v>
      </c>
      <c r="AE367" s="6" t="e">
        <f t="shared" si="197"/>
        <v>#N/A</v>
      </c>
      <c r="AF367" s="6" t="e">
        <f t="shared" si="182"/>
        <v>#N/A</v>
      </c>
      <c r="AG367" s="6" t="e">
        <f t="shared" si="198"/>
        <v>#N/A</v>
      </c>
      <c r="AH367" s="11" t="str">
        <f t="shared" si="183"/>
        <v xml:space="preserve"> </v>
      </c>
      <c r="AI367" s="6" t="e">
        <f t="shared" si="199"/>
        <v>#N/A</v>
      </c>
      <c r="AJ367" s="6" t="e">
        <f t="shared" si="184"/>
        <v>#N/A</v>
      </c>
      <c r="AK367" s="6" t="e">
        <f t="shared" si="200"/>
        <v>#N/A</v>
      </c>
      <c r="AL367" s="6" t="e">
        <f t="shared" si="171"/>
        <v>#N/A</v>
      </c>
      <c r="AM367" s="6" t="e">
        <f t="shared" si="185"/>
        <v>#N/A</v>
      </c>
      <c r="AN367" s="6" t="e">
        <f t="shared" si="201"/>
        <v>#N/A</v>
      </c>
      <c r="AO367" s="6" t="e">
        <f t="shared" si="172"/>
        <v>#N/A</v>
      </c>
      <c r="AP367" s="6" t="e">
        <f t="shared" si="173"/>
        <v>#N/A</v>
      </c>
      <c r="AQ367" s="6" t="e">
        <f t="shared" si="174"/>
        <v>#N/A</v>
      </c>
      <c r="AR367" s="6">
        <f t="shared" si="186"/>
        <v>0</v>
      </c>
      <c r="AS367" s="6" t="e">
        <f t="shared" si="202"/>
        <v>#N/A</v>
      </c>
      <c r="AT367" s="6" t="str">
        <f t="shared" si="187"/>
        <v/>
      </c>
      <c r="AU367" s="6" t="str">
        <f t="shared" si="188"/>
        <v/>
      </c>
      <c r="AV367" s="6" t="str">
        <f t="shared" si="175"/>
        <v/>
      </c>
      <c r="AW367" s="103"/>
      <c r="BC367" s="3" t="s">
        <v>1417</v>
      </c>
    </row>
    <row r="368" spans="1:55" s="12" customFormat="1" ht="13.5" customHeight="1" x14ac:dyDescent="0.2">
      <c r="A368" s="163">
        <v>353</v>
      </c>
      <c r="B368" s="7"/>
      <c r="C368" s="7"/>
      <c r="D368" s="120"/>
      <c r="E368" s="7"/>
      <c r="F368" s="7"/>
      <c r="G368" s="219"/>
      <c r="H368" s="7"/>
      <c r="I368" s="7"/>
      <c r="J368" s="9"/>
      <c r="K368" s="843"/>
      <c r="L368" s="838"/>
      <c r="M368" s="428"/>
      <c r="N368" s="429"/>
      <c r="O368" s="430"/>
      <c r="P368" s="422" t="str">
        <f t="shared" si="189"/>
        <v/>
      </c>
      <c r="Q368" s="422" t="str">
        <f t="shared" si="190"/>
        <v/>
      </c>
      <c r="R368" s="423" t="str">
        <f t="shared" si="191"/>
        <v/>
      </c>
      <c r="S368" s="424" t="str">
        <f t="shared" si="192"/>
        <v/>
      </c>
      <c r="T368" s="425" t="str">
        <f t="shared" si="193"/>
        <v/>
      </c>
      <c r="U368" s="425" t="str">
        <f t="shared" si="194"/>
        <v/>
      </c>
      <c r="V368" s="426" t="str">
        <f t="shared" si="195"/>
        <v/>
      </c>
      <c r="W368" s="38"/>
      <c r="X368" s="29" t="str">
        <f t="shared" si="176"/>
        <v/>
      </c>
      <c r="Y368" s="6" t="e">
        <f t="shared" si="177"/>
        <v>#N/A</v>
      </c>
      <c r="Z368" s="6" t="e">
        <f t="shared" si="178"/>
        <v>#N/A</v>
      </c>
      <c r="AA368" s="6" t="e">
        <f t="shared" si="179"/>
        <v>#N/A</v>
      </c>
      <c r="AB368" s="6" t="str">
        <f t="shared" si="180"/>
        <v/>
      </c>
      <c r="AC368" s="10">
        <f t="shared" si="181"/>
        <v>1</v>
      </c>
      <c r="AD368" s="6" t="e">
        <f t="shared" si="196"/>
        <v>#N/A</v>
      </c>
      <c r="AE368" s="6" t="e">
        <f t="shared" si="197"/>
        <v>#N/A</v>
      </c>
      <c r="AF368" s="6" t="e">
        <f t="shared" si="182"/>
        <v>#N/A</v>
      </c>
      <c r="AG368" s="6" t="e">
        <f t="shared" si="198"/>
        <v>#N/A</v>
      </c>
      <c r="AH368" s="11" t="str">
        <f t="shared" si="183"/>
        <v xml:space="preserve"> </v>
      </c>
      <c r="AI368" s="6" t="e">
        <f t="shared" si="199"/>
        <v>#N/A</v>
      </c>
      <c r="AJ368" s="6" t="e">
        <f t="shared" si="184"/>
        <v>#N/A</v>
      </c>
      <c r="AK368" s="6" t="e">
        <f t="shared" si="200"/>
        <v>#N/A</v>
      </c>
      <c r="AL368" s="6" t="e">
        <f t="shared" si="171"/>
        <v>#N/A</v>
      </c>
      <c r="AM368" s="6" t="e">
        <f t="shared" si="185"/>
        <v>#N/A</v>
      </c>
      <c r="AN368" s="6" t="e">
        <f t="shared" si="201"/>
        <v>#N/A</v>
      </c>
      <c r="AO368" s="6" t="e">
        <f t="shared" si="172"/>
        <v>#N/A</v>
      </c>
      <c r="AP368" s="6" t="e">
        <f t="shared" si="173"/>
        <v>#N/A</v>
      </c>
      <c r="AQ368" s="6" t="e">
        <f t="shared" si="174"/>
        <v>#N/A</v>
      </c>
      <c r="AR368" s="6">
        <f t="shared" si="186"/>
        <v>0</v>
      </c>
      <c r="AS368" s="6" t="e">
        <f t="shared" si="202"/>
        <v>#N/A</v>
      </c>
      <c r="AT368" s="6" t="str">
        <f t="shared" si="187"/>
        <v/>
      </c>
      <c r="AU368" s="6" t="str">
        <f t="shared" si="188"/>
        <v/>
      </c>
      <c r="AV368" s="6" t="str">
        <f t="shared" si="175"/>
        <v/>
      </c>
      <c r="AW368" s="103"/>
      <c r="BC368" s="3" t="s">
        <v>1614</v>
      </c>
    </row>
    <row r="369" spans="1:55" s="12" customFormat="1" ht="13.5" customHeight="1" x14ac:dyDescent="0.2">
      <c r="A369" s="163">
        <v>354</v>
      </c>
      <c r="B369" s="7"/>
      <c r="C369" s="7"/>
      <c r="D369" s="120"/>
      <c r="E369" s="7"/>
      <c r="F369" s="7"/>
      <c r="G369" s="219"/>
      <c r="H369" s="7"/>
      <c r="I369" s="7"/>
      <c r="J369" s="9"/>
      <c r="K369" s="843"/>
      <c r="L369" s="838"/>
      <c r="M369" s="428"/>
      <c r="N369" s="429"/>
      <c r="O369" s="430"/>
      <c r="P369" s="422" t="str">
        <f t="shared" si="189"/>
        <v/>
      </c>
      <c r="Q369" s="422" t="str">
        <f t="shared" si="190"/>
        <v/>
      </c>
      <c r="R369" s="423" t="str">
        <f t="shared" si="191"/>
        <v/>
      </c>
      <c r="S369" s="424" t="str">
        <f t="shared" si="192"/>
        <v/>
      </c>
      <c r="T369" s="425" t="str">
        <f t="shared" si="193"/>
        <v/>
      </c>
      <c r="U369" s="425" t="str">
        <f t="shared" si="194"/>
        <v/>
      </c>
      <c r="V369" s="426" t="str">
        <f t="shared" si="195"/>
        <v/>
      </c>
      <c r="W369" s="38"/>
      <c r="X369" s="29" t="str">
        <f t="shared" si="176"/>
        <v/>
      </c>
      <c r="Y369" s="6" t="e">
        <f t="shared" si="177"/>
        <v>#N/A</v>
      </c>
      <c r="Z369" s="6" t="e">
        <f t="shared" si="178"/>
        <v>#N/A</v>
      </c>
      <c r="AA369" s="6" t="e">
        <f t="shared" si="179"/>
        <v>#N/A</v>
      </c>
      <c r="AB369" s="6" t="str">
        <f t="shared" si="180"/>
        <v/>
      </c>
      <c r="AC369" s="10">
        <f t="shared" si="181"/>
        <v>1</v>
      </c>
      <c r="AD369" s="6" t="e">
        <f t="shared" si="196"/>
        <v>#N/A</v>
      </c>
      <c r="AE369" s="6" t="e">
        <f t="shared" si="197"/>
        <v>#N/A</v>
      </c>
      <c r="AF369" s="6" t="e">
        <f t="shared" si="182"/>
        <v>#N/A</v>
      </c>
      <c r="AG369" s="6" t="e">
        <f t="shared" si="198"/>
        <v>#N/A</v>
      </c>
      <c r="AH369" s="11" t="str">
        <f t="shared" si="183"/>
        <v xml:space="preserve"> </v>
      </c>
      <c r="AI369" s="6" t="e">
        <f t="shared" si="199"/>
        <v>#N/A</v>
      </c>
      <c r="AJ369" s="6" t="e">
        <f t="shared" si="184"/>
        <v>#N/A</v>
      </c>
      <c r="AK369" s="6" t="e">
        <f t="shared" si="200"/>
        <v>#N/A</v>
      </c>
      <c r="AL369" s="6" t="e">
        <f t="shared" si="171"/>
        <v>#N/A</v>
      </c>
      <c r="AM369" s="6" t="e">
        <f t="shared" si="185"/>
        <v>#N/A</v>
      </c>
      <c r="AN369" s="6" t="e">
        <f t="shared" si="201"/>
        <v>#N/A</v>
      </c>
      <c r="AO369" s="6" t="e">
        <f t="shared" si="172"/>
        <v>#N/A</v>
      </c>
      <c r="AP369" s="6" t="e">
        <f t="shared" si="173"/>
        <v>#N/A</v>
      </c>
      <c r="AQ369" s="6" t="e">
        <f t="shared" si="174"/>
        <v>#N/A</v>
      </c>
      <c r="AR369" s="6">
        <f t="shared" si="186"/>
        <v>0</v>
      </c>
      <c r="AS369" s="6" t="e">
        <f t="shared" si="202"/>
        <v>#N/A</v>
      </c>
      <c r="AT369" s="6" t="str">
        <f t="shared" si="187"/>
        <v/>
      </c>
      <c r="AU369" s="6" t="str">
        <f t="shared" si="188"/>
        <v/>
      </c>
      <c r="AV369" s="6" t="str">
        <f t="shared" si="175"/>
        <v/>
      </c>
      <c r="AW369" s="103"/>
      <c r="BC369" s="3" t="s">
        <v>1400</v>
      </c>
    </row>
    <row r="370" spans="1:55" s="12" customFormat="1" ht="13.5" customHeight="1" x14ac:dyDescent="0.2">
      <c r="A370" s="163">
        <v>355</v>
      </c>
      <c r="B370" s="7"/>
      <c r="C370" s="7"/>
      <c r="D370" s="120"/>
      <c r="E370" s="7"/>
      <c r="F370" s="7"/>
      <c r="G370" s="219"/>
      <c r="H370" s="7"/>
      <c r="I370" s="7"/>
      <c r="J370" s="9"/>
      <c r="K370" s="843"/>
      <c r="L370" s="838"/>
      <c r="M370" s="428"/>
      <c r="N370" s="429"/>
      <c r="O370" s="430"/>
      <c r="P370" s="422" t="str">
        <f t="shared" si="189"/>
        <v/>
      </c>
      <c r="Q370" s="422" t="str">
        <f t="shared" si="190"/>
        <v/>
      </c>
      <c r="R370" s="423" t="str">
        <f t="shared" si="191"/>
        <v/>
      </c>
      <c r="S370" s="424" t="str">
        <f t="shared" si="192"/>
        <v/>
      </c>
      <c r="T370" s="425" t="str">
        <f t="shared" si="193"/>
        <v/>
      </c>
      <c r="U370" s="425" t="str">
        <f t="shared" si="194"/>
        <v/>
      </c>
      <c r="V370" s="426" t="str">
        <f t="shared" si="195"/>
        <v/>
      </c>
      <c r="W370" s="38"/>
      <c r="X370" s="29" t="str">
        <f t="shared" si="176"/>
        <v/>
      </c>
      <c r="Y370" s="6" t="e">
        <f t="shared" si="177"/>
        <v>#N/A</v>
      </c>
      <c r="Z370" s="6" t="e">
        <f t="shared" si="178"/>
        <v>#N/A</v>
      </c>
      <c r="AA370" s="6" t="e">
        <f t="shared" si="179"/>
        <v>#N/A</v>
      </c>
      <c r="AB370" s="6" t="str">
        <f t="shared" si="180"/>
        <v/>
      </c>
      <c r="AC370" s="10">
        <f t="shared" si="181"/>
        <v>1</v>
      </c>
      <c r="AD370" s="6" t="e">
        <f t="shared" si="196"/>
        <v>#N/A</v>
      </c>
      <c r="AE370" s="6" t="e">
        <f t="shared" si="197"/>
        <v>#N/A</v>
      </c>
      <c r="AF370" s="6" t="e">
        <f t="shared" si="182"/>
        <v>#N/A</v>
      </c>
      <c r="AG370" s="6" t="e">
        <f t="shared" si="198"/>
        <v>#N/A</v>
      </c>
      <c r="AH370" s="11" t="str">
        <f t="shared" si="183"/>
        <v xml:space="preserve"> </v>
      </c>
      <c r="AI370" s="6" t="e">
        <f t="shared" si="199"/>
        <v>#N/A</v>
      </c>
      <c r="AJ370" s="6" t="e">
        <f t="shared" si="184"/>
        <v>#N/A</v>
      </c>
      <c r="AK370" s="6" t="e">
        <f t="shared" si="200"/>
        <v>#N/A</v>
      </c>
      <c r="AL370" s="6" t="e">
        <f t="shared" si="171"/>
        <v>#N/A</v>
      </c>
      <c r="AM370" s="6" t="e">
        <f t="shared" si="185"/>
        <v>#N/A</v>
      </c>
      <c r="AN370" s="6" t="e">
        <f t="shared" si="201"/>
        <v>#N/A</v>
      </c>
      <c r="AO370" s="6" t="e">
        <f t="shared" si="172"/>
        <v>#N/A</v>
      </c>
      <c r="AP370" s="6" t="e">
        <f t="shared" si="173"/>
        <v>#N/A</v>
      </c>
      <c r="AQ370" s="6" t="e">
        <f t="shared" si="174"/>
        <v>#N/A</v>
      </c>
      <c r="AR370" s="6">
        <f t="shared" si="186"/>
        <v>0</v>
      </c>
      <c r="AS370" s="6" t="e">
        <f t="shared" si="202"/>
        <v>#N/A</v>
      </c>
      <c r="AT370" s="6" t="str">
        <f t="shared" si="187"/>
        <v/>
      </c>
      <c r="AU370" s="6" t="str">
        <f t="shared" si="188"/>
        <v/>
      </c>
      <c r="AV370" s="6" t="str">
        <f t="shared" si="175"/>
        <v/>
      </c>
      <c r="AW370" s="103"/>
      <c r="BC370" s="3" t="s">
        <v>1416</v>
      </c>
    </row>
    <row r="371" spans="1:55" s="12" customFormat="1" ht="13.5" customHeight="1" x14ac:dyDescent="0.2">
      <c r="A371" s="163">
        <v>356</v>
      </c>
      <c r="B371" s="7"/>
      <c r="C371" s="7"/>
      <c r="D371" s="120"/>
      <c r="E371" s="7"/>
      <c r="F371" s="7"/>
      <c r="G371" s="219"/>
      <c r="H371" s="7"/>
      <c r="I371" s="7"/>
      <c r="J371" s="9"/>
      <c r="K371" s="843"/>
      <c r="L371" s="838"/>
      <c r="M371" s="428"/>
      <c r="N371" s="429"/>
      <c r="O371" s="430"/>
      <c r="P371" s="422" t="str">
        <f t="shared" si="189"/>
        <v/>
      </c>
      <c r="Q371" s="422" t="str">
        <f t="shared" si="190"/>
        <v/>
      </c>
      <c r="R371" s="423" t="str">
        <f t="shared" si="191"/>
        <v/>
      </c>
      <c r="S371" s="424" t="str">
        <f t="shared" si="192"/>
        <v/>
      </c>
      <c r="T371" s="425" t="str">
        <f t="shared" si="193"/>
        <v/>
      </c>
      <c r="U371" s="425" t="str">
        <f t="shared" si="194"/>
        <v/>
      </c>
      <c r="V371" s="426" t="str">
        <f t="shared" si="195"/>
        <v/>
      </c>
      <c r="W371" s="38"/>
      <c r="X371" s="29" t="str">
        <f t="shared" si="176"/>
        <v/>
      </c>
      <c r="Y371" s="6" t="e">
        <f t="shared" si="177"/>
        <v>#N/A</v>
      </c>
      <c r="Z371" s="6" t="e">
        <f t="shared" si="178"/>
        <v>#N/A</v>
      </c>
      <c r="AA371" s="6" t="e">
        <f t="shared" si="179"/>
        <v>#N/A</v>
      </c>
      <c r="AB371" s="6" t="str">
        <f t="shared" si="180"/>
        <v/>
      </c>
      <c r="AC371" s="10">
        <f t="shared" si="181"/>
        <v>1</v>
      </c>
      <c r="AD371" s="6" t="e">
        <f t="shared" si="196"/>
        <v>#N/A</v>
      </c>
      <c r="AE371" s="6" t="e">
        <f t="shared" si="197"/>
        <v>#N/A</v>
      </c>
      <c r="AF371" s="6" t="e">
        <f t="shared" si="182"/>
        <v>#N/A</v>
      </c>
      <c r="AG371" s="6" t="e">
        <f t="shared" si="198"/>
        <v>#N/A</v>
      </c>
      <c r="AH371" s="11" t="str">
        <f t="shared" si="183"/>
        <v xml:space="preserve"> </v>
      </c>
      <c r="AI371" s="6" t="e">
        <f t="shared" si="199"/>
        <v>#N/A</v>
      </c>
      <c r="AJ371" s="6" t="e">
        <f t="shared" si="184"/>
        <v>#N/A</v>
      </c>
      <c r="AK371" s="6" t="e">
        <f t="shared" si="200"/>
        <v>#N/A</v>
      </c>
      <c r="AL371" s="6" t="e">
        <f t="shared" si="171"/>
        <v>#N/A</v>
      </c>
      <c r="AM371" s="6" t="e">
        <f t="shared" si="185"/>
        <v>#N/A</v>
      </c>
      <c r="AN371" s="6" t="e">
        <f t="shared" si="201"/>
        <v>#N/A</v>
      </c>
      <c r="AO371" s="6" t="e">
        <f t="shared" si="172"/>
        <v>#N/A</v>
      </c>
      <c r="AP371" s="6" t="e">
        <f t="shared" si="173"/>
        <v>#N/A</v>
      </c>
      <c r="AQ371" s="6" t="e">
        <f t="shared" si="174"/>
        <v>#N/A</v>
      </c>
      <c r="AR371" s="6">
        <f t="shared" si="186"/>
        <v>0</v>
      </c>
      <c r="AS371" s="6" t="e">
        <f t="shared" si="202"/>
        <v>#N/A</v>
      </c>
      <c r="AT371" s="6" t="str">
        <f t="shared" si="187"/>
        <v/>
      </c>
      <c r="AU371" s="6" t="str">
        <f t="shared" si="188"/>
        <v/>
      </c>
      <c r="AV371" s="6" t="str">
        <f t="shared" si="175"/>
        <v/>
      </c>
      <c r="AW371" s="103"/>
      <c r="BC371" s="3" t="s">
        <v>1615</v>
      </c>
    </row>
    <row r="372" spans="1:55" s="12" customFormat="1" ht="13.5" customHeight="1" x14ac:dyDescent="0.2">
      <c r="A372" s="163">
        <v>357</v>
      </c>
      <c r="B372" s="7"/>
      <c r="C372" s="7"/>
      <c r="D372" s="120"/>
      <c r="E372" s="7"/>
      <c r="F372" s="7"/>
      <c r="G372" s="219"/>
      <c r="H372" s="7"/>
      <c r="I372" s="7"/>
      <c r="J372" s="9"/>
      <c r="K372" s="843"/>
      <c r="L372" s="838"/>
      <c r="M372" s="428"/>
      <c r="N372" s="429"/>
      <c r="O372" s="430"/>
      <c r="P372" s="422" t="str">
        <f t="shared" si="189"/>
        <v/>
      </c>
      <c r="Q372" s="422" t="str">
        <f t="shared" si="190"/>
        <v/>
      </c>
      <c r="R372" s="423" t="str">
        <f t="shared" si="191"/>
        <v/>
      </c>
      <c r="S372" s="424" t="str">
        <f t="shared" si="192"/>
        <v/>
      </c>
      <c r="T372" s="425" t="str">
        <f t="shared" si="193"/>
        <v/>
      </c>
      <c r="U372" s="425" t="str">
        <f t="shared" si="194"/>
        <v/>
      </c>
      <c r="V372" s="426" t="str">
        <f t="shared" si="195"/>
        <v/>
      </c>
      <c r="W372" s="38"/>
      <c r="X372" s="29" t="str">
        <f t="shared" si="176"/>
        <v/>
      </c>
      <c r="Y372" s="6" t="e">
        <f t="shared" si="177"/>
        <v>#N/A</v>
      </c>
      <c r="Z372" s="6" t="e">
        <f t="shared" si="178"/>
        <v>#N/A</v>
      </c>
      <c r="AA372" s="6" t="e">
        <f t="shared" si="179"/>
        <v>#N/A</v>
      </c>
      <c r="AB372" s="6" t="str">
        <f t="shared" si="180"/>
        <v/>
      </c>
      <c r="AC372" s="10">
        <f t="shared" si="181"/>
        <v>1</v>
      </c>
      <c r="AD372" s="6" t="e">
        <f t="shared" si="196"/>
        <v>#N/A</v>
      </c>
      <c r="AE372" s="6" t="e">
        <f t="shared" si="197"/>
        <v>#N/A</v>
      </c>
      <c r="AF372" s="6" t="e">
        <f t="shared" si="182"/>
        <v>#N/A</v>
      </c>
      <c r="AG372" s="6" t="e">
        <f t="shared" si="198"/>
        <v>#N/A</v>
      </c>
      <c r="AH372" s="11" t="str">
        <f t="shared" si="183"/>
        <v xml:space="preserve"> </v>
      </c>
      <c r="AI372" s="6" t="e">
        <f t="shared" si="199"/>
        <v>#N/A</v>
      </c>
      <c r="AJ372" s="6" t="e">
        <f t="shared" si="184"/>
        <v>#N/A</v>
      </c>
      <c r="AK372" s="6" t="e">
        <f t="shared" si="200"/>
        <v>#N/A</v>
      </c>
      <c r="AL372" s="6" t="e">
        <f t="shared" si="171"/>
        <v>#N/A</v>
      </c>
      <c r="AM372" s="6" t="e">
        <f t="shared" si="185"/>
        <v>#N/A</v>
      </c>
      <c r="AN372" s="6" t="e">
        <f t="shared" si="201"/>
        <v>#N/A</v>
      </c>
      <c r="AO372" s="6" t="e">
        <f t="shared" si="172"/>
        <v>#N/A</v>
      </c>
      <c r="AP372" s="6" t="e">
        <f t="shared" si="173"/>
        <v>#N/A</v>
      </c>
      <c r="AQ372" s="6" t="e">
        <f t="shared" si="174"/>
        <v>#N/A</v>
      </c>
      <c r="AR372" s="6">
        <f t="shared" si="186"/>
        <v>0</v>
      </c>
      <c r="AS372" s="6" t="e">
        <f t="shared" si="202"/>
        <v>#N/A</v>
      </c>
      <c r="AT372" s="6" t="str">
        <f t="shared" si="187"/>
        <v/>
      </c>
      <c r="AU372" s="6" t="str">
        <f t="shared" si="188"/>
        <v/>
      </c>
      <c r="AV372" s="6" t="str">
        <f t="shared" si="175"/>
        <v/>
      </c>
      <c r="AW372" s="103"/>
      <c r="BC372" s="3" t="s">
        <v>1487</v>
      </c>
    </row>
    <row r="373" spans="1:55" s="12" customFormat="1" ht="13.5" customHeight="1" x14ac:dyDescent="0.2">
      <c r="A373" s="163">
        <v>358</v>
      </c>
      <c r="B373" s="7"/>
      <c r="C373" s="7"/>
      <c r="D373" s="120"/>
      <c r="E373" s="7"/>
      <c r="F373" s="7"/>
      <c r="G373" s="219"/>
      <c r="H373" s="7"/>
      <c r="I373" s="7"/>
      <c r="J373" s="9"/>
      <c r="K373" s="843"/>
      <c r="L373" s="838"/>
      <c r="M373" s="428"/>
      <c r="N373" s="429"/>
      <c r="O373" s="430"/>
      <c r="P373" s="422" t="str">
        <f t="shared" si="189"/>
        <v/>
      </c>
      <c r="Q373" s="422" t="str">
        <f t="shared" si="190"/>
        <v/>
      </c>
      <c r="R373" s="423" t="str">
        <f t="shared" si="191"/>
        <v/>
      </c>
      <c r="S373" s="424" t="str">
        <f t="shared" si="192"/>
        <v/>
      </c>
      <c r="T373" s="425" t="str">
        <f t="shared" si="193"/>
        <v/>
      </c>
      <c r="U373" s="425" t="str">
        <f t="shared" si="194"/>
        <v/>
      </c>
      <c r="V373" s="426" t="str">
        <f t="shared" si="195"/>
        <v/>
      </c>
      <c r="W373" s="38"/>
      <c r="X373" s="29" t="str">
        <f t="shared" si="176"/>
        <v/>
      </c>
      <c r="Y373" s="6" t="e">
        <f t="shared" si="177"/>
        <v>#N/A</v>
      </c>
      <c r="Z373" s="6" t="e">
        <f t="shared" si="178"/>
        <v>#N/A</v>
      </c>
      <c r="AA373" s="6" t="e">
        <f t="shared" si="179"/>
        <v>#N/A</v>
      </c>
      <c r="AB373" s="6" t="str">
        <f t="shared" si="180"/>
        <v/>
      </c>
      <c r="AC373" s="10">
        <f t="shared" si="181"/>
        <v>1</v>
      </c>
      <c r="AD373" s="6" t="e">
        <f t="shared" si="196"/>
        <v>#N/A</v>
      </c>
      <c r="AE373" s="6" t="e">
        <f t="shared" si="197"/>
        <v>#N/A</v>
      </c>
      <c r="AF373" s="6" t="e">
        <f t="shared" si="182"/>
        <v>#N/A</v>
      </c>
      <c r="AG373" s="6" t="e">
        <f t="shared" si="198"/>
        <v>#N/A</v>
      </c>
      <c r="AH373" s="11" t="str">
        <f t="shared" si="183"/>
        <v xml:space="preserve"> </v>
      </c>
      <c r="AI373" s="6" t="e">
        <f t="shared" si="199"/>
        <v>#N/A</v>
      </c>
      <c r="AJ373" s="6" t="e">
        <f t="shared" si="184"/>
        <v>#N/A</v>
      </c>
      <c r="AK373" s="6" t="e">
        <f t="shared" si="200"/>
        <v>#N/A</v>
      </c>
      <c r="AL373" s="6" t="e">
        <f t="shared" si="171"/>
        <v>#N/A</v>
      </c>
      <c r="AM373" s="6" t="e">
        <f t="shared" si="185"/>
        <v>#N/A</v>
      </c>
      <c r="AN373" s="6" t="e">
        <f t="shared" si="201"/>
        <v>#N/A</v>
      </c>
      <c r="AO373" s="6" t="e">
        <f t="shared" si="172"/>
        <v>#N/A</v>
      </c>
      <c r="AP373" s="6" t="e">
        <f t="shared" si="173"/>
        <v>#N/A</v>
      </c>
      <c r="AQ373" s="6" t="e">
        <f t="shared" si="174"/>
        <v>#N/A</v>
      </c>
      <c r="AR373" s="6">
        <f t="shared" si="186"/>
        <v>0</v>
      </c>
      <c r="AS373" s="6" t="e">
        <f t="shared" si="202"/>
        <v>#N/A</v>
      </c>
      <c r="AT373" s="6" t="str">
        <f t="shared" si="187"/>
        <v/>
      </c>
      <c r="AU373" s="6" t="str">
        <f t="shared" si="188"/>
        <v/>
      </c>
      <c r="AV373" s="6" t="str">
        <f t="shared" si="175"/>
        <v/>
      </c>
      <c r="AW373" s="103"/>
      <c r="BC373" s="3" t="s">
        <v>1501</v>
      </c>
    </row>
    <row r="374" spans="1:55" s="12" customFormat="1" ht="13.5" customHeight="1" x14ac:dyDescent="0.2">
      <c r="A374" s="163">
        <v>359</v>
      </c>
      <c r="B374" s="7"/>
      <c r="C374" s="7"/>
      <c r="D374" s="120"/>
      <c r="E374" s="7"/>
      <c r="F374" s="7"/>
      <c r="G374" s="219"/>
      <c r="H374" s="7"/>
      <c r="I374" s="7"/>
      <c r="J374" s="9"/>
      <c r="K374" s="843"/>
      <c r="L374" s="838"/>
      <c r="M374" s="428"/>
      <c r="N374" s="429"/>
      <c r="O374" s="430"/>
      <c r="P374" s="422" t="str">
        <f t="shared" si="189"/>
        <v/>
      </c>
      <c r="Q374" s="422" t="str">
        <f t="shared" si="190"/>
        <v/>
      </c>
      <c r="R374" s="423" t="str">
        <f t="shared" si="191"/>
        <v/>
      </c>
      <c r="S374" s="424" t="str">
        <f t="shared" si="192"/>
        <v/>
      </c>
      <c r="T374" s="425" t="str">
        <f t="shared" si="193"/>
        <v/>
      </c>
      <c r="U374" s="425" t="str">
        <f t="shared" si="194"/>
        <v/>
      </c>
      <c r="V374" s="426" t="str">
        <f t="shared" si="195"/>
        <v/>
      </c>
      <c r="W374" s="38"/>
      <c r="X374" s="29" t="str">
        <f t="shared" si="176"/>
        <v/>
      </c>
      <c r="Y374" s="6" t="e">
        <f t="shared" si="177"/>
        <v>#N/A</v>
      </c>
      <c r="Z374" s="6" t="e">
        <f t="shared" si="178"/>
        <v>#N/A</v>
      </c>
      <c r="AA374" s="6" t="e">
        <f t="shared" si="179"/>
        <v>#N/A</v>
      </c>
      <c r="AB374" s="6" t="str">
        <f t="shared" si="180"/>
        <v/>
      </c>
      <c r="AC374" s="10">
        <f t="shared" si="181"/>
        <v>1</v>
      </c>
      <c r="AD374" s="6" t="e">
        <f t="shared" si="196"/>
        <v>#N/A</v>
      </c>
      <c r="AE374" s="6" t="e">
        <f t="shared" si="197"/>
        <v>#N/A</v>
      </c>
      <c r="AF374" s="6" t="e">
        <f t="shared" si="182"/>
        <v>#N/A</v>
      </c>
      <c r="AG374" s="6" t="e">
        <f t="shared" si="198"/>
        <v>#N/A</v>
      </c>
      <c r="AH374" s="11" t="str">
        <f t="shared" si="183"/>
        <v xml:space="preserve"> </v>
      </c>
      <c r="AI374" s="6" t="e">
        <f t="shared" si="199"/>
        <v>#N/A</v>
      </c>
      <c r="AJ374" s="6" t="e">
        <f t="shared" si="184"/>
        <v>#N/A</v>
      </c>
      <c r="AK374" s="6" t="e">
        <f t="shared" si="200"/>
        <v>#N/A</v>
      </c>
      <c r="AL374" s="6" t="e">
        <f t="shared" si="171"/>
        <v>#N/A</v>
      </c>
      <c r="AM374" s="6" t="e">
        <f t="shared" si="185"/>
        <v>#N/A</v>
      </c>
      <c r="AN374" s="6" t="e">
        <f t="shared" si="201"/>
        <v>#N/A</v>
      </c>
      <c r="AO374" s="6" t="e">
        <f t="shared" si="172"/>
        <v>#N/A</v>
      </c>
      <c r="AP374" s="6" t="e">
        <f t="shared" si="173"/>
        <v>#N/A</v>
      </c>
      <c r="AQ374" s="6" t="e">
        <f t="shared" si="174"/>
        <v>#N/A</v>
      </c>
      <c r="AR374" s="6">
        <f t="shared" si="186"/>
        <v>0</v>
      </c>
      <c r="AS374" s="6" t="e">
        <f t="shared" si="202"/>
        <v>#N/A</v>
      </c>
      <c r="AT374" s="6" t="str">
        <f t="shared" si="187"/>
        <v/>
      </c>
      <c r="AU374" s="6" t="str">
        <f t="shared" si="188"/>
        <v/>
      </c>
      <c r="AV374" s="6" t="str">
        <f t="shared" si="175"/>
        <v/>
      </c>
      <c r="AW374" s="103"/>
      <c r="BC374" s="3" t="s">
        <v>1616</v>
      </c>
    </row>
    <row r="375" spans="1:55" s="12" customFormat="1" ht="13.5" customHeight="1" x14ac:dyDescent="0.2">
      <c r="A375" s="163">
        <v>360</v>
      </c>
      <c r="B375" s="7"/>
      <c r="C375" s="7"/>
      <c r="D375" s="120"/>
      <c r="E375" s="7"/>
      <c r="F375" s="7"/>
      <c r="G375" s="219"/>
      <c r="H375" s="7"/>
      <c r="I375" s="7"/>
      <c r="J375" s="9"/>
      <c r="K375" s="843"/>
      <c r="L375" s="838"/>
      <c r="M375" s="428"/>
      <c r="N375" s="429"/>
      <c r="O375" s="430"/>
      <c r="P375" s="422" t="str">
        <f t="shared" si="189"/>
        <v/>
      </c>
      <c r="Q375" s="422" t="str">
        <f t="shared" si="190"/>
        <v/>
      </c>
      <c r="R375" s="423" t="str">
        <f t="shared" si="191"/>
        <v/>
      </c>
      <c r="S375" s="424" t="str">
        <f t="shared" si="192"/>
        <v/>
      </c>
      <c r="T375" s="425" t="str">
        <f t="shared" si="193"/>
        <v/>
      </c>
      <c r="U375" s="425" t="str">
        <f t="shared" si="194"/>
        <v/>
      </c>
      <c r="V375" s="426" t="str">
        <f t="shared" si="195"/>
        <v/>
      </c>
      <c r="W375" s="38"/>
      <c r="X375" s="29" t="str">
        <f t="shared" si="176"/>
        <v/>
      </c>
      <c r="Y375" s="6" t="e">
        <f t="shared" si="177"/>
        <v>#N/A</v>
      </c>
      <c r="Z375" s="6" t="e">
        <f t="shared" si="178"/>
        <v>#N/A</v>
      </c>
      <c r="AA375" s="6" t="e">
        <f t="shared" si="179"/>
        <v>#N/A</v>
      </c>
      <c r="AB375" s="6" t="str">
        <f t="shared" si="180"/>
        <v/>
      </c>
      <c r="AC375" s="10">
        <f t="shared" si="181"/>
        <v>1</v>
      </c>
      <c r="AD375" s="6" t="e">
        <f t="shared" si="196"/>
        <v>#N/A</v>
      </c>
      <c r="AE375" s="6" t="e">
        <f t="shared" si="197"/>
        <v>#N/A</v>
      </c>
      <c r="AF375" s="6" t="e">
        <f t="shared" si="182"/>
        <v>#N/A</v>
      </c>
      <c r="AG375" s="6" t="e">
        <f t="shared" si="198"/>
        <v>#N/A</v>
      </c>
      <c r="AH375" s="11" t="str">
        <f t="shared" si="183"/>
        <v xml:space="preserve"> </v>
      </c>
      <c r="AI375" s="6" t="e">
        <f t="shared" si="199"/>
        <v>#N/A</v>
      </c>
      <c r="AJ375" s="6" t="e">
        <f t="shared" si="184"/>
        <v>#N/A</v>
      </c>
      <c r="AK375" s="6" t="e">
        <f t="shared" si="200"/>
        <v>#N/A</v>
      </c>
      <c r="AL375" s="6" t="e">
        <f t="shared" si="171"/>
        <v>#N/A</v>
      </c>
      <c r="AM375" s="6" t="e">
        <f t="shared" si="185"/>
        <v>#N/A</v>
      </c>
      <c r="AN375" s="6" t="e">
        <f t="shared" si="201"/>
        <v>#N/A</v>
      </c>
      <c r="AO375" s="6" t="e">
        <f t="shared" si="172"/>
        <v>#N/A</v>
      </c>
      <c r="AP375" s="6" t="e">
        <f t="shared" si="173"/>
        <v>#N/A</v>
      </c>
      <c r="AQ375" s="6" t="e">
        <f t="shared" si="174"/>
        <v>#N/A</v>
      </c>
      <c r="AR375" s="6">
        <f t="shared" si="186"/>
        <v>0</v>
      </c>
      <c r="AS375" s="6" t="e">
        <f t="shared" si="202"/>
        <v>#N/A</v>
      </c>
      <c r="AT375" s="6" t="str">
        <f t="shared" si="187"/>
        <v/>
      </c>
      <c r="AU375" s="6" t="str">
        <f t="shared" si="188"/>
        <v/>
      </c>
      <c r="AV375" s="6" t="str">
        <f t="shared" si="175"/>
        <v/>
      </c>
      <c r="AW375" s="103"/>
      <c r="BC375" s="3" t="s">
        <v>1494</v>
      </c>
    </row>
    <row r="376" spans="1:55" s="12" customFormat="1" ht="13.5" customHeight="1" x14ac:dyDescent="0.2">
      <c r="A376" s="163">
        <v>361</v>
      </c>
      <c r="B376" s="7"/>
      <c r="C376" s="7"/>
      <c r="D376" s="120"/>
      <c r="E376" s="7"/>
      <c r="F376" s="7"/>
      <c r="G376" s="219"/>
      <c r="H376" s="7"/>
      <c r="I376" s="7"/>
      <c r="J376" s="9"/>
      <c r="K376" s="843"/>
      <c r="L376" s="838"/>
      <c r="M376" s="428"/>
      <c r="N376" s="429"/>
      <c r="O376" s="430"/>
      <c r="P376" s="422" t="str">
        <f t="shared" si="189"/>
        <v/>
      </c>
      <c r="Q376" s="422" t="str">
        <f t="shared" si="190"/>
        <v/>
      </c>
      <c r="R376" s="423" t="str">
        <f t="shared" si="191"/>
        <v/>
      </c>
      <c r="S376" s="424" t="str">
        <f t="shared" si="192"/>
        <v/>
      </c>
      <c r="T376" s="425" t="str">
        <f t="shared" si="193"/>
        <v/>
      </c>
      <c r="U376" s="425" t="str">
        <f t="shared" si="194"/>
        <v/>
      </c>
      <c r="V376" s="426" t="str">
        <f t="shared" si="195"/>
        <v/>
      </c>
      <c r="W376" s="38"/>
      <c r="X376" s="29" t="str">
        <f t="shared" si="176"/>
        <v/>
      </c>
      <c r="Y376" s="6" t="e">
        <f t="shared" si="177"/>
        <v>#N/A</v>
      </c>
      <c r="Z376" s="6" t="e">
        <f t="shared" si="178"/>
        <v>#N/A</v>
      </c>
      <c r="AA376" s="6" t="e">
        <f t="shared" si="179"/>
        <v>#N/A</v>
      </c>
      <c r="AB376" s="6" t="str">
        <f t="shared" si="180"/>
        <v/>
      </c>
      <c r="AC376" s="10">
        <f t="shared" si="181"/>
        <v>1</v>
      </c>
      <c r="AD376" s="6" t="e">
        <f t="shared" si="196"/>
        <v>#N/A</v>
      </c>
      <c r="AE376" s="6" t="e">
        <f t="shared" si="197"/>
        <v>#N/A</v>
      </c>
      <c r="AF376" s="6" t="e">
        <f t="shared" si="182"/>
        <v>#N/A</v>
      </c>
      <c r="AG376" s="6" t="e">
        <f t="shared" si="198"/>
        <v>#N/A</v>
      </c>
      <c r="AH376" s="11" t="str">
        <f t="shared" si="183"/>
        <v xml:space="preserve"> </v>
      </c>
      <c r="AI376" s="6" t="e">
        <f t="shared" si="199"/>
        <v>#N/A</v>
      </c>
      <c r="AJ376" s="6" t="e">
        <f t="shared" si="184"/>
        <v>#N/A</v>
      </c>
      <c r="AK376" s="6" t="e">
        <f t="shared" si="200"/>
        <v>#N/A</v>
      </c>
      <c r="AL376" s="6" t="e">
        <f t="shared" si="171"/>
        <v>#N/A</v>
      </c>
      <c r="AM376" s="6" t="e">
        <f t="shared" si="185"/>
        <v>#N/A</v>
      </c>
      <c r="AN376" s="6" t="e">
        <f t="shared" si="201"/>
        <v>#N/A</v>
      </c>
      <c r="AO376" s="6" t="e">
        <f t="shared" si="172"/>
        <v>#N/A</v>
      </c>
      <c r="AP376" s="6" t="e">
        <f t="shared" si="173"/>
        <v>#N/A</v>
      </c>
      <c r="AQ376" s="6" t="e">
        <f t="shared" si="174"/>
        <v>#N/A</v>
      </c>
      <c r="AR376" s="6">
        <f t="shared" si="186"/>
        <v>0</v>
      </c>
      <c r="AS376" s="6" t="e">
        <f t="shared" si="202"/>
        <v>#N/A</v>
      </c>
      <c r="AT376" s="6" t="str">
        <f t="shared" si="187"/>
        <v/>
      </c>
      <c r="AU376" s="6" t="str">
        <f t="shared" si="188"/>
        <v/>
      </c>
      <c r="AV376" s="6" t="str">
        <f t="shared" si="175"/>
        <v/>
      </c>
      <c r="AW376" s="103"/>
      <c r="BC376" s="3" t="s">
        <v>1508</v>
      </c>
    </row>
    <row r="377" spans="1:55" s="12" customFormat="1" ht="13.5" customHeight="1" x14ac:dyDescent="0.2">
      <c r="A377" s="163">
        <v>362</v>
      </c>
      <c r="B377" s="7"/>
      <c r="C377" s="7"/>
      <c r="D377" s="120"/>
      <c r="E377" s="7"/>
      <c r="F377" s="7"/>
      <c r="G377" s="219"/>
      <c r="H377" s="7"/>
      <c r="I377" s="7"/>
      <c r="J377" s="9"/>
      <c r="K377" s="843"/>
      <c r="L377" s="838"/>
      <c r="M377" s="428"/>
      <c r="N377" s="429"/>
      <c r="O377" s="430"/>
      <c r="P377" s="422" t="str">
        <f t="shared" si="189"/>
        <v/>
      </c>
      <c r="Q377" s="422" t="str">
        <f t="shared" si="190"/>
        <v/>
      </c>
      <c r="R377" s="423" t="str">
        <f t="shared" si="191"/>
        <v/>
      </c>
      <c r="S377" s="424" t="str">
        <f t="shared" si="192"/>
        <v/>
      </c>
      <c r="T377" s="425" t="str">
        <f t="shared" si="193"/>
        <v/>
      </c>
      <c r="U377" s="425" t="str">
        <f t="shared" si="194"/>
        <v/>
      </c>
      <c r="V377" s="426" t="str">
        <f t="shared" si="195"/>
        <v/>
      </c>
      <c r="W377" s="38"/>
      <c r="X377" s="29" t="str">
        <f t="shared" si="176"/>
        <v/>
      </c>
      <c r="Y377" s="6" t="e">
        <f t="shared" si="177"/>
        <v>#N/A</v>
      </c>
      <c r="Z377" s="6" t="e">
        <f t="shared" si="178"/>
        <v>#N/A</v>
      </c>
      <c r="AA377" s="6" t="e">
        <f t="shared" si="179"/>
        <v>#N/A</v>
      </c>
      <c r="AB377" s="6" t="str">
        <f t="shared" si="180"/>
        <v/>
      </c>
      <c r="AC377" s="10">
        <f t="shared" si="181"/>
        <v>1</v>
      </c>
      <c r="AD377" s="6" t="e">
        <f t="shared" si="196"/>
        <v>#N/A</v>
      </c>
      <c r="AE377" s="6" t="e">
        <f t="shared" si="197"/>
        <v>#N/A</v>
      </c>
      <c r="AF377" s="6" t="e">
        <f t="shared" si="182"/>
        <v>#N/A</v>
      </c>
      <c r="AG377" s="6" t="e">
        <f t="shared" si="198"/>
        <v>#N/A</v>
      </c>
      <c r="AH377" s="11" t="str">
        <f t="shared" si="183"/>
        <v xml:space="preserve"> </v>
      </c>
      <c r="AI377" s="6" t="e">
        <f t="shared" si="199"/>
        <v>#N/A</v>
      </c>
      <c r="AJ377" s="6" t="e">
        <f t="shared" si="184"/>
        <v>#N/A</v>
      </c>
      <c r="AK377" s="6" t="e">
        <f t="shared" si="200"/>
        <v>#N/A</v>
      </c>
      <c r="AL377" s="6" t="e">
        <f t="shared" si="171"/>
        <v>#N/A</v>
      </c>
      <c r="AM377" s="6" t="e">
        <f t="shared" si="185"/>
        <v>#N/A</v>
      </c>
      <c r="AN377" s="6" t="e">
        <f t="shared" si="201"/>
        <v>#N/A</v>
      </c>
      <c r="AO377" s="6" t="e">
        <f t="shared" si="172"/>
        <v>#N/A</v>
      </c>
      <c r="AP377" s="6" t="e">
        <f t="shared" si="173"/>
        <v>#N/A</v>
      </c>
      <c r="AQ377" s="6" t="e">
        <f t="shared" si="174"/>
        <v>#N/A</v>
      </c>
      <c r="AR377" s="6">
        <f t="shared" si="186"/>
        <v>0</v>
      </c>
      <c r="AS377" s="6" t="e">
        <f t="shared" si="202"/>
        <v>#N/A</v>
      </c>
      <c r="AT377" s="6" t="str">
        <f t="shared" si="187"/>
        <v/>
      </c>
      <c r="AU377" s="6" t="str">
        <f t="shared" si="188"/>
        <v/>
      </c>
      <c r="AV377" s="6" t="str">
        <f t="shared" si="175"/>
        <v/>
      </c>
      <c r="AW377" s="103"/>
      <c r="BC377" s="3" t="s">
        <v>496</v>
      </c>
    </row>
    <row r="378" spans="1:55" s="12" customFormat="1" ht="13.5" customHeight="1" x14ac:dyDescent="0.2">
      <c r="A378" s="163">
        <v>363</v>
      </c>
      <c r="B378" s="7"/>
      <c r="C378" s="7"/>
      <c r="D378" s="120"/>
      <c r="E378" s="7"/>
      <c r="F378" s="7"/>
      <c r="G378" s="219"/>
      <c r="H378" s="7"/>
      <c r="I378" s="7"/>
      <c r="J378" s="9"/>
      <c r="K378" s="843"/>
      <c r="L378" s="838"/>
      <c r="M378" s="428"/>
      <c r="N378" s="429"/>
      <c r="O378" s="430"/>
      <c r="P378" s="422" t="str">
        <f t="shared" si="189"/>
        <v/>
      </c>
      <c r="Q378" s="422" t="str">
        <f t="shared" si="190"/>
        <v/>
      </c>
      <c r="R378" s="423" t="str">
        <f t="shared" si="191"/>
        <v/>
      </c>
      <c r="S378" s="424" t="str">
        <f t="shared" si="192"/>
        <v/>
      </c>
      <c r="T378" s="425" t="str">
        <f t="shared" si="193"/>
        <v/>
      </c>
      <c r="U378" s="425" t="str">
        <f t="shared" si="194"/>
        <v/>
      </c>
      <c r="V378" s="426" t="str">
        <f t="shared" si="195"/>
        <v/>
      </c>
      <c r="W378" s="38"/>
      <c r="X378" s="29" t="str">
        <f t="shared" si="176"/>
        <v/>
      </c>
      <c r="Y378" s="6" t="e">
        <f t="shared" si="177"/>
        <v>#N/A</v>
      </c>
      <c r="Z378" s="6" t="e">
        <f t="shared" si="178"/>
        <v>#N/A</v>
      </c>
      <c r="AA378" s="6" t="e">
        <f t="shared" si="179"/>
        <v>#N/A</v>
      </c>
      <c r="AB378" s="6" t="str">
        <f t="shared" si="180"/>
        <v/>
      </c>
      <c r="AC378" s="10">
        <f t="shared" si="181"/>
        <v>1</v>
      </c>
      <c r="AD378" s="6" t="e">
        <f t="shared" si="196"/>
        <v>#N/A</v>
      </c>
      <c r="AE378" s="6" t="e">
        <f t="shared" si="197"/>
        <v>#N/A</v>
      </c>
      <c r="AF378" s="6" t="e">
        <f t="shared" si="182"/>
        <v>#N/A</v>
      </c>
      <c r="AG378" s="6" t="e">
        <f t="shared" si="198"/>
        <v>#N/A</v>
      </c>
      <c r="AH378" s="11" t="str">
        <f t="shared" si="183"/>
        <v xml:space="preserve"> </v>
      </c>
      <c r="AI378" s="6" t="e">
        <f t="shared" si="199"/>
        <v>#N/A</v>
      </c>
      <c r="AJ378" s="6" t="e">
        <f t="shared" si="184"/>
        <v>#N/A</v>
      </c>
      <c r="AK378" s="6" t="e">
        <f t="shared" si="200"/>
        <v>#N/A</v>
      </c>
      <c r="AL378" s="6" t="e">
        <f t="shared" si="171"/>
        <v>#N/A</v>
      </c>
      <c r="AM378" s="6" t="e">
        <f t="shared" si="185"/>
        <v>#N/A</v>
      </c>
      <c r="AN378" s="6" t="e">
        <f t="shared" si="201"/>
        <v>#N/A</v>
      </c>
      <c r="AO378" s="6" t="e">
        <f t="shared" si="172"/>
        <v>#N/A</v>
      </c>
      <c r="AP378" s="6" t="e">
        <f t="shared" si="173"/>
        <v>#N/A</v>
      </c>
      <c r="AQ378" s="6" t="e">
        <f t="shared" si="174"/>
        <v>#N/A</v>
      </c>
      <c r="AR378" s="6">
        <f t="shared" si="186"/>
        <v>0</v>
      </c>
      <c r="AS378" s="6" t="e">
        <f t="shared" si="202"/>
        <v>#N/A</v>
      </c>
      <c r="AT378" s="6" t="str">
        <f t="shared" si="187"/>
        <v/>
      </c>
      <c r="AU378" s="6" t="str">
        <f t="shared" si="188"/>
        <v/>
      </c>
      <c r="AV378" s="6" t="str">
        <f t="shared" si="175"/>
        <v/>
      </c>
      <c r="AW378" s="103"/>
      <c r="BC378" s="3" t="s">
        <v>247</v>
      </c>
    </row>
    <row r="379" spans="1:55" s="12" customFormat="1" ht="13.5" customHeight="1" x14ac:dyDescent="0.2">
      <c r="A379" s="163">
        <v>364</v>
      </c>
      <c r="B379" s="7"/>
      <c r="C379" s="7"/>
      <c r="D379" s="120"/>
      <c r="E379" s="7"/>
      <c r="F379" s="7"/>
      <c r="G379" s="219"/>
      <c r="H379" s="7"/>
      <c r="I379" s="7"/>
      <c r="J379" s="9"/>
      <c r="K379" s="843"/>
      <c r="L379" s="838"/>
      <c r="M379" s="428"/>
      <c r="N379" s="429"/>
      <c r="O379" s="430"/>
      <c r="P379" s="422" t="str">
        <f t="shared" si="189"/>
        <v/>
      </c>
      <c r="Q379" s="422" t="str">
        <f t="shared" si="190"/>
        <v/>
      </c>
      <c r="R379" s="423" t="str">
        <f t="shared" si="191"/>
        <v/>
      </c>
      <c r="S379" s="424" t="str">
        <f t="shared" si="192"/>
        <v/>
      </c>
      <c r="T379" s="425" t="str">
        <f t="shared" si="193"/>
        <v/>
      </c>
      <c r="U379" s="425" t="str">
        <f t="shared" si="194"/>
        <v/>
      </c>
      <c r="V379" s="426" t="str">
        <f t="shared" si="195"/>
        <v/>
      </c>
      <c r="W379" s="38"/>
      <c r="X379" s="29" t="str">
        <f t="shared" si="176"/>
        <v/>
      </c>
      <c r="Y379" s="6" t="e">
        <f t="shared" si="177"/>
        <v>#N/A</v>
      </c>
      <c r="Z379" s="6" t="e">
        <f t="shared" si="178"/>
        <v>#N/A</v>
      </c>
      <c r="AA379" s="6" t="e">
        <f t="shared" si="179"/>
        <v>#N/A</v>
      </c>
      <c r="AB379" s="6" t="str">
        <f t="shared" si="180"/>
        <v/>
      </c>
      <c r="AC379" s="10">
        <f t="shared" si="181"/>
        <v>1</v>
      </c>
      <c r="AD379" s="6" t="e">
        <f t="shared" si="196"/>
        <v>#N/A</v>
      </c>
      <c r="AE379" s="6" t="e">
        <f t="shared" si="197"/>
        <v>#N/A</v>
      </c>
      <c r="AF379" s="6" t="e">
        <f t="shared" si="182"/>
        <v>#N/A</v>
      </c>
      <c r="AG379" s="6" t="e">
        <f t="shared" si="198"/>
        <v>#N/A</v>
      </c>
      <c r="AH379" s="11" t="str">
        <f t="shared" si="183"/>
        <v xml:space="preserve"> </v>
      </c>
      <c r="AI379" s="6" t="e">
        <f t="shared" si="199"/>
        <v>#N/A</v>
      </c>
      <c r="AJ379" s="6" t="e">
        <f t="shared" si="184"/>
        <v>#N/A</v>
      </c>
      <c r="AK379" s="6" t="e">
        <f t="shared" si="200"/>
        <v>#N/A</v>
      </c>
      <c r="AL379" s="6" t="e">
        <f t="shared" si="171"/>
        <v>#N/A</v>
      </c>
      <c r="AM379" s="6" t="e">
        <f t="shared" si="185"/>
        <v>#N/A</v>
      </c>
      <c r="AN379" s="6" t="e">
        <f t="shared" si="201"/>
        <v>#N/A</v>
      </c>
      <c r="AO379" s="6" t="e">
        <f t="shared" si="172"/>
        <v>#N/A</v>
      </c>
      <c r="AP379" s="6" t="e">
        <f t="shared" si="173"/>
        <v>#N/A</v>
      </c>
      <c r="AQ379" s="6" t="e">
        <f t="shared" si="174"/>
        <v>#N/A</v>
      </c>
      <c r="AR379" s="6">
        <f t="shared" si="186"/>
        <v>0</v>
      </c>
      <c r="AS379" s="6" t="e">
        <f t="shared" si="202"/>
        <v>#N/A</v>
      </c>
      <c r="AT379" s="6" t="str">
        <f t="shared" si="187"/>
        <v/>
      </c>
      <c r="AU379" s="6" t="str">
        <f t="shared" si="188"/>
        <v/>
      </c>
      <c r="AV379" s="6" t="str">
        <f t="shared" si="175"/>
        <v/>
      </c>
      <c r="AW379" s="103"/>
      <c r="BC379" s="3" t="s">
        <v>259</v>
      </c>
    </row>
    <row r="380" spans="1:55" s="12" customFormat="1" ht="13.5" customHeight="1" x14ac:dyDescent="0.2">
      <c r="A380" s="163">
        <v>365</v>
      </c>
      <c r="B380" s="7"/>
      <c r="C380" s="7"/>
      <c r="D380" s="120"/>
      <c r="E380" s="7"/>
      <c r="F380" s="7"/>
      <c r="G380" s="219"/>
      <c r="H380" s="7"/>
      <c r="I380" s="7"/>
      <c r="J380" s="9"/>
      <c r="K380" s="843"/>
      <c r="L380" s="838"/>
      <c r="M380" s="428"/>
      <c r="N380" s="429"/>
      <c r="O380" s="430"/>
      <c r="P380" s="422" t="str">
        <f t="shared" si="189"/>
        <v/>
      </c>
      <c r="Q380" s="422" t="str">
        <f t="shared" si="190"/>
        <v/>
      </c>
      <c r="R380" s="423" t="str">
        <f t="shared" si="191"/>
        <v/>
      </c>
      <c r="S380" s="424" t="str">
        <f t="shared" si="192"/>
        <v/>
      </c>
      <c r="T380" s="425" t="str">
        <f t="shared" si="193"/>
        <v/>
      </c>
      <c r="U380" s="425" t="str">
        <f t="shared" si="194"/>
        <v/>
      </c>
      <c r="V380" s="426" t="str">
        <f t="shared" si="195"/>
        <v/>
      </c>
      <c r="W380" s="38"/>
      <c r="X380" s="29" t="str">
        <f t="shared" si="176"/>
        <v/>
      </c>
      <c r="Y380" s="6" t="e">
        <f t="shared" si="177"/>
        <v>#N/A</v>
      </c>
      <c r="Z380" s="6" t="e">
        <f t="shared" si="178"/>
        <v>#N/A</v>
      </c>
      <c r="AA380" s="6" t="e">
        <f t="shared" si="179"/>
        <v>#N/A</v>
      </c>
      <c r="AB380" s="6" t="str">
        <f t="shared" si="180"/>
        <v/>
      </c>
      <c r="AC380" s="10">
        <f t="shared" si="181"/>
        <v>1</v>
      </c>
      <c r="AD380" s="6" t="e">
        <f t="shared" si="196"/>
        <v>#N/A</v>
      </c>
      <c r="AE380" s="6" t="e">
        <f t="shared" si="197"/>
        <v>#N/A</v>
      </c>
      <c r="AF380" s="6" t="e">
        <f t="shared" si="182"/>
        <v>#N/A</v>
      </c>
      <c r="AG380" s="6" t="e">
        <f t="shared" si="198"/>
        <v>#N/A</v>
      </c>
      <c r="AH380" s="11" t="str">
        <f t="shared" si="183"/>
        <v xml:space="preserve"> </v>
      </c>
      <c r="AI380" s="6" t="e">
        <f t="shared" si="199"/>
        <v>#N/A</v>
      </c>
      <c r="AJ380" s="6" t="e">
        <f t="shared" si="184"/>
        <v>#N/A</v>
      </c>
      <c r="AK380" s="6" t="e">
        <f t="shared" si="200"/>
        <v>#N/A</v>
      </c>
      <c r="AL380" s="6" t="e">
        <f t="shared" si="171"/>
        <v>#N/A</v>
      </c>
      <c r="AM380" s="6" t="e">
        <f t="shared" si="185"/>
        <v>#N/A</v>
      </c>
      <c r="AN380" s="6" t="e">
        <f t="shared" si="201"/>
        <v>#N/A</v>
      </c>
      <c r="AO380" s="6" t="e">
        <f t="shared" si="172"/>
        <v>#N/A</v>
      </c>
      <c r="AP380" s="6" t="e">
        <f t="shared" si="173"/>
        <v>#N/A</v>
      </c>
      <c r="AQ380" s="6" t="e">
        <f t="shared" si="174"/>
        <v>#N/A</v>
      </c>
      <c r="AR380" s="6">
        <f t="shared" si="186"/>
        <v>0</v>
      </c>
      <c r="AS380" s="6" t="e">
        <f t="shared" si="202"/>
        <v>#N/A</v>
      </c>
      <c r="AT380" s="6" t="str">
        <f t="shared" si="187"/>
        <v/>
      </c>
      <c r="AU380" s="6" t="str">
        <f t="shared" si="188"/>
        <v/>
      </c>
      <c r="AV380" s="6" t="str">
        <f t="shared" si="175"/>
        <v/>
      </c>
      <c r="AW380" s="103"/>
      <c r="BC380" s="3" t="s">
        <v>269</v>
      </c>
    </row>
    <row r="381" spans="1:55" s="12" customFormat="1" ht="13.5" customHeight="1" x14ac:dyDescent="0.2">
      <c r="A381" s="163">
        <v>366</v>
      </c>
      <c r="B381" s="7"/>
      <c r="C381" s="7"/>
      <c r="D381" s="120"/>
      <c r="E381" s="7"/>
      <c r="F381" s="7"/>
      <c r="G381" s="219"/>
      <c r="H381" s="7"/>
      <c r="I381" s="7"/>
      <c r="J381" s="9"/>
      <c r="K381" s="843"/>
      <c r="L381" s="838"/>
      <c r="M381" s="428"/>
      <c r="N381" s="429"/>
      <c r="O381" s="430"/>
      <c r="P381" s="422" t="str">
        <f t="shared" si="189"/>
        <v/>
      </c>
      <c r="Q381" s="422" t="str">
        <f t="shared" si="190"/>
        <v/>
      </c>
      <c r="R381" s="423" t="str">
        <f t="shared" si="191"/>
        <v/>
      </c>
      <c r="S381" s="424" t="str">
        <f t="shared" si="192"/>
        <v/>
      </c>
      <c r="T381" s="425" t="str">
        <f t="shared" si="193"/>
        <v/>
      </c>
      <c r="U381" s="425" t="str">
        <f t="shared" si="194"/>
        <v/>
      </c>
      <c r="V381" s="426" t="str">
        <f t="shared" si="195"/>
        <v/>
      </c>
      <c r="W381" s="38"/>
      <c r="X381" s="29" t="str">
        <f t="shared" si="176"/>
        <v/>
      </c>
      <c r="Y381" s="6" t="e">
        <f t="shared" si="177"/>
        <v>#N/A</v>
      </c>
      <c r="Z381" s="6" t="e">
        <f t="shared" si="178"/>
        <v>#N/A</v>
      </c>
      <c r="AA381" s="6" t="e">
        <f t="shared" si="179"/>
        <v>#N/A</v>
      </c>
      <c r="AB381" s="6" t="str">
        <f t="shared" si="180"/>
        <v/>
      </c>
      <c r="AC381" s="10">
        <f t="shared" si="181"/>
        <v>1</v>
      </c>
      <c r="AD381" s="6" t="e">
        <f t="shared" si="196"/>
        <v>#N/A</v>
      </c>
      <c r="AE381" s="6" t="e">
        <f t="shared" si="197"/>
        <v>#N/A</v>
      </c>
      <c r="AF381" s="6" t="e">
        <f t="shared" si="182"/>
        <v>#N/A</v>
      </c>
      <c r="AG381" s="6" t="e">
        <f t="shared" si="198"/>
        <v>#N/A</v>
      </c>
      <c r="AH381" s="11" t="str">
        <f t="shared" si="183"/>
        <v xml:space="preserve"> </v>
      </c>
      <c r="AI381" s="6" t="e">
        <f t="shared" si="199"/>
        <v>#N/A</v>
      </c>
      <c r="AJ381" s="6" t="e">
        <f t="shared" si="184"/>
        <v>#N/A</v>
      </c>
      <c r="AK381" s="6" t="e">
        <f t="shared" si="200"/>
        <v>#N/A</v>
      </c>
      <c r="AL381" s="6" t="e">
        <f t="shared" si="171"/>
        <v>#N/A</v>
      </c>
      <c r="AM381" s="6" t="e">
        <f t="shared" si="185"/>
        <v>#N/A</v>
      </c>
      <c r="AN381" s="6" t="e">
        <f t="shared" si="201"/>
        <v>#N/A</v>
      </c>
      <c r="AO381" s="6" t="e">
        <f t="shared" si="172"/>
        <v>#N/A</v>
      </c>
      <c r="AP381" s="6" t="e">
        <f t="shared" si="173"/>
        <v>#N/A</v>
      </c>
      <c r="AQ381" s="6" t="e">
        <f t="shared" si="174"/>
        <v>#N/A</v>
      </c>
      <c r="AR381" s="6">
        <f t="shared" si="186"/>
        <v>0</v>
      </c>
      <c r="AS381" s="6" t="e">
        <f t="shared" si="202"/>
        <v>#N/A</v>
      </c>
      <c r="AT381" s="6" t="str">
        <f t="shared" si="187"/>
        <v/>
      </c>
      <c r="AU381" s="6" t="str">
        <f t="shared" si="188"/>
        <v/>
      </c>
      <c r="AV381" s="6" t="str">
        <f t="shared" si="175"/>
        <v/>
      </c>
      <c r="AW381" s="103"/>
      <c r="BC381" s="3" t="s">
        <v>495</v>
      </c>
    </row>
    <row r="382" spans="1:55" s="12" customFormat="1" ht="13.5" customHeight="1" x14ac:dyDescent="0.2">
      <c r="A382" s="163">
        <v>367</v>
      </c>
      <c r="B382" s="7"/>
      <c r="C382" s="7"/>
      <c r="D382" s="120"/>
      <c r="E382" s="7"/>
      <c r="F382" s="7"/>
      <c r="G382" s="219"/>
      <c r="H382" s="7"/>
      <c r="I382" s="7"/>
      <c r="J382" s="9"/>
      <c r="K382" s="843"/>
      <c r="L382" s="838"/>
      <c r="M382" s="428"/>
      <c r="N382" s="429"/>
      <c r="O382" s="430"/>
      <c r="P382" s="422" t="str">
        <f t="shared" si="189"/>
        <v/>
      </c>
      <c r="Q382" s="422" t="str">
        <f t="shared" si="190"/>
        <v/>
      </c>
      <c r="R382" s="423" t="str">
        <f t="shared" si="191"/>
        <v/>
      </c>
      <c r="S382" s="424" t="str">
        <f t="shared" si="192"/>
        <v/>
      </c>
      <c r="T382" s="425" t="str">
        <f t="shared" si="193"/>
        <v/>
      </c>
      <c r="U382" s="425" t="str">
        <f t="shared" si="194"/>
        <v/>
      </c>
      <c r="V382" s="426" t="str">
        <f t="shared" si="195"/>
        <v/>
      </c>
      <c r="W382" s="38"/>
      <c r="X382" s="29" t="str">
        <f t="shared" si="176"/>
        <v/>
      </c>
      <c r="Y382" s="6" t="e">
        <f t="shared" si="177"/>
        <v>#N/A</v>
      </c>
      <c r="Z382" s="6" t="e">
        <f t="shared" si="178"/>
        <v>#N/A</v>
      </c>
      <c r="AA382" s="6" t="e">
        <f t="shared" si="179"/>
        <v>#N/A</v>
      </c>
      <c r="AB382" s="6" t="str">
        <f t="shared" si="180"/>
        <v/>
      </c>
      <c r="AC382" s="10">
        <f t="shared" si="181"/>
        <v>1</v>
      </c>
      <c r="AD382" s="6" t="e">
        <f t="shared" si="196"/>
        <v>#N/A</v>
      </c>
      <c r="AE382" s="6" t="e">
        <f t="shared" si="197"/>
        <v>#N/A</v>
      </c>
      <c r="AF382" s="6" t="e">
        <f t="shared" si="182"/>
        <v>#N/A</v>
      </c>
      <c r="AG382" s="6" t="e">
        <f t="shared" si="198"/>
        <v>#N/A</v>
      </c>
      <c r="AH382" s="11" t="str">
        <f t="shared" si="183"/>
        <v xml:space="preserve"> </v>
      </c>
      <c r="AI382" s="6" t="e">
        <f t="shared" si="199"/>
        <v>#N/A</v>
      </c>
      <c r="AJ382" s="6" t="e">
        <f t="shared" si="184"/>
        <v>#N/A</v>
      </c>
      <c r="AK382" s="6" t="e">
        <f t="shared" si="200"/>
        <v>#N/A</v>
      </c>
      <c r="AL382" s="6" t="e">
        <f t="shared" si="171"/>
        <v>#N/A</v>
      </c>
      <c r="AM382" s="6" t="e">
        <f t="shared" si="185"/>
        <v>#N/A</v>
      </c>
      <c r="AN382" s="6" t="e">
        <f t="shared" si="201"/>
        <v>#N/A</v>
      </c>
      <c r="AO382" s="6" t="e">
        <f t="shared" si="172"/>
        <v>#N/A</v>
      </c>
      <c r="AP382" s="6" t="e">
        <f t="shared" si="173"/>
        <v>#N/A</v>
      </c>
      <c r="AQ382" s="6" t="e">
        <f t="shared" si="174"/>
        <v>#N/A</v>
      </c>
      <c r="AR382" s="6">
        <f t="shared" si="186"/>
        <v>0</v>
      </c>
      <c r="AS382" s="6" t="e">
        <f t="shared" si="202"/>
        <v>#N/A</v>
      </c>
      <c r="AT382" s="6" t="str">
        <f t="shared" si="187"/>
        <v/>
      </c>
      <c r="AU382" s="6" t="str">
        <f t="shared" si="188"/>
        <v/>
      </c>
      <c r="AV382" s="6" t="str">
        <f t="shared" si="175"/>
        <v/>
      </c>
      <c r="AW382" s="103"/>
      <c r="BC382" s="3" t="s">
        <v>246</v>
      </c>
    </row>
    <row r="383" spans="1:55" s="12" customFormat="1" ht="13.5" customHeight="1" x14ac:dyDescent="0.2">
      <c r="A383" s="163">
        <v>368</v>
      </c>
      <c r="B383" s="7"/>
      <c r="C383" s="7"/>
      <c r="D383" s="120"/>
      <c r="E383" s="7"/>
      <c r="F383" s="7"/>
      <c r="G383" s="219"/>
      <c r="H383" s="7"/>
      <c r="I383" s="7"/>
      <c r="J383" s="9"/>
      <c r="K383" s="843"/>
      <c r="L383" s="838"/>
      <c r="M383" s="428"/>
      <c r="N383" s="429"/>
      <c r="O383" s="430"/>
      <c r="P383" s="422" t="str">
        <f t="shared" si="189"/>
        <v/>
      </c>
      <c r="Q383" s="422" t="str">
        <f t="shared" si="190"/>
        <v/>
      </c>
      <c r="R383" s="423" t="str">
        <f t="shared" si="191"/>
        <v/>
      </c>
      <c r="S383" s="424" t="str">
        <f t="shared" si="192"/>
        <v/>
      </c>
      <c r="T383" s="425" t="str">
        <f t="shared" si="193"/>
        <v/>
      </c>
      <c r="U383" s="425" t="str">
        <f t="shared" si="194"/>
        <v/>
      </c>
      <c r="V383" s="426" t="str">
        <f t="shared" si="195"/>
        <v/>
      </c>
      <c r="W383" s="38"/>
      <c r="X383" s="29" t="str">
        <f t="shared" si="176"/>
        <v/>
      </c>
      <c r="Y383" s="6" t="e">
        <f t="shared" si="177"/>
        <v>#N/A</v>
      </c>
      <c r="Z383" s="6" t="e">
        <f t="shared" si="178"/>
        <v>#N/A</v>
      </c>
      <c r="AA383" s="6" t="e">
        <f t="shared" si="179"/>
        <v>#N/A</v>
      </c>
      <c r="AB383" s="6" t="str">
        <f t="shared" si="180"/>
        <v/>
      </c>
      <c r="AC383" s="10">
        <f t="shared" si="181"/>
        <v>1</v>
      </c>
      <c r="AD383" s="6" t="e">
        <f t="shared" si="196"/>
        <v>#N/A</v>
      </c>
      <c r="AE383" s="6" t="e">
        <f t="shared" si="197"/>
        <v>#N/A</v>
      </c>
      <c r="AF383" s="6" t="e">
        <f t="shared" si="182"/>
        <v>#N/A</v>
      </c>
      <c r="AG383" s="6" t="e">
        <f t="shared" si="198"/>
        <v>#N/A</v>
      </c>
      <c r="AH383" s="11" t="str">
        <f t="shared" si="183"/>
        <v xml:space="preserve"> </v>
      </c>
      <c r="AI383" s="6" t="e">
        <f t="shared" si="199"/>
        <v>#N/A</v>
      </c>
      <c r="AJ383" s="6" t="e">
        <f t="shared" si="184"/>
        <v>#N/A</v>
      </c>
      <c r="AK383" s="6" t="e">
        <f t="shared" si="200"/>
        <v>#N/A</v>
      </c>
      <c r="AL383" s="6" t="e">
        <f t="shared" si="171"/>
        <v>#N/A</v>
      </c>
      <c r="AM383" s="6" t="e">
        <f t="shared" si="185"/>
        <v>#N/A</v>
      </c>
      <c r="AN383" s="6" t="e">
        <f t="shared" si="201"/>
        <v>#N/A</v>
      </c>
      <c r="AO383" s="6" t="e">
        <f t="shared" si="172"/>
        <v>#N/A</v>
      </c>
      <c r="AP383" s="6" t="e">
        <f t="shared" si="173"/>
        <v>#N/A</v>
      </c>
      <c r="AQ383" s="6" t="e">
        <f t="shared" si="174"/>
        <v>#N/A</v>
      </c>
      <c r="AR383" s="6">
        <f t="shared" si="186"/>
        <v>0</v>
      </c>
      <c r="AS383" s="6" t="e">
        <f t="shared" si="202"/>
        <v>#N/A</v>
      </c>
      <c r="AT383" s="6" t="str">
        <f t="shared" si="187"/>
        <v/>
      </c>
      <c r="AU383" s="6" t="str">
        <f t="shared" si="188"/>
        <v/>
      </c>
      <c r="AV383" s="6" t="str">
        <f t="shared" si="175"/>
        <v/>
      </c>
      <c r="AW383" s="103"/>
      <c r="BC383" s="3" t="s">
        <v>258</v>
      </c>
    </row>
    <row r="384" spans="1:55" s="12" customFormat="1" ht="13.5" customHeight="1" x14ac:dyDescent="0.2">
      <c r="A384" s="163">
        <v>369</v>
      </c>
      <c r="B384" s="7"/>
      <c r="C384" s="7"/>
      <c r="D384" s="120"/>
      <c r="E384" s="7"/>
      <c r="F384" s="7"/>
      <c r="G384" s="219"/>
      <c r="H384" s="7"/>
      <c r="I384" s="7"/>
      <c r="J384" s="9"/>
      <c r="K384" s="843"/>
      <c r="L384" s="838"/>
      <c r="M384" s="428"/>
      <c r="N384" s="429"/>
      <c r="O384" s="430"/>
      <c r="P384" s="422" t="str">
        <f t="shared" si="189"/>
        <v/>
      </c>
      <c r="Q384" s="422" t="str">
        <f t="shared" si="190"/>
        <v/>
      </c>
      <c r="R384" s="423" t="str">
        <f t="shared" si="191"/>
        <v/>
      </c>
      <c r="S384" s="424" t="str">
        <f t="shared" si="192"/>
        <v/>
      </c>
      <c r="T384" s="425" t="str">
        <f t="shared" si="193"/>
        <v/>
      </c>
      <c r="U384" s="425" t="str">
        <f t="shared" si="194"/>
        <v/>
      </c>
      <c r="V384" s="426" t="str">
        <f t="shared" si="195"/>
        <v/>
      </c>
      <c r="W384" s="38"/>
      <c r="X384" s="29" t="str">
        <f t="shared" si="176"/>
        <v/>
      </c>
      <c r="Y384" s="6" t="e">
        <f t="shared" si="177"/>
        <v>#N/A</v>
      </c>
      <c r="Z384" s="6" t="e">
        <f t="shared" si="178"/>
        <v>#N/A</v>
      </c>
      <c r="AA384" s="6" t="e">
        <f t="shared" si="179"/>
        <v>#N/A</v>
      </c>
      <c r="AB384" s="6" t="str">
        <f t="shared" si="180"/>
        <v/>
      </c>
      <c r="AC384" s="10">
        <f t="shared" si="181"/>
        <v>1</v>
      </c>
      <c r="AD384" s="6" t="e">
        <f t="shared" si="196"/>
        <v>#N/A</v>
      </c>
      <c r="AE384" s="6" t="e">
        <f t="shared" si="197"/>
        <v>#N/A</v>
      </c>
      <c r="AF384" s="6" t="e">
        <f t="shared" si="182"/>
        <v>#N/A</v>
      </c>
      <c r="AG384" s="6" t="e">
        <f t="shared" si="198"/>
        <v>#N/A</v>
      </c>
      <c r="AH384" s="11" t="str">
        <f t="shared" si="183"/>
        <v xml:space="preserve"> </v>
      </c>
      <c r="AI384" s="6" t="e">
        <f t="shared" si="199"/>
        <v>#N/A</v>
      </c>
      <c r="AJ384" s="6" t="e">
        <f t="shared" si="184"/>
        <v>#N/A</v>
      </c>
      <c r="AK384" s="6" t="e">
        <f t="shared" si="200"/>
        <v>#N/A</v>
      </c>
      <c r="AL384" s="6" t="e">
        <f t="shared" si="171"/>
        <v>#N/A</v>
      </c>
      <c r="AM384" s="6" t="e">
        <f t="shared" si="185"/>
        <v>#N/A</v>
      </c>
      <c r="AN384" s="6" t="e">
        <f t="shared" si="201"/>
        <v>#N/A</v>
      </c>
      <c r="AO384" s="6" t="e">
        <f t="shared" si="172"/>
        <v>#N/A</v>
      </c>
      <c r="AP384" s="6" t="e">
        <f t="shared" si="173"/>
        <v>#N/A</v>
      </c>
      <c r="AQ384" s="6" t="e">
        <f t="shared" si="174"/>
        <v>#N/A</v>
      </c>
      <c r="AR384" s="6">
        <f t="shared" si="186"/>
        <v>0</v>
      </c>
      <c r="AS384" s="6" t="e">
        <f t="shared" si="202"/>
        <v>#N/A</v>
      </c>
      <c r="AT384" s="6" t="str">
        <f t="shared" si="187"/>
        <v/>
      </c>
      <c r="AU384" s="6" t="str">
        <f t="shared" si="188"/>
        <v/>
      </c>
      <c r="AV384" s="6" t="str">
        <f t="shared" si="175"/>
        <v/>
      </c>
      <c r="AW384" s="103"/>
      <c r="BC384" s="3" t="s">
        <v>268</v>
      </c>
    </row>
    <row r="385" spans="1:55" s="12" customFormat="1" ht="13.5" customHeight="1" x14ac:dyDescent="0.2">
      <c r="A385" s="163">
        <v>370</v>
      </c>
      <c r="B385" s="7"/>
      <c r="C385" s="7"/>
      <c r="D385" s="120"/>
      <c r="E385" s="7"/>
      <c r="F385" s="7"/>
      <c r="G385" s="219"/>
      <c r="H385" s="7"/>
      <c r="I385" s="7"/>
      <c r="J385" s="9"/>
      <c r="K385" s="843"/>
      <c r="L385" s="838"/>
      <c r="M385" s="428"/>
      <c r="N385" s="429"/>
      <c r="O385" s="430"/>
      <c r="P385" s="422" t="str">
        <f t="shared" si="189"/>
        <v/>
      </c>
      <c r="Q385" s="422" t="str">
        <f t="shared" si="190"/>
        <v/>
      </c>
      <c r="R385" s="423" t="str">
        <f t="shared" si="191"/>
        <v/>
      </c>
      <c r="S385" s="424" t="str">
        <f t="shared" si="192"/>
        <v/>
      </c>
      <c r="T385" s="425" t="str">
        <f t="shared" si="193"/>
        <v/>
      </c>
      <c r="U385" s="425" t="str">
        <f t="shared" si="194"/>
        <v/>
      </c>
      <c r="V385" s="426" t="str">
        <f t="shared" si="195"/>
        <v/>
      </c>
      <c r="W385" s="38"/>
      <c r="X385" s="29" t="str">
        <f t="shared" si="176"/>
        <v/>
      </c>
      <c r="Y385" s="6" t="e">
        <f t="shared" si="177"/>
        <v>#N/A</v>
      </c>
      <c r="Z385" s="6" t="e">
        <f t="shared" si="178"/>
        <v>#N/A</v>
      </c>
      <c r="AA385" s="6" t="e">
        <f t="shared" si="179"/>
        <v>#N/A</v>
      </c>
      <c r="AB385" s="6" t="str">
        <f t="shared" si="180"/>
        <v/>
      </c>
      <c r="AC385" s="10">
        <f t="shared" si="181"/>
        <v>1</v>
      </c>
      <c r="AD385" s="6" t="e">
        <f t="shared" si="196"/>
        <v>#N/A</v>
      </c>
      <c r="AE385" s="6" t="e">
        <f t="shared" si="197"/>
        <v>#N/A</v>
      </c>
      <c r="AF385" s="6" t="e">
        <f t="shared" si="182"/>
        <v>#N/A</v>
      </c>
      <c r="AG385" s="6" t="e">
        <f t="shared" si="198"/>
        <v>#N/A</v>
      </c>
      <c r="AH385" s="11" t="str">
        <f t="shared" si="183"/>
        <v xml:space="preserve"> </v>
      </c>
      <c r="AI385" s="6" t="e">
        <f t="shared" si="199"/>
        <v>#N/A</v>
      </c>
      <c r="AJ385" s="6" t="e">
        <f t="shared" si="184"/>
        <v>#N/A</v>
      </c>
      <c r="AK385" s="6" t="e">
        <f t="shared" si="200"/>
        <v>#N/A</v>
      </c>
      <c r="AL385" s="6" t="e">
        <f t="shared" ref="AL385:AL448" si="203">VLOOKUP(AE385,$BT$17:$BX$21,2,FALSE)</f>
        <v>#N/A</v>
      </c>
      <c r="AM385" s="6" t="e">
        <f t="shared" si="185"/>
        <v>#N/A</v>
      </c>
      <c r="AN385" s="6" t="e">
        <f t="shared" si="201"/>
        <v>#N/A</v>
      </c>
      <c r="AO385" s="6" t="e">
        <f t="shared" ref="AO385:AO448" si="204">VLOOKUP(AE385,$BT$17:$BX$21,3,FALSE)</f>
        <v>#N/A</v>
      </c>
      <c r="AP385" s="6" t="e">
        <f t="shared" ref="AP385:AP448" si="205">VLOOKUP(AE385,$BT$17:$BX$21,4,FALSE)</f>
        <v>#N/A</v>
      </c>
      <c r="AQ385" s="6" t="e">
        <f t="shared" ref="AQ385:AQ448" si="206">VLOOKUP(AE385,$BT$17:$BX$21,5,FALSE)</f>
        <v>#N/A</v>
      </c>
      <c r="AR385" s="6">
        <f t="shared" si="186"/>
        <v>0</v>
      </c>
      <c r="AS385" s="6" t="e">
        <f t="shared" si="202"/>
        <v>#N/A</v>
      </c>
      <c r="AT385" s="6" t="str">
        <f t="shared" si="187"/>
        <v/>
      </c>
      <c r="AU385" s="6" t="str">
        <f t="shared" si="188"/>
        <v/>
      </c>
      <c r="AV385" s="6" t="str">
        <f t="shared" ref="AV385:AV448" si="207">IF(AT385=AU385,"",1)</f>
        <v/>
      </c>
      <c r="AW385" s="103"/>
      <c r="BC385" s="3" t="s">
        <v>542</v>
      </c>
    </row>
    <row r="386" spans="1:55" s="12" customFormat="1" ht="13.5" customHeight="1" x14ac:dyDescent="0.2">
      <c r="A386" s="163">
        <v>371</v>
      </c>
      <c r="B386" s="7"/>
      <c r="C386" s="7"/>
      <c r="D386" s="120"/>
      <c r="E386" s="7"/>
      <c r="F386" s="7"/>
      <c r="G386" s="219"/>
      <c r="H386" s="7"/>
      <c r="I386" s="7"/>
      <c r="J386" s="9"/>
      <c r="K386" s="843"/>
      <c r="L386" s="838"/>
      <c r="M386" s="428"/>
      <c r="N386" s="429"/>
      <c r="O386" s="430"/>
      <c r="P386" s="422" t="str">
        <f t="shared" si="189"/>
        <v/>
      </c>
      <c r="Q386" s="422" t="str">
        <f t="shared" si="190"/>
        <v/>
      </c>
      <c r="R386" s="423" t="str">
        <f t="shared" si="191"/>
        <v/>
      </c>
      <c r="S386" s="424" t="str">
        <f t="shared" si="192"/>
        <v/>
      </c>
      <c r="T386" s="425" t="str">
        <f t="shared" si="193"/>
        <v/>
      </c>
      <c r="U386" s="425" t="str">
        <f t="shared" si="194"/>
        <v/>
      </c>
      <c r="V386" s="426" t="str">
        <f t="shared" si="195"/>
        <v/>
      </c>
      <c r="W386" s="38"/>
      <c r="X386" s="29" t="str">
        <f t="shared" si="176"/>
        <v/>
      </c>
      <c r="Y386" s="6" t="e">
        <f t="shared" si="177"/>
        <v>#N/A</v>
      </c>
      <c r="Z386" s="6" t="e">
        <f t="shared" si="178"/>
        <v>#N/A</v>
      </c>
      <c r="AA386" s="6" t="e">
        <f t="shared" si="179"/>
        <v>#N/A</v>
      </c>
      <c r="AB386" s="6" t="str">
        <f t="shared" si="180"/>
        <v/>
      </c>
      <c r="AC386" s="10">
        <f t="shared" si="181"/>
        <v>1</v>
      </c>
      <c r="AD386" s="6" t="e">
        <f t="shared" si="196"/>
        <v>#N/A</v>
      </c>
      <c r="AE386" s="6" t="e">
        <f t="shared" si="197"/>
        <v>#N/A</v>
      </c>
      <c r="AF386" s="6" t="e">
        <f t="shared" si="182"/>
        <v>#N/A</v>
      </c>
      <c r="AG386" s="6" t="e">
        <f t="shared" si="198"/>
        <v>#N/A</v>
      </c>
      <c r="AH386" s="11" t="str">
        <f t="shared" si="183"/>
        <v xml:space="preserve"> </v>
      </c>
      <c r="AI386" s="6" t="e">
        <f t="shared" si="199"/>
        <v>#N/A</v>
      </c>
      <c r="AJ386" s="6" t="e">
        <f t="shared" si="184"/>
        <v>#N/A</v>
      </c>
      <c r="AK386" s="6" t="e">
        <f t="shared" si="200"/>
        <v>#N/A</v>
      </c>
      <c r="AL386" s="6" t="e">
        <f t="shared" si="203"/>
        <v>#N/A</v>
      </c>
      <c r="AM386" s="6" t="e">
        <f t="shared" si="185"/>
        <v>#N/A</v>
      </c>
      <c r="AN386" s="6" t="e">
        <f t="shared" si="201"/>
        <v>#N/A</v>
      </c>
      <c r="AO386" s="6" t="e">
        <f t="shared" si="204"/>
        <v>#N/A</v>
      </c>
      <c r="AP386" s="6" t="e">
        <f t="shared" si="205"/>
        <v>#N/A</v>
      </c>
      <c r="AQ386" s="6" t="e">
        <f t="shared" si="206"/>
        <v>#N/A</v>
      </c>
      <c r="AR386" s="6">
        <f t="shared" si="186"/>
        <v>0</v>
      </c>
      <c r="AS386" s="6" t="e">
        <f t="shared" si="202"/>
        <v>#N/A</v>
      </c>
      <c r="AT386" s="6" t="str">
        <f t="shared" si="187"/>
        <v/>
      </c>
      <c r="AU386" s="6" t="str">
        <f t="shared" si="188"/>
        <v/>
      </c>
      <c r="AV386" s="6" t="str">
        <f t="shared" si="207"/>
        <v/>
      </c>
      <c r="AW386" s="103"/>
      <c r="BC386" s="3" t="s">
        <v>543</v>
      </c>
    </row>
    <row r="387" spans="1:55" s="12" customFormat="1" ht="13.5" customHeight="1" x14ac:dyDescent="0.2">
      <c r="A387" s="163">
        <v>372</v>
      </c>
      <c r="B387" s="7"/>
      <c r="C387" s="7"/>
      <c r="D387" s="120"/>
      <c r="E387" s="7"/>
      <c r="F387" s="7"/>
      <c r="G387" s="219"/>
      <c r="H387" s="7"/>
      <c r="I387" s="7"/>
      <c r="J387" s="9"/>
      <c r="K387" s="843"/>
      <c r="L387" s="838"/>
      <c r="M387" s="428"/>
      <c r="N387" s="429"/>
      <c r="O387" s="430"/>
      <c r="P387" s="422" t="str">
        <f t="shared" si="189"/>
        <v/>
      </c>
      <c r="Q387" s="422" t="str">
        <f t="shared" si="190"/>
        <v/>
      </c>
      <c r="R387" s="423" t="str">
        <f t="shared" si="191"/>
        <v/>
      </c>
      <c r="S387" s="424" t="str">
        <f t="shared" si="192"/>
        <v/>
      </c>
      <c r="T387" s="425" t="str">
        <f t="shared" si="193"/>
        <v/>
      </c>
      <c r="U387" s="425" t="str">
        <f t="shared" si="194"/>
        <v/>
      </c>
      <c r="V387" s="426" t="str">
        <f t="shared" si="195"/>
        <v/>
      </c>
      <c r="W387" s="38"/>
      <c r="X387" s="29" t="str">
        <f t="shared" si="176"/>
        <v/>
      </c>
      <c r="Y387" s="6" t="e">
        <f t="shared" si="177"/>
        <v>#N/A</v>
      </c>
      <c r="Z387" s="6" t="e">
        <f t="shared" si="178"/>
        <v>#N/A</v>
      </c>
      <c r="AA387" s="6" t="e">
        <f t="shared" si="179"/>
        <v>#N/A</v>
      </c>
      <c r="AB387" s="6" t="str">
        <f t="shared" si="180"/>
        <v/>
      </c>
      <c r="AC387" s="10">
        <f t="shared" si="181"/>
        <v>1</v>
      </c>
      <c r="AD387" s="6" t="e">
        <f t="shared" si="196"/>
        <v>#N/A</v>
      </c>
      <c r="AE387" s="6" t="e">
        <f t="shared" si="197"/>
        <v>#N/A</v>
      </c>
      <c r="AF387" s="6" t="e">
        <f t="shared" si="182"/>
        <v>#N/A</v>
      </c>
      <c r="AG387" s="6" t="e">
        <f t="shared" si="198"/>
        <v>#N/A</v>
      </c>
      <c r="AH387" s="11" t="str">
        <f t="shared" si="183"/>
        <v xml:space="preserve"> </v>
      </c>
      <c r="AI387" s="6" t="e">
        <f t="shared" si="199"/>
        <v>#N/A</v>
      </c>
      <c r="AJ387" s="6" t="e">
        <f t="shared" si="184"/>
        <v>#N/A</v>
      </c>
      <c r="AK387" s="6" t="e">
        <f t="shared" si="200"/>
        <v>#N/A</v>
      </c>
      <c r="AL387" s="6" t="e">
        <f t="shared" si="203"/>
        <v>#N/A</v>
      </c>
      <c r="AM387" s="6" t="e">
        <f t="shared" si="185"/>
        <v>#N/A</v>
      </c>
      <c r="AN387" s="6" t="e">
        <f t="shared" si="201"/>
        <v>#N/A</v>
      </c>
      <c r="AO387" s="6" t="e">
        <f t="shared" si="204"/>
        <v>#N/A</v>
      </c>
      <c r="AP387" s="6" t="e">
        <f t="shared" si="205"/>
        <v>#N/A</v>
      </c>
      <c r="AQ387" s="6" t="e">
        <f t="shared" si="206"/>
        <v>#N/A</v>
      </c>
      <c r="AR387" s="6">
        <f t="shared" si="186"/>
        <v>0</v>
      </c>
      <c r="AS387" s="6" t="e">
        <f t="shared" si="202"/>
        <v>#N/A</v>
      </c>
      <c r="AT387" s="6" t="str">
        <f t="shared" si="187"/>
        <v/>
      </c>
      <c r="AU387" s="6" t="str">
        <f t="shared" si="188"/>
        <v/>
      </c>
      <c r="AV387" s="6" t="str">
        <f t="shared" si="207"/>
        <v/>
      </c>
      <c r="AW387" s="103"/>
      <c r="BC387" s="3" t="s">
        <v>281</v>
      </c>
    </row>
    <row r="388" spans="1:55" s="12" customFormat="1" ht="13.5" customHeight="1" x14ac:dyDescent="0.2">
      <c r="A388" s="163">
        <v>373</v>
      </c>
      <c r="B388" s="7"/>
      <c r="C388" s="7"/>
      <c r="D388" s="120"/>
      <c r="E388" s="7"/>
      <c r="F388" s="7"/>
      <c r="G388" s="219"/>
      <c r="H388" s="7"/>
      <c r="I388" s="7"/>
      <c r="J388" s="9"/>
      <c r="K388" s="843"/>
      <c r="L388" s="838"/>
      <c r="M388" s="428"/>
      <c r="N388" s="429"/>
      <c r="O388" s="430"/>
      <c r="P388" s="422" t="str">
        <f t="shared" si="189"/>
        <v/>
      </c>
      <c r="Q388" s="422" t="str">
        <f t="shared" si="190"/>
        <v/>
      </c>
      <c r="R388" s="423" t="str">
        <f t="shared" si="191"/>
        <v/>
      </c>
      <c r="S388" s="424" t="str">
        <f t="shared" si="192"/>
        <v/>
      </c>
      <c r="T388" s="425" t="str">
        <f t="shared" si="193"/>
        <v/>
      </c>
      <c r="U388" s="425" t="str">
        <f t="shared" si="194"/>
        <v/>
      </c>
      <c r="V388" s="426" t="str">
        <f t="shared" si="195"/>
        <v/>
      </c>
      <c r="W388" s="38"/>
      <c r="X388" s="29" t="str">
        <f t="shared" si="176"/>
        <v/>
      </c>
      <c r="Y388" s="6" t="e">
        <f t="shared" si="177"/>
        <v>#N/A</v>
      </c>
      <c r="Z388" s="6" t="e">
        <f t="shared" si="178"/>
        <v>#N/A</v>
      </c>
      <c r="AA388" s="6" t="e">
        <f t="shared" si="179"/>
        <v>#N/A</v>
      </c>
      <c r="AB388" s="6" t="str">
        <f t="shared" si="180"/>
        <v/>
      </c>
      <c r="AC388" s="10">
        <f t="shared" si="181"/>
        <v>1</v>
      </c>
      <c r="AD388" s="6" t="e">
        <f t="shared" si="196"/>
        <v>#N/A</v>
      </c>
      <c r="AE388" s="6" t="e">
        <f t="shared" si="197"/>
        <v>#N/A</v>
      </c>
      <c r="AF388" s="6" t="e">
        <f t="shared" si="182"/>
        <v>#N/A</v>
      </c>
      <c r="AG388" s="6" t="e">
        <f t="shared" si="198"/>
        <v>#N/A</v>
      </c>
      <c r="AH388" s="11" t="str">
        <f t="shared" si="183"/>
        <v xml:space="preserve"> </v>
      </c>
      <c r="AI388" s="6" t="e">
        <f t="shared" si="199"/>
        <v>#N/A</v>
      </c>
      <c r="AJ388" s="6" t="e">
        <f t="shared" si="184"/>
        <v>#N/A</v>
      </c>
      <c r="AK388" s="6" t="e">
        <f t="shared" si="200"/>
        <v>#N/A</v>
      </c>
      <c r="AL388" s="6" t="e">
        <f t="shared" si="203"/>
        <v>#N/A</v>
      </c>
      <c r="AM388" s="6" t="e">
        <f t="shared" si="185"/>
        <v>#N/A</v>
      </c>
      <c r="AN388" s="6" t="e">
        <f t="shared" si="201"/>
        <v>#N/A</v>
      </c>
      <c r="AO388" s="6" t="e">
        <f t="shared" si="204"/>
        <v>#N/A</v>
      </c>
      <c r="AP388" s="6" t="e">
        <f t="shared" si="205"/>
        <v>#N/A</v>
      </c>
      <c r="AQ388" s="6" t="e">
        <f t="shared" si="206"/>
        <v>#N/A</v>
      </c>
      <c r="AR388" s="6">
        <f t="shared" si="186"/>
        <v>0</v>
      </c>
      <c r="AS388" s="6" t="e">
        <f t="shared" si="202"/>
        <v>#N/A</v>
      </c>
      <c r="AT388" s="6" t="str">
        <f t="shared" si="187"/>
        <v/>
      </c>
      <c r="AU388" s="6" t="str">
        <f t="shared" si="188"/>
        <v/>
      </c>
      <c r="AV388" s="6" t="str">
        <f t="shared" si="207"/>
        <v/>
      </c>
      <c r="AW388" s="103"/>
      <c r="BC388" s="3" t="s">
        <v>306</v>
      </c>
    </row>
    <row r="389" spans="1:55" s="12" customFormat="1" ht="13.5" customHeight="1" x14ac:dyDescent="0.2">
      <c r="A389" s="163">
        <v>374</v>
      </c>
      <c r="B389" s="7"/>
      <c r="C389" s="7"/>
      <c r="D389" s="120"/>
      <c r="E389" s="7"/>
      <c r="F389" s="7"/>
      <c r="G389" s="219"/>
      <c r="H389" s="7"/>
      <c r="I389" s="7"/>
      <c r="J389" s="9"/>
      <c r="K389" s="843"/>
      <c r="L389" s="838"/>
      <c r="M389" s="428"/>
      <c r="N389" s="429"/>
      <c r="O389" s="430"/>
      <c r="P389" s="422" t="str">
        <f t="shared" si="189"/>
        <v/>
      </c>
      <c r="Q389" s="422" t="str">
        <f t="shared" si="190"/>
        <v/>
      </c>
      <c r="R389" s="423" t="str">
        <f t="shared" si="191"/>
        <v/>
      </c>
      <c r="S389" s="424" t="str">
        <f t="shared" si="192"/>
        <v/>
      </c>
      <c r="T389" s="425" t="str">
        <f t="shared" si="193"/>
        <v/>
      </c>
      <c r="U389" s="425" t="str">
        <f t="shared" si="194"/>
        <v/>
      </c>
      <c r="V389" s="426" t="str">
        <f t="shared" si="195"/>
        <v/>
      </c>
      <c r="W389" s="38"/>
      <c r="X389" s="29" t="str">
        <f t="shared" si="176"/>
        <v/>
      </c>
      <c r="Y389" s="6" t="e">
        <f t="shared" si="177"/>
        <v>#N/A</v>
      </c>
      <c r="Z389" s="6" t="e">
        <f t="shared" si="178"/>
        <v>#N/A</v>
      </c>
      <c r="AA389" s="6" t="e">
        <f t="shared" si="179"/>
        <v>#N/A</v>
      </c>
      <c r="AB389" s="6" t="str">
        <f t="shared" si="180"/>
        <v/>
      </c>
      <c r="AC389" s="10">
        <f t="shared" si="181"/>
        <v>1</v>
      </c>
      <c r="AD389" s="6" t="e">
        <f t="shared" si="196"/>
        <v>#N/A</v>
      </c>
      <c r="AE389" s="6" t="e">
        <f t="shared" si="197"/>
        <v>#N/A</v>
      </c>
      <c r="AF389" s="6" t="e">
        <f t="shared" si="182"/>
        <v>#N/A</v>
      </c>
      <c r="AG389" s="6" t="e">
        <f t="shared" si="198"/>
        <v>#N/A</v>
      </c>
      <c r="AH389" s="11" t="str">
        <f t="shared" si="183"/>
        <v xml:space="preserve"> </v>
      </c>
      <c r="AI389" s="6" t="e">
        <f t="shared" si="199"/>
        <v>#N/A</v>
      </c>
      <c r="AJ389" s="6" t="e">
        <f t="shared" si="184"/>
        <v>#N/A</v>
      </c>
      <c r="AK389" s="6" t="e">
        <f t="shared" si="200"/>
        <v>#N/A</v>
      </c>
      <c r="AL389" s="6" t="e">
        <f t="shared" si="203"/>
        <v>#N/A</v>
      </c>
      <c r="AM389" s="6" t="e">
        <f t="shared" si="185"/>
        <v>#N/A</v>
      </c>
      <c r="AN389" s="6" t="e">
        <f t="shared" si="201"/>
        <v>#N/A</v>
      </c>
      <c r="AO389" s="6" t="e">
        <f t="shared" si="204"/>
        <v>#N/A</v>
      </c>
      <c r="AP389" s="6" t="e">
        <f t="shared" si="205"/>
        <v>#N/A</v>
      </c>
      <c r="AQ389" s="6" t="e">
        <f t="shared" si="206"/>
        <v>#N/A</v>
      </c>
      <c r="AR389" s="6">
        <f t="shared" si="186"/>
        <v>0</v>
      </c>
      <c r="AS389" s="6" t="e">
        <f t="shared" si="202"/>
        <v>#N/A</v>
      </c>
      <c r="AT389" s="6" t="str">
        <f t="shared" si="187"/>
        <v/>
      </c>
      <c r="AU389" s="6" t="str">
        <f t="shared" si="188"/>
        <v/>
      </c>
      <c r="AV389" s="6" t="str">
        <f t="shared" si="207"/>
        <v/>
      </c>
      <c r="AW389" s="103"/>
      <c r="BC389" s="3" t="s">
        <v>357</v>
      </c>
    </row>
    <row r="390" spans="1:55" s="12" customFormat="1" ht="13.5" customHeight="1" x14ac:dyDescent="0.2">
      <c r="A390" s="163">
        <v>375</v>
      </c>
      <c r="B390" s="7"/>
      <c r="C390" s="7"/>
      <c r="D390" s="120"/>
      <c r="E390" s="7"/>
      <c r="F390" s="7"/>
      <c r="G390" s="219"/>
      <c r="H390" s="7"/>
      <c r="I390" s="7"/>
      <c r="J390" s="9"/>
      <c r="K390" s="843"/>
      <c r="L390" s="838"/>
      <c r="M390" s="428"/>
      <c r="N390" s="429"/>
      <c r="O390" s="430"/>
      <c r="P390" s="422" t="str">
        <f t="shared" si="189"/>
        <v/>
      </c>
      <c r="Q390" s="422" t="str">
        <f t="shared" si="190"/>
        <v/>
      </c>
      <c r="R390" s="423" t="str">
        <f t="shared" si="191"/>
        <v/>
      </c>
      <c r="S390" s="424" t="str">
        <f t="shared" si="192"/>
        <v/>
      </c>
      <c r="T390" s="425" t="str">
        <f t="shared" si="193"/>
        <v/>
      </c>
      <c r="U390" s="425" t="str">
        <f t="shared" si="194"/>
        <v/>
      </c>
      <c r="V390" s="426" t="str">
        <f t="shared" si="195"/>
        <v/>
      </c>
      <c r="W390" s="38"/>
      <c r="X390" s="29" t="str">
        <f t="shared" si="176"/>
        <v/>
      </c>
      <c r="Y390" s="6" t="e">
        <f t="shared" si="177"/>
        <v>#N/A</v>
      </c>
      <c r="Z390" s="6" t="e">
        <f t="shared" si="178"/>
        <v>#N/A</v>
      </c>
      <c r="AA390" s="6" t="e">
        <f t="shared" si="179"/>
        <v>#N/A</v>
      </c>
      <c r="AB390" s="6" t="str">
        <f t="shared" si="180"/>
        <v/>
      </c>
      <c r="AC390" s="10">
        <f t="shared" si="181"/>
        <v>1</v>
      </c>
      <c r="AD390" s="6" t="e">
        <f t="shared" si="196"/>
        <v>#N/A</v>
      </c>
      <c r="AE390" s="6" t="e">
        <f t="shared" si="197"/>
        <v>#N/A</v>
      </c>
      <c r="AF390" s="6" t="e">
        <f t="shared" si="182"/>
        <v>#N/A</v>
      </c>
      <c r="AG390" s="6" t="e">
        <f t="shared" si="198"/>
        <v>#N/A</v>
      </c>
      <c r="AH390" s="11" t="str">
        <f t="shared" si="183"/>
        <v xml:space="preserve"> </v>
      </c>
      <c r="AI390" s="6" t="e">
        <f t="shared" si="199"/>
        <v>#N/A</v>
      </c>
      <c r="AJ390" s="6" t="e">
        <f t="shared" si="184"/>
        <v>#N/A</v>
      </c>
      <c r="AK390" s="6" t="e">
        <f t="shared" si="200"/>
        <v>#N/A</v>
      </c>
      <c r="AL390" s="6" t="e">
        <f t="shared" si="203"/>
        <v>#N/A</v>
      </c>
      <c r="AM390" s="6" t="e">
        <f t="shared" si="185"/>
        <v>#N/A</v>
      </c>
      <c r="AN390" s="6" t="e">
        <f t="shared" si="201"/>
        <v>#N/A</v>
      </c>
      <c r="AO390" s="6" t="e">
        <f t="shared" si="204"/>
        <v>#N/A</v>
      </c>
      <c r="AP390" s="6" t="e">
        <f t="shared" si="205"/>
        <v>#N/A</v>
      </c>
      <c r="AQ390" s="6" t="e">
        <f t="shared" si="206"/>
        <v>#N/A</v>
      </c>
      <c r="AR390" s="6">
        <f t="shared" si="186"/>
        <v>0</v>
      </c>
      <c r="AS390" s="6" t="e">
        <f t="shared" si="202"/>
        <v>#N/A</v>
      </c>
      <c r="AT390" s="6" t="str">
        <f t="shared" si="187"/>
        <v/>
      </c>
      <c r="AU390" s="6" t="str">
        <f t="shared" si="188"/>
        <v/>
      </c>
      <c r="AV390" s="6" t="str">
        <f t="shared" si="207"/>
        <v/>
      </c>
      <c r="AW390" s="103"/>
      <c r="BC390" s="3" t="s">
        <v>540</v>
      </c>
    </row>
    <row r="391" spans="1:55" s="12" customFormat="1" ht="13.5" customHeight="1" x14ac:dyDescent="0.2">
      <c r="A391" s="163">
        <v>376</v>
      </c>
      <c r="B391" s="7"/>
      <c r="C391" s="7"/>
      <c r="D391" s="120"/>
      <c r="E391" s="7"/>
      <c r="F391" s="7"/>
      <c r="G391" s="219"/>
      <c r="H391" s="7"/>
      <c r="I391" s="7"/>
      <c r="J391" s="9"/>
      <c r="K391" s="843"/>
      <c r="L391" s="838"/>
      <c r="M391" s="428"/>
      <c r="N391" s="429"/>
      <c r="O391" s="430"/>
      <c r="P391" s="422" t="str">
        <f t="shared" si="189"/>
        <v/>
      </c>
      <c r="Q391" s="422" t="str">
        <f t="shared" si="190"/>
        <v/>
      </c>
      <c r="R391" s="423" t="str">
        <f t="shared" si="191"/>
        <v/>
      </c>
      <c r="S391" s="424" t="str">
        <f t="shared" si="192"/>
        <v/>
      </c>
      <c r="T391" s="425" t="str">
        <f t="shared" si="193"/>
        <v/>
      </c>
      <c r="U391" s="425" t="str">
        <f t="shared" si="194"/>
        <v/>
      </c>
      <c r="V391" s="426" t="str">
        <f t="shared" si="195"/>
        <v/>
      </c>
      <c r="W391" s="38"/>
      <c r="X391" s="29" t="str">
        <f t="shared" si="176"/>
        <v/>
      </c>
      <c r="Y391" s="6" t="e">
        <f t="shared" si="177"/>
        <v>#N/A</v>
      </c>
      <c r="Z391" s="6" t="e">
        <f t="shared" si="178"/>
        <v>#N/A</v>
      </c>
      <c r="AA391" s="6" t="e">
        <f t="shared" si="179"/>
        <v>#N/A</v>
      </c>
      <c r="AB391" s="6" t="str">
        <f t="shared" si="180"/>
        <v/>
      </c>
      <c r="AC391" s="10">
        <f t="shared" si="181"/>
        <v>1</v>
      </c>
      <c r="AD391" s="6" t="e">
        <f t="shared" si="196"/>
        <v>#N/A</v>
      </c>
      <c r="AE391" s="6" t="e">
        <f t="shared" si="197"/>
        <v>#N/A</v>
      </c>
      <c r="AF391" s="6" t="e">
        <f t="shared" si="182"/>
        <v>#N/A</v>
      </c>
      <c r="AG391" s="6" t="e">
        <f t="shared" si="198"/>
        <v>#N/A</v>
      </c>
      <c r="AH391" s="11" t="str">
        <f t="shared" si="183"/>
        <v xml:space="preserve"> </v>
      </c>
      <c r="AI391" s="6" t="e">
        <f t="shared" si="199"/>
        <v>#N/A</v>
      </c>
      <c r="AJ391" s="6" t="e">
        <f t="shared" si="184"/>
        <v>#N/A</v>
      </c>
      <c r="AK391" s="6" t="e">
        <f t="shared" si="200"/>
        <v>#N/A</v>
      </c>
      <c r="AL391" s="6" t="e">
        <f t="shared" si="203"/>
        <v>#N/A</v>
      </c>
      <c r="AM391" s="6" t="e">
        <f t="shared" si="185"/>
        <v>#N/A</v>
      </c>
      <c r="AN391" s="6" t="e">
        <f t="shared" si="201"/>
        <v>#N/A</v>
      </c>
      <c r="AO391" s="6" t="e">
        <f t="shared" si="204"/>
        <v>#N/A</v>
      </c>
      <c r="AP391" s="6" t="e">
        <f t="shared" si="205"/>
        <v>#N/A</v>
      </c>
      <c r="AQ391" s="6" t="e">
        <f t="shared" si="206"/>
        <v>#N/A</v>
      </c>
      <c r="AR391" s="6">
        <f t="shared" si="186"/>
        <v>0</v>
      </c>
      <c r="AS391" s="6" t="e">
        <f t="shared" si="202"/>
        <v>#N/A</v>
      </c>
      <c r="AT391" s="6" t="str">
        <f t="shared" si="187"/>
        <v/>
      </c>
      <c r="AU391" s="6" t="str">
        <f t="shared" si="188"/>
        <v/>
      </c>
      <c r="AV391" s="6" t="str">
        <f t="shared" si="207"/>
        <v/>
      </c>
      <c r="AW391" s="103"/>
      <c r="BC391" s="3" t="s">
        <v>541</v>
      </c>
    </row>
    <row r="392" spans="1:55" s="12" customFormat="1" ht="13.5" customHeight="1" x14ac:dyDescent="0.2">
      <c r="A392" s="163">
        <v>377</v>
      </c>
      <c r="B392" s="7"/>
      <c r="C392" s="7"/>
      <c r="D392" s="120"/>
      <c r="E392" s="7"/>
      <c r="F392" s="7"/>
      <c r="G392" s="219"/>
      <c r="H392" s="7"/>
      <c r="I392" s="7"/>
      <c r="J392" s="9"/>
      <c r="K392" s="843"/>
      <c r="L392" s="838"/>
      <c r="M392" s="428"/>
      <c r="N392" s="429"/>
      <c r="O392" s="430"/>
      <c r="P392" s="422" t="str">
        <f t="shared" si="189"/>
        <v/>
      </c>
      <c r="Q392" s="422" t="str">
        <f t="shared" si="190"/>
        <v/>
      </c>
      <c r="R392" s="423" t="str">
        <f t="shared" si="191"/>
        <v/>
      </c>
      <c r="S392" s="424" t="str">
        <f t="shared" si="192"/>
        <v/>
      </c>
      <c r="T392" s="425" t="str">
        <f t="shared" si="193"/>
        <v/>
      </c>
      <c r="U392" s="425" t="str">
        <f t="shared" si="194"/>
        <v/>
      </c>
      <c r="V392" s="426" t="str">
        <f t="shared" si="195"/>
        <v/>
      </c>
      <c r="W392" s="38"/>
      <c r="X392" s="29" t="str">
        <f t="shared" si="176"/>
        <v/>
      </c>
      <c r="Y392" s="6" t="e">
        <f t="shared" si="177"/>
        <v>#N/A</v>
      </c>
      <c r="Z392" s="6" t="e">
        <f t="shared" si="178"/>
        <v>#N/A</v>
      </c>
      <c r="AA392" s="6" t="e">
        <f t="shared" si="179"/>
        <v>#N/A</v>
      </c>
      <c r="AB392" s="6" t="str">
        <f t="shared" si="180"/>
        <v/>
      </c>
      <c r="AC392" s="10">
        <f t="shared" si="181"/>
        <v>1</v>
      </c>
      <c r="AD392" s="6" t="e">
        <f t="shared" si="196"/>
        <v>#N/A</v>
      </c>
      <c r="AE392" s="6" t="e">
        <f t="shared" si="197"/>
        <v>#N/A</v>
      </c>
      <c r="AF392" s="6" t="e">
        <f t="shared" si="182"/>
        <v>#N/A</v>
      </c>
      <c r="AG392" s="6" t="e">
        <f t="shared" si="198"/>
        <v>#N/A</v>
      </c>
      <c r="AH392" s="11" t="str">
        <f t="shared" si="183"/>
        <v xml:space="preserve"> </v>
      </c>
      <c r="AI392" s="6" t="e">
        <f t="shared" si="199"/>
        <v>#N/A</v>
      </c>
      <c r="AJ392" s="6" t="e">
        <f t="shared" si="184"/>
        <v>#N/A</v>
      </c>
      <c r="AK392" s="6" t="e">
        <f t="shared" si="200"/>
        <v>#N/A</v>
      </c>
      <c r="AL392" s="6" t="e">
        <f t="shared" si="203"/>
        <v>#N/A</v>
      </c>
      <c r="AM392" s="6" t="e">
        <f t="shared" si="185"/>
        <v>#N/A</v>
      </c>
      <c r="AN392" s="6" t="e">
        <f t="shared" si="201"/>
        <v>#N/A</v>
      </c>
      <c r="AO392" s="6" t="e">
        <f t="shared" si="204"/>
        <v>#N/A</v>
      </c>
      <c r="AP392" s="6" t="e">
        <f t="shared" si="205"/>
        <v>#N/A</v>
      </c>
      <c r="AQ392" s="6" t="e">
        <f t="shared" si="206"/>
        <v>#N/A</v>
      </c>
      <c r="AR392" s="6">
        <f t="shared" si="186"/>
        <v>0</v>
      </c>
      <c r="AS392" s="6" t="e">
        <f t="shared" si="202"/>
        <v>#N/A</v>
      </c>
      <c r="AT392" s="6" t="str">
        <f t="shared" si="187"/>
        <v/>
      </c>
      <c r="AU392" s="6" t="str">
        <f t="shared" si="188"/>
        <v/>
      </c>
      <c r="AV392" s="6" t="str">
        <f t="shared" si="207"/>
        <v/>
      </c>
      <c r="AW392" s="103"/>
      <c r="BC392" s="3" t="s">
        <v>280</v>
      </c>
    </row>
    <row r="393" spans="1:55" s="12" customFormat="1" ht="13.5" customHeight="1" x14ac:dyDescent="0.2">
      <c r="A393" s="163">
        <v>378</v>
      </c>
      <c r="B393" s="7"/>
      <c r="C393" s="7"/>
      <c r="D393" s="120"/>
      <c r="E393" s="7"/>
      <c r="F393" s="7"/>
      <c r="G393" s="219"/>
      <c r="H393" s="7"/>
      <c r="I393" s="7"/>
      <c r="J393" s="9"/>
      <c r="K393" s="843"/>
      <c r="L393" s="838"/>
      <c r="M393" s="428"/>
      <c r="N393" s="429"/>
      <c r="O393" s="430"/>
      <c r="P393" s="422" t="str">
        <f t="shared" si="189"/>
        <v/>
      </c>
      <c r="Q393" s="422" t="str">
        <f t="shared" si="190"/>
        <v/>
      </c>
      <c r="R393" s="423" t="str">
        <f t="shared" si="191"/>
        <v/>
      </c>
      <c r="S393" s="424" t="str">
        <f t="shared" si="192"/>
        <v/>
      </c>
      <c r="T393" s="425" t="str">
        <f t="shared" si="193"/>
        <v/>
      </c>
      <c r="U393" s="425" t="str">
        <f t="shared" si="194"/>
        <v/>
      </c>
      <c r="V393" s="426" t="str">
        <f t="shared" si="195"/>
        <v/>
      </c>
      <c r="W393" s="38"/>
      <c r="X393" s="29" t="str">
        <f t="shared" si="176"/>
        <v/>
      </c>
      <c r="Y393" s="6" t="e">
        <f t="shared" si="177"/>
        <v>#N/A</v>
      </c>
      <c r="Z393" s="6" t="e">
        <f t="shared" si="178"/>
        <v>#N/A</v>
      </c>
      <c r="AA393" s="6" t="e">
        <f t="shared" si="179"/>
        <v>#N/A</v>
      </c>
      <c r="AB393" s="6" t="str">
        <f t="shared" si="180"/>
        <v/>
      </c>
      <c r="AC393" s="10">
        <f t="shared" si="181"/>
        <v>1</v>
      </c>
      <c r="AD393" s="6" t="e">
        <f t="shared" si="196"/>
        <v>#N/A</v>
      </c>
      <c r="AE393" s="6" t="e">
        <f t="shared" si="197"/>
        <v>#N/A</v>
      </c>
      <c r="AF393" s="6" t="e">
        <f t="shared" si="182"/>
        <v>#N/A</v>
      </c>
      <c r="AG393" s="6" t="e">
        <f t="shared" si="198"/>
        <v>#N/A</v>
      </c>
      <c r="AH393" s="11" t="str">
        <f t="shared" si="183"/>
        <v xml:space="preserve"> </v>
      </c>
      <c r="AI393" s="6" t="e">
        <f t="shared" si="199"/>
        <v>#N/A</v>
      </c>
      <c r="AJ393" s="6" t="e">
        <f t="shared" si="184"/>
        <v>#N/A</v>
      </c>
      <c r="AK393" s="6" t="e">
        <f t="shared" si="200"/>
        <v>#N/A</v>
      </c>
      <c r="AL393" s="6" t="e">
        <f t="shared" si="203"/>
        <v>#N/A</v>
      </c>
      <c r="AM393" s="6" t="e">
        <f t="shared" si="185"/>
        <v>#N/A</v>
      </c>
      <c r="AN393" s="6" t="e">
        <f t="shared" si="201"/>
        <v>#N/A</v>
      </c>
      <c r="AO393" s="6" t="e">
        <f t="shared" si="204"/>
        <v>#N/A</v>
      </c>
      <c r="AP393" s="6" t="e">
        <f t="shared" si="205"/>
        <v>#N/A</v>
      </c>
      <c r="AQ393" s="6" t="e">
        <f t="shared" si="206"/>
        <v>#N/A</v>
      </c>
      <c r="AR393" s="6">
        <f t="shared" si="186"/>
        <v>0</v>
      </c>
      <c r="AS393" s="6" t="e">
        <f t="shared" si="202"/>
        <v>#N/A</v>
      </c>
      <c r="AT393" s="6" t="str">
        <f t="shared" si="187"/>
        <v/>
      </c>
      <c r="AU393" s="6" t="str">
        <f t="shared" si="188"/>
        <v/>
      </c>
      <c r="AV393" s="6" t="str">
        <f t="shared" si="207"/>
        <v/>
      </c>
      <c r="AW393" s="103"/>
      <c r="BC393" s="3" t="s">
        <v>305</v>
      </c>
    </row>
    <row r="394" spans="1:55" s="12" customFormat="1" ht="13.5" customHeight="1" x14ac:dyDescent="0.2">
      <c r="A394" s="163">
        <v>379</v>
      </c>
      <c r="B394" s="7"/>
      <c r="C394" s="7"/>
      <c r="D394" s="120"/>
      <c r="E394" s="7"/>
      <c r="F394" s="7"/>
      <c r="G394" s="219"/>
      <c r="H394" s="7"/>
      <c r="I394" s="7"/>
      <c r="J394" s="9"/>
      <c r="K394" s="843"/>
      <c r="L394" s="838"/>
      <c r="M394" s="428"/>
      <c r="N394" s="429"/>
      <c r="O394" s="430"/>
      <c r="P394" s="422" t="str">
        <f t="shared" si="189"/>
        <v/>
      </c>
      <c r="Q394" s="422" t="str">
        <f t="shared" si="190"/>
        <v/>
      </c>
      <c r="R394" s="423" t="str">
        <f t="shared" si="191"/>
        <v/>
      </c>
      <c r="S394" s="424" t="str">
        <f t="shared" si="192"/>
        <v/>
      </c>
      <c r="T394" s="425" t="str">
        <f t="shared" si="193"/>
        <v/>
      </c>
      <c r="U394" s="425" t="str">
        <f t="shared" si="194"/>
        <v/>
      </c>
      <c r="V394" s="426" t="str">
        <f t="shared" si="195"/>
        <v/>
      </c>
      <c r="W394" s="38"/>
      <c r="X394" s="29" t="str">
        <f t="shared" si="176"/>
        <v/>
      </c>
      <c r="Y394" s="6" t="e">
        <f t="shared" si="177"/>
        <v>#N/A</v>
      </c>
      <c r="Z394" s="6" t="e">
        <f t="shared" si="178"/>
        <v>#N/A</v>
      </c>
      <c r="AA394" s="6" t="e">
        <f t="shared" si="179"/>
        <v>#N/A</v>
      </c>
      <c r="AB394" s="6" t="str">
        <f t="shared" si="180"/>
        <v/>
      </c>
      <c r="AC394" s="10">
        <f t="shared" si="181"/>
        <v>1</v>
      </c>
      <c r="AD394" s="6" t="e">
        <f t="shared" si="196"/>
        <v>#N/A</v>
      </c>
      <c r="AE394" s="6" t="e">
        <f t="shared" si="197"/>
        <v>#N/A</v>
      </c>
      <c r="AF394" s="6" t="e">
        <f t="shared" si="182"/>
        <v>#N/A</v>
      </c>
      <c r="AG394" s="6" t="e">
        <f t="shared" si="198"/>
        <v>#N/A</v>
      </c>
      <c r="AH394" s="11" t="str">
        <f t="shared" si="183"/>
        <v xml:space="preserve"> </v>
      </c>
      <c r="AI394" s="6" t="e">
        <f t="shared" si="199"/>
        <v>#N/A</v>
      </c>
      <c r="AJ394" s="6" t="e">
        <f t="shared" si="184"/>
        <v>#N/A</v>
      </c>
      <c r="AK394" s="6" t="e">
        <f t="shared" si="200"/>
        <v>#N/A</v>
      </c>
      <c r="AL394" s="6" t="e">
        <f t="shared" si="203"/>
        <v>#N/A</v>
      </c>
      <c r="AM394" s="6" t="e">
        <f t="shared" si="185"/>
        <v>#N/A</v>
      </c>
      <c r="AN394" s="6" t="e">
        <f t="shared" si="201"/>
        <v>#N/A</v>
      </c>
      <c r="AO394" s="6" t="e">
        <f t="shared" si="204"/>
        <v>#N/A</v>
      </c>
      <c r="AP394" s="6" t="e">
        <f t="shared" si="205"/>
        <v>#N/A</v>
      </c>
      <c r="AQ394" s="6" t="e">
        <f t="shared" si="206"/>
        <v>#N/A</v>
      </c>
      <c r="AR394" s="6">
        <f t="shared" si="186"/>
        <v>0</v>
      </c>
      <c r="AS394" s="6" t="e">
        <f t="shared" si="202"/>
        <v>#N/A</v>
      </c>
      <c r="AT394" s="6" t="str">
        <f t="shared" si="187"/>
        <v/>
      </c>
      <c r="AU394" s="6" t="str">
        <f t="shared" si="188"/>
        <v/>
      </c>
      <c r="AV394" s="6" t="str">
        <f t="shared" si="207"/>
        <v/>
      </c>
      <c r="AW394" s="103"/>
      <c r="BC394" s="3" t="s">
        <v>355</v>
      </c>
    </row>
    <row r="395" spans="1:55" s="12" customFormat="1" ht="13.5" customHeight="1" x14ac:dyDescent="0.2">
      <c r="A395" s="163">
        <v>380</v>
      </c>
      <c r="B395" s="7"/>
      <c r="C395" s="7"/>
      <c r="D395" s="120"/>
      <c r="E395" s="7"/>
      <c r="F395" s="7"/>
      <c r="G395" s="219"/>
      <c r="H395" s="7"/>
      <c r="I395" s="7"/>
      <c r="J395" s="9"/>
      <c r="K395" s="843"/>
      <c r="L395" s="838"/>
      <c r="M395" s="428"/>
      <c r="N395" s="429"/>
      <c r="O395" s="430"/>
      <c r="P395" s="422" t="str">
        <f t="shared" si="189"/>
        <v/>
      </c>
      <c r="Q395" s="422" t="str">
        <f t="shared" si="190"/>
        <v/>
      </c>
      <c r="R395" s="423" t="str">
        <f t="shared" si="191"/>
        <v/>
      </c>
      <c r="S395" s="424" t="str">
        <f t="shared" si="192"/>
        <v/>
      </c>
      <c r="T395" s="425" t="str">
        <f t="shared" si="193"/>
        <v/>
      </c>
      <c r="U395" s="425" t="str">
        <f t="shared" si="194"/>
        <v/>
      </c>
      <c r="V395" s="426" t="str">
        <f t="shared" si="195"/>
        <v/>
      </c>
      <c r="W395" s="38"/>
      <c r="X395" s="29" t="str">
        <f t="shared" si="176"/>
        <v/>
      </c>
      <c r="Y395" s="6" t="e">
        <f t="shared" si="177"/>
        <v>#N/A</v>
      </c>
      <c r="Z395" s="6" t="e">
        <f t="shared" si="178"/>
        <v>#N/A</v>
      </c>
      <c r="AA395" s="6" t="e">
        <f t="shared" si="179"/>
        <v>#N/A</v>
      </c>
      <c r="AB395" s="6" t="str">
        <f t="shared" si="180"/>
        <v/>
      </c>
      <c r="AC395" s="10">
        <f t="shared" si="181"/>
        <v>1</v>
      </c>
      <c r="AD395" s="6" t="e">
        <f t="shared" si="196"/>
        <v>#N/A</v>
      </c>
      <c r="AE395" s="6" t="e">
        <f t="shared" si="197"/>
        <v>#N/A</v>
      </c>
      <c r="AF395" s="6" t="e">
        <f t="shared" si="182"/>
        <v>#N/A</v>
      </c>
      <c r="AG395" s="6" t="e">
        <f t="shared" si="198"/>
        <v>#N/A</v>
      </c>
      <c r="AH395" s="11" t="str">
        <f t="shared" si="183"/>
        <v xml:space="preserve"> </v>
      </c>
      <c r="AI395" s="6" t="e">
        <f t="shared" si="199"/>
        <v>#N/A</v>
      </c>
      <c r="AJ395" s="6" t="e">
        <f t="shared" si="184"/>
        <v>#N/A</v>
      </c>
      <c r="AK395" s="6" t="e">
        <f t="shared" si="200"/>
        <v>#N/A</v>
      </c>
      <c r="AL395" s="6" t="e">
        <f t="shared" si="203"/>
        <v>#N/A</v>
      </c>
      <c r="AM395" s="6" t="e">
        <f t="shared" si="185"/>
        <v>#N/A</v>
      </c>
      <c r="AN395" s="6" t="e">
        <f t="shared" si="201"/>
        <v>#N/A</v>
      </c>
      <c r="AO395" s="6" t="e">
        <f t="shared" si="204"/>
        <v>#N/A</v>
      </c>
      <c r="AP395" s="6" t="e">
        <f t="shared" si="205"/>
        <v>#N/A</v>
      </c>
      <c r="AQ395" s="6" t="e">
        <f t="shared" si="206"/>
        <v>#N/A</v>
      </c>
      <c r="AR395" s="6">
        <f t="shared" si="186"/>
        <v>0</v>
      </c>
      <c r="AS395" s="6" t="e">
        <f t="shared" si="202"/>
        <v>#N/A</v>
      </c>
      <c r="AT395" s="6" t="str">
        <f t="shared" si="187"/>
        <v/>
      </c>
      <c r="AU395" s="6" t="str">
        <f t="shared" si="188"/>
        <v/>
      </c>
      <c r="AV395" s="6" t="str">
        <f t="shared" si="207"/>
        <v/>
      </c>
      <c r="AW395" s="103"/>
      <c r="BC395" s="3" t="s">
        <v>567</v>
      </c>
    </row>
    <row r="396" spans="1:55" s="12" customFormat="1" ht="13.5" customHeight="1" x14ac:dyDescent="0.2">
      <c r="A396" s="163">
        <v>381</v>
      </c>
      <c r="B396" s="7"/>
      <c r="C396" s="7"/>
      <c r="D396" s="120"/>
      <c r="E396" s="7"/>
      <c r="F396" s="7"/>
      <c r="G396" s="219"/>
      <c r="H396" s="7"/>
      <c r="I396" s="7"/>
      <c r="J396" s="9"/>
      <c r="K396" s="843"/>
      <c r="L396" s="838"/>
      <c r="M396" s="428"/>
      <c r="N396" s="429"/>
      <c r="O396" s="430"/>
      <c r="P396" s="422" t="str">
        <f t="shared" si="189"/>
        <v/>
      </c>
      <c r="Q396" s="422" t="str">
        <f t="shared" si="190"/>
        <v/>
      </c>
      <c r="R396" s="423" t="str">
        <f t="shared" si="191"/>
        <v/>
      </c>
      <c r="S396" s="424" t="str">
        <f t="shared" si="192"/>
        <v/>
      </c>
      <c r="T396" s="425" t="str">
        <f t="shared" si="193"/>
        <v/>
      </c>
      <c r="U396" s="425" t="str">
        <f t="shared" si="194"/>
        <v/>
      </c>
      <c r="V396" s="426" t="str">
        <f t="shared" si="195"/>
        <v/>
      </c>
      <c r="W396" s="38"/>
      <c r="X396" s="29" t="str">
        <f t="shared" si="176"/>
        <v/>
      </c>
      <c r="Y396" s="6" t="e">
        <f t="shared" si="177"/>
        <v>#N/A</v>
      </c>
      <c r="Z396" s="6" t="e">
        <f t="shared" si="178"/>
        <v>#N/A</v>
      </c>
      <c r="AA396" s="6" t="e">
        <f t="shared" si="179"/>
        <v>#N/A</v>
      </c>
      <c r="AB396" s="6" t="str">
        <f t="shared" si="180"/>
        <v/>
      </c>
      <c r="AC396" s="10">
        <f t="shared" si="181"/>
        <v>1</v>
      </c>
      <c r="AD396" s="6" t="e">
        <f t="shared" si="196"/>
        <v>#N/A</v>
      </c>
      <c r="AE396" s="6" t="e">
        <f t="shared" si="197"/>
        <v>#N/A</v>
      </c>
      <c r="AF396" s="6" t="e">
        <f t="shared" si="182"/>
        <v>#N/A</v>
      </c>
      <c r="AG396" s="6" t="e">
        <f t="shared" si="198"/>
        <v>#N/A</v>
      </c>
      <c r="AH396" s="11" t="str">
        <f t="shared" si="183"/>
        <v xml:space="preserve"> </v>
      </c>
      <c r="AI396" s="6" t="e">
        <f t="shared" si="199"/>
        <v>#N/A</v>
      </c>
      <c r="AJ396" s="6" t="e">
        <f t="shared" si="184"/>
        <v>#N/A</v>
      </c>
      <c r="AK396" s="6" t="e">
        <f t="shared" si="200"/>
        <v>#N/A</v>
      </c>
      <c r="AL396" s="6" t="e">
        <f t="shared" si="203"/>
        <v>#N/A</v>
      </c>
      <c r="AM396" s="6" t="e">
        <f t="shared" si="185"/>
        <v>#N/A</v>
      </c>
      <c r="AN396" s="6" t="e">
        <f t="shared" si="201"/>
        <v>#N/A</v>
      </c>
      <c r="AO396" s="6" t="e">
        <f t="shared" si="204"/>
        <v>#N/A</v>
      </c>
      <c r="AP396" s="6" t="e">
        <f t="shared" si="205"/>
        <v>#N/A</v>
      </c>
      <c r="AQ396" s="6" t="e">
        <f t="shared" si="206"/>
        <v>#N/A</v>
      </c>
      <c r="AR396" s="6">
        <f t="shared" si="186"/>
        <v>0</v>
      </c>
      <c r="AS396" s="6" t="e">
        <f t="shared" si="202"/>
        <v>#N/A</v>
      </c>
      <c r="AT396" s="6" t="str">
        <f t="shared" si="187"/>
        <v/>
      </c>
      <c r="AU396" s="6" t="str">
        <f t="shared" si="188"/>
        <v/>
      </c>
      <c r="AV396" s="6" t="str">
        <f t="shared" si="207"/>
        <v/>
      </c>
      <c r="AW396" s="103"/>
      <c r="BC396" s="3" t="s">
        <v>568</v>
      </c>
    </row>
    <row r="397" spans="1:55" s="12" customFormat="1" ht="13.5" customHeight="1" x14ac:dyDescent="0.2">
      <c r="A397" s="163">
        <v>382</v>
      </c>
      <c r="B397" s="7"/>
      <c r="C397" s="7"/>
      <c r="D397" s="120"/>
      <c r="E397" s="7"/>
      <c r="F397" s="7"/>
      <c r="G397" s="219"/>
      <c r="H397" s="7"/>
      <c r="I397" s="7"/>
      <c r="J397" s="9"/>
      <c r="K397" s="843"/>
      <c r="L397" s="838"/>
      <c r="M397" s="428"/>
      <c r="N397" s="429"/>
      <c r="O397" s="430"/>
      <c r="P397" s="422" t="str">
        <f t="shared" si="189"/>
        <v/>
      </c>
      <c r="Q397" s="422" t="str">
        <f t="shared" si="190"/>
        <v/>
      </c>
      <c r="R397" s="423" t="str">
        <f t="shared" si="191"/>
        <v/>
      </c>
      <c r="S397" s="424" t="str">
        <f t="shared" si="192"/>
        <v/>
      </c>
      <c r="T397" s="425" t="str">
        <f t="shared" si="193"/>
        <v/>
      </c>
      <c r="U397" s="425" t="str">
        <f t="shared" si="194"/>
        <v/>
      </c>
      <c r="V397" s="426" t="str">
        <f t="shared" si="195"/>
        <v/>
      </c>
      <c r="W397" s="38"/>
      <c r="X397" s="29" t="str">
        <f t="shared" si="176"/>
        <v/>
      </c>
      <c r="Y397" s="6" t="e">
        <f t="shared" si="177"/>
        <v>#N/A</v>
      </c>
      <c r="Z397" s="6" t="e">
        <f t="shared" si="178"/>
        <v>#N/A</v>
      </c>
      <c r="AA397" s="6" t="e">
        <f t="shared" si="179"/>
        <v>#N/A</v>
      </c>
      <c r="AB397" s="6" t="str">
        <f t="shared" si="180"/>
        <v/>
      </c>
      <c r="AC397" s="10">
        <f t="shared" si="181"/>
        <v>1</v>
      </c>
      <c r="AD397" s="6" t="e">
        <f t="shared" si="196"/>
        <v>#N/A</v>
      </c>
      <c r="AE397" s="6" t="e">
        <f t="shared" si="197"/>
        <v>#N/A</v>
      </c>
      <c r="AF397" s="6" t="e">
        <f t="shared" si="182"/>
        <v>#N/A</v>
      </c>
      <c r="AG397" s="6" t="e">
        <f t="shared" si="198"/>
        <v>#N/A</v>
      </c>
      <c r="AH397" s="11" t="str">
        <f t="shared" si="183"/>
        <v xml:space="preserve"> </v>
      </c>
      <c r="AI397" s="6" t="e">
        <f t="shared" si="199"/>
        <v>#N/A</v>
      </c>
      <c r="AJ397" s="6" t="e">
        <f t="shared" si="184"/>
        <v>#N/A</v>
      </c>
      <c r="AK397" s="6" t="e">
        <f t="shared" si="200"/>
        <v>#N/A</v>
      </c>
      <c r="AL397" s="6" t="e">
        <f t="shared" si="203"/>
        <v>#N/A</v>
      </c>
      <c r="AM397" s="6" t="e">
        <f t="shared" si="185"/>
        <v>#N/A</v>
      </c>
      <c r="AN397" s="6" t="e">
        <f t="shared" si="201"/>
        <v>#N/A</v>
      </c>
      <c r="AO397" s="6" t="e">
        <f t="shared" si="204"/>
        <v>#N/A</v>
      </c>
      <c r="AP397" s="6" t="e">
        <f t="shared" si="205"/>
        <v>#N/A</v>
      </c>
      <c r="AQ397" s="6" t="e">
        <f t="shared" si="206"/>
        <v>#N/A</v>
      </c>
      <c r="AR397" s="6">
        <f t="shared" si="186"/>
        <v>0</v>
      </c>
      <c r="AS397" s="6" t="e">
        <f t="shared" si="202"/>
        <v>#N/A</v>
      </c>
      <c r="AT397" s="6" t="str">
        <f t="shared" si="187"/>
        <v/>
      </c>
      <c r="AU397" s="6" t="str">
        <f t="shared" si="188"/>
        <v/>
      </c>
      <c r="AV397" s="6" t="str">
        <f t="shared" si="207"/>
        <v/>
      </c>
      <c r="AW397" s="103"/>
      <c r="BC397" s="3" t="s">
        <v>414</v>
      </c>
    </row>
    <row r="398" spans="1:55" s="12" customFormat="1" ht="13.5" customHeight="1" x14ac:dyDescent="0.2">
      <c r="A398" s="163">
        <v>383</v>
      </c>
      <c r="B398" s="7"/>
      <c r="C398" s="7"/>
      <c r="D398" s="120"/>
      <c r="E398" s="7"/>
      <c r="F398" s="7"/>
      <c r="G398" s="219"/>
      <c r="H398" s="7"/>
      <c r="I398" s="7"/>
      <c r="J398" s="9"/>
      <c r="K398" s="843"/>
      <c r="L398" s="838"/>
      <c r="M398" s="428"/>
      <c r="N398" s="429"/>
      <c r="O398" s="430"/>
      <c r="P398" s="422" t="str">
        <f t="shared" si="189"/>
        <v/>
      </c>
      <c r="Q398" s="422" t="str">
        <f t="shared" si="190"/>
        <v/>
      </c>
      <c r="R398" s="423" t="str">
        <f t="shared" si="191"/>
        <v/>
      </c>
      <c r="S398" s="424" t="str">
        <f t="shared" si="192"/>
        <v/>
      </c>
      <c r="T398" s="425" t="str">
        <f t="shared" si="193"/>
        <v/>
      </c>
      <c r="U398" s="425" t="str">
        <f t="shared" si="194"/>
        <v/>
      </c>
      <c r="V398" s="426" t="str">
        <f t="shared" si="195"/>
        <v/>
      </c>
      <c r="W398" s="38"/>
      <c r="X398" s="29" t="str">
        <f t="shared" si="176"/>
        <v/>
      </c>
      <c r="Y398" s="6" t="e">
        <f t="shared" si="177"/>
        <v>#N/A</v>
      </c>
      <c r="Z398" s="6" t="e">
        <f t="shared" si="178"/>
        <v>#N/A</v>
      </c>
      <c r="AA398" s="6" t="e">
        <f t="shared" si="179"/>
        <v>#N/A</v>
      </c>
      <c r="AB398" s="6" t="str">
        <f t="shared" si="180"/>
        <v/>
      </c>
      <c r="AC398" s="10">
        <f t="shared" si="181"/>
        <v>1</v>
      </c>
      <c r="AD398" s="6" t="e">
        <f t="shared" si="196"/>
        <v>#N/A</v>
      </c>
      <c r="AE398" s="6" t="e">
        <f t="shared" si="197"/>
        <v>#N/A</v>
      </c>
      <c r="AF398" s="6" t="e">
        <f t="shared" si="182"/>
        <v>#N/A</v>
      </c>
      <c r="AG398" s="6" t="e">
        <f t="shared" si="198"/>
        <v>#N/A</v>
      </c>
      <c r="AH398" s="11" t="str">
        <f t="shared" si="183"/>
        <v xml:space="preserve"> </v>
      </c>
      <c r="AI398" s="6" t="e">
        <f t="shared" si="199"/>
        <v>#N/A</v>
      </c>
      <c r="AJ398" s="6" t="e">
        <f t="shared" si="184"/>
        <v>#N/A</v>
      </c>
      <c r="AK398" s="6" t="e">
        <f t="shared" si="200"/>
        <v>#N/A</v>
      </c>
      <c r="AL398" s="6" t="e">
        <f t="shared" si="203"/>
        <v>#N/A</v>
      </c>
      <c r="AM398" s="6" t="e">
        <f t="shared" si="185"/>
        <v>#N/A</v>
      </c>
      <c r="AN398" s="6" t="e">
        <f t="shared" si="201"/>
        <v>#N/A</v>
      </c>
      <c r="AO398" s="6" t="e">
        <f t="shared" si="204"/>
        <v>#N/A</v>
      </c>
      <c r="AP398" s="6" t="e">
        <f t="shared" si="205"/>
        <v>#N/A</v>
      </c>
      <c r="AQ398" s="6" t="e">
        <f t="shared" si="206"/>
        <v>#N/A</v>
      </c>
      <c r="AR398" s="6">
        <f t="shared" si="186"/>
        <v>0</v>
      </c>
      <c r="AS398" s="6" t="e">
        <f t="shared" si="202"/>
        <v>#N/A</v>
      </c>
      <c r="AT398" s="6" t="str">
        <f t="shared" si="187"/>
        <v/>
      </c>
      <c r="AU398" s="6" t="str">
        <f t="shared" si="188"/>
        <v/>
      </c>
      <c r="AV398" s="6" t="str">
        <f t="shared" si="207"/>
        <v/>
      </c>
      <c r="AW398" s="103"/>
      <c r="BC398" s="3" t="s">
        <v>425</v>
      </c>
    </row>
    <row r="399" spans="1:55" s="12" customFormat="1" ht="13.5" customHeight="1" x14ac:dyDescent="0.2">
      <c r="A399" s="163">
        <v>384</v>
      </c>
      <c r="B399" s="7"/>
      <c r="C399" s="7"/>
      <c r="D399" s="120"/>
      <c r="E399" s="7"/>
      <c r="F399" s="7"/>
      <c r="G399" s="219"/>
      <c r="H399" s="7"/>
      <c r="I399" s="7"/>
      <c r="J399" s="9"/>
      <c r="K399" s="843"/>
      <c r="L399" s="838"/>
      <c r="M399" s="428"/>
      <c r="N399" s="429"/>
      <c r="O399" s="430"/>
      <c r="P399" s="422" t="str">
        <f t="shared" si="189"/>
        <v/>
      </c>
      <c r="Q399" s="422" t="str">
        <f t="shared" si="190"/>
        <v/>
      </c>
      <c r="R399" s="423" t="str">
        <f t="shared" si="191"/>
        <v/>
      </c>
      <c r="S399" s="424" t="str">
        <f t="shared" si="192"/>
        <v/>
      </c>
      <c r="T399" s="425" t="str">
        <f t="shared" si="193"/>
        <v/>
      </c>
      <c r="U399" s="425" t="str">
        <f t="shared" si="194"/>
        <v/>
      </c>
      <c r="V399" s="426" t="str">
        <f t="shared" si="195"/>
        <v/>
      </c>
      <c r="W399" s="38"/>
      <c r="X399" s="29" t="str">
        <f t="shared" si="176"/>
        <v/>
      </c>
      <c r="Y399" s="6" t="e">
        <f t="shared" si="177"/>
        <v>#N/A</v>
      </c>
      <c r="Z399" s="6" t="e">
        <f t="shared" si="178"/>
        <v>#N/A</v>
      </c>
      <c r="AA399" s="6" t="e">
        <f t="shared" si="179"/>
        <v>#N/A</v>
      </c>
      <c r="AB399" s="6" t="str">
        <f t="shared" si="180"/>
        <v/>
      </c>
      <c r="AC399" s="10">
        <f t="shared" si="181"/>
        <v>1</v>
      </c>
      <c r="AD399" s="6" t="e">
        <f t="shared" si="196"/>
        <v>#N/A</v>
      </c>
      <c r="AE399" s="6" t="e">
        <f t="shared" si="197"/>
        <v>#N/A</v>
      </c>
      <c r="AF399" s="6" t="e">
        <f t="shared" si="182"/>
        <v>#N/A</v>
      </c>
      <c r="AG399" s="6" t="e">
        <f t="shared" si="198"/>
        <v>#N/A</v>
      </c>
      <c r="AH399" s="11" t="str">
        <f t="shared" si="183"/>
        <v xml:space="preserve"> </v>
      </c>
      <c r="AI399" s="6" t="e">
        <f t="shared" si="199"/>
        <v>#N/A</v>
      </c>
      <c r="AJ399" s="6" t="e">
        <f t="shared" si="184"/>
        <v>#N/A</v>
      </c>
      <c r="AK399" s="6" t="e">
        <f t="shared" si="200"/>
        <v>#N/A</v>
      </c>
      <c r="AL399" s="6" t="e">
        <f t="shared" si="203"/>
        <v>#N/A</v>
      </c>
      <c r="AM399" s="6" t="e">
        <f t="shared" si="185"/>
        <v>#N/A</v>
      </c>
      <c r="AN399" s="6" t="e">
        <f t="shared" si="201"/>
        <v>#N/A</v>
      </c>
      <c r="AO399" s="6" t="e">
        <f t="shared" si="204"/>
        <v>#N/A</v>
      </c>
      <c r="AP399" s="6" t="e">
        <f t="shared" si="205"/>
        <v>#N/A</v>
      </c>
      <c r="AQ399" s="6" t="e">
        <f t="shared" si="206"/>
        <v>#N/A</v>
      </c>
      <c r="AR399" s="6">
        <f t="shared" si="186"/>
        <v>0</v>
      </c>
      <c r="AS399" s="6" t="e">
        <f t="shared" si="202"/>
        <v>#N/A</v>
      </c>
      <c r="AT399" s="6" t="str">
        <f t="shared" si="187"/>
        <v/>
      </c>
      <c r="AU399" s="6" t="str">
        <f t="shared" si="188"/>
        <v/>
      </c>
      <c r="AV399" s="6" t="str">
        <f t="shared" si="207"/>
        <v/>
      </c>
      <c r="AW399" s="103"/>
      <c r="BC399" s="3" t="s">
        <v>438</v>
      </c>
    </row>
    <row r="400" spans="1:55" s="12" customFormat="1" ht="13.5" customHeight="1" x14ac:dyDescent="0.2">
      <c r="A400" s="163">
        <v>385</v>
      </c>
      <c r="B400" s="7"/>
      <c r="C400" s="7"/>
      <c r="D400" s="120"/>
      <c r="E400" s="7"/>
      <c r="F400" s="7"/>
      <c r="G400" s="219"/>
      <c r="H400" s="7"/>
      <c r="I400" s="7"/>
      <c r="J400" s="9"/>
      <c r="K400" s="843"/>
      <c r="L400" s="838"/>
      <c r="M400" s="428"/>
      <c r="N400" s="429"/>
      <c r="O400" s="430"/>
      <c r="P400" s="422" t="str">
        <f t="shared" si="189"/>
        <v/>
      </c>
      <c r="Q400" s="422" t="str">
        <f t="shared" si="190"/>
        <v/>
      </c>
      <c r="R400" s="423" t="str">
        <f t="shared" si="191"/>
        <v/>
      </c>
      <c r="S400" s="424" t="str">
        <f t="shared" si="192"/>
        <v/>
      </c>
      <c r="T400" s="425" t="str">
        <f t="shared" si="193"/>
        <v/>
      </c>
      <c r="U400" s="425" t="str">
        <f t="shared" si="194"/>
        <v/>
      </c>
      <c r="V400" s="426" t="str">
        <f t="shared" si="195"/>
        <v/>
      </c>
      <c r="W400" s="38"/>
      <c r="X400" s="29" t="str">
        <f t="shared" ref="X400:X463" si="208">IF(ISBLANK(H400)=TRUE,"",IF(OR(ISBLANK(B400)=TRUE),1,""))</f>
        <v/>
      </c>
      <c r="Y400" s="6" t="e">
        <f t="shared" ref="Y400:Y463" si="209">VLOOKUP(H400,$AX$17:$BA$23,2,FALSE)</f>
        <v>#N/A</v>
      </c>
      <c r="Z400" s="6" t="e">
        <f t="shared" ref="Z400:Z463" si="210">VLOOKUP(H400,$AX$17:$BA$23,3,FALSE)</f>
        <v>#N/A</v>
      </c>
      <c r="AA400" s="6" t="e">
        <f t="shared" ref="AA400:AA463" si="211">VLOOKUP(H400,$AX$17:$BA$23,4,FALSE)</f>
        <v>#N/A</v>
      </c>
      <c r="AB400" s="6" t="str">
        <f t="shared" ref="AB400:AB463" si="212">IF(ISERROR(SEARCH("-",I400,1))=TRUE,ASC(UPPER(I400)),ASC(UPPER(LEFT(I400,SEARCH("-",I400,1)-1))))</f>
        <v/>
      </c>
      <c r="AC400" s="10">
        <f t="shared" ref="AC400:AC463" si="213">IF(J400&gt;3500,J400/1000,1)</f>
        <v>1</v>
      </c>
      <c r="AD400" s="6" t="e">
        <f t="shared" si="196"/>
        <v>#N/A</v>
      </c>
      <c r="AE400" s="6" t="e">
        <f t="shared" si="197"/>
        <v>#N/A</v>
      </c>
      <c r="AF400" s="6" t="e">
        <f t="shared" ref="AF400:AF463" si="214">VLOOKUP(K400,$BF$17:$BG$27,2,FALSE)</f>
        <v>#N/A</v>
      </c>
      <c r="AG400" s="6" t="e">
        <f t="shared" si="198"/>
        <v>#N/A</v>
      </c>
      <c r="AH400" s="11" t="str">
        <f t="shared" ref="AH400:AH463" si="215">IF(OR(ISBLANK(K400)=TRUE,ISBLANK(B400)=TRUE)," ",CONCATENATE(B400,AA400,AD400))</f>
        <v xml:space="preserve"> </v>
      </c>
      <c r="AI400" s="6" t="e">
        <f t="shared" si="199"/>
        <v>#N/A</v>
      </c>
      <c r="AJ400" s="6" t="e">
        <f t="shared" ref="AJ400:AJ463" si="216">IF(AND(L400="あり",AF400="軽"),AL400,AK400)</f>
        <v>#N/A</v>
      </c>
      <c r="AK400" s="6" t="e">
        <f t="shared" si="200"/>
        <v>#N/A</v>
      </c>
      <c r="AL400" s="6" t="e">
        <f t="shared" si="203"/>
        <v>#N/A</v>
      </c>
      <c r="AM400" s="6" t="e">
        <f t="shared" ref="AM400:AM463" si="217">IF(AND(L400="あり",M400="なし",AF400="軽"),AO400,IF(AND(L400="あり",M400="あり(H17なし)",AF400="軽"),AO400,IF(AND(L400="あり",M400="",AF400="軽"),AO400,IF(AND(L400="なし",M400="あり(H17なし)",AF400="軽"),AP400,IF(AND(L400="",M400="あり(H17なし)",AF400="軽"),AP400,IF(AND(M400="あり(H17あり)",AF400="軽"),AQ400,AN400))))))</f>
        <v>#N/A</v>
      </c>
      <c r="AN400" s="6" t="e">
        <f t="shared" si="201"/>
        <v>#N/A</v>
      </c>
      <c r="AO400" s="6" t="e">
        <f t="shared" si="204"/>
        <v>#N/A</v>
      </c>
      <c r="AP400" s="6" t="e">
        <f t="shared" si="205"/>
        <v>#N/A</v>
      </c>
      <c r="AQ400" s="6" t="e">
        <f t="shared" si="206"/>
        <v>#N/A</v>
      </c>
      <c r="AR400" s="6">
        <f t="shared" ref="AR400:AR463" si="218">IF(AND(L400="なし",M400="なし"),0,IF(AND(L400="",M400=""),0,IF(AND(L400="",M400="なし"),0,IF(AND(L400="なし",M400=""),0,1))))</f>
        <v>0</v>
      </c>
      <c r="AS400" s="6" t="e">
        <f t="shared" si="202"/>
        <v>#N/A</v>
      </c>
      <c r="AT400" s="6" t="str">
        <f t="shared" ref="AT400:AT463" si="219">IF(H400="","",VLOOKUP(H400,$AX$17:$BB$25,5,FALSE))</f>
        <v/>
      </c>
      <c r="AU400" s="6" t="str">
        <f t="shared" ref="AU400:AU463" si="220">IF(D400="","",VLOOKUP(CONCATENATE("A",LEFT(D400)),$BQ$17:$BR$26,2,FALSE))</f>
        <v/>
      </c>
      <c r="AV400" s="6" t="str">
        <f t="shared" si="207"/>
        <v/>
      </c>
      <c r="AW400" s="103"/>
      <c r="BC400" s="3" t="s">
        <v>565</v>
      </c>
    </row>
    <row r="401" spans="1:55" s="12" customFormat="1" ht="13.5" customHeight="1" x14ac:dyDescent="0.2">
      <c r="A401" s="163">
        <v>386</v>
      </c>
      <c r="B401" s="7"/>
      <c r="C401" s="7"/>
      <c r="D401" s="120"/>
      <c r="E401" s="7"/>
      <c r="F401" s="7"/>
      <c r="G401" s="219"/>
      <c r="H401" s="7"/>
      <c r="I401" s="7"/>
      <c r="J401" s="9"/>
      <c r="K401" s="843"/>
      <c r="L401" s="838"/>
      <c r="M401" s="428"/>
      <c r="N401" s="429"/>
      <c r="O401" s="430"/>
      <c r="P401" s="422" t="str">
        <f t="shared" ref="P401:P464" si="221">IF(ISBLANK(K401)=TRUE,"",IF(ISNUMBER(AJ401)=TRUE,AJ401,"エラー"))</f>
        <v/>
      </c>
      <c r="Q401" s="422" t="str">
        <f t="shared" ref="Q401:Q464" si="222">IF(ISBLANK(K401)=TRUE,"",IF(ISNUMBER(AM401)=TRUE,AM401,"エラー"))</f>
        <v/>
      </c>
      <c r="R401" s="423" t="str">
        <f t="shared" ref="R401:R464" si="223">IF(ISBLANK(K401)=TRUE,"",IF(ISNUMBER(AS401)=TRUE,AS401,"エラー"))</f>
        <v/>
      </c>
      <c r="S401" s="424" t="str">
        <f t="shared" ref="S401:S464" si="224">IF(OR(N401="",O401=""),"",N401/O401)</f>
        <v/>
      </c>
      <c r="T401" s="425" t="str">
        <f t="shared" ref="T401:T464" si="225">IF(P401="","",IF(ISERROR(P401*N401*AC401),"エラー",IF(ISBLANK(P401)=TRUE,"エラー",IF(ISBLANK(N401)=TRUE,"エラー",IF(AV401=1,"エラー",P401*N401*AC401/1000)))))</f>
        <v/>
      </c>
      <c r="U401" s="425" t="str">
        <f t="shared" ref="U401:U464" si="226">IF(Q401="","",IF(ISERROR(Q401*N401*AC401),"エラー",IF(ISBLANK(Q401)=TRUE,"エラー",IF(ISBLANK(N401)=TRUE,"エラー",IF(AV401=1,"エラー",Q401*N401*AC401/1000)))))</f>
        <v/>
      </c>
      <c r="V401" s="426" t="str">
        <f t="shared" ref="V401:V464" si="227">IF(R401="","",IF(ISERROR(R401*O401),"エラー",IF(ISBLANK(R401)=TRUE,"エラー",IF(ISBLANK(O401)=TRUE,"エラー",IF(AV401=1,"エラー",R401*O401/1000)))))</f>
        <v/>
      </c>
      <c r="W401" s="38"/>
      <c r="X401" s="29" t="str">
        <f t="shared" si="208"/>
        <v/>
      </c>
      <c r="Y401" s="6" t="e">
        <f t="shared" si="209"/>
        <v>#N/A</v>
      </c>
      <c r="Z401" s="6" t="e">
        <f t="shared" si="210"/>
        <v>#N/A</v>
      </c>
      <c r="AA401" s="6" t="e">
        <f t="shared" si="211"/>
        <v>#N/A</v>
      </c>
      <c r="AB401" s="6" t="str">
        <f t="shared" si="212"/>
        <v/>
      </c>
      <c r="AC401" s="10">
        <f t="shared" si="213"/>
        <v>1</v>
      </c>
      <c r="AD401" s="6" t="e">
        <f t="shared" ref="AD401:AD464" si="228">IF(AA401=9,0,IF(J401&lt;=2500,IF(J401&lt;=1700,1,2),IF(J401&lt;=12000,IF(J401&lt;=3500,3,4),IF(ISERROR(SEARCH(LEFT(I401,1),"LFMRQST")),4,IF(AND(LEN(I401)&lt;&gt;3,AF401&lt;&gt;"軽"),4,5)))))</f>
        <v>#N/A</v>
      </c>
      <c r="AE401" s="6" t="e">
        <f t="shared" ref="AE401:AE464" si="229">IF(AA401=5,0,IF(AA401=9,0,IF(J401&lt;=2500,IF(J401&lt;=1700,1,2),IF(J401&lt;=12000,IF(J401&lt;=3500,3,4),IF(ISERROR(SEARCH(LEFT(I401,1),"LFMRQST")),4,IF(AND(LEN(I401)&lt;&gt;3,AF401&lt;&gt;"軽"),4,5))))))</f>
        <v>#N/A</v>
      </c>
      <c r="AF401" s="6" t="e">
        <f t="shared" si="214"/>
        <v>#N/A</v>
      </c>
      <c r="AG401" s="6" t="e">
        <f t="shared" ref="AG401:AG464" si="230">VLOOKUP(AI401,排出係数表,9,FALSE)</f>
        <v>#N/A</v>
      </c>
      <c r="AH401" s="11" t="str">
        <f t="shared" si="215"/>
        <v xml:space="preserve"> </v>
      </c>
      <c r="AI401" s="6" t="e">
        <f t="shared" ref="AI401:AI464" si="231">CONCATENATE(Y401,AE401,AF401,AB401)</f>
        <v>#N/A</v>
      </c>
      <c r="AJ401" s="6" t="e">
        <f t="shared" si="216"/>
        <v>#N/A</v>
      </c>
      <c r="AK401" s="6" t="e">
        <f t="shared" ref="AK401:AK464" si="232">VLOOKUP(AI401,排出係数表,6,FALSE)</f>
        <v>#N/A</v>
      </c>
      <c r="AL401" s="6" t="e">
        <f t="shared" si="203"/>
        <v>#N/A</v>
      </c>
      <c r="AM401" s="6" t="e">
        <f t="shared" si="217"/>
        <v>#N/A</v>
      </c>
      <c r="AN401" s="6" t="e">
        <f t="shared" ref="AN401:AN464" si="233">VLOOKUP(AI401,排出係数表,7,FALSE)</f>
        <v>#N/A</v>
      </c>
      <c r="AO401" s="6" t="e">
        <f t="shared" si="204"/>
        <v>#N/A</v>
      </c>
      <c r="AP401" s="6" t="e">
        <f t="shared" si="205"/>
        <v>#N/A</v>
      </c>
      <c r="AQ401" s="6" t="e">
        <f t="shared" si="206"/>
        <v>#N/A</v>
      </c>
      <c r="AR401" s="6">
        <f t="shared" si="218"/>
        <v>0</v>
      </c>
      <c r="AS401" s="6" t="e">
        <f t="shared" ref="AS401:AS464" si="234">VLOOKUP(AI401,排出係数表,8,FALSE)</f>
        <v>#N/A</v>
      </c>
      <c r="AT401" s="6" t="str">
        <f t="shared" si="219"/>
        <v/>
      </c>
      <c r="AU401" s="6" t="str">
        <f t="shared" si="220"/>
        <v/>
      </c>
      <c r="AV401" s="6" t="str">
        <f t="shared" si="207"/>
        <v/>
      </c>
      <c r="AW401" s="103"/>
      <c r="BC401" s="3" t="s">
        <v>566</v>
      </c>
    </row>
    <row r="402" spans="1:55" s="12" customFormat="1" ht="13.5" customHeight="1" x14ac:dyDescent="0.2">
      <c r="A402" s="163">
        <v>387</v>
      </c>
      <c r="B402" s="7"/>
      <c r="C402" s="7"/>
      <c r="D402" s="120"/>
      <c r="E402" s="7"/>
      <c r="F402" s="7"/>
      <c r="G402" s="219"/>
      <c r="H402" s="7"/>
      <c r="I402" s="7"/>
      <c r="J402" s="9"/>
      <c r="K402" s="843"/>
      <c r="L402" s="838"/>
      <c r="M402" s="428"/>
      <c r="N402" s="429"/>
      <c r="O402" s="430"/>
      <c r="P402" s="422" t="str">
        <f t="shared" si="221"/>
        <v/>
      </c>
      <c r="Q402" s="422" t="str">
        <f t="shared" si="222"/>
        <v/>
      </c>
      <c r="R402" s="423" t="str">
        <f t="shared" si="223"/>
        <v/>
      </c>
      <c r="S402" s="424" t="str">
        <f t="shared" si="224"/>
        <v/>
      </c>
      <c r="T402" s="425" t="str">
        <f t="shared" si="225"/>
        <v/>
      </c>
      <c r="U402" s="425" t="str">
        <f t="shared" si="226"/>
        <v/>
      </c>
      <c r="V402" s="426" t="str">
        <f t="shared" si="227"/>
        <v/>
      </c>
      <c r="W402" s="38"/>
      <c r="X402" s="29" t="str">
        <f t="shared" si="208"/>
        <v/>
      </c>
      <c r="Y402" s="6" t="e">
        <f t="shared" si="209"/>
        <v>#N/A</v>
      </c>
      <c r="Z402" s="6" t="e">
        <f t="shared" si="210"/>
        <v>#N/A</v>
      </c>
      <c r="AA402" s="6" t="e">
        <f t="shared" si="211"/>
        <v>#N/A</v>
      </c>
      <c r="AB402" s="6" t="str">
        <f t="shared" si="212"/>
        <v/>
      </c>
      <c r="AC402" s="10">
        <f t="shared" si="213"/>
        <v>1</v>
      </c>
      <c r="AD402" s="6" t="e">
        <f t="shared" si="228"/>
        <v>#N/A</v>
      </c>
      <c r="AE402" s="6" t="e">
        <f t="shared" si="229"/>
        <v>#N/A</v>
      </c>
      <c r="AF402" s="6" t="e">
        <f t="shared" si="214"/>
        <v>#N/A</v>
      </c>
      <c r="AG402" s="6" t="e">
        <f t="shared" si="230"/>
        <v>#N/A</v>
      </c>
      <c r="AH402" s="11" t="str">
        <f t="shared" si="215"/>
        <v xml:space="preserve"> </v>
      </c>
      <c r="AI402" s="6" t="e">
        <f t="shared" si="231"/>
        <v>#N/A</v>
      </c>
      <c r="AJ402" s="6" t="e">
        <f t="shared" si="216"/>
        <v>#N/A</v>
      </c>
      <c r="AK402" s="6" t="e">
        <f t="shared" si="232"/>
        <v>#N/A</v>
      </c>
      <c r="AL402" s="6" t="e">
        <f t="shared" si="203"/>
        <v>#N/A</v>
      </c>
      <c r="AM402" s="6" t="e">
        <f t="shared" si="217"/>
        <v>#N/A</v>
      </c>
      <c r="AN402" s="6" t="e">
        <f t="shared" si="233"/>
        <v>#N/A</v>
      </c>
      <c r="AO402" s="6" t="e">
        <f t="shared" si="204"/>
        <v>#N/A</v>
      </c>
      <c r="AP402" s="6" t="e">
        <f t="shared" si="205"/>
        <v>#N/A</v>
      </c>
      <c r="AQ402" s="6" t="e">
        <f t="shared" si="206"/>
        <v>#N/A</v>
      </c>
      <c r="AR402" s="6">
        <f t="shared" si="218"/>
        <v>0</v>
      </c>
      <c r="AS402" s="6" t="e">
        <f t="shared" si="234"/>
        <v>#N/A</v>
      </c>
      <c r="AT402" s="6" t="str">
        <f t="shared" si="219"/>
        <v/>
      </c>
      <c r="AU402" s="6" t="str">
        <f t="shared" si="220"/>
        <v/>
      </c>
      <c r="AV402" s="6" t="str">
        <f t="shared" si="207"/>
        <v/>
      </c>
      <c r="AW402" s="103"/>
      <c r="BC402" s="3" t="s">
        <v>412</v>
      </c>
    </row>
    <row r="403" spans="1:55" s="12" customFormat="1" ht="13.5" customHeight="1" x14ac:dyDescent="0.2">
      <c r="A403" s="163">
        <v>388</v>
      </c>
      <c r="B403" s="7"/>
      <c r="C403" s="7"/>
      <c r="D403" s="120"/>
      <c r="E403" s="7"/>
      <c r="F403" s="7"/>
      <c r="G403" s="219"/>
      <c r="H403" s="7"/>
      <c r="I403" s="7"/>
      <c r="J403" s="9"/>
      <c r="K403" s="843"/>
      <c r="L403" s="838"/>
      <c r="M403" s="428"/>
      <c r="N403" s="429"/>
      <c r="O403" s="430"/>
      <c r="P403" s="422" t="str">
        <f t="shared" si="221"/>
        <v/>
      </c>
      <c r="Q403" s="422" t="str">
        <f t="shared" si="222"/>
        <v/>
      </c>
      <c r="R403" s="423" t="str">
        <f t="shared" si="223"/>
        <v/>
      </c>
      <c r="S403" s="424" t="str">
        <f t="shared" si="224"/>
        <v/>
      </c>
      <c r="T403" s="425" t="str">
        <f t="shared" si="225"/>
        <v/>
      </c>
      <c r="U403" s="425" t="str">
        <f t="shared" si="226"/>
        <v/>
      </c>
      <c r="V403" s="426" t="str">
        <f t="shared" si="227"/>
        <v/>
      </c>
      <c r="W403" s="38"/>
      <c r="X403" s="29" t="str">
        <f t="shared" si="208"/>
        <v/>
      </c>
      <c r="Y403" s="6" t="e">
        <f t="shared" si="209"/>
        <v>#N/A</v>
      </c>
      <c r="Z403" s="6" t="e">
        <f t="shared" si="210"/>
        <v>#N/A</v>
      </c>
      <c r="AA403" s="6" t="e">
        <f t="shared" si="211"/>
        <v>#N/A</v>
      </c>
      <c r="AB403" s="6" t="str">
        <f t="shared" si="212"/>
        <v/>
      </c>
      <c r="AC403" s="10">
        <f t="shared" si="213"/>
        <v>1</v>
      </c>
      <c r="AD403" s="6" t="e">
        <f t="shared" si="228"/>
        <v>#N/A</v>
      </c>
      <c r="AE403" s="6" t="e">
        <f t="shared" si="229"/>
        <v>#N/A</v>
      </c>
      <c r="AF403" s="6" t="e">
        <f t="shared" si="214"/>
        <v>#N/A</v>
      </c>
      <c r="AG403" s="6" t="e">
        <f t="shared" si="230"/>
        <v>#N/A</v>
      </c>
      <c r="AH403" s="11" t="str">
        <f t="shared" si="215"/>
        <v xml:space="preserve"> </v>
      </c>
      <c r="AI403" s="6" t="e">
        <f t="shared" si="231"/>
        <v>#N/A</v>
      </c>
      <c r="AJ403" s="6" t="e">
        <f t="shared" si="216"/>
        <v>#N/A</v>
      </c>
      <c r="AK403" s="6" t="e">
        <f t="shared" si="232"/>
        <v>#N/A</v>
      </c>
      <c r="AL403" s="6" t="e">
        <f t="shared" si="203"/>
        <v>#N/A</v>
      </c>
      <c r="AM403" s="6" t="e">
        <f t="shared" si="217"/>
        <v>#N/A</v>
      </c>
      <c r="AN403" s="6" t="e">
        <f t="shared" si="233"/>
        <v>#N/A</v>
      </c>
      <c r="AO403" s="6" t="e">
        <f t="shared" si="204"/>
        <v>#N/A</v>
      </c>
      <c r="AP403" s="6" t="e">
        <f t="shared" si="205"/>
        <v>#N/A</v>
      </c>
      <c r="AQ403" s="6" t="e">
        <f t="shared" si="206"/>
        <v>#N/A</v>
      </c>
      <c r="AR403" s="6">
        <f t="shared" si="218"/>
        <v>0</v>
      </c>
      <c r="AS403" s="6" t="e">
        <f t="shared" si="234"/>
        <v>#N/A</v>
      </c>
      <c r="AT403" s="6" t="str">
        <f t="shared" si="219"/>
        <v/>
      </c>
      <c r="AU403" s="6" t="str">
        <f t="shared" si="220"/>
        <v/>
      </c>
      <c r="AV403" s="6" t="str">
        <f t="shared" si="207"/>
        <v/>
      </c>
      <c r="AW403" s="103"/>
      <c r="BC403" s="3" t="s">
        <v>424</v>
      </c>
    </row>
    <row r="404" spans="1:55" s="12" customFormat="1" ht="13.5" customHeight="1" x14ac:dyDescent="0.2">
      <c r="A404" s="163">
        <v>389</v>
      </c>
      <c r="B404" s="7"/>
      <c r="C404" s="7"/>
      <c r="D404" s="120"/>
      <c r="E404" s="7"/>
      <c r="F404" s="7"/>
      <c r="G404" s="219"/>
      <c r="H404" s="7"/>
      <c r="I404" s="7"/>
      <c r="J404" s="9"/>
      <c r="K404" s="843"/>
      <c r="L404" s="838"/>
      <c r="M404" s="428"/>
      <c r="N404" s="429"/>
      <c r="O404" s="430"/>
      <c r="P404" s="422" t="str">
        <f t="shared" si="221"/>
        <v/>
      </c>
      <c r="Q404" s="422" t="str">
        <f t="shared" si="222"/>
        <v/>
      </c>
      <c r="R404" s="423" t="str">
        <f t="shared" si="223"/>
        <v/>
      </c>
      <c r="S404" s="424" t="str">
        <f t="shared" si="224"/>
        <v/>
      </c>
      <c r="T404" s="425" t="str">
        <f t="shared" si="225"/>
        <v/>
      </c>
      <c r="U404" s="425" t="str">
        <f t="shared" si="226"/>
        <v/>
      </c>
      <c r="V404" s="426" t="str">
        <f t="shared" si="227"/>
        <v/>
      </c>
      <c r="W404" s="38"/>
      <c r="X404" s="29" t="str">
        <f t="shared" si="208"/>
        <v/>
      </c>
      <c r="Y404" s="6" t="e">
        <f t="shared" si="209"/>
        <v>#N/A</v>
      </c>
      <c r="Z404" s="6" t="e">
        <f t="shared" si="210"/>
        <v>#N/A</v>
      </c>
      <c r="AA404" s="6" t="e">
        <f t="shared" si="211"/>
        <v>#N/A</v>
      </c>
      <c r="AB404" s="6" t="str">
        <f t="shared" si="212"/>
        <v/>
      </c>
      <c r="AC404" s="10">
        <f t="shared" si="213"/>
        <v>1</v>
      </c>
      <c r="AD404" s="6" t="e">
        <f t="shared" si="228"/>
        <v>#N/A</v>
      </c>
      <c r="AE404" s="6" t="e">
        <f t="shared" si="229"/>
        <v>#N/A</v>
      </c>
      <c r="AF404" s="6" t="e">
        <f t="shared" si="214"/>
        <v>#N/A</v>
      </c>
      <c r="AG404" s="6" t="e">
        <f t="shared" si="230"/>
        <v>#N/A</v>
      </c>
      <c r="AH404" s="11" t="str">
        <f t="shared" si="215"/>
        <v xml:space="preserve"> </v>
      </c>
      <c r="AI404" s="6" t="e">
        <f t="shared" si="231"/>
        <v>#N/A</v>
      </c>
      <c r="AJ404" s="6" t="e">
        <f t="shared" si="216"/>
        <v>#N/A</v>
      </c>
      <c r="AK404" s="6" t="e">
        <f t="shared" si="232"/>
        <v>#N/A</v>
      </c>
      <c r="AL404" s="6" t="e">
        <f t="shared" si="203"/>
        <v>#N/A</v>
      </c>
      <c r="AM404" s="6" t="e">
        <f t="shared" si="217"/>
        <v>#N/A</v>
      </c>
      <c r="AN404" s="6" t="e">
        <f t="shared" si="233"/>
        <v>#N/A</v>
      </c>
      <c r="AO404" s="6" t="e">
        <f t="shared" si="204"/>
        <v>#N/A</v>
      </c>
      <c r="AP404" s="6" t="e">
        <f t="shared" si="205"/>
        <v>#N/A</v>
      </c>
      <c r="AQ404" s="6" t="e">
        <f t="shared" si="206"/>
        <v>#N/A</v>
      </c>
      <c r="AR404" s="6">
        <f t="shared" si="218"/>
        <v>0</v>
      </c>
      <c r="AS404" s="6" t="e">
        <f t="shared" si="234"/>
        <v>#N/A</v>
      </c>
      <c r="AT404" s="6" t="str">
        <f t="shared" si="219"/>
        <v/>
      </c>
      <c r="AU404" s="6" t="str">
        <f t="shared" si="220"/>
        <v/>
      </c>
      <c r="AV404" s="6" t="str">
        <f t="shared" si="207"/>
        <v/>
      </c>
      <c r="AW404" s="103"/>
      <c r="BC404" s="3" t="s">
        <v>437</v>
      </c>
    </row>
    <row r="405" spans="1:55" s="12" customFormat="1" ht="13.5" customHeight="1" x14ac:dyDescent="0.2">
      <c r="A405" s="163">
        <v>390</v>
      </c>
      <c r="B405" s="7"/>
      <c r="C405" s="7"/>
      <c r="D405" s="120"/>
      <c r="E405" s="7"/>
      <c r="F405" s="7"/>
      <c r="G405" s="219"/>
      <c r="H405" s="7"/>
      <c r="I405" s="7"/>
      <c r="J405" s="9"/>
      <c r="K405" s="843"/>
      <c r="L405" s="838"/>
      <c r="M405" s="428"/>
      <c r="N405" s="429"/>
      <c r="O405" s="430"/>
      <c r="P405" s="422" t="str">
        <f t="shared" si="221"/>
        <v/>
      </c>
      <c r="Q405" s="422" t="str">
        <f t="shared" si="222"/>
        <v/>
      </c>
      <c r="R405" s="423" t="str">
        <f t="shared" si="223"/>
        <v/>
      </c>
      <c r="S405" s="424" t="str">
        <f t="shared" si="224"/>
        <v/>
      </c>
      <c r="T405" s="425" t="str">
        <f t="shared" si="225"/>
        <v/>
      </c>
      <c r="U405" s="425" t="str">
        <f t="shared" si="226"/>
        <v/>
      </c>
      <c r="V405" s="426" t="str">
        <f t="shared" si="227"/>
        <v/>
      </c>
      <c r="W405" s="38"/>
      <c r="X405" s="29" t="str">
        <f t="shared" si="208"/>
        <v/>
      </c>
      <c r="Y405" s="6" t="e">
        <f t="shared" si="209"/>
        <v>#N/A</v>
      </c>
      <c r="Z405" s="6" t="e">
        <f t="shared" si="210"/>
        <v>#N/A</v>
      </c>
      <c r="AA405" s="6" t="e">
        <f t="shared" si="211"/>
        <v>#N/A</v>
      </c>
      <c r="AB405" s="6" t="str">
        <f t="shared" si="212"/>
        <v/>
      </c>
      <c r="AC405" s="10">
        <f t="shared" si="213"/>
        <v>1</v>
      </c>
      <c r="AD405" s="6" t="e">
        <f t="shared" si="228"/>
        <v>#N/A</v>
      </c>
      <c r="AE405" s="6" t="e">
        <f t="shared" si="229"/>
        <v>#N/A</v>
      </c>
      <c r="AF405" s="6" t="e">
        <f t="shared" si="214"/>
        <v>#N/A</v>
      </c>
      <c r="AG405" s="6" t="e">
        <f t="shared" si="230"/>
        <v>#N/A</v>
      </c>
      <c r="AH405" s="11" t="str">
        <f t="shared" si="215"/>
        <v xml:space="preserve"> </v>
      </c>
      <c r="AI405" s="6" t="e">
        <f t="shared" si="231"/>
        <v>#N/A</v>
      </c>
      <c r="AJ405" s="6" t="e">
        <f t="shared" si="216"/>
        <v>#N/A</v>
      </c>
      <c r="AK405" s="6" t="e">
        <f t="shared" si="232"/>
        <v>#N/A</v>
      </c>
      <c r="AL405" s="6" t="e">
        <f t="shared" si="203"/>
        <v>#N/A</v>
      </c>
      <c r="AM405" s="6" t="e">
        <f t="shared" si="217"/>
        <v>#N/A</v>
      </c>
      <c r="AN405" s="6" t="e">
        <f t="shared" si="233"/>
        <v>#N/A</v>
      </c>
      <c r="AO405" s="6" t="e">
        <f t="shared" si="204"/>
        <v>#N/A</v>
      </c>
      <c r="AP405" s="6" t="e">
        <f t="shared" si="205"/>
        <v>#N/A</v>
      </c>
      <c r="AQ405" s="6" t="e">
        <f t="shared" si="206"/>
        <v>#N/A</v>
      </c>
      <c r="AR405" s="6">
        <f t="shared" si="218"/>
        <v>0</v>
      </c>
      <c r="AS405" s="6" t="e">
        <f t="shared" si="234"/>
        <v>#N/A</v>
      </c>
      <c r="AT405" s="6" t="str">
        <f t="shared" si="219"/>
        <v/>
      </c>
      <c r="AU405" s="6" t="str">
        <f t="shared" si="220"/>
        <v/>
      </c>
      <c r="AV405" s="6" t="str">
        <f t="shared" si="207"/>
        <v/>
      </c>
      <c r="AW405" s="103"/>
      <c r="BC405" s="3" t="s">
        <v>580</v>
      </c>
    </row>
    <row r="406" spans="1:55" s="12" customFormat="1" ht="13.5" customHeight="1" x14ac:dyDescent="0.2">
      <c r="A406" s="163">
        <v>391</v>
      </c>
      <c r="B406" s="7"/>
      <c r="C406" s="7"/>
      <c r="D406" s="120"/>
      <c r="E406" s="7"/>
      <c r="F406" s="7"/>
      <c r="G406" s="219"/>
      <c r="H406" s="7"/>
      <c r="I406" s="7"/>
      <c r="J406" s="9"/>
      <c r="K406" s="843"/>
      <c r="L406" s="838"/>
      <c r="M406" s="428"/>
      <c r="N406" s="429"/>
      <c r="O406" s="430"/>
      <c r="P406" s="422" t="str">
        <f t="shared" si="221"/>
        <v/>
      </c>
      <c r="Q406" s="422" t="str">
        <f t="shared" si="222"/>
        <v/>
      </c>
      <c r="R406" s="423" t="str">
        <f t="shared" si="223"/>
        <v/>
      </c>
      <c r="S406" s="424" t="str">
        <f t="shared" si="224"/>
        <v/>
      </c>
      <c r="T406" s="425" t="str">
        <f t="shared" si="225"/>
        <v/>
      </c>
      <c r="U406" s="425" t="str">
        <f t="shared" si="226"/>
        <v/>
      </c>
      <c r="V406" s="426" t="str">
        <f t="shared" si="227"/>
        <v/>
      </c>
      <c r="W406" s="38"/>
      <c r="X406" s="29" t="str">
        <f t="shared" si="208"/>
        <v/>
      </c>
      <c r="Y406" s="6" t="e">
        <f t="shared" si="209"/>
        <v>#N/A</v>
      </c>
      <c r="Z406" s="6" t="e">
        <f t="shared" si="210"/>
        <v>#N/A</v>
      </c>
      <c r="AA406" s="6" t="e">
        <f t="shared" si="211"/>
        <v>#N/A</v>
      </c>
      <c r="AB406" s="6" t="str">
        <f t="shared" si="212"/>
        <v/>
      </c>
      <c r="AC406" s="10">
        <f t="shared" si="213"/>
        <v>1</v>
      </c>
      <c r="AD406" s="6" t="e">
        <f t="shared" si="228"/>
        <v>#N/A</v>
      </c>
      <c r="AE406" s="6" t="e">
        <f t="shared" si="229"/>
        <v>#N/A</v>
      </c>
      <c r="AF406" s="6" t="e">
        <f t="shared" si="214"/>
        <v>#N/A</v>
      </c>
      <c r="AG406" s="6" t="e">
        <f t="shared" si="230"/>
        <v>#N/A</v>
      </c>
      <c r="AH406" s="11" t="str">
        <f t="shared" si="215"/>
        <v xml:space="preserve"> </v>
      </c>
      <c r="AI406" s="6" t="e">
        <f t="shared" si="231"/>
        <v>#N/A</v>
      </c>
      <c r="AJ406" s="6" t="e">
        <f t="shared" si="216"/>
        <v>#N/A</v>
      </c>
      <c r="AK406" s="6" t="e">
        <f t="shared" si="232"/>
        <v>#N/A</v>
      </c>
      <c r="AL406" s="6" t="e">
        <f t="shared" si="203"/>
        <v>#N/A</v>
      </c>
      <c r="AM406" s="6" t="e">
        <f t="shared" si="217"/>
        <v>#N/A</v>
      </c>
      <c r="AN406" s="6" t="e">
        <f t="shared" si="233"/>
        <v>#N/A</v>
      </c>
      <c r="AO406" s="6" t="e">
        <f t="shared" si="204"/>
        <v>#N/A</v>
      </c>
      <c r="AP406" s="6" t="e">
        <f t="shared" si="205"/>
        <v>#N/A</v>
      </c>
      <c r="AQ406" s="6" t="e">
        <f t="shared" si="206"/>
        <v>#N/A</v>
      </c>
      <c r="AR406" s="6">
        <f t="shared" si="218"/>
        <v>0</v>
      </c>
      <c r="AS406" s="6" t="e">
        <f t="shared" si="234"/>
        <v>#N/A</v>
      </c>
      <c r="AT406" s="6" t="str">
        <f t="shared" si="219"/>
        <v/>
      </c>
      <c r="AU406" s="6" t="str">
        <f t="shared" si="220"/>
        <v/>
      </c>
      <c r="AV406" s="6" t="str">
        <f t="shared" si="207"/>
        <v/>
      </c>
      <c r="AW406" s="103"/>
      <c r="BC406" s="3" t="s">
        <v>459</v>
      </c>
    </row>
    <row r="407" spans="1:55" s="12" customFormat="1" ht="13.5" customHeight="1" x14ac:dyDescent="0.2">
      <c r="A407" s="163">
        <v>392</v>
      </c>
      <c r="B407" s="7"/>
      <c r="C407" s="7"/>
      <c r="D407" s="120"/>
      <c r="E407" s="7"/>
      <c r="F407" s="7"/>
      <c r="G407" s="219"/>
      <c r="H407" s="7"/>
      <c r="I407" s="7"/>
      <c r="J407" s="9"/>
      <c r="K407" s="843"/>
      <c r="L407" s="838"/>
      <c r="M407" s="428"/>
      <c r="N407" s="429"/>
      <c r="O407" s="430"/>
      <c r="P407" s="422" t="str">
        <f t="shared" si="221"/>
        <v/>
      </c>
      <c r="Q407" s="422" t="str">
        <f t="shared" si="222"/>
        <v/>
      </c>
      <c r="R407" s="423" t="str">
        <f t="shared" si="223"/>
        <v/>
      </c>
      <c r="S407" s="424" t="str">
        <f t="shared" si="224"/>
        <v/>
      </c>
      <c r="T407" s="425" t="str">
        <f t="shared" si="225"/>
        <v/>
      </c>
      <c r="U407" s="425" t="str">
        <f t="shared" si="226"/>
        <v/>
      </c>
      <c r="V407" s="426" t="str">
        <f t="shared" si="227"/>
        <v/>
      </c>
      <c r="W407" s="38"/>
      <c r="X407" s="29" t="str">
        <f t="shared" si="208"/>
        <v/>
      </c>
      <c r="Y407" s="6" t="e">
        <f t="shared" si="209"/>
        <v>#N/A</v>
      </c>
      <c r="Z407" s="6" t="e">
        <f t="shared" si="210"/>
        <v>#N/A</v>
      </c>
      <c r="AA407" s="6" t="e">
        <f t="shared" si="211"/>
        <v>#N/A</v>
      </c>
      <c r="AB407" s="6" t="str">
        <f t="shared" si="212"/>
        <v/>
      </c>
      <c r="AC407" s="10">
        <f t="shared" si="213"/>
        <v>1</v>
      </c>
      <c r="AD407" s="6" t="e">
        <f t="shared" si="228"/>
        <v>#N/A</v>
      </c>
      <c r="AE407" s="6" t="e">
        <f t="shared" si="229"/>
        <v>#N/A</v>
      </c>
      <c r="AF407" s="6" t="e">
        <f t="shared" si="214"/>
        <v>#N/A</v>
      </c>
      <c r="AG407" s="6" t="e">
        <f t="shared" si="230"/>
        <v>#N/A</v>
      </c>
      <c r="AH407" s="11" t="str">
        <f t="shared" si="215"/>
        <v xml:space="preserve"> </v>
      </c>
      <c r="AI407" s="6" t="e">
        <f t="shared" si="231"/>
        <v>#N/A</v>
      </c>
      <c r="AJ407" s="6" t="e">
        <f t="shared" si="216"/>
        <v>#N/A</v>
      </c>
      <c r="AK407" s="6" t="e">
        <f t="shared" si="232"/>
        <v>#N/A</v>
      </c>
      <c r="AL407" s="6" t="e">
        <f t="shared" si="203"/>
        <v>#N/A</v>
      </c>
      <c r="AM407" s="6" t="e">
        <f t="shared" si="217"/>
        <v>#N/A</v>
      </c>
      <c r="AN407" s="6" t="e">
        <f t="shared" si="233"/>
        <v>#N/A</v>
      </c>
      <c r="AO407" s="6" t="e">
        <f t="shared" si="204"/>
        <v>#N/A</v>
      </c>
      <c r="AP407" s="6" t="e">
        <f t="shared" si="205"/>
        <v>#N/A</v>
      </c>
      <c r="AQ407" s="6" t="e">
        <f t="shared" si="206"/>
        <v>#N/A</v>
      </c>
      <c r="AR407" s="6">
        <f t="shared" si="218"/>
        <v>0</v>
      </c>
      <c r="AS407" s="6" t="e">
        <f t="shared" si="234"/>
        <v>#N/A</v>
      </c>
      <c r="AT407" s="6" t="str">
        <f t="shared" si="219"/>
        <v/>
      </c>
      <c r="AU407" s="6" t="str">
        <f t="shared" si="220"/>
        <v/>
      </c>
      <c r="AV407" s="6" t="str">
        <f t="shared" si="207"/>
        <v/>
      </c>
      <c r="AW407" s="103"/>
      <c r="BC407" s="3" t="s">
        <v>470</v>
      </c>
    </row>
    <row r="408" spans="1:55" s="12" customFormat="1" ht="13.5" customHeight="1" x14ac:dyDescent="0.2">
      <c r="A408" s="163">
        <v>393</v>
      </c>
      <c r="B408" s="7"/>
      <c r="C408" s="7"/>
      <c r="D408" s="120"/>
      <c r="E408" s="7"/>
      <c r="F408" s="7"/>
      <c r="G408" s="219"/>
      <c r="H408" s="7"/>
      <c r="I408" s="7"/>
      <c r="J408" s="9"/>
      <c r="K408" s="843"/>
      <c r="L408" s="838"/>
      <c r="M408" s="428"/>
      <c r="N408" s="429"/>
      <c r="O408" s="430"/>
      <c r="P408" s="422" t="str">
        <f t="shared" si="221"/>
        <v/>
      </c>
      <c r="Q408" s="422" t="str">
        <f t="shared" si="222"/>
        <v/>
      </c>
      <c r="R408" s="423" t="str">
        <f t="shared" si="223"/>
        <v/>
      </c>
      <c r="S408" s="424" t="str">
        <f t="shared" si="224"/>
        <v/>
      </c>
      <c r="T408" s="425" t="str">
        <f t="shared" si="225"/>
        <v/>
      </c>
      <c r="U408" s="425" t="str">
        <f t="shared" si="226"/>
        <v/>
      </c>
      <c r="V408" s="426" t="str">
        <f t="shared" si="227"/>
        <v/>
      </c>
      <c r="W408" s="38"/>
      <c r="X408" s="29" t="str">
        <f t="shared" si="208"/>
        <v/>
      </c>
      <c r="Y408" s="6" t="e">
        <f t="shared" si="209"/>
        <v>#N/A</v>
      </c>
      <c r="Z408" s="6" t="e">
        <f t="shared" si="210"/>
        <v>#N/A</v>
      </c>
      <c r="AA408" s="6" t="e">
        <f t="shared" si="211"/>
        <v>#N/A</v>
      </c>
      <c r="AB408" s="6" t="str">
        <f t="shared" si="212"/>
        <v/>
      </c>
      <c r="AC408" s="10">
        <f t="shared" si="213"/>
        <v>1</v>
      </c>
      <c r="AD408" s="6" t="e">
        <f t="shared" si="228"/>
        <v>#N/A</v>
      </c>
      <c r="AE408" s="6" t="e">
        <f t="shared" si="229"/>
        <v>#N/A</v>
      </c>
      <c r="AF408" s="6" t="e">
        <f t="shared" si="214"/>
        <v>#N/A</v>
      </c>
      <c r="AG408" s="6" t="e">
        <f t="shared" si="230"/>
        <v>#N/A</v>
      </c>
      <c r="AH408" s="11" t="str">
        <f t="shared" si="215"/>
        <v xml:space="preserve"> </v>
      </c>
      <c r="AI408" s="6" t="e">
        <f t="shared" si="231"/>
        <v>#N/A</v>
      </c>
      <c r="AJ408" s="6" t="e">
        <f t="shared" si="216"/>
        <v>#N/A</v>
      </c>
      <c r="AK408" s="6" t="e">
        <f t="shared" si="232"/>
        <v>#N/A</v>
      </c>
      <c r="AL408" s="6" t="e">
        <f t="shared" si="203"/>
        <v>#N/A</v>
      </c>
      <c r="AM408" s="6" t="e">
        <f t="shared" si="217"/>
        <v>#N/A</v>
      </c>
      <c r="AN408" s="6" t="e">
        <f t="shared" si="233"/>
        <v>#N/A</v>
      </c>
      <c r="AO408" s="6" t="e">
        <f t="shared" si="204"/>
        <v>#N/A</v>
      </c>
      <c r="AP408" s="6" t="e">
        <f t="shared" si="205"/>
        <v>#N/A</v>
      </c>
      <c r="AQ408" s="6" t="e">
        <f t="shared" si="206"/>
        <v>#N/A</v>
      </c>
      <c r="AR408" s="6">
        <f t="shared" si="218"/>
        <v>0</v>
      </c>
      <c r="AS408" s="6" t="e">
        <f t="shared" si="234"/>
        <v>#N/A</v>
      </c>
      <c r="AT408" s="6" t="str">
        <f t="shared" si="219"/>
        <v/>
      </c>
      <c r="AU408" s="6" t="str">
        <f t="shared" si="220"/>
        <v/>
      </c>
      <c r="AV408" s="6" t="str">
        <f t="shared" si="207"/>
        <v/>
      </c>
      <c r="AW408" s="103"/>
      <c r="BC408" s="3" t="s">
        <v>480</v>
      </c>
    </row>
    <row r="409" spans="1:55" s="12" customFormat="1" ht="13.5" customHeight="1" x14ac:dyDescent="0.2">
      <c r="A409" s="163">
        <v>394</v>
      </c>
      <c r="B409" s="7"/>
      <c r="C409" s="7"/>
      <c r="D409" s="120"/>
      <c r="E409" s="7"/>
      <c r="F409" s="7"/>
      <c r="G409" s="219"/>
      <c r="H409" s="7"/>
      <c r="I409" s="7"/>
      <c r="J409" s="9"/>
      <c r="K409" s="843"/>
      <c r="L409" s="838"/>
      <c r="M409" s="428"/>
      <c r="N409" s="429"/>
      <c r="O409" s="430"/>
      <c r="P409" s="422" t="str">
        <f t="shared" si="221"/>
        <v/>
      </c>
      <c r="Q409" s="422" t="str">
        <f t="shared" si="222"/>
        <v/>
      </c>
      <c r="R409" s="423" t="str">
        <f t="shared" si="223"/>
        <v/>
      </c>
      <c r="S409" s="424" t="str">
        <f t="shared" si="224"/>
        <v/>
      </c>
      <c r="T409" s="425" t="str">
        <f t="shared" si="225"/>
        <v/>
      </c>
      <c r="U409" s="425" t="str">
        <f t="shared" si="226"/>
        <v/>
      </c>
      <c r="V409" s="426" t="str">
        <f t="shared" si="227"/>
        <v/>
      </c>
      <c r="W409" s="38"/>
      <c r="X409" s="29" t="str">
        <f t="shared" si="208"/>
        <v/>
      </c>
      <c r="Y409" s="6" t="e">
        <f t="shared" si="209"/>
        <v>#N/A</v>
      </c>
      <c r="Z409" s="6" t="e">
        <f t="shared" si="210"/>
        <v>#N/A</v>
      </c>
      <c r="AA409" s="6" t="e">
        <f t="shared" si="211"/>
        <v>#N/A</v>
      </c>
      <c r="AB409" s="6" t="str">
        <f t="shared" si="212"/>
        <v/>
      </c>
      <c r="AC409" s="10">
        <f t="shared" si="213"/>
        <v>1</v>
      </c>
      <c r="AD409" s="6" t="e">
        <f t="shared" si="228"/>
        <v>#N/A</v>
      </c>
      <c r="AE409" s="6" t="e">
        <f t="shared" si="229"/>
        <v>#N/A</v>
      </c>
      <c r="AF409" s="6" t="e">
        <f t="shared" si="214"/>
        <v>#N/A</v>
      </c>
      <c r="AG409" s="6" t="e">
        <f t="shared" si="230"/>
        <v>#N/A</v>
      </c>
      <c r="AH409" s="11" t="str">
        <f t="shared" si="215"/>
        <v xml:space="preserve"> </v>
      </c>
      <c r="AI409" s="6" t="e">
        <f t="shared" si="231"/>
        <v>#N/A</v>
      </c>
      <c r="AJ409" s="6" t="e">
        <f t="shared" si="216"/>
        <v>#N/A</v>
      </c>
      <c r="AK409" s="6" t="e">
        <f t="shared" si="232"/>
        <v>#N/A</v>
      </c>
      <c r="AL409" s="6" t="e">
        <f t="shared" si="203"/>
        <v>#N/A</v>
      </c>
      <c r="AM409" s="6" t="e">
        <f t="shared" si="217"/>
        <v>#N/A</v>
      </c>
      <c r="AN409" s="6" t="e">
        <f t="shared" si="233"/>
        <v>#N/A</v>
      </c>
      <c r="AO409" s="6" t="e">
        <f t="shared" si="204"/>
        <v>#N/A</v>
      </c>
      <c r="AP409" s="6" t="e">
        <f t="shared" si="205"/>
        <v>#N/A</v>
      </c>
      <c r="AQ409" s="6" t="e">
        <f t="shared" si="206"/>
        <v>#N/A</v>
      </c>
      <c r="AR409" s="6">
        <f t="shared" si="218"/>
        <v>0</v>
      </c>
      <c r="AS409" s="6" t="e">
        <f t="shared" si="234"/>
        <v>#N/A</v>
      </c>
      <c r="AT409" s="6" t="str">
        <f t="shared" si="219"/>
        <v/>
      </c>
      <c r="AU409" s="6" t="str">
        <f t="shared" si="220"/>
        <v/>
      </c>
      <c r="AV409" s="6" t="str">
        <f t="shared" si="207"/>
        <v/>
      </c>
      <c r="AW409" s="103"/>
      <c r="BC409" s="3" t="s">
        <v>579</v>
      </c>
    </row>
    <row r="410" spans="1:55" s="12" customFormat="1" ht="13.5" customHeight="1" x14ac:dyDescent="0.2">
      <c r="A410" s="163">
        <v>395</v>
      </c>
      <c r="B410" s="7"/>
      <c r="C410" s="7"/>
      <c r="D410" s="120"/>
      <c r="E410" s="7"/>
      <c r="F410" s="7"/>
      <c r="G410" s="219"/>
      <c r="H410" s="7"/>
      <c r="I410" s="7"/>
      <c r="J410" s="9"/>
      <c r="K410" s="843"/>
      <c r="L410" s="838"/>
      <c r="M410" s="428"/>
      <c r="N410" s="429"/>
      <c r="O410" s="430"/>
      <c r="P410" s="422" t="str">
        <f t="shared" si="221"/>
        <v/>
      </c>
      <c r="Q410" s="422" t="str">
        <f t="shared" si="222"/>
        <v/>
      </c>
      <c r="R410" s="423" t="str">
        <f t="shared" si="223"/>
        <v/>
      </c>
      <c r="S410" s="424" t="str">
        <f t="shared" si="224"/>
        <v/>
      </c>
      <c r="T410" s="425" t="str">
        <f t="shared" si="225"/>
        <v/>
      </c>
      <c r="U410" s="425" t="str">
        <f t="shared" si="226"/>
        <v/>
      </c>
      <c r="V410" s="426" t="str">
        <f t="shared" si="227"/>
        <v/>
      </c>
      <c r="W410" s="38"/>
      <c r="X410" s="29" t="str">
        <f t="shared" si="208"/>
        <v/>
      </c>
      <c r="Y410" s="6" t="e">
        <f t="shared" si="209"/>
        <v>#N/A</v>
      </c>
      <c r="Z410" s="6" t="e">
        <f t="shared" si="210"/>
        <v>#N/A</v>
      </c>
      <c r="AA410" s="6" t="e">
        <f t="shared" si="211"/>
        <v>#N/A</v>
      </c>
      <c r="AB410" s="6" t="str">
        <f t="shared" si="212"/>
        <v/>
      </c>
      <c r="AC410" s="10">
        <f t="shared" si="213"/>
        <v>1</v>
      </c>
      <c r="AD410" s="6" t="e">
        <f t="shared" si="228"/>
        <v>#N/A</v>
      </c>
      <c r="AE410" s="6" t="e">
        <f t="shared" si="229"/>
        <v>#N/A</v>
      </c>
      <c r="AF410" s="6" t="e">
        <f t="shared" si="214"/>
        <v>#N/A</v>
      </c>
      <c r="AG410" s="6" t="e">
        <f t="shared" si="230"/>
        <v>#N/A</v>
      </c>
      <c r="AH410" s="11" t="str">
        <f t="shared" si="215"/>
        <v xml:space="preserve"> </v>
      </c>
      <c r="AI410" s="6" t="e">
        <f t="shared" si="231"/>
        <v>#N/A</v>
      </c>
      <c r="AJ410" s="6" t="e">
        <f t="shared" si="216"/>
        <v>#N/A</v>
      </c>
      <c r="AK410" s="6" t="e">
        <f t="shared" si="232"/>
        <v>#N/A</v>
      </c>
      <c r="AL410" s="6" t="e">
        <f t="shared" si="203"/>
        <v>#N/A</v>
      </c>
      <c r="AM410" s="6" t="e">
        <f t="shared" si="217"/>
        <v>#N/A</v>
      </c>
      <c r="AN410" s="6" t="e">
        <f t="shared" si="233"/>
        <v>#N/A</v>
      </c>
      <c r="AO410" s="6" t="e">
        <f t="shared" si="204"/>
        <v>#N/A</v>
      </c>
      <c r="AP410" s="6" t="e">
        <f t="shared" si="205"/>
        <v>#N/A</v>
      </c>
      <c r="AQ410" s="6" t="e">
        <f t="shared" si="206"/>
        <v>#N/A</v>
      </c>
      <c r="AR410" s="6">
        <f t="shared" si="218"/>
        <v>0</v>
      </c>
      <c r="AS410" s="6" t="e">
        <f t="shared" si="234"/>
        <v>#N/A</v>
      </c>
      <c r="AT410" s="6" t="str">
        <f t="shared" si="219"/>
        <v/>
      </c>
      <c r="AU410" s="6" t="str">
        <f t="shared" si="220"/>
        <v/>
      </c>
      <c r="AV410" s="6" t="str">
        <f t="shared" si="207"/>
        <v/>
      </c>
      <c r="AW410" s="103"/>
      <c r="BC410" s="3" t="s">
        <v>457</v>
      </c>
    </row>
    <row r="411" spans="1:55" s="12" customFormat="1" ht="13.5" customHeight="1" x14ac:dyDescent="0.2">
      <c r="A411" s="163">
        <v>396</v>
      </c>
      <c r="B411" s="7"/>
      <c r="C411" s="7"/>
      <c r="D411" s="120"/>
      <c r="E411" s="7"/>
      <c r="F411" s="7"/>
      <c r="G411" s="219"/>
      <c r="H411" s="7"/>
      <c r="I411" s="7"/>
      <c r="J411" s="9"/>
      <c r="K411" s="843"/>
      <c r="L411" s="838"/>
      <c r="M411" s="428"/>
      <c r="N411" s="429"/>
      <c r="O411" s="430"/>
      <c r="P411" s="422" t="str">
        <f t="shared" si="221"/>
        <v/>
      </c>
      <c r="Q411" s="422" t="str">
        <f t="shared" si="222"/>
        <v/>
      </c>
      <c r="R411" s="423" t="str">
        <f t="shared" si="223"/>
        <v/>
      </c>
      <c r="S411" s="424" t="str">
        <f t="shared" si="224"/>
        <v/>
      </c>
      <c r="T411" s="425" t="str">
        <f t="shared" si="225"/>
        <v/>
      </c>
      <c r="U411" s="425" t="str">
        <f t="shared" si="226"/>
        <v/>
      </c>
      <c r="V411" s="426" t="str">
        <f t="shared" si="227"/>
        <v/>
      </c>
      <c r="W411" s="38"/>
      <c r="X411" s="29" t="str">
        <f t="shared" si="208"/>
        <v/>
      </c>
      <c r="Y411" s="6" t="e">
        <f t="shared" si="209"/>
        <v>#N/A</v>
      </c>
      <c r="Z411" s="6" t="e">
        <f t="shared" si="210"/>
        <v>#N/A</v>
      </c>
      <c r="AA411" s="6" t="e">
        <f t="shared" si="211"/>
        <v>#N/A</v>
      </c>
      <c r="AB411" s="6" t="str">
        <f t="shared" si="212"/>
        <v/>
      </c>
      <c r="AC411" s="10">
        <f t="shared" si="213"/>
        <v>1</v>
      </c>
      <c r="AD411" s="6" t="e">
        <f t="shared" si="228"/>
        <v>#N/A</v>
      </c>
      <c r="AE411" s="6" t="e">
        <f t="shared" si="229"/>
        <v>#N/A</v>
      </c>
      <c r="AF411" s="6" t="e">
        <f t="shared" si="214"/>
        <v>#N/A</v>
      </c>
      <c r="AG411" s="6" t="e">
        <f t="shared" si="230"/>
        <v>#N/A</v>
      </c>
      <c r="AH411" s="11" t="str">
        <f t="shared" si="215"/>
        <v xml:space="preserve"> </v>
      </c>
      <c r="AI411" s="6" t="e">
        <f t="shared" si="231"/>
        <v>#N/A</v>
      </c>
      <c r="AJ411" s="6" t="e">
        <f t="shared" si="216"/>
        <v>#N/A</v>
      </c>
      <c r="AK411" s="6" t="e">
        <f t="shared" si="232"/>
        <v>#N/A</v>
      </c>
      <c r="AL411" s="6" t="e">
        <f t="shared" si="203"/>
        <v>#N/A</v>
      </c>
      <c r="AM411" s="6" t="e">
        <f t="shared" si="217"/>
        <v>#N/A</v>
      </c>
      <c r="AN411" s="6" t="e">
        <f t="shared" si="233"/>
        <v>#N/A</v>
      </c>
      <c r="AO411" s="6" t="e">
        <f t="shared" si="204"/>
        <v>#N/A</v>
      </c>
      <c r="AP411" s="6" t="e">
        <f t="shared" si="205"/>
        <v>#N/A</v>
      </c>
      <c r="AQ411" s="6" t="e">
        <f t="shared" si="206"/>
        <v>#N/A</v>
      </c>
      <c r="AR411" s="6">
        <f t="shared" si="218"/>
        <v>0</v>
      </c>
      <c r="AS411" s="6" t="e">
        <f t="shared" si="234"/>
        <v>#N/A</v>
      </c>
      <c r="AT411" s="6" t="str">
        <f t="shared" si="219"/>
        <v/>
      </c>
      <c r="AU411" s="6" t="str">
        <f t="shared" si="220"/>
        <v/>
      </c>
      <c r="AV411" s="6" t="str">
        <f t="shared" si="207"/>
        <v/>
      </c>
      <c r="AW411" s="103"/>
      <c r="BC411" s="3" t="s">
        <v>469</v>
      </c>
    </row>
    <row r="412" spans="1:55" s="12" customFormat="1" ht="13.5" customHeight="1" x14ac:dyDescent="0.2">
      <c r="A412" s="163">
        <v>397</v>
      </c>
      <c r="B412" s="7"/>
      <c r="C412" s="7"/>
      <c r="D412" s="120"/>
      <c r="E412" s="7"/>
      <c r="F412" s="7"/>
      <c r="G412" s="219"/>
      <c r="H412" s="7"/>
      <c r="I412" s="7"/>
      <c r="J412" s="9"/>
      <c r="K412" s="843"/>
      <c r="L412" s="838"/>
      <c r="M412" s="428"/>
      <c r="N412" s="429"/>
      <c r="O412" s="430"/>
      <c r="P412" s="422" t="str">
        <f t="shared" si="221"/>
        <v/>
      </c>
      <c r="Q412" s="422" t="str">
        <f t="shared" si="222"/>
        <v/>
      </c>
      <c r="R412" s="423" t="str">
        <f t="shared" si="223"/>
        <v/>
      </c>
      <c r="S412" s="424" t="str">
        <f t="shared" si="224"/>
        <v/>
      </c>
      <c r="T412" s="425" t="str">
        <f t="shared" si="225"/>
        <v/>
      </c>
      <c r="U412" s="425" t="str">
        <f t="shared" si="226"/>
        <v/>
      </c>
      <c r="V412" s="426" t="str">
        <f t="shared" si="227"/>
        <v/>
      </c>
      <c r="W412" s="38"/>
      <c r="X412" s="29" t="str">
        <f t="shared" si="208"/>
        <v/>
      </c>
      <c r="Y412" s="6" t="e">
        <f t="shared" si="209"/>
        <v>#N/A</v>
      </c>
      <c r="Z412" s="6" t="e">
        <f t="shared" si="210"/>
        <v>#N/A</v>
      </c>
      <c r="AA412" s="6" t="e">
        <f t="shared" si="211"/>
        <v>#N/A</v>
      </c>
      <c r="AB412" s="6" t="str">
        <f t="shared" si="212"/>
        <v/>
      </c>
      <c r="AC412" s="10">
        <f t="shared" si="213"/>
        <v>1</v>
      </c>
      <c r="AD412" s="6" t="e">
        <f t="shared" si="228"/>
        <v>#N/A</v>
      </c>
      <c r="AE412" s="6" t="e">
        <f t="shared" si="229"/>
        <v>#N/A</v>
      </c>
      <c r="AF412" s="6" t="e">
        <f t="shared" si="214"/>
        <v>#N/A</v>
      </c>
      <c r="AG412" s="6" t="e">
        <f t="shared" si="230"/>
        <v>#N/A</v>
      </c>
      <c r="AH412" s="11" t="str">
        <f t="shared" si="215"/>
        <v xml:space="preserve"> </v>
      </c>
      <c r="AI412" s="6" t="e">
        <f t="shared" si="231"/>
        <v>#N/A</v>
      </c>
      <c r="AJ412" s="6" t="e">
        <f t="shared" si="216"/>
        <v>#N/A</v>
      </c>
      <c r="AK412" s="6" t="e">
        <f t="shared" si="232"/>
        <v>#N/A</v>
      </c>
      <c r="AL412" s="6" t="e">
        <f t="shared" si="203"/>
        <v>#N/A</v>
      </c>
      <c r="AM412" s="6" t="e">
        <f t="shared" si="217"/>
        <v>#N/A</v>
      </c>
      <c r="AN412" s="6" t="e">
        <f t="shared" si="233"/>
        <v>#N/A</v>
      </c>
      <c r="AO412" s="6" t="e">
        <f t="shared" si="204"/>
        <v>#N/A</v>
      </c>
      <c r="AP412" s="6" t="e">
        <f t="shared" si="205"/>
        <v>#N/A</v>
      </c>
      <c r="AQ412" s="6" t="e">
        <f t="shared" si="206"/>
        <v>#N/A</v>
      </c>
      <c r="AR412" s="6">
        <f t="shared" si="218"/>
        <v>0</v>
      </c>
      <c r="AS412" s="6" t="e">
        <f t="shared" si="234"/>
        <v>#N/A</v>
      </c>
      <c r="AT412" s="6" t="str">
        <f t="shared" si="219"/>
        <v/>
      </c>
      <c r="AU412" s="6" t="str">
        <f t="shared" si="220"/>
        <v/>
      </c>
      <c r="AV412" s="6" t="str">
        <f t="shared" si="207"/>
        <v/>
      </c>
      <c r="AW412" s="103"/>
      <c r="BC412" s="3" t="s">
        <v>479</v>
      </c>
    </row>
    <row r="413" spans="1:55" s="12" customFormat="1" ht="13.5" customHeight="1" x14ac:dyDescent="0.2">
      <c r="A413" s="163">
        <v>398</v>
      </c>
      <c r="B413" s="7"/>
      <c r="C413" s="7"/>
      <c r="D413" s="120"/>
      <c r="E413" s="7"/>
      <c r="F413" s="7"/>
      <c r="G413" s="219"/>
      <c r="H413" s="7"/>
      <c r="I413" s="7"/>
      <c r="J413" s="9"/>
      <c r="K413" s="843"/>
      <c r="L413" s="838"/>
      <c r="M413" s="428"/>
      <c r="N413" s="429"/>
      <c r="O413" s="430"/>
      <c r="P413" s="422" t="str">
        <f t="shared" si="221"/>
        <v/>
      </c>
      <c r="Q413" s="422" t="str">
        <f t="shared" si="222"/>
        <v/>
      </c>
      <c r="R413" s="423" t="str">
        <f t="shared" si="223"/>
        <v/>
      </c>
      <c r="S413" s="424" t="str">
        <f t="shared" si="224"/>
        <v/>
      </c>
      <c r="T413" s="425" t="str">
        <f t="shared" si="225"/>
        <v/>
      </c>
      <c r="U413" s="425" t="str">
        <f t="shared" si="226"/>
        <v/>
      </c>
      <c r="V413" s="426" t="str">
        <f t="shared" si="227"/>
        <v/>
      </c>
      <c r="W413" s="38"/>
      <c r="X413" s="29" t="str">
        <f t="shared" si="208"/>
        <v/>
      </c>
      <c r="Y413" s="6" t="e">
        <f t="shared" si="209"/>
        <v>#N/A</v>
      </c>
      <c r="Z413" s="6" t="e">
        <f t="shared" si="210"/>
        <v>#N/A</v>
      </c>
      <c r="AA413" s="6" t="e">
        <f t="shared" si="211"/>
        <v>#N/A</v>
      </c>
      <c r="AB413" s="6" t="str">
        <f t="shared" si="212"/>
        <v/>
      </c>
      <c r="AC413" s="10">
        <f t="shared" si="213"/>
        <v>1</v>
      </c>
      <c r="AD413" s="6" t="e">
        <f t="shared" si="228"/>
        <v>#N/A</v>
      </c>
      <c r="AE413" s="6" t="e">
        <f t="shared" si="229"/>
        <v>#N/A</v>
      </c>
      <c r="AF413" s="6" t="e">
        <f t="shared" si="214"/>
        <v>#N/A</v>
      </c>
      <c r="AG413" s="6" t="e">
        <f t="shared" si="230"/>
        <v>#N/A</v>
      </c>
      <c r="AH413" s="11" t="str">
        <f t="shared" si="215"/>
        <v xml:space="preserve"> </v>
      </c>
      <c r="AI413" s="6" t="e">
        <f t="shared" si="231"/>
        <v>#N/A</v>
      </c>
      <c r="AJ413" s="6" t="e">
        <f t="shared" si="216"/>
        <v>#N/A</v>
      </c>
      <c r="AK413" s="6" t="e">
        <f t="shared" si="232"/>
        <v>#N/A</v>
      </c>
      <c r="AL413" s="6" t="e">
        <f t="shared" si="203"/>
        <v>#N/A</v>
      </c>
      <c r="AM413" s="6" t="e">
        <f t="shared" si="217"/>
        <v>#N/A</v>
      </c>
      <c r="AN413" s="6" t="e">
        <f t="shared" si="233"/>
        <v>#N/A</v>
      </c>
      <c r="AO413" s="6" t="e">
        <f t="shared" si="204"/>
        <v>#N/A</v>
      </c>
      <c r="AP413" s="6" t="e">
        <f t="shared" si="205"/>
        <v>#N/A</v>
      </c>
      <c r="AQ413" s="6" t="e">
        <f t="shared" si="206"/>
        <v>#N/A</v>
      </c>
      <c r="AR413" s="6">
        <f t="shared" si="218"/>
        <v>0</v>
      </c>
      <c r="AS413" s="6" t="e">
        <f t="shared" si="234"/>
        <v>#N/A</v>
      </c>
      <c r="AT413" s="6" t="str">
        <f t="shared" si="219"/>
        <v/>
      </c>
      <c r="AU413" s="6" t="str">
        <f t="shared" si="220"/>
        <v/>
      </c>
      <c r="AV413" s="6" t="str">
        <f t="shared" si="207"/>
        <v/>
      </c>
      <c r="AW413" s="103"/>
      <c r="BC413" s="3" t="s">
        <v>358</v>
      </c>
    </row>
    <row r="414" spans="1:55" s="12" customFormat="1" ht="13.5" customHeight="1" x14ac:dyDescent="0.2">
      <c r="A414" s="163">
        <v>399</v>
      </c>
      <c r="B414" s="7"/>
      <c r="C414" s="7"/>
      <c r="D414" s="120"/>
      <c r="E414" s="7"/>
      <c r="F414" s="7"/>
      <c r="G414" s="219"/>
      <c r="H414" s="7"/>
      <c r="I414" s="7"/>
      <c r="J414" s="9"/>
      <c r="K414" s="843"/>
      <c r="L414" s="838"/>
      <c r="M414" s="428"/>
      <c r="N414" s="429"/>
      <c r="O414" s="430"/>
      <c r="P414" s="422" t="str">
        <f t="shared" si="221"/>
        <v/>
      </c>
      <c r="Q414" s="422" t="str">
        <f t="shared" si="222"/>
        <v/>
      </c>
      <c r="R414" s="423" t="str">
        <f t="shared" si="223"/>
        <v/>
      </c>
      <c r="S414" s="424" t="str">
        <f t="shared" si="224"/>
        <v/>
      </c>
      <c r="T414" s="425" t="str">
        <f t="shared" si="225"/>
        <v/>
      </c>
      <c r="U414" s="425" t="str">
        <f t="shared" si="226"/>
        <v/>
      </c>
      <c r="V414" s="426" t="str">
        <f t="shared" si="227"/>
        <v/>
      </c>
      <c r="W414" s="38"/>
      <c r="X414" s="29" t="str">
        <f t="shared" si="208"/>
        <v/>
      </c>
      <c r="Y414" s="6" t="e">
        <f t="shared" si="209"/>
        <v>#N/A</v>
      </c>
      <c r="Z414" s="6" t="e">
        <f t="shared" si="210"/>
        <v>#N/A</v>
      </c>
      <c r="AA414" s="6" t="e">
        <f t="shared" si="211"/>
        <v>#N/A</v>
      </c>
      <c r="AB414" s="6" t="str">
        <f t="shared" si="212"/>
        <v/>
      </c>
      <c r="AC414" s="10">
        <f t="shared" si="213"/>
        <v>1</v>
      </c>
      <c r="AD414" s="6" t="e">
        <f t="shared" si="228"/>
        <v>#N/A</v>
      </c>
      <c r="AE414" s="6" t="e">
        <f t="shared" si="229"/>
        <v>#N/A</v>
      </c>
      <c r="AF414" s="6" t="e">
        <f t="shared" si="214"/>
        <v>#N/A</v>
      </c>
      <c r="AG414" s="6" t="e">
        <f t="shared" si="230"/>
        <v>#N/A</v>
      </c>
      <c r="AH414" s="11" t="str">
        <f t="shared" si="215"/>
        <v xml:space="preserve"> </v>
      </c>
      <c r="AI414" s="6" t="e">
        <f t="shared" si="231"/>
        <v>#N/A</v>
      </c>
      <c r="AJ414" s="6" t="e">
        <f t="shared" si="216"/>
        <v>#N/A</v>
      </c>
      <c r="AK414" s="6" t="e">
        <f t="shared" si="232"/>
        <v>#N/A</v>
      </c>
      <c r="AL414" s="6" t="e">
        <f t="shared" si="203"/>
        <v>#N/A</v>
      </c>
      <c r="AM414" s="6" t="e">
        <f t="shared" si="217"/>
        <v>#N/A</v>
      </c>
      <c r="AN414" s="6" t="e">
        <f t="shared" si="233"/>
        <v>#N/A</v>
      </c>
      <c r="AO414" s="6" t="e">
        <f t="shared" si="204"/>
        <v>#N/A</v>
      </c>
      <c r="AP414" s="6" t="e">
        <f t="shared" si="205"/>
        <v>#N/A</v>
      </c>
      <c r="AQ414" s="6" t="e">
        <f t="shared" si="206"/>
        <v>#N/A</v>
      </c>
      <c r="AR414" s="6">
        <f t="shared" si="218"/>
        <v>0</v>
      </c>
      <c r="AS414" s="6" t="e">
        <f t="shared" si="234"/>
        <v>#N/A</v>
      </c>
      <c r="AT414" s="6" t="str">
        <f t="shared" si="219"/>
        <v/>
      </c>
      <c r="AU414" s="6" t="str">
        <f t="shared" si="220"/>
        <v/>
      </c>
      <c r="AV414" s="6" t="str">
        <f t="shared" si="207"/>
        <v/>
      </c>
      <c r="AW414" s="103"/>
      <c r="BC414" s="3" t="s">
        <v>356</v>
      </c>
    </row>
    <row r="415" spans="1:55" s="12" customFormat="1" ht="13.5" customHeight="1" x14ac:dyDescent="0.2">
      <c r="A415" s="163">
        <v>400</v>
      </c>
      <c r="B415" s="7"/>
      <c r="C415" s="7"/>
      <c r="D415" s="120"/>
      <c r="E415" s="7"/>
      <c r="F415" s="7"/>
      <c r="G415" s="219"/>
      <c r="H415" s="7"/>
      <c r="I415" s="7"/>
      <c r="J415" s="9"/>
      <c r="K415" s="843"/>
      <c r="L415" s="838"/>
      <c r="M415" s="428"/>
      <c r="N415" s="429"/>
      <c r="O415" s="430"/>
      <c r="P415" s="422" t="str">
        <f t="shared" si="221"/>
        <v/>
      </c>
      <c r="Q415" s="422" t="str">
        <f t="shared" si="222"/>
        <v/>
      </c>
      <c r="R415" s="423" t="str">
        <f t="shared" si="223"/>
        <v/>
      </c>
      <c r="S415" s="424" t="str">
        <f t="shared" si="224"/>
        <v/>
      </c>
      <c r="T415" s="425" t="str">
        <f t="shared" si="225"/>
        <v/>
      </c>
      <c r="U415" s="425" t="str">
        <f t="shared" si="226"/>
        <v/>
      </c>
      <c r="V415" s="426" t="str">
        <f t="shared" si="227"/>
        <v/>
      </c>
      <c r="W415" s="38"/>
      <c r="X415" s="29" t="str">
        <f t="shared" si="208"/>
        <v/>
      </c>
      <c r="Y415" s="6" t="e">
        <f t="shared" si="209"/>
        <v>#N/A</v>
      </c>
      <c r="Z415" s="6" t="e">
        <f t="shared" si="210"/>
        <v>#N/A</v>
      </c>
      <c r="AA415" s="6" t="e">
        <f t="shared" si="211"/>
        <v>#N/A</v>
      </c>
      <c r="AB415" s="6" t="str">
        <f t="shared" si="212"/>
        <v/>
      </c>
      <c r="AC415" s="10">
        <f t="shared" si="213"/>
        <v>1</v>
      </c>
      <c r="AD415" s="6" t="e">
        <f t="shared" si="228"/>
        <v>#N/A</v>
      </c>
      <c r="AE415" s="6" t="e">
        <f t="shared" si="229"/>
        <v>#N/A</v>
      </c>
      <c r="AF415" s="6" t="e">
        <f t="shared" si="214"/>
        <v>#N/A</v>
      </c>
      <c r="AG415" s="6" t="e">
        <f t="shared" si="230"/>
        <v>#N/A</v>
      </c>
      <c r="AH415" s="11" t="str">
        <f t="shared" si="215"/>
        <v xml:space="preserve"> </v>
      </c>
      <c r="AI415" s="6" t="e">
        <f t="shared" si="231"/>
        <v>#N/A</v>
      </c>
      <c r="AJ415" s="6" t="e">
        <f t="shared" si="216"/>
        <v>#N/A</v>
      </c>
      <c r="AK415" s="6" t="e">
        <f t="shared" si="232"/>
        <v>#N/A</v>
      </c>
      <c r="AL415" s="6" t="e">
        <f t="shared" si="203"/>
        <v>#N/A</v>
      </c>
      <c r="AM415" s="6" t="e">
        <f t="shared" si="217"/>
        <v>#N/A</v>
      </c>
      <c r="AN415" s="6" t="e">
        <f t="shared" si="233"/>
        <v>#N/A</v>
      </c>
      <c r="AO415" s="6" t="e">
        <f t="shared" si="204"/>
        <v>#N/A</v>
      </c>
      <c r="AP415" s="6" t="e">
        <f t="shared" si="205"/>
        <v>#N/A</v>
      </c>
      <c r="AQ415" s="6" t="e">
        <f t="shared" si="206"/>
        <v>#N/A</v>
      </c>
      <c r="AR415" s="6">
        <f t="shared" si="218"/>
        <v>0</v>
      </c>
      <c r="AS415" s="6" t="e">
        <f t="shared" si="234"/>
        <v>#N/A</v>
      </c>
      <c r="AT415" s="6" t="str">
        <f t="shared" si="219"/>
        <v/>
      </c>
      <c r="AU415" s="6" t="str">
        <f t="shared" si="220"/>
        <v/>
      </c>
      <c r="AV415" s="6" t="str">
        <f t="shared" si="207"/>
        <v/>
      </c>
      <c r="AW415" s="103"/>
      <c r="BC415" s="3" t="s">
        <v>497</v>
      </c>
    </row>
    <row r="416" spans="1:55" s="12" customFormat="1" ht="13.5" customHeight="1" x14ac:dyDescent="0.2">
      <c r="A416" s="163">
        <v>401</v>
      </c>
      <c r="B416" s="7"/>
      <c r="C416" s="7"/>
      <c r="D416" s="120"/>
      <c r="E416" s="7"/>
      <c r="F416" s="7"/>
      <c r="G416" s="219"/>
      <c r="H416" s="7"/>
      <c r="I416" s="7"/>
      <c r="J416" s="9"/>
      <c r="K416" s="843"/>
      <c r="L416" s="838"/>
      <c r="M416" s="428"/>
      <c r="N416" s="429"/>
      <c r="O416" s="430"/>
      <c r="P416" s="422" t="str">
        <f t="shared" si="221"/>
        <v/>
      </c>
      <c r="Q416" s="422" t="str">
        <f t="shared" si="222"/>
        <v/>
      </c>
      <c r="R416" s="423" t="str">
        <f t="shared" si="223"/>
        <v/>
      </c>
      <c r="S416" s="424" t="str">
        <f t="shared" si="224"/>
        <v/>
      </c>
      <c r="T416" s="425" t="str">
        <f t="shared" si="225"/>
        <v/>
      </c>
      <c r="U416" s="425" t="str">
        <f t="shared" si="226"/>
        <v/>
      </c>
      <c r="V416" s="426" t="str">
        <f t="shared" si="227"/>
        <v/>
      </c>
      <c r="W416" s="38"/>
      <c r="X416" s="29" t="str">
        <f t="shared" si="208"/>
        <v/>
      </c>
      <c r="Y416" s="6" t="e">
        <f t="shared" si="209"/>
        <v>#N/A</v>
      </c>
      <c r="Z416" s="6" t="e">
        <f t="shared" si="210"/>
        <v>#N/A</v>
      </c>
      <c r="AA416" s="6" t="e">
        <f t="shared" si="211"/>
        <v>#N/A</v>
      </c>
      <c r="AB416" s="6" t="str">
        <f t="shared" si="212"/>
        <v/>
      </c>
      <c r="AC416" s="10">
        <f t="shared" si="213"/>
        <v>1</v>
      </c>
      <c r="AD416" s="6" t="e">
        <f t="shared" si="228"/>
        <v>#N/A</v>
      </c>
      <c r="AE416" s="6" t="e">
        <f t="shared" si="229"/>
        <v>#N/A</v>
      </c>
      <c r="AF416" s="6" t="e">
        <f t="shared" si="214"/>
        <v>#N/A</v>
      </c>
      <c r="AG416" s="6" t="e">
        <f t="shared" si="230"/>
        <v>#N/A</v>
      </c>
      <c r="AH416" s="11" t="str">
        <f t="shared" si="215"/>
        <v xml:space="preserve"> </v>
      </c>
      <c r="AI416" s="6" t="e">
        <f t="shared" si="231"/>
        <v>#N/A</v>
      </c>
      <c r="AJ416" s="6" t="e">
        <f t="shared" si="216"/>
        <v>#N/A</v>
      </c>
      <c r="AK416" s="6" t="e">
        <f t="shared" si="232"/>
        <v>#N/A</v>
      </c>
      <c r="AL416" s="6" t="e">
        <f t="shared" si="203"/>
        <v>#N/A</v>
      </c>
      <c r="AM416" s="6" t="e">
        <f t="shared" si="217"/>
        <v>#N/A</v>
      </c>
      <c r="AN416" s="6" t="e">
        <f t="shared" si="233"/>
        <v>#N/A</v>
      </c>
      <c r="AO416" s="6" t="e">
        <f t="shared" si="204"/>
        <v>#N/A</v>
      </c>
      <c r="AP416" s="6" t="e">
        <f t="shared" si="205"/>
        <v>#N/A</v>
      </c>
      <c r="AQ416" s="6" t="e">
        <f t="shared" si="206"/>
        <v>#N/A</v>
      </c>
      <c r="AR416" s="6">
        <f t="shared" si="218"/>
        <v>0</v>
      </c>
      <c r="AS416" s="6" t="e">
        <f t="shared" si="234"/>
        <v>#N/A</v>
      </c>
      <c r="AT416" s="6" t="str">
        <f t="shared" si="219"/>
        <v/>
      </c>
      <c r="AU416" s="6" t="str">
        <f t="shared" si="220"/>
        <v/>
      </c>
      <c r="AV416" s="6" t="str">
        <f t="shared" si="207"/>
        <v/>
      </c>
      <c r="AW416" s="103"/>
      <c r="BC416" s="3" t="s">
        <v>1230</v>
      </c>
    </row>
    <row r="417" spans="1:55" s="12" customFormat="1" ht="13.5" customHeight="1" x14ac:dyDescent="0.2">
      <c r="A417" s="163">
        <v>402</v>
      </c>
      <c r="B417" s="7"/>
      <c r="C417" s="7"/>
      <c r="D417" s="120"/>
      <c r="E417" s="7"/>
      <c r="F417" s="7"/>
      <c r="G417" s="219"/>
      <c r="H417" s="7"/>
      <c r="I417" s="7"/>
      <c r="J417" s="9"/>
      <c r="K417" s="843"/>
      <c r="L417" s="838"/>
      <c r="M417" s="428"/>
      <c r="N417" s="429"/>
      <c r="O417" s="430"/>
      <c r="P417" s="422" t="str">
        <f t="shared" si="221"/>
        <v/>
      </c>
      <c r="Q417" s="422" t="str">
        <f t="shared" si="222"/>
        <v/>
      </c>
      <c r="R417" s="423" t="str">
        <f t="shared" si="223"/>
        <v/>
      </c>
      <c r="S417" s="424" t="str">
        <f t="shared" si="224"/>
        <v/>
      </c>
      <c r="T417" s="425" t="str">
        <f t="shared" si="225"/>
        <v/>
      </c>
      <c r="U417" s="425" t="str">
        <f t="shared" si="226"/>
        <v/>
      </c>
      <c r="V417" s="426" t="str">
        <f t="shared" si="227"/>
        <v/>
      </c>
      <c r="W417" s="38"/>
      <c r="X417" s="29" t="str">
        <f t="shared" si="208"/>
        <v/>
      </c>
      <c r="Y417" s="6" t="e">
        <f t="shared" si="209"/>
        <v>#N/A</v>
      </c>
      <c r="Z417" s="6" t="e">
        <f t="shared" si="210"/>
        <v>#N/A</v>
      </c>
      <c r="AA417" s="6" t="e">
        <f t="shared" si="211"/>
        <v>#N/A</v>
      </c>
      <c r="AB417" s="6" t="str">
        <f t="shared" si="212"/>
        <v/>
      </c>
      <c r="AC417" s="10">
        <f t="shared" si="213"/>
        <v>1</v>
      </c>
      <c r="AD417" s="6" t="e">
        <f t="shared" si="228"/>
        <v>#N/A</v>
      </c>
      <c r="AE417" s="6" t="e">
        <f t="shared" si="229"/>
        <v>#N/A</v>
      </c>
      <c r="AF417" s="6" t="e">
        <f t="shared" si="214"/>
        <v>#N/A</v>
      </c>
      <c r="AG417" s="6" t="e">
        <f t="shared" si="230"/>
        <v>#N/A</v>
      </c>
      <c r="AH417" s="11" t="str">
        <f t="shared" si="215"/>
        <v xml:space="preserve"> </v>
      </c>
      <c r="AI417" s="6" t="e">
        <f t="shared" si="231"/>
        <v>#N/A</v>
      </c>
      <c r="AJ417" s="6" t="e">
        <f t="shared" si="216"/>
        <v>#N/A</v>
      </c>
      <c r="AK417" s="6" t="e">
        <f t="shared" si="232"/>
        <v>#N/A</v>
      </c>
      <c r="AL417" s="6" t="e">
        <f t="shared" si="203"/>
        <v>#N/A</v>
      </c>
      <c r="AM417" s="6" t="e">
        <f t="shared" si="217"/>
        <v>#N/A</v>
      </c>
      <c r="AN417" s="6" t="e">
        <f t="shared" si="233"/>
        <v>#N/A</v>
      </c>
      <c r="AO417" s="6" t="e">
        <f t="shared" si="204"/>
        <v>#N/A</v>
      </c>
      <c r="AP417" s="6" t="e">
        <f t="shared" si="205"/>
        <v>#N/A</v>
      </c>
      <c r="AQ417" s="6" t="e">
        <f t="shared" si="206"/>
        <v>#N/A</v>
      </c>
      <c r="AR417" s="6">
        <f t="shared" si="218"/>
        <v>0</v>
      </c>
      <c r="AS417" s="6" t="e">
        <f t="shared" si="234"/>
        <v>#N/A</v>
      </c>
      <c r="AT417" s="6" t="str">
        <f t="shared" si="219"/>
        <v/>
      </c>
      <c r="AU417" s="6" t="str">
        <f t="shared" si="220"/>
        <v/>
      </c>
      <c r="AV417" s="6" t="str">
        <f t="shared" si="207"/>
        <v/>
      </c>
      <c r="AW417" s="103"/>
      <c r="BC417" s="3" t="s">
        <v>1231</v>
      </c>
    </row>
    <row r="418" spans="1:55" s="12" customFormat="1" ht="13.5" customHeight="1" x14ac:dyDescent="0.2">
      <c r="A418" s="163">
        <v>403</v>
      </c>
      <c r="B418" s="7"/>
      <c r="C418" s="7"/>
      <c r="D418" s="120"/>
      <c r="E418" s="7"/>
      <c r="F418" s="7"/>
      <c r="G418" s="219"/>
      <c r="H418" s="7"/>
      <c r="I418" s="7"/>
      <c r="J418" s="9"/>
      <c r="K418" s="843"/>
      <c r="L418" s="838"/>
      <c r="M418" s="428"/>
      <c r="N418" s="429"/>
      <c r="O418" s="430"/>
      <c r="P418" s="422" t="str">
        <f t="shared" si="221"/>
        <v/>
      </c>
      <c r="Q418" s="422" t="str">
        <f t="shared" si="222"/>
        <v/>
      </c>
      <c r="R418" s="423" t="str">
        <f t="shared" si="223"/>
        <v/>
      </c>
      <c r="S418" s="424" t="str">
        <f t="shared" si="224"/>
        <v/>
      </c>
      <c r="T418" s="425" t="str">
        <f t="shared" si="225"/>
        <v/>
      </c>
      <c r="U418" s="425" t="str">
        <f t="shared" si="226"/>
        <v/>
      </c>
      <c r="V418" s="426" t="str">
        <f t="shared" si="227"/>
        <v/>
      </c>
      <c r="W418" s="38"/>
      <c r="X418" s="29" t="str">
        <f t="shared" si="208"/>
        <v/>
      </c>
      <c r="Y418" s="6" t="e">
        <f t="shared" si="209"/>
        <v>#N/A</v>
      </c>
      <c r="Z418" s="6" t="e">
        <f t="shared" si="210"/>
        <v>#N/A</v>
      </c>
      <c r="AA418" s="6" t="e">
        <f t="shared" si="211"/>
        <v>#N/A</v>
      </c>
      <c r="AB418" s="6" t="str">
        <f t="shared" si="212"/>
        <v/>
      </c>
      <c r="AC418" s="10">
        <f t="shared" si="213"/>
        <v>1</v>
      </c>
      <c r="AD418" s="6" t="e">
        <f t="shared" si="228"/>
        <v>#N/A</v>
      </c>
      <c r="AE418" s="6" t="e">
        <f t="shared" si="229"/>
        <v>#N/A</v>
      </c>
      <c r="AF418" s="6" t="e">
        <f t="shared" si="214"/>
        <v>#N/A</v>
      </c>
      <c r="AG418" s="6" t="e">
        <f t="shared" si="230"/>
        <v>#N/A</v>
      </c>
      <c r="AH418" s="11" t="str">
        <f t="shared" si="215"/>
        <v xml:space="preserve"> </v>
      </c>
      <c r="AI418" s="6" t="e">
        <f t="shared" si="231"/>
        <v>#N/A</v>
      </c>
      <c r="AJ418" s="6" t="e">
        <f t="shared" si="216"/>
        <v>#N/A</v>
      </c>
      <c r="AK418" s="6" t="e">
        <f t="shared" si="232"/>
        <v>#N/A</v>
      </c>
      <c r="AL418" s="6" t="e">
        <f t="shared" si="203"/>
        <v>#N/A</v>
      </c>
      <c r="AM418" s="6" t="e">
        <f t="shared" si="217"/>
        <v>#N/A</v>
      </c>
      <c r="AN418" s="6" t="e">
        <f t="shared" si="233"/>
        <v>#N/A</v>
      </c>
      <c r="AO418" s="6" t="e">
        <f t="shared" si="204"/>
        <v>#N/A</v>
      </c>
      <c r="AP418" s="6" t="e">
        <f t="shared" si="205"/>
        <v>#N/A</v>
      </c>
      <c r="AQ418" s="6" t="e">
        <f t="shared" si="206"/>
        <v>#N/A</v>
      </c>
      <c r="AR418" s="6">
        <f t="shared" si="218"/>
        <v>0</v>
      </c>
      <c r="AS418" s="6" t="e">
        <f t="shared" si="234"/>
        <v>#N/A</v>
      </c>
      <c r="AT418" s="6" t="str">
        <f t="shared" si="219"/>
        <v/>
      </c>
      <c r="AU418" s="6" t="str">
        <f t="shared" si="220"/>
        <v/>
      </c>
      <c r="AV418" s="6" t="str">
        <f t="shared" si="207"/>
        <v/>
      </c>
      <c r="AW418" s="103"/>
      <c r="BC418" s="3" t="s">
        <v>1232</v>
      </c>
    </row>
    <row r="419" spans="1:55" s="12" customFormat="1" ht="13.5" customHeight="1" x14ac:dyDescent="0.2">
      <c r="A419" s="163">
        <v>404</v>
      </c>
      <c r="B419" s="7"/>
      <c r="C419" s="7"/>
      <c r="D419" s="120"/>
      <c r="E419" s="7"/>
      <c r="F419" s="7"/>
      <c r="G419" s="219"/>
      <c r="H419" s="7"/>
      <c r="I419" s="7"/>
      <c r="J419" s="9"/>
      <c r="K419" s="843"/>
      <c r="L419" s="838"/>
      <c r="M419" s="428"/>
      <c r="N419" s="429"/>
      <c r="O419" s="430"/>
      <c r="P419" s="422" t="str">
        <f t="shared" si="221"/>
        <v/>
      </c>
      <c r="Q419" s="422" t="str">
        <f t="shared" si="222"/>
        <v/>
      </c>
      <c r="R419" s="423" t="str">
        <f t="shared" si="223"/>
        <v/>
      </c>
      <c r="S419" s="424" t="str">
        <f t="shared" si="224"/>
        <v/>
      </c>
      <c r="T419" s="425" t="str">
        <f t="shared" si="225"/>
        <v/>
      </c>
      <c r="U419" s="425" t="str">
        <f t="shared" si="226"/>
        <v/>
      </c>
      <c r="V419" s="426" t="str">
        <f t="shared" si="227"/>
        <v/>
      </c>
      <c r="W419" s="38"/>
      <c r="X419" s="29" t="str">
        <f t="shared" si="208"/>
        <v/>
      </c>
      <c r="Y419" s="6" t="e">
        <f t="shared" si="209"/>
        <v>#N/A</v>
      </c>
      <c r="Z419" s="6" t="e">
        <f t="shared" si="210"/>
        <v>#N/A</v>
      </c>
      <c r="AA419" s="6" t="e">
        <f t="shared" si="211"/>
        <v>#N/A</v>
      </c>
      <c r="AB419" s="6" t="str">
        <f t="shared" si="212"/>
        <v/>
      </c>
      <c r="AC419" s="10">
        <f t="shared" si="213"/>
        <v>1</v>
      </c>
      <c r="AD419" s="6" t="e">
        <f t="shared" si="228"/>
        <v>#N/A</v>
      </c>
      <c r="AE419" s="6" t="e">
        <f t="shared" si="229"/>
        <v>#N/A</v>
      </c>
      <c r="AF419" s="6" t="e">
        <f t="shared" si="214"/>
        <v>#N/A</v>
      </c>
      <c r="AG419" s="6" t="e">
        <f t="shared" si="230"/>
        <v>#N/A</v>
      </c>
      <c r="AH419" s="11" t="str">
        <f t="shared" si="215"/>
        <v xml:space="preserve"> </v>
      </c>
      <c r="AI419" s="6" t="e">
        <f t="shared" si="231"/>
        <v>#N/A</v>
      </c>
      <c r="AJ419" s="6" t="e">
        <f t="shared" si="216"/>
        <v>#N/A</v>
      </c>
      <c r="AK419" s="6" t="e">
        <f t="shared" si="232"/>
        <v>#N/A</v>
      </c>
      <c r="AL419" s="6" t="e">
        <f t="shared" si="203"/>
        <v>#N/A</v>
      </c>
      <c r="AM419" s="6" t="e">
        <f t="shared" si="217"/>
        <v>#N/A</v>
      </c>
      <c r="AN419" s="6" t="e">
        <f t="shared" si="233"/>
        <v>#N/A</v>
      </c>
      <c r="AO419" s="6" t="e">
        <f t="shared" si="204"/>
        <v>#N/A</v>
      </c>
      <c r="AP419" s="6" t="e">
        <f t="shared" si="205"/>
        <v>#N/A</v>
      </c>
      <c r="AQ419" s="6" t="e">
        <f t="shared" si="206"/>
        <v>#N/A</v>
      </c>
      <c r="AR419" s="6">
        <f t="shared" si="218"/>
        <v>0</v>
      </c>
      <c r="AS419" s="6" t="e">
        <f t="shared" si="234"/>
        <v>#N/A</v>
      </c>
      <c r="AT419" s="6" t="str">
        <f t="shared" si="219"/>
        <v/>
      </c>
      <c r="AU419" s="6" t="str">
        <f t="shared" si="220"/>
        <v/>
      </c>
      <c r="AV419" s="6" t="str">
        <f t="shared" si="207"/>
        <v/>
      </c>
      <c r="AW419" s="103"/>
      <c r="BC419" s="3" t="s">
        <v>544</v>
      </c>
    </row>
    <row r="420" spans="1:55" s="12" customFormat="1" ht="13.5" customHeight="1" x14ac:dyDescent="0.2">
      <c r="A420" s="163">
        <v>405</v>
      </c>
      <c r="B420" s="7"/>
      <c r="C420" s="7"/>
      <c r="D420" s="120"/>
      <c r="E420" s="7"/>
      <c r="F420" s="7"/>
      <c r="G420" s="219"/>
      <c r="H420" s="7"/>
      <c r="I420" s="7"/>
      <c r="J420" s="9"/>
      <c r="K420" s="843"/>
      <c r="L420" s="838"/>
      <c r="M420" s="428"/>
      <c r="N420" s="429"/>
      <c r="O420" s="430"/>
      <c r="P420" s="422" t="str">
        <f t="shared" si="221"/>
        <v/>
      </c>
      <c r="Q420" s="422" t="str">
        <f t="shared" si="222"/>
        <v/>
      </c>
      <c r="R420" s="423" t="str">
        <f t="shared" si="223"/>
        <v/>
      </c>
      <c r="S420" s="424" t="str">
        <f t="shared" si="224"/>
        <v/>
      </c>
      <c r="T420" s="425" t="str">
        <f t="shared" si="225"/>
        <v/>
      </c>
      <c r="U420" s="425" t="str">
        <f t="shared" si="226"/>
        <v/>
      </c>
      <c r="V420" s="426" t="str">
        <f t="shared" si="227"/>
        <v/>
      </c>
      <c r="W420" s="38"/>
      <c r="X420" s="29" t="str">
        <f t="shared" si="208"/>
        <v/>
      </c>
      <c r="Y420" s="6" t="e">
        <f t="shared" si="209"/>
        <v>#N/A</v>
      </c>
      <c r="Z420" s="6" t="e">
        <f t="shared" si="210"/>
        <v>#N/A</v>
      </c>
      <c r="AA420" s="6" t="e">
        <f t="shared" si="211"/>
        <v>#N/A</v>
      </c>
      <c r="AB420" s="6" t="str">
        <f t="shared" si="212"/>
        <v/>
      </c>
      <c r="AC420" s="10">
        <f t="shared" si="213"/>
        <v>1</v>
      </c>
      <c r="AD420" s="6" t="e">
        <f t="shared" si="228"/>
        <v>#N/A</v>
      </c>
      <c r="AE420" s="6" t="e">
        <f t="shared" si="229"/>
        <v>#N/A</v>
      </c>
      <c r="AF420" s="6" t="e">
        <f t="shared" si="214"/>
        <v>#N/A</v>
      </c>
      <c r="AG420" s="6" t="e">
        <f t="shared" si="230"/>
        <v>#N/A</v>
      </c>
      <c r="AH420" s="11" t="str">
        <f t="shared" si="215"/>
        <v xml:space="preserve"> </v>
      </c>
      <c r="AI420" s="6" t="e">
        <f t="shared" si="231"/>
        <v>#N/A</v>
      </c>
      <c r="AJ420" s="6" t="e">
        <f t="shared" si="216"/>
        <v>#N/A</v>
      </c>
      <c r="AK420" s="6" t="e">
        <f t="shared" si="232"/>
        <v>#N/A</v>
      </c>
      <c r="AL420" s="6" t="e">
        <f t="shared" si="203"/>
        <v>#N/A</v>
      </c>
      <c r="AM420" s="6" t="e">
        <f t="shared" si="217"/>
        <v>#N/A</v>
      </c>
      <c r="AN420" s="6" t="e">
        <f t="shared" si="233"/>
        <v>#N/A</v>
      </c>
      <c r="AO420" s="6" t="e">
        <f t="shared" si="204"/>
        <v>#N/A</v>
      </c>
      <c r="AP420" s="6" t="e">
        <f t="shared" si="205"/>
        <v>#N/A</v>
      </c>
      <c r="AQ420" s="6" t="e">
        <f t="shared" si="206"/>
        <v>#N/A</v>
      </c>
      <c r="AR420" s="6">
        <f t="shared" si="218"/>
        <v>0</v>
      </c>
      <c r="AS420" s="6" t="e">
        <f t="shared" si="234"/>
        <v>#N/A</v>
      </c>
      <c r="AT420" s="6" t="str">
        <f t="shared" si="219"/>
        <v/>
      </c>
      <c r="AU420" s="6" t="str">
        <f t="shared" si="220"/>
        <v/>
      </c>
      <c r="AV420" s="6" t="str">
        <f t="shared" si="207"/>
        <v/>
      </c>
      <c r="AW420" s="103"/>
      <c r="BC420" s="3" t="s">
        <v>545</v>
      </c>
    </row>
    <row r="421" spans="1:55" s="12" customFormat="1" ht="13.5" customHeight="1" x14ac:dyDescent="0.2">
      <c r="A421" s="163">
        <v>406</v>
      </c>
      <c r="B421" s="7"/>
      <c r="C421" s="7"/>
      <c r="D421" s="120"/>
      <c r="E421" s="7"/>
      <c r="F421" s="7"/>
      <c r="G421" s="219"/>
      <c r="H421" s="7"/>
      <c r="I421" s="7"/>
      <c r="J421" s="9"/>
      <c r="K421" s="843"/>
      <c r="L421" s="838"/>
      <c r="M421" s="428"/>
      <c r="N421" s="429"/>
      <c r="O421" s="430"/>
      <c r="P421" s="422" t="str">
        <f t="shared" si="221"/>
        <v/>
      </c>
      <c r="Q421" s="422" t="str">
        <f t="shared" si="222"/>
        <v/>
      </c>
      <c r="R421" s="423" t="str">
        <f t="shared" si="223"/>
        <v/>
      </c>
      <c r="S421" s="424" t="str">
        <f t="shared" si="224"/>
        <v/>
      </c>
      <c r="T421" s="425" t="str">
        <f t="shared" si="225"/>
        <v/>
      </c>
      <c r="U421" s="425" t="str">
        <f t="shared" si="226"/>
        <v/>
      </c>
      <c r="V421" s="426" t="str">
        <f t="shared" si="227"/>
        <v/>
      </c>
      <c r="W421" s="38"/>
      <c r="X421" s="29" t="str">
        <f t="shared" si="208"/>
        <v/>
      </c>
      <c r="Y421" s="6" t="e">
        <f t="shared" si="209"/>
        <v>#N/A</v>
      </c>
      <c r="Z421" s="6" t="e">
        <f t="shared" si="210"/>
        <v>#N/A</v>
      </c>
      <c r="AA421" s="6" t="e">
        <f t="shared" si="211"/>
        <v>#N/A</v>
      </c>
      <c r="AB421" s="6" t="str">
        <f t="shared" si="212"/>
        <v/>
      </c>
      <c r="AC421" s="10">
        <f t="shared" si="213"/>
        <v>1</v>
      </c>
      <c r="AD421" s="6" t="e">
        <f t="shared" si="228"/>
        <v>#N/A</v>
      </c>
      <c r="AE421" s="6" t="e">
        <f t="shared" si="229"/>
        <v>#N/A</v>
      </c>
      <c r="AF421" s="6" t="e">
        <f t="shared" si="214"/>
        <v>#N/A</v>
      </c>
      <c r="AG421" s="6" t="e">
        <f t="shared" si="230"/>
        <v>#N/A</v>
      </c>
      <c r="AH421" s="11" t="str">
        <f t="shared" si="215"/>
        <v xml:space="preserve"> </v>
      </c>
      <c r="AI421" s="6" t="e">
        <f t="shared" si="231"/>
        <v>#N/A</v>
      </c>
      <c r="AJ421" s="6" t="e">
        <f t="shared" si="216"/>
        <v>#N/A</v>
      </c>
      <c r="AK421" s="6" t="e">
        <f t="shared" si="232"/>
        <v>#N/A</v>
      </c>
      <c r="AL421" s="6" t="e">
        <f t="shared" si="203"/>
        <v>#N/A</v>
      </c>
      <c r="AM421" s="6" t="e">
        <f t="shared" si="217"/>
        <v>#N/A</v>
      </c>
      <c r="AN421" s="6" t="e">
        <f t="shared" si="233"/>
        <v>#N/A</v>
      </c>
      <c r="AO421" s="6" t="e">
        <f t="shared" si="204"/>
        <v>#N/A</v>
      </c>
      <c r="AP421" s="6" t="e">
        <f t="shared" si="205"/>
        <v>#N/A</v>
      </c>
      <c r="AQ421" s="6" t="e">
        <f t="shared" si="206"/>
        <v>#N/A</v>
      </c>
      <c r="AR421" s="6">
        <f t="shared" si="218"/>
        <v>0</v>
      </c>
      <c r="AS421" s="6" t="e">
        <f t="shared" si="234"/>
        <v>#N/A</v>
      </c>
      <c r="AT421" s="6" t="str">
        <f t="shared" si="219"/>
        <v/>
      </c>
      <c r="AU421" s="6" t="str">
        <f t="shared" si="220"/>
        <v/>
      </c>
      <c r="AV421" s="6" t="str">
        <f t="shared" si="207"/>
        <v/>
      </c>
      <c r="AW421" s="103"/>
      <c r="BC421" s="3" t="s">
        <v>1233</v>
      </c>
    </row>
    <row r="422" spans="1:55" s="12" customFormat="1" ht="13.5" customHeight="1" x14ac:dyDescent="0.2">
      <c r="A422" s="163">
        <v>407</v>
      </c>
      <c r="B422" s="7"/>
      <c r="C422" s="7"/>
      <c r="D422" s="120"/>
      <c r="E422" s="7"/>
      <c r="F422" s="7"/>
      <c r="G422" s="219"/>
      <c r="H422" s="7"/>
      <c r="I422" s="7"/>
      <c r="J422" s="9"/>
      <c r="K422" s="843"/>
      <c r="L422" s="838"/>
      <c r="M422" s="428"/>
      <c r="N422" s="429"/>
      <c r="O422" s="430"/>
      <c r="P422" s="422" t="str">
        <f t="shared" si="221"/>
        <v/>
      </c>
      <c r="Q422" s="422" t="str">
        <f t="shared" si="222"/>
        <v/>
      </c>
      <c r="R422" s="423" t="str">
        <f t="shared" si="223"/>
        <v/>
      </c>
      <c r="S422" s="424" t="str">
        <f t="shared" si="224"/>
        <v/>
      </c>
      <c r="T422" s="425" t="str">
        <f t="shared" si="225"/>
        <v/>
      </c>
      <c r="U422" s="425" t="str">
        <f t="shared" si="226"/>
        <v/>
      </c>
      <c r="V422" s="426" t="str">
        <f t="shared" si="227"/>
        <v/>
      </c>
      <c r="W422" s="38"/>
      <c r="X422" s="29" t="str">
        <f t="shared" si="208"/>
        <v/>
      </c>
      <c r="Y422" s="6" t="e">
        <f t="shared" si="209"/>
        <v>#N/A</v>
      </c>
      <c r="Z422" s="6" t="e">
        <f t="shared" si="210"/>
        <v>#N/A</v>
      </c>
      <c r="AA422" s="6" t="e">
        <f t="shared" si="211"/>
        <v>#N/A</v>
      </c>
      <c r="AB422" s="6" t="str">
        <f t="shared" si="212"/>
        <v/>
      </c>
      <c r="AC422" s="10">
        <f t="shared" si="213"/>
        <v>1</v>
      </c>
      <c r="AD422" s="6" t="e">
        <f t="shared" si="228"/>
        <v>#N/A</v>
      </c>
      <c r="AE422" s="6" t="e">
        <f t="shared" si="229"/>
        <v>#N/A</v>
      </c>
      <c r="AF422" s="6" t="e">
        <f t="shared" si="214"/>
        <v>#N/A</v>
      </c>
      <c r="AG422" s="6" t="e">
        <f t="shared" si="230"/>
        <v>#N/A</v>
      </c>
      <c r="AH422" s="11" t="str">
        <f t="shared" si="215"/>
        <v xml:space="preserve"> </v>
      </c>
      <c r="AI422" s="6" t="e">
        <f t="shared" si="231"/>
        <v>#N/A</v>
      </c>
      <c r="AJ422" s="6" t="e">
        <f t="shared" si="216"/>
        <v>#N/A</v>
      </c>
      <c r="AK422" s="6" t="e">
        <f t="shared" si="232"/>
        <v>#N/A</v>
      </c>
      <c r="AL422" s="6" t="e">
        <f t="shared" si="203"/>
        <v>#N/A</v>
      </c>
      <c r="AM422" s="6" t="e">
        <f t="shared" si="217"/>
        <v>#N/A</v>
      </c>
      <c r="AN422" s="6" t="e">
        <f t="shared" si="233"/>
        <v>#N/A</v>
      </c>
      <c r="AO422" s="6" t="e">
        <f t="shared" si="204"/>
        <v>#N/A</v>
      </c>
      <c r="AP422" s="6" t="e">
        <f t="shared" si="205"/>
        <v>#N/A</v>
      </c>
      <c r="AQ422" s="6" t="e">
        <f t="shared" si="206"/>
        <v>#N/A</v>
      </c>
      <c r="AR422" s="6">
        <f t="shared" si="218"/>
        <v>0</v>
      </c>
      <c r="AS422" s="6" t="e">
        <f t="shared" si="234"/>
        <v>#N/A</v>
      </c>
      <c r="AT422" s="6" t="str">
        <f t="shared" si="219"/>
        <v/>
      </c>
      <c r="AU422" s="6" t="str">
        <f t="shared" si="220"/>
        <v/>
      </c>
      <c r="AV422" s="6" t="str">
        <f t="shared" si="207"/>
        <v/>
      </c>
      <c r="AW422" s="103"/>
      <c r="BC422" s="3" t="s">
        <v>1234</v>
      </c>
    </row>
    <row r="423" spans="1:55" s="12" customFormat="1" ht="13.5" customHeight="1" x14ac:dyDescent="0.2">
      <c r="A423" s="163">
        <v>408</v>
      </c>
      <c r="B423" s="7"/>
      <c r="C423" s="7"/>
      <c r="D423" s="120"/>
      <c r="E423" s="7"/>
      <c r="F423" s="7"/>
      <c r="G423" s="219"/>
      <c r="H423" s="7"/>
      <c r="I423" s="7"/>
      <c r="J423" s="9"/>
      <c r="K423" s="843"/>
      <c r="L423" s="838"/>
      <c r="M423" s="428"/>
      <c r="N423" s="429"/>
      <c r="O423" s="430"/>
      <c r="P423" s="422" t="str">
        <f t="shared" si="221"/>
        <v/>
      </c>
      <c r="Q423" s="422" t="str">
        <f t="shared" si="222"/>
        <v/>
      </c>
      <c r="R423" s="423" t="str">
        <f t="shared" si="223"/>
        <v/>
      </c>
      <c r="S423" s="424" t="str">
        <f t="shared" si="224"/>
        <v/>
      </c>
      <c r="T423" s="425" t="str">
        <f t="shared" si="225"/>
        <v/>
      </c>
      <c r="U423" s="425" t="str">
        <f t="shared" si="226"/>
        <v/>
      </c>
      <c r="V423" s="426" t="str">
        <f t="shared" si="227"/>
        <v/>
      </c>
      <c r="W423" s="38"/>
      <c r="X423" s="29" t="str">
        <f t="shared" si="208"/>
        <v/>
      </c>
      <c r="Y423" s="6" t="e">
        <f t="shared" si="209"/>
        <v>#N/A</v>
      </c>
      <c r="Z423" s="6" t="e">
        <f t="shared" si="210"/>
        <v>#N/A</v>
      </c>
      <c r="AA423" s="6" t="e">
        <f t="shared" si="211"/>
        <v>#N/A</v>
      </c>
      <c r="AB423" s="6" t="str">
        <f t="shared" si="212"/>
        <v/>
      </c>
      <c r="AC423" s="10">
        <f t="shared" si="213"/>
        <v>1</v>
      </c>
      <c r="AD423" s="6" t="e">
        <f t="shared" si="228"/>
        <v>#N/A</v>
      </c>
      <c r="AE423" s="6" t="e">
        <f t="shared" si="229"/>
        <v>#N/A</v>
      </c>
      <c r="AF423" s="6" t="e">
        <f t="shared" si="214"/>
        <v>#N/A</v>
      </c>
      <c r="AG423" s="6" t="e">
        <f t="shared" si="230"/>
        <v>#N/A</v>
      </c>
      <c r="AH423" s="11" t="str">
        <f t="shared" si="215"/>
        <v xml:space="preserve"> </v>
      </c>
      <c r="AI423" s="6" t="e">
        <f t="shared" si="231"/>
        <v>#N/A</v>
      </c>
      <c r="AJ423" s="6" t="e">
        <f t="shared" si="216"/>
        <v>#N/A</v>
      </c>
      <c r="AK423" s="6" t="e">
        <f t="shared" si="232"/>
        <v>#N/A</v>
      </c>
      <c r="AL423" s="6" t="e">
        <f t="shared" si="203"/>
        <v>#N/A</v>
      </c>
      <c r="AM423" s="6" t="e">
        <f t="shared" si="217"/>
        <v>#N/A</v>
      </c>
      <c r="AN423" s="6" t="e">
        <f t="shared" si="233"/>
        <v>#N/A</v>
      </c>
      <c r="AO423" s="6" t="e">
        <f t="shared" si="204"/>
        <v>#N/A</v>
      </c>
      <c r="AP423" s="6" t="e">
        <f t="shared" si="205"/>
        <v>#N/A</v>
      </c>
      <c r="AQ423" s="6" t="e">
        <f t="shared" si="206"/>
        <v>#N/A</v>
      </c>
      <c r="AR423" s="6">
        <f t="shared" si="218"/>
        <v>0</v>
      </c>
      <c r="AS423" s="6" t="e">
        <f t="shared" si="234"/>
        <v>#N/A</v>
      </c>
      <c r="AT423" s="6" t="str">
        <f t="shared" si="219"/>
        <v/>
      </c>
      <c r="AU423" s="6" t="str">
        <f t="shared" si="220"/>
        <v/>
      </c>
      <c r="AV423" s="6" t="str">
        <f t="shared" si="207"/>
        <v/>
      </c>
      <c r="AW423" s="103"/>
      <c r="BC423" s="3" t="s">
        <v>1235</v>
      </c>
    </row>
    <row r="424" spans="1:55" s="12" customFormat="1" ht="13.5" customHeight="1" x14ac:dyDescent="0.2">
      <c r="A424" s="163">
        <v>409</v>
      </c>
      <c r="B424" s="7"/>
      <c r="C424" s="7"/>
      <c r="D424" s="120"/>
      <c r="E424" s="7"/>
      <c r="F424" s="7"/>
      <c r="G424" s="219"/>
      <c r="H424" s="7"/>
      <c r="I424" s="7"/>
      <c r="J424" s="9"/>
      <c r="K424" s="843"/>
      <c r="L424" s="838"/>
      <c r="M424" s="428"/>
      <c r="N424" s="429"/>
      <c r="O424" s="430"/>
      <c r="P424" s="422" t="str">
        <f t="shared" si="221"/>
        <v/>
      </c>
      <c r="Q424" s="422" t="str">
        <f t="shared" si="222"/>
        <v/>
      </c>
      <c r="R424" s="423" t="str">
        <f t="shared" si="223"/>
        <v/>
      </c>
      <c r="S424" s="424" t="str">
        <f t="shared" si="224"/>
        <v/>
      </c>
      <c r="T424" s="425" t="str">
        <f t="shared" si="225"/>
        <v/>
      </c>
      <c r="U424" s="425" t="str">
        <f t="shared" si="226"/>
        <v/>
      </c>
      <c r="V424" s="426" t="str">
        <f t="shared" si="227"/>
        <v/>
      </c>
      <c r="W424" s="38"/>
      <c r="X424" s="29" t="str">
        <f t="shared" si="208"/>
        <v/>
      </c>
      <c r="Y424" s="6" t="e">
        <f t="shared" si="209"/>
        <v>#N/A</v>
      </c>
      <c r="Z424" s="6" t="e">
        <f t="shared" si="210"/>
        <v>#N/A</v>
      </c>
      <c r="AA424" s="6" t="e">
        <f t="shared" si="211"/>
        <v>#N/A</v>
      </c>
      <c r="AB424" s="6" t="str">
        <f t="shared" si="212"/>
        <v/>
      </c>
      <c r="AC424" s="10">
        <f t="shared" si="213"/>
        <v>1</v>
      </c>
      <c r="AD424" s="6" t="e">
        <f t="shared" si="228"/>
        <v>#N/A</v>
      </c>
      <c r="AE424" s="6" t="e">
        <f t="shared" si="229"/>
        <v>#N/A</v>
      </c>
      <c r="AF424" s="6" t="e">
        <f t="shared" si="214"/>
        <v>#N/A</v>
      </c>
      <c r="AG424" s="6" t="e">
        <f t="shared" si="230"/>
        <v>#N/A</v>
      </c>
      <c r="AH424" s="11" t="str">
        <f t="shared" si="215"/>
        <v xml:space="preserve"> </v>
      </c>
      <c r="AI424" s="6" t="e">
        <f t="shared" si="231"/>
        <v>#N/A</v>
      </c>
      <c r="AJ424" s="6" t="e">
        <f t="shared" si="216"/>
        <v>#N/A</v>
      </c>
      <c r="AK424" s="6" t="e">
        <f t="shared" si="232"/>
        <v>#N/A</v>
      </c>
      <c r="AL424" s="6" t="e">
        <f t="shared" si="203"/>
        <v>#N/A</v>
      </c>
      <c r="AM424" s="6" t="e">
        <f t="shared" si="217"/>
        <v>#N/A</v>
      </c>
      <c r="AN424" s="6" t="e">
        <f t="shared" si="233"/>
        <v>#N/A</v>
      </c>
      <c r="AO424" s="6" t="e">
        <f t="shared" si="204"/>
        <v>#N/A</v>
      </c>
      <c r="AP424" s="6" t="e">
        <f t="shared" si="205"/>
        <v>#N/A</v>
      </c>
      <c r="AQ424" s="6" t="e">
        <f t="shared" si="206"/>
        <v>#N/A</v>
      </c>
      <c r="AR424" s="6">
        <f t="shared" si="218"/>
        <v>0</v>
      </c>
      <c r="AS424" s="6" t="e">
        <f t="shared" si="234"/>
        <v>#N/A</v>
      </c>
      <c r="AT424" s="6" t="str">
        <f t="shared" si="219"/>
        <v/>
      </c>
      <c r="AU424" s="6" t="str">
        <f t="shared" si="220"/>
        <v/>
      </c>
      <c r="AV424" s="6" t="str">
        <f t="shared" si="207"/>
        <v/>
      </c>
      <c r="AW424" s="103"/>
      <c r="BC424" s="3" t="s">
        <v>857</v>
      </c>
    </row>
    <row r="425" spans="1:55" s="12" customFormat="1" ht="13.5" customHeight="1" x14ac:dyDescent="0.2">
      <c r="A425" s="163">
        <v>410</v>
      </c>
      <c r="B425" s="7"/>
      <c r="C425" s="7"/>
      <c r="D425" s="120"/>
      <c r="E425" s="7"/>
      <c r="F425" s="7"/>
      <c r="G425" s="219"/>
      <c r="H425" s="7"/>
      <c r="I425" s="7"/>
      <c r="J425" s="9"/>
      <c r="K425" s="843"/>
      <c r="L425" s="838"/>
      <c r="M425" s="428"/>
      <c r="N425" s="429"/>
      <c r="O425" s="430"/>
      <c r="P425" s="422" t="str">
        <f t="shared" si="221"/>
        <v/>
      </c>
      <c r="Q425" s="422" t="str">
        <f t="shared" si="222"/>
        <v/>
      </c>
      <c r="R425" s="423" t="str">
        <f t="shared" si="223"/>
        <v/>
      </c>
      <c r="S425" s="424" t="str">
        <f t="shared" si="224"/>
        <v/>
      </c>
      <c r="T425" s="425" t="str">
        <f t="shared" si="225"/>
        <v/>
      </c>
      <c r="U425" s="425" t="str">
        <f t="shared" si="226"/>
        <v/>
      </c>
      <c r="V425" s="426" t="str">
        <f t="shared" si="227"/>
        <v/>
      </c>
      <c r="W425" s="38"/>
      <c r="X425" s="29" t="str">
        <f t="shared" si="208"/>
        <v/>
      </c>
      <c r="Y425" s="6" t="e">
        <f t="shared" si="209"/>
        <v>#N/A</v>
      </c>
      <c r="Z425" s="6" t="e">
        <f t="shared" si="210"/>
        <v>#N/A</v>
      </c>
      <c r="AA425" s="6" t="e">
        <f t="shared" si="211"/>
        <v>#N/A</v>
      </c>
      <c r="AB425" s="6" t="str">
        <f t="shared" si="212"/>
        <v/>
      </c>
      <c r="AC425" s="10">
        <f t="shared" si="213"/>
        <v>1</v>
      </c>
      <c r="AD425" s="6" t="e">
        <f t="shared" si="228"/>
        <v>#N/A</v>
      </c>
      <c r="AE425" s="6" t="e">
        <f t="shared" si="229"/>
        <v>#N/A</v>
      </c>
      <c r="AF425" s="6" t="e">
        <f t="shared" si="214"/>
        <v>#N/A</v>
      </c>
      <c r="AG425" s="6" t="e">
        <f t="shared" si="230"/>
        <v>#N/A</v>
      </c>
      <c r="AH425" s="11" t="str">
        <f t="shared" si="215"/>
        <v xml:space="preserve"> </v>
      </c>
      <c r="AI425" s="6" t="e">
        <f t="shared" si="231"/>
        <v>#N/A</v>
      </c>
      <c r="AJ425" s="6" t="e">
        <f t="shared" si="216"/>
        <v>#N/A</v>
      </c>
      <c r="AK425" s="6" t="e">
        <f t="shared" si="232"/>
        <v>#N/A</v>
      </c>
      <c r="AL425" s="6" t="e">
        <f t="shared" si="203"/>
        <v>#N/A</v>
      </c>
      <c r="AM425" s="6" t="e">
        <f t="shared" si="217"/>
        <v>#N/A</v>
      </c>
      <c r="AN425" s="6" t="e">
        <f t="shared" si="233"/>
        <v>#N/A</v>
      </c>
      <c r="AO425" s="6" t="e">
        <f t="shared" si="204"/>
        <v>#N/A</v>
      </c>
      <c r="AP425" s="6" t="e">
        <f t="shared" si="205"/>
        <v>#N/A</v>
      </c>
      <c r="AQ425" s="6" t="e">
        <f t="shared" si="206"/>
        <v>#N/A</v>
      </c>
      <c r="AR425" s="6">
        <f t="shared" si="218"/>
        <v>0</v>
      </c>
      <c r="AS425" s="6" t="e">
        <f t="shared" si="234"/>
        <v>#N/A</v>
      </c>
      <c r="AT425" s="6" t="str">
        <f t="shared" si="219"/>
        <v/>
      </c>
      <c r="AU425" s="6" t="str">
        <f t="shared" si="220"/>
        <v/>
      </c>
      <c r="AV425" s="6" t="str">
        <f t="shared" si="207"/>
        <v/>
      </c>
      <c r="AW425" s="103"/>
      <c r="BC425" s="3" t="s">
        <v>858</v>
      </c>
    </row>
    <row r="426" spans="1:55" s="12" customFormat="1" ht="13.5" customHeight="1" x14ac:dyDescent="0.2">
      <c r="A426" s="163">
        <v>411</v>
      </c>
      <c r="B426" s="7"/>
      <c r="C426" s="7"/>
      <c r="D426" s="120"/>
      <c r="E426" s="7"/>
      <c r="F426" s="7"/>
      <c r="G426" s="219"/>
      <c r="H426" s="7"/>
      <c r="I426" s="7"/>
      <c r="J426" s="9"/>
      <c r="K426" s="843"/>
      <c r="L426" s="838"/>
      <c r="M426" s="428"/>
      <c r="N426" s="429"/>
      <c r="O426" s="430"/>
      <c r="P426" s="422" t="str">
        <f t="shared" si="221"/>
        <v/>
      </c>
      <c r="Q426" s="422" t="str">
        <f t="shared" si="222"/>
        <v/>
      </c>
      <c r="R426" s="423" t="str">
        <f t="shared" si="223"/>
        <v/>
      </c>
      <c r="S426" s="424" t="str">
        <f t="shared" si="224"/>
        <v/>
      </c>
      <c r="T426" s="425" t="str">
        <f t="shared" si="225"/>
        <v/>
      </c>
      <c r="U426" s="425" t="str">
        <f t="shared" si="226"/>
        <v/>
      </c>
      <c r="V426" s="426" t="str">
        <f t="shared" si="227"/>
        <v/>
      </c>
      <c r="W426" s="38"/>
      <c r="X426" s="29" t="str">
        <f t="shared" si="208"/>
        <v/>
      </c>
      <c r="Y426" s="6" t="e">
        <f t="shared" si="209"/>
        <v>#N/A</v>
      </c>
      <c r="Z426" s="6" t="e">
        <f t="shared" si="210"/>
        <v>#N/A</v>
      </c>
      <c r="AA426" s="6" t="e">
        <f t="shared" si="211"/>
        <v>#N/A</v>
      </c>
      <c r="AB426" s="6" t="str">
        <f t="shared" si="212"/>
        <v/>
      </c>
      <c r="AC426" s="10">
        <f t="shared" si="213"/>
        <v>1</v>
      </c>
      <c r="AD426" s="6" t="e">
        <f t="shared" si="228"/>
        <v>#N/A</v>
      </c>
      <c r="AE426" s="6" t="e">
        <f t="shared" si="229"/>
        <v>#N/A</v>
      </c>
      <c r="AF426" s="6" t="e">
        <f t="shared" si="214"/>
        <v>#N/A</v>
      </c>
      <c r="AG426" s="6" t="e">
        <f t="shared" si="230"/>
        <v>#N/A</v>
      </c>
      <c r="AH426" s="11" t="str">
        <f t="shared" si="215"/>
        <v xml:space="preserve"> </v>
      </c>
      <c r="AI426" s="6" t="e">
        <f t="shared" si="231"/>
        <v>#N/A</v>
      </c>
      <c r="AJ426" s="6" t="e">
        <f t="shared" si="216"/>
        <v>#N/A</v>
      </c>
      <c r="AK426" s="6" t="e">
        <f t="shared" si="232"/>
        <v>#N/A</v>
      </c>
      <c r="AL426" s="6" t="e">
        <f t="shared" si="203"/>
        <v>#N/A</v>
      </c>
      <c r="AM426" s="6" t="e">
        <f t="shared" si="217"/>
        <v>#N/A</v>
      </c>
      <c r="AN426" s="6" t="e">
        <f t="shared" si="233"/>
        <v>#N/A</v>
      </c>
      <c r="AO426" s="6" t="e">
        <f t="shared" si="204"/>
        <v>#N/A</v>
      </c>
      <c r="AP426" s="6" t="e">
        <f t="shared" si="205"/>
        <v>#N/A</v>
      </c>
      <c r="AQ426" s="6" t="e">
        <f t="shared" si="206"/>
        <v>#N/A</v>
      </c>
      <c r="AR426" s="6">
        <f t="shared" si="218"/>
        <v>0</v>
      </c>
      <c r="AS426" s="6" t="e">
        <f t="shared" si="234"/>
        <v>#N/A</v>
      </c>
      <c r="AT426" s="6" t="str">
        <f t="shared" si="219"/>
        <v/>
      </c>
      <c r="AU426" s="6" t="str">
        <f t="shared" si="220"/>
        <v/>
      </c>
      <c r="AV426" s="6" t="str">
        <f t="shared" si="207"/>
        <v/>
      </c>
      <c r="AW426" s="103"/>
      <c r="BC426" s="3" t="s">
        <v>919</v>
      </c>
    </row>
    <row r="427" spans="1:55" s="12" customFormat="1" ht="13.5" customHeight="1" x14ac:dyDescent="0.2">
      <c r="A427" s="163">
        <v>412</v>
      </c>
      <c r="B427" s="7"/>
      <c r="C427" s="7"/>
      <c r="D427" s="120"/>
      <c r="E427" s="7"/>
      <c r="F427" s="7"/>
      <c r="G427" s="219"/>
      <c r="H427" s="7"/>
      <c r="I427" s="7"/>
      <c r="J427" s="9"/>
      <c r="K427" s="843"/>
      <c r="L427" s="838"/>
      <c r="M427" s="428"/>
      <c r="N427" s="429"/>
      <c r="O427" s="430"/>
      <c r="P427" s="422" t="str">
        <f t="shared" si="221"/>
        <v/>
      </c>
      <c r="Q427" s="422" t="str">
        <f t="shared" si="222"/>
        <v/>
      </c>
      <c r="R427" s="423" t="str">
        <f t="shared" si="223"/>
        <v/>
      </c>
      <c r="S427" s="424" t="str">
        <f t="shared" si="224"/>
        <v/>
      </c>
      <c r="T427" s="425" t="str">
        <f t="shared" si="225"/>
        <v/>
      </c>
      <c r="U427" s="425" t="str">
        <f t="shared" si="226"/>
        <v/>
      </c>
      <c r="V427" s="426" t="str">
        <f t="shared" si="227"/>
        <v/>
      </c>
      <c r="W427" s="38"/>
      <c r="X427" s="29" t="str">
        <f t="shared" si="208"/>
        <v/>
      </c>
      <c r="Y427" s="6" t="e">
        <f t="shared" si="209"/>
        <v>#N/A</v>
      </c>
      <c r="Z427" s="6" t="e">
        <f t="shared" si="210"/>
        <v>#N/A</v>
      </c>
      <c r="AA427" s="6" t="e">
        <f t="shared" si="211"/>
        <v>#N/A</v>
      </c>
      <c r="AB427" s="6" t="str">
        <f t="shared" si="212"/>
        <v/>
      </c>
      <c r="AC427" s="10">
        <f t="shared" si="213"/>
        <v>1</v>
      </c>
      <c r="AD427" s="6" t="e">
        <f t="shared" si="228"/>
        <v>#N/A</v>
      </c>
      <c r="AE427" s="6" t="e">
        <f t="shared" si="229"/>
        <v>#N/A</v>
      </c>
      <c r="AF427" s="6" t="e">
        <f t="shared" si="214"/>
        <v>#N/A</v>
      </c>
      <c r="AG427" s="6" t="e">
        <f t="shared" si="230"/>
        <v>#N/A</v>
      </c>
      <c r="AH427" s="11" t="str">
        <f t="shared" si="215"/>
        <v xml:space="preserve"> </v>
      </c>
      <c r="AI427" s="6" t="e">
        <f t="shared" si="231"/>
        <v>#N/A</v>
      </c>
      <c r="AJ427" s="6" t="e">
        <f t="shared" si="216"/>
        <v>#N/A</v>
      </c>
      <c r="AK427" s="6" t="e">
        <f t="shared" si="232"/>
        <v>#N/A</v>
      </c>
      <c r="AL427" s="6" t="e">
        <f t="shared" si="203"/>
        <v>#N/A</v>
      </c>
      <c r="AM427" s="6" t="e">
        <f t="shared" si="217"/>
        <v>#N/A</v>
      </c>
      <c r="AN427" s="6" t="e">
        <f t="shared" si="233"/>
        <v>#N/A</v>
      </c>
      <c r="AO427" s="6" t="e">
        <f t="shared" si="204"/>
        <v>#N/A</v>
      </c>
      <c r="AP427" s="6" t="e">
        <f t="shared" si="205"/>
        <v>#N/A</v>
      </c>
      <c r="AQ427" s="6" t="e">
        <f t="shared" si="206"/>
        <v>#N/A</v>
      </c>
      <c r="AR427" s="6">
        <f t="shared" si="218"/>
        <v>0</v>
      </c>
      <c r="AS427" s="6" t="e">
        <f t="shared" si="234"/>
        <v>#N/A</v>
      </c>
      <c r="AT427" s="6" t="str">
        <f t="shared" si="219"/>
        <v/>
      </c>
      <c r="AU427" s="6" t="str">
        <f t="shared" si="220"/>
        <v/>
      </c>
      <c r="AV427" s="6" t="str">
        <f t="shared" si="207"/>
        <v/>
      </c>
      <c r="AW427" s="103"/>
      <c r="BC427" s="3" t="s">
        <v>920</v>
      </c>
    </row>
    <row r="428" spans="1:55" s="12" customFormat="1" ht="13.5" customHeight="1" x14ac:dyDescent="0.2">
      <c r="A428" s="163">
        <v>413</v>
      </c>
      <c r="B428" s="7"/>
      <c r="C428" s="7"/>
      <c r="D428" s="120"/>
      <c r="E428" s="7"/>
      <c r="F428" s="7"/>
      <c r="G428" s="219"/>
      <c r="H428" s="7"/>
      <c r="I428" s="7"/>
      <c r="J428" s="9"/>
      <c r="K428" s="843"/>
      <c r="L428" s="838"/>
      <c r="M428" s="428"/>
      <c r="N428" s="429"/>
      <c r="O428" s="430"/>
      <c r="P428" s="422" t="str">
        <f t="shared" si="221"/>
        <v/>
      </c>
      <c r="Q428" s="422" t="str">
        <f t="shared" si="222"/>
        <v/>
      </c>
      <c r="R428" s="423" t="str">
        <f t="shared" si="223"/>
        <v/>
      </c>
      <c r="S428" s="424" t="str">
        <f t="shared" si="224"/>
        <v/>
      </c>
      <c r="T428" s="425" t="str">
        <f t="shared" si="225"/>
        <v/>
      </c>
      <c r="U428" s="425" t="str">
        <f t="shared" si="226"/>
        <v/>
      </c>
      <c r="V428" s="426" t="str">
        <f t="shared" si="227"/>
        <v/>
      </c>
      <c r="W428" s="38"/>
      <c r="X428" s="29" t="str">
        <f t="shared" si="208"/>
        <v/>
      </c>
      <c r="Y428" s="6" t="e">
        <f t="shared" si="209"/>
        <v>#N/A</v>
      </c>
      <c r="Z428" s="6" t="e">
        <f t="shared" si="210"/>
        <v>#N/A</v>
      </c>
      <c r="AA428" s="6" t="e">
        <f t="shared" si="211"/>
        <v>#N/A</v>
      </c>
      <c r="AB428" s="6" t="str">
        <f t="shared" si="212"/>
        <v/>
      </c>
      <c r="AC428" s="10">
        <f t="shared" si="213"/>
        <v>1</v>
      </c>
      <c r="AD428" s="6" t="e">
        <f t="shared" si="228"/>
        <v>#N/A</v>
      </c>
      <c r="AE428" s="6" t="e">
        <f t="shared" si="229"/>
        <v>#N/A</v>
      </c>
      <c r="AF428" s="6" t="e">
        <f t="shared" si="214"/>
        <v>#N/A</v>
      </c>
      <c r="AG428" s="6" t="e">
        <f t="shared" si="230"/>
        <v>#N/A</v>
      </c>
      <c r="AH428" s="11" t="str">
        <f t="shared" si="215"/>
        <v xml:space="preserve"> </v>
      </c>
      <c r="AI428" s="6" t="e">
        <f t="shared" si="231"/>
        <v>#N/A</v>
      </c>
      <c r="AJ428" s="6" t="e">
        <f t="shared" si="216"/>
        <v>#N/A</v>
      </c>
      <c r="AK428" s="6" t="e">
        <f t="shared" si="232"/>
        <v>#N/A</v>
      </c>
      <c r="AL428" s="6" t="e">
        <f t="shared" si="203"/>
        <v>#N/A</v>
      </c>
      <c r="AM428" s="6" t="e">
        <f t="shared" si="217"/>
        <v>#N/A</v>
      </c>
      <c r="AN428" s="6" t="e">
        <f t="shared" si="233"/>
        <v>#N/A</v>
      </c>
      <c r="AO428" s="6" t="e">
        <f t="shared" si="204"/>
        <v>#N/A</v>
      </c>
      <c r="AP428" s="6" t="e">
        <f t="shared" si="205"/>
        <v>#N/A</v>
      </c>
      <c r="AQ428" s="6" t="e">
        <f t="shared" si="206"/>
        <v>#N/A</v>
      </c>
      <c r="AR428" s="6">
        <f t="shared" si="218"/>
        <v>0</v>
      </c>
      <c r="AS428" s="6" t="e">
        <f t="shared" si="234"/>
        <v>#N/A</v>
      </c>
      <c r="AT428" s="6" t="str">
        <f t="shared" si="219"/>
        <v/>
      </c>
      <c r="AU428" s="6" t="str">
        <f t="shared" si="220"/>
        <v/>
      </c>
      <c r="AV428" s="6" t="str">
        <f t="shared" si="207"/>
        <v/>
      </c>
      <c r="AW428" s="103"/>
      <c r="BC428" s="3" t="s">
        <v>935</v>
      </c>
    </row>
    <row r="429" spans="1:55" s="12" customFormat="1" ht="13.5" customHeight="1" x14ac:dyDescent="0.2">
      <c r="A429" s="163">
        <v>414</v>
      </c>
      <c r="B429" s="7"/>
      <c r="C429" s="7"/>
      <c r="D429" s="120"/>
      <c r="E429" s="7"/>
      <c r="F429" s="7"/>
      <c r="G429" s="219"/>
      <c r="H429" s="7"/>
      <c r="I429" s="7"/>
      <c r="J429" s="9"/>
      <c r="K429" s="843"/>
      <c r="L429" s="838"/>
      <c r="M429" s="428"/>
      <c r="N429" s="429"/>
      <c r="O429" s="430"/>
      <c r="P429" s="422" t="str">
        <f t="shared" si="221"/>
        <v/>
      </c>
      <c r="Q429" s="422" t="str">
        <f t="shared" si="222"/>
        <v/>
      </c>
      <c r="R429" s="423" t="str">
        <f t="shared" si="223"/>
        <v/>
      </c>
      <c r="S429" s="424" t="str">
        <f t="shared" si="224"/>
        <v/>
      </c>
      <c r="T429" s="425" t="str">
        <f t="shared" si="225"/>
        <v/>
      </c>
      <c r="U429" s="425" t="str">
        <f t="shared" si="226"/>
        <v/>
      </c>
      <c r="V429" s="426" t="str">
        <f t="shared" si="227"/>
        <v/>
      </c>
      <c r="W429" s="38"/>
      <c r="X429" s="29" t="str">
        <f t="shared" si="208"/>
        <v/>
      </c>
      <c r="Y429" s="6" t="e">
        <f t="shared" si="209"/>
        <v>#N/A</v>
      </c>
      <c r="Z429" s="6" t="e">
        <f t="shared" si="210"/>
        <v>#N/A</v>
      </c>
      <c r="AA429" s="6" t="e">
        <f t="shared" si="211"/>
        <v>#N/A</v>
      </c>
      <c r="AB429" s="6" t="str">
        <f t="shared" si="212"/>
        <v/>
      </c>
      <c r="AC429" s="10">
        <f t="shared" si="213"/>
        <v>1</v>
      </c>
      <c r="AD429" s="6" t="e">
        <f t="shared" si="228"/>
        <v>#N/A</v>
      </c>
      <c r="AE429" s="6" t="e">
        <f t="shared" si="229"/>
        <v>#N/A</v>
      </c>
      <c r="AF429" s="6" t="e">
        <f t="shared" si="214"/>
        <v>#N/A</v>
      </c>
      <c r="AG429" s="6" t="e">
        <f t="shared" si="230"/>
        <v>#N/A</v>
      </c>
      <c r="AH429" s="11" t="str">
        <f t="shared" si="215"/>
        <v xml:space="preserve"> </v>
      </c>
      <c r="AI429" s="6" t="e">
        <f t="shared" si="231"/>
        <v>#N/A</v>
      </c>
      <c r="AJ429" s="6" t="e">
        <f t="shared" si="216"/>
        <v>#N/A</v>
      </c>
      <c r="AK429" s="6" t="e">
        <f t="shared" si="232"/>
        <v>#N/A</v>
      </c>
      <c r="AL429" s="6" t="e">
        <f t="shared" si="203"/>
        <v>#N/A</v>
      </c>
      <c r="AM429" s="6" t="e">
        <f t="shared" si="217"/>
        <v>#N/A</v>
      </c>
      <c r="AN429" s="6" t="e">
        <f t="shared" si="233"/>
        <v>#N/A</v>
      </c>
      <c r="AO429" s="6" t="e">
        <f t="shared" si="204"/>
        <v>#N/A</v>
      </c>
      <c r="AP429" s="6" t="e">
        <f t="shared" si="205"/>
        <v>#N/A</v>
      </c>
      <c r="AQ429" s="6" t="e">
        <f t="shared" si="206"/>
        <v>#N/A</v>
      </c>
      <c r="AR429" s="6">
        <f t="shared" si="218"/>
        <v>0</v>
      </c>
      <c r="AS429" s="6" t="e">
        <f t="shared" si="234"/>
        <v>#N/A</v>
      </c>
      <c r="AT429" s="6" t="str">
        <f t="shared" si="219"/>
        <v/>
      </c>
      <c r="AU429" s="6" t="str">
        <f t="shared" si="220"/>
        <v/>
      </c>
      <c r="AV429" s="6" t="str">
        <f t="shared" si="207"/>
        <v/>
      </c>
      <c r="AW429" s="103"/>
      <c r="BC429" s="3" t="s">
        <v>936</v>
      </c>
    </row>
    <row r="430" spans="1:55" s="12" customFormat="1" ht="13.5" customHeight="1" x14ac:dyDescent="0.2">
      <c r="A430" s="163">
        <v>415</v>
      </c>
      <c r="B430" s="7"/>
      <c r="C430" s="7"/>
      <c r="D430" s="120"/>
      <c r="E430" s="7"/>
      <c r="F430" s="7"/>
      <c r="G430" s="219"/>
      <c r="H430" s="7"/>
      <c r="I430" s="7"/>
      <c r="J430" s="9"/>
      <c r="K430" s="843"/>
      <c r="L430" s="838"/>
      <c r="M430" s="428"/>
      <c r="N430" s="429"/>
      <c r="O430" s="430"/>
      <c r="P430" s="422" t="str">
        <f t="shared" si="221"/>
        <v/>
      </c>
      <c r="Q430" s="422" t="str">
        <f t="shared" si="222"/>
        <v/>
      </c>
      <c r="R430" s="423" t="str">
        <f t="shared" si="223"/>
        <v/>
      </c>
      <c r="S430" s="424" t="str">
        <f t="shared" si="224"/>
        <v/>
      </c>
      <c r="T430" s="425" t="str">
        <f t="shared" si="225"/>
        <v/>
      </c>
      <c r="U430" s="425" t="str">
        <f t="shared" si="226"/>
        <v/>
      </c>
      <c r="V430" s="426" t="str">
        <f t="shared" si="227"/>
        <v/>
      </c>
      <c r="W430" s="38"/>
      <c r="X430" s="29" t="str">
        <f t="shared" si="208"/>
        <v/>
      </c>
      <c r="Y430" s="6" t="e">
        <f t="shared" si="209"/>
        <v>#N/A</v>
      </c>
      <c r="Z430" s="6" t="e">
        <f t="shared" si="210"/>
        <v>#N/A</v>
      </c>
      <c r="AA430" s="6" t="e">
        <f t="shared" si="211"/>
        <v>#N/A</v>
      </c>
      <c r="AB430" s="6" t="str">
        <f t="shared" si="212"/>
        <v/>
      </c>
      <c r="AC430" s="10">
        <f t="shared" si="213"/>
        <v>1</v>
      </c>
      <c r="AD430" s="6" t="e">
        <f t="shared" si="228"/>
        <v>#N/A</v>
      </c>
      <c r="AE430" s="6" t="e">
        <f t="shared" si="229"/>
        <v>#N/A</v>
      </c>
      <c r="AF430" s="6" t="e">
        <f t="shared" si="214"/>
        <v>#N/A</v>
      </c>
      <c r="AG430" s="6" t="e">
        <f t="shared" si="230"/>
        <v>#N/A</v>
      </c>
      <c r="AH430" s="11" t="str">
        <f t="shared" si="215"/>
        <v xml:space="preserve"> </v>
      </c>
      <c r="AI430" s="6" t="e">
        <f t="shared" si="231"/>
        <v>#N/A</v>
      </c>
      <c r="AJ430" s="6" t="e">
        <f t="shared" si="216"/>
        <v>#N/A</v>
      </c>
      <c r="AK430" s="6" t="e">
        <f t="shared" si="232"/>
        <v>#N/A</v>
      </c>
      <c r="AL430" s="6" t="e">
        <f t="shared" si="203"/>
        <v>#N/A</v>
      </c>
      <c r="AM430" s="6" t="e">
        <f t="shared" si="217"/>
        <v>#N/A</v>
      </c>
      <c r="AN430" s="6" t="e">
        <f t="shared" si="233"/>
        <v>#N/A</v>
      </c>
      <c r="AO430" s="6" t="e">
        <f t="shared" si="204"/>
        <v>#N/A</v>
      </c>
      <c r="AP430" s="6" t="e">
        <f t="shared" si="205"/>
        <v>#N/A</v>
      </c>
      <c r="AQ430" s="6" t="e">
        <f t="shared" si="206"/>
        <v>#N/A</v>
      </c>
      <c r="AR430" s="6">
        <f t="shared" si="218"/>
        <v>0</v>
      </c>
      <c r="AS430" s="6" t="e">
        <f t="shared" si="234"/>
        <v>#N/A</v>
      </c>
      <c r="AT430" s="6" t="str">
        <f t="shared" si="219"/>
        <v/>
      </c>
      <c r="AU430" s="6" t="str">
        <f t="shared" si="220"/>
        <v/>
      </c>
      <c r="AV430" s="6" t="str">
        <f t="shared" si="207"/>
        <v/>
      </c>
      <c r="AW430" s="103"/>
      <c r="BC430" s="3" t="s">
        <v>481</v>
      </c>
    </row>
    <row r="431" spans="1:55" s="12" customFormat="1" ht="13.5" customHeight="1" x14ac:dyDescent="0.2">
      <c r="A431" s="163">
        <v>416</v>
      </c>
      <c r="B431" s="7"/>
      <c r="C431" s="7"/>
      <c r="D431" s="120"/>
      <c r="E431" s="7"/>
      <c r="F431" s="7"/>
      <c r="G431" s="219"/>
      <c r="H431" s="7"/>
      <c r="I431" s="7"/>
      <c r="J431" s="9"/>
      <c r="K431" s="843"/>
      <c r="L431" s="838"/>
      <c r="M431" s="428"/>
      <c r="N431" s="429"/>
      <c r="O431" s="430"/>
      <c r="P431" s="422" t="str">
        <f t="shared" si="221"/>
        <v/>
      </c>
      <c r="Q431" s="422" t="str">
        <f t="shared" si="222"/>
        <v/>
      </c>
      <c r="R431" s="423" t="str">
        <f t="shared" si="223"/>
        <v/>
      </c>
      <c r="S431" s="424" t="str">
        <f t="shared" si="224"/>
        <v/>
      </c>
      <c r="T431" s="425" t="str">
        <f t="shared" si="225"/>
        <v/>
      </c>
      <c r="U431" s="425" t="str">
        <f t="shared" si="226"/>
        <v/>
      </c>
      <c r="V431" s="426" t="str">
        <f t="shared" si="227"/>
        <v/>
      </c>
      <c r="W431" s="38"/>
      <c r="X431" s="29" t="str">
        <f t="shared" si="208"/>
        <v/>
      </c>
      <c r="Y431" s="6" t="e">
        <f t="shared" si="209"/>
        <v>#N/A</v>
      </c>
      <c r="Z431" s="6" t="e">
        <f t="shared" si="210"/>
        <v>#N/A</v>
      </c>
      <c r="AA431" s="6" t="e">
        <f t="shared" si="211"/>
        <v>#N/A</v>
      </c>
      <c r="AB431" s="6" t="str">
        <f t="shared" si="212"/>
        <v/>
      </c>
      <c r="AC431" s="10">
        <f t="shared" si="213"/>
        <v>1</v>
      </c>
      <c r="AD431" s="6" t="e">
        <f t="shared" si="228"/>
        <v>#N/A</v>
      </c>
      <c r="AE431" s="6" t="e">
        <f t="shared" si="229"/>
        <v>#N/A</v>
      </c>
      <c r="AF431" s="6" t="e">
        <f t="shared" si="214"/>
        <v>#N/A</v>
      </c>
      <c r="AG431" s="6" t="e">
        <f t="shared" si="230"/>
        <v>#N/A</v>
      </c>
      <c r="AH431" s="11" t="str">
        <f t="shared" si="215"/>
        <v xml:space="preserve"> </v>
      </c>
      <c r="AI431" s="6" t="e">
        <f t="shared" si="231"/>
        <v>#N/A</v>
      </c>
      <c r="AJ431" s="6" t="e">
        <f t="shared" si="216"/>
        <v>#N/A</v>
      </c>
      <c r="AK431" s="6" t="e">
        <f t="shared" si="232"/>
        <v>#N/A</v>
      </c>
      <c r="AL431" s="6" t="e">
        <f t="shared" si="203"/>
        <v>#N/A</v>
      </c>
      <c r="AM431" s="6" t="e">
        <f t="shared" si="217"/>
        <v>#N/A</v>
      </c>
      <c r="AN431" s="6" t="e">
        <f t="shared" si="233"/>
        <v>#N/A</v>
      </c>
      <c r="AO431" s="6" t="e">
        <f t="shared" si="204"/>
        <v>#N/A</v>
      </c>
      <c r="AP431" s="6" t="e">
        <f t="shared" si="205"/>
        <v>#N/A</v>
      </c>
      <c r="AQ431" s="6" t="e">
        <f t="shared" si="206"/>
        <v>#N/A</v>
      </c>
      <c r="AR431" s="6">
        <f t="shared" si="218"/>
        <v>0</v>
      </c>
      <c r="AS431" s="6" t="e">
        <f t="shared" si="234"/>
        <v>#N/A</v>
      </c>
      <c r="AT431" s="6" t="str">
        <f t="shared" si="219"/>
        <v/>
      </c>
      <c r="AU431" s="6" t="str">
        <f t="shared" si="220"/>
        <v/>
      </c>
      <c r="AV431" s="6" t="str">
        <f t="shared" si="207"/>
        <v/>
      </c>
      <c r="AW431" s="103"/>
      <c r="BC431" s="3" t="s">
        <v>482</v>
      </c>
    </row>
    <row r="432" spans="1:55" s="12" customFormat="1" ht="13.5" customHeight="1" x14ac:dyDescent="0.2">
      <c r="A432" s="163">
        <v>417</v>
      </c>
      <c r="B432" s="7"/>
      <c r="C432" s="7"/>
      <c r="D432" s="120"/>
      <c r="E432" s="7"/>
      <c r="F432" s="7"/>
      <c r="G432" s="219"/>
      <c r="H432" s="7"/>
      <c r="I432" s="7"/>
      <c r="J432" s="9"/>
      <c r="K432" s="843"/>
      <c r="L432" s="838"/>
      <c r="M432" s="428"/>
      <c r="N432" s="429"/>
      <c r="O432" s="430"/>
      <c r="P432" s="422" t="str">
        <f t="shared" si="221"/>
        <v/>
      </c>
      <c r="Q432" s="422" t="str">
        <f t="shared" si="222"/>
        <v/>
      </c>
      <c r="R432" s="423" t="str">
        <f t="shared" si="223"/>
        <v/>
      </c>
      <c r="S432" s="424" t="str">
        <f t="shared" si="224"/>
        <v/>
      </c>
      <c r="T432" s="425" t="str">
        <f t="shared" si="225"/>
        <v/>
      </c>
      <c r="U432" s="425" t="str">
        <f t="shared" si="226"/>
        <v/>
      </c>
      <c r="V432" s="426" t="str">
        <f t="shared" si="227"/>
        <v/>
      </c>
      <c r="W432" s="38"/>
      <c r="X432" s="29" t="str">
        <f t="shared" si="208"/>
        <v/>
      </c>
      <c r="Y432" s="6" t="e">
        <f t="shared" si="209"/>
        <v>#N/A</v>
      </c>
      <c r="Z432" s="6" t="e">
        <f t="shared" si="210"/>
        <v>#N/A</v>
      </c>
      <c r="AA432" s="6" t="e">
        <f t="shared" si="211"/>
        <v>#N/A</v>
      </c>
      <c r="AB432" s="6" t="str">
        <f t="shared" si="212"/>
        <v/>
      </c>
      <c r="AC432" s="10">
        <f t="shared" si="213"/>
        <v>1</v>
      </c>
      <c r="AD432" s="6" t="e">
        <f t="shared" si="228"/>
        <v>#N/A</v>
      </c>
      <c r="AE432" s="6" t="e">
        <f t="shared" si="229"/>
        <v>#N/A</v>
      </c>
      <c r="AF432" s="6" t="e">
        <f t="shared" si="214"/>
        <v>#N/A</v>
      </c>
      <c r="AG432" s="6" t="e">
        <f t="shared" si="230"/>
        <v>#N/A</v>
      </c>
      <c r="AH432" s="11" t="str">
        <f t="shared" si="215"/>
        <v xml:space="preserve"> </v>
      </c>
      <c r="AI432" s="6" t="e">
        <f t="shared" si="231"/>
        <v>#N/A</v>
      </c>
      <c r="AJ432" s="6" t="e">
        <f t="shared" si="216"/>
        <v>#N/A</v>
      </c>
      <c r="AK432" s="6" t="e">
        <f t="shared" si="232"/>
        <v>#N/A</v>
      </c>
      <c r="AL432" s="6" t="e">
        <f t="shared" si="203"/>
        <v>#N/A</v>
      </c>
      <c r="AM432" s="6" t="e">
        <f t="shared" si="217"/>
        <v>#N/A</v>
      </c>
      <c r="AN432" s="6" t="e">
        <f t="shared" si="233"/>
        <v>#N/A</v>
      </c>
      <c r="AO432" s="6" t="e">
        <f t="shared" si="204"/>
        <v>#N/A</v>
      </c>
      <c r="AP432" s="6" t="e">
        <f t="shared" si="205"/>
        <v>#N/A</v>
      </c>
      <c r="AQ432" s="6" t="e">
        <f t="shared" si="206"/>
        <v>#N/A</v>
      </c>
      <c r="AR432" s="6">
        <f t="shared" si="218"/>
        <v>0</v>
      </c>
      <c r="AS432" s="6" t="e">
        <f t="shared" si="234"/>
        <v>#N/A</v>
      </c>
      <c r="AT432" s="6" t="str">
        <f t="shared" si="219"/>
        <v/>
      </c>
      <c r="AU432" s="6" t="str">
        <f t="shared" si="220"/>
        <v/>
      </c>
      <c r="AV432" s="6" t="str">
        <f t="shared" si="207"/>
        <v/>
      </c>
      <c r="AW432" s="103"/>
      <c r="BC432" s="268" t="s">
        <v>359</v>
      </c>
    </row>
    <row r="433" spans="1:55" s="12" customFormat="1" ht="13.5" customHeight="1" x14ac:dyDescent="0.2">
      <c r="A433" s="163">
        <v>418</v>
      </c>
      <c r="B433" s="7"/>
      <c r="C433" s="7"/>
      <c r="D433" s="120"/>
      <c r="E433" s="7"/>
      <c r="F433" s="7"/>
      <c r="G433" s="219"/>
      <c r="H433" s="7"/>
      <c r="I433" s="7"/>
      <c r="J433" s="9"/>
      <c r="K433" s="843"/>
      <c r="L433" s="838"/>
      <c r="M433" s="428"/>
      <c r="N433" s="429"/>
      <c r="O433" s="430"/>
      <c r="P433" s="422" t="str">
        <f t="shared" si="221"/>
        <v/>
      </c>
      <c r="Q433" s="422" t="str">
        <f t="shared" si="222"/>
        <v/>
      </c>
      <c r="R433" s="423" t="str">
        <f t="shared" si="223"/>
        <v/>
      </c>
      <c r="S433" s="424" t="str">
        <f t="shared" si="224"/>
        <v/>
      </c>
      <c r="T433" s="425" t="str">
        <f t="shared" si="225"/>
        <v/>
      </c>
      <c r="U433" s="425" t="str">
        <f t="shared" si="226"/>
        <v/>
      </c>
      <c r="V433" s="426" t="str">
        <f t="shared" si="227"/>
        <v/>
      </c>
      <c r="W433" s="38"/>
      <c r="X433" s="29" t="str">
        <f t="shared" si="208"/>
        <v/>
      </c>
      <c r="Y433" s="6" t="e">
        <f t="shared" si="209"/>
        <v>#N/A</v>
      </c>
      <c r="Z433" s="6" t="e">
        <f t="shared" si="210"/>
        <v>#N/A</v>
      </c>
      <c r="AA433" s="6" t="e">
        <f t="shared" si="211"/>
        <v>#N/A</v>
      </c>
      <c r="AB433" s="6" t="str">
        <f t="shared" si="212"/>
        <v/>
      </c>
      <c r="AC433" s="10">
        <f t="shared" si="213"/>
        <v>1</v>
      </c>
      <c r="AD433" s="6" t="e">
        <f t="shared" si="228"/>
        <v>#N/A</v>
      </c>
      <c r="AE433" s="6" t="e">
        <f t="shared" si="229"/>
        <v>#N/A</v>
      </c>
      <c r="AF433" s="6" t="e">
        <f t="shared" si="214"/>
        <v>#N/A</v>
      </c>
      <c r="AG433" s="6" t="e">
        <f t="shared" si="230"/>
        <v>#N/A</v>
      </c>
      <c r="AH433" s="11" t="str">
        <f t="shared" si="215"/>
        <v xml:space="preserve"> </v>
      </c>
      <c r="AI433" s="6" t="e">
        <f t="shared" si="231"/>
        <v>#N/A</v>
      </c>
      <c r="AJ433" s="6" t="e">
        <f t="shared" si="216"/>
        <v>#N/A</v>
      </c>
      <c r="AK433" s="6" t="e">
        <f t="shared" si="232"/>
        <v>#N/A</v>
      </c>
      <c r="AL433" s="6" t="e">
        <f t="shared" si="203"/>
        <v>#N/A</v>
      </c>
      <c r="AM433" s="6" t="e">
        <f t="shared" si="217"/>
        <v>#N/A</v>
      </c>
      <c r="AN433" s="6" t="e">
        <f t="shared" si="233"/>
        <v>#N/A</v>
      </c>
      <c r="AO433" s="6" t="e">
        <f t="shared" si="204"/>
        <v>#N/A</v>
      </c>
      <c r="AP433" s="6" t="e">
        <f t="shared" si="205"/>
        <v>#N/A</v>
      </c>
      <c r="AQ433" s="6" t="e">
        <f t="shared" si="206"/>
        <v>#N/A</v>
      </c>
      <c r="AR433" s="6">
        <f t="shared" si="218"/>
        <v>0</v>
      </c>
      <c r="AS433" s="6" t="e">
        <f t="shared" si="234"/>
        <v>#N/A</v>
      </c>
      <c r="AT433" s="6" t="str">
        <f t="shared" si="219"/>
        <v/>
      </c>
      <c r="AU433" s="6" t="str">
        <f t="shared" si="220"/>
        <v/>
      </c>
      <c r="AV433" s="6" t="str">
        <f t="shared" si="207"/>
        <v/>
      </c>
      <c r="AW433" s="103"/>
      <c r="BC433" s="3" t="s">
        <v>360</v>
      </c>
    </row>
    <row r="434" spans="1:55" s="12" customFormat="1" ht="13.5" customHeight="1" x14ac:dyDescent="0.2">
      <c r="A434" s="163">
        <v>419</v>
      </c>
      <c r="B434" s="7"/>
      <c r="C434" s="7"/>
      <c r="D434" s="120"/>
      <c r="E434" s="7"/>
      <c r="F434" s="7"/>
      <c r="G434" s="219"/>
      <c r="H434" s="7"/>
      <c r="I434" s="7"/>
      <c r="J434" s="9"/>
      <c r="K434" s="843"/>
      <c r="L434" s="838"/>
      <c r="M434" s="428"/>
      <c r="N434" s="429"/>
      <c r="O434" s="430"/>
      <c r="P434" s="422" t="str">
        <f t="shared" si="221"/>
        <v/>
      </c>
      <c r="Q434" s="422" t="str">
        <f t="shared" si="222"/>
        <v/>
      </c>
      <c r="R434" s="423" t="str">
        <f t="shared" si="223"/>
        <v/>
      </c>
      <c r="S434" s="424" t="str">
        <f t="shared" si="224"/>
        <v/>
      </c>
      <c r="T434" s="425" t="str">
        <f t="shared" si="225"/>
        <v/>
      </c>
      <c r="U434" s="425" t="str">
        <f t="shared" si="226"/>
        <v/>
      </c>
      <c r="V434" s="426" t="str">
        <f t="shared" si="227"/>
        <v/>
      </c>
      <c r="W434" s="38"/>
      <c r="X434" s="29" t="str">
        <f t="shared" si="208"/>
        <v/>
      </c>
      <c r="Y434" s="6" t="e">
        <f t="shared" si="209"/>
        <v>#N/A</v>
      </c>
      <c r="Z434" s="6" t="e">
        <f t="shared" si="210"/>
        <v>#N/A</v>
      </c>
      <c r="AA434" s="6" t="e">
        <f t="shared" si="211"/>
        <v>#N/A</v>
      </c>
      <c r="AB434" s="6" t="str">
        <f t="shared" si="212"/>
        <v/>
      </c>
      <c r="AC434" s="10">
        <f t="shared" si="213"/>
        <v>1</v>
      </c>
      <c r="AD434" s="6" t="e">
        <f t="shared" si="228"/>
        <v>#N/A</v>
      </c>
      <c r="AE434" s="6" t="e">
        <f t="shared" si="229"/>
        <v>#N/A</v>
      </c>
      <c r="AF434" s="6" t="e">
        <f t="shared" si="214"/>
        <v>#N/A</v>
      </c>
      <c r="AG434" s="6" t="e">
        <f t="shared" si="230"/>
        <v>#N/A</v>
      </c>
      <c r="AH434" s="11" t="str">
        <f t="shared" si="215"/>
        <v xml:space="preserve"> </v>
      </c>
      <c r="AI434" s="6" t="e">
        <f t="shared" si="231"/>
        <v>#N/A</v>
      </c>
      <c r="AJ434" s="6" t="e">
        <f t="shared" si="216"/>
        <v>#N/A</v>
      </c>
      <c r="AK434" s="6" t="e">
        <f t="shared" si="232"/>
        <v>#N/A</v>
      </c>
      <c r="AL434" s="6" t="e">
        <f t="shared" si="203"/>
        <v>#N/A</v>
      </c>
      <c r="AM434" s="6" t="e">
        <f t="shared" si="217"/>
        <v>#N/A</v>
      </c>
      <c r="AN434" s="6" t="e">
        <f t="shared" si="233"/>
        <v>#N/A</v>
      </c>
      <c r="AO434" s="6" t="e">
        <f t="shared" si="204"/>
        <v>#N/A</v>
      </c>
      <c r="AP434" s="6" t="e">
        <f t="shared" si="205"/>
        <v>#N/A</v>
      </c>
      <c r="AQ434" s="6" t="e">
        <f t="shared" si="206"/>
        <v>#N/A</v>
      </c>
      <c r="AR434" s="6">
        <f t="shared" si="218"/>
        <v>0</v>
      </c>
      <c r="AS434" s="6" t="e">
        <f t="shared" si="234"/>
        <v>#N/A</v>
      </c>
      <c r="AT434" s="6" t="str">
        <f t="shared" si="219"/>
        <v/>
      </c>
      <c r="AU434" s="6" t="str">
        <f t="shared" si="220"/>
        <v/>
      </c>
      <c r="AV434" s="6" t="str">
        <f t="shared" si="207"/>
        <v/>
      </c>
      <c r="AW434" s="103"/>
      <c r="BC434" s="3" t="s">
        <v>1516</v>
      </c>
    </row>
    <row r="435" spans="1:55" s="12" customFormat="1" ht="13.5" customHeight="1" x14ac:dyDescent="0.2">
      <c r="A435" s="163">
        <v>420</v>
      </c>
      <c r="B435" s="7"/>
      <c r="C435" s="7"/>
      <c r="D435" s="120"/>
      <c r="E435" s="7"/>
      <c r="F435" s="7"/>
      <c r="G435" s="219"/>
      <c r="H435" s="7"/>
      <c r="I435" s="7"/>
      <c r="J435" s="9"/>
      <c r="K435" s="843"/>
      <c r="L435" s="838"/>
      <c r="M435" s="428"/>
      <c r="N435" s="429"/>
      <c r="O435" s="430"/>
      <c r="P435" s="422" t="str">
        <f t="shared" si="221"/>
        <v/>
      </c>
      <c r="Q435" s="422" t="str">
        <f t="shared" si="222"/>
        <v/>
      </c>
      <c r="R435" s="423" t="str">
        <f t="shared" si="223"/>
        <v/>
      </c>
      <c r="S435" s="424" t="str">
        <f t="shared" si="224"/>
        <v/>
      </c>
      <c r="T435" s="425" t="str">
        <f t="shared" si="225"/>
        <v/>
      </c>
      <c r="U435" s="425" t="str">
        <f t="shared" si="226"/>
        <v/>
      </c>
      <c r="V435" s="426" t="str">
        <f t="shared" si="227"/>
        <v/>
      </c>
      <c r="W435" s="38"/>
      <c r="X435" s="29" t="str">
        <f t="shared" si="208"/>
        <v/>
      </c>
      <c r="Y435" s="6" t="e">
        <f t="shared" si="209"/>
        <v>#N/A</v>
      </c>
      <c r="Z435" s="6" t="e">
        <f t="shared" si="210"/>
        <v>#N/A</v>
      </c>
      <c r="AA435" s="6" t="e">
        <f t="shared" si="211"/>
        <v>#N/A</v>
      </c>
      <c r="AB435" s="6" t="str">
        <f t="shared" si="212"/>
        <v/>
      </c>
      <c r="AC435" s="10">
        <f t="shared" si="213"/>
        <v>1</v>
      </c>
      <c r="AD435" s="6" t="e">
        <f t="shared" si="228"/>
        <v>#N/A</v>
      </c>
      <c r="AE435" s="6" t="e">
        <f t="shared" si="229"/>
        <v>#N/A</v>
      </c>
      <c r="AF435" s="6" t="e">
        <f t="shared" si="214"/>
        <v>#N/A</v>
      </c>
      <c r="AG435" s="6" t="e">
        <f t="shared" si="230"/>
        <v>#N/A</v>
      </c>
      <c r="AH435" s="11" t="str">
        <f t="shared" si="215"/>
        <v xml:space="preserve"> </v>
      </c>
      <c r="AI435" s="6" t="e">
        <f t="shared" si="231"/>
        <v>#N/A</v>
      </c>
      <c r="AJ435" s="6" t="e">
        <f t="shared" si="216"/>
        <v>#N/A</v>
      </c>
      <c r="AK435" s="6" t="e">
        <f t="shared" si="232"/>
        <v>#N/A</v>
      </c>
      <c r="AL435" s="6" t="e">
        <f t="shared" si="203"/>
        <v>#N/A</v>
      </c>
      <c r="AM435" s="6" t="e">
        <f t="shared" si="217"/>
        <v>#N/A</v>
      </c>
      <c r="AN435" s="6" t="e">
        <f t="shared" si="233"/>
        <v>#N/A</v>
      </c>
      <c r="AO435" s="6" t="e">
        <f t="shared" si="204"/>
        <v>#N/A</v>
      </c>
      <c r="AP435" s="6" t="e">
        <f t="shared" si="205"/>
        <v>#N/A</v>
      </c>
      <c r="AQ435" s="6" t="e">
        <f t="shared" si="206"/>
        <v>#N/A</v>
      </c>
      <c r="AR435" s="6">
        <f t="shared" si="218"/>
        <v>0</v>
      </c>
      <c r="AS435" s="6" t="e">
        <f t="shared" si="234"/>
        <v>#N/A</v>
      </c>
      <c r="AT435" s="6" t="str">
        <f t="shared" si="219"/>
        <v/>
      </c>
      <c r="AU435" s="6" t="str">
        <f t="shared" si="220"/>
        <v/>
      </c>
      <c r="AV435" s="6" t="str">
        <f t="shared" si="207"/>
        <v/>
      </c>
      <c r="AW435" s="103"/>
      <c r="BC435" s="3" t="s">
        <v>1236</v>
      </c>
    </row>
    <row r="436" spans="1:55" s="12" customFormat="1" ht="13.5" customHeight="1" x14ac:dyDescent="0.2">
      <c r="A436" s="163">
        <v>421</v>
      </c>
      <c r="B436" s="7"/>
      <c r="C436" s="7"/>
      <c r="D436" s="120"/>
      <c r="E436" s="7"/>
      <c r="F436" s="7"/>
      <c r="G436" s="219"/>
      <c r="H436" s="7"/>
      <c r="I436" s="7"/>
      <c r="J436" s="9"/>
      <c r="K436" s="843"/>
      <c r="L436" s="838"/>
      <c r="M436" s="428"/>
      <c r="N436" s="429"/>
      <c r="O436" s="430"/>
      <c r="P436" s="422" t="str">
        <f t="shared" si="221"/>
        <v/>
      </c>
      <c r="Q436" s="422" t="str">
        <f t="shared" si="222"/>
        <v/>
      </c>
      <c r="R436" s="423" t="str">
        <f t="shared" si="223"/>
        <v/>
      </c>
      <c r="S436" s="424" t="str">
        <f t="shared" si="224"/>
        <v/>
      </c>
      <c r="T436" s="425" t="str">
        <f t="shared" si="225"/>
        <v/>
      </c>
      <c r="U436" s="425" t="str">
        <f t="shared" si="226"/>
        <v/>
      </c>
      <c r="V436" s="426" t="str">
        <f t="shared" si="227"/>
        <v/>
      </c>
      <c r="W436" s="38"/>
      <c r="X436" s="29" t="str">
        <f t="shared" si="208"/>
        <v/>
      </c>
      <c r="Y436" s="6" t="e">
        <f t="shared" si="209"/>
        <v>#N/A</v>
      </c>
      <c r="Z436" s="6" t="e">
        <f t="shared" si="210"/>
        <v>#N/A</v>
      </c>
      <c r="AA436" s="6" t="e">
        <f t="shared" si="211"/>
        <v>#N/A</v>
      </c>
      <c r="AB436" s="6" t="str">
        <f t="shared" si="212"/>
        <v/>
      </c>
      <c r="AC436" s="10">
        <f t="shared" si="213"/>
        <v>1</v>
      </c>
      <c r="AD436" s="6" t="e">
        <f t="shared" si="228"/>
        <v>#N/A</v>
      </c>
      <c r="AE436" s="6" t="e">
        <f t="shared" si="229"/>
        <v>#N/A</v>
      </c>
      <c r="AF436" s="6" t="e">
        <f t="shared" si="214"/>
        <v>#N/A</v>
      </c>
      <c r="AG436" s="6" t="e">
        <f t="shared" si="230"/>
        <v>#N/A</v>
      </c>
      <c r="AH436" s="11" t="str">
        <f t="shared" si="215"/>
        <v xml:space="preserve"> </v>
      </c>
      <c r="AI436" s="6" t="e">
        <f t="shared" si="231"/>
        <v>#N/A</v>
      </c>
      <c r="AJ436" s="6" t="e">
        <f t="shared" si="216"/>
        <v>#N/A</v>
      </c>
      <c r="AK436" s="6" t="e">
        <f t="shared" si="232"/>
        <v>#N/A</v>
      </c>
      <c r="AL436" s="6" t="e">
        <f t="shared" si="203"/>
        <v>#N/A</v>
      </c>
      <c r="AM436" s="6" t="e">
        <f t="shared" si="217"/>
        <v>#N/A</v>
      </c>
      <c r="AN436" s="6" t="e">
        <f t="shared" si="233"/>
        <v>#N/A</v>
      </c>
      <c r="AO436" s="6" t="e">
        <f t="shared" si="204"/>
        <v>#N/A</v>
      </c>
      <c r="AP436" s="6" t="e">
        <f t="shared" si="205"/>
        <v>#N/A</v>
      </c>
      <c r="AQ436" s="6" t="e">
        <f t="shared" si="206"/>
        <v>#N/A</v>
      </c>
      <c r="AR436" s="6">
        <f t="shared" si="218"/>
        <v>0</v>
      </c>
      <c r="AS436" s="6" t="e">
        <f t="shared" si="234"/>
        <v>#N/A</v>
      </c>
      <c r="AT436" s="6" t="str">
        <f t="shared" si="219"/>
        <v/>
      </c>
      <c r="AU436" s="6" t="str">
        <f t="shared" si="220"/>
        <v/>
      </c>
      <c r="AV436" s="6" t="str">
        <f t="shared" si="207"/>
        <v/>
      </c>
      <c r="AW436" s="103"/>
      <c r="BC436" s="268" t="s">
        <v>1237</v>
      </c>
    </row>
    <row r="437" spans="1:55" s="12" customFormat="1" ht="13.5" customHeight="1" x14ac:dyDescent="0.2">
      <c r="A437" s="163">
        <v>422</v>
      </c>
      <c r="B437" s="7"/>
      <c r="C437" s="7"/>
      <c r="D437" s="120"/>
      <c r="E437" s="7"/>
      <c r="F437" s="7"/>
      <c r="G437" s="219"/>
      <c r="H437" s="7"/>
      <c r="I437" s="7"/>
      <c r="J437" s="9"/>
      <c r="K437" s="843"/>
      <c r="L437" s="838"/>
      <c r="M437" s="428"/>
      <c r="N437" s="429"/>
      <c r="O437" s="430"/>
      <c r="P437" s="422" t="str">
        <f t="shared" si="221"/>
        <v/>
      </c>
      <c r="Q437" s="422" t="str">
        <f t="shared" si="222"/>
        <v/>
      </c>
      <c r="R437" s="423" t="str">
        <f t="shared" si="223"/>
        <v/>
      </c>
      <c r="S437" s="424" t="str">
        <f t="shared" si="224"/>
        <v/>
      </c>
      <c r="T437" s="425" t="str">
        <f t="shared" si="225"/>
        <v/>
      </c>
      <c r="U437" s="425" t="str">
        <f t="shared" si="226"/>
        <v/>
      </c>
      <c r="V437" s="426" t="str">
        <f t="shared" si="227"/>
        <v/>
      </c>
      <c r="W437" s="38"/>
      <c r="X437" s="29" t="str">
        <f t="shared" si="208"/>
        <v/>
      </c>
      <c r="Y437" s="6" t="e">
        <f t="shared" si="209"/>
        <v>#N/A</v>
      </c>
      <c r="Z437" s="6" t="e">
        <f t="shared" si="210"/>
        <v>#N/A</v>
      </c>
      <c r="AA437" s="6" t="e">
        <f t="shared" si="211"/>
        <v>#N/A</v>
      </c>
      <c r="AB437" s="6" t="str">
        <f t="shared" si="212"/>
        <v/>
      </c>
      <c r="AC437" s="10">
        <f t="shared" si="213"/>
        <v>1</v>
      </c>
      <c r="AD437" s="6" t="e">
        <f t="shared" si="228"/>
        <v>#N/A</v>
      </c>
      <c r="AE437" s="6" t="e">
        <f t="shared" si="229"/>
        <v>#N/A</v>
      </c>
      <c r="AF437" s="6" t="e">
        <f t="shared" si="214"/>
        <v>#N/A</v>
      </c>
      <c r="AG437" s="6" t="e">
        <f t="shared" si="230"/>
        <v>#N/A</v>
      </c>
      <c r="AH437" s="11" t="str">
        <f t="shared" si="215"/>
        <v xml:space="preserve"> </v>
      </c>
      <c r="AI437" s="6" t="e">
        <f t="shared" si="231"/>
        <v>#N/A</v>
      </c>
      <c r="AJ437" s="6" t="e">
        <f t="shared" si="216"/>
        <v>#N/A</v>
      </c>
      <c r="AK437" s="6" t="e">
        <f t="shared" si="232"/>
        <v>#N/A</v>
      </c>
      <c r="AL437" s="6" t="e">
        <f t="shared" si="203"/>
        <v>#N/A</v>
      </c>
      <c r="AM437" s="6" t="e">
        <f t="shared" si="217"/>
        <v>#N/A</v>
      </c>
      <c r="AN437" s="6" t="e">
        <f t="shared" si="233"/>
        <v>#N/A</v>
      </c>
      <c r="AO437" s="6" t="e">
        <f t="shared" si="204"/>
        <v>#N/A</v>
      </c>
      <c r="AP437" s="6" t="e">
        <f t="shared" si="205"/>
        <v>#N/A</v>
      </c>
      <c r="AQ437" s="6" t="e">
        <f t="shared" si="206"/>
        <v>#N/A</v>
      </c>
      <c r="AR437" s="6">
        <f t="shared" si="218"/>
        <v>0</v>
      </c>
      <c r="AS437" s="6" t="e">
        <f t="shared" si="234"/>
        <v>#N/A</v>
      </c>
      <c r="AT437" s="6" t="str">
        <f t="shared" si="219"/>
        <v/>
      </c>
      <c r="AU437" s="6" t="str">
        <f t="shared" si="220"/>
        <v/>
      </c>
      <c r="AV437" s="6" t="str">
        <f t="shared" si="207"/>
        <v/>
      </c>
      <c r="AW437" s="103"/>
      <c r="BC437" s="3" t="s">
        <v>947</v>
      </c>
    </row>
    <row r="438" spans="1:55" s="12" customFormat="1" ht="13.5" customHeight="1" x14ac:dyDescent="0.2">
      <c r="A438" s="163">
        <v>423</v>
      </c>
      <c r="B438" s="7"/>
      <c r="C438" s="7"/>
      <c r="D438" s="120"/>
      <c r="E438" s="7"/>
      <c r="F438" s="7"/>
      <c r="G438" s="219"/>
      <c r="H438" s="7"/>
      <c r="I438" s="7"/>
      <c r="J438" s="9"/>
      <c r="K438" s="843"/>
      <c r="L438" s="838"/>
      <c r="M438" s="428"/>
      <c r="N438" s="429"/>
      <c r="O438" s="430"/>
      <c r="P438" s="422" t="str">
        <f t="shared" si="221"/>
        <v/>
      </c>
      <c r="Q438" s="422" t="str">
        <f t="shared" si="222"/>
        <v/>
      </c>
      <c r="R438" s="423" t="str">
        <f t="shared" si="223"/>
        <v/>
      </c>
      <c r="S438" s="424" t="str">
        <f t="shared" si="224"/>
        <v/>
      </c>
      <c r="T438" s="425" t="str">
        <f t="shared" si="225"/>
        <v/>
      </c>
      <c r="U438" s="425" t="str">
        <f t="shared" si="226"/>
        <v/>
      </c>
      <c r="V438" s="426" t="str">
        <f t="shared" si="227"/>
        <v/>
      </c>
      <c r="W438" s="38"/>
      <c r="X438" s="29" t="str">
        <f t="shared" si="208"/>
        <v/>
      </c>
      <c r="Y438" s="6" t="e">
        <f t="shared" si="209"/>
        <v>#N/A</v>
      </c>
      <c r="Z438" s="6" t="e">
        <f t="shared" si="210"/>
        <v>#N/A</v>
      </c>
      <c r="AA438" s="6" t="e">
        <f t="shared" si="211"/>
        <v>#N/A</v>
      </c>
      <c r="AB438" s="6" t="str">
        <f t="shared" si="212"/>
        <v/>
      </c>
      <c r="AC438" s="10">
        <f t="shared" si="213"/>
        <v>1</v>
      </c>
      <c r="AD438" s="6" t="e">
        <f t="shared" si="228"/>
        <v>#N/A</v>
      </c>
      <c r="AE438" s="6" t="e">
        <f t="shared" si="229"/>
        <v>#N/A</v>
      </c>
      <c r="AF438" s="6" t="e">
        <f t="shared" si="214"/>
        <v>#N/A</v>
      </c>
      <c r="AG438" s="6" t="e">
        <f t="shared" si="230"/>
        <v>#N/A</v>
      </c>
      <c r="AH438" s="11" t="str">
        <f t="shared" si="215"/>
        <v xml:space="preserve"> </v>
      </c>
      <c r="AI438" s="6" t="e">
        <f t="shared" si="231"/>
        <v>#N/A</v>
      </c>
      <c r="AJ438" s="6" t="e">
        <f t="shared" si="216"/>
        <v>#N/A</v>
      </c>
      <c r="AK438" s="6" t="e">
        <f t="shared" si="232"/>
        <v>#N/A</v>
      </c>
      <c r="AL438" s="6" t="e">
        <f t="shared" si="203"/>
        <v>#N/A</v>
      </c>
      <c r="AM438" s="6" t="e">
        <f t="shared" si="217"/>
        <v>#N/A</v>
      </c>
      <c r="AN438" s="6" t="e">
        <f t="shared" si="233"/>
        <v>#N/A</v>
      </c>
      <c r="AO438" s="6" t="e">
        <f t="shared" si="204"/>
        <v>#N/A</v>
      </c>
      <c r="AP438" s="6" t="e">
        <f t="shared" si="205"/>
        <v>#N/A</v>
      </c>
      <c r="AQ438" s="6" t="e">
        <f t="shared" si="206"/>
        <v>#N/A</v>
      </c>
      <c r="AR438" s="6">
        <f t="shared" si="218"/>
        <v>0</v>
      </c>
      <c r="AS438" s="6" t="e">
        <f t="shared" si="234"/>
        <v>#N/A</v>
      </c>
      <c r="AT438" s="6" t="str">
        <f t="shared" si="219"/>
        <v/>
      </c>
      <c r="AU438" s="6" t="str">
        <f t="shared" si="220"/>
        <v/>
      </c>
      <c r="AV438" s="6" t="str">
        <f t="shared" si="207"/>
        <v/>
      </c>
      <c r="AW438" s="103"/>
      <c r="BC438" s="3" t="s">
        <v>841</v>
      </c>
    </row>
    <row r="439" spans="1:55" s="12" customFormat="1" ht="13.5" customHeight="1" x14ac:dyDescent="0.2">
      <c r="A439" s="163">
        <v>424</v>
      </c>
      <c r="B439" s="7"/>
      <c r="C439" s="7"/>
      <c r="D439" s="120"/>
      <c r="E439" s="7"/>
      <c r="F439" s="7"/>
      <c r="G439" s="219"/>
      <c r="H439" s="7"/>
      <c r="I439" s="7"/>
      <c r="J439" s="9"/>
      <c r="K439" s="843"/>
      <c r="L439" s="838"/>
      <c r="M439" s="428"/>
      <c r="N439" s="429"/>
      <c r="O439" s="430"/>
      <c r="P439" s="422" t="str">
        <f t="shared" si="221"/>
        <v/>
      </c>
      <c r="Q439" s="422" t="str">
        <f t="shared" si="222"/>
        <v/>
      </c>
      <c r="R439" s="423" t="str">
        <f t="shared" si="223"/>
        <v/>
      </c>
      <c r="S439" s="424" t="str">
        <f t="shared" si="224"/>
        <v/>
      </c>
      <c r="T439" s="425" t="str">
        <f t="shared" si="225"/>
        <v/>
      </c>
      <c r="U439" s="425" t="str">
        <f t="shared" si="226"/>
        <v/>
      </c>
      <c r="V439" s="426" t="str">
        <f t="shared" si="227"/>
        <v/>
      </c>
      <c r="W439" s="38"/>
      <c r="X439" s="29" t="str">
        <f t="shared" si="208"/>
        <v/>
      </c>
      <c r="Y439" s="6" t="e">
        <f t="shared" si="209"/>
        <v>#N/A</v>
      </c>
      <c r="Z439" s="6" t="e">
        <f t="shared" si="210"/>
        <v>#N/A</v>
      </c>
      <c r="AA439" s="6" t="e">
        <f t="shared" si="211"/>
        <v>#N/A</v>
      </c>
      <c r="AB439" s="6" t="str">
        <f t="shared" si="212"/>
        <v/>
      </c>
      <c r="AC439" s="10">
        <f t="shared" si="213"/>
        <v>1</v>
      </c>
      <c r="AD439" s="6" t="e">
        <f t="shared" si="228"/>
        <v>#N/A</v>
      </c>
      <c r="AE439" s="6" t="e">
        <f t="shared" si="229"/>
        <v>#N/A</v>
      </c>
      <c r="AF439" s="6" t="e">
        <f t="shared" si="214"/>
        <v>#N/A</v>
      </c>
      <c r="AG439" s="6" t="e">
        <f t="shared" si="230"/>
        <v>#N/A</v>
      </c>
      <c r="AH439" s="11" t="str">
        <f t="shared" si="215"/>
        <v xml:space="preserve"> </v>
      </c>
      <c r="AI439" s="6" t="e">
        <f t="shared" si="231"/>
        <v>#N/A</v>
      </c>
      <c r="AJ439" s="6" t="e">
        <f t="shared" si="216"/>
        <v>#N/A</v>
      </c>
      <c r="AK439" s="6" t="e">
        <f t="shared" si="232"/>
        <v>#N/A</v>
      </c>
      <c r="AL439" s="6" t="e">
        <f t="shared" si="203"/>
        <v>#N/A</v>
      </c>
      <c r="AM439" s="6" t="e">
        <f t="shared" si="217"/>
        <v>#N/A</v>
      </c>
      <c r="AN439" s="6" t="e">
        <f t="shared" si="233"/>
        <v>#N/A</v>
      </c>
      <c r="AO439" s="6" t="e">
        <f t="shared" si="204"/>
        <v>#N/A</v>
      </c>
      <c r="AP439" s="6" t="e">
        <f t="shared" si="205"/>
        <v>#N/A</v>
      </c>
      <c r="AQ439" s="6" t="e">
        <f t="shared" si="206"/>
        <v>#N/A</v>
      </c>
      <c r="AR439" s="6">
        <f t="shared" si="218"/>
        <v>0</v>
      </c>
      <c r="AS439" s="6" t="e">
        <f t="shared" si="234"/>
        <v>#N/A</v>
      </c>
      <c r="AT439" s="6" t="str">
        <f t="shared" si="219"/>
        <v/>
      </c>
      <c r="AU439" s="6" t="str">
        <f t="shared" si="220"/>
        <v/>
      </c>
      <c r="AV439" s="6" t="str">
        <f t="shared" si="207"/>
        <v/>
      </c>
      <c r="AW439" s="103"/>
      <c r="BC439" s="3" t="s">
        <v>847</v>
      </c>
    </row>
    <row r="440" spans="1:55" s="12" customFormat="1" ht="13.5" customHeight="1" x14ac:dyDescent="0.2">
      <c r="A440" s="163">
        <v>425</v>
      </c>
      <c r="B440" s="7"/>
      <c r="C440" s="7"/>
      <c r="D440" s="120"/>
      <c r="E440" s="7"/>
      <c r="F440" s="7"/>
      <c r="G440" s="219"/>
      <c r="H440" s="7"/>
      <c r="I440" s="7"/>
      <c r="J440" s="9"/>
      <c r="K440" s="843"/>
      <c r="L440" s="838"/>
      <c r="M440" s="428"/>
      <c r="N440" s="429"/>
      <c r="O440" s="430"/>
      <c r="P440" s="422" t="str">
        <f t="shared" si="221"/>
        <v/>
      </c>
      <c r="Q440" s="422" t="str">
        <f t="shared" si="222"/>
        <v/>
      </c>
      <c r="R440" s="423" t="str">
        <f t="shared" si="223"/>
        <v/>
      </c>
      <c r="S440" s="424" t="str">
        <f t="shared" si="224"/>
        <v/>
      </c>
      <c r="T440" s="425" t="str">
        <f t="shared" si="225"/>
        <v/>
      </c>
      <c r="U440" s="425" t="str">
        <f t="shared" si="226"/>
        <v/>
      </c>
      <c r="V440" s="426" t="str">
        <f t="shared" si="227"/>
        <v/>
      </c>
      <c r="W440" s="38"/>
      <c r="X440" s="29" t="str">
        <f t="shared" si="208"/>
        <v/>
      </c>
      <c r="Y440" s="6" t="e">
        <f t="shared" si="209"/>
        <v>#N/A</v>
      </c>
      <c r="Z440" s="6" t="e">
        <f t="shared" si="210"/>
        <v>#N/A</v>
      </c>
      <c r="AA440" s="6" t="e">
        <f t="shared" si="211"/>
        <v>#N/A</v>
      </c>
      <c r="AB440" s="6" t="str">
        <f t="shared" si="212"/>
        <v/>
      </c>
      <c r="AC440" s="10">
        <f t="shared" si="213"/>
        <v>1</v>
      </c>
      <c r="AD440" s="6" t="e">
        <f t="shared" si="228"/>
        <v>#N/A</v>
      </c>
      <c r="AE440" s="6" t="e">
        <f t="shared" si="229"/>
        <v>#N/A</v>
      </c>
      <c r="AF440" s="6" t="e">
        <f t="shared" si="214"/>
        <v>#N/A</v>
      </c>
      <c r="AG440" s="6" t="e">
        <f t="shared" si="230"/>
        <v>#N/A</v>
      </c>
      <c r="AH440" s="11" t="str">
        <f t="shared" si="215"/>
        <v xml:space="preserve"> </v>
      </c>
      <c r="AI440" s="6" t="e">
        <f t="shared" si="231"/>
        <v>#N/A</v>
      </c>
      <c r="AJ440" s="6" t="e">
        <f t="shared" si="216"/>
        <v>#N/A</v>
      </c>
      <c r="AK440" s="6" t="e">
        <f t="shared" si="232"/>
        <v>#N/A</v>
      </c>
      <c r="AL440" s="6" t="e">
        <f t="shared" si="203"/>
        <v>#N/A</v>
      </c>
      <c r="AM440" s="6" t="e">
        <f t="shared" si="217"/>
        <v>#N/A</v>
      </c>
      <c r="AN440" s="6" t="e">
        <f t="shared" si="233"/>
        <v>#N/A</v>
      </c>
      <c r="AO440" s="6" t="e">
        <f t="shared" si="204"/>
        <v>#N/A</v>
      </c>
      <c r="AP440" s="6" t="e">
        <f t="shared" si="205"/>
        <v>#N/A</v>
      </c>
      <c r="AQ440" s="6" t="e">
        <f t="shared" si="206"/>
        <v>#N/A</v>
      </c>
      <c r="AR440" s="6">
        <f t="shared" si="218"/>
        <v>0</v>
      </c>
      <c r="AS440" s="6" t="e">
        <f t="shared" si="234"/>
        <v>#N/A</v>
      </c>
      <c r="AT440" s="6" t="str">
        <f t="shared" si="219"/>
        <v/>
      </c>
      <c r="AU440" s="6" t="str">
        <f t="shared" si="220"/>
        <v/>
      </c>
      <c r="AV440" s="6" t="str">
        <f t="shared" si="207"/>
        <v/>
      </c>
      <c r="AW440" s="103"/>
      <c r="BC440" s="3" t="s">
        <v>948</v>
      </c>
    </row>
    <row r="441" spans="1:55" s="12" customFormat="1" ht="13.5" customHeight="1" x14ac:dyDescent="0.2">
      <c r="A441" s="163">
        <v>426</v>
      </c>
      <c r="B441" s="7"/>
      <c r="C441" s="7"/>
      <c r="D441" s="120"/>
      <c r="E441" s="7"/>
      <c r="F441" s="7"/>
      <c r="G441" s="219"/>
      <c r="H441" s="7"/>
      <c r="I441" s="7"/>
      <c r="J441" s="9"/>
      <c r="K441" s="843"/>
      <c r="L441" s="838"/>
      <c r="M441" s="428"/>
      <c r="N441" s="429"/>
      <c r="O441" s="430"/>
      <c r="P441" s="422" t="str">
        <f t="shared" si="221"/>
        <v/>
      </c>
      <c r="Q441" s="422" t="str">
        <f t="shared" si="222"/>
        <v/>
      </c>
      <c r="R441" s="423" t="str">
        <f t="shared" si="223"/>
        <v/>
      </c>
      <c r="S441" s="424" t="str">
        <f t="shared" si="224"/>
        <v/>
      </c>
      <c r="T441" s="425" t="str">
        <f t="shared" si="225"/>
        <v/>
      </c>
      <c r="U441" s="425" t="str">
        <f t="shared" si="226"/>
        <v/>
      </c>
      <c r="V441" s="426" t="str">
        <f t="shared" si="227"/>
        <v/>
      </c>
      <c r="W441" s="38"/>
      <c r="X441" s="29" t="str">
        <f t="shared" si="208"/>
        <v/>
      </c>
      <c r="Y441" s="6" t="e">
        <f t="shared" si="209"/>
        <v>#N/A</v>
      </c>
      <c r="Z441" s="6" t="e">
        <f t="shared" si="210"/>
        <v>#N/A</v>
      </c>
      <c r="AA441" s="6" t="e">
        <f t="shared" si="211"/>
        <v>#N/A</v>
      </c>
      <c r="AB441" s="6" t="str">
        <f t="shared" si="212"/>
        <v/>
      </c>
      <c r="AC441" s="10">
        <f t="shared" si="213"/>
        <v>1</v>
      </c>
      <c r="AD441" s="6" t="e">
        <f t="shared" si="228"/>
        <v>#N/A</v>
      </c>
      <c r="AE441" s="6" t="e">
        <f t="shared" si="229"/>
        <v>#N/A</v>
      </c>
      <c r="AF441" s="6" t="e">
        <f t="shared" si="214"/>
        <v>#N/A</v>
      </c>
      <c r="AG441" s="6" t="e">
        <f t="shared" si="230"/>
        <v>#N/A</v>
      </c>
      <c r="AH441" s="11" t="str">
        <f t="shared" si="215"/>
        <v xml:space="preserve"> </v>
      </c>
      <c r="AI441" s="6" t="e">
        <f t="shared" si="231"/>
        <v>#N/A</v>
      </c>
      <c r="AJ441" s="6" t="e">
        <f t="shared" si="216"/>
        <v>#N/A</v>
      </c>
      <c r="AK441" s="6" t="e">
        <f t="shared" si="232"/>
        <v>#N/A</v>
      </c>
      <c r="AL441" s="6" t="e">
        <f t="shared" si="203"/>
        <v>#N/A</v>
      </c>
      <c r="AM441" s="6" t="e">
        <f t="shared" si="217"/>
        <v>#N/A</v>
      </c>
      <c r="AN441" s="6" t="e">
        <f t="shared" si="233"/>
        <v>#N/A</v>
      </c>
      <c r="AO441" s="6" t="e">
        <f t="shared" si="204"/>
        <v>#N/A</v>
      </c>
      <c r="AP441" s="6" t="e">
        <f t="shared" si="205"/>
        <v>#N/A</v>
      </c>
      <c r="AQ441" s="6" t="e">
        <f t="shared" si="206"/>
        <v>#N/A</v>
      </c>
      <c r="AR441" s="6">
        <f t="shared" si="218"/>
        <v>0</v>
      </c>
      <c r="AS441" s="6" t="e">
        <f t="shared" si="234"/>
        <v>#N/A</v>
      </c>
      <c r="AT441" s="6" t="str">
        <f t="shared" si="219"/>
        <v/>
      </c>
      <c r="AU441" s="6" t="str">
        <f t="shared" si="220"/>
        <v/>
      </c>
      <c r="AV441" s="6" t="str">
        <f t="shared" si="207"/>
        <v/>
      </c>
      <c r="AW441" s="103"/>
      <c r="BC441" s="3" t="s">
        <v>842</v>
      </c>
    </row>
    <row r="442" spans="1:55" s="12" customFormat="1" ht="13.5" customHeight="1" x14ac:dyDescent="0.2">
      <c r="A442" s="163">
        <v>427</v>
      </c>
      <c r="B442" s="7"/>
      <c r="C442" s="7"/>
      <c r="D442" s="120"/>
      <c r="E442" s="7"/>
      <c r="F442" s="7"/>
      <c r="G442" s="219"/>
      <c r="H442" s="7"/>
      <c r="I442" s="7"/>
      <c r="J442" s="9"/>
      <c r="K442" s="843"/>
      <c r="L442" s="838"/>
      <c r="M442" s="428"/>
      <c r="N442" s="429"/>
      <c r="O442" s="430"/>
      <c r="P442" s="422" t="str">
        <f t="shared" si="221"/>
        <v/>
      </c>
      <c r="Q442" s="422" t="str">
        <f t="shared" si="222"/>
        <v/>
      </c>
      <c r="R442" s="423" t="str">
        <f t="shared" si="223"/>
        <v/>
      </c>
      <c r="S442" s="424" t="str">
        <f t="shared" si="224"/>
        <v/>
      </c>
      <c r="T442" s="425" t="str">
        <f t="shared" si="225"/>
        <v/>
      </c>
      <c r="U442" s="425" t="str">
        <f t="shared" si="226"/>
        <v/>
      </c>
      <c r="V442" s="426" t="str">
        <f t="shared" si="227"/>
        <v/>
      </c>
      <c r="W442" s="38"/>
      <c r="X442" s="29" t="str">
        <f t="shared" si="208"/>
        <v/>
      </c>
      <c r="Y442" s="6" t="e">
        <f t="shared" si="209"/>
        <v>#N/A</v>
      </c>
      <c r="Z442" s="6" t="e">
        <f t="shared" si="210"/>
        <v>#N/A</v>
      </c>
      <c r="AA442" s="6" t="e">
        <f t="shared" si="211"/>
        <v>#N/A</v>
      </c>
      <c r="AB442" s="6" t="str">
        <f t="shared" si="212"/>
        <v/>
      </c>
      <c r="AC442" s="10">
        <f t="shared" si="213"/>
        <v>1</v>
      </c>
      <c r="AD442" s="6" t="e">
        <f t="shared" si="228"/>
        <v>#N/A</v>
      </c>
      <c r="AE442" s="6" t="e">
        <f t="shared" si="229"/>
        <v>#N/A</v>
      </c>
      <c r="AF442" s="6" t="e">
        <f t="shared" si="214"/>
        <v>#N/A</v>
      </c>
      <c r="AG442" s="6" t="e">
        <f t="shared" si="230"/>
        <v>#N/A</v>
      </c>
      <c r="AH442" s="11" t="str">
        <f t="shared" si="215"/>
        <v xml:space="preserve"> </v>
      </c>
      <c r="AI442" s="6" t="e">
        <f t="shared" si="231"/>
        <v>#N/A</v>
      </c>
      <c r="AJ442" s="6" t="e">
        <f t="shared" si="216"/>
        <v>#N/A</v>
      </c>
      <c r="AK442" s="6" t="e">
        <f t="shared" si="232"/>
        <v>#N/A</v>
      </c>
      <c r="AL442" s="6" t="e">
        <f t="shared" si="203"/>
        <v>#N/A</v>
      </c>
      <c r="AM442" s="6" t="e">
        <f t="shared" si="217"/>
        <v>#N/A</v>
      </c>
      <c r="AN442" s="6" t="e">
        <f t="shared" si="233"/>
        <v>#N/A</v>
      </c>
      <c r="AO442" s="6" t="e">
        <f t="shared" si="204"/>
        <v>#N/A</v>
      </c>
      <c r="AP442" s="6" t="e">
        <f t="shared" si="205"/>
        <v>#N/A</v>
      </c>
      <c r="AQ442" s="6" t="e">
        <f t="shared" si="206"/>
        <v>#N/A</v>
      </c>
      <c r="AR442" s="6">
        <f t="shared" si="218"/>
        <v>0</v>
      </c>
      <c r="AS442" s="6" t="e">
        <f t="shared" si="234"/>
        <v>#N/A</v>
      </c>
      <c r="AT442" s="6" t="str">
        <f t="shared" si="219"/>
        <v/>
      </c>
      <c r="AU442" s="6" t="str">
        <f t="shared" si="220"/>
        <v/>
      </c>
      <c r="AV442" s="6" t="str">
        <f t="shared" si="207"/>
        <v/>
      </c>
      <c r="AW442" s="103"/>
      <c r="BC442" s="3" t="s">
        <v>848</v>
      </c>
    </row>
    <row r="443" spans="1:55" s="12" customFormat="1" ht="13.5" customHeight="1" x14ac:dyDescent="0.2">
      <c r="A443" s="163">
        <v>428</v>
      </c>
      <c r="B443" s="7"/>
      <c r="C443" s="7"/>
      <c r="D443" s="120"/>
      <c r="E443" s="7"/>
      <c r="F443" s="7"/>
      <c r="G443" s="219"/>
      <c r="H443" s="7"/>
      <c r="I443" s="7"/>
      <c r="J443" s="9"/>
      <c r="K443" s="843"/>
      <c r="L443" s="838"/>
      <c r="M443" s="428"/>
      <c r="N443" s="429"/>
      <c r="O443" s="430"/>
      <c r="P443" s="422" t="str">
        <f t="shared" si="221"/>
        <v/>
      </c>
      <c r="Q443" s="422" t="str">
        <f t="shared" si="222"/>
        <v/>
      </c>
      <c r="R443" s="423" t="str">
        <f t="shared" si="223"/>
        <v/>
      </c>
      <c r="S443" s="424" t="str">
        <f t="shared" si="224"/>
        <v/>
      </c>
      <c r="T443" s="425" t="str">
        <f t="shared" si="225"/>
        <v/>
      </c>
      <c r="U443" s="425" t="str">
        <f t="shared" si="226"/>
        <v/>
      </c>
      <c r="V443" s="426" t="str">
        <f t="shared" si="227"/>
        <v/>
      </c>
      <c r="W443" s="38"/>
      <c r="X443" s="29" t="str">
        <f t="shared" si="208"/>
        <v/>
      </c>
      <c r="Y443" s="6" t="e">
        <f t="shared" si="209"/>
        <v>#N/A</v>
      </c>
      <c r="Z443" s="6" t="e">
        <f t="shared" si="210"/>
        <v>#N/A</v>
      </c>
      <c r="AA443" s="6" t="e">
        <f t="shared" si="211"/>
        <v>#N/A</v>
      </c>
      <c r="AB443" s="6" t="str">
        <f t="shared" si="212"/>
        <v/>
      </c>
      <c r="AC443" s="10">
        <f t="shared" si="213"/>
        <v>1</v>
      </c>
      <c r="AD443" s="6" t="e">
        <f t="shared" si="228"/>
        <v>#N/A</v>
      </c>
      <c r="AE443" s="6" t="e">
        <f t="shared" si="229"/>
        <v>#N/A</v>
      </c>
      <c r="AF443" s="6" t="e">
        <f t="shared" si="214"/>
        <v>#N/A</v>
      </c>
      <c r="AG443" s="6" t="e">
        <f t="shared" si="230"/>
        <v>#N/A</v>
      </c>
      <c r="AH443" s="11" t="str">
        <f t="shared" si="215"/>
        <v xml:space="preserve"> </v>
      </c>
      <c r="AI443" s="6" t="e">
        <f t="shared" si="231"/>
        <v>#N/A</v>
      </c>
      <c r="AJ443" s="6" t="e">
        <f t="shared" si="216"/>
        <v>#N/A</v>
      </c>
      <c r="AK443" s="6" t="e">
        <f t="shared" si="232"/>
        <v>#N/A</v>
      </c>
      <c r="AL443" s="6" t="e">
        <f t="shared" si="203"/>
        <v>#N/A</v>
      </c>
      <c r="AM443" s="6" t="e">
        <f t="shared" si="217"/>
        <v>#N/A</v>
      </c>
      <c r="AN443" s="6" t="e">
        <f t="shared" si="233"/>
        <v>#N/A</v>
      </c>
      <c r="AO443" s="6" t="e">
        <f t="shared" si="204"/>
        <v>#N/A</v>
      </c>
      <c r="AP443" s="6" t="e">
        <f t="shared" si="205"/>
        <v>#N/A</v>
      </c>
      <c r="AQ443" s="6" t="e">
        <f t="shared" si="206"/>
        <v>#N/A</v>
      </c>
      <c r="AR443" s="6">
        <f t="shared" si="218"/>
        <v>0</v>
      </c>
      <c r="AS443" s="6" t="e">
        <f t="shared" si="234"/>
        <v>#N/A</v>
      </c>
      <c r="AT443" s="6" t="str">
        <f t="shared" si="219"/>
        <v/>
      </c>
      <c r="AU443" s="6" t="str">
        <f t="shared" si="220"/>
        <v/>
      </c>
      <c r="AV443" s="6" t="str">
        <f t="shared" si="207"/>
        <v/>
      </c>
      <c r="AW443" s="103"/>
      <c r="BC443" s="3" t="s">
        <v>955</v>
      </c>
    </row>
    <row r="444" spans="1:55" s="12" customFormat="1" ht="13.5" customHeight="1" x14ac:dyDescent="0.2">
      <c r="A444" s="163">
        <v>429</v>
      </c>
      <c r="B444" s="7"/>
      <c r="C444" s="7"/>
      <c r="D444" s="120"/>
      <c r="E444" s="7"/>
      <c r="F444" s="7"/>
      <c r="G444" s="219"/>
      <c r="H444" s="7"/>
      <c r="I444" s="7"/>
      <c r="J444" s="9"/>
      <c r="K444" s="843"/>
      <c r="L444" s="838"/>
      <c r="M444" s="428"/>
      <c r="N444" s="429"/>
      <c r="O444" s="430"/>
      <c r="P444" s="422" t="str">
        <f t="shared" si="221"/>
        <v/>
      </c>
      <c r="Q444" s="422" t="str">
        <f t="shared" si="222"/>
        <v/>
      </c>
      <c r="R444" s="423" t="str">
        <f t="shared" si="223"/>
        <v/>
      </c>
      <c r="S444" s="424" t="str">
        <f t="shared" si="224"/>
        <v/>
      </c>
      <c r="T444" s="425" t="str">
        <f t="shared" si="225"/>
        <v/>
      </c>
      <c r="U444" s="425" t="str">
        <f t="shared" si="226"/>
        <v/>
      </c>
      <c r="V444" s="426" t="str">
        <f t="shared" si="227"/>
        <v/>
      </c>
      <c r="W444" s="38"/>
      <c r="X444" s="29" t="str">
        <f t="shared" si="208"/>
        <v/>
      </c>
      <c r="Y444" s="6" t="e">
        <f t="shared" si="209"/>
        <v>#N/A</v>
      </c>
      <c r="Z444" s="6" t="e">
        <f t="shared" si="210"/>
        <v>#N/A</v>
      </c>
      <c r="AA444" s="6" t="e">
        <f t="shared" si="211"/>
        <v>#N/A</v>
      </c>
      <c r="AB444" s="6" t="str">
        <f t="shared" si="212"/>
        <v/>
      </c>
      <c r="AC444" s="10">
        <f t="shared" si="213"/>
        <v>1</v>
      </c>
      <c r="AD444" s="6" t="e">
        <f t="shared" si="228"/>
        <v>#N/A</v>
      </c>
      <c r="AE444" s="6" t="e">
        <f t="shared" si="229"/>
        <v>#N/A</v>
      </c>
      <c r="AF444" s="6" t="e">
        <f t="shared" si="214"/>
        <v>#N/A</v>
      </c>
      <c r="AG444" s="6" t="e">
        <f t="shared" si="230"/>
        <v>#N/A</v>
      </c>
      <c r="AH444" s="11" t="str">
        <f t="shared" si="215"/>
        <v xml:space="preserve"> </v>
      </c>
      <c r="AI444" s="6" t="e">
        <f t="shared" si="231"/>
        <v>#N/A</v>
      </c>
      <c r="AJ444" s="6" t="e">
        <f t="shared" si="216"/>
        <v>#N/A</v>
      </c>
      <c r="AK444" s="6" t="e">
        <f t="shared" si="232"/>
        <v>#N/A</v>
      </c>
      <c r="AL444" s="6" t="e">
        <f t="shared" si="203"/>
        <v>#N/A</v>
      </c>
      <c r="AM444" s="6" t="e">
        <f t="shared" si="217"/>
        <v>#N/A</v>
      </c>
      <c r="AN444" s="6" t="e">
        <f t="shared" si="233"/>
        <v>#N/A</v>
      </c>
      <c r="AO444" s="6" t="e">
        <f t="shared" si="204"/>
        <v>#N/A</v>
      </c>
      <c r="AP444" s="6" t="e">
        <f t="shared" si="205"/>
        <v>#N/A</v>
      </c>
      <c r="AQ444" s="6" t="e">
        <f t="shared" si="206"/>
        <v>#N/A</v>
      </c>
      <c r="AR444" s="6">
        <f t="shared" si="218"/>
        <v>0</v>
      </c>
      <c r="AS444" s="6" t="e">
        <f t="shared" si="234"/>
        <v>#N/A</v>
      </c>
      <c r="AT444" s="6" t="str">
        <f t="shared" si="219"/>
        <v/>
      </c>
      <c r="AU444" s="6" t="str">
        <f t="shared" si="220"/>
        <v/>
      </c>
      <c r="AV444" s="6" t="str">
        <f t="shared" si="207"/>
        <v/>
      </c>
      <c r="AW444" s="103"/>
      <c r="BC444" s="3" t="s">
        <v>956</v>
      </c>
    </row>
    <row r="445" spans="1:55" s="12" customFormat="1" ht="13.5" customHeight="1" x14ac:dyDescent="0.2">
      <c r="A445" s="163">
        <v>430</v>
      </c>
      <c r="B445" s="7"/>
      <c r="C445" s="7"/>
      <c r="D445" s="120"/>
      <c r="E445" s="7"/>
      <c r="F445" s="7"/>
      <c r="G445" s="219"/>
      <c r="H445" s="7"/>
      <c r="I445" s="7"/>
      <c r="J445" s="9"/>
      <c r="K445" s="843"/>
      <c r="L445" s="838"/>
      <c r="M445" s="428"/>
      <c r="N445" s="429"/>
      <c r="O445" s="430"/>
      <c r="P445" s="422" t="str">
        <f t="shared" si="221"/>
        <v/>
      </c>
      <c r="Q445" s="422" t="str">
        <f t="shared" si="222"/>
        <v/>
      </c>
      <c r="R445" s="423" t="str">
        <f t="shared" si="223"/>
        <v/>
      </c>
      <c r="S445" s="424" t="str">
        <f t="shared" si="224"/>
        <v/>
      </c>
      <c r="T445" s="425" t="str">
        <f t="shared" si="225"/>
        <v/>
      </c>
      <c r="U445" s="425" t="str">
        <f t="shared" si="226"/>
        <v/>
      </c>
      <c r="V445" s="426" t="str">
        <f t="shared" si="227"/>
        <v/>
      </c>
      <c r="W445" s="38"/>
      <c r="X445" s="29" t="str">
        <f t="shared" si="208"/>
        <v/>
      </c>
      <c r="Y445" s="6" t="e">
        <f t="shared" si="209"/>
        <v>#N/A</v>
      </c>
      <c r="Z445" s="6" t="e">
        <f t="shared" si="210"/>
        <v>#N/A</v>
      </c>
      <c r="AA445" s="6" t="e">
        <f t="shared" si="211"/>
        <v>#N/A</v>
      </c>
      <c r="AB445" s="6" t="str">
        <f t="shared" si="212"/>
        <v/>
      </c>
      <c r="AC445" s="10">
        <f t="shared" si="213"/>
        <v>1</v>
      </c>
      <c r="AD445" s="6" t="e">
        <f t="shared" si="228"/>
        <v>#N/A</v>
      </c>
      <c r="AE445" s="6" t="e">
        <f t="shared" si="229"/>
        <v>#N/A</v>
      </c>
      <c r="AF445" s="6" t="e">
        <f t="shared" si="214"/>
        <v>#N/A</v>
      </c>
      <c r="AG445" s="6" t="e">
        <f t="shared" si="230"/>
        <v>#N/A</v>
      </c>
      <c r="AH445" s="11" t="str">
        <f t="shared" si="215"/>
        <v xml:space="preserve"> </v>
      </c>
      <c r="AI445" s="6" t="e">
        <f t="shared" si="231"/>
        <v>#N/A</v>
      </c>
      <c r="AJ445" s="6" t="e">
        <f t="shared" si="216"/>
        <v>#N/A</v>
      </c>
      <c r="AK445" s="6" t="e">
        <f t="shared" si="232"/>
        <v>#N/A</v>
      </c>
      <c r="AL445" s="6" t="e">
        <f t="shared" si="203"/>
        <v>#N/A</v>
      </c>
      <c r="AM445" s="6" t="e">
        <f t="shared" si="217"/>
        <v>#N/A</v>
      </c>
      <c r="AN445" s="6" t="e">
        <f t="shared" si="233"/>
        <v>#N/A</v>
      </c>
      <c r="AO445" s="6" t="e">
        <f t="shared" si="204"/>
        <v>#N/A</v>
      </c>
      <c r="AP445" s="6" t="e">
        <f t="shared" si="205"/>
        <v>#N/A</v>
      </c>
      <c r="AQ445" s="6" t="e">
        <f t="shared" si="206"/>
        <v>#N/A</v>
      </c>
      <c r="AR445" s="6">
        <f t="shared" si="218"/>
        <v>0</v>
      </c>
      <c r="AS445" s="6" t="e">
        <f t="shared" si="234"/>
        <v>#N/A</v>
      </c>
      <c r="AT445" s="6" t="str">
        <f t="shared" si="219"/>
        <v/>
      </c>
      <c r="AU445" s="6" t="str">
        <f t="shared" si="220"/>
        <v/>
      </c>
      <c r="AV445" s="6" t="str">
        <f t="shared" si="207"/>
        <v/>
      </c>
      <c r="AW445" s="103"/>
      <c r="BC445" s="3" t="s">
        <v>891</v>
      </c>
    </row>
    <row r="446" spans="1:55" s="12" customFormat="1" ht="13.5" customHeight="1" x14ac:dyDescent="0.2">
      <c r="A446" s="163">
        <v>431</v>
      </c>
      <c r="B446" s="7"/>
      <c r="C446" s="7"/>
      <c r="D446" s="120"/>
      <c r="E446" s="7"/>
      <c r="F446" s="7"/>
      <c r="G446" s="219"/>
      <c r="H446" s="7"/>
      <c r="I446" s="7"/>
      <c r="J446" s="9"/>
      <c r="K446" s="843"/>
      <c r="L446" s="838"/>
      <c r="M446" s="428"/>
      <c r="N446" s="429"/>
      <c r="O446" s="430"/>
      <c r="P446" s="422" t="str">
        <f t="shared" si="221"/>
        <v/>
      </c>
      <c r="Q446" s="422" t="str">
        <f t="shared" si="222"/>
        <v/>
      </c>
      <c r="R446" s="423" t="str">
        <f t="shared" si="223"/>
        <v/>
      </c>
      <c r="S446" s="424" t="str">
        <f t="shared" si="224"/>
        <v/>
      </c>
      <c r="T446" s="425" t="str">
        <f t="shared" si="225"/>
        <v/>
      </c>
      <c r="U446" s="425" t="str">
        <f t="shared" si="226"/>
        <v/>
      </c>
      <c r="V446" s="426" t="str">
        <f t="shared" si="227"/>
        <v/>
      </c>
      <c r="W446" s="38"/>
      <c r="X446" s="29" t="str">
        <f t="shared" si="208"/>
        <v/>
      </c>
      <c r="Y446" s="6" t="e">
        <f t="shared" si="209"/>
        <v>#N/A</v>
      </c>
      <c r="Z446" s="6" t="e">
        <f t="shared" si="210"/>
        <v>#N/A</v>
      </c>
      <c r="AA446" s="6" t="e">
        <f t="shared" si="211"/>
        <v>#N/A</v>
      </c>
      <c r="AB446" s="6" t="str">
        <f t="shared" si="212"/>
        <v/>
      </c>
      <c r="AC446" s="10">
        <f t="shared" si="213"/>
        <v>1</v>
      </c>
      <c r="AD446" s="6" t="e">
        <f t="shared" si="228"/>
        <v>#N/A</v>
      </c>
      <c r="AE446" s="6" t="e">
        <f t="shared" si="229"/>
        <v>#N/A</v>
      </c>
      <c r="AF446" s="6" t="e">
        <f t="shared" si="214"/>
        <v>#N/A</v>
      </c>
      <c r="AG446" s="6" t="e">
        <f t="shared" si="230"/>
        <v>#N/A</v>
      </c>
      <c r="AH446" s="11" t="str">
        <f t="shared" si="215"/>
        <v xml:space="preserve"> </v>
      </c>
      <c r="AI446" s="6" t="e">
        <f t="shared" si="231"/>
        <v>#N/A</v>
      </c>
      <c r="AJ446" s="6" t="e">
        <f t="shared" si="216"/>
        <v>#N/A</v>
      </c>
      <c r="AK446" s="6" t="e">
        <f t="shared" si="232"/>
        <v>#N/A</v>
      </c>
      <c r="AL446" s="6" t="e">
        <f t="shared" si="203"/>
        <v>#N/A</v>
      </c>
      <c r="AM446" s="6" t="e">
        <f t="shared" si="217"/>
        <v>#N/A</v>
      </c>
      <c r="AN446" s="6" t="e">
        <f t="shared" si="233"/>
        <v>#N/A</v>
      </c>
      <c r="AO446" s="6" t="e">
        <f t="shared" si="204"/>
        <v>#N/A</v>
      </c>
      <c r="AP446" s="6" t="e">
        <f t="shared" si="205"/>
        <v>#N/A</v>
      </c>
      <c r="AQ446" s="6" t="e">
        <f t="shared" si="206"/>
        <v>#N/A</v>
      </c>
      <c r="AR446" s="6">
        <f t="shared" si="218"/>
        <v>0</v>
      </c>
      <c r="AS446" s="6" t="e">
        <f t="shared" si="234"/>
        <v>#N/A</v>
      </c>
      <c r="AT446" s="6" t="str">
        <f t="shared" si="219"/>
        <v/>
      </c>
      <c r="AU446" s="6" t="str">
        <f t="shared" si="220"/>
        <v/>
      </c>
      <c r="AV446" s="6" t="str">
        <f t="shared" si="207"/>
        <v/>
      </c>
      <c r="AW446" s="103"/>
      <c r="BC446" s="3" t="s">
        <v>899</v>
      </c>
    </row>
    <row r="447" spans="1:55" s="12" customFormat="1" ht="13.5" customHeight="1" x14ac:dyDescent="0.2">
      <c r="A447" s="163">
        <v>432</v>
      </c>
      <c r="B447" s="7"/>
      <c r="C447" s="7"/>
      <c r="D447" s="120"/>
      <c r="E447" s="7"/>
      <c r="F447" s="7"/>
      <c r="G447" s="219"/>
      <c r="H447" s="7"/>
      <c r="I447" s="7"/>
      <c r="J447" s="9"/>
      <c r="K447" s="843"/>
      <c r="L447" s="838"/>
      <c r="M447" s="428"/>
      <c r="N447" s="429"/>
      <c r="O447" s="430"/>
      <c r="P447" s="422" t="str">
        <f t="shared" si="221"/>
        <v/>
      </c>
      <c r="Q447" s="422" t="str">
        <f t="shared" si="222"/>
        <v/>
      </c>
      <c r="R447" s="423" t="str">
        <f t="shared" si="223"/>
        <v/>
      </c>
      <c r="S447" s="424" t="str">
        <f t="shared" si="224"/>
        <v/>
      </c>
      <c r="T447" s="425" t="str">
        <f t="shared" si="225"/>
        <v/>
      </c>
      <c r="U447" s="425" t="str">
        <f t="shared" si="226"/>
        <v/>
      </c>
      <c r="V447" s="426" t="str">
        <f t="shared" si="227"/>
        <v/>
      </c>
      <c r="W447" s="38"/>
      <c r="X447" s="29" t="str">
        <f t="shared" si="208"/>
        <v/>
      </c>
      <c r="Y447" s="6" t="e">
        <f t="shared" si="209"/>
        <v>#N/A</v>
      </c>
      <c r="Z447" s="6" t="e">
        <f t="shared" si="210"/>
        <v>#N/A</v>
      </c>
      <c r="AA447" s="6" t="e">
        <f t="shared" si="211"/>
        <v>#N/A</v>
      </c>
      <c r="AB447" s="6" t="str">
        <f t="shared" si="212"/>
        <v/>
      </c>
      <c r="AC447" s="10">
        <f t="shared" si="213"/>
        <v>1</v>
      </c>
      <c r="AD447" s="6" t="e">
        <f t="shared" si="228"/>
        <v>#N/A</v>
      </c>
      <c r="AE447" s="6" t="e">
        <f t="shared" si="229"/>
        <v>#N/A</v>
      </c>
      <c r="AF447" s="6" t="e">
        <f t="shared" si="214"/>
        <v>#N/A</v>
      </c>
      <c r="AG447" s="6" t="e">
        <f t="shared" si="230"/>
        <v>#N/A</v>
      </c>
      <c r="AH447" s="11" t="str">
        <f t="shared" si="215"/>
        <v xml:space="preserve"> </v>
      </c>
      <c r="AI447" s="6" t="e">
        <f t="shared" si="231"/>
        <v>#N/A</v>
      </c>
      <c r="AJ447" s="6" t="e">
        <f t="shared" si="216"/>
        <v>#N/A</v>
      </c>
      <c r="AK447" s="6" t="e">
        <f t="shared" si="232"/>
        <v>#N/A</v>
      </c>
      <c r="AL447" s="6" t="e">
        <f t="shared" si="203"/>
        <v>#N/A</v>
      </c>
      <c r="AM447" s="6" t="e">
        <f t="shared" si="217"/>
        <v>#N/A</v>
      </c>
      <c r="AN447" s="6" t="e">
        <f t="shared" si="233"/>
        <v>#N/A</v>
      </c>
      <c r="AO447" s="6" t="e">
        <f t="shared" si="204"/>
        <v>#N/A</v>
      </c>
      <c r="AP447" s="6" t="e">
        <f t="shared" si="205"/>
        <v>#N/A</v>
      </c>
      <c r="AQ447" s="6" t="e">
        <f t="shared" si="206"/>
        <v>#N/A</v>
      </c>
      <c r="AR447" s="6">
        <f t="shared" si="218"/>
        <v>0</v>
      </c>
      <c r="AS447" s="6" t="e">
        <f t="shared" si="234"/>
        <v>#N/A</v>
      </c>
      <c r="AT447" s="6" t="str">
        <f t="shared" si="219"/>
        <v/>
      </c>
      <c r="AU447" s="6" t="str">
        <f t="shared" si="220"/>
        <v/>
      </c>
      <c r="AV447" s="6" t="str">
        <f t="shared" si="207"/>
        <v/>
      </c>
      <c r="AW447" s="103"/>
      <c r="BC447" s="3" t="s">
        <v>957</v>
      </c>
    </row>
    <row r="448" spans="1:55" s="12" customFormat="1" ht="13.5" customHeight="1" x14ac:dyDescent="0.2">
      <c r="A448" s="163">
        <v>433</v>
      </c>
      <c r="B448" s="7"/>
      <c r="C448" s="7"/>
      <c r="D448" s="120"/>
      <c r="E448" s="7"/>
      <c r="F448" s="7"/>
      <c r="G448" s="219"/>
      <c r="H448" s="7"/>
      <c r="I448" s="7"/>
      <c r="J448" s="9"/>
      <c r="K448" s="843"/>
      <c r="L448" s="838"/>
      <c r="M448" s="428"/>
      <c r="N448" s="429"/>
      <c r="O448" s="430"/>
      <c r="P448" s="422" t="str">
        <f t="shared" si="221"/>
        <v/>
      </c>
      <c r="Q448" s="422" t="str">
        <f t="shared" si="222"/>
        <v/>
      </c>
      <c r="R448" s="423" t="str">
        <f t="shared" si="223"/>
        <v/>
      </c>
      <c r="S448" s="424" t="str">
        <f t="shared" si="224"/>
        <v/>
      </c>
      <c r="T448" s="425" t="str">
        <f t="shared" si="225"/>
        <v/>
      </c>
      <c r="U448" s="425" t="str">
        <f t="shared" si="226"/>
        <v/>
      </c>
      <c r="V448" s="426" t="str">
        <f t="shared" si="227"/>
        <v/>
      </c>
      <c r="W448" s="38"/>
      <c r="X448" s="29" t="str">
        <f t="shared" si="208"/>
        <v/>
      </c>
      <c r="Y448" s="6" t="e">
        <f t="shared" si="209"/>
        <v>#N/A</v>
      </c>
      <c r="Z448" s="6" t="e">
        <f t="shared" si="210"/>
        <v>#N/A</v>
      </c>
      <c r="AA448" s="6" t="e">
        <f t="shared" si="211"/>
        <v>#N/A</v>
      </c>
      <c r="AB448" s="6" t="str">
        <f t="shared" si="212"/>
        <v/>
      </c>
      <c r="AC448" s="10">
        <f t="shared" si="213"/>
        <v>1</v>
      </c>
      <c r="AD448" s="6" t="e">
        <f t="shared" si="228"/>
        <v>#N/A</v>
      </c>
      <c r="AE448" s="6" t="e">
        <f t="shared" si="229"/>
        <v>#N/A</v>
      </c>
      <c r="AF448" s="6" t="e">
        <f t="shared" si="214"/>
        <v>#N/A</v>
      </c>
      <c r="AG448" s="6" t="e">
        <f t="shared" si="230"/>
        <v>#N/A</v>
      </c>
      <c r="AH448" s="11" t="str">
        <f t="shared" si="215"/>
        <v xml:space="preserve"> </v>
      </c>
      <c r="AI448" s="6" t="e">
        <f t="shared" si="231"/>
        <v>#N/A</v>
      </c>
      <c r="AJ448" s="6" t="e">
        <f t="shared" si="216"/>
        <v>#N/A</v>
      </c>
      <c r="AK448" s="6" t="e">
        <f t="shared" si="232"/>
        <v>#N/A</v>
      </c>
      <c r="AL448" s="6" t="e">
        <f t="shared" si="203"/>
        <v>#N/A</v>
      </c>
      <c r="AM448" s="6" t="e">
        <f t="shared" si="217"/>
        <v>#N/A</v>
      </c>
      <c r="AN448" s="6" t="e">
        <f t="shared" si="233"/>
        <v>#N/A</v>
      </c>
      <c r="AO448" s="6" t="e">
        <f t="shared" si="204"/>
        <v>#N/A</v>
      </c>
      <c r="AP448" s="6" t="e">
        <f t="shared" si="205"/>
        <v>#N/A</v>
      </c>
      <c r="AQ448" s="6" t="e">
        <f t="shared" si="206"/>
        <v>#N/A</v>
      </c>
      <c r="AR448" s="6">
        <f t="shared" si="218"/>
        <v>0</v>
      </c>
      <c r="AS448" s="6" t="e">
        <f t="shared" si="234"/>
        <v>#N/A</v>
      </c>
      <c r="AT448" s="6" t="str">
        <f t="shared" si="219"/>
        <v/>
      </c>
      <c r="AU448" s="6" t="str">
        <f t="shared" si="220"/>
        <v/>
      </c>
      <c r="AV448" s="6" t="str">
        <f t="shared" si="207"/>
        <v/>
      </c>
      <c r="AW448" s="103"/>
      <c r="BC448" s="3" t="s">
        <v>958</v>
      </c>
    </row>
    <row r="449" spans="1:55" s="12" customFormat="1" ht="13.5" customHeight="1" x14ac:dyDescent="0.2">
      <c r="A449" s="163">
        <v>434</v>
      </c>
      <c r="B449" s="7"/>
      <c r="C449" s="7"/>
      <c r="D449" s="120"/>
      <c r="E449" s="7"/>
      <c r="F449" s="7"/>
      <c r="G449" s="219"/>
      <c r="H449" s="7"/>
      <c r="I449" s="7"/>
      <c r="J449" s="9"/>
      <c r="K449" s="843"/>
      <c r="L449" s="838"/>
      <c r="M449" s="428"/>
      <c r="N449" s="429"/>
      <c r="O449" s="430"/>
      <c r="P449" s="422" t="str">
        <f t="shared" si="221"/>
        <v/>
      </c>
      <c r="Q449" s="422" t="str">
        <f t="shared" si="222"/>
        <v/>
      </c>
      <c r="R449" s="423" t="str">
        <f t="shared" si="223"/>
        <v/>
      </c>
      <c r="S449" s="424" t="str">
        <f t="shared" si="224"/>
        <v/>
      </c>
      <c r="T449" s="425" t="str">
        <f t="shared" si="225"/>
        <v/>
      </c>
      <c r="U449" s="425" t="str">
        <f t="shared" si="226"/>
        <v/>
      </c>
      <c r="V449" s="426" t="str">
        <f t="shared" si="227"/>
        <v/>
      </c>
      <c r="W449" s="38"/>
      <c r="X449" s="29" t="str">
        <f t="shared" si="208"/>
        <v/>
      </c>
      <c r="Y449" s="6" t="e">
        <f t="shared" si="209"/>
        <v>#N/A</v>
      </c>
      <c r="Z449" s="6" t="e">
        <f t="shared" si="210"/>
        <v>#N/A</v>
      </c>
      <c r="AA449" s="6" t="e">
        <f t="shared" si="211"/>
        <v>#N/A</v>
      </c>
      <c r="AB449" s="6" t="str">
        <f t="shared" si="212"/>
        <v/>
      </c>
      <c r="AC449" s="10">
        <f t="shared" si="213"/>
        <v>1</v>
      </c>
      <c r="AD449" s="6" t="e">
        <f t="shared" si="228"/>
        <v>#N/A</v>
      </c>
      <c r="AE449" s="6" t="e">
        <f t="shared" si="229"/>
        <v>#N/A</v>
      </c>
      <c r="AF449" s="6" t="e">
        <f t="shared" si="214"/>
        <v>#N/A</v>
      </c>
      <c r="AG449" s="6" t="e">
        <f t="shared" si="230"/>
        <v>#N/A</v>
      </c>
      <c r="AH449" s="11" t="str">
        <f t="shared" si="215"/>
        <v xml:space="preserve"> </v>
      </c>
      <c r="AI449" s="6" t="e">
        <f t="shared" si="231"/>
        <v>#N/A</v>
      </c>
      <c r="AJ449" s="6" t="e">
        <f t="shared" si="216"/>
        <v>#N/A</v>
      </c>
      <c r="AK449" s="6" t="e">
        <f t="shared" si="232"/>
        <v>#N/A</v>
      </c>
      <c r="AL449" s="6" t="e">
        <f t="shared" ref="AL449:AL512" si="235">VLOOKUP(AE449,$BT$17:$BX$21,2,FALSE)</f>
        <v>#N/A</v>
      </c>
      <c r="AM449" s="6" t="e">
        <f t="shared" si="217"/>
        <v>#N/A</v>
      </c>
      <c r="AN449" s="6" t="e">
        <f t="shared" si="233"/>
        <v>#N/A</v>
      </c>
      <c r="AO449" s="6" t="e">
        <f t="shared" ref="AO449:AO512" si="236">VLOOKUP(AE449,$BT$17:$BX$21,3,FALSE)</f>
        <v>#N/A</v>
      </c>
      <c r="AP449" s="6" t="e">
        <f t="shared" ref="AP449:AP512" si="237">VLOOKUP(AE449,$BT$17:$BX$21,4,FALSE)</f>
        <v>#N/A</v>
      </c>
      <c r="AQ449" s="6" t="e">
        <f t="shared" ref="AQ449:AQ512" si="238">VLOOKUP(AE449,$BT$17:$BX$21,5,FALSE)</f>
        <v>#N/A</v>
      </c>
      <c r="AR449" s="6">
        <f t="shared" si="218"/>
        <v>0</v>
      </c>
      <c r="AS449" s="6" t="e">
        <f t="shared" si="234"/>
        <v>#N/A</v>
      </c>
      <c r="AT449" s="6" t="str">
        <f t="shared" si="219"/>
        <v/>
      </c>
      <c r="AU449" s="6" t="str">
        <f t="shared" si="220"/>
        <v/>
      </c>
      <c r="AV449" s="6" t="str">
        <f t="shared" ref="AV449:AV512" si="239">IF(AT449=AU449,"",1)</f>
        <v/>
      </c>
      <c r="AW449" s="103"/>
      <c r="BC449" s="3" t="s">
        <v>892</v>
      </c>
    </row>
    <row r="450" spans="1:55" s="12" customFormat="1" ht="13.5" customHeight="1" x14ac:dyDescent="0.2">
      <c r="A450" s="163">
        <v>435</v>
      </c>
      <c r="B450" s="7"/>
      <c r="C450" s="7"/>
      <c r="D450" s="120"/>
      <c r="E450" s="7"/>
      <c r="F450" s="7"/>
      <c r="G450" s="219"/>
      <c r="H450" s="7"/>
      <c r="I450" s="7"/>
      <c r="J450" s="9"/>
      <c r="K450" s="843"/>
      <c r="L450" s="838"/>
      <c r="M450" s="428"/>
      <c r="N450" s="429"/>
      <c r="O450" s="430"/>
      <c r="P450" s="422" t="str">
        <f t="shared" si="221"/>
        <v/>
      </c>
      <c r="Q450" s="422" t="str">
        <f t="shared" si="222"/>
        <v/>
      </c>
      <c r="R450" s="423" t="str">
        <f t="shared" si="223"/>
        <v/>
      </c>
      <c r="S450" s="424" t="str">
        <f t="shared" si="224"/>
        <v/>
      </c>
      <c r="T450" s="425" t="str">
        <f t="shared" si="225"/>
        <v/>
      </c>
      <c r="U450" s="425" t="str">
        <f t="shared" si="226"/>
        <v/>
      </c>
      <c r="V450" s="426" t="str">
        <f t="shared" si="227"/>
        <v/>
      </c>
      <c r="W450" s="38"/>
      <c r="X450" s="29" t="str">
        <f t="shared" si="208"/>
        <v/>
      </c>
      <c r="Y450" s="6" t="e">
        <f t="shared" si="209"/>
        <v>#N/A</v>
      </c>
      <c r="Z450" s="6" t="e">
        <f t="shared" si="210"/>
        <v>#N/A</v>
      </c>
      <c r="AA450" s="6" t="e">
        <f t="shared" si="211"/>
        <v>#N/A</v>
      </c>
      <c r="AB450" s="6" t="str">
        <f t="shared" si="212"/>
        <v/>
      </c>
      <c r="AC450" s="10">
        <f t="shared" si="213"/>
        <v>1</v>
      </c>
      <c r="AD450" s="6" t="e">
        <f t="shared" si="228"/>
        <v>#N/A</v>
      </c>
      <c r="AE450" s="6" t="e">
        <f t="shared" si="229"/>
        <v>#N/A</v>
      </c>
      <c r="AF450" s="6" t="e">
        <f t="shared" si="214"/>
        <v>#N/A</v>
      </c>
      <c r="AG450" s="6" t="e">
        <f t="shared" si="230"/>
        <v>#N/A</v>
      </c>
      <c r="AH450" s="11" t="str">
        <f t="shared" si="215"/>
        <v xml:space="preserve"> </v>
      </c>
      <c r="AI450" s="6" t="e">
        <f t="shared" si="231"/>
        <v>#N/A</v>
      </c>
      <c r="AJ450" s="6" t="e">
        <f t="shared" si="216"/>
        <v>#N/A</v>
      </c>
      <c r="AK450" s="6" t="e">
        <f t="shared" si="232"/>
        <v>#N/A</v>
      </c>
      <c r="AL450" s="6" t="e">
        <f t="shared" si="235"/>
        <v>#N/A</v>
      </c>
      <c r="AM450" s="6" t="e">
        <f t="shared" si="217"/>
        <v>#N/A</v>
      </c>
      <c r="AN450" s="6" t="e">
        <f t="shared" si="233"/>
        <v>#N/A</v>
      </c>
      <c r="AO450" s="6" t="e">
        <f t="shared" si="236"/>
        <v>#N/A</v>
      </c>
      <c r="AP450" s="6" t="e">
        <f t="shared" si="237"/>
        <v>#N/A</v>
      </c>
      <c r="AQ450" s="6" t="e">
        <f t="shared" si="238"/>
        <v>#N/A</v>
      </c>
      <c r="AR450" s="6">
        <f t="shared" si="218"/>
        <v>0</v>
      </c>
      <c r="AS450" s="6" t="e">
        <f t="shared" si="234"/>
        <v>#N/A</v>
      </c>
      <c r="AT450" s="6" t="str">
        <f t="shared" si="219"/>
        <v/>
      </c>
      <c r="AU450" s="6" t="str">
        <f t="shared" si="220"/>
        <v/>
      </c>
      <c r="AV450" s="6" t="str">
        <f t="shared" si="239"/>
        <v/>
      </c>
      <c r="AW450" s="103"/>
      <c r="BC450" s="3" t="s">
        <v>900</v>
      </c>
    </row>
    <row r="451" spans="1:55" s="12" customFormat="1" ht="13.5" customHeight="1" x14ac:dyDescent="0.2">
      <c r="A451" s="163">
        <v>436</v>
      </c>
      <c r="B451" s="7"/>
      <c r="C451" s="7"/>
      <c r="D451" s="120"/>
      <c r="E451" s="7"/>
      <c r="F451" s="7"/>
      <c r="G451" s="219"/>
      <c r="H451" s="7"/>
      <c r="I451" s="7"/>
      <c r="J451" s="9"/>
      <c r="K451" s="843"/>
      <c r="L451" s="838"/>
      <c r="M451" s="428"/>
      <c r="N451" s="429"/>
      <c r="O451" s="430"/>
      <c r="P451" s="422" t="str">
        <f t="shared" si="221"/>
        <v/>
      </c>
      <c r="Q451" s="422" t="str">
        <f t="shared" si="222"/>
        <v/>
      </c>
      <c r="R451" s="423" t="str">
        <f t="shared" si="223"/>
        <v/>
      </c>
      <c r="S451" s="424" t="str">
        <f t="shared" si="224"/>
        <v/>
      </c>
      <c r="T451" s="425" t="str">
        <f t="shared" si="225"/>
        <v/>
      </c>
      <c r="U451" s="425" t="str">
        <f t="shared" si="226"/>
        <v/>
      </c>
      <c r="V451" s="426" t="str">
        <f t="shared" si="227"/>
        <v/>
      </c>
      <c r="W451" s="38"/>
      <c r="X451" s="29" t="str">
        <f t="shared" si="208"/>
        <v/>
      </c>
      <c r="Y451" s="6" t="e">
        <f t="shared" si="209"/>
        <v>#N/A</v>
      </c>
      <c r="Z451" s="6" t="e">
        <f t="shared" si="210"/>
        <v>#N/A</v>
      </c>
      <c r="AA451" s="6" t="e">
        <f t="shared" si="211"/>
        <v>#N/A</v>
      </c>
      <c r="AB451" s="6" t="str">
        <f t="shared" si="212"/>
        <v/>
      </c>
      <c r="AC451" s="10">
        <f t="shared" si="213"/>
        <v>1</v>
      </c>
      <c r="AD451" s="6" t="e">
        <f t="shared" si="228"/>
        <v>#N/A</v>
      </c>
      <c r="AE451" s="6" t="e">
        <f t="shared" si="229"/>
        <v>#N/A</v>
      </c>
      <c r="AF451" s="6" t="e">
        <f t="shared" si="214"/>
        <v>#N/A</v>
      </c>
      <c r="AG451" s="6" t="e">
        <f t="shared" si="230"/>
        <v>#N/A</v>
      </c>
      <c r="AH451" s="11" t="str">
        <f t="shared" si="215"/>
        <v xml:space="preserve"> </v>
      </c>
      <c r="AI451" s="6" t="e">
        <f t="shared" si="231"/>
        <v>#N/A</v>
      </c>
      <c r="AJ451" s="6" t="e">
        <f t="shared" si="216"/>
        <v>#N/A</v>
      </c>
      <c r="AK451" s="6" t="e">
        <f t="shared" si="232"/>
        <v>#N/A</v>
      </c>
      <c r="AL451" s="6" t="e">
        <f t="shared" si="235"/>
        <v>#N/A</v>
      </c>
      <c r="AM451" s="6" t="e">
        <f t="shared" si="217"/>
        <v>#N/A</v>
      </c>
      <c r="AN451" s="6" t="e">
        <f t="shared" si="233"/>
        <v>#N/A</v>
      </c>
      <c r="AO451" s="6" t="e">
        <f t="shared" si="236"/>
        <v>#N/A</v>
      </c>
      <c r="AP451" s="6" t="e">
        <f t="shared" si="237"/>
        <v>#N/A</v>
      </c>
      <c r="AQ451" s="6" t="e">
        <f t="shared" si="238"/>
        <v>#N/A</v>
      </c>
      <c r="AR451" s="6">
        <f t="shared" si="218"/>
        <v>0</v>
      </c>
      <c r="AS451" s="6" t="e">
        <f t="shared" si="234"/>
        <v>#N/A</v>
      </c>
      <c r="AT451" s="6" t="str">
        <f t="shared" si="219"/>
        <v/>
      </c>
      <c r="AU451" s="6" t="str">
        <f t="shared" si="220"/>
        <v/>
      </c>
      <c r="AV451" s="6" t="str">
        <f t="shared" si="239"/>
        <v/>
      </c>
      <c r="AW451" s="103"/>
      <c r="BC451" s="3" t="s">
        <v>964</v>
      </c>
    </row>
    <row r="452" spans="1:55" s="12" customFormat="1" ht="13.5" customHeight="1" x14ac:dyDescent="0.2">
      <c r="A452" s="163">
        <v>437</v>
      </c>
      <c r="B452" s="7"/>
      <c r="C452" s="7"/>
      <c r="D452" s="120"/>
      <c r="E452" s="7"/>
      <c r="F452" s="7"/>
      <c r="G452" s="219"/>
      <c r="H452" s="7"/>
      <c r="I452" s="7"/>
      <c r="J452" s="9"/>
      <c r="K452" s="843"/>
      <c r="L452" s="838"/>
      <c r="M452" s="428"/>
      <c r="N452" s="429"/>
      <c r="O452" s="430"/>
      <c r="P452" s="422" t="str">
        <f t="shared" si="221"/>
        <v/>
      </c>
      <c r="Q452" s="422" t="str">
        <f t="shared" si="222"/>
        <v/>
      </c>
      <c r="R452" s="423" t="str">
        <f t="shared" si="223"/>
        <v/>
      </c>
      <c r="S452" s="424" t="str">
        <f t="shared" si="224"/>
        <v/>
      </c>
      <c r="T452" s="425" t="str">
        <f t="shared" si="225"/>
        <v/>
      </c>
      <c r="U452" s="425" t="str">
        <f t="shared" si="226"/>
        <v/>
      </c>
      <c r="V452" s="426" t="str">
        <f t="shared" si="227"/>
        <v/>
      </c>
      <c r="W452" s="38"/>
      <c r="X452" s="29" t="str">
        <f t="shared" si="208"/>
        <v/>
      </c>
      <c r="Y452" s="6" t="e">
        <f t="shared" si="209"/>
        <v>#N/A</v>
      </c>
      <c r="Z452" s="6" t="e">
        <f t="shared" si="210"/>
        <v>#N/A</v>
      </c>
      <c r="AA452" s="6" t="e">
        <f t="shared" si="211"/>
        <v>#N/A</v>
      </c>
      <c r="AB452" s="6" t="str">
        <f t="shared" si="212"/>
        <v/>
      </c>
      <c r="AC452" s="10">
        <f t="shared" si="213"/>
        <v>1</v>
      </c>
      <c r="AD452" s="6" t="e">
        <f t="shared" si="228"/>
        <v>#N/A</v>
      </c>
      <c r="AE452" s="6" t="e">
        <f t="shared" si="229"/>
        <v>#N/A</v>
      </c>
      <c r="AF452" s="6" t="e">
        <f t="shared" si="214"/>
        <v>#N/A</v>
      </c>
      <c r="AG452" s="6" t="e">
        <f t="shared" si="230"/>
        <v>#N/A</v>
      </c>
      <c r="AH452" s="11" t="str">
        <f t="shared" si="215"/>
        <v xml:space="preserve"> </v>
      </c>
      <c r="AI452" s="6" t="e">
        <f t="shared" si="231"/>
        <v>#N/A</v>
      </c>
      <c r="AJ452" s="6" t="e">
        <f t="shared" si="216"/>
        <v>#N/A</v>
      </c>
      <c r="AK452" s="6" t="e">
        <f t="shared" si="232"/>
        <v>#N/A</v>
      </c>
      <c r="AL452" s="6" t="e">
        <f t="shared" si="235"/>
        <v>#N/A</v>
      </c>
      <c r="AM452" s="6" t="e">
        <f t="shared" si="217"/>
        <v>#N/A</v>
      </c>
      <c r="AN452" s="6" t="e">
        <f t="shared" si="233"/>
        <v>#N/A</v>
      </c>
      <c r="AO452" s="6" t="e">
        <f t="shared" si="236"/>
        <v>#N/A</v>
      </c>
      <c r="AP452" s="6" t="e">
        <f t="shared" si="237"/>
        <v>#N/A</v>
      </c>
      <c r="AQ452" s="6" t="e">
        <f t="shared" si="238"/>
        <v>#N/A</v>
      </c>
      <c r="AR452" s="6">
        <f t="shared" si="218"/>
        <v>0</v>
      </c>
      <c r="AS452" s="6" t="e">
        <f t="shared" si="234"/>
        <v>#N/A</v>
      </c>
      <c r="AT452" s="6" t="str">
        <f t="shared" si="219"/>
        <v/>
      </c>
      <c r="AU452" s="6" t="str">
        <f t="shared" si="220"/>
        <v/>
      </c>
      <c r="AV452" s="6" t="str">
        <f t="shared" si="239"/>
        <v/>
      </c>
      <c r="AW452" s="103"/>
      <c r="BC452" s="3" t="s">
        <v>921</v>
      </c>
    </row>
    <row r="453" spans="1:55" s="12" customFormat="1" ht="13.5" customHeight="1" x14ac:dyDescent="0.2">
      <c r="A453" s="163">
        <v>438</v>
      </c>
      <c r="B453" s="7"/>
      <c r="C453" s="7"/>
      <c r="D453" s="120"/>
      <c r="E453" s="7"/>
      <c r="F453" s="7"/>
      <c r="G453" s="219"/>
      <c r="H453" s="7"/>
      <c r="I453" s="7"/>
      <c r="J453" s="9"/>
      <c r="K453" s="843"/>
      <c r="L453" s="838"/>
      <c r="M453" s="428"/>
      <c r="N453" s="429"/>
      <c r="O453" s="430"/>
      <c r="P453" s="422" t="str">
        <f t="shared" si="221"/>
        <v/>
      </c>
      <c r="Q453" s="422" t="str">
        <f t="shared" si="222"/>
        <v/>
      </c>
      <c r="R453" s="423" t="str">
        <f t="shared" si="223"/>
        <v/>
      </c>
      <c r="S453" s="424" t="str">
        <f t="shared" si="224"/>
        <v/>
      </c>
      <c r="T453" s="425" t="str">
        <f t="shared" si="225"/>
        <v/>
      </c>
      <c r="U453" s="425" t="str">
        <f t="shared" si="226"/>
        <v/>
      </c>
      <c r="V453" s="426" t="str">
        <f t="shared" si="227"/>
        <v/>
      </c>
      <c r="W453" s="38"/>
      <c r="X453" s="29" t="str">
        <f t="shared" si="208"/>
        <v/>
      </c>
      <c r="Y453" s="6" t="e">
        <f t="shared" si="209"/>
        <v>#N/A</v>
      </c>
      <c r="Z453" s="6" t="e">
        <f t="shared" si="210"/>
        <v>#N/A</v>
      </c>
      <c r="AA453" s="6" t="e">
        <f t="shared" si="211"/>
        <v>#N/A</v>
      </c>
      <c r="AB453" s="6" t="str">
        <f t="shared" si="212"/>
        <v/>
      </c>
      <c r="AC453" s="10">
        <f t="shared" si="213"/>
        <v>1</v>
      </c>
      <c r="AD453" s="6" t="e">
        <f t="shared" si="228"/>
        <v>#N/A</v>
      </c>
      <c r="AE453" s="6" t="e">
        <f t="shared" si="229"/>
        <v>#N/A</v>
      </c>
      <c r="AF453" s="6" t="e">
        <f t="shared" si="214"/>
        <v>#N/A</v>
      </c>
      <c r="AG453" s="6" t="e">
        <f t="shared" si="230"/>
        <v>#N/A</v>
      </c>
      <c r="AH453" s="11" t="str">
        <f t="shared" si="215"/>
        <v xml:space="preserve"> </v>
      </c>
      <c r="AI453" s="6" t="e">
        <f t="shared" si="231"/>
        <v>#N/A</v>
      </c>
      <c r="AJ453" s="6" t="e">
        <f t="shared" si="216"/>
        <v>#N/A</v>
      </c>
      <c r="AK453" s="6" t="e">
        <f t="shared" si="232"/>
        <v>#N/A</v>
      </c>
      <c r="AL453" s="6" t="e">
        <f t="shared" si="235"/>
        <v>#N/A</v>
      </c>
      <c r="AM453" s="6" t="e">
        <f t="shared" si="217"/>
        <v>#N/A</v>
      </c>
      <c r="AN453" s="6" t="e">
        <f t="shared" si="233"/>
        <v>#N/A</v>
      </c>
      <c r="AO453" s="6" t="e">
        <f t="shared" si="236"/>
        <v>#N/A</v>
      </c>
      <c r="AP453" s="6" t="e">
        <f t="shared" si="237"/>
        <v>#N/A</v>
      </c>
      <c r="AQ453" s="6" t="e">
        <f t="shared" si="238"/>
        <v>#N/A</v>
      </c>
      <c r="AR453" s="6">
        <f t="shared" si="218"/>
        <v>0</v>
      </c>
      <c r="AS453" s="6" t="e">
        <f t="shared" si="234"/>
        <v>#N/A</v>
      </c>
      <c r="AT453" s="6" t="str">
        <f t="shared" si="219"/>
        <v/>
      </c>
      <c r="AU453" s="6" t="str">
        <f t="shared" si="220"/>
        <v/>
      </c>
      <c r="AV453" s="6" t="str">
        <f t="shared" si="239"/>
        <v/>
      </c>
      <c r="AW453" s="103"/>
      <c r="BC453" s="3" t="s">
        <v>928</v>
      </c>
    </row>
    <row r="454" spans="1:55" s="12" customFormat="1" ht="13.5" customHeight="1" x14ac:dyDescent="0.2">
      <c r="A454" s="163">
        <v>439</v>
      </c>
      <c r="B454" s="7"/>
      <c r="C454" s="7"/>
      <c r="D454" s="120"/>
      <c r="E454" s="7"/>
      <c r="F454" s="7"/>
      <c r="G454" s="219"/>
      <c r="H454" s="7"/>
      <c r="I454" s="7"/>
      <c r="J454" s="9"/>
      <c r="K454" s="843"/>
      <c r="L454" s="838"/>
      <c r="M454" s="428"/>
      <c r="N454" s="429"/>
      <c r="O454" s="430"/>
      <c r="P454" s="422" t="str">
        <f t="shared" si="221"/>
        <v/>
      </c>
      <c r="Q454" s="422" t="str">
        <f t="shared" si="222"/>
        <v/>
      </c>
      <c r="R454" s="423" t="str">
        <f t="shared" si="223"/>
        <v/>
      </c>
      <c r="S454" s="424" t="str">
        <f t="shared" si="224"/>
        <v/>
      </c>
      <c r="T454" s="425" t="str">
        <f t="shared" si="225"/>
        <v/>
      </c>
      <c r="U454" s="425" t="str">
        <f t="shared" si="226"/>
        <v/>
      </c>
      <c r="V454" s="426" t="str">
        <f t="shared" si="227"/>
        <v/>
      </c>
      <c r="W454" s="38"/>
      <c r="X454" s="29" t="str">
        <f t="shared" si="208"/>
        <v/>
      </c>
      <c r="Y454" s="6" t="e">
        <f t="shared" si="209"/>
        <v>#N/A</v>
      </c>
      <c r="Z454" s="6" t="e">
        <f t="shared" si="210"/>
        <v>#N/A</v>
      </c>
      <c r="AA454" s="6" t="e">
        <f t="shared" si="211"/>
        <v>#N/A</v>
      </c>
      <c r="AB454" s="6" t="str">
        <f t="shared" si="212"/>
        <v/>
      </c>
      <c r="AC454" s="10">
        <f t="shared" si="213"/>
        <v>1</v>
      </c>
      <c r="AD454" s="6" t="e">
        <f t="shared" si="228"/>
        <v>#N/A</v>
      </c>
      <c r="AE454" s="6" t="e">
        <f t="shared" si="229"/>
        <v>#N/A</v>
      </c>
      <c r="AF454" s="6" t="e">
        <f t="shared" si="214"/>
        <v>#N/A</v>
      </c>
      <c r="AG454" s="6" t="e">
        <f t="shared" si="230"/>
        <v>#N/A</v>
      </c>
      <c r="AH454" s="11" t="str">
        <f t="shared" si="215"/>
        <v xml:space="preserve"> </v>
      </c>
      <c r="AI454" s="6" t="e">
        <f t="shared" si="231"/>
        <v>#N/A</v>
      </c>
      <c r="AJ454" s="6" t="e">
        <f t="shared" si="216"/>
        <v>#N/A</v>
      </c>
      <c r="AK454" s="6" t="e">
        <f t="shared" si="232"/>
        <v>#N/A</v>
      </c>
      <c r="AL454" s="6" t="e">
        <f t="shared" si="235"/>
        <v>#N/A</v>
      </c>
      <c r="AM454" s="6" t="e">
        <f t="shared" si="217"/>
        <v>#N/A</v>
      </c>
      <c r="AN454" s="6" t="e">
        <f t="shared" si="233"/>
        <v>#N/A</v>
      </c>
      <c r="AO454" s="6" t="e">
        <f t="shared" si="236"/>
        <v>#N/A</v>
      </c>
      <c r="AP454" s="6" t="e">
        <f t="shared" si="237"/>
        <v>#N/A</v>
      </c>
      <c r="AQ454" s="6" t="e">
        <f t="shared" si="238"/>
        <v>#N/A</v>
      </c>
      <c r="AR454" s="6">
        <f t="shared" si="218"/>
        <v>0</v>
      </c>
      <c r="AS454" s="6" t="e">
        <f t="shared" si="234"/>
        <v>#N/A</v>
      </c>
      <c r="AT454" s="6" t="str">
        <f t="shared" si="219"/>
        <v/>
      </c>
      <c r="AU454" s="6" t="str">
        <f t="shared" si="220"/>
        <v/>
      </c>
      <c r="AV454" s="6" t="str">
        <f t="shared" si="239"/>
        <v/>
      </c>
      <c r="AW454" s="103"/>
      <c r="BC454" s="3" t="s">
        <v>965</v>
      </c>
    </row>
    <row r="455" spans="1:55" s="12" customFormat="1" ht="13.5" customHeight="1" x14ac:dyDescent="0.2">
      <c r="A455" s="163">
        <v>440</v>
      </c>
      <c r="B455" s="7"/>
      <c r="C455" s="7"/>
      <c r="D455" s="120"/>
      <c r="E455" s="7"/>
      <c r="F455" s="7"/>
      <c r="G455" s="219"/>
      <c r="H455" s="7"/>
      <c r="I455" s="7"/>
      <c r="J455" s="9"/>
      <c r="K455" s="843"/>
      <c r="L455" s="838"/>
      <c r="M455" s="428"/>
      <c r="N455" s="429"/>
      <c r="O455" s="430"/>
      <c r="P455" s="422" t="str">
        <f t="shared" si="221"/>
        <v/>
      </c>
      <c r="Q455" s="422" t="str">
        <f t="shared" si="222"/>
        <v/>
      </c>
      <c r="R455" s="423" t="str">
        <f t="shared" si="223"/>
        <v/>
      </c>
      <c r="S455" s="424" t="str">
        <f t="shared" si="224"/>
        <v/>
      </c>
      <c r="T455" s="425" t="str">
        <f t="shared" si="225"/>
        <v/>
      </c>
      <c r="U455" s="425" t="str">
        <f t="shared" si="226"/>
        <v/>
      </c>
      <c r="V455" s="426" t="str">
        <f t="shared" si="227"/>
        <v/>
      </c>
      <c r="W455" s="38"/>
      <c r="X455" s="29" t="str">
        <f t="shared" si="208"/>
        <v/>
      </c>
      <c r="Y455" s="6" t="e">
        <f t="shared" si="209"/>
        <v>#N/A</v>
      </c>
      <c r="Z455" s="6" t="e">
        <f t="shared" si="210"/>
        <v>#N/A</v>
      </c>
      <c r="AA455" s="6" t="e">
        <f t="shared" si="211"/>
        <v>#N/A</v>
      </c>
      <c r="AB455" s="6" t="str">
        <f t="shared" si="212"/>
        <v/>
      </c>
      <c r="AC455" s="10">
        <f t="shared" si="213"/>
        <v>1</v>
      </c>
      <c r="AD455" s="6" t="e">
        <f t="shared" si="228"/>
        <v>#N/A</v>
      </c>
      <c r="AE455" s="6" t="e">
        <f t="shared" si="229"/>
        <v>#N/A</v>
      </c>
      <c r="AF455" s="6" t="e">
        <f t="shared" si="214"/>
        <v>#N/A</v>
      </c>
      <c r="AG455" s="6" t="e">
        <f t="shared" si="230"/>
        <v>#N/A</v>
      </c>
      <c r="AH455" s="11" t="str">
        <f t="shared" si="215"/>
        <v xml:space="preserve"> </v>
      </c>
      <c r="AI455" s="6" t="e">
        <f t="shared" si="231"/>
        <v>#N/A</v>
      </c>
      <c r="AJ455" s="6" t="e">
        <f t="shared" si="216"/>
        <v>#N/A</v>
      </c>
      <c r="AK455" s="6" t="e">
        <f t="shared" si="232"/>
        <v>#N/A</v>
      </c>
      <c r="AL455" s="6" t="e">
        <f t="shared" si="235"/>
        <v>#N/A</v>
      </c>
      <c r="AM455" s="6" t="e">
        <f t="shared" si="217"/>
        <v>#N/A</v>
      </c>
      <c r="AN455" s="6" t="e">
        <f t="shared" si="233"/>
        <v>#N/A</v>
      </c>
      <c r="AO455" s="6" t="e">
        <f t="shared" si="236"/>
        <v>#N/A</v>
      </c>
      <c r="AP455" s="6" t="e">
        <f t="shared" si="237"/>
        <v>#N/A</v>
      </c>
      <c r="AQ455" s="6" t="e">
        <f t="shared" si="238"/>
        <v>#N/A</v>
      </c>
      <c r="AR455" s="6">
        <f t="shared" si="218"/>
        <v>0</v>
      </c>
      <c r="AS455" s="6" t="e">
        <f t="shared" si="234"/>
        <v>#N/A</v>
      </c>
      <c r="AT455" s="6" t="str">
        <f t="shared" si="219"/>
        <v/>
      </c>
      <c r="AU455" s="6" t="str">
        <f t="shared" si="220"/>
        <v/>
      </c>
      <c r="AV455" s="6" t="str">
        <f t="shared" si="239"/>
        <v/>
      </c>
      <c r="AW455" s="103"/>
      <c r="BC455" s="3" t="s">
        <v>922</v>
      </c>
    </row>
    <row r="456" spans="1:55" s="12" customFormat="1" ht="13.5" customHeight="1" x14ac:dyDescent="0.2">
      <c r="A456" s="163">
        <v>441</v>
      </c>
      <c r="B456" s="7"/>
      <c r="C456" s="7"/>
      <c r="D456" s="120"/>
      <c r="E456" s="7"/>
      <c r="F456" s="7"/>
      <c r="G456" s="219"/>
      <c r="H456" s="7"/>
      <c r="I456" s="7"/>
      <c r="J456" s="9"/>
      <c r="K456" s="843"/>
      <c r="L456" s="838"/>
      <c r="M456" s="428"/>
      <c r="N456" s="429"/>
      <c r="O456" s="430"/>
      <c r="P456" s="422" t="str">
        <f t="shared" si="221"/>
        <v/>
      </c>
      <c r="Q456" s="422" t="str">
        <f t="shared" si="222"/>
        <v/>
      </c>
      <c r="R456" s="423" t="str">
        <f t="shared" si="223"/>
        <v/>
      </c>
      <c r="S456" s="424" t="str">
        <f t="shared" si="224"/>
        <v/>
      </c>
      <c r="T456" s="425" t="str">
        <f t="shared" si="225"/>
        <v/>
      </c>
      <c r="U456" s="425" t="str">
        <f t="shared" si="226"/>
        <v/>
      </c>
      <c r="V456" s="426" t="str">
        <f t="shared" si="227"/>
        <v/>
      </c>
      <c r="W456" s="38"/>
      <c r="X456" s="29" t="str">
        <f t="shared" si="208"/>
        <v/>
      </c>
      <c r="Y456" s="6" t="e">
        <f t="shared" si="209"/>
        <v>#N/A</v>
      </c>
      <c r="Z456" s="6" t="e">
        <f t="shared" si="210"/>
        <v>#N/A</v>
      </c>
      <c r="AA456" s="6" t="e">
        <f t="shared" si="211"/>
        <v>#N/A</v>
      </c>
      <c r="AB456" s="6" t="str">
        <f t="shared" si="212"/>
        <v/>
      </c>
      <c r="AC456" s="10">
        <f t="shared" si="213"/>
        <v>1</v>
      </c>
      <c r="AD456" s="6" t="e">
        <f t="shared" si="228"/>
        <v>#N/A</v>
      </c>
      <c r="AE456" s="6" t="e">
        <f t="shared" si="229"/>
        <v>#N/A</v>
      </c>
      <c r="AF456" s="6" t="e">
        <f t="shared" si="214"/>
        <v>#N/A</v>
      </c>
      <c r="AG456" s="6" t="e">
        <f t="shared" si="230"/>
        <v>#N/A</v>
      </c>
      <c r="AH456" s="11" t="str">
        <f t="shared" si="215"/>
        <v xml:space="preserve"> </v>
      </c>
      <c r="AI456" s="6" t="e">
        <f t="shared" si="231"/>
        <v>#N/A</v>
      </c>
      <c r="AJ456" s="6" t="e">
        <f t="shared" si="216"/>
        <v>#N/A</v>
      </c>
      <c r="AK456" s="6" t="e">
        <f t="shared" si="232"/>
        <v>#N/A</v>
      </c>
      <c r="AL456" s="6" t="e">
        <f t="shared" si="235"/>
        <v>#N/A</v>
      </c>
      <c r="AM456" s="6" t="e">
        <f t="shared" si="217"/>
        <v>#N/A</v>
      </c>
      <c r="AN456" s="6" t="e">
        <f t="shared" si="233"/>
        <v>#N/A</v>
      </c>
      <c r="AO456" s="6" t="e">
        <f t="shared" si="236"/>
        <v>#N/A</v>
      </c>
      <c r="AP456" s="6" t="e">
        <f t="shared" si="237"/>
        <v>#N/A</v>
      </c>
      <c r="AQ456" s="6" t="e">
        <f t="shared" si="238"/>
        <v>#N/A</v>
      </c>
      <c r="AR456" s="6">
        <f t="shared" si="218"/>
        <v>0</v>
      </c>
      <c r="AS456" s="6" t="e">
        <f t="shared" si="234"/>
        <v>#N/A</v>
      </c>
      <c r="AT456" s="6" t="str">
        <f t="shared" si="219"/>
        <v/>
      </c>
      <c r="AU456" s="6" t="str">
        <f t="shared" si="220"/>
        <v/>
      </c>
      <c r="AV456" s="6" t="str">
        <f t="shared" si="239"/>
        <v/>
      </c>
      <c r="AW456" s="103"/>
      <c r="BC456" s="3" t="s">
        <v>929</v>
      </c>
    </row>
    <row r="457" spans="1:55" s="12" customFormat="1" ht="13.5" customHeight="1" x14ac:dyDescent="0.2">
      <c r="A457" s="163">
        <v>442</v>
      </c>
      <c r="B457" s="7"/>
      <c r="C457" s="7"/>
      <c r="D457" s="120"/>
      <c r="E457" s="7"/>
      <c r="F457" s="7"/>
      <c r="G457" s="219"/>
      <c r="H457" s="7"/>
      <c r="I457" s="7"/>
      <c r="J457" s="9"/>
      <c r="K457" s="843"/>
      <c r="L457" s="838"/>
      <c r="M457" s="428"/>
      <c r="N457" s="429"/>
      <c r="O457" s="430"/>
      <c r="P457" s="422" t="str">
        <f t="shared" si="221"/>
        <v/>
      </c>
      <c r="Q457" s="422" t="str">
        <f t="shared" si="222"/>
        <v/>
      </c>
      <c r="R457" s="423" t="str">
        <f t="shared" si="223"/>
        <v/>
      </c>
      <c r="S457" s="424" t="str">
        <f t="shared" si="224"/>
        <v/>
      </c>
      <c r="T457" s="425" t="str">
        <f t="shared" si="225"/>
        <v/>
      </c>
      <c r="U457" s="425" t="str">
        <f t="shared" si="226"/>
        <v/>
      </c>
      <c r="V457" s="426" t="str">
        <f t="shared" si="227"/>
        <v/>
      </c>
      <c r="W457" s="38"/>
      <c r="X457" s="29" t="str">
        <f t="shared" si="208"/>
        <v/>
      </c>
      <c r="Y457" s="6" t="e">
        <f t="shared" si="209"/>
        <v>#N/A</v>
      </c>
      <c r="Z457" s="6" t="e">
        <f t="shared" si="210"/>
        <v>#N/A</v>
      </c>
      <c r="AA457" s="6" t="e">
        <f t="shared" si="211"/>
        <v>#N/A</v>
      </c>
      <c r="AB457" s="6" t="str">
        <f t="shared" si="212"/>
        <v/>
      </c>
      <c r="AC457" s="10">
        <f t="shared" si="213"/>
        <v>1</v>
      </c>
      <c r="AD457" s="6" t="e">
        <f t="shared" si="228"/>
        <v>#N/A</v>
      </c>
      <c r="AE457" s="6" t="e">
        <f t="shared" si="229"/>
        <v>#N/A</v>
      </c>
      <c r="AF457" s="6" t="e">
        <f t="shared" si="214"/>
        <v>#N/A</v>
      </c>
      <c r="AG457" s="6" t="e">
        <f t="shared" si="230"/>
        <v>#N/A</v>
      </c>
      <c r="AH457" s="11" t="str">
        <f t="shared" si="215"/>
        <v xml:space="preserve"> </v>
      </c>
      <c r="AI457" s="6" t="e">
        <f t="shared" si="231"/>
        <v>#N/A</v>
      </c>
      <c r="AJ457" s="6" t="e">
        <f t="shared" si="216"/>
        <v>#N/A</v>
      </c>
      <c r="AK457" s="6" t="e">
        <f t="shared" si="232"/>
        <v>#N/A</v>
      </c>
      <c r="AL457" s="6" t="e">
        <f t="shared" si="235"/>
        <v>#N/A</v>
      </c>
      <c r="AM457" s="6" t="e">
        <f t="shared" si="217"/>
        <v>#N/A</v>
      </c>
      <c r="AN457" s="6" t="e">
        <f t="shared" si="233"/>
        <v>#N/A</v>
      </c>
      <c r="AO457" s="6" t="e">
        <f t="shared" si="236"/>
        <v>#N/A</v>
      </c>
      <c r="AP457" s="6" t="e">
        <f t="shared" si="237"/>
        <v>#N/A</v>
      </c>
      <c r="AQ457" s="6" t="e">
        <f t="shared" si="238"/>
        <v>#N/A</v>
      </c>
      <c r="AR457" s="6">
        <f t="shared" si="218"/>
        <v>0</v>
      </c>
      <c r="AS457" s="6" t="e">
        <f t="shared" si="234"/>
        <v>#N/A</v>
      </c>
      <c r="AT457" s="6" t="str">
        <f t="shared" si="219"/>
        <v/>
      </c>
      <c r="AU457" s="6" t="str">
        <f t="shared" si="220"/>
        <v/>
      </c>
      <c r="AV457" s="6" t="str">
        <f t="shared" si="239"/>
        <v/>
      </c>
      <c r="AW457" s="103"/>
      <c r="BC457" s="3" t="s">
        <v>777</v>
      </c>
    </row>
    <row r="458" spans="1:55" s="12" customFormat="1" ht="13.5" customHeight="1" x14ac:dyDescent="0.2">
      <c r="A458" s="163">
        <v>443</v>
      </c>
      <c r="B458" s="7"/>
      <c r="C458" s="7"/>
      <c r="D458" s="120"/>
      <c r="E458" s="7"/>
      <c r="F458" s="7"/>
      <c r="G458" s="219"/>
      <c r="H458" s="7"/>
      <c r="I458" s="7"/>
      <c r="J458" s="9"/>
      <c r="K458" s="843"/>
      <c r="L458" s="838"/>
      <c r="M458" s="428"/>
      <c r="N458" s="429"/>
      <c r="O458" s="430"/>
      <c r="P458" s="422" t="str">
        <f t="shared" si="221"/>
        <v/>
      </c>
      <c r="Q458" s="422" t="str">
        <f t="shared" si="222"/>
        <v/>
      </c>
      <c r="R458" s="423" t="str">
        <f t="shared" si="223"/>
        <v/>
      </c>
      <c r="S458" s="424" t="str">
        <f t="shared" si="224"/>
        <v/>
      </c>
      <c r="T458" s="425" t="str">
        <f t="shared" si="225"/>
        <v/>
      </c>
      <c r="U458" s="425" t="str">
        <f t="shared" si="226"/>
        <v/>
      </c>
      <c r="V458" s="426" t="str">
        <f t="shared" si="227"/>
        <v/>
      </c>
      <c r="W458" s="38"/>
      <c r="X458" s="29" t="str">
        <f t="shared" si="208"/>
        <v/>
      </c>
      <c r="Y458" s="6" t="e">
        <f t="shared" si="209"/>
        <v>#N/A</v>
      </c>
      <c r="Z458" s="6" t="e">
        <f t="shared" si="210"/>
        <v>#N/A</v>
      </c>
      <c r="AA458" s="6" t="e">
        <f t="shared" si="211"/>
        <v>#N/A</v>
      </c>
      <c r="AB458" s="6" t="str">
        <f t="shared" si="212"/>
        <v/>
      </c>
      <c r="AC458" s="10">
        <f t="shared" si="213"/>
        <v>1</v>
      </c>
      <c r="AD458" s="6" t="e">
        <f t="shared" si="228"/>
        <v>#N/A</v>
      </c>
      <c r="AE458" s="6" t="e">
        <f t="shared" si="229"/>
        <v>#N/A</v>
      </c>
      <c r="AF458" s="6" t="e">
        <f t="shared" si="214"/>
        <v>#N/A</v>
      </c>
      <c r="AG458" s="6" t="e">
        <f t="shared" si="230"/>
        <v>#N/A</v>
      </c>
      <c r="AH458" s="11" t="str">
        <f t="shared" si="215"/>
        <v xml:space="preserve"> </v>
      </c>
      <c r="AI458" s="6" t="e">
        <f t="shared" si="231"/>
        <v>#N/A</v>
      </c>
      <c r="AJ458" s="6" t="e">
        <f t="shared" si="216"/>
        <v>#N/A</v>
      </c>
      <c r="AK458" s="6" t="e">
        <f t="shared" si="232"/>
        <v>#N/A</v>
      </c>
      <c r="AL458" s="6" t="e">
        <f t="shared" si="235"/>
        <v>#N/A</v>
      </c>
      <c r="AM458" s="6" t="e">
        <f t="shared" si="217"/>
        <v>#N/A</v>
      </c>
      <c r="AN458" s="6" t="e">
        <f t="shared" si="233"/>
        <v>#N/A</v>
      </c>
      <c r="AO458" s="6" t="e">
        <f t="shared" si="236"/>
        <v>#N/A</v>
      </c>
      <c r="AP458" s="6" t="e">
        <f t="shared" si="237"/>
        <v>#N/A</v>
      </c>
      <c r="AQ458" s="6" t="e">
        <f t="shared" si="238"/>
        <v>#N/A</v>
      </c>
      <c r="AR458" s="6">
        <f t="shared" si="218"/>
        <v>0</v>
      </c>
      <c r="AS458" s="6" t="e">
        <f t="shared" si="234"/>
        <v>#N/A</v>
      </c>
      <c r="AT458" s="6" t="str">
        <f t="shared" si="219"/>
        <v/>
      </c>
      <c r="AU458" s="6" t="str">
        <f t="shared" si="220"/>
        <v/>
      </c>
      <c r="AV458" s="6" t="str">
        <f t="shared" si="239"/>
        <v/>
      </c>
      <c r="AW458" s="103"/>
      <c r="BC458" s="3" t="s">
        <v>778</v>
      </c>
    </row>
    <row r="459" spans="1:55" s="12" customFormat="1" ht="13.5" customHeight="1" x14ac:dyDescent="0.2">
      <c r="A459" s="163">
        <v>444</v>
      </c>
      <c r="B459" s="7"/>
      <c r="C459" s="7"/>
      <c r="D459" s="120"/>
      <c r="E459" s="7"/>
      <c r="F459" s="7"/>
      <c r="G459" s="219"/>
      <c r="H459" s="7"/>
      <c r="I459" s="7"/>
      <c r="J459" s="9"/>
      <c r="K459" s="843"/>
      <c r="L459" s="838"/>
      <c r="M459" s="428"/>
      <c r="N459" s="429"/>
      <c r="O459" s="430"/>
      <c r="P459" s="422" t="str">
        <f t="shared" si="221"/>
        <v/>
      </c>
      <c r="Q459" s="422" t="str">
        <f t="shared" si="222"/>
        <v/>
      </c>
      <c r="R459" s="423" t="str">
        <f t="shared" si="223"/>
        <v/>
      </c>
      <c r="S459" s="424" t="str">
        <f t="shared" si="224"/>
        <v/>
      </c>
      <c r="T459" s="425" t="str">
        <f t="shared" si="225"/>
        <v/>
      </c>
      <c r="U459" s="425" t="str">
        <f t="shared" si="226"/>
        <v/>
      </c>
      <c r="V459" s="426" t="str">
        <f t="shared" si="227"/>
        <v/>
      </c>
      <c r="W459" s="38"/>
      <c r="X459" s="29" t="str">
        <f t="shared" si="208"/>
        <v/>
      </c>
      <c r="Y459" s="6" t="e">
        <f t="shared" si="209"/>
        <v>#N/A</v>
      </c>
      <c r="Z459" s="6" t="e">
        <f t="shared" si="210"/>
        <v>#N/A</v>
      </c>
      <c r="AA459" s="6" t="e">
        <f t="shared" si="211"/>
        <v>#N/A</v>
      </c>
      <c r="AB459" s="6" t="str">
        <f t="shared" si="212"/>
        <v/>
      </c>
      <c r="AC459" s="10">
        <f t="shared" si="213"/>
        <v>1</v>
      </c>
      <c r="AD459" s="6" t="e">
        <f t="shared" si="228"/>
        <v>#N/A</v>
      </c>
      <c r="AE459" s="6" t="e">
        <f t="shared" si="229"/>
        <v>#N/A</v>
      </c>
      <c r="AF459" s="6" t="e">
        <f t="shared" si="214"/>
        <v>#N/A</v>
      </c>
      <c r="AG459" s="6" t="e">
        <f t="shared" si="230"/>
        <v>#N/A</v>
      </c>
      <c r="AH459" s="11" t="str">
        <f t="shared" si="215"/>
        <v xml:space="preserve"> </v>
      </c>
      <c r="AI459" s="6" t="e">
        <f t="shared" si="231"/>
        <v>#N/A</v>
      </c>
      <c r="AJ459" s="6" t="e">
        <f t="shared" si="216"/>
        <v>#N/A</v>
      </c>
      <c r="AK459" s="6" t="e">
        <f t="shared" si="232"/>
        <v>#N/A</v>
      </c>
      <c r="AL459" s="6" t="e">
        <f t="shared" si="235"/>
        <v>#N/A</v>
      </c>
      <c r="AM459" s="6" t="e">
        <f t="shared" si="217"/>
        <v>#N/A</v>
      </c>
      <c r="AN459" s="6" t="e">
        <f t="shared" si="233"/>
        <v>#N/A</v>
      </c>
      <c r="AO459" s="6" t="e">
        <f t="shared" si="236"/>
        <v>#N/A</v>
      </c>
      <c r="AP459" s="6" t="e">
        <f t="shared" si="237"/>
        <v>#N/A</v>
      </c>
      <c r="AQ459" s="6" t="e">
        <f t="shared" si="238"/>
        <v>#N/A</v>
      </c>
      <c r="AR459" s="6">
        <f t="shared" si="218"/>
        <v>0</v>
      </c>
      <c r="AS459" s="6" t="e">
        <f t="shared" si="234"/>
        <v>#N/A</v>
      </c>
      <c r="AT459" s="6" t="str">
        <f t="shared" si="219"/>
        <v/>
      </c>
      <c r="AU459" s="6" t="str">
        <f t="shared" si="220"/>
        <v/>
      </c>
      <c r="AV459" s="6" t="str">
        <f t="shared" si="239"/>
        <v/>
      </c>
      <c r="AW459" s="103"/>
      <c r="BC459" s="3" t="s">
        <v>779</v>
      </c>
    </row>
    <row r="460" spans="1:55" s="12" customFormat="1" ht="13.5" customHeight="1" x14ac:dyDescent="0.2">
      <c r="A460" s="163">
        <v>445</v>
      </c>
      <c r="B460" s="7"/>
      <c r="C460" s="7"/>
      <c r="D460" s="120"/>
      <c r="E460" s="7"/>
      <c r="F460" s="7"/>
      <c r="G460" s="219"/>
      <c r="H460" s="7"/>
      <c r="I460" s="7"/>
      <c r="J460" s="9"/>
      <c r="K460" s="843"/>
      <c r="L460" s="838"/>
      <c r="M460" s="428"/>
      <c r="N460" s="429"/>
      <c r="O460" s="430"/>
      <c r="P460" s="422" t="str">
        <f t="shared" si="221"/>
        <v/>
      </c>
      <c r="Q460" s="422" t="str">
        <f t="shared" si="222"/>
        <v/>
      </c>
      <c r="R460" s="423" t="str">
        <f t="shared" si="223"/>
        <v/>
      </c>
      <c r="S460" s="424" t="str">
        <f t="shared" si="224"/>
        <v/>
      </c>
      <c r="T460" s="425" t="str">
        <f t="shared" si="225"/>
        <v/>
      </c>
      <c r="U460" s="425" t="str">
        <f t="shared" si="226"/>
        <v/>
      </c>
      <c r="V460" s="426" t="str">
        <f t="shared" si="227"/>
        <v/>
      </c>
      <c r="W460" s="38"/>
      <c r="X460" s="29" t="str">
        <f t="shared" si="208"/>
        <v/>
      </c>
      <c r="Y460" s="6" t="e">
        <f t="shared" si="209"/>
        <v>#N/A</v>
      </c>
      <c r="Z460" s="6" t="e">
        <f t="shared" si="210"/>
        <v>#N/A</v>
      </c>
      <c r="AA460" s="6" t="e">
        <f t="shared" si="211"/>
        <v>#N/A</v>
      </c>
      <c r="AB460" s="6" t="str">
        <f t="shared" si="212"/>
        <v/>
      </c>
      <c r="AC460" s="10">
        <f t="shared" si="213"/>
        <v>1</v>
      </c>
      <c r="AD460" s="6" t="e">
        <f t="shared" si="228"/>
        <v>#N/A</v>
      </c>
      <c r="AE460" s="6" t="e">
        <f t="shared" si="229"/>
        <v>#N/A</v>
      </c>
      <c r="AF460" s="6" t="e">
        <f t="shared" si="214"/>
        <v>#N/A</v>
      </c>
      <c r="AG460" s="6" t="e">
        <f t="shared" si="230"/>
        <v>#N/A</v>
      </c>
      <c r="AH460" s="11" t="str">
        <f t="shared" si="215"/>
        <v xml:space="preserve"> </v>
      </c>
      <c r="AI460" s="6" t="e">
        <f t="shared" si="231"/>
        <v>#N/A</v>
      </c>
      <c r="AJ460" s="6" t="e">
        <f t="shared" si="216"/>
        <v>#N/A</v>
      </c>
      <c r="AK460" s="6" t="e">
        <f t="shared" si="232"/>
        <v>#N/A</v>
      </c>
      <c r="AL460" s="6" t="e">
        <f t="shared" si="235"/>
        <v>#N/A</v>
      </c>
      <c r="AM460" s="6" t="e">
        <f t="shared" si="217"/>
        <v>#N/A</v>
      </c>
      <c r="AN460" s="6" t="e">
        <f t="shared" si="233"/>
        <v>#N/A</v>
      </c>
      <c r="AO460" s="6" t="e">
        <f t="shared" si="236"/>
        <v>#N/A</v>
      </c>
      <c r="AP460" s="6" t="e">
        <f t="shared" si="237"/>
        <v>#N/A</v>
      </c>
      <c r="AQ460" s="6" t="e">
        <f t="shared" si="238"/>
        <v>#N/A</v>
      </c>
      <c r="AR460" s="6">
        <f t="shared" si="218"/>
        <v>0</v>
      </c>
      <c r="AS460" s="6" t="e">
        <f t="shared" si="234"/>
        <v>#N/A</v>
      </c>
      <c r="AT460" s="6" t="str">
        <f t="shared" si="219"/>
        <v/>
      </c>
      <c r="AU460" s="6" t="str">
        <f t="shared" si="220"/>
        <v/>
      </c>
      <c r="AV460" s="6" t="str">
        <f t="shared" si="239"/>
        <v/>
      </c>
      <c r="AW460" s="103"/>
      <c r="BC460" s="3" t="s">
        <v>780</v>
      </c>
    </row>
    <row r="461" spans="1:55" s="12" customFormat="1" ht="13.5" customHeight="1" x14ac:dyDescent="0.2">
      <c r="A461" s="163">
        <v>446</v>
      </c>
      <c r="B461" s="7"/>
      <c r="C461" s="7"/>
      <c r="D461" s="120"/>
      <c r="E461" s="7"/>
      <c r="F461" s="7"/>
      <c r="G461" s="219"/>
      <c r="H461" s="7"/>
      <c r="I461" s="7"/>
      <c r="J461" s="9"/>
      <c r="K461" s="843"/>
      <c r="L461" s="838"/>
      <c r="M461" s="428"/>
      <c r="N461" s="429"/>
      <c r="O461" s="430"/>
      <c r="P461" s="422" t="str">
        <f t="shared" si="221"/>
        <v/>
      </c>
      <c r="Q461" s="422" t="str">
        <f t="shared" si="222"/>
        <v/>
      </c>
      <c r="R461" s="423" t="str">
        <f t="shared" si="223"/>
        <v/>
      </c>
      <c r="S461" s="424" t="str">
        <f t="shared" si="224"/>
        <v/>
      </c>
      <c r="T461" s="425" t="str">
        <f t="shared" si="225"/>
        <v/>
      </c>
      <c r="U461" s="425" t="str">
        <f t="shared" si="226"/>
        <v/>
      </c>
      <c r="V461" s="426" t="str">
        <f t="shared" si="227"/>
        <v/>
      </c>
      <c r="W461" s="38"/>
      <c r="X461" s="29" t="str">
        <f t="shared" si="208"/>
        <v/>
      </c>
      <c r="Y461" s="6" t="e">
        <f t="shared" si="209"/>
        <v>#N/A</v>
      </c>
      <c r="Z461" s="6" t="e">
        <f t="shared" si="210"/>
        <v>#N/A</v>
      </c>
      <c r="AA461" s="6" t="e">
        <f t="shared" si="211"/>
        <v>#N/A</v>
      </c>
      <c r="AB461" s="6" t="str">
        <f t="shared" si="212"/>
        <v/>
      </c>
      <c r="AC461" s="10">
        <f t="shared" si="213"/>
        <v>1</v>
      </c>
      <c r="AD461" s="6" t="e">
        <f t="shared" si="228"/>
        <v>#N/A</v>
      </c>
      <c r="AE461" s="6" t="e">
        <f t="shared" si="229"/>
        <v>#N/A</v>
      </c>
      <c r="AF461" s="6" t="e">
        <f t="shared" si="214"/>
        <v>#N/A</v>
      </c>
      <c r="AG461" s="6" t="e">
        <f t="shared" si="230"/>
        <v>#N/A</v>
      </c>
      <c r="AH461" s="11" t="str">
        <f t="shared" si="215"/>
        <v xml:space="preserve"> </v>
      </c>
      <c r="AI461" s="6" t="e">
        <f t="shared" si="231"/>
        <v>#N/A</v>
      </c>
      <c r="AJ461" s="6" t="e">
        <f t="shared" si="216"/>
        <v>#N/A</v>
      </c>
      <c r="AK461" s="6" t="e">
        <f t="shared" si="232"/>
        <v>#N/A</v>
      </c>
      <c r="AL461" s="6" t="e">
        <f t="shared" si="235"/>
        <v>#N/A</v>
      </c>
      <c r="AM461" s="6" t="e">
        <f t="shared" si="217"/>
        <v>#N/A</v>
      </c>
      <c r="AN461" s="6" t="e">
        <f t="shared" si="233"/>
        <v>#N/A</v>
      </c>
      <c r="AO461" s="6" t="e">
        <f t="shared" si="236"/>
        <v>#N/A</v>
      </c>
      <c r="AP461" s="6" t="e">
        <f t="shared" si="237"/>
        <v>#N/A</v>
      </c>
      <c r="AQ461" s="6" t="e">
        <f t="shared" si="238"/>
        <v>#N/A</v>
      </c>
      <c r="AR461" s="6">
        <f t="shared" si="218"/>
        <v>0</v>
      </c>
      <c r="AS461" s="6" t="e">
        <f t="shared" si="234"/>
        <v>#N/A</v>
      </c>
      <c r="AT461" s="6" t="str">
        <f t="shared" si="219"/>
        <v/>
      </c>
      <c r="AU461" s="6" t="str">
        <f t="shared" si="220"/>
        <v/>
      </c>
      <c r="AV461" s="6" t="str">
        <f t="shared" si="239"/>
        <v/>
      </c>
      <c r="AW461" s="103"/>
      <c r="BC461" s="3" t="s">
        <v>781</v>
      </c>
    </row>
    <row r="462" spans="1:55" s="12" customFormat="1" ht="13.5" customHeight="1" x14ac:dyDescent="0.2">
      <c r="A462" s="163">
        <v>447</v>
      </c>
      <c r="B462" s="7"/>
      <c r="C462" s="7"/>
      <c r="D462" s="120"/>
      <c r="E462" s="7"/>
      <c r="F462" s="7"/>
      <c r="G462" s="219"/>
      <c r="H462" s="7"/>
      <c r="I462" s="7"/>
      <c r="J462" s="9"/>
      <c r="K462" s="843"/>
      <c r="L462" s="838"/>
      <c r="M462" s="428"/>
      <c r="N462" s="429"/>
      <c r="O462" s="430"/>
      <c r="P462" s="422" t="str">
        <f t="shared" si="221"/>
        <v/>
      </c>
      <c r="Q462" s="422" t="str">
        <f t="shared" si="222"/>
        <v/>
      </c>
      <c r="R462" s="423" t="str">
        <f t="shared" si="223"/>
        <v/>
      </c>
      <c r="S462" s="424" t="str">
        <f t="shared" si="224"/>
        <v/>
      </c>
      <c r="T462" s="425" t="str">
        <f t="shared" si="225"/>
        <v/>
      </c>
      <c r="U462" s="425" t="str">
        <f t="shared" si="226"/>
        <v/>
      </c>
      <c r="V462" s="426" t="str">
        <f t="shared" si="227"/>
        <v/>
      </c>
      <c r="W462" s="38"/>
      <c r="X462" s="29" t="str">
        <f t="shared" si="208"/>
        <v/>
      </c>
      <c r="Y462" s="6" t="e">
        <f t="shared" si="209"/>
        <v>#N/A</v>
      </c>
      <c r="Z462" s="6" t="e">
        <f t="shared" si="210"/>
        <v>#N/A</v>
      </c>
      <c r="AA462" s="6" t="e">
        <f t="shared" si="211"/>
        <v>#N/A</v>
      </c>
      <c r="AB462" s="6" t="str">
        <f t="shared" si="212"/>
        <v/>
      </c>
      <c r="AC462" s="10">
        <f t="shared" si="213"/>
        <v>1</v>
      </c>
      <c r="AD462" s="6" t="e">
        <f t="shared" si="228"/>
        <v>#N/A</v>
      </c>
      <c r="AE462" s="6" t="e">
        <f t="shared" si="229"/>
        <v>#N/A</v>
      </c>
      <c r="AF462" s="6" t="e">
        <f t="shared" si="214"/>
        <v>#N/A</v>
      </c>
      <c r="AG462" s="6" t="e">
        <f t="shared" si="230"/>
        <v>#N/A</v>
      </c>
      <c r="AH462" s="11" t="str">
        <f t="shared" si="215"/>
        <v xml:space="preserve"> </v>
      </c>
      <c r="AI462" s="6" t="e">
        <f t="shared" si="231"/>
        <v>#N/A</v>
      </c>
      <c r="AJ462" s="6" t="e">
        <f t="shared" si="216"/>
        <v>#N/A</v>
      </c>
      <c r="AK462" s="6" t="e">
        <f t="shared" si="232"/>
        <v>#N/A</v>
      </c>
      <c r="AL462" s="6" t="e">
        <f t="shared" si="235"/>
        <v>#N/A</v>
      </c>
      <c r="AM462" s="6" t="e">
        <f t="shared" si="217"/>
        <v>#N/A</v>
      </c>
      <c r="AN462" s="6" t="e">
        <f t="shared" si="233"/>
        <v>#N/A</v>
      </c>
      <c r="AO462" s="6" t="e">
        <f t="shared" si="236"/>
        <v>#N/A</v>
      </c>
      <c r="AP462" s="6" t="e">
        <f t="shared" si="237"/>
        <v>#N/A</v>
      </c>
      <c r="AQ462" s="6" t="e">
        <f t="shared" si="238"/>
        <v>#N/A</v>
      </c>
      <c r="AR462" s="6">
        <f t="shared" si="218"/>
        <v>0</v>
      </c>
      <c r="AS462" s="6" t="e">
        <f t="shared" si="234"/>
        <v>#N/A</v>
      </c>
      <c r="AT462" s="6" t="str">
        <f t="shared" si="219"/>
        <v/>
      </c>
      <c r="AU462" s="6" t="str">
        <f t="shared" si="220"/>
        <v/>
      </c>
      <c r="AV462" s="6" t="str">
        <f t="shared" si="239"/>
        <v/>
      </c>
      <c r="AW462" s="103"/>
      <c r="BC462" s="3" t="s">
        <v>782</v>
      </c>
    </row>
    <row r="463" spans="1:55" s="12" customFormat="1" ht="13.5" customHeight="1" x14ac:dyDescent="0.2">
      <c r="A463" s="163">
        <v>448</v>
      </c>
      <c r="B463" s="7"/>
      <c r="C463" s="7"/>
      <c r="D463" s="120"/>
      <c r="E463" s="7"/>
      <c r="F463" s="7"/>
      <c r="G463" s="219"/>
      <c r="H463" s="7"/>
      <c r="I463" s="7"/>
      <c r="J463" s="9"/>
      <c r="K463" s="843"/>
      <c r="L463" s="838"/>
      <c r="M463" s="428"/>
      <c r="N463" s="429"/>
      <c r="O463" s="430"/>
      <c r="P463" s="422" t="str">
        <f t="shared" si="221"/>
        <v/>
      </c>
      <c r="Q463" s="422" t="str">
        <f t="shared" si="222"/>
        <v/>
      </c>
      <c r="R463" s="423" t="str">
        <f t="shared" si="223"/>
        <v/>
      </c>
      <c r="S463" s="424" t="str">
        <f t="shared" si="224"/>
        <v/>
      </c>
      <c r="T463" s="425" t="str">
        <f t="shared" si="225"/>
        <v/>
      </c>
      <c r="U463" s="425" t="str">
        <f t="shared" si="226"/>
        <v/>
      </c>
      <c r="V463" s="426" t="str">
        <f t="shared" si="227"/>
        <v/>
      </c>
      <c r="W463" s="38"/>
      <c r="X463" s="29" t="str">
        <f t="shared" si="208"/>
        <v/>
      </c>
      <c r="Y463" s="6" t="e">
        <f t="shared" si="209"/>
        <v>#N/A</v>
      </c>
      <c r="Z463" s="6" t="e">
        <f t="shared" si="210"/>
        <v>#N/A</v>
      </c>
      <c r="AA463" s="6" t="e">
        <f t="shared" si="211"/>
        <v>#N/A</v>
      </c>
      <c r="AB463" s="6" t="str">
        <f t="shared" si="212"/>
        <v/>
      </c>
      <c r="AC463" s="10">
        <f t="shared" si="213"/>
        <v>1</v>
      </c>
      <c r="AD463" s="6" t="e">
        <f t="shared" si="228"/>
        <v>#N/A</v>
      </c>
      <c r="AE463" s="6" t="e">
        <f t="shared" si="229"/>
        <v>#N/A</v>
      </c>
      <c r="AF463" s="6" t="e">
        <f t="shared" si="214"/>
        <v>#N/A</v>
      </c>
      <c r="AG463" s="6" t="e">
        <f t="shared" si="230"/>
        <v>#N/A</v>
      </c>
      <c r="AH463" s="11" t="str">
        <f t="shared" si="215"/>
        <v xml:space="preserve"> </v>
      </c>
      <c r="AI463" s="6" t="e">
        <f t="shared" si="231"/>
        <v>#N/A</v>
      </c>
      <c r="AJ463" s="6" t="e">
        <f t="shared" si="216"/>
        <v>#N/A</v>
      </c>
      <c r="AK463" s="6" t="e">
        <f t="shared" si="232"/>
        <v>#N/A</v>
      </c>
      <c r="AL463" s="6" t="e">
        <f t="shared" si="235"/>
        <v>#N/A</v>
      </c>
      <c r="AM463" s="6" t="e">
        <f t="shared" si="217"/>
        <v>#N/A</v>
      </c>
      <c r="AN463" s="6" t="e">
        <f t="shared" si="233"/>
        <v>#N/A</v>
      </c>
      <c r="AO463" s="6" t="e">
        <f t="shared" si="236"/>
        <v>#N/A</v>
      </c>
      <c r="AP463" s="6" t="e">
        <f t="shared" si="237"/>
        <v>#N/A</v>
      </c>
      <c r="AQ463" s="6" t="e">
        <f t="shared" si="238"/>
        <v>#N/A</v>
      </c>
      <c r="AR463" s="6">
        <f t="shared" si="218"/>
        <v>0</v>
      </c>
      <c r="AS463" s="6" t="e">
        <f t="shared" si="234"/>
        <v>#N/A</v>
      </c>
      <c r="AT463" s="6" t="str">
        <f t="shared" si="219"/>
        <v/>
      </c>
      <c r="AU463" s="6" t="str">
        <f t="shared" si="220"/>
        <v/>
      </c>
      <c r="AV463" s="6" t="str">
        <f t="shared" si="239"/>
        <v/>
      </c>
      <c r="AW463" s="103"/>
      <c r="BC463" s="3" t="s">
        <v>500</v>
      </c>
    </row>
    <row r="464" spans="1:55" s="12" customFormat="1" ht="13.5" customHeight="1" x14ac:dyDescent="0.2">
      <c r="A464" s="163">
        <v>449</v>
      </c>
      <c r="B464" s="7"/>
      <c r="C464" s="7"/>
      <c r="D464" s="120"/>
      <c r="E464" s="7"/>
      <c r="F464" s="7"/>
      <c r="G464" s="219"/>
      <c r="H464" s="7"/>
      <c r="I464" s="7"/>
      <c r="J464" s="9"/>
      <c r="K464" s="843"/>
      <c r="L464" s="838"/>
      <c r="M464" s="428"/>
      <c r="N464" s="429"/>
      <c r="O464" s="430"/>
      <c r="P464" s="422" t="str">
        <f t="shared" si="221"/>
        <v/>
      </c>
      <c r="Q464" s="422" t="str">
        <f t="shared" si="222"/>
        <v/>
      </c>
      <c r="R464" s="423" t="str">
        <f t="shared" si="223"/>
        <v/>
      </c>
      <c r="S464" s="424" t="str">
        <f t="shared" si="224"/>
        <v/>
      </c>
      <c r="T464" s="425" t="str">
        <f t="shared" si="225"/>
        <v/>
      </c>
      <c r="U464" s="425" t="str">
        <f t="shared" si="226"/>
        <v/>
      </c>
      <c r="V464" s="426" t="str">
        <f t="shared" si="227"/>
        <v/>
      </c>
      <c r="W464" s="38"/>
      <c r="X464" s="29" t="str">
        <f t="shared" ref="X464:X527" si="240">IF(ISBLANK(H464)=TRUE,"",IF(OR(ISBLANK(B464)=TRUE),1,""))</f>
        <v/>
      </c>
      <c r="Y464" s="6" t="e">
        <f t="shared" ref="Y464:Y527" si="241">VLOOKUP(H464,$AX$17:$BA$23,2,FALSE)</f>
        <v>#N/A</v>
      </c>
      <c r="Z464" s="6" t="e">
        <f t="shared" ref="Z464:Z527" si="242">VLOOKUP(H464,$AX$17:$BA$23,3,FALSE)</f>
        <v>#N/A</v>
      </c>
      <c r="AA464" s="6" t="e">
        <f t="shared" ref="AA464:AA527" si="243">VLOOKUP(H464,$AX$17:$BA$23,4,FALSE)</f>
        <v>#N/A</v>
      </c>
      <c r="AB464" s="6" t="str">
        <f t="shared" ref="AB464:AB527" si="244">IF(ISERROR(SEARCH("-",I464,1))=TRUE,ASC(UPPER(I464)),ASC(UPPER(LEFT(I464,SEARCH("-",I464,1)-1))))</f>
        <v/>
      </c>
      <c r="AC464" s="10">
        <f t="shared" ref="AC464:AC527" si="245">IF(J464&gt;3500,J464/1000,1)</f>
        <v>1</v>
      </c>
      <c r="AD464" s="6" t="e">
        <f t="shared" si="228"/>
        <v>#N/A</v>
      </c>
      <c r="AE464" s="6" t="e">
        <f t="shared" si="229"/>
        <v>#N/A</v>
      </c>
      <c r="AF464" s="6" t="e">
        <f t="shared" ref="AF464:AF527" si="246">VLOOKUP(K464,$BF$17:$BG$27,2,FALSE)</f>
        <v>#N/A</v>
      </c>
      <c r="AG464" s="6" t="e">
        <f t="shared" si="230"/>
        <v>#N/A</v>
      </c>
      <c r="AH464" s="11" t="str">
        <f t="shared" ref="AH464:AH527" si="247">IF(OR(ISBLANK(K464)=TRUE,ISBLANK(B464)=TRUE)," ",CONCATENATE(B464,AA464,AD464))</f>
        <v xml:space="preserve"> </v>
      </c>
      <c r="AI464" s="6" t="e">
        <f t="shared" si="231"/>
        <v>#N/A</v>
      </c>
      <c r="AJ464" s="6" t="e">
        <f t="shared" ref="AJ464:AJ527" si="248">IF(AND(L464="あり",AF464="軽"),AL464,AK464)</f>
        <v>#N/A</v>
      </c>
      <c r="AK464" s="6" t="e">
        <f t="shared" si="232"/>
        <v>#N/A</v>
      </c>
      <c r="AL464" s="6" t="e">
        <f t="shared" si="235"/>
        <v>#N/A</v>
      </c>
      <c r="AM464" s="6" t="e">
        <f t="shared" ref="AM464:AM527" si="249">IF(AND(L464="あり",M464="なし",AF464="軽"),AO464,IF(AND(L464="あり",M464="あり(H17なし)",AF464="軽"),AO464,IF(AND(L464="あり",M464="",AF464="軽"),AO464,IF(AND(L464="なし",M464="あり(H17なし)",AF464="軽"),AP464,IF(AND(L464="",M464="あり(H17なし)",AF464="軽"),AP464,IF(AND(M464="あり(H17あり)",AF464="軽"),AQ464,AN464))))))</f>
        <v>#N/A</v>
      </c>
      <c r="AN464" s="6" t="e">
        <f t="shared" si="233"/>
        <v>#N/A</v>
      </c>
      <c r="AO464" s="6" t="e">
        <f t="shared" si="236"/>
        <v>#N/A</v>
      </c>
      <c r="AP464" s="6" t="e">
        <f t="shared" si="237"/>
        <v>#N/A</v>
      </c>
      <c r="AQ464" s="6" t="e">
        <f t="shared" si="238"/>
        <v>#N/A</v>
      </c>
      <c r="AR464" s="6">
        <f t="shared" ref="AR464:AR527" si="250">IF(AND(L464="なし",M464="なし"),0,IF(AND(L464="",M464=""),0,IF(AND(L464="",M464="なし"),0,IF(AND(L464="なし",M464=""),0,1))))</f>
        <v>0</v>
      </c>
      <c r="AS464" s="6" t="e">
        <f t="shared" si="234"/>
        <v>#N/A</v>
      </c>
      <c r="AT464" s="6" t="str">
        <f t="shared" ref="AT464:AT527" si="251">IF(H464="","",VLOOKUP(H464,$AX$17:$BB$25,5,FALSE))</f>
        <v/>
      </c>
      <c r="AU464" s="6" t="str">
        <f t="shared" ref="AU464:AU527" si="252">IF(D464="","",VLOOKUP(CONCATENATE("A",LEFT(D464)),$BQ$17:$BR$26,2,FALSE))</f>
        <v/>
      </c>
      <c r="AV464" s="6" t="str">
        <f t="shared" si="239"/>
        <v/>
      </c>
      <c r="AW464" s="103"/>
      <c r="BC464" s="3" t="s">
        <v>1238</v>
      </c>
    </row>
    <row r="465" spans="1:55" s="12" customFormat="1" ht="13.5" customHeight="1" x14ac:dyDescent="0.2">
      <c r="A465" s="163">
        <v>450</v>
      </c>
      <c r="B465" s="7"/>
      <c r="C465" s="7"/>
      <c r="D465" s="120"/>
      <c r="E465" s="7"/>
      <c r="F465" s="7"/>
      <c r="G465" s="219"/>
      <c r="H465" s="7"/>
      <c r="I465" s="7"/>
      <c r="J465" s="9"/>
      <c r="K465" s="843"/>
      <c r="L465" s="838"/>
      <c r="M465" s="428"/>
      <c r="N465" s="429"/>
      <c r="O465" s="430"/>
      <c r="P465" s="422" t="str">
        <f t="shared" ref="P465:P528" si="253">IF(ISBLANK(K465)=TRUE,"",IF(ISNUMBER(AJ465)=TRUE,AJ465,"エラー"))</f>
        <v/>
      </c>
      <c r="Q465" s="422" t="str">
        <f t="shared" ref="Q465:Q528" si="254">IF(ISBLANK(K465)=TRUE,"",IF(ISNUMBER(AM465)=TRUE,AM465,"エラー"))</f>
        <v/>
      </c>
      <c r="R465" s="423" t="str">
        <f t="shared" ref="R465:R528" si="255">IF(ISBLANK(K465)=TRUE,"",IF(ISNUMBER(AS465)=TRUE,AS465,"エラー"))</f>
        <v/>
      </c>
      <c r="S465" s="424" t="str">
        <f t="shared" ref="S465:S528" si="256">IF(OR(N465="",O465=""),"",N465/O465)</f>
        <v/>
      </c>
      <c r="T465" s="425" t="str">
        <f t="shared" ref="T465:T528" si="257">IF(P465="","",IF(ISERROR(P465*N465*AC465),"エラー",IF(ISBLANK(P465)=TRUE,"エラー",IF(ISBLANK(N465)=TRUE,"エラー",IF(AV465=1,"エラー",P465*N465*AC465/1000)))))</f>
        <v/>
      </c>
      <c r="U465" s="425" t="str">
        <f t="shared" ref="U465:U528" si="258">IF(Q465="","",IF(ISERROR(Q465*N465*AC465),"エラー",IF(ISBLANK(Q465)=TRUE,"エラー",IF(ISBLANK(N465)=TRUE,"エラー",IF(AV465=1,"エラー",Q465*N465*AC465/1000)))))</f>
        <v/>
      </c>
      <c r="V465" s="426" t="str">
        <f t="shared" ref="V465:V528" si="259">IF(R465="","",IF(ISERROR(R465*O465),"エラー",IF(ISBLANK(R465)=TRUE,"エラー",IF(ISBLANK(O465)=TRUE,"エラー",IF(AV465=1,"エラー",R465*O465/1000)))))</f>
        <v/>
      </c>
      <c r="W465" s="38"/>
      <c r="X465" s="29" t="str">
        <f t="shared" si="240"/>
        <v/>
      </c>
      <c r="Y465" s="6" t="e">
        <f t="shared" si="241"/>
        <v>#N/A</v>
      </c>
      <c r="Z465" s="6" t="e">
        <f t="shared" si="242"/>
        <v>#N/A</v>
      </c>
      <c r="AA465" s="6" t="e">
        <f t="shared" si="243"/>
        <v>#N/A</v>
      </c>
      <c r="AB465" s="6" t="str">
        <f t="shared" si="244"/>
        <v/>
      </c>
      <c r="AC465" s="10">
        <f t="shared" si="245"/>
        <v>1</v>
      </c>
      <c r="AD465" s="6" t="e">
        <f t="shared" ref="AD465:AD528" si="260">IF(AA465=9,0,IF(J465&lt;=2500,IF(J465&lt;=1700,1,2),IF(J465&lt;=12000,IF(J465&lt;=3500,3,4),IF(ISERROR(SEARCH(LEFT(I465,1),"LFMRQST")),4,IF(AND(LEN(I465)&lt;&gt;3,AF465&lt;&gt;"軽"),4,5)))))</f>
        <v>#N/A</v>
      </c>
      <c r="AE465" s="6" t="e">
        <f t="shared" ref="AE465:AE528" si="261">IF(AA465=5,0,IF(AA465=9,0,IF(J465&lt;=2500,IF(J465&lt;=1700,1,2),IF(J465&lt;=12000,IF(J465&lt;=3500,3,4),IF(ISERROR(SEARCH(LEFT(I465,1),"LFMRQST")),4,IF(AND(LEN(I465)&lt;&gt;3,AF465&lt;&gt;"軽"),4,5))))))</f>
        <v>#N/A</v>
      </c>
      <c r="AF465" s="6" t="e">
        <f t="shared" si="246"/>
        <v>#N/A</v>
      </c>
      <c r="AG465" s="6" t="e">
        <f t="shared" ref="AG465:AG528" si="262">VLOOKUP(AI465,排出係数表,9,FALSE)</f>
        <v>#N/A</v>
      </c>
      <c r="AH465" s="11" t="str">
        <f t="shared" si="247"/>
        <v xml:space="preserve"> </v>
      </c>
      <c r="AI465" s="6" t="e">
        <f t="shared" ref="AI465:AI528" si="263">CONCATENATE(Y465,AE465,AF465,AB465)</f>
        <v>#N/A</v>
      </c>
      <c r="AJ465" s="6" t="e">
        <f t="shared" si="248"/>
        <v>#N/A</v>
      </c>
      <c r="AK465" s="6" t="e">
        <f t="shared" ref="AK465:AK528" si="264">VLOOKUP(AI465,排出係数表,6,FALSE)</f>
        <v>#N/A</v>
      </c>
      <c r="AL465" s="6" t="e">
        <f t="shared" si="235"/>
        <v>#N/A</v>
      </c>
      <c r="AM465" s="6" t="e">
        <f t="shared" si="249"/>
        <v>#N/A</v>
      </c>
      <c r="AN465" s="6" t="e">
        <f t="shared" ref="AN465:AN528" si="265">VLOOKUP(AI465,排出係数表,7,FALSE)</f>
        <v>#N/A</v>
      </c>
      <c r="AO465" s="6" t="e">
        <f t="shared" si="236"/>
        <v>#N/A</v>
      </c>
      <c r="AP465" s="6" t="e">
        <f t="shared" si="237"/>
        <v>#N/A</v>
      </c>
      <c r="AQ465" s="6" t="e">
        <f t="shared" si="238"/>
        <v>#N/A</v>
      </c>
      <c r="AR465" s="6">
        <f t="shared" si="250"/>
        <v>0</v>
      </c>
      <c r="AS465" s="6" t="e">
        <f t="shared" ref="AS465:AS528" si="266">VLOOKUP(AI465,排出係数表,8,FALSE)</f>
        <v>#N/A</v>
      </c>
      <c r="AT465" s="6" t="str">
        <f t="shared" si="251"/>
        <v/>
      </c>
      <c r="AU465" s="6" t="str">
        <f t="shared" si="252"/>
        <v/>
      </c>
      <c r="AV465" s="6" t="str">
        <f t="shared" si="239"/>
        <v/>
      </c>
      <c r="AW465" s="103"/>
      <c r="BC465" s="3" t="s">
        <v>1239</v>
      </c>
    </row>
    <row r="466" spans="1:55" s="12" customFormat="1" ht="13.5" customHeight="1" x14ac:dyDescent="0.2">
      <c r="A466" s="163">
        <v>451</v>
      </c>
      <c r="B466" s="7"/>
      <c r="C466" s="7"/>
      <c r="D466" s="120"/>
      <c r="E466" s="7"/>
      <c r="F466" s="7"/>
      <c r="G466" s="219"/>
      <c r="H466" s="7"/>
      <c r="I466" s="7"/>
      <c r="J466" s="9"/>
      <c r="K466" s="843"/>
      <c r="L466" s="838"/>
      <c r="M466" s="428"/>
      <c r="N466" s="429"/>
      <c r="O466" s="430"/>
      <c r="P466" s="422" t="str">
        <f t="shared" si="253"/>
        <v/>
      </c>
      <c r="Q466" s="422" t="str">
        <f t="shared" si="254"/>
        <v/>
      </c>
      <c r="R466" s="423" t="str">
        <f t="shared" si="255"/>
        <v/>
      </c>
      <c r="S466" s="424" t="str">
        <f t="shared" si="256"/>
        <v/>
      </c>
      <c r="T466" s="425" t="str">
        <f t="shared" si="257"/>
        <v/>
      </c>
      <c r="U466" s="425" t="str">
        <f t="shared" si="258"/>
        <v/>
      </c>
      <c r="V466" s="426" t="str">
        <f t="shared" si="259"/>
        <v/>
      </c>
      <c r="W466" s="38"/>
      <c r="X466" s="29" t="str">
        <f t="shared" si="240"/>
        <v/>
      </c>
      <c r="Y466" s="6" t="e">
        <f t="shared" si="241"/>
        <v>#N/A</v>
      </c>
      <c r="Z466" s="6" t="e">
        <f t="shared" si="242"/>
        <v>#N/A</v>
      </c>
      <c r="AA466" s="6" t="e">
        <f t="shared" si="243"/>
        <v>#N/A</v>
      </c>
      <c r="AB466" s="6" t="str">
        <f t="shared" si="244"/>
        <v/>
      </c>
      <c r="AC466" s="10">
        <f t="shared" si="245"/>
        <v>1</v>
      </c>
      <c r="AD466" s="6" t="e">
        <f t="shared" si="260"/>
        <v>#N/A</v>
      </c>
      <c r="AE466" s="6" t="e">
        <f t="shared" si="261"/>
        <v>#N/A</v>
      </c>
      <c r="AF466" s="6" t="e">
        <f t="shared" si="246"/>
        <v>#N/A</v>
      </c>
      <c r="AG466" s="6" t="e">
        <f t="shared" si="262"/>
        <v>#N/A</v>
      </c>
      <c r="AH466" s="11" t="str">
        <f t="shared" si="247"/>
        <v xml:space="preserve"> </v>
      </c>
      <c r="AI466" s="6" t="e">
        <f t="shared" si="263"/>
        <v>#N/A</v>
      </c>
      <c r="AJ466" s="6" t="e">
        <f t="shared" si="248"/>
        <v>#N/A</v>
      </c>
      <c r="AK466" s="6" t="e">
        <f t="shared" si="264"/>
        <v>#N/A</v>
      </c>
      <c r="AL466" s="6" t="e">
        <f t="shared" si="235"/>
        <v>#N/A</v>
      </c>
      <c r="AM466" s="6" t="e">
        <f t="shared" si="249"/>
        <v>#N/A</v>
      </c>
      <c r="AN466" s="6" t="e">
        <f t="shared" si="265"/>
        <v>#N/A</v>
      </c>
      <c r="AO466" s="6" t="e">
        <f t="shared" si="236"/>
        <v>#N/A</v>
      </c>
      <c r="AP466" s="6" t="e">
        <f t="shared" si="237"/>
        <v>#N/A</v>
      </c>
      <c r="AQ466" s="6" t="e">
        <f t="shared" si="238"/>
        <v>#N/A</v>
      </c>
      <c r="AR466" s="6">
        <f t="shared" si="250"/>
        <v>0</v>
      </c>
      <c r="AS466" s="6" t="e">
        <f t="shared" si="266"/>
        <v>#N/A</v>
      </c>
      <c r="AT466" s="6" t="str">
        <f t="shared" si="251"/>
        <v/>
      </c>
      <c r="AU466" s="6" t="str">
        <f t="shared" si="252"/>
        <v/>
      </c>
      <c r="AV466" s="6" t="str">
        <f t="shared" si="239"/>
        <v/>
      </c>
      <c r="AW466" s="103"/>
      <c r="BC466" s="3" t="s">
        <v>546</v>
      </c>
    </row>
    <row r="467" spans="1:55" s="12" customFormat="1" ht="13.5" customHeight="1" x14ac:dyDescent="0.2">
      <c r="A467" s="163">
        <v>452</v>
      </c>
      <c r="B467" s="7"/>
      <c r="C467" s="7"/>
      <c r="D467" s="120"/>
      <c r="E467" s="7"/>
      <c r="F467" s="7"/>
      <c r="G467" s="219"/>
      <c r="H467" s="7"/>
      <c r="I467" s="7"/>
      <c r="J467" s="9"/>
      <c r="K467" s="843"/>
      <c r="L467" s="838"/>
      <c r="M467" s="428"/>
      <c r="N467" s="429"/>
      <c r="O467" s="430"/>
      <c r="P467" s="422" t="str">
        <f t="shared" si="253"/>
        <v/>
      </c>
      <c r="Q467" s="422" t="str">
        <f t="shared" si="254"/>
        <v/>
      </c>
      <c r="R467" s="423" t="str">
        <f t="shared" si="255"/>
        <v/>
      </c>
      <c r="S467" s="424" t="str">
        <f t="shared" si="256"/>
        <v/>
      </c>
      <c r="T467" s="425" t="str">
        <f t="shared" si="257"/>
        <v/>
      </c>
      <c r="U467" s="425" t="str">
        <f t="shared" si="258"/>
        <v/>
      </c>
      <c r="V467" s="426" t="str">
        <f t="shared" si="259"/>
        <v/>
      </c>
      <c r="W467" s="38"/>
      <c r="X467" s="29" t="str">
        <f t="shared" si="240"/>
        <v/>
      </c>
      <c r="Y467" s="6" t="e">
        <f t="shared" si="241"/>
        <v>#N/A</v>
      </c>
      <c r="Z467" s="6" t="e">
        <f t="shared" si="242"/>
        <v>#N/A</v>
      </c>
      <c r="AA467" s="6" t="e">
        <f t="shared" si="243"/>
        <v>#N/A</v>
      </c>
      <c r="AB467" s="6" t="str">
        <f t="shared" si="244"/>
        <v/>
      </c>
      <c r="AC467" s="10">
        <f t="shared" si="245"/>
        <v>1</v>
      </c>
      <c r="AD467" s="6" t="e">
        <f t="shared" si="260"/>
        <v>#N/A</v>
      </c>
      <c r="AE467" s="6" t="e">
        <f t="shared" si="261"/>
        <v>#N/A</v>
      </c>
      <c r="AF467" s="6" t="e">
        <f t="shared" si="246"/>
        <v>#N/A</v>
      </c>
      <c r="AG467" s="6" t="e">
        <f t="shared" si="262"/>
        <v>#N/A</v>
      </c>
      <c r="AH467" s="11" t="str">
        <f t="shared" si="247"/>
        <v xml:space="preserve"> </v>
      </c>
      <c r="AI467" s="6" t="e">
        <f t="shared" si="263"/>
        <v>#N/A</v>
      </c>
      <c r="AJ467" s="6" t="e">
        <f t="shared" si="248"/>
        <v>#N/A</v>
      </c>
      <c r="AK467" s="6" t="e">
        <f t="shared" si="264"/>
        <v>#N/A</v>
      </c>
      <c r="AL467" s="6" t="e">
        <f t="shared" si="235"/>
        <v>#N/A</v>
      </c>
      <c r="AM467" s="6" t="e">
        <f t="shared" si="249"/>
        <v>#N/A</v>
      </c>
      <c r="AN467" s="6" t="e">
        <f t="shared" si="265"/>
        <v>#N/A</v>
      </c>
      <c r="AO467" s="6" t="e">
        <f t="shared" si="236"/>
        <v>#N/A</v>
      </c>
      <c r="AP467" s="6" t="e">
        <f t="shared" si="237"/>
        <v>#N/A</v>
      </c>
      <c r="AQ467" s="6" t="e">
        <f t="shared" si="238"/>
        <v>#N/A</v>
      </c>
      <c r="AR467" s="6">
        <f t="shared" si="250"/>
        <v>0</v>
      </c>
      <c r="AS467" s="6" t="e">
        <f t="shared" si="266"/>
        <v>#N/A</v>
      </c>
      <c r="AT467" s="6" t="str">
        <f t="shared" si="251"/>
        <v/>
      </c>
      <c r="AU467" s="6" t="str">
        <f t="shared" si="252"/>
        <v/>
      </c>
      <c r="AV467" s="6" t="str">
        <f t="shared" si="239"/>
        <v/>
      </c>
      <c r="AW467" s="103"/>
      <c r="BC467" s="3" t="s">
        <v>547</v>
      </c>
    </row>
    <row r="468" spans="1:55" s="12" customFormat="1" ht="13.5" customHeight="1" x14ac:dyDescent="0.2">
      <c r="A468" s="163">
        <v>453</v>
      </c>
      <c r="B468" s="7"/>
      <c r="C468" s="7"/>
      <c r="D468" s="120"/>
      <c r="E468" s="7"/>
      <c r="F468" s="7"/>
      <c r="G468" s="219"/>
      <c r="H468" s="7"/>
      <c r="I468" s="7"/>
      <c r="J468" s="9"/>
      <c r="K468" s="843"/>
      <c r="L468" s="838"/>
      <c r="M468" s="428"/>
      <c r="N468" s="429"/>
      <c r="O468" s="430"/>
      <c r="P468" s="422" t="str">
        <f t="shared" si="253"/>
        <v/>
      </c>
      <c r="Q468" s="422" t="str">
        <f t="shared" si="254"/>
        <v/>
      </c>
      <c r="R468" s="423" t="str">
        <f t="shared" si="255"/>
        <v/>
      </c>
      <c r="S468" s="424" t="str">
        <f t="shared" si="256"/>
        <v/>
      </c>
      <c r="T468" s="425" t="str">
        <f t="shared" si="257"/>
        <v/>
      </c>
      <c r="U468" s="425" t="str">
        <f t="shared" si="258"/>
        <v/>
      </c>
      <c r="V468" s="426" t="str">
        <f t="shared" si="259"/>
        <v/>
      </c>
      <c r="W468" s="38"/>
      <c r="X468" s="29" t="str">
        <f t="shared" si="240"/>
        <v/>
      </c>
      <c r="Y468" s="6" t="e">
        <f t="shared" si="241"/>
        <v>#N/A</v>
      </c>
      <c r="Z468" s="6" t="e">
        <f t="shared" si="242"/>
        <v>#N/A</v>
      </c>
      <c r="AA468" s="6" t="e">
        <f t="shared" si="243"/>
        <v>#N/A</v>
      </c>
      <c r="AB468" s="6" t="str">
        <f t="shared" si="244"/>
        <v/>
      </c>
      <c r="AC468" s="10">
        <f t="shared" si="245"/>
        <v>1</v>
      </c>
      <c r="AD468" s="6" t="e">
        <f t="shared" si="260"/>
        <v>#N/A</v>
      </c>
      <c r="AE468" s="6" t="e">
        <f t="shared" si="261"/>
        <v>#N/A</v>
      </c>
      <c r="AF468" s="6" t="e">
        <f t="shared" si="246"/>
        <v>#N/A</v>
      </c>
      <c r="AG468" s="6" t="e">
        <f t="shared" si="262"/>
        <v>#N/A</v>
      </c>
      <c r="AH468" s="11" t="str">
        <f t="shared" si="247"/>
        <v xml:space="preserve"> </v>
      </c>
      <c r="AI468" s="6" t="e">
        <f t="shared" si="263"/>
        <v>#N/A</v>
      </c>
      <c r="AJ468" s="6" t="e">
        <f t="shared" si="248"/>
        <v>#N/A</v>
      </c>
      <c r="AK468" s="6" t="e">
        <f t="shared" si="264"/>
        <v>#N/A</v>
      </c>
      <c r="AL468" s="6" t="e">
        <f t="shared" si="235"/>
        <v>#N/A</v>
      </c>
      <c r="AM468" s="6" t="e">
        <f t="shared" si="249"/>
        <v>#N/A</v>
      </c>
      <c r="AN468" s="6" t="e">
        <f t="shared" si="265"/>
        <v>#N/A</v>
      </c>
      <c r="AO468" s="6" t="e">
        <f t="shared" si="236"/>
        <v>#N/A</v>
      </c>
      <c r="AP468" s="6" t="e">
        <f t="shared" si="237"/>
        <v>#N/A</v>
      </c>
      <c r="AQ468" s="6" t="e">
        <f t="shared" si="238"/>
        <v>#N/A</v>
      </c>
      <c r="AR468" s="6">
        <f t="shared" si="250"/>
        <v>0</v>
      </c>
      <c r="AS468" s="6" t="e">
        <f t="shared" si="266"/>
        <v>#N/A</v>
      </c>
      <c r="AT468" s="6" t="str">
        <f t="shared" si="251"/>
        <v/>
      </c>
      <c r="AU468" s="6" t="str">
        <f t="shared" si="252"/>
        <v/>
      </c>
      <c r="AV468" s="6" t="str">
        <f t="shared" si="239"/>
        <v/>
      </c>
      <c r="AW468" s="103"/>
      <c r="BC468" s="3" t="s">
        <v>1240</v>
      </c>
    </row>
    <row r="469" spans="1:55" s="12" customFormat="1" ht="13.5" customHeight="1" x14ac:dyDescent="0.2">
      <c r="A469" s="163">
        <v>454</v>
      </c>
      <c r="B469" s="7"/>
      <c r="C469" s="7"/>
      <c r="D469" s="120"/>
      <c r="E469" s="7"/>
      <c r="F469" s="7"/>
      <c r="G469" s="219"/>
      <c r="H469" s="7"/>
      <c r="I469" s="7"/>
      <c r="J469" s="9"/>
      <c r="K469" s="843"/>
      <c r="L469" s="838"/>
      <c r="M469" s="428"/>
      <c r="N469" s="429"/>
      <c r="O469" s="430"/>
      <c r="P469" s="422" t="str">
        <f t="shared" si="253"/>
        <v/>
      </c>
      <c r="Q469" s="422" t="str">
        <f t="shared" si="254"/>
        <v/>
      </c>
      <c r="R469" s="423" t="str">
        <f t="shared" si="255"/>
        <v/>
      </c>
      <c r="S469" s="424" t="str">
        <f t="shared" si="256"/>
        <v/>
      </c>
      <c r="T469" s="425" t="str">
        <f t="shared" si="257"/>
        <v/>
      </c>
      <c r="U469" s="425" t="str">
        <f t="shared" si="258"/>
        <v/>
      </c>
      <c r="V469" s="426" t="str">
        <f t="shared" si="259"/>
        <v/>
      </c>
      <c r="W469" s="38"/>
      <c r="X469" s="29" t="str">
        <f t="shared" si="240"/>
        <v/>
      </c>
      <c r="Y469" s="6" t="e">
        <f t="shared" si="241"/>
        <v>#N/A</v>
      </c>
      <c r="Z469" s="6" t="e">
        <f t="shared" si="242"/>
        <v>#N/A</v>
      </c>
      <c r="AA469" s="6" t="e">
        <f t="shared" si="243"/>
        <v>#N/A</v>
      </c>
      <c r="AB469" s="6" t="str">
        <f t="shared" si="244"/>
        <v/>
      </c>
      <c r="AC469" s="10">
        <f t="shared" si="245"/>
        <v>1</v>
      </c>
      <c r="AD469" s="6" t="e">
        <f t="shared" si="260"/>
        <v>#N/A</v>
      </c>
      <c r="AE469" s="6" t="e">
        <f t="shared" si="261"/>
        <v>#N/A</v>
      </c>
      <c r="AF469" s="6" t="e">
        <f t="shared" si="246"/>
        <v>#N/A</v>
      </c>
      <c r="AG469" s="6" t="e">
        <f t="shared" si="262"/>
        <v>#N/A</v>
      </c>
      <c r="AH469" s="11" t="str">
        <f t="shared" si="247"/>
        <v xml:space="preserve"> </v>
      </c>
      <c r="AI469" s="6" t="e">
        <f t="shared" si="263"/>
        <v>#N/A</v>
      </c>
      <c r="AJ469" s="6" t="e">
        <f t="shared" si="248"/>
        <v>#N/A</v>
      </c>
      <c r="AK469" s="6" t="e">
        <f t="shared" si="264"/>
        <v>#N/A</v>
      </c>
      <c r="AL469" s="6" t="e">
        <f t="shared" si="235"/>
        <v>#N/A</v>
      </c>
      <c r="AM469" s="6" t="e">
        <f t="shared" si="249"/>
        <v>#N/A</v>
      </c>
      <c r="AN469" s="6" t="e">
        <f t="shared" si="265"/>
        <v>#N/A</v>
      </c>
      <c r="AO469" s="6" t="e">
        <f t="shared" si="236"/>
        <v>#N/A</v>
      </c>
      <c r="AP469" s="6" t="e">
        <f t="shared" si="237"/>
        <v>#N/A</v>
      </c>
      <c r="AQ469" s="6" t="e">
        <f t="shared" si="238"/>
        <v>#N/A</v>
      </c>
      <c r="AR469" s="6">
        <f t="shared" si="250"/>
        <v>0</v>
      </c>
      <c r="AS469" s="6" t="e">
        <f t="shared" si="266"/>
        <v>#N/A</v>
      </c>
      <c r="AT469" s="6" t="str">
        <f t="shared" si="251"/>
        <v/>
      </c>
      <c r="AU469" s="6" t="str">
        <f t="shared" si="252"/>
        <v/>
      </c>
      <c r="AV469" s="6" t="str">
        <f t="shared" si="239"/>
        <v/>
      </c>
      <c r="AW469" s="103"/>
      <c r="BC469" s="3" t="s">
        <v>1241</v>
      </c>
    </row>
    <row r="470" spans="1:55" s="12" customFormat="1" ht="13.5" customHeight="1" x14ac:dyDescent="0.2">
      <c r="A470" s="163">
        <v>455</v>
      </c>
      <c r="B470" s="7"/>
      <c r="C470" s="7"/>
      <c r="D470" s="120"/>
      <c r="E470" s="7"/>
      <c r="F470" s="7"/>
      <c r="G470" s="219"/>
      <c r="H470" s="7"/>
      <c r="I470" s="7"/>
      <c r="J470" s="9"/>
      <c r="K470" s="843"/>
      <c r="L470" s="838"/>
      <c r="M470" s="428"/>
      <c r="N470" s="429"/>
      <c r="O470" s="430"/>
      <c r="P470" s="422" t="str">
        <f t="shared" si="253"/>
        <v/>
      </c>
      <c r="Q470" s="422" t="str">
        <f t="shared" si="254"/>
        <v/>
      </c>
      <c r="R470" s="423" t="str">
        <f t="shared" si="255"/>
        <v/>
      </c>
      <c r="S470" s="424" t="str">
        <f t="shared" si="256"/>
        <v/>
      </c>
      <c r="T470" s="425" t="str">
        <f t="shared" si="257"/>
        <v/>
      </c>
      <c r="U470" s="425" t="str">
        <f t="shared" si="258"/>
        <v/>
      </c>
      <c r="V470" s="426" t="str">
        <f t="shared" si="259"/>
        <v/>
      </c>
      <c r="W470" s="38"/>
      <c r="X470" s="29" t="str">
        <f t="shared" si="240"/>
        <v/>
      </c>
      <c r="Y470" s="6" t="e">
        <f t="shared" si="241"/>
        <v>#N/A</v>
      </c>
      <c r="Z470" s="6" t="e">
        <f t="shared" si="242"/>
        <v>#N/A</v>
      </c>
      <c r="AA470" s="6" t="e">
        <f t="shared" si="243"/>
        <v>#N/A</v>
      </c>
      <c r="AB470" s="6" t="str">
        <f t="shared" si="244"/>
        <v/>
      </c>
      <c r="AC470" s="10">
        <f t="shared" si="245"/>
        <v>1</v>
      </c>
      <c r="AD470" s="6" t="e">
        <f t="shared" si="260"/>
        <v>#N/A</v>
      </c>
      <c r="AE470" s="6" t="e">
        <f t="shared" si="261"/>
        <v>#N/A</v>
      </c>
      <c r="AF470" s="6" t="e">
        <f t="shared" si="246"/>
        <v>#N/A</v>
      </c>
      <c r="AG470" s="6" t="e">
        <f t="shared" si="262"/>
        <v>#N/A</v>
      </c>
      <c r="AH470" s="11" t="str">
        <f t="shared" si="247"/>
        <v xml:space="preserve"> </v>
      </c>
      <c r="AI470" s="6" t="e">
        <f t="shared" si="263"/>
        <v>#N/A</v>
      </c>
      <c r="AJ470" s="6" t="e">
        <f t="shared" si="248"/>
        <v>#N/A</v>
      </c>
      <c r="AK470" s="6" t="e">
        <f t="shared" si="264"/>
        <v>#N/A</v>
      </c>
      <c r="AL470" s="6" t="e">
        <f t="shared" si="235"/>
        <v>#N/A</v>
      </c>
      <c r="AM470" s="6" t="e">
        <f t="shared" si="249"/>
        <v>#N/A</v>
      </c>
      <c r="AN470" s="6" t="e">
        <f t="shared" si="265"/>
        <v>#N/A</v>
      </c>
      <c r="AO470" s="6" t="e">
        <f t="shared" si="236"/>
        <v>#N/A</v>
      </c>
      <c r="AP470" s="6" t="e">
        <f t="shared" si="237"/>
        <v>#N/A</v>
      </c>
      <c r="AQ470" s="6" t="e">
        <f t="shared" si="238"/>
        <v>#N/A</v>
      </c>
      <c r="AR470" s="6">
        <f t="shared" si="250"/>
        <v>0</v>
      </c>
      <c r="AS470" s="6" t="e">
        <f t="shared" si="266"/>
        <v>#N/A</v>
      </c>
      <c r="AT470" s="6" t="str">
        <f t="shared" si="251"/>
        <v/>
      </c>
      <c r="AU470" s="6" t="str">
        <f t="shared" si="252"/>
        <v/>
      </c>
      <c r="AV470" s="6" t="str">
        <f t="shared" si="239"/>
        <v/>
      </c>
      <c r="AW470" s="103"/>
      <c r="BC470" s="3" t="s">
        <v>949</v>
      </c>
    </row>
    <row r="471" spans="1:55" s="12" customFormat="1" ht="13.5" customHeight="1" x14ac:dyDescent="0.2">
      <c r="A471" s="163">
        <v>456</v>
      </c>
      <c r="B471" s="7"/>
      <c r="C471" s="7"/>
      <c r="D471" s="120"/>
      <c r="E471" s="7"/>
      <c r="F471" s="7"/>
      <c r="G471" s="219"/>
      <c r="H471" s="7"/>
      <c r="I471" s="7"/>
      <c r="J471" s="9"/>
      <c r="K471" s="843"/>
      <c r="L471" s="838"/>
      <c r="M471" s="428"/>
      <c r="N471" s="429"/>
      <c r="O471" s="430"/>
      <c r="P471" s="422" t="str">
        <f t="shared" si="253"/>
        <v/>
      </c>
      <c r="Q471" s="422" t="str">
        <f t="shared" si="254"/>
        <v/>
      </c>
      <c r="R471" s="423" t="str">
        <f t="shared" si="255"/>
        <v/>
      </c>
      <c r="S471" s="424" t="str">
        <f t="shared" si="256"/>
        <v/>
      </c>
      <c r="T471" s="425" t="str">
        <f t="shared" si="257"/>
        <v/>
      </c>
      <c r="U471" s="425" t="str">
        <f t="shared" si="258"/>
        <v/>
      </c>
      <c r="V471" s="426" t="str">
        <f t="shared" si="259"/>
        <v/>
      </c>
      <c r="W471" s="38"/>
      <c r="X471" s="29" t="str">
        <f t="shared" si="240"/>
        <v/>
      </c>
      <c r="Y471" s="6" t="e">
        <f t="shared" si="241"/>
        <v>#N/A</v>
      </c>
      <c r="Z471" s="6" t="e">
        <f t="shared" si="242"/>
        <v>#N/A</v>
      </c>
      <c r="AA471" s="6" t="e">
        <f t="shared" si="243"/>
        <v>#N/A</v>
      </c>
      <c r="AB471" s="6" t="str">
        <f t="shared" si="244"/>
        <v/>
      </c>
      <c r="AC471" s="10">
        <f t="shared" si="245"/>
        <v>1</v>
      </c>
      <c r="AD471" s="6" t="e">
        <f t="shared" si="260"/>
        <v>#N/A</v>
      </c>
      <c r="AE471" s="6" t="e">
        <f t="shared" si="261"/>
        <v>#N/A</v>
      </c>
      <c r="AF471" s="6" t="e">
        <f t="shared" si="246"/>
        <v>#N/A</v>
      </c>
      <c r="AG471" s="6" t="e">
        <f t="shared" si="262"/>
        <v>#N/A</v>
      </c>
      <c r="AH471" s="11" t="str">
        <f t="shared" si="247"/>
        <v xml:space="preserve"> </v>
      </c>
      <c r="AI471" s="6" t="e">
        <f t="shared" si="263"/>
        <v>#N/A</v>
      </c>
      <c r="AJ471" s="6" t="e">
        <f t="shared" si="248"/>
        <v>#N/A</v>
      </c>
      <c r="AK471" s="6" t="e">
        <f t="shared" si="264"/>
        <v>#N/A</v>
      </c>
      <c r="AL471" s="6" t="e">
        <f t="shared" si="235"/>
        <v>#N/A</v>
      </c>
      <c r="AM471" s="6" t="e">
        <f t="shared" si="249"/>
        <v>#N/A</v>
      </c>
      <c r="AN471" s="6" t="e">
        <f t="shared" si="265"/>
        <v>#N/A</v>
      </c>
      <c r="AO471" s="6" t="e">
        <f t="shared" si="236"/>
        <v>#N/A</v>
      </c>
      <c r="AP471" s="6" t="e">
        <f t="shared" si="237"/>
        <v>#N/A</v>
      </c>
      <c r="AQ471" s="6" t="e">
        <f t="shared" si="238"/>
        <v>#N/A</v>
      </c>
      <c r="AR471" s="6">
        <f t="shared" si="250"/>
        <v>0</v>
      </c>
      <c r="AS471" s="6" t="e">
        <f t="shared" si="266"/>
        <v>#N/A</v>
      </c>
      <c r="AT471" s="6" t="str">
        <f t="shared" si="251"/>
        <v/>
      </c>
      <c r="AU471" s="6" t="str">
        <f t="shared" si="252"/>
        <v/>
      </c>
      <c r="AV471" s="6" t="str">
        <f t="shared" si="239"/>
        <v/>
      </c>
      <c r="AW471" s="103"/>
      <c r="BC471" s="3" t="s">
        <v>843</v>
      </c>
    </row>
    <row r="472" spans="1:55" s="12" customFormat="1" ht="13.5" customHeight="1" x14ac:dyDescent="0.2">
      <c r="A472" s="163">
        <v>457</v>
      </c>
      <c r="B472" s="7"/>
      <c r="C472" s="7"/>
      <c r="D472" s="120"/>
      <c r="E472" s="7"/>
      <c r="F472" s="7"/>
      <c r="G472" s="219"/>
      <c r="H472" s="7"/>
      <c r="I472" s="7"/>
      <c r="J472" s="9"/>
      <c r="K472" s="843"/>
      <c r="L472" s="838"/>
      <c r="M472" s="428"/>
      <c r="N472" s="429"/>
      <c r="O472" s="430"/>
      <c r="P472" s="422" t="str">
        <f t="shared" si="253"/>
        <v/>
      </c>
      <c r="Q472" s="422" t="str">
        <f t="shared" si="254"/>
        <v/>
      </c>
      <c r="R472" s="423" t="str">
        <f t="shared" si="255"/>
        <v/>
      </c>
      <c r="S472" s="424" t="str">
        <f t="shared" si="256"/>
        <v/>
      </c>
      <c r="T472" s="425" t="str">
        <f t="shared" si="257"/>
        <v/>
      </c>
      <c r="U472" s="425" t="str">
        <f t="shared" si="258"/>
        <v/>
      </c>
      <c r="V472" s="426" t="str">
        <f t="shared" si="259"/>
        <v/>
      </c>
      <c r="W472" s="38"/>
      <c r="X472" s="29" t="str">
        <f t="shared" si="240"/>
        <v/>
      </c>
      <c r="Y472" s="6" t="e">
        <f t="shared" si="241"/>
        <v>#N/A</v>
      </c>
      <c r="Z472" s="6" t="e">
        <f t="shared" si="242"/>
        <v>#N/A</v>
      </c>
      <c r="AA472" s="6" t="e">
        <f t="shared" si="243"/>
        <v>#N/A</v>
      </c>
      <c r="AB472" s="6" t="str">
        <f t="shared" si="244"/>
        <v/>
      </c>
      <c r="AC472" s="10">
        <f t="shared" si="245"/>
        <v>1</v>
      </c>
      <c r="AD472" s="6" t="e">
        <f t="shared" si="260"/>
        <v>#N/A</v>
      </c>
      <c r="AE472" s="6" t="e">
        <f t="shared" si="261"/>
        <v>#N/A</v>
      </c>
      <c r="AF472" s="6" t="e">
        <f t="shared" si="246"/>
        <v>#N/A</v>
      </c>
      <c r="AG472" s="6" t="e">
        <f t="shared" si="262"/>
        <v>#N/A</v>
      </c>
      <c r="AH472" s="11" t="str">
        <f t="shared" si="247"/>
        <v xml:space="preserve"> </v>
      </c>
      <c r="AI472" s="6" t="e">
        <f t="shared" si="263"/>
        <v>#N/A</v>
      </c>
      <c r="AJ472" s="6" t="e">
        <f t="shared" si="248"/>
        <v>#N/A</v>
      </c>
      <c r="AK472" s="6" t="e">
        <f t="shared" si="264"/>
        <v>#N/A</v>
      </c>
      <c r="AL472" s="6" t="e">
        <f t="shared" si="235"/>
        <v>#N/A</v>
      </c>
      <c r="AM472" s="6" t="e">
        <f t="shared" si="249"/>
        <v>#N/A</v>
      </c>
      <c r="AN472" s="6" t="e">
        <f t="shared" si="265"/>
        <v>#N/A</v>
      </c>
      <c r="AO472" s="6" t="e">
        <f t="shared" si="236"/>
        <v>#N/A</v>
      </c>
      <c r="AP472" s="6" t="e">
        <f t="shared" si="237"/>
        <v>#N/A</v>
      </c>
      <c r="AQ472" s="6" t="e">
        <f t="shared" si="238"/>
        <v>#N/A</v>
      </c>
      <c r="AR472" s="6">
        <f t="shared" si="250"/>
        <v>0</v>
      </c>
      <c r="AS472" s="6" t="e">
        <f t="shared" si="266"/>
        <v>#N/A</v>
      </c>
      <c r="AT472" s="6" t="str">
        <f t="shared" si="251"/>
        <v/>
      </c>
      <c r="AU472" s="6" t="str">
        <f t="shared" si="252"/>
        <v/>
      </c>
      <c r="AV472" s="6" t="str">
        <f t="shared" si="239"/>
        <v/>
      </c>
      <c r="AW472" s="103"/>
      <c r="BC472" s="3" t="s">
        <v>849</v>
      </c>
    </row>
    <row r="473" spans="1:55" s="12" customFormat="1" ht="13.5" customHeight="1" x14ac:dyDescent="0.2">
      <c r="A473" s="163">
        <v>458</v>
      </c>
      <c r="B473" s="7"/>
      <c r="C473" s="7"/>
      <c r="D473" s="120"/>
      <c r="E473" s="7"/>
      <c r="F473" s="7"/>
      <c r="G473" s="219"/>
      <c r="H473" s="7"/>
      <c r="I473" s="7"/>
      <c r="J473" s="9"/>
      <c r="K473" s="843"/>
      <c r="L473" s="838"/>
      <c r="M473" s="428"/>
      <c r="N473" s="429"/>
      <c r="O473" s="430"/>
      <c r="P473" s="422" t="str">
        <f t="shared" si="253"/>
        <v/>
      </c>
      <c r="Q473" s="422" t="str">
        <f t="shared" si="254"/>
        <v/>
      </c>
      <c r="R473" s="423" t="str">
        <f t="shared" si="255"/>
        <v/>
      </c>
      <c r="S473" s="424" t="str">
        <f t="shared" si="256"/>
        <v/>
      </c>
      <c r="T473" s="425" t="str">
        <f t="shared" si="257"/>
        <v/>
      </c>
      <c r="U473" s="425" t="str">
        <f t="shared" si="258"/>
        <v/>
      </c>
      <c r="V473" s="426" t="str">
        <f t="shared" si="259"/>
        <v/>
      </c>
      <c r="W473" s="38"/>
      <c r="X473" s="29" t="str">
        <f t="shared" si="240"/>
        <v/>
      </c>
      <c r="Y473" s="6" t="e">
        <f t="shared" si="241"/>
        <v>#N/A</v>
      </c>
      <c r="Z473" s="6" t="e">
        <f t="shared" si="242"/>
        <v>#N/A</v>
      </c>
      <c r="AA473" s="6" t="e">
        <f t="shared" si="243"/>
        <v>#N/A</v>
      </c>
      <c r="AB473" s="6" t="str">
        <f t="shared" si="244"/>
        <v/>
      </c>
      <c r="AC473" s="10">
        <f t="shared" si="245"/>
        <v>1</v>
      </c>
      <c r="AD473" s="6" t="e">
        <f t="shared" si="260"/>
        <v>#N/A</v>
      </c>
      <c r="AE473" s="6" t="e">
        <f t="shared" si="261"/>
        <v>#N/A</v>
      </c>
      <c r="AF473" s="6" t="e">
        <f t="shared" si="246"/>
        <v>#N/A</v>
      </c>
      <c r="AG473" s="6" t="e">
        <f t="shared" si="262"/>
        <v>#N/A</v>
      </c>
      <c r="AH473" s="11" t="str">
        <f t="shared" si="247"/>
        <v xml:space="preserve"> </v>
      </c>
      <c r="AI473" s="6" t="e">
        <f t="shared" si="263"/>
        <v>#N/A</v>
      </c>
      <c r="AJ473" s="6" t="e">
        <f t="shared" si="248"/>
        <v>#N/A</v>
      </c>
      <c r="AK473" s="6" t="e">
        <f t="shared" si="264"/>
        <v>#N/A</v>
      </c>
      <c r="AL473" s="6" t="e">
        <f t="shared" si="235"/>
        <v>#N/A</v>
      </c>
      <c r="AM473" s="6" t="e">
        <f t="shared" si="249"/>
        <v>#N/A</v>
      </c>
      <c r="AN473" s="6" t="e">
        <f t="shared" si="265"/>
        <v>#N/A</v>
      </c>
      <c r="AO473" s="6" t="e">
        <f t="shared" si="236"/>
        <v>#N/A</v>
      </c>
      <c r="AP473" s="6" t="e">
        <f t="shared" si="237"/>
        <v>#N/A</v>
      </c>
      <c r="AQ473" s="6" t="e">
        <f t="shared" si="238"/>
        <v>#N/A</v>
      </c>
      <c r="AR473" s="6">
        <f t="shared" si="250"/>
        <v>0</v>
      </c>
      <c r="AS473" s="6" t="e">
        <f t="shared" si="266"/>
        <v>#N/A</v>
      </c>
      <c r="AT473" s="6" t="str">
        <f t="shared" si="251"/>
        <v/>
      </c>
      <c r="AU473" s="6" t="str">
        <f t="shared" si="252"/>
        <v/>
      </c>
      <c r="AV473" s="6" t="str">
        <f t="shared" si="239"/>
        <v/>
      </c>
      <c r="AW473" s="103"/>
      <c r="BC473" s="3" t="s">
        <v>950</v>
      </c>
    </row>
    <row r="474" spans="1:55" s="12" customFormat="1" ht="13.5" customHeight="1" x14ac:dyDescent="0.2">
      <c r="A474" s="163">
        <v>459</v>
      </c>
      <c r="B474" s="7"/>
      <c r="C474" s="7"/>
      <c r="D474" s="120"/>
      <c r="E474" s="7"/>
      <c r="F474" s="7"/>
      <c r="G474" s="219"/>
      <c r="H474" s="7"/>
      <c r="I474" s="7"/>
      <c r="J474" s="9"/>
      <c r="K474" s="843"/>
      <c r="L474" s="838"/>
      <c r="M474" s="428"/>
      <c r="N474" s="429"/>
      <c r="O474" s="430"/>
      <c r="P474" s="422" t="str">
        <f t="shared" si="253"/>
        <v/>
      </c>
      <c r="Q474" s="422" t="str">
        <f t="shared" si="254"/>
        <v/>
      </c>
      <c r="R474" s="423" t="str">
        <f t="shared" si="255"/>
        <v/>
      </c>
      <c r="S474" s="424" t="str">
        <f t="shared" si="256"/>
        <v/>
      </c>
      <c r="T474" s="425" t="str">
        <f t="shared" si="257"/>
        <v/>
      </c>
      <c r="U474" s="425" t="str">
        <f t="shared" si="258"/>
        <v/>
      </c>
      <c r="V474" s="426" t="str">
        <f t="shared" si="259"/>
        <v/>
      </c>
      <c r="W474" s="38"/>
      <c r="X474" s="29" t="str">
        <f t="shared" si="240"/>
        <v/>
      </c>
      <c r="Y474" s="6" t="e">
        <f t="shared" si="241"/>
        <v>#N/A</v>
      </c>
      <c r="Z474" s="6" t="e">
        <f t="shared" si="242"/>
        <v>#N/A</v>
      </c>
      <c r="AA474" s="6" t="e">
        <f t="shared" si="243"/>
        <v>#N/A</v>
      </c>
      <c r="AB474" s="6" t="str">
        <f t="shared" si="244"/>
        <v/>
      </c>
      <c r="AC474" s="10">
        <f t="shared" si="245"/>
        <v>1</v>
      </c>
      <c r="AD474" s="6" t="e">
        <f t="shared" si="260"/>
        <v>#N/A</v>
      </c>
      <c r="AE474" s="6" t="e">
        <f t="shared" si="261"/>
        <v>#N/A</v>
      </c>
      <c r="AF474" s="6" t="e">
        <f t="shared" si="246"/>
        <v>#N/A</v>
      </c>
      <c r="AG474" s="6" t="e">
        <f t="shared" si="262"/>
        <v>#N/A</v>
      </c>
      <c r="AH474" s="11" t="str">
        <f t="shared" si="247"/>
        <v xml:space="preserve"> </v>
      </c>
      <c r="AI474" s="6" t="e">
        <f t="shared" si="263"/>
        <v>#N/A</v>
      </c>
      <c r="AJ474" s="6" t="e">
        <f t="shared" si="248"/>
        <v>#N/A</v>
      </c>
      <c r="AK474" s="6" t="e">
        <f t="shared" si="264"/>
        <v>#N/A</v>
      </c>
      <c r="AL474" s="6" t="e">
        <f t="shared" si="235"/>
        <v>#N/A</v>
      </c>
      <c r="AM474" s="6" t="e">
        <f t="shared" si="249"/>
        <v>#N/A</v>
      </c>
      <c r="AN474" s="6" t="e">
        <f t="shared" si="265"/>
        <v>#N/A</v>
      </c>
      <c r="AO474" s="6" t="e">
        <f t="shared" si="236"/>
        <v>#N/A</v>
      </c>
      <c r="AP474" s="6" t="e">
        <f t="shared" si="237"/>
        <v>#N/A</v>
      </c>
      <c r="AQ474" s="6" t="e">
        <f t="shared" si="238"/>
        <v>#N/A</v>
      </c>
      <c r="AR474" s="6">
        <f t="shared" si="250"/>
        <v>0</v>
      </c>
      <c r="AS474" s="6" t="e">
        <f t="shared" si="266"/>
        <v>#N/A</v>
      </c>
      <c r="AT474" s="6" t="str">
        <f t="shared" si="251"/>
        <v/>
      </c>
      <c r="AU474" s="6" t="str">
        <f t="shared" si="252"/>
        <v/>
      </c>
      <c r="AV474" s="6" t="str">
        <f t="shared" si="239"/>
        <v/>
      </c>
      <c r="AW474" s="103"/>
      <c r="BC474" s="3" t="s">
        <v>844</v>
      </c>
    </row>
    <row r="475" spans="1:55" s="12" customFormat="1" ht="13.5" customHeight="1" x14ac:dyDescent="0.2">
      <c r="A475" s="163">
        <v>460</v>
      </c>
      <c r="B475" s="7"/>
      <c r="C475" s="7"/>
      <c r="D475" s="120"/>
      <c r="E475" s="7"/>
      <c r="F475" s="7"/>
      <c r="G475" s="219"/>
      <c r="H475" s="7"/>
      <c r="I475" s="7"/>
      <c r="J475" s="9"/>
      <c r="K475" s="843"/>
      <c r="L475" s="838"/>
      <c r="M475" s="428"/>
      <c r="N475" s="429"/>
      <c r="O475" s="430"/>
      <c r="P475" s="422" t="str">
        <f t="shared" si="253"/>
        <v/>
      </c>
      <c r="Q475" s="422" t="str">
        <f t="shared" si="254"/>
        <v/>
      </c>
      <c r="R475" s="423" t="str">
        <f t="shared" si="255"/>
        <v/>
      </c>
      <c r="S475" s="424" t="str">
        <f t="shared" si="256"/>
        <v/>
      </c>
      <c r="T475" s="425" t="str">
        <f t="shared" si="257"/>
        <v/>
      </c>
      <c r="U475" s="425" t="str">
        <f t="shared" si="258"/>
        <v/>
      </c>
      <c r="V475" s="426" t="str">
        <f t="shared" si="259"/>
        <v/>
      </c>
      <c r="W475" s="38"/>
      <c r="X475" s="29" t="str">
        <f t="shared" si="240"/>
        <v/>
      </c>
      <c r="Y475" s="6" t="e">
        <f t="shared" si="241"/>
        <v>#N/A</v>
      </c>
      <c r="Z475" s="6" t="e">
        <f t="shared" si="242"/>
        <v>#N/A</v>
      </c>
      <c r="AA475" s="6" t="e">
        <f t="shared" si="243"/>
        <v>#N/A</v>
      </c>
      <c r="AB475" s="6" t="str">
        <f t="shared" si="244"/>
        <v/>
      </c>
      <c r="AC475" s="10">
        <f t="shared" si="245"/>
        <v>1</v>
      </c>
      <c r="AD475" s="6" t="e">
        <f t="shared" si="260"/>
        <v>#N/A</v>
      </c>
      <c r="AE475" s="6" t="e">
        <f t="shared" si="261"/>
        <v>#N/A</v>
      </c>
      <c r="AF475" s="6" t="e">
        <f t="shared" si="246"/>
        <v>#N/A</v>
      </c>
      <c r="AG475" s="6" t="e">
        <f t="shared" si="262"/>
        <v>#N/A</v>
      </c>
      <c r="AH475" s="11" t="str">
        <f t="shared" si="247"/>
        <v xml:space="preserve"> </v>
      </c>
      <c r="AI475" s="6" t="e">
        <f t="shared" si="263"/>
        <v>#N/A</v>
      </c>
      <c r="AJ475" s="6" t="e">
        <f t="shared" si="248"/>
        <v>#N/A</v>
      </c>
      <c r="AK475" s="6" t="e">
        <f t="shared" si="264"/>
        <v>#N/A</v>
      </c>
      <c r="AL475" s="6" t="e">
        <f t="shared" si="235"/>
        <v>#N/A</v>
      </c>
      <c r="AM475" s="6" t="e">
        <f t="shared" si="249"/>
        <v>#N/A</v>
      </c>
      <c r="AN475" s="6" t="e">
        <f t="shared" si="265"/>
        <v>#N/A</v>
      </c>
      <c r="AO475" s="6" t="e">
        <f t="shared" si="236"/>
        <v>#N/A</v>
      </c>
      <c r="AP475" s="6" t="e">
        <f t="shared" si="237"/>
        <v>#N/A</v>
      </c>
      <c r="AQ475" s="6" t="e">
        <f t="shared" si="238"/>
        <v>#N/A</v>
      </c>
      <c r="AR475" s="6">
        <f t="shared" si="250"/>
        <v>0</v>
      </c>
      <c r="AS475" s="6" t="e">
        <f t="shared" si="266"/>
        <v>#N/A</v>
      </c>
      <c r="AT475" s="6" t="str">
        <f t="shared" si="251"/>
        <v/>
      </c>
      <c r="AU475" s="6" t="str">
        <f t="shared" si="252"/>
        <v/>
      </c>
      <c r="AV475" s="6" t="str">
        <f t="shared" si="239"/>
        <v/>
      </c>
      <c r="AW475" s="103"/>
      <c r="BC475" s="3" t="s">
        <v>850</v>
      </c>
    </row>
    <row r="476" spans="1:55" s="12" customFormat="1" ht="13.5" customHeight="1" x14ac:dyDescent="0.2">
      <c r="A476" s="163">
        <v>461</v>
      </c>
      <c r="B476" s="7"/>
      <c r="C476" s="7"/>
      <c r="D476" s="120"/>
      <c r="E476" s="7"/>
      <c r="F476" s="7"/>
      <c r="G476" s="219"/>
      <c r="H476" s="7"/>
      <c r="I476" s="7"/>
      <c r="J476" s="9"/>
      <c r="K476" s="843"/>
      <c r="L476" s="838"/>
      <c r="M476" s="428"/>
      <c r="N476" s="429"/>
      <c r="O476" s="430"/>
      <c r="P476" s="422" t="str">
        <f t="shared" si="253"/>
        <v/>
      </c>
      <c r="Q476" s="422" t="str">
        <f t="shared" si="254"/>
        <v/>
      </c>
      <c r="R476" s="423" t="str">
        <f t="shared" si="255"/>
        <v/>
      </c>
      <c r="S476" s="424" t="str">
        <f t="shared" si="256"/>
        <v/>
      </c>
      <c r="T476" s="425" t="str">
        <f t="shared" si="257"/>
        <v/>
      </c>
      <c r="U476" s="425" t="str">
        <f t="shared" si="258"/>
        <v/>
      </c>
      <c r="V476" s="426" t="str">
        <f t="shared" si="259"/>
        <v/>
      </c>
      <c r="W476" s="38"/>
      <c r="X476" s="29" t="str">
        <f t="shared" si="240"/>
        <v/>
      </c>
      <c r="Y476" s="6" t="e">
        <f t="shared" si="241"/>
        <v>#N/A</v>
      </c>
      <c r="Z476" s="6" t="e">
        <f t="shared" si="242"/>
        <v>#N/A</v>
      </c>
      <c r="AA476" s="6" t="e">
        <f t="shared" si="243"/>
        <v>#N/A</v>
      </c>
      <c r="AB476" s="6" t="str">
        <f t="shared" si="244"/>
        <v/>
      </c>
      <c r="AC476" s="10">
        <f t="shared" si="245"/>
        <v>1</v>
      </c>
      <c r="AD476" s="6" t="e">
        <f t="shared" si="260"/>
        <v>#N/A</v>
      </c>
      <c r="AE476" s="6" t="e">
        <f t="shared" si="261"/>
        <v>#N/A</v>
      </c>
      <c r="AF476" s="6" t="e">
        <f t="shared" si="246"/>
        <v>#N/A</v>
      </c>
      <c r="AG476" s="6" t="e">
        <f t="shared" si="262"/>
        <v>#N/A</v>
      </c>
      <c r="AH476" s="11" t="str">
        <f t="shared" si="247"/>
        <v xml:space="preserve"> </v>
      </c>
      <c r="AI476" s="6" t="e">
        <f t="shared" si="263"/>
        <v>#N/A</v>
      </c>
      <c r="AJ476" s="6" t="e">
        <f t="shared" si="248"/>
        <v>#N/A</v>
      </c>
      <c r="AK476" s="6" t="e">
        <f t="shared" si="264"/>
        <v>#N/A</v>
      </c>
      <c r="AL476" s="6" t="e">
        <f t="shared" si="235"/>
        <v>#N/A</v>
      </c>
      <c r="AM476" s="6" t="e">
        <f t="shared" si="249"/>
        <v>#N/A</v>
      </c>
      <c r="AN476" s="6" t="e">
        <f t="shared" si="265"/>
        <v>#N/A</v>
      </c>
      <c r="AO476" s="6" t="e">
        <f t="shared" si="236"/>
        <v>#N/A</v>
      </c>
      <c r="AP476" s="6" t="e">
        <f t="shared" si="237"/>
        <v>#N/A</v>
      </c>
      <c r="AQ476" s="6" t="e">
        <f t="shared" si="238"/>
        <v>#N/A</v>
      </c>
      <c r="AR476" s="6">
        <f t="shared" si="250"/>
        <v>0</v>
      </c>
      <c r="AS476" s="6" t="e">
        <f t="shared" si="266"/>
        <v>#N/A</v>
      </c>
      <c r="AT476" s="6" t="str">
        <f t="shared" si="251"/>
        <v/>
      </c>
      <c r="AU476" s="6" t="str">
        <f t="shared" si="252"/>
        <v/>
      </c>
      <c r="AV476" s="6" t="str">
        <f t="shared" si="239"/>
        <v/>
      </c>
      <c r="AW476" s="103"/>
      <c r="BC476" s="3" t="s">
        <v>959</v>
      </c>
    </row>
    <row r="477" spans="1:55" s="12" customFormat="1" ht="13.5" customHeight="1" x14ac:dyDescent="0.2">
      <c r="A477" s="163">
        <v>462</v>
      </c>
      <c r="B477" s="7"/>
      <c r="C477" s="7"/>
      <c r="D477" s="120"/>
      <c r="E477" s="7"/>
      <c r="F477" s="7"/>
      <c r="G477" s="219"/>
      <c r="H477" s="7"/>
      <c r="I477" s="7"/>
      <c r="J477" s="9"/>
      <c r="K477" s="843"/>
      <c r="L477" s="838"/>
      <c r="M477" s="428"/>
      <c r="N477" s="429"/>
      <c r="O477" s="430"/>
      <c r="P477" s="422" t="str">
        <f t="shared" si="253"/>
        <v/>
      </c>
      <c r="Q477" s="422" t="str">
        <f t="shared" si="254"/>
        <v/>
      </c>
      <c r="R477" s="423" t="str">
        <f t="shared" si="255"/>
        <v/>
      </c>
      <c r="S477" s="424" t="str">
        <f t="shared" si="256"/>
        <v/>
      </c>
      <c r="T477" s="425" t="str">
        <f t="shared" si="257"/>
        <v/>
      </c>
      <c r="U477" s="425" t="str">
        <f t="shared" si="258"/>
        <v/>
      </c>
      <c r="V477" s="426" t="str">
        <f t="shared" si="259"/>
        <v/>
      </c>
      <c r="W477" s="38"/>
      <c r="X477" s="29" t="str">
        <f t="shared" si="240"/>
        <v/>
      </c>
      <c r="Y477" s="6" t="e">
        <f t="shared" si="241"/>
        <v>#N/A</v>
      </c>
      <c r="Z477" s="6" t="e">
        <f t="shared" si="242"/>
        <v>#N/A</v>
      </c>
      <c r="AA477" s="6" t="e">
        <f t="shared" si="243"/>
        <v>#N/A</v>
      </c>
      <c r="AB477" s="6" t="str">
        <f t="shared" si="244"/>
        <v/>
      </c>
      <c r="AC477" s="10">
        <f t="shared" si="245"/>
        <v>1</v>
      </c>
      <c r="AD477" s="6" t="e">
        <f t="shared" si="260"/>
        <v>#N/A</v>
      </c>
      <c r="AE477" s="6" t="e">
        <f t="shared" si="261"/>
        <v>#N/A</v>
      </c>
      <c r="AF477" s="6" t="e">
        <f t="shared" si="246"/>
        <v>#N/A</v>
      </c>
      <c r="AG477" s="6" t="e">
        <f t="shared" si="262"/>
        <v>#N/A</v>
      </c>
      <c r="AH477" s="11" t="str">
        <f t="shared" si="247"/>
        <v xml:space="preserve"> </v>
      </c>
      <c r="AI477" s="6" t="e">
        <f t="shared" si="263"/>
        <v>#N/A</v>
      </c>
      <c r="AJ477" s="6" t="e">
        <f t="shared" si="248"/>
        <v>#N/A</v>
      </c>
      <c r="AK477" s="6" t="e">
        <f t="shared" si="264"/>
        <v>#N/A</v>
      </c>
      <c r="AL477" s="6" t="e">
        <f t="shared" si="235"/>
        <v>#N/A</v>
      </c>
      <c r="AM477" s="6" t="e">
        <f t="shared" si="249"/>
        <v>#N/A</v>
      </c>
      <c r="AN477" s="6" t="e">
        <f t="shared" si="265"/>
        <v>#N/A</v>
      </c>
      <c r="AO477" s="6" t="e">
        <f t="shared" si="236"/>
        <v>#N/A</v>
      </c>
      <c r="AP477" s="6" t="e">
        <f t="shared" si="237"/>
        <v>#N/A</v>
      </c>
      <c r="AQ477" s="6" t="e">
        <f t="shared" si="238"/>
        <v>#N/A</v>
      </c>
      <c r="AR477" s="6">
        <f t="shared" si="250"/>
        <v>0</v>
      </c>
      <c r="AS477" s="6" t="e">
        <f t="shared" si="266"/>
        <v>#N/A</v>
      </c>
      <c r="AT477" s="6" t="str">
        <f t="shared" si="251"/>
        <v/>
      </c>
      <c r="AU477" s="6" t="str">
        <f t="shared" si="252"/>
        <v/>
      </c>
      <c r="AV477" s="6" t="str">
        <f t="shared" si="239"/>
        <v/>
      </c>
      <c r="AW477" s="103"/>
      <c r="BC477" s="3" t="s">
        <v>960</v>
      </c>
    </row>
    <row r="478" spans="1:55" s="12" customFormat="1" ht="13.5" customHeight="1" x14ac:dyDescent="0.2">
      <c r="A478" s="163">
        <v>463</v>
      </c>
      <c r="B478" s="7"/>
      <c r="C478" s="7"/>
      <c r="D478" s="120"/>
      <c r="E478" s="7"/>
      <c r="F478" s="7"/>
      <c r="G478" s="219"/>
      <c r="H478" s="7"/>
      <c r="I478" s="7"/>
      <c r="J478" s="9"/>
      <c r="K478" s="843"/>
      <c r="L478" s="838"/>
      <c r="M478" s="428"/>
      <c r="N478" s="429"/>
      <c r="O478" s="430"/>
      <c r="P478" s="422" t="str">
        <f t="shared" si="253"/>
        <v/>
      </c>
      <c r="Q478" s="422" t="str">
        <f t="shared" si="254"/>
        <v/>
      </c>
      <c r="R478" s="423" t="str">
        <f t="shared" si="255"/>
        <v/>
      </c>
      <c r="S478" s="424" t="str">
        <f t="shared" si="256"/>
        <v/>
      </c>
      <c r="T478" s="425" t="str">
        <f t="shared" si="257"/>
        <v/>
      </c>
      <c r="U478" s="425" t="str">
        <f t="shared" si="258"/>
        <v/>
      </c>
      <c r="V478" s="426" t="str">
        <f t="shared" si="259"/>
        <v/>
      </c>
      <c r="W478" s="38"/>
      <c r="X478" s="29" t="str">
        <f t="shared" si="240"/>
        <v/>
      </c>
      <c r="Y478" s="6" t="e">
        <f t="shared" si="241"/>
        <v>#N/A</v>
      </c>
      <c r="Z478" s="6" t="e">
        <f t="shared" si="242"/>
        <v>#N/A</v>
      </c>
      <c r="AA478" s="6" t="e">
        <f t="shared" si="243"/>
        <v>#N/A</v>
      </c>
      <c r="AB478" s="6" t="str">
        <f t="shared" si="244"/>
        <v/>
      </c>
      <c r="AC478" s="10">
        <f t="shared" si="245"/>
        <v>1</v>
      </c>
      <c r="AD478" s="6" t="e">
        <f t="shared" si="260"/>
        <v>#N/A</v>
      </c>
      <c r="AE478" s="6" t="e">
        <f t="shared" si="261"/>
        <v>#N/A</v>
      </c>
      <c r="AF478" s="6" t="e">
        <f t="shared" si="246"/>
        <v>#N/A</v>
      </c>
      <c r="AG478" s="6" t="e">
        <f t="shared" si="262"/>
        <v>#N/A</v>
      </c>
      <c r="AH478" s="11" t="str">
        <f t="shared" si="247"/>
        <v xml:space="preserve"> </v>
      </c>
      <c r="AI478" s="6" t="e">
        <f t="shared" si="263"/>
        <v>#N/A</v>
      </c>
      <c r="AJ478" s="6" t="e">
        <f t="shared" si="248"/>
        <v>#N/A</v>
      </c>
      <c r="AK478" s="6" t="e">
        <f t="shared" si="264"/>
        <v>#N/A</v>
      </c>
      <c r="AL478" s="6" t="e">
        <f t="shared" si="235"/>
        <v>#N/A</v>
      </c>
      <c r="AM478" s="6" t="e">
        <f t="shared" si="249"/>
        <v>#N/A</v>
      </c>
      <c r="AN478" s="6" t="e">
        <f t="shared" si="265"/>
        <v>#N/A</v>
      </c>
      <c r="AO478" s="6" t="e">
        <f t="shared" si="236"/>
        <v>#N/A</v>
      </c>
      <c r="AP478" s="6" t="e">
        <f t="shared" si="237"/>
        <v>#N/A</v>
      </c>
      <c r="AQ478" s="6" t="e">
        <f t="shared" si="238"/>
        <v>#N/A</v>
      </c>
      <c r="AR478" s="6">
        <f t="shared" si="250"/>
        <v>0</v>
      </c>
      <c r="AS478" s="6" t="e">
        <f t="shared" si="266"/>
        <v>#N/A</v>
      </c>
      <c r="AT478" s="6" t="str">
        <f t="shared" si="251"/>
        <v/>
      </c>
      <c r="AU478" s="6" t="str">
        <f t="shared" si="252"/>
        <v/>
      </c>
      <c r="AV478" s="6" t="str">
        <f t="shared" si="239"/>
        <v/>
      </c>
      <c r="AW478" s="103"/>
      <c r="BC478" s="3" t="s">
        <v>893</v>
      </c>
    </row>
    <row r="479" spans="1:55" s="12" customFormat="1" ht="13.5" customHeight="1" x14ac:dyDescent="0.2">
      <c r="A479" s="163">
        <v>464</v>
      </c>
      <c r="B479" s="7"/>
      <c r="C479" s="7"/>
      <c r="D479" s="120"/>
      <c r="E479" s="7"/>
      <c r="F479" s="7"/>
      <c r="G479" s="219"/>
      <c r="H479" s="7"/>
      <c r="I479" s="7"/>
      <c r="J479" s="9"/>
      <c r="K479" s="843"/>
      <c r="L479" s="838"/>
      <c r="M479" s="428"/>
      <c r="N479" s="429"/>
      <c r="O479" s="430"/>
      <c r="P479" s="422" t="str">
        <f t="shared" si="253"/>
        <v/>
      </c>
      <c r="Q479" s="422" t="str">
        <f t="shared" si="254"/>
        <v/>
      </c>
      <c r="R479" s="423" t="str">
        <f t="shared" si="255"/>
        <v/>
      </c>
      <c r="S479" s="424" t="str">
        <f t="shared" si="256"/>
        <v/>
      </c>
      <c r="T479" s="425" t="str">
        <f t="shared" si="257"/>
        <v/>
      </c>
      <c r="U479" s="425" t="str">
        <f t="shared" si="258"/>
        <v/>
      </c>
      <c r="V479" s="426" t="str">
        <f t="shared" si="259"/>
        <v/>
      </c>
      <c r="W479" s="38"/>
      <c r="X479" s="29" t="str">
        <f t="shared" si="240"/>
        <v/>
      </c>
      <c r="Y479" s="6" t="e">
        <f t="shared" si="241"/>
        <v>#N/A</v>
      </c>
      <c r="Z479" s="6" t="e">
        <f t="shared" si="242"/>
        <v>#N/A</v>
      </c>
      <c r="AA479" s="6" t="e">
        <f t="shared" si="243"/>
        <v>#N/A</v>
      </c>
      <c r="AB479" s="6" t="str">
        <f t="shared" si="244"/>
        <v/>
      </c>
      <c r="AC479" s="10">
        <f t="shared" si="245"/>
        <v>1</v>
      </c>
      <c r="AD479" s="6" t="e">
        <f t="shared" si="260"/>
        <v>#N/A</v>
      </c>
      <c r="AE479" s="6" t="e">
        <f t="shared" si="261"/>
        <v>#N/A</v>
      </c>
      <c r="AF479" s="6" t="e">
        <f t="shared" si="246"/>
        <v>#N/A</v>
      </c>
      <c r="AG479" s="6" t="e">
        <f t="shared" si="262"/>
        <v>#N/A</v>
      </c>
      <c r="AH479" s="11" t="str">
        <f t="shared" si="247"/>
        <v xml:space="preserve"> </v>
      </c>
      <c r="AI479" s="6" t="e">
        <f t="shared" si="263"/>
        <v>#N/A</v>
      </c>
      <c r="AJ479" s="6" t="e">
        <f t="shared" si="248"/>
        <v>#N/A</v>
      </c>
      <c r="AK479" s="6" t="e">
        <f t="shared" si="264"/>
        <v>#N/A</v>
      </c>
      <c r="AL479" s="6" t="e">
        <f t="shared" si="235"/>
        <v>#N/A</v>
      </c>
      <c r="AM479" s="6" t="e">
        <f t="shared" si="249"/>
        <v>#N/A</v>
      </c>
      <c r="AN479" s="6" t="e">
        <f t="shared" si="265"/>
        <v>#N/A</v>
      </c>
      <c r="AO479" s="6" t="e">
        <f t="shared" si="236"/>
        <v>#N/A</v>
      </c>
      <c r="AP479" s="6" t="e">
        <f t="shared" si="237"/>
        <v>#N/A</v>
      </c>
      <c r="AQ479" s="6" t="e">
        <f t="shared" si="238"/>
        <v>#N/A</v>
      </c>
      <c r="AR479" s="6">
        <f t="shared" si="250"/>
        <v>0</v>
      </c>
      <c r="AS479" s="6" t="e">
        <f t="shared" si="266"/>
        <v>#N/A</v>
      </c>
      <c r="AT479" s="6" t="str">
        <f t="shared" si="251"/>
        <v/>
      </c>
      <c r="AU479" s="6" t="str">
        <f t="shared" si="252"/>
        <v/>
      </c>
      <c r="AV479" s="6" t="str">
        <f t="shared" si="239"/>
        <v/>
      </c>
      <c r="AW479" s="103"/>
      <c r="BC479" s="3" t="s">
        <v>901</v>
      </c>
    </row>
    <row r="480" spans="1:55" s="12" customFormat="1" ht="13.5" customHeight="1" x14ac:dyDescent="0.2">
      <c r="A480" s="163">
        <v>465</v>
      </c>
      <c r="B480" s="7"/>
      <c r="C480" s="7"/>
      <c r="D480" s="120"/>
      <c r="E480" s="7"/>
      <c r="F480" s="7"/>
      <c r="G480" s="219"/>
      <c r="H480" s="7"/>
      <c r="I480" s="7"/>
      <c r="J480" s="9"/>
      <c r="K480" s="843"/>
      <c r="L480" s="838"/>
      <c r="M480" s="428"/>
      <c r="N480" s="429"/>
      <c r="O480" s="430"/>
      <c r="P480" s="422" t="str">
        <f t="shared" si="253"/>
        <v/>
      </c>
      <c r="Q480" s="422" t="str">
        <f t="shared" si="254"/>
        <v/>
      </c>
      <c r="R480" s="423" t="str">
        <f t="shared" si="255"/>
        <v/>
      </c>
      <c r="S480" s="424" t="str">
        <f t="shared" si="256"/>
        <v/>
      </c>
      <c r="T480" s="425" t="str">
        <f t="shared" si="257"/>
        <v/>
      </c>
      <c r="U480" s="425" t="str">
        <f t="shared" si="258"/>
        <v/>
      </c>
      <c r="V480" s="426" t="str">
        <f t="shared" si="259"/>
        <v/>
      </c>
      <c r="W480" s="38"/>
      <c r="X480" s="29" t="str">
        <f t="shared" si="240"/>
        <v/>
      </c>
      <c r="Y480" s="6" t="e">
        <f t="shared" si="241"/>
        <v>#N/A</v>
      </c>
      <c r="Z480" s="6" t="e">
        <f t="shared" si="242"/>
        <v>#N/A</v>
      </c>
      <c r="AA480" s="6" t="e">
        <f t="shared" si="243"/>
        <v>#N/A</v>
      </c>
      <c r="AB480" s="6" t="str">
        <f t="shared" si="244"/>
        <v/>
      </c>
      <c r="AC480" s="10">
        <f t="shared" si="245"/>
        <v>1</v>
      </c>
      <c r="AD480" s="6" t="e">
        <f t="shared" si="260"/>
        <v>#N/A</v>
      </c>
      <c r="AE480" s="6" t="e">
        <f t="shared" si="261"/>
        <v>#N/A</v>
      </c>
      <c r="AF480" s="6" t="e">
        <f t="shared" si="246"/>
        <v>#N/A</v>
      </c>
      <c r="AG480" s="6" t="e">
        <f t="shared" si="262"/>
        <v>#N/A</v>
      </c>
      <c r="AH480" s="11" t="str">
        <f t="shared" si="247"/>
        <v xml:space="preserve"> </v>
      </c>
      <c r="AI480" s="6" t="e">
        <f t="shared" si="263"/>
        <v>#N/A</v>
      </c>
      <c r="AJ480" s="6" t="e">
        <f t="shared" si="248"/>
        <v>#N/A</v>
      </c>
      <c r="AK480" s="6" t="e">
        <f t="shared" si="264"/>
        <v>#N/A</v>
      </c>
      <c r="AL480" s="6" t="e">
        <f t="shared" si="235"/>
        <v>#N/A</v>
      </c>
      <c r="AM480" s="6" t="e">
        <f t="shared" si="249"/>
        <v>#N/A</v>
      </c>
      <c r="AN480" s="6" t="e">
        <f t="shared" si="265"/>
        <v>#N/A</v>
      </c>
      <c r="AO480" s="6" t="e">
        <f t="shared" si="236"/>
        <v>#N/A</v>
      </c>
      <c r="AP480" s="6" t="e">
        <f t="shared" si="237"/>
        <v>#N/A</v>
      </c>
      <c r="AQ480" s="6" t="e">
        <f t="shared" si="238"/>
        <v>#N/A</v>
      </c>
      <c r="AR480" s="6">
        <f t="shared" si="250"/>
        <v>0</v>
      </c>
      <c r="AS480" s="6" t="e">
        <f t="shared" si="266"/>
        <v>#N/A</v>
      </c>
      <c r="AT480" s="6" t="str">
        <f t="shared" si="251"/>
        <v/>
      </c>
      <c r="AU480" s="6" t="str">
        <f t="shared" si="252"/>
        <v/>
      </c>
      <c r="AV480" s="6" t="str">
        <f t="shared" si="239"/>
        <v/>
      </c>
      <c r="AW480" s="103"/>
      <c r="BC480" s="3" t="s">
        <v>961</v>
      </c>
    </row>
    <row r="481" spans="1:55" s="12" customFormat="1" ht="13.5" customHeight="1" x14ac:dyDescent="0.2">
      <c r="A481" s="163">
        <v>466</v>
      </c>
      <c r="B481" s="7"/>
      <c r="C481" s="7"/>
      <c r="D481" s="120"/>
      <c r="E481" s="7"/>
      <c r="F481" s="7"/>
      <c r="G481" s="219"/>
      <c r="H481" s="7"/>
      <c r="I481" s="7"/>
      <c r="J481" s="9"/>
      <c r="K481" s="843"/>
      <c r="L481" s="838"/>
      <c r="M481" s="428"/>
      <c r="N481" s="429"/>
      <c r="O481" s="430"/>
      <c r="P481" s="422" t="str">
        <f t="shared" si="253"/>
        <v/>
      </c>
      <c r="Q481" s="422" t="str">
        <f t="shared" si="254"/>
        <v/>
      </c>
      <c r="R481" s="423" t="str">
        <f t="shared" si="255"/>
        <v/>
      </c>
      <c r="S481" s="424" t="str">
        <f t="shared" si="256"/>
        <v/>
      </c>
      <c r="T481" s="425" t="str">
        <f t="shared" si="257"/>
        <v/>
      </c>
      <c r="U481" s="425" t="str">
        <f t="shared" si="258"/>
        <v/>
      </c>
      <c r="V481" s="426" t="str">
        <f t="shared" si="259"/>
        <v/>
      </c>
      <c r="W481" s="38"/>
      <c r="X481" s="29" t="str">
        <f t="shared" si="240"/>
        <v/>
      </c>
      <c r="Y481" s="6" t="e">
        <f t="shared" si="241"/>
        <v>#N/A</v>
      </c>
      <c r="Z481" s="6" t="e">
        <f t="shared" si="242"/>
        <v>#N/A</v>
      </c>
      <c r="AA481" s="6" t="e">
        <f t="shared" si="243"/>
        <v>#N/A</v>
      </c>
      <c r="AB481" s="6" t="str">
        <f t="shared" si="244"/>
        <v/>
      </c>
      <c r="AC481" s="10">
        <f t="shared" si="245"/>
        <v>1</v>
      </c>
      <c r="AD481" s="6" t="e">
        <f t="shared" si="260"/>
        <v>#N/A</v>
      </c>
      <c r="AE481" s="6" t="e">
        <f t="shared" si="261"/>
        <v>#N/A</v>
      </c>
      <c r="AF481" s="6" t="e">
        <f t="shared" si="246"/>
        <v>#N/A</v>
      </c>
      <c r="AG481" s="6" t="e">
        <f t="shared" si="262"/>
        <v>#N/A</v>
      </c>
      <c r="AH481" s="11" t="str">
        <f t="shared" si="247"/>
        <v xml:space="preserve"> </v>
      </c>
      <c r="AI481" s="6" t="e">
        <f t="shared" si="263"/>
        <v>#N/A</v>
      </c>
      <c r="AJ481" s="6" t="e">
        <f t="shared" si="248"/>
        <v>#N/A</v>
      </c>
      <c r="AK481" s="6" t="e">
        <f t="shared" si="264"/>
        <v>#N/A</v>
      </c>
      <c r="AL481" s="6" t="e">
        <f t="shared" si="235"/>
        <v>#N/A</v>
      </c>
      <c r="AM481" s="6" t="e">
        <f t="shared" si="249"/>
        <v>#N/A</v>
      </c>
      <c r="AN481" s="6" t="e">
        <f t="shared" si="265"/>
        <v>#N/A</v>
      </c>
      <c r="AO481" s="6" t="e">
        <f t="shared" si="236"/>
        <v>#N/A</v>
      </c>
      <c r="AP481" s="6" t="e">
        <f t="shared" si="237"/>
        <v>#N/A</v>
      </c>
      <c r="AQ481" s="6" t="e">
        <f t="shared" si="238"/>
        <v>#N/A</v>
      </c>
      <c r="AR481" s="6">
        <f t="shared" si="250"/>
        <v>0</v>
      </c>
      <c r="AS481" s="6" t="e">
        <f t="shared" si="266"/>
        <v>#N/A</v>
      </c>
      <c r="AT481" s="6" t="str">
        <f t="shared" si="251"/>
        <v/>
      </c>
      <c r="AU481" s="6" t="str">
        <f t="shared" si="252"/>
        <v/>
      </c>
      <c r="AV481" s="6" t="str">
        <f t="shared" si="239"/>
        <v/>
      </c>
      <c r="AW481" s="103"/>
      <c r="BC481" s="3" t="s">
        <v>962</v>
      </c>
    </row>
    <row r="482" spans="1:55" s="12" customFormat="1" ht="13.5" customHeight="1" x14ac:dyDescent="0.2">
      <c r="A482" s="163">
        <v>467</v>
      </c>
      <c r="B482" s="7"/>
      <c r="C482" s="7"/>
      <c r="D482" s="120"/>
      <c r="E482" s="7"/>
      <c r="F482" s="7"/>
      <c r="G482" s="219"/>
      <c r="H482" s="7"/>
      <c r="I482" s="7"/>
      <c r="J482" s="9"/>
      <c r="K482" s="843"/>
      <c r="L482" s="838"/>
      <c r="M482" s="428"/>
      <c r="N482" s="429"/>
      <c r="O482" s="430"/>
      <c r="P482" s="422" t="str">
        <f t="shared" si="253"/>
        <v/>
      </c>
      <c r="Q482" s="422" t="str">
        <f t="shared" si="254"/>
        <v/>
      </c>
      <c r="R482" s="423" t="str">
        <f t="shared" si="255"/>
        <v/>
      </c>
      <c r="S482" s="424" t="str">
        <f t="shared" si="256"/>
        <v/>
      </c>
      <c r="T482" s="425" t="str">
        <f t="shared" si="257"/>
        <v/>
      </c>
      <c r="U482" s="425" t="str">
        <f t="shared" si="258"/>
        <v/>
      </c>
      <c r="V482" s="426" t="str">
        <f t="shared" si="259"/>
        <v/>
      </c>
      <c r="W482" s="38"/>
      <c r="X482" s="29" t="str">
        <f t="shared" si="240"/>
        <v/>
      </c>
      <c r="Y482" s="6" t="e">
        <f t="shared" si="241"/>
        <v>#N/A</v>
      </c>
      <c r="Z482" s="6" t="e">
        <f t="shared" si="242"/>
        <v>#N/A</v>
      </c>
      <c r="AA482" s="6" t="e">
        <f t="shared" si="243"/>
        <v>#N/A</v>
      </c>
      <c r="AB482" s="6" t="str">
        <f t="shared" si="244"/>
        <v/>
      </c>
      <c r="AC482" s="10">
        <f t="shared" si="245"/>
        <v>1</v>
      </c>
      <c r="AD482" s="6" t="e">
        <f t="shared" si="260"/>
        <v>#N/A</v>
      </c>
      <c r="AE482" s="6" t="e">
        <f t="shared" si="261"/>
        <v>#N/A</v>
      </c>
      <c r="AF482" s="6" t="e">
        <f t="shared" si="246"/>
        <v>#N/A</v>
      </c>
      <c r="AG482" s="6" t="e">
        <f t="shared" si="262"/>
        <v>#N/A</v>
      </c>
      <c r="AH482" s="11" t="str">
        <f t="shared" si="247"/>
        <v xml:space="preserve"> </v>
      </c>
      <c r="AI482" s="6" t="e">
        <f t="shared" si="263"/>
        <v>#N/A</v>
      </c>
      <c r="AJ482" s="6" t="e">
        <f t="shared" si="248"/>
        <v>#N/A</v>
      </c>
      <c r="AK482" s="6" t="e">
        <f t="shared" si="264"/>
        <v>#N/A</v>
      </c>
      <c r="AL482" s="6" t="e">
        <f t="shared" si="235"/>
        <v>#N/A</v>
      </c>
      <c r="AM482" s="6" t="e">
        <f t="shared" si="249"/>
        <v>#N/A</v>
      </c>
      <c r="AN482" s="6" t="e">
        <f t="shared" si="265"/>
        <v>#N/A</v>
      </c>
      <c r="AO482" s="6" t="e">
        <f t="shared" si="236"/>
        <v>#N/A</v>
      </c>
      <c r="AP482" s="6" t="e">
        <f t="shared" si="237"/>
        <v>#N/A</v>
      </c>
      <c r="AQ482" s="6" t="e">
        <f t="shared" si="238"/>
        <v>#N/A</v>
      </c>
      <c r="AR482" s="6">
        <f t="shared" si="250"/>
        <v>0</v>
      </c>
      <c r="AS482" s="6" t="e">
        <f t="shared" si="266"/>
        <v>#N/A</v>
      </c>
      <c r="AT482" s="6" t="str">
        <f t="shared" si="251"/>
        <v/>
      </c>
      <c r="AU482" s="6" t="str">
        <f t="shared" si="252"/>
        <v/>
      </c>
      <c r="AV482" s="6" t="str">
        <f t="shared" si="239"/>
        <v/>
      </c>
      <c r="AW482" s="103"/>
      <c r="BC482" s="3" t="s">
        <v>894</v>
      </c>
    </row>
    <row r="483" spans="1:55" s="12" customFormat="1" ht="13.5" customHeight="1" x14ac:dyDescent="0.2">
      <c r="A483" s="163">
        <v>468</v>
      </c>
      <c r="B483" s="7"/>
      <c r="C483" s="7"/>
      <c r="D483" s="120"/>
      <c r="E483" s="7"/>
      <c r="F483" s="7"/>
      <c r="G483" s="219"/>
      <c r="H483" s="7"/>
      <c r="I483" s="7"/>
      <c r="J483" s="9"/>
      <c r="K483" s="843"/>
      <c r="L483" s="838"/>
      <c r="M483" s="428"/>
      <c r="N483" s="429"/>
      <c r="O483" s="430"/>
      <c r="P483" s="422" t="str">
        <f t="shared" si="253"/>
        <v/>
      </c>
      <c r="Q483" s="422" t="str">
        <f t="shared" si="254"/>
        <v/>
      </c>
      <c r="R483" s="423" t="str">
        <f t="shared" si="255"/>
        <v/>
      </c>
      <c r="S483" s="424" t="str">
        <f t="shared" si="256"/>
        <v/>
      </c>
      <c r="T483" s="425" t="str">
        <f t="shared" si="257"/>
        <v/>
      </c>
      <c r="U483" s="425" t="str">
        <f t="shared" si="258"/>
        <v/>
      </c>
      <c r="V483" s="426" t="str">
        <f t="shared" si="259"/>
        <v/>
      </c>
      <c r="W483" s="38"/>
      <c r="X483" s="29" t="str">
        <f t="shared" si="240"/>
        <v/>
      </c>
      <c r="Y483" s="6" t="e">
        <f t="shared" si="241"/>
        <v>#N/A</v>
      </c>
      <c r="Z483" s="6" t="e">
        <f t="shared" si="242"/>
        <v>#N/A</v>
      </c>
      <c r="AA483" s="6" t="e">
        <f t="shared" si="243"/>
        <v>#N/A</v>
      </c>
      <c r="AB483" s="6" t="str">
        <f t="shared" si="244"/>
        <v/>
      </c>
      <c r="AC483" s="10">
        <f t="shared" si="245"/>
        <v>1</v>
      </c>
      <c r="AD483" s="6" t="e">
        <f t="shared" si="260"/>
        <v>#N/A</v>
      </c>
      <c r="AE483" s="6" t="e">
        <f t="shared" si="261"/>
        <v>#N/A</v>
      </c>
      <c r="AF483" s="6" t="e">
        <f t="shared" si="246"/>
        <v>#N/A</v>
      </c>
      <c r="AG483" s="6" t="e">
        <f t="shared" si="262"/>
        <v>#N/A</v>
      </c>
      <c r="AH483" s="11" t="str">
        <f t="shared" si="247"/>
        <v xml:space="preserve"> </v>
      </c>
      <c r="AI483" s="6" t="e">
        <f t="shared" si="263"/>
        <v>#N/A</v>
      </c>
      <c r="AJ483" s="6" t="e">
        <f t="shared" si="248"/>
        <v>#N/A</v>
      </c>
      <c r="AK483" s="6" t="e">
        <f t="shared" si="264"/>
        <v>#N/A</v>
      </c>
      <c r="AL483" s="6" t="e">
        <f t="shared" si="235"/>
        <v>#N/A</v>
      </c>
      <c r="AM483" s="6" t="e">
        <f t="shared" si="249"/>
        <v>#N/A</v>
      </c>
      <c r="AN483" s="6" t="e">
        <f t="shared" si="265"/>
        <v>#N/A</v>
      </c>
      <c r="AO483" s="6" t="e">
        <f t="shared" si="236"/>
        <v>#N/A</v>
      </c>
      <c r="AP483" s="6" t="e">
        <f t="shared" si="237"/>
        <v>#N/A</v>
      </c>
      <c r="AQ483" s="6" t="e">
        <f t="shared" si="238"/>
        <v>#N/A</v>
      </c>
      <c r="AR483" s="6">
        <f t="shared" si="250"/>
        <v>0</v>
      </c>
      <c r="AS483" s="6" t="e">
        <f t="shared" si="266"/>
        <v>#N/A</v>
      </c>
      <c r="AT483" s="6" t="str">
        <f t="shared" si="251"/>
        <v/>
      </c>
      <c r="AU483" s="6" t="str">
        <f t="shared" si="252"/>
        <v/>
      </c>
      <c r="AV483" s="6" t="str">
        <f t="shared" si="239"/>
        <v/>
      </c>
      <c r="AW483" s="103"/>
      <c r="BC483" s="3" t="s">
        <v>902</v>
      </c>
    </row>
    <row r="484" spans="1:55" s="12" customFormat="1" ht="13.5" customHeight="1" x14ac:dyDescent="0.2">
      <c r="A484" s="163">
        <v>469</v>
      </c>
      <c r="B484" s="7"/>
      <c r="C484" s="7"/>
      <c r="D484" s="120"/>
      <c r="E484" s="7"/>
      <c r="F484" s="7"/>
      <c r="G484" s="219"/>
      <c r="H484" s="7"/>
      <c r="I484" s="7"/>
      <c r="J484" s="9"/>
      <c r="K484" s="843"/>
      <c r="L484" s="838"/>
      <c r="M484" s="428"/>
      <c r="N484" s="429"/>
      <c r="O484" s="430"/>
      <c r="P484" s="422" t="str">
        <f t="shared" si="253"/>
        <v/>
      </c>
      <c r="Q484" s="422" t="str">
        <f t="shared" si="254"/>
        <v/>
      </c>
      <c r="R484" s="423" t="str">
        <f t="shared" si="255"/>
        <v/>
      </c>
      <c r="S484" s="424" t="str">
        <f t="shared" si="256"/>
        <v/>
      </c>
      <c r="T484" s="425" t="str">
        <f t="shared" si="257"/>
        <v/>
      </c>
      <c r="U484" s="425" t="str">
        <f t="shared" si="258"/>
        <v/>
      </c>
      <c r="V484" s="426" t="str">
        <f t="shared" si="259"/>
        <v/>
      </c>
      <c r="W484" s="38"/>
      <c r="X484" s="29" t="str">
        <f t="shared" si="240"/>
        <v/>
      </c>
      <c r="Y484" s="6" t="e">
        <f t="shared" si="241"/>
        <v>#N/A</v>
      </c>
      <c r="Z484" s="6" t="e">
        <f t="shared" si="242"/>
        <v>#N/A</v>
      </c>
      <c r="AA484" s="6" t="e">
        <f t="shared" si="243"/>
        <v>#N/A</v>
      </c>
      <c r="AB484" s="6" t="str">
        <f t="shared" si="244"/>
        <v/>
      </c>
      <c r="AC484" s="10">
        <f t="shared" si="245"/>
        <v>1</v>
      </c>
      <c r="AD484" s="6" t="e">
        <f t="shared" si="260"/>
        <v>#N/A</v>
      </c>
      <c r="AE484" s="6" t="e">
        <f t="shared" si="261"/>
        <v>#N/A</v>
      </c>
      <c r="AF484" s="6" t="e">
        <f t="shared" si="246"/>
        <v>#N/A</v>
      </c>
      <c r="AG484" s="6" t="e">
        <f t="shared" si="262"/>
        <v>#N/A</v>
      </c>
      <c r="AH484" s="11" t="str">
        <f t="shared" si="247"/>
        <v xml:space="preserve"> </v>
      </c>
      <c r="AI484" s="6" t="e">
        <f t="shared" si="263"/>
        <v>#N/A</v>
      </c>
      <c r="AJ484" s="6" t="e">
        <f t="shared" si="248"/>
        <v>#N/A</v>
      </c>
      <c r="AK484" s="6" t="e">
        <f t="shared" si="264"/>
        <v>#N/A</v>
      </c>
      <c r="AL484" s="6" t="e">
        <f t="shared" si="235"/>
        <v>#N/A</v>
      </c>
      <c r="AM484" s="6" t="e">
        <f t="shared" si="249"/>
        <v>#N/A</v>
      </c>
      <c r="AN484" s="6" t="e">
        <f t="shared" si="265"/>
        <v>#N/A</v>
      </c>
      <c r="AO484" s="6" t="e">
        <f t="shared" si="236"/>
        <v>#N/A</v>
      </c>
      <c r="AP484" s="6" t="e">
        <f t="shared" si="237"/>
        <v>#N/A</v>
      </c>
      <c r="AQ484" s="6" t="e">
        <f t="shared" si="238"/>
        <v>#N/A</v>
      </c>
      <c r="AR484" s="6">
        <f t="shared" si="250"/>
        <v>0</v>
      </c>
      <c r="AS484" s="6" t="e">
        <f t="shared" si="266"/>
        <v>#N/A</v>
      </c>
      <c r="AT484" s="6" t="str">
        <f t="shared" si="251"/>
        <v/>
      </c>
      <c r="AU484" s="6" t="str">
        <f t="shared" si="252"/>
        <v/>
      </c>
      <c r="AV484" s="6" t="str">
        <f t="shared" si="239"/>
        <v/>
      </c>
      <c r="AW484" s="103"/>
      <c r="BC484" s="3" t="s">
        <v>966</v>
      </c>
    </row>
    <row r="485" spans="1:55" s="12" customFormat="1" ht="13.5" customHeight="1" x14ac:dyDescent="0.2">
      <c r="A485" s="163">
        <v>470</v>
      </c>
      <c r="B485" s="7"/>
      <c r="C485" s="7"/>
      <c r="D485" s="120"/>
      <c r="E485" s="7"/>
      <c r="F485" s="7"/>
      <c r="G485" s="219"/>
      <c r="H485" s="7"/>
      <c r="I485" s="7"/>
      <c r="J485" s="9"/>
      <c r="K485" s="843"/>
      <c r="L485" s="838"/>
      <c r="M485" s="428"/>
      <c r="N485" s="429"/>
      <c r="O485" s="430"/>
      <c r="P485" s="422" t="str">
        <f t="shared" si="253"/>
        <v/>
      </c>
      <c r="Q485" s="422" t="str">
        <f t="shared" si="254"/>
        <v/>
      </c>
      <c r="R485" s="423" t="str">
        <f t="shared" si="255"/>
        <v/>
      </c>
      <c r="S485" s="424" t="str">
        <f t="shared" si="256"/>
        <v/>
      </c>
      <c r="T485" s="425" t="str">
        <f t="shared" si="257"/>
        <v/>
      </c>
      <c r="U485" s="425" t="str">
        <f t="shared" si="258"/>
        <v/>
      </c>
      <c r="V485" s="426" t="str">
        <f t="shared" si="259"/>
        <v/>
      </c>
      <c r="W485" s="38"/>
      <c r="X485" s="29" t="str">
        <f t="shared" si="240"/>
        <v/>
      </c>
      <c r="Y485" s="6" t="e">
        <f t="shared" si="241"/>
        <v>#N/A</v>
      </c>
      <c r="Z485" s="6" t="e">
        <f t="shared" si="242"/>
        <v>#N/A</v>
      </c>
      <c r="AA485" s="6" t="e">
        <f t="shared" si="243"/>
        <v>#N/A</v>
      </c>
      <c r="AB485" s="6" t="str">
        <f t="shared" si="244"/>
        <v/>
      </c>
      <c r="AC485" s="10">
        <f t="shared" si="245"/>
        <v>1</v>
      </c>
      <c r="AD485" s="6" t="e">
        <f t="shared" si="260"/>
        <v>#N/A</v>
      </c>
      <c r="AE485" s="6" t="e">
        <f t="shared" si="261"/>
        <v>#N/A</v>
      </c>
      <c r="AF485" s="6" t="e">
        <f t="shared" si="246"/>
        <v>#N/A</v>
      </c>
      <c r="AG485" s="6" t="e">
        <f t="shared" si="262"/>
        <v>#N/A</v>
      </c>
      <c r="AH485" s="11" t="str">
        <f t="shared" si="247"/>
        <v xml:space="preserve"> </v>
      </c>
      <c r="AI485" s="6" t="e">
        <f t="shared" si="263"/>
        <v>#N/A</v>
      </c>
      <c r="AJ485" s="6" t="e">
        <f t="shared" si="248"/>
        <v>#N/A</v>
      </c>
      <c r="AK485" s="6" t="e">
        <f t="shared" si="264"/>
        <v>#N/A</v>
      </c>
      <c r="AL485" s="6" t="e">
        <f t="shared" si="235"/>
        <v>#N/A</v>
      </c>
      <c r="AM485" s="6" t="e">
        <f t="shared" si="249"/>
        <v>#N/A</v>
      </c>
      <c r="AN485" s="6" t="e">
        <f t="shared" si="265"/>
        <v>#N/A</v>
      </c>
      <c r="AO485" s="6" t="e">
        <f t="shared" si="236"/>
        <v>#N/A</v>
      </c>
      <c r="AP485" s="6" t="e">
        <f t="shared" si="237"/>
        <v>#N/A</v>
      </c>
      <c r="AQ485" s="6" t="e">
        <f t="shared" si="238"/>
        <v>#N/A</v>
      </c>
      <c r="AR485" s="6">
        <f t="shared" si="250"/>
        <v>0</v>
      </c>
      <c r="AS485" s="6" t="e">
        <f t="shared" si="266"/>
        <v>#N/A</v>
      </c>
      <c r="AT485" s="6" t="str">
        <f t="shared" si="251"/>
        <v/>
      </c>
      <c r="AU485" s="6" t="str">
        <f t="shared" si="252"/>
        <v/>
      </c>
      <c r="AV485" s="6" t="str">
        <f t="shared" si="239"/>
        <v/>
      </c>
      <c r="AW485" s="103"/>
      <c r="BC485" s="3" t="s">
        <v>923</v>
      </c>
    </row>
    <row r="486" spans="1:55" s="12" customFormat="1" ht="13.5" customHeight="1" x14ac:dyDescent="0.2">
      <c r="A486" s="163">
        <v>471</v>
      </c>
      <c r="B486" s="7"/>
      <c r="C486" s="7"/>
      <c r="D486" s="120"/>
      <c r="E486" s="7"/>
      <c r="F486" s="7"/>
      <c r="G486" s="219"/>
      <c r="H486" s="7"/>
      <c r="I486" s="7"/>
      <c r="J486" s="9"/>
      <c r="K486" s="843"/>
      <c r="L486" s="838"/>
      <c r="M486" s="428"/>
      <c r="N486" s="429"/>
      <c r="O486" s="430"/>
      <c r="P486" s="422" t="str">
        <f t="shared" si="253"/>
        <v/>
      </c>
      <c r="Q486" s="422" t="str">
        <f t="shared" si="254"/>
        <v/>
      </c>
      <c r="R486" s="423" t="str">
        <f t="shared" si="255"/>
        <v/>
      </c>
      <c r="S486" s="424" t="str">
        <f t="shared" si="256"/>
        <v/>
      </c>
      <c r="T486" s="425" t="str">
        <f t="shared" si="257"/>
        <v/>
      </c>
      <c r="U486" s="425" t="str">
        <f t="shared" si="258"/>
        <v/>
      </c>
      <c r="V486" s="426" t="str">
        <f t="shared" si="259"/>
        <v/>
      </c>
      <c r="W486" s="38"/>
      <c r="X486" s="29" t="str">
        <f t="shared" si="240"/>
        <v/>
      </c>
      <c r="Y486" s="6" t="e">
        <f t="shared" si="241"/>
        <v>#N/A</v>
      </c>
      <c r="Z486" s="6" t="e">
        <f t="shared" si="242"/>
        <v>#N/A</v>
      </c>
      <c r="AA486" s="6" t="e">
        <f t="shared" si="243"/>
        <v>#N/A</v>
      </c>
      <c r="AB486" s="6" t="str">
        <f t="shared" si="244"/>
        <v/>
      </c>
      <c r="AC486" s="10">
        <f t="shared" si="245"/>
        <v>1</v>
      </c>
      <c r="AD486" s="6" t="e">
        <f t="shared" si="260"/>
        <v>#N/A</v>
      </c>
      <c r="AE486" s="6" t="e">
        <f t="shared" si="261"/>
        <v>#N/A</v>
      </c>
      <c r="AF486" s="6" t="e">
        <f t="shared" si="246"/>
        <v>#N/A</v>
      </c>
      <c r="AG486" s="6" t="e">
        <f t="shared" si="262"/>
        <v>#N/A</v>
      </c>
      <c r="AH486" s="11" t="str">
        <f t="shared" si="247"/>
        <v xml:space="preserve"> </v>
      </c>
      <c r="AI486" s="6" t="e">
        <f t="shared" si="263"/>
        <v>#N/A</v>
      </c>
      <c r="AJ486" s="6" t="e">
        <f t="shared" si="248"/>
        <v>#N/A</v>
      </c>
      <c r="AK486" s="6" t="e">
        <f t="shared" si="264"/>
        <v>#N/A</v>
      </c>
      <c r="AL486" s="6" t="e">
        <f t="shared" si="235"/>
        <v>#N/A</v>
      </c>
      <c r="AM486" s="6" t="e">
        <f t="shared" si="249"/>
        <v>#N/A</v>
      </c>
      <c r="AN486" s="6" t="e">
        <f t="shared" si="265"/>
        <v>#N/A</v>
      </c>
      <c r="AO486" s="6" t="e">
        <f t="shared" si="236"/>
        <v>#N/A</v>
      </c>
      <c r="AP486" s="6" t="e">
        <f t="shared" si="237"/>
        <v>#N/A</v>
      </c>
      <c r="AQ486" s="6" t="e">
        <f t="shared" si="238"/>
        <v>#N/A</v>
      </c>
      <c r="AR486" s="6">
        <f t="shared" si="250"/>
        <v>0</v>
      </c>
      <c r="AS486" s="6" t="e">
        <f t="shared" si="266"/>
        <v>#N/A</v>
      </c>
      <c r="AT486" s="6" t="str">
        <f t="shared" si="251"/>
        <v/>
      </c>
      <c r="AU486" s="6" t="str">
        <f t="shared" si="252"/>
        <v/>
      </c>
      <c r="AV486" s="6" t="str">
        <f t="shared" si="239"/>
        <v/>
      </c>
      <c r="AW486" s="103"/>
      <c r="BC486" s="3" t="s">
        <v>930</v>
      </c>
    </row>
    <row r="487" spans="1:55" s="12" customFormat="1" ht="13.5" customHeight="1" x14ac:dyDescent="0.2">
      <c r="A487" s="163">
        <v>472</v>
      </c>
      <c r="B487" s="7"/>
      <c r="C487" s="7"/>
      <c r="D487" s="120"/>
      <c r="E487" s="7"/>
      <c r="F487" s="7"/>
      <c r="G487" s="219"/>
      <c r="H487" s="7"/>
      <c r="I487" s="7"/>
      <c r="J487" s="9"/>
      <c r="K487" s="843"/>
      <c r="L487" s="838"/>
      <c r="M487" s="428"/>
      <c r="N487" s="429"/>
      <c r="O487" s="430"/>
      <c r="P487" s="422" t="str">
        <f t="shared" si="253"/>
        <v/>
      </c>
      <c r="Q487" s="422" t="str">
        <f t="shared" si="254"/>
        <v/>
      </c>
      <c r="R487" s="423" t="str">
        <f t="shared" si="255"/>
        <v/>
      </c>
      <c r="S487" s="424" t="str">
        <f t="shared" si="256"/>
        <v/>
      </c>
      <c r="T487" s="425" t="str">
        <f t="shared" si="257"/>
        <v/>
      </c>
      <c r="U487" s="425" t="str">
        <f t="shared" si="258"/>
        <v/>
      </c>
      <c r="V487" s="426" t="str">
        <f t="shared" si="259"/>
        <v/>
      </c>
      <c r="W487" s="38"/>
      <c r="X487" s="29" t="str">
        <f t="shared" si="240"/>
        <v/>
      </c>
      <c r="Y487" s="6" t="e">
        <f t="shared" si="241"/>
        <v>#N/A</v>
      </c>
      <c r="Z487" s="6" t="e">
        <f t="shared" si="242"/>
        <v>#N/A</v>
      </c>
      <c r="AA487" s="6" t="e">
        <f t="shared" si="243"/>
        <v>#N/A</v>
      </c>
      <c r="AB487" s="6" t="str">
        <f t="shared" si="244"/>
        <v/>
      </c>
      <c r="AC487" s="10">
        <f t="shared" si="245"/>
        <v>1</v>
      </c>
      <c r="AD487" s="6" t="e">
        <f t="shared" si="260"/>
        <v>#N/A</v>
      </c>
      <c r="AE487" s="6" t="e">
        <f t="shared" si="261"/>
        <v>#N/A</v>
      </c>
      <c r="AF487" s="6" t="e">
        <f t="shared" si="246"/>
        <v>#N/A</v>
      </c>
      <c r="AG487" s="6" t="e">
        <f t="shared" si="262"/>
        <v>#N/A</v>
      </c>
      <c r="AH487" s="11" t="str">
        <f t="shared" si="247"/>
        <v xml:space="preserve"> </v>
      </c>
      <c r="AI487" s="6" t="e">
        <f t="shared" si="263"/>
        <v>#N/A</v>
      </c>
      <c r="AJ487" s="6" t="e">
        <f t="shared" si="248"/>
        <v>#N/A</v>
      </c>
      <c r="AK487" s="6" t="e">
        <f t="shared" si="264"/>
        <v>#N/A</v>
      </c>
      <c r="AL487" s="6" t="e">
        <f t="shared" si="235"/>
        <v>#N/A</v>
      </c>
      <c r="AM487" s="6" t="e">
        <f t="shared" si="249"/>
        <v>#N/A</v>
      </c>
      <c r="AN487" s="6" t="e">
        <f t="shared" si="265"/>
        <v>#N/A</v>
      </c>
      <c r="AO487" s="6" t="e">
        <f t="shared" si="236"/>
        <v>#N/A</v>
      </c>
      <c r="AP487" s="6" t="e">
        <f t="shared" si="237"/>
        <v>#N/A</v>
      </c>
      <c r="AQ487" s="6" t="e">
        <f t="shared" si="238"/>
        <v>#N/A</v>
      </c>
      <c r="AR487" s="6">
        <f t="shared" si="250"/>
        <v>0</v>
      </c>
      <c r="AS487" s="6" t="e">
        <f t="shared" si="266"/>
        <v>#N/A</v>
      </c>
      <c r="AT487" s="6" t="str">
        <f t="shared" si="251"/>
        <v/>
      </c>
      <c r="AU487" s="6" t="str">
        <f t="shared" si="252"/>
        <v/>
      </c>
      <c r="AV487" s="6" t="str">
        <f t="shared" si="239"/>
        <v/>
      </c>
      <c r="AW487" s="103"/>
      <c r="BC487" s="3" t="s">
        <v>967</v>
      </c>
    </row>
    <row r="488" spans="1:55" s="12" customFormat="1" ht="13.5" customHeight="1" x14ac:dyDescent="0.2">
      <c r="A488" s="163">
        <v>473</v>
      </c>
      <c r="B488" s="7"/>
      <c r="C488" s="7"/>
      <c r="D488" s="120"/>
      <c r="E488" s="7"/>
      <c r="F488" s="7"/>
      <c r="G488" s="219"/>
      <c r="H488" s="7"/>
      <c r="I488" s="7"/>
      <c r="J488" s="9"/>
      <c r="K488" s="843"/>
      <c r="L488" s="838"/>
      <c r="M488" s="428"/>
      <c r="N488" s="429"/>
      <c r="O488" s="430"/>
      <c r="P488" s="422" t="str">
        <f t="shared" si="253"/>
        <v/>
      </c>
      <c r="Q488" s="422" t="str">
        <f t="shared" si="254"/>
        <v/>
      </c>
      <c r="R488" s="423" t="str">
        <f t="shared" si="255"/>
        <v/>
      </c>
      <c r="S488" s="424" t="str">
        <f t="shared" si="256"/>
        <v/>
      </c>
      <c r="T488" s="425" t="str">
        <f t="shared" si="257"/>
        <v/>
      </c>
      <c r="U488" s="425" t="str">
        <f t="shared" si="258"/>
        <v/>
      </c>
      <c r="V488" s="426" t="str">
        <f t="shared" si="259"/>
        <v/>
      </c>
      <c r="W488" s="38"/>
      <c r="X488" s="29" t="str">
        <f t="shared" si="240"/>
        <v/>
      </c>
      <c r="Y488" s="6" t="e">
        <f t="shared" si="241"/>
        <v>#N/A</v>
      </c>
      <c r="Z488" s="6" t="e">
        <f t="shared" si="242"/>
        <v>#N/A</v>
      </c>
      <c r="AA488" s="6" t="e">
        <f t="shared" si="243"/>
        <v>#N/A</v>
      </c>
      <c r="AB488" s="6" t="str">
        <f t="shared" si="244"/>
        <v/>
      </c>
      <c r="AC488" s="10">
        <f t="shared" si="245"/>
        <v>1</v>
      </c>
      <c r="AD488" s="6" t="e">
        <f t="shared" si="260"/>
        <v>#N/A</v>
      </c>
      <c r="AE488" s="6" t="e">
        <f t="shared" si="261"/>
        <v>#N/A</v>
      </c>
      <c r="AF488" s="6" t="e">
        <f t="shared" si="246"/>
        <v>#N/A</v>
      </c>
      <c r="AG488" s="6" t="e">
        <f t="shared" si="262"/>
        <v>#N/A</v>
      </c>
      <c r="AH488" s="11" t="str">
        <f t="shared" si="247"/>
        <v xml:space="preserve"> </v>
      </c>
      <c r="AI488" s="6" t="e">
        <f t="shared" si="263"/>
        <v>#N/A</v>
      </c>
      <c r="AJ488" s="6" t="e">
        <f t="shared" si="248"/>
        <v>#N/A</v>
      </c>
      <c r="AK488" s="6" t="e">
        <f t="shared" si="264"/>
        <v>#N/A</v>
      </c>
      <c r="AL488" s="6" t="e">
        <f t="shared" si="235"/>
        <v>#N/A</v>
      </c>
      <c r="AM488" s="6" t="e">
        <f t="shared" si="249"/>
        <v>#N/A</v>
      </c>
      <c r="AN488" s="6" t="e">
        <f t="shared" si="265"/>
        <v>#N/A</v>
      </c>
      <c r="AO488" s="6" t="e">
        <f t="shared" si="236"/>
        <v>#N/A</v>
      </c>
      <c r="AP488" s="6" t="e">
        <f t="shared" si="237"/>
        <v>#N/A</v>
      </c>
      <c r="AQ488" s="6" t="e">
        <f t="shared" si="238"/>
        <v>#N/A</v>
      </c>
      <c r="AR488" s="6">
        <f t="shared" si="250"/>
        <v>0</v>
      </c>
      <c r="AS488" s="6" t="e">
        <f t="shared" si="266"/>
        <v>#N/A</v>
      </c>
      <c r="AT488" s="6" t="str">
        <f t="shared" si="251"/>
        <v/>
      </c>
      <c r="AU488" s="6" t="str">
        <f t="shared" si="252"/>
        <v/>
      </c>
      <c r="AV488" s="6" t="str">
        <f t="shared" si="239"/>
        <v/>
      </c>
      <c r="AW488" s="103"/>
      <c r="BC488" s="3" t="s">
        <v>924</v>
      </c>
    </row>
    <row r="489" spans="1:55" s="12" customFormat="1" ht="13.5" customHeight="1" x14ac:dyDescent="0.2">
      <c r="A489" s="163">
        <v>474</v>
      </c>
      <c r="B489" s="7"/>
      <c r="C489" s="7"/>
      <c r="D489" s="120"/>
      <c r="E489" s="7"/>
      <c r="F489" s="7"/>
      <c r="G489" s="219"/>
      <c r="H489" s="7"/>
      <c r="I489" s="7"/>
      <c r="J489" s="9"/>
      <c r="K489" s="843"/>
      <c r="L489" s="838"/>
      <c r="M489" s="428"/>
      <c r="N489" s="429"/>
      <c r="O489" s="430"/>
      <c r="P489" s="422" t="str">
        <f t="shared" si="253"/>
        <v/>
      </c>
      <c r="Q489" s="422" t="str">
        <f t="shared" si="254"/>
        <v/>
      </c>
      <c r="R489" s="423" t="str">
        <f t="shared" si="255"/>
        <v/>
      </c>
      <c r="S489" s="424" t="str">
        <f t="shared" si="256"/>
        <v/>
      </c>
      <c r="T489" s="425" t="str">
        <f t="shared" si="257"/>
        <v/>
      </c>
      <c r="U489" s="425" t="str">
        <f t="shared" si="258"/>
        <v/>
      </c>
      <c r="V489" s="426" t="str">
        <f t="shared" si="259"/>
        <v/>
      </c>
      <c r="W489" s="38"/>
      <c r="X489" s="29" t="str">
        <f t="shared" si="240"/>
        <v/>
      </c>
      <c r="Y489" s="6" t="e">
        <f t="shared" si="241"/>
        <v>#N/A</v>
      </c>
      <c r="Z489" s="6" t="e">
        <f t="shared" si="242"/>
        <v>#N/A</v>
      </c>
      <c r="AA489" s="6" t="e">
        <f t="shared" si="243"/>
        <v>#N/A</v>
      </c>
      <c r="AB489" s="6" t="str">
        <f t="shared" si="244"/>
        <v/>
      </c>
      <c r="AC489" s="10">
        <f t="shared" si="245"/>
        <v>1</v>
      </c>
      <c r="AD489" s="6" t="e">
        <f t="shared" si="260"/>
        <v>#N/A</v>
      </c>
      <c r="AE489" s="6" t="e">
        <f t="shared" si="261"/>
        <v>#N/A</v>
      </c>
      <c r="AF489" s="6" t="e">
        <f t="shared" si="246"/>
        <v>#N/A</v>
      </c>
      <c r="AG489" s="6" t="e">
        <f t="shared" si="262"/>
        <v>#N/A</v>
      </c>
      <c r="AH489" s="11" t="str">
        <f t="shared" si="247"/>
        <v xml:space="preserve"> </v>
      </c>
      <c r="AI489" s="6" t="e">
        <f t="shared" si="263"/>
        <v>#N/A</v>
      </c>
      <c r="AJ489" s="6" t="e">
        <f t="shared" si="248"/>
        <v>#N/A</v>
      </c>
      <c r="AK489" s="6" t="e">
        <f t="shared" si="264"/>
        <v>#N/A</v>
      </c>
      <c r="AL489" s="6" t="e">
        <f t="shared" si="235"/>
        <v>#N/A</v>
      </c>
      <c r="AM489" s="6" t="e">
        <f t="shared" si="249"/>
        <v>#N/A</v>
      </c>
      <c r="AN489" s="6" t="e">
        <f t="shared" si="265"/>
        <v>#N/A</v>
      </c>
      <c r="AO489" s="6" t="e">
        <f t="shared" si="236"/>
        <v>#N/A</v>
      </c>
      <c r="AP489" s="6" t="e">
        <f t="shared" si="237"/>
        <v>#N/A</v>
      </c>
      <c r="AQ489" s="6" t="e">
        <f t="shared" si="238"/>
        <v>#N/A</v>
      </c>
      <c r="AR489" s="6">
        <f t="shared" si="250"/>
        <v>0</v>
      </c>
      <c r="AS489" s="6" t="e">
        <f t="shared" si="266"/>
        <v>#N/A</v>
      </c>
      <c r="AT489" s="6" t="str">
        <f t="shared" si="251"/>
        <v/>
      </c>
      <c r="AU489" s="6" t="str">
        <f t="shared" si="252"/>
        <v/>
      </c>
      <c r="AV489" s="6" t="str">
        <f t="shared" si="239"/>
        <v/>
      </c>
      <c r="AW489" s="103"/>
      <c r="BC489" s="3" t="s">
        <v>931</v>
      </c>
    </row>
    <row r="490" spans="1:55" s="12" customFormat="1" ht="13.5" customHeight="1" x14ac:dyDescent="0.2">
      <c r="A490" s="163">
        <v>475</v>
      </c>
      <c r="B490" s="7"/>
      <c r="C490" s="7"/>
      <c r="D490" s="120"/>
      <c r="E490" s="7"/>
      <c r="F490" s="7"/>
      <c r="G490" s="219"/>
      <c r="H490" s="7"/>
      <c r="I490" s="7"/>
      <c r="J490" s="9"/>
      <c r="K490" s="843"/>
      <c r="L490" s="838"/>
      <c r="M490" s="428"/>
      <c r="N490" s="429"/>
      <c r="O490" s="430"/>
      <c r="P490" s="422" t="str">
        <f t="shared" si="253"/>
        <v/>
      </c>
      <c r="Q490" s="422" t="str">
        <f t="shared" si="254"/>
        <v/>
      </c>
      <c r="R490" s="423" t="str">
        <f t="shared" si="255"/>
        <v/>
      </c>
      <c r="S490" s="424" t="str">
        <f t="shared" si="256"/>
        <v/>
      </c>
      <c r="T490" s="425" t="str">
        <f t="shared" si="257"/>
        <v/>
      </c>
      <c r="U490" s="425" t="str">
        <f t="shared" si="258"/>
        <v/>
      </c>
      <c r="V490" s="426" t="str">
        <f t="shared" si="259"/>
        <v/>
      </c>
      <c r="W490" s="38"/>
      <c r="X490" s="29" t="str">
        <f t="shared" si="240"/>
        <v/>
      </c>
      <c r="Y490" s="6" t="e">
        <f t="shared" si="241"/>
        <v>#N/A</v>
      </c>
      <c r="Z490" s="6" t="e">
        <f t="shared" si="242"/>
        <v>#N/A</v>
      </c>
      <c r="AA490" s="6" t="e">
        <f t="shared" si="243"/>
        <v>#N/A</v>
      </c>
      <c r="AB490" s="6" t="str">
        <f t="shared" si="244"/>
        <v/>
      </c>
      <c r="AC490" s="10">
        <f t="shared" si="245"/>
        <v>1</v>
      </c>
      <c r="AD490" s="6" t="e">
        <f t="shared" si="260"/>
        <v>#N/A</v>
      </c>
      <c r="AE490" s="6" t="e">
        <f t="shared" si="261"/>
        <v>#N/A</v>
      </c>
      <c r="AF490" s="6" t="e">
        <f t="shared" si="246"/>
        <v>#N/A</v>
      </c>
      <c r="AG490" s="6" t="e">
        <f t="shared" si="262"/>
        <v>#N/A</v>
      </c>
      <c r="AH490" s="11" t="str">
        <f t="shared" si="247"/>
        <v xml:space="preserve"> </v>
      </c>
      <c r="AI490" s="6" t="e">
        <f t="shared" si="263"/>
        <v>#N/A</v>
      </c>
      <c r="AJ490" s="6" t="e">
        <f t="shared" si="248"/>
        <v>#N/A</v>
      </c>
      <c r="AK490" s="6" t="e">
        <f t="shared" si="264"/>
        <v>#N/A</v>
      </c>
      <c r="AL490" s="6" t="e">
        <f t="shared" si="235"/>
        <v>#N/A</v>
      </c>
      <c r="AM490" s="6" t="e">
        <f t="shared" si="249"/>
        <v>#N/A</v>
      </c>
      <c r="AN490" s="6" t="e">
        <f t="shared" si="265"/>
        <v>#N/A</v>
      </c>
      <c r="AO490" s="6" t="e">
        <f t="shared" si="236"/>
        <v>#N/A</v>
      </c>
      <c r="AP490" s="6" t="e">
        <f t="shared" si="237"/>
        <v>#N/A</v>
      </c>
      <c r="AQ490" s="6" t="e">
        <f t="shared" si="238"/>
        <v>#N/A</v>
      </c>
      <c r="AR490" s="6">
        <f t="shared" si="250"/>
        <v>0</v>
      </c>
      <c r="AS490" s="6" t="e">
        <f t="shared" si="266"/>
        <v>#N/A</v>
      </c>
      <c r="AT490" s="6" t="str">
        <f t="shared" si="251"/>
        <v/>
      </c>
      <c r="AU490" s="6" t="str">
        <f t="shared" si="252"/>
        <v/>
      </c>
      <c r="AV490" s="6" t="str">
        <f t="shared" si="239"/>
        <v/>
      </c>
      <c r="AW490" s="103"/>
      <c r="BC490" s="3" t="s">
        <v>786</v>
      </c>
    </row>
    <row r="491" spans="1:55" s="12" customFormat="1" ht="13.5" customHeight="1" x14ac:dyDescent="0.2">
      <c r="A491" s="163">
        <v>476</v>
      </c>
      <c r="B491" s="7"/>
      <c r="C491" s="7"/>
      <c r="D491" s="120"/>
      <c r="E491" s="7"/>
      <c r="F491" s="7"/>
      <c r="G491" s="219"/>
      <c r="H491" s="7"/>
      <c r="I491" s="7"/>
      <c r="J491" s="9"/>
      <c r="K491" s="843"/>
      <c r="L491" s="838"/>
      <c r="M491" s="428"/>
      <c r="N491" s="429"/>
      <c r="O491" s="430"/>
      <c r="P491" s="422" t="str">
        <f t="shared" si="253"/>
        <v/>
      </c>
      <c r="Q491" s="422" t="str">
        <f t="shared" si="254"/>
        <v/>
      </c>
      <c r="R491" s="423" t="str">
        <f t="shared" si="255"/>
        <v/>
      </c>
      <c r="S491" s="424" t="str">
        <f t="shared" si="256"/>
        <v/>
      </c>
      <c r="T491" s="425" t="str">
        <f t="shared" si="257"/>
        <v/>
      </c>
      <c r="U491" s="425" t="str">
        <f t="shared" si="258"/>
        <v/>
      </c>
      <c r="V491" s="426" t="str">
        <f t="shared" si="259"/>
        <v/>
      </c>
      <c r="W491" s="38"/>
      <c r="X491" s="29" t="str">
        <f t="shared" si="240"/>
        <v/>
      </c>
      <c r="Y491" s="6" t="e">
        <f t="shared" si="241"/>
        <v>#N/A</v>
      </c>
      <c r="Z491" s="6" t="e">
        <f t="shared" si="242"/>
        <v>#N/A</v>
      </c>
      <c r="AA491" s="6" t="e">
        <f t="shared" si="243"/>
        <v>#N/A</v>
      </c>
      <c r="AB491" s="6" t="str">
        <f t="shared" si="244"/>
        <v/>
      </c>
      <c r="AC491" s="10">
        <f t="shared" si="245"/>
        <v>1</v>
      </c>
      <c r="AD491" s="6" t="e">
        <f t="shared" si="260"/>
        <v>#N/A</v>
      </c>
      <c r="AE491" s="6" t="e">
        <f t="shared" si="261"/>
        <v>#N/A</v>
      </c>
      <c r="AF491" s="6" t="e">
        <f t="shared" si="246"/>
        <v>#N/A</v>
      </c>
      <c r="AG491" s="6" t="e">
        <f t="shared" si="262"/>
        <v>#N/A</v>
      </c>
      <c r="AH491" s="11" t="str">
        <f t="shared" si="247"/>
        <v xml:space="preserve"> </v>
      </c>
      <c r="AI491" s="6" t="e">
        <f t="shared" si="263"/>
        <v>#N/A</v>
      </c>
      <c r="AJ491" s="6" t="e">
        <f t="shared" si="248"/>
        <v>#N/A</v>
      </c>
      <c r="AK491" s="6" t="e">
        <f t="shared" si="264"/>
        <v>#N/A</v>
      </c>
      <c r="AL491" s="6" t="e">
        <f t="shared" si="235"/>
        <v>#N/A</v>
      </c>
      <c r="AM491" s="6" t="e">
        <f t="shared" si="249"/>
        <v>#N/A</v>
      </c>
      <c r="AN491" s="6" t="e">
        <f t="shared" si="265"/>
        <v>#N/A</v>
      </c>
      <c r="AO491" s="6" t="e">
        <f t="shared" si="236"/>
        <v>#N/A</v>
      </c>
      <c r="AP491" s="6" t="e">
        <f t="shared" si="237"/>
        <v>#N/A</v>
      </c>
      <c r="AQ491" s="6" t="e">
        <f t="shared" si="238"/>
        <v>#N/A</v>
      </c>
      <c r="AR491" s="6">
        <f t="shared" si="250"/>
        <v>0</v>
      </c>
      <c r="AS491" s="6" t="e">
        <f t="shared" si="266"/>
        <v>#N/A</v>
      </c>
      <c r="AT491" s="6" t="str">
        <f t="shared" si="251"/>
        <v/>
      </c>
      <c r="AU491" s="6" t="str">
        <f t="shared" si="252"/>
        <v/>
      </c>
      <c r="AV491" s="6" t="str">
        <f t="shared" si="239"/>
        <v/>
      </c>
      <c r="AW491" s="103"/>
      <c r="BC491" s="3" t="s">
        <v>787</v>
      </c>
    </row>
    <row r="492" spans="1:55" s="12" customFormat="1" ht="13.5" customHeight="1" x14ac:dyDescent="0.2">
      <c r="A492" s="163">
        <v>477</v>
      </c>
      <c r="B492" s="7"/>
      <c r="C492" s="7"/>
      <c r="D492" s="120"/>
      <c r="E492" s="7"/>
      <c r="F492" s="7"/>
      <c r="G492" s="219"/>
      <c r="H492" s="7"/>
      <c r="I492" s="7"/>
      <c r="J492" s="9"/>
      <c r="K492" s="843"/>
      <c r="L492" s="838"/>
      <c r="M492" s="428"/>
      <c r="N492" s="429"/>
      <c r="O492" s="430"/>
      <c r="P492" s="422" t="str">
        <f t="shared" si="253"/>
        <v/>
      </c>
      <c r="Q492" s="422" t="str">
        <f t="shared" si="254"/>
        <v/>
      </c>
      <c r="R492" s="423" t="str">
        <f t="shared" si="255"/>
        <v/>
      </c>
      <c r="S492" s="424" t="str">
        <f t="shared" si="256"/>
        <v/>
      </c>
      <c r="T492" s="425" t="str">
        <f t="shared" si="257"/>
        <v/>
      </c>
      <c r="U492" s="425" t="str">
        <f t="shared" si="258"/>
        <v/>
      </c>
      <c r="V492" s="426" t="str">
        <f t="shared" si="259"/>
        <v/>
      </c>
      <c r="W492" s="38"/>
      <c r="X492" s="29" t="str">
        <f t="shared" si="240"/>
        <v/>
      </c>
      <c r="Y492" s="6" t="e">
        <f t="shared" si="241"/>
        <v>#N/A</v>
      </c>
      <c r="Z492" s="6" t="e">
        <f t="shared" si="242"/>
        <v>#N/A</v>
      </c>
      <c r="AA492" s="6" t="e">
        <f t="shared" si="243"/>
        <v>#N/A</v>
      </c>
      <c r="AB492" s="6" t="str">
        <f t="shared" si="244"/>
        <v/>
      </c>
      <c r="AC492" s="10">
        <f t="shared" si="245"/>
        <v>1</v>
      </c>
      <c r="AD492" s="6" t="e">
        <f t="shared" si="260"/>
        <v>#N/A</v>
      </c>
      <c r="AE492" s="6" t="e">
        <f t="shared" si="261"/>
        <v>#N/A</v>
      </c>
      <c r="AF492" s="6" t="e">
        <f t="shared" si="246"/>
        <v>#N/A</v>
      </c>
      <c r="AG492" s="6" t="e">
        <f t="shared" si="262"/>
        <v>#N/A</v>
      </c>
      <c r="AH492" s="11" t="str">
        <f t="shared" si="247"/>
        <v xml:space="preserve"> </v>
      </c>
      <c r="AI492" s="6" t="e">
        <f t="shared" si="263"/>
        <v>#N/A</v>
      </c>
      <c r="AJ492" s="6" t="e">
        <f t="shared" si="248"/>
        <v>#N/A</v>
      </c>
      <c r="AK492" s="6" t="e">
        <f t="shared" si="264"/>
        <v>#N/A</v>
      </c>
      <c r="AL492" s="6" t="e">
        <f t="shared" si="235"/>
        <v>#N/A</v>
      </c>
      <c r="AM492" s="6" t="e">
        <f t="shared" si="249"/>
        <v>#N/A</v>
      </c>
      <c r="AN492" s="6" t="e">
        <f t="shared" si="265"/>
        <v>#N/A</v>
      </c>
      <c r="AO492" s="6" t="e">
        <f t="shared" si="236"/>
        <v>#N/A</v>
      </c>
      <c r="AP492" s="6" t="e">
        <f t="shared" si="237"/>
        <v>#N/A</v>
      </c>
      <c r="AQ492" s="6" t="e">
        <f t="shared" si="238"/>
        <v>#N/A</v>
      </c>
      <c r="AR492" s="6">
        <f t="shared" si="250"/>
        <v>0</v>
      </c>
      <c r="AS492" s="6" t="e">
        <f t="shared" si="266"/>
        <v>#N/A</v>
      </c>
      <c r="AT492" s="6" t="str">
        <f t="shared" si="251"/>
        <v/>
      </c>
      <c r="AU492" s="6" t="str">
        <f t="shared" si="252"/>
        <v/>
      </c>
      <c r="AV492" s="6" t="str">
        <f t="shared" si="239"/>
        <v/>
      </c>
      <c r="AW492" s="103"/>
      <c r="BC492" s="3" t="s">
        <v>788</v>
      </c>
    </row>
    <row r="493" spans="1:55" s="12" customFormat="1" ht="13.5" customHeight="1" x14ac:dyDescent="0.2">
      <c r="A493" s="163">
        <v>478</v>
      </c>
      <c r="B493" s="7"/>
      <c r="C493" s="7"/>
      <c r="D493" s="120"/>
      <c r="E493" s="7"/>
      <c r="F493" s="7"/>
      <c r="G493" s="219"/>
      <c r="H493" s="7"/>
      <c r="I493" s="7"/>
      <c r="J493" s="9"/>
      <c r="K493" s="843"/>
      <c r="L493" s="838"/>
      <c r="M493" s="428"/>
      <c r="N493" s="429"/>
      <c r="O493" s="430"/>
      <c r="P493" s="422" t="str">
        <f t="shared" si="253"/>
        <v/>
      </c>
      <c r="Q493" s="422" t="str">
        <f t="shared" si="254"/>
        <v/>
      </c>
      <c r="R493" s="423" t="str">
        <f t="shared" si="255"/>
        <v/>
      </c>
      <c r="S493" s="424" t="str">
        <f t="shared" si="256"/>
        <v/>
      </c>
      <c r="T493" s="425" t="str">
        <f t="shared" si="257"/>
        <v/>
      </c>
      <c r="U493" s="425" t="str">
        <f t="shared" si="258"/>
        <v/>
      </c>
      <c r="V493" s="426" t="str">
        <f t="shared" si="259"/>
        <v/>
      </c>
      <c r="W493" s="38"/>
      <c r="X493" s="29" t="str">
        <f t="shared" si="240"/>
        <v/>
      </c>
      <c r="Y493" s="6" t="e">
        <f t="shared" si="241"/>
        <v>#N/A</v>
      </c>
      <c r="Z493" s="6" t="e">
        <f t="shared" si="242"/>
        <v>#N/A</v>
      </c>
      <c r="AA493" s="6" t="e">
        <f t="shared" si="243"/>
        <v>#N/A</v>
      </c>
      <c r="AB493" s="6" t="str">
        <f t="shared" si="244"/>
        <v/>
      </c>
      <c r="AC493" s="10">
        <f t="shared" si="245"/>
        <v>1</v>
      </c>
      <c r="AD493" s="6" t="e">
        <f t="shared" si="260"/>
        <v>#N/A</v>
      </c>
      <c r="AE493" s="6" t="e">
        <f t="shared" si="261"/>
        <v>#N/A</v>
      </c>
      <c r="AF493" s="6" t="e">
        <f t="shared" si="246"/>
        <v>#N/A</v>
      </c>
      <c r="AG493" s="6" t="e">
        <f t="shared" si="262"/>
        <v>#N/A</v>
      </c>
      <c r="AH493" s="11" t="str">
        <f t="shared" si="247"/>
        <v xml:space="preserve"> </v>
      </c>
      <c r="AI493" s="6" t="e">
        <f t="shared" si="263"/>
        <v>#N/A</v>
      </c>
      <c r="AJ493" s="6" t="e">
        <f t="shared" si="248"/>
        <v>#N/A</v>
      </c>
      <c r="AK493" s="6" t="e">
        <f t="shared" si="264"/>
        <v>#N/A</v>
      </c>
      <c r="AL493" s="6" t="e">
        <f t="shared" si="235"/>
        <v>#N/A</v>
      </c>
      <c r="AM493" s="6" t="e">
        <f t="shared" si="249"/>
        <v>#N/A</v>
      </c>
      <c r="AN493" s="6" t="e">
        <f t="shared" si="265"/>
        <v>#N/A</v>
      </c>
      <c r="AO493" s="6" t="e">
        <f t="shared" si="236"/>
        <v>#N/A</v>
      </c>
      <c r="AP493" s="6" t="e">
        <f t="shared" si="237"/>
        <v>#N/A</v>
      </c>
      <c r="AQ493" s="6" t="e">
        <f t="shared" si="238"/>
        <v>#N/A</v>
      </c>
      <c r="AR493" s="6">
        <f t="shared" si="250"/>
        <v>0</v>
      </c>
      <c r="AS493" s="6" t="e">
        <f t="shared" si="266"/>
        <v>#N/A</v>
      </c>
      <c r="AT493" s="6" t="str">
        <f t="shared" si="251"/>
        <v/>
      </c>
      <c r="AU493" s="6" t="str">
        <f t="shared" si="252"/>
        <v/>
      </c>
      <c r="AV493" s="6" t="str">
        <f t="shared" si="239"/>
        <v/>
      </c>
      <c r="AW493" s="103"/>
      <c r="BC493" s="3" t="s">
        <v>789</v>
      </c>
    </row>
    <row r="494" spans="1:55" s="12" customFormat="1" ht="13.5" customHeight="1" x14ac:dyDescent="0.2">
      <c r="A494" s="163">
        <v>479</v>
      </c>
      <c r="B494" s="7"/>
      <c r="C494" s="7"/>
      <c r="D494" s="120"/>
      <c r="E494" s="7"/>
      <c r="F494" s="7"/>
      <c r="G494" s="219"/>
      <c r="H494" s="7"/>
      <c r="I494" s="7"/>
      <c r="J494" s="9"/>
      <c r="K494" s="843"/>
      <c r="L494" s="838"/>
      <c r="M494" s="428"/>
      <c r="N494" s="429"/>
      <c r="O494" s="430"/>
      <c r="P494" s="422" t="str">
        <f t="shared" si="253"/>
        <v/>
      </c>
      <c r="Q494" s="422" t="str">
        <f t="shared" si="254"/>
        <v/>
      </c>
      <c r="R494" s="423" t="str">
        <f t="shared" si="255"/>
        <v/>
      </c>
      <c r="S494" s="424" t="str">
        <f t="shared" si="256"/>
        <v/>
      </c>
      <c r="T494" s="425" t="str">
        <f t="shared" si="257"/>
        <v/>
      </c>
      <c r="U494" s="425" t="str">
        <f t="shared" si="258"/>
        <v/>
      </c>
      <c r="V494" s="426" t="str">
        <f t="shared" si="259"/>
        <v/>
      </c>
      <c r="W494" s="38"/>
      <c r="X494" s="29" t="str">
        <f t="shared" si="240"/>
        <v/>
      </c>
      <c r="Y494" s="6" t="e">
        <f t="shared" si="241"/>
        <v>#N/A</v>
      </c>
      <c r="Z494" s="6" t="e">
        <f t="shared" si="242"/>
        <v>#N/A</v>
      </c>
      <c r="AA494" s="6" t="e">
        <f t="shared" si="243"/>
        <v>#N/A</v>
      </c>
      <c r="AB494" s="6" t="str">
        <f t="shared" si="244"/>
        <v/>
      </c>
      <c r="AC494" s="10">
        <f t="shared" si="245"/>
        <v>1</v>
      </c>
      <c r="AD494" s="6" t="e">
        <f t="shared" si="260"/>
        <v>#N/A</v>
      </c>
      <c r="AE494" s="6" t="e">
        <f t="shared" si="261"/>
        <v>#N/A</v>
      </c>
      <c r="AF494" s="6" t="e">
        <f t="shared" si="246"/>
        <v>#N/A</v>
      </c>
      <c r="AG494" s="6" t="e">
        <f t="shared" si="262"/>
        <v>#N/A</v>
      </c>
      <c r="AH494" s="11" t="str">
        <f t="shared" si="247"/>
        <v xml:space="preserve"> </v>
      </c>
      <c r="AI494" s="6" t="e">
        <f t="shared" si="263"/>
        <v>#N/A</v>
      </c>
      <c r="AJ494" s="6" t="e">
        <f t="shared" si="248"/>
        <v>#N/A</v>
      </c>
      <c r="AK494" s="6" t="e">
        <f t="shared" si="264"/>
        <v>#N/A</v>
      </c>
      <c r="AL494" s="6" t="e">
        <f t="shared" si="235"/>
        <v>#N/A</v>
      </c>
      <c r="AM494" s="6" t="e">
        <f t="shared" si="249"/>
        <v>#N/A</v>
      </c>
      <c r="AN494" s="6" t="e">
        <f t="shared" si="265"/>
        <v>#N/A</v>
      </c>
      <c r="AO494" s="6" t="e">
        <f t="shared" si="236"/>
        <v>#N/A</v>
      </c>
      <c r="AP494" s="6" t="e">
        <f t="shared" si="237"/>
        <v>#N/A</v>
      </c>
      <c r="AQ494" s="6" t="e">
        <f t="shared" si="238"/>
        <v>#N/A</v>
      </c>
      <c r="AR494" s="6">
        <f t="shared" si="250"/>
        <v>0</v>
      </c>
      <c r="AS494" s="6" t="e">
        <f t="shared" si="266"/>
        <v>#N/A</v>
      </c>
      <c r="AT494" s="6" t="str">
        <f t="shared" si="251"/>
        <v/>
      </c>
      <c r="AU494" s="6" t="str">
        <f t="shared" si="252"/>
        <v/>
      </c>
      <c r="AV494" s="6" t="str">
        <f t="shared" si="239"/>
        <v/>
      </c>
      <c r="AW494" s="103"/>
      <c r="BC494" s="3" t="s">
        <v>790</v>
      </c>
    </row>
    <row r="495" spans="1:55" s="12" customFormat="1" ht="13.5" customHeight="1" x14ac:dyDescent="0.2">
      <c r="A495" s="163">
        <v>480</v>
      </c>
      <c r="B495" s="7"/>
      <c r="C495" s="7"/>
      <c r="D495" s="120"/>
      <c r="E495" s="7"/>
      <c r="F495" s="7"/>
      <c r="G495" s="219"/>
      <c r="H495" s="7"/>
      <c r="I495" s="7"/>
      <c r="J495" s="9"/>
      <c r="K495" s="843"/>
      <c r="L495" s="838"/>
      <c r="M495" s="428"/>
      <c r="N495" s="429"/>
      <c r="O495" s="430"/>
      <c r="P495" s="422" t="str">
        <f t="shared" si="253"/>
        <v/>
      </c>
      <c r="Q495" s="422" t="str">
        <f t="shared" si="254"/>
        <v/>
      </c>
      <c r="R495" s="423" t="str">
        <f t="shared" si="255"/>
        <v/>
      </c>
      <c r="S495" s="424" t="str">
        <f t="shared" si="256"/>
        <v/>
      </c>
      <c r="T495" s="425" t="str">
        <f t="shared" si="257"/>
        <v/>
      </c>
      <c r="U495" s="425" t="str">
        <f t="shared" si="258"/>
        <v/>
      </c>
      <c r="V495" s="426" t="str">
        <f t="shared" si="259"/>
        <v/>
      </c>
      <c r="W495" s="38"/>
      <c r="X495" s="29" t="str">
        <f t="shared" si="240"/>
        <v/>
      </c>
      <c r="Y495" s="6" t="e">
        <f t="shared" si="241"/>
        <v>#N/A</v>
      </c>
      <c r="Z495" s="6" t="e">
        <f t="shared" si="242"/>
        <v>#N/A</v>
      </c>
      <c r="AA495" s="6" t="e">
        <f t="shared" si="243"/>
        <v>#N/A</v>
      </c>
      <c r="AB495" s="6" t="str">
        <f t="shared" si="244"/>
        <v/>
      </c>
      <c r="AC495" s="10">
        <f t="shared" si="245"/>
        <v>1</v>
      </c>
      <c r="AD495" s="6" t="e">
        <f t="shared" si="260"/>
        <v>#N/A</v>
      </c>
      <c r="AE495" s="6" t="e">
        <f t="shared" si="261"/>
        <v>#N/A</v>
      </c>
      <c r="AF495" s="6" t="e">
        <f t="shared" si="246"/>
        <v>#N/A</v>
      </c>
      <c r="AG495" s="6" t="e">
        <f t="shared" si="262"/>
        <v>#N/A</v>
      </c>
      <c r="AH495" s="11" t="str">
        <f t="shared" si="247"/>
        <v xml:space="preserve"> </v>
      </c>
      <c r="AI495" s="6" t="e">
        <f t="shared" si="263"/>
        <v>#N/A</v>
      </c>
      <c r="AJ495" s="6" t="e">
        <f t="shared" si="248"/>
        <v>#N/A</v>
      </c>
      <c r="AK495" s="6" t="e">
        <f t="shared" si="264"/>
        <v>#N/A</v>
      </c>
      <c r="AL495" s="6" t="e">
        <f t="shared" si="235"/>
        <v>#N/A</v>
      </c>
      <c r="AM495" s="6" t="e">
        <f t="shared" si="249"/>
        <v>#N/A</v>
      </c>
      <c r="AN495" s="6" t="e">
        <f t="shared" si="265"/>
        <v>#N/A</v>
      </c>
      <c r="AO495" s="6" t="e">
        <f t="shared" si="236"/>
        <v>#N/A</v>
      </c>
      <c r="AP495" s="6" t="e">
        <f t="shared" si="237"/>
        <v>#N/A</v>
      </c>
      <c r="AQ495" s="6" t="e">
        <f t="shared" si="238"/>
        <v>#N/A</v>
      </c>
      <c r="AR495" s="6">
        <f t="shared" si="250"/>
        <v>0</v>
      </c>
      <c r="AS495" s="6" t="e">
        <f t="shared" si="266"/>
        <v>#N/A</v>
      </c>
      <c r="AT495" s="6" t="str">
        <f t="shared" si="251"/>
        <v/>
      </c>
      <c r="AU495" s="6" t="str">
        <f t="shared" si="252"/>
        <v/>
      </c>
      <c r="AV495" s="6" t="str">
        <f t="shared" si="239"/>
        <v/>
      </c>
      <c r="AW495" s="103"/>
      <c r="BC495" s="3" t="s">
        <v>791</v>
      </c>
    </row>
    <row r="496" spans="1:55" s="12" customFormat="1" ht="13.5" customHeight="1" x14ac:dyDescent="0.2">
      <c r="A496" s="163">
        <v>481</v>
      </c>
      <c r="B496" s="7"/>
      <c r="C496" s="7"/>
      <c r="D496" s="120"/>
      <c r="E496" s="7"/>
      <c r="F496" s="7"/>
      <c r="G496" s="219"/>
      <c r="H496" s="7"/>
      <c r="I496" s="7"/>
      <c r="J496" s="9"/>
      <c r="K496" s="843"/>
      <c r="L496" s="838"/>
      <c r="M496" s="428"/>
      <c r="N496" s="429"/>
      <c r="O496" s="430"/>
      <c r="P496" s="422" t="str">
        <f t="shared" si="253"/>
        <v/>
      </c>
      <c r="Q496" s="422" t="str">
        <f t="shared" si="254"/>
        <v/>
      </c>
      <c r="R496" s="423" t="str">
        <f t="shared" si="255"/>
        <v/>
      </c>
      <c r="S496" s="424" t="str">
        <f t="shared" si="256"/>
        <v/>
      </c>
      <c r="T496" s="425" t="str">
        <f t="shared" si="257"/>
        <v/>
      </c>
      <c r="U496" s="425" t="str">
        <f t="shared" si="258"/>
        <v/>
      </c>
      <c r="V496" s="426" t="str">
        <f t="shared" si="259"/>
        <v/>
      </c>
      <c r="W496" s="38"/>
      <c r="X496" s="29" t="str">
        <f t="shared" si="240"/>
        <v/>
      </c>
      <c r="Y496" s="6" t="e">
        <f t="shared" si="241"/>
        <v>#N/A</v>
      </c>
      <c r="Z496" s="6" t="e">
        <f t="shared" si="242"/>
        <v>#N/A</v>
      </c>
      <c r="AA496" s="6" t="e">
        <f t="shared" si="243"/>
        <v>#N/A</v>
      </c>
      <c r="AB496" s="6" t="str">
        <f t="shared" si="244"/>
        <v/>
      </c>
      <c r="AC496" s="10">
        <f t="shared" si="245"/>
        <v>1</v>
      </c>
      <c r="AD496" s="6" t="e">
        <f t="shared" si="260"/>
        <v>#N/A</v>
      </c>
      <c r="AE496" s="6" t="e">
        <f t="shared" si="261"/>
        <v>#N/A</v>
      </c>
      <c r="AF496" s="6" t="e">
        <f t="shared" si="246"/>
        <v>#N/A</v>
      </c>
      <c r="AG496" s="6" t="e">
        <f t="shared" si="262"/>
        <v>#N/A</v>
      </c>
      <c r="AH496" s="11" t="str">
        <f t="shared" si="247"/>
        <v xml:space="preserve"> </v>
      </c>
      <c r="AI496" s="6" t="e">
        <f t="shared" si="263"/>
        <v>#N/A</v>
      </c>
      <c r="AJ496" s="6" t="e">
        <f t="shared" si="248"/>
        <v>#N/A</v>
      </c>
      <c r="AK496" s="6" t="e">
        <f t="shared" si="264"/>
        <v>#N/A</v>
      </c>
      <c r="AL496" s="6" t="e">
        <f t="shared" si="235"/>
        <v>#N/A</v>
      </c>
      <c r="AM496" s="6" t="e">
        <f t="shared" si="249"/>
        <v>#N/A</v>
      </c>
      <c r="AN496" s="6" t="e">
        <f t="shared" si="265"/>
        <v>#N/A</v>
      </c>
      <c r="AO496" s="6" t="e">
        <f t="shared" si="236"/>
        <v>#N/A</v>
      </c>
      <c r="AP496" s="6" t="e">
        <f t="shared" si="237"/>
        <v>#N/A</v>
      </c>
      <c r="AQ496" s="6" t="e">
        <f t="shared" si="238"/>
        <v>#N/A</v>
      </c>
      <c r="AR496" s="6">
        <f t="shared" si="250"/>
        <v>0</v>
      </c>
      <c r="AS496" s="6" t="e">
        <f t="shared" si="266"/>
        <v>#N/A</v>
      </c>
      <c r="AT496" s="6" t="str">
        <f t="shared" si="251"/>
        <v/>
      </c>
      <c r="AU496" s="6" t="str">
        <f t="shared" si="252"/>
        <v/>
      </c>
      <c r="AV496" s="6" t="str">
        <f t="shared" si="239"/>
        <v/>
      </c>
      <c r="AW496" s="103"/>
      <c r="BC496" s="3" t="s">
        <v>501</v>
      </c>
    </row>
    <row r="497" spans="1:55" s="12" customFormat="1" ht="13.5" customHeight="1" x14ac:dyDescent="0.2">
      <c r="A497" s="163">
        <v>482</v>
      </c>
      <c r="B497" s="7"/>
      <c r="C497" s="7"/>
      <c r="D497" s="120"/>
      <c r="E497" s="7"/>
      <c r="F497" s="7"/>
      <c r="G497" s="219"/>
      <c r="H497" s="7"/>
      <c r="I497" s="7"/>
      <c r="J497" s="9"/>
      <c r="K497" s="843"/>
      <c r="L497" s="838"/>
      <c r="M497" s="428"/>
      <c r="N497" s="429"/>
      <c r="O497" s="430"/>
      <c r="P497" s="422" t="str">
        <f t="shared" si="253"/>
        <v/>
      </c>
      <c r="Q497" s="422" t="str">
        <f t="shared" si="254"/>
        <v/>
      </c>
      <c r="R497" s="423" t="str">
        <f t="shared" si="255"/>
        <v/>
      </c>
      <c r="S497" s="424" t="str">
        <f t="shared" si="256"/>
        <v/>
      </c>
      <c r="T497" s="425" t="str">
        <f t="shared" si="257"/>
        <v/>
      </c>
      <c r="U497" s="425" t="str">
        <f t="shared" si="258"/>
        <v/>
      </c>
      <c r="V497" s="426" t="str">
        <f t="shared" si="259"/>
        <v/>
      </c>
      <c r="W497" s="38"/>
      <c r="X497" s="29" t="str">
        <f t="shared" si="240"/>
        <v/>
      </c>
      <c r="Y497" s="6" t="e">
        <f t="shared" si="241"/>
        <v>#N/A</v>
      </c>
      <c r="Z497" s="6" t="e">
        <f t="shared" si="242"/>
        <v>#N/A</v>
      </c>
      <c r="AA497" s="6" t="e">
        <f t="shared" si="243"/>
        <v>#N/A</v>
      </c>
      <c r="AB497" s="6" t="str">
        <f t="shared" si="244"/>
        <v/>
      </c>
      <c r="AC497" s="10">
        <f t="shared" si="245"/>
        <v>1</v>
      </c>
      <c r="AD497" s="6" t="e">
        <f t="shared" si="260"/>
        <v>#N/A</v>
      </c>
      <c r="AE497" s="6" t="e">
        <f t="shared" si="261"/>
        <v>#N/A</v>
      </c>
      <c r="AF497" s="6" t="e">
        <f t="shared" si="246"/>
        <v>#N/A</v>
      </c>
      <c r="AG497" s="6" t="e">
        <f t="shared" si="262"/>
        <v>#N/A</v>
      </c>
      <c r="AH497" s="11" t="str">
        <f t="shared" si="247"/>
        <v xml:space="preserve"> </v>
      </c>
      <c r="AI497" s="6" t="e">
        <f t="shared" si="263"/>
        <v>#N/A</v>
      </c>
      <c r="AJ497" s="6" t="e">
        <f t="shared" si="248"/>
        <v>#N/A</v>
      </c>
      <c r="AK497" s="6" t="e">
        <f t="shared" si="264"/>
        <v>#N/A</v>
      </c>
      <c r="AL497" s="6" t="e">
        <f t="shared" si="235"/>
        <v>#N/A</v>
      </c>
      <c r="AM497" s="6" t="e">
        <f t="shared" si="249"/>
        <v>#N/A</v>
      </c>
      <c r="AN497" s="6" t="e">
        <f t="shared" si="265"/>
        <v>#N/A</v>
      </c>
      <c r="AO497" s="6" t="e">
        <f t="shared" si="236"/>
        <v>#N/A</v>
      </c>
      <c r="AP497" s="6" t="e">
        <f t="shared" si="237"/>
        <v>#N/A</v>
      </c>
      <c r="AQ497" s="6" t="e">
        <f t="shared" si="238"/>
        <v>#N/A</v>
      </c>
      <c r="AR497" s="6">
        <f t="shared" si="250"/>
        <v>0</v>
      </c>
      <c r="AS497" s="6" t="e">
        <f t="shared" si="266"/>
        <v>#N/A</v>
      </c>
      <c r="AT497" s="6" t="str">
        <f t="shared" si="251"/>
        <v/>
      </c>
      <c r="AU497" s="6" t="str">
        <f t="shared" si="252"/>
        <v/>
      </c>
      <c r="AV497" s="6" t="str">
        <f t="shared" si="239"/>
        <v/>
      </c>
      <c r="AW497" s="103"/>
      <c r="BC497" s="3" t="s">
        <v>1242</v>
      </c>
    </row>
    <row r="498" spans="1:55" s="12" customFormat="1" ht="13.5" customHeight="1" x14ac:dyDescent="0.2">
      <c r="A498" s="163">
        <v>483</v>
      </c>
      <c r="B498" s="7"/>
      <c r="C498" s="7"/>
      <c r="D498" s="120"/>
      <c r="E498" s="7"/>
      <c r="F498" s="7"/>
      <c r="G498" s="219"/>
      <c r="H498" s="7"/>
      <c r="I498" s="7"/>
      <c r="J498" s="9"/>
      <c r="K498" s="843"/>
      <c r="L498" s="838"/>
      <c r="M498" s="428"/>
      <c r="N498" s="429"/>
      <c r="O498" s="430"/>
      <c r="P498" s="422" t="str">
        <f t="shared" si="253"/>
        <v/>
      </c>
      <c r="Q498" s="422" t="str">
        <f t="shared" si="254"/>
        <v/>
      </c>
      <c r="R498" s="423" t="str">
        <f t="shared" si="255"/>
        <v/>
      </c>
      <c r="S498" s="424" t="str">
        <f t="shared" si="256"/>
        <v/>
      </c>
      <c r="T498" s="425" t="str">
        <f t="shared" si="257"/>
        <v/>
      </c>
      <c r="U498" s="425" t="str">
        <f t="shared" si="258"/>
        <v/>
      </c>
      <c r="V498" s="426" t="str">
        <f t="shared" si="259"/>
        <v/>
      </c>
      <c r="W498" s="38"/>
      <c r="X498" s="29" t="str">
        <f t="shared" si="240"/>
        <v/>
      </c>
      <c r="Y498" s="6" t="e">
        <f t="shared" si="241"/>
        <v>#N/A</v>
      </c>
      <c r="Z498" s="6" t="e">
        <f t="shared" si="242"/>
        <v>#N/A</v>
      </c>
      <c r="AA498" s="6" t="e">
        <f t="shared" si="243"/>
        <v>#N/A</v>
      </c>
      <c r="AB498" s="6" t="str">
        <f t="shared" si="244"/>
        <v/>
      </c>
      <c r="AC498" s="10">
        <f t="shared" si="245"/>
        <v>1</v>
      </c>
      <c r="AD498" s="6" t="e">
        <f t="shared" si="260"/>
        <v>#N/A</v>
      </c>
      <c r="AE498" s="6" t="e">
        <f t="shared" si="261"/>
        <v>#N/A</v>
      </c>
      <c r="AF498" s="6" t="e">
        <f t="shared" si="246"/>
        <v>#N/A</v>
      </c>
      <c r="AG498" s="6" t="e">
        <f t="shared" si="262"/>
        <v>#N/A</v>
      </c>
      <c r="AH498" s="11" t="str">
        <f t="shared" si="247"/>
        <v xml:space="preserve"> </v>
      </c>
      <c r="AI498" s="6" t="e">
        <f t="shared" si="263"/>
        <v>#N/A</v>
      </c>
      <c r="AJ498" s="6" t="e">
        <f t="shared" si="248"/>
        <v>#N/A</v>
      </c>
      <c r="AK498" s="6" t="e">
        <f t="shared" si="264"/>
        <v>#N/A</v>
      </c>
      <c r="AL498" s="6" t="e">
        <f t="shared" si="235"/>
        <v>#N/A</v>
      </c>
      <c r="AM498" s="6" t="e">
        <f t="shared" si="249"/>
        <v>#N/A</v>
      </c>
      <c r="AN498" s="6" t="e">
        <f t="shared" si="265"/>
        <v>#N/A</v>
      </c>
      <c r="AO498" s="6" t="e">
        <f t="shared" si="236"/>
        <v>#N/A</v>
      </c>
      <c r="AP498" s="6" t="e">
        <f t="shared" si="237"/>
        <v>#N/A</v>
      </c>
      <c r="AQ498" s="6" t="e">
        <f t="shared" si="238"/>
        <v>#N/A</v>
      </c>
      <c r="AR498" s="6">
        <f t="shared" si="250"/>
        <v>0</v>
      </c>
      <c r="AS498" s="6" t="e">
        <f t="shared" si="266"/>
        <v>#N/A</v>
      </c>
      <c r="AT498" s="6" t="str">
        <f t="shared" si="251"/>
        <v/>
      </c>
      <c r="AU498" s="6" t="str">
        <f t="shared" si="252"/>
        <v/>
      </c>
      <c r="AV498" s="6" t="str">
        <f t="shared" si="239"/>
        <v/>
      </c>
      <c r="AW498" s="103"/>
      <c r="BC498" s="3" t="s">
        <v>1243</v>
      </c>
    </row>
    <row r="499" spans="1:55" s="12" customFormat="1" ht="13.5" customHeight="1" x14ac:dyDescent="0.2">
      <c r="A499" s="163">
        <v>484</v>
      </c>
      <c r="B499" s="7"/>
      <c r="C499" s="7"/>
      <c r="D499" s="120"/>
      <c r="E499" s="7"/>
      <c r="F499" s="7"/>
      <c r="G499" s="219"/>
      <c r="H499" s="7"/>
      <c r="I499" s="7"/>
      <c r="J499" s="9"/>
      <c r="K499" s="843"/>
      <c r="L499" s="838"/>
      <c r="M499" s="428"/>
      <c r="N499" s="429"/>
      <c r="O499" s="430"/>
      <c r="P499" s="422" t="str">
        <f t="shared" si="253"/>
        <v/>
      </c>
      <c r="Q499" s="422" t="str">
        <f t="shared" si="254"/>
        <v/>
      </c>
      <c r="R499" s="423" t="str">
        <f t="shared" si="255"/>
        <v/>
      </c>
      <c r="S499" s="424" t="str">
        <f t="shared" si="256"/>
        <v/>
      </c>
      <c r="T499" s="425" t="str">
        <f t="shared" si="257"/>
        <v/>
      </c>
      <c r="U499" s="425" t="str">
        <f t="shared" si="258"/>
        <v/>
      </c>
      <c r="V499" s="426" t="str">
        <f t="shared" si="259"/>
        <v/>
      </c>
      <c r="W499" s="38"/>
      <c r="X499" s="29" t="str">
        <f t="shared" si="240"/>
        <v/>
      </c>
      <c r="Y499" s="6" t="e">
        <f t="shared" si="241"/>
        <v>#N/A</v>
      </c>
      <c r="Z499" s="6" t="e">
        <f t="shared" si="242"/>
        <v>#N/A</v>
      </c>
      <c r="AA499" s="6" t="e">
        <f t="shared" si="243"/>
        <v>#N/A</v>
      </c>
      <c r="AB499" s="6" t="str">
        <f t="shared" si="244"/>
        <v/>
      </c>
      <c r="AC499" s="10">
        <f t="shared" si="245"/>
        <v>1</v>
      </c>
      <c r="AD499" s="6" t="e">
        <f t="shared" si="260"/>
        <v>#N/A</v>
      </c>
      <c r="AE499" s="6" t="e">
        <f t="shared" si="261"/>
        <v>#N/A</v>
      </c>
      <c r="AF499" s="6" t="e">
        <f t="shared" si="246"/>
        <v>#N/A</v>
      </c>
      <c r="AG499" s="6" t="e">
        <f t="shared" si="262"/>
        <v>#N/A</v>
      </c>
      <c r="AH499" s="11" t="str">
        <f t="shared" si="247"/>
        <v xml:space="preserve"> </v>
      </c>
      <c r="AI499" s="6" t="e">
        <f t="shared" si="263"/>
        <v>#N/A</v>
      </c>
      <c r="AJ499" s="6" t="e">
        <f t="shared" si="248"/>
        <v>#N/A</v>
      </c>
      <c r="AK499" s="6" t="e">
        <f t="shared" si="264"/>
        <v>#N/A</v>
      </c>
      <c r="AL499" s="6" t="e">
        <f t="shared" si="235"/>
        <v>#N/A</v>
      </c>
      <c r="AM499" s="6" t="e">
        <f t="shared" si="249"/>
        <v>#N/A</v>
      </c>
      <c r="AN499" s="6" t="e">
        <f t="shared" si="265"/>
        <v>#N/A</v>
      </c>
      <c r="AO499" s="6" t="e">
        <f t="shared" si="236"/>
        <v>#N/A</v>
      </c>
      <c r="AP499" s="6" t="e">
        <f t="shared" si="237"/>
        <v>#N/A</v>
      </c>
      <c r="AQ499" s="6" t="e">
        <f t="shared" si="238"/>
        <v>#N/A</v>
      </c>
      <c r="AR499" s="6">
        <f t="shared" si="250"/>
        <v>0</v>
      </c>
      <c r="AS499" s="6" t="e">
        <f t="shared" si="266"/>
        <v>#N/A</v>
      </c>
      <c r="AT499" s="6" t="str">
        <f t="shared" si="251"/>
        <v/>
      </c>
      <c r="AU499" s="6" t="str">
        <f t="shared" si="252"/>
        <v/>
      </c>
      <c r="AV499" s="6" t="str">
        <f t="shared" si="239"/>
        <v/>
      </c>
      <c r="AW499" s="103"/>
      <c r="BC499" s="3" t="s">
        <v>548</v>
      </c>
    </row>
    <row r="500" spans="1:55" s="12" customFormat="1" ht="13.5" customHeight="1" x14ac:dyDescent="0.2">
      <c r="A500" s="163">
        <v>485</v>
      </c>
      <c r="B500" s="7"/>
      <c r="C500" s="7"/>
      <c r="D500" s="120"/>
      <c r="E500" s="7"/>
      <c r="F500" s="7"/>
      <c r="G500" s="219"/>
      <c r="H500" s="7"/>
      <c r="I500" s="7"/>
      <c r="J500" s="9"/>
      <c r="K500" s="843"/>
      <c r="L500" s="838"/>
      <c r="M500" s="428"/>
      <c r="N500" s="429"/>
      <c r="O500" s="430"/>
      <c r="P500" s="422" t="str">
        <f t="shared" si="253"/>
        <v/>
      </c>
      <c r="Q500" s="422" t="str">
        <f t="shared" si="254"/>
        <v/>
      </c>
      <c r="R500" s="423" t="str">
        <f t="shared" si="255"/>
        <v/>
      </c>
      <c r="S500" s="424" t="str">
        <f t="shared" si="256"/>
        <v/>
      </c>
      <c r="T500" s="425" t="str">
        <f t="shared" si="257"/>
        <v/>
      </c>
      <c r="U500" s="425" t="str">
        <f t="shared" si="258"/>
        <v/>
      </c>
      <c r="V500" s="426" t="str">
        <f t="shared" si="259"/>
        <v/>
      </c>
      <c r="W500" s="38"/>
      <c r="X500" s="29" t="str">
        <f t="shared" si="240"/>
        <v/>
      </c>
      <c r="Y500" s="6" t="e">
        <f t="shared" si="241"/>
        <v>#N/A</v>
      </c>
      <c r="Z500" s="6" t="e">
        <f t="shared" si="242"/>
        <v>#N/A</v>
      </c>
      <c r="AA500" s="6" t="e">
        <f t="shared" si="243"/>
        <v>#N/A</v>
      </c>
      <c r="AB500" s="6" t="str">
        <f t="shared" si="244"/>
        <v/>
      </c>
      <c r="AC500" s="10">
        <f t="shared" si="245"/>
        <v>1</v>
      </c>
      <c r="AD500" s="6" t="e">
        <f t="shared" si="260"/>
        <v>#N/A</v>
      </c>
      <c r="AE500" s="6" t="e">
        <f t="shared" si="261"/>
        <v>#N/A</v>
      </c>
      <c r="AF500" s="6" t="e">
        <f t="shared" si="246"/>
        <v>#N/A</v>
      </c>
      <c r="AG500" s="6" t="e">
        <f t="shared" si="262"/>
        <v>#N/A</v>
      </c>
      <c r="AH500" s="11" t="str">
        <f t="shared" si="247"/>
        <v xml:space="preserve"> </v>
      </c>
      <c r="AI500" s="6" t="e">
        <f t="shared" si="263"/>
        <v>#N/A</v>
      </c>
      <c r="AJ500" s="6" t="e">
        <f t="shared" si="248"/>
        <v>#N/A</v>
      </c>
      <c r="AK500" s="6" t="e">
        <f t="shared" si="264"/>
        <v>#N/A</v>
      </c>
      <c r="AL500" s="6" t="e">
        <f t="shared" si="235"/>
        <v>#N/A</v>
      </c>
      <c r="AM500" s="6" t="e">
        <f t="shared" si="249"/>
        <v>#N/A</v>
      </c>
      <c r="AN500" s="6" t="e">
        <f t="shared" si="265"/>
        <v>#N/A</v>
      </c>
      <c r="AO500" s="6" t="e">
        <f t="shared" si="236"/>
        <v>#N/A</v>
      </c>
      <c r="AP500" s="6" t="e">
        <f t="shared" si="237"/>
        <v>#N/A</v>
      </c>
      <c r="AQ500" s="6" t="e">
        <f t="shared" si="238"/>
        <v>#N/A</v>
      </c>
      <c r="AR500" s="6">
        <f t="shared" si="250"/>
        <v>0</v>
      </c>
      <c r="AS500" s="6" t="e">
        <f t="shared" si="266"/>
        <v>#N/A</v>
      </c>
      <c r="AT500" s="6" t="str">
        <f t="shared" si="251"/>
        <v/>
      </c>
      <c r="AU500" s="6" t="str">
        <f t="shared" si="252"/>
        <v/>
      </c>
      <c r="AV500" s="6" t="str">
        <f t="shared" si="239"/>
        <v/>
      </c>
      <c r="AW500" s="103"/>
      <c r="BC500" s="3" t="s">
        <v>549</v>
      </c>
    </row>
    <row r="501" spans="1:55" s="12" customFormat="1" ht="13.5" customHeight="1" x14ac:dyDescent="0.2">
      <c r="A501" s="163">
        <v>486</v>
      </c>
      <c r="B501" s="7"/>
      <c r="C501" s="7"/>
      <c r="D501" s="120"/>
      <c r="E501" s="7"/>
      <c r="F501" s="7"/>
      <c r="G501" s="219"/>
      <c r="H501" s="7"/>
      <c r="I501" s="7"/>
      <c r="J501" s="9"/>
      <c r="K501" s="843"/>
      <c r="L501" s="838"/>
      <c r="M501" s="428"/>
      <c r="N501" s="429"/>
      <c r="O501" s="430"/>
      <c r="P501" s="422" t="str">
        <f t="shared" si="253"/>
        <v/>
      </c>
      <c r="Q501" s="422" t="str">
        <f t="shared" si="254"/>
        <v/>
      </c>
      <c r="R501" s="423" t="str">
        <f t="shared" si="255"/>
        <v/>
      </c>
      <c r="S501" s="424" t="str">
        <f t="shared" si="256"/>
        <v/>
      </c>
      <c r="T501" s="425" t="str">
        <f t="shared" si="257"/>
        <v/>
      </c>
      <c r="U501" s="425" t="str">
        <f t="shared" si="258"/>
        <v/>
      </c>
      <c r="V501" s="426" t="str">
        <f t="shared" si="259"/>
        <v/>
      </c>
      <c r="W501" s="38"/>
      <c r="X501" s="29" t="str">
        <f t="shared" si="240"/>
        <v/>
      </c>
      <c r="Y501" s="6" t="e">
        <f t="shared" si="241"/>
        <v>#N/A</v>
      </c>
      <c r="Z501" s="6" t="e">
        <f t="shared" si="242"/>
        <v>#N/A</v>
      </c>
      <c r="AA501" s="6" t="e">
        <f t="shared" si="243"/>
        <v>#N/A</v>
      </c>
      <c r="AB501" s="6" t="str">
        <f t="shared" si="244"/>
        <v/>
      </c>
      <c r="AC501" s="10">
        <f t="shared" si="245"/>
        <v>1</v>
      </c>
      <c r="AD501" s="6" t="e">
        <f t="shared" si="260"/>
        <v>#N/A</v>
      </c>
      <c r="AE501" s="6" t="e">
        <f t="shared" si="261"/>
        <v>#N/A</v>
      </c>
      <c r="AF501" s="6" t="e">
        <f t="shared" si="246"/>
        <v>#N/A</v>
      </c>
      <c r="AG501" s="6" t="e">
        <f t="shared" si="262"/>
        <v>#N/A</v>
      </c>
      <c r="AH501" s="11" t="str">
        <f t="shared" si="247"/>
        <v xml:space="preserve"> </v>
      </c>
      <c r="AI501" s="6" t="e">
        <f t="shared" si="263"/>
        <v>#N/A</v>
      </c>
      <c r="AJ501" s="6" t="e">
        <f t="shared" si="248"/>
        <v>#N/A</v>
      </c>
      <c r="AK501" s="6" t="e">
        <f t="shared" si="264"/>
        <v>#N/A</v>
      </c>
      <c r="AL501" s="6" t="e">
        <f t="shared" si="235"/>
        <v>#N/A</v>
      </c>
      <c r="AM501" s="6" t="e">
        <f t="shared" si="249"/>
        <v>#N/A</v>
      </c>
      <c r="AN501" s="6" t="e">
        <f t="shared" si="265"/>
        <v>#N/A</v>
      </c>
      <c r="AO501" s="6" t="e">
        <f t="shared" si="236"/>
        <v>#N/A</v>
      </c>
      <c r="AP501" s="6" t="e">
        <f t="shared" si="237"/>
        <v>#N/A</v>
      </c>
      <c r="AQ501" s="6" t="e">
        <f t="shared" si="238"/>
        <v>#N/A</v>
      </c>
      <c r="AR501" s="6">
        <f t="shared" si="250"/>
        <v>0</v>
      </c>
      <c r="AS501" s="6" t="e">
        <f t="shared" si="266"/>
        <v>#N/A</v>
      </c>
      <c r="AT501" s="6" t="str">
        <f t="shared" si="251"/>
        <v/>
      </c>
      <c r="AU501" s="6" t="str">
        <f t="shared" si="252"/>
        <v/>
      </c>
      <c r="AV501" s="6" t="str">
        <f t="shared" si="239"/>
        <v/>
      </c>
      <c r="AW501" s="103"/>
      <c r="BC501" s="3" t="s">
        <v>1244</v>
      </c>
    </row>
    <row r="502" spans="1:55" s="12" customFormat="1" ht="13.5" customHeight="1" x14ac:dyDescent="0.2">
      <c r="A502" s="163">
        <v>487</v>
      </c>
      <c r="B502" s="7"/>
      <c r="C502" s="7"/>
      <c r="D502" s="120"/>
      <c r="E502" s="7"/>
      <c r="F502" s="7"/>
      <c r="G502" s="219"/>
      <c r="H502" s="7"/>
      <c r="I502" s="7"/>
      <c r="J502" s="9"/>
      <c r="K502" s="843"/>
      <c r="L502" s="838"/>
      <c r="M502" s="428"/>
      <c r="N502" s="429"/>
      <c r="O502" s="430"/>
      <c r="P502" s="422" t="str">
        <f t="shared" si="253"/>
        <v/>
      </c>
      <c r="Q502" s="422" t="str">
        <f t="shared" si="254"/>
        <v/>
      </c>
      <c r="R502" s="423" t="str">
        <f t="shared" si="255"/>
        <v/>
      </c>
      <c r="S502" s="424" t="str">
        <f t="shared" si="256"/>
        <v/>
      </c>
      <c r="T502" s="425" t="str">
        <f t="shared" si="257"/>
        <v/>
      </c>
      <c r="U502" s="425" t="str">
        <f t="shared" si="258"/>
        <v/>
      </c>
      <c r="V502" s="426" t="str">
        <f t="shared" si="259"/>
        <v/>
      </c>
      <c r="W502" s="38"/>
      <c r="X502" s="29" t="str">
        <f t="shared" si="240"/>
        <v/>
      </c>
      <c r="Y502" s="6" t="e">
        <f t="shared" si="241"/>
        <v>#N/A</v>
      </c>
      <c r="Z502" s="6" t="e">
        <f t="shared" si="242"/>
        <v>#N/A</v>
      </c>
      <c r="AA502" s="6" t="e">
        <f t="shared" si="243"/>
        <v>#N/A</v>
      </c>
      <c r="AB502" s="6" t="str">
        <f t="shared" si="244"/>
        <v/>
      </c>
      <c r="AC502" s="10">
        <f t="shared" si="245"/>
        <v>1</v>
      </c>
      <c r="AD502" s="6" t="e">
        <f t="shared" si="260"/>
        <v>#N/A</v>
      </c>
      <c r="AE502" s="6" t="e">
        <f t="shared" si="261"/>
        <v>#N/A</v>
      </c>
      <c r="AF502" s="6" t="e">
        <f t="shared" si="246"/>
        <v>#N/A</v>
      </c>
      <c r="AG502" s="6" t="e">
        <f t="shared" si="262"/>
        <v>#N/A</v>
      </c>
      <c r="AH502" s="11" t="str">
        <f t="shared" si="247"/>
        <v xml:space="preserve"> </v>
      </c>
      <c r="AI502" s="6" t="e">
        <f t="shared" si="263"/>
        <v>#N/A</v>
      </c>
      <c r="AJ502" s="6" t="e">
        <f t="shared" si="248"/>
        <v>#N/A</v>
      </c>
      <c r="AK502" s="6" t="e">
        <f t="shared" si="264"/>
        <v>#N/A</v>
      </c>
      <c r="AL502" s="6" t="e">
        <f t="shared" si="235"/>
        <v>#N/A</v>
      </c>
      <c r="AM502" s="6" t="e">
        <f t="shared" si="249"/>
        <v>#N/A</v>
      </c>
      <c r="AN502" s="6" t="e">
        <f t="shared" si="265"/>
        <v>#N/A</v>
      </c>
      <c r="AO502" s="6" t="e">
        <f t="shared" si="236"/>
        <v>#N/A</v>
      </c>
      <c r="AP502" s="6" t="e">
        <f t="shared" si="237"/>
        <v>#N/A</v>
      </c>
      <c r="AQ502" s="6" t="e">
        <f t="shared" si="238"/>
        <v>#N/A</v>
      </c>
      <c r="AR502" s="6">
        <f t="shared" si="250"/>
        <v>0</v>
      </c>
      <c r="AS502" s="6" t="e">
        <f t="shared" si="266"/>
        <v>#N/A</v>
      </c>
      <c r="AT502" s="6" t="str">
        <f t="shared" si="251"/>
        <v/>
      </c>
      <c r="AU502" s="6" t="str">
        <f t="shared" si="252"/>
        <v/>
      </c>
      <c r="AV502" s="6" t="str">
        <f t="shared" si="239"/>
        <v/>
      </c>
      <c r="AW502" s="103"/>
      <c r="BC502" s="3" t="s">
        <v>1245</v>
      </c>
    </row>
    <row r="503" spans="1:55" s="12" customFormat="1" ht="13.5" customHeight="1" x14ac:dyDescent="0.2">
      <c r="A503" s="163">
        <v>488</v>
      </c>
      <c r="B503" s="7"/>
      <c r="C503" s="7"/>
      <c r="D503" s="120"/>
      <c r="E503" s="7"/>
      <c r="F503" s="7"/>
      <c r="G503" s="219"/>
      <c r="H503" s="7"/>
      <c r="I503" s="7"/>
      <c r="J503" s="9"/>
      <c r="K503" s="843"/>
      <c r="L503" s="838"/>
      <c r="M503" s="428"/>
      <c r="N503" s="429"/>
      <c r="O503" s="430"/>
      <c r="P503" s="422" t="str">
        <f t="shared" si="253"/>
        <v/>
      </c>
      <c r="Q503" s="422" t="str">
        <f t="shared" si="254"/>
        <v/>
      </c>
      <c r="R503" s="423" t="str">
        <f t="shared" si="255"/>
        <v/>
      </c>
      <c r="S503" s="424" t="str">
        <f t="shared" si="256"/>
        <v/>
      </c>
      <c r="T503" s="425" t="str">
        <f t="shared" si="257"/>
        <v/>
      </c>
      <c r="U503" s="425" t="str">
        <f t="shared" si="258"/>
        <v/>
      </c>
      <c r="V503" s="426" t="str">
        <f t="shared" si="259"/>
        <v/>
      </c>
      <c r="W503" s="38"/>
      <c r="X503" s="29" t="str">
        <f t="shared" si="240"/>
        <v/>
      </c>
      <c r="Y503" s="6" t="e">
        <f t="shared" si="241"/>
        <v>#N/A</v>
      </c>
      <c r="Z503" s="6" t="e">
        <f t="shared" si="242"/>
        <v>#N/A</v>
      </c>
      <c r="AA503" s="6" t="e">
        <f t="shared" si="243"/>
        <v>#N/A</v>
      </c>
      <c r="AB503" s="6" t="str">
        <f t="shared" si="244"/>
        <v/>
      </c>
      <c r="AC503" s="10">
        <f t="shared" si="245"/>
        <v>1</v>
      </c>
      <c r="AD503" s="6" t="e">
        <f t="shared" si="260"/>
        <v>#N/A</v>
      </c>
      <c r="AE503" s="6" t="e">
        <f t="shared" si="261"/>
        <v>#N/A</v>
      </c>
      <c r="AF503" s="6" t="e">
        <f t="shared" si="246"/>
        <v>#N/A</v>
      </c>
      <c r="AG503" s="6" t="e">
        <f t="shared" si="262"/>
        <v>#N/A</v>
      </c>
      <c r="AH503" s="11" t="str">
        <f t="shared" si="247"/>
        <v xml:space="preserve"> </v>
      </c>
      <c r="AI503" s="6" t="e">
        <f t="shared" si="263"/>
        <v>#N/A</v>
      </c>
      <c r="AJ503" s="6" t="e">
        <f t="shared" si="248"/>
        <v>#N/A</v>
      </c>
      <c r="AK503" s="6" t="e">
        <f t="shared" si="264"/>
        <v>#N/A</v>
      </c>
      <c r="AL503" s="6" t="e">
        <f t="shared" si="235"/>
        <v>#N/A</v>
      </c>
      <c r="AM503" s="6" t="e">
        <f t="shared" si="249"/>
        <v>#N/A</v>
      </c>
      <c r="AN503" s="6" t="e">
        <f t="shared" si="265"/>
        <v>#N/A</v>
      </c>
      <c r="AO503" s="6" t="e">
        <f t="shared" si="236"/>
        <v>#N/A</v>
      </c>
      <c r="AP503" s="6" t="e">
        <f t="shared" si="237"/>
        <v>#N/A</v>
      </c>
      <c r="AQ503" s="6" t="e">
        <f t="shared" si="238"/>
        <v>#N/A</v>
      </c>
      <c r="AR503" s="6">
        <f t="shared" si="250"/>
        <v>0</v>
      </c>
      <c r="AS503" s="6" t="e">
        <f t="shared" si="266"/>
        <v>#N/A</v>
      </c>
      <c r="AT503" s="6" t="str">
        <f t="shared" si="251"/>
        <v/>
      </c>
      <c r="AU503" s="6" t="str">
        <f t="shared" si="252"/>
        <v/>
      </c>
      <c r="AV503" s="6" t="str">
        <f t="shared" si="239"/>
        <v/>
      </c>
      <c r="AW503" s="103"/>
      <c r="BC503" s="3" t="s">
        <v>554</v>
      </c>
    </row>
    <row r="504" spans="1:55" s="12" customFormat="1" ht="13.5" customHeight="1" x14ac:dyDescent="0.2">
      <c r="A504" s="163">
        <v>489</v>
      </c>
      <c r="B504" s="7"/>
      <c r="C504" s="7"/>
      <c r="D504" s="120"/>
      <c r="E504" s="7"/>
      <c r="F504" s="7"/>
      <c r="G504" s="219"/>
      <c r="H504" s="7"/>
      <c r="I504" s="7"/>
      <c r="J504" s="9"/>
      <c r="K504" s="843"/>
      <c r="L504" s="838"/>
      <c r="M504" s="428"/>
      <c r="N504" s="429"/>
      <c r="O504" s="430"/>
      <c r="P504" s="422" t="str">
        <f t="shared" si="253"/>
        <v/>
      </c>
      <c r="Q504" s="422" t="str">
        <f t="shared" si="254"/>
        <v/>
      </c>
      <c r="R504" s="423" t="str">
        <f t="shared" si="255"/>
        <v/>
      </c>
      <c r="S504" s="424" t="str">
        <f t="shared" si="256"/>
        <v/>
      </c>
      <c r="T504" s="425" t="str">
        <f t="shared" si="257"/>
        <v/>
      </c>
      <c r="U504" s="425" t="str">
        <f t="shared" si="258"/>
        <v/>
      </c>
      <c r="V504" s="426" t="str">
        <f t="shared" si="259"/>
        <v/>
      </c>
      <c r="W504" s="38"/>
      <c r="X504" s="29" t="str">
        <f t="shared" si="240"/>
        <v/>
      </c>
      <c r="Y504" s="6" t="e">
        <f t="shared" si="241"/>
        <v>#N/A</v>
      </c>
      <c r="Z504" s="6" t="e">
        <f t="shared" si="242"/>
        <v>#N/A</v>
      </c>
      <c r="AA504" s="6" t="e">
        <f t="shared" si="243"/>
        <v>#N/A</v>
      </c>
      <c r="AB504" s="6" t="str">
        <f t="shared" si="244"/>
        <v/>
      </c>
      <c r="AC504" s="10">
        <f t="shared" si="245"/>
        <v>1</v>
      </c>
      <c r="AD504" s="6" t="e">
        <f t="shared" si="260"/>
        <v>#N/A</v>
      </c>
      <c r="AE504" s="6" t="e">
        <f t="shared" si="261"/>
        <v>#N/A</v>
      </c>
      <c r="AF504" s="6" t="e">
        <f t="shared" si="246"/>
        <v>#N/A</v>
      </c>
      <c r="AG504" s="6" t="e">
        <f t="shared" si="262"/>
        <v>#N/A</v>
      </c>
      <c r="AH504" s="11" t="str">
        <f t="shared" si="247"/>
        <v xml:space="preserve"> </v>
      </c>
      <c r="AI504" s="6" t="e">
        <f t="shared" si="263"/>
        <v>#N/A</v>
      </c>
      <c r="AJ504" s="6" t="e">
        <f t="shared" si="248"/>
        <v>#N/A</v>
      </c>
      <c r="AK504" s="6" t="e">
        <f t="shared" si="264"/>
        <v>#N/A</v>
      </c>
      <c r="AL504" s="6" t="e">
        <f t="shared" si="235"/>
        <v>#N/A</v>
      </c>
      <c r="AM504" s="6" t="e">
        <f t="shared" si="249"/>
        <v>#N/A</v>
      </c>
      <c r="AN504" s="6" t="e">
        <f t="shared" si="265"/>
        <v>#N/A</v>
      </c>
      <c r="AO504" s="6" t="e">
        <f t="shared" si="236"/>
        <v>#N/A</v>
      </c>
      <c r="AP504" s="6" t="e">
        <f t="shared" si="237"/>
        <v>#N/A</v>
      </c>
      <c r="AQ504" s="6" t="e">
        <f t="shared" si="238"/>
        <v>#N/A</v>
      </c>
      <c r="AR504" s="6">
        <f t="shared" si="250"/>
        <v>0</v>
      </c>
      <c r="AS504" s="6" t="e">
        <f t="shared" si="266"/>
        <v>#N/A</v>
      </c>
      <c r="AT504" s="6" t="str">
        <f t="shared" si="251"/>
        <v/>
      </c>
      <c r="AU504" s="6" t="str">
        <f t="shared" si="252"/>
        <v/>
      </c>
      <c r="AV504" s="6" t="str">
        <f t="shared" si="239"/>
        <v/>
      </c>
      <c r="AW504" s="103"/>
      <c r="BC504" s="3" t="s">
        <v>553</v>
      </c>
    </row>
    <row r="505" spans="1:55" s="12" customFormat="1" ht="13.5" customHeight="1" x14ac:dyDescent="0.2">
      <c r="A505" s="163">
        <v>490</v>
      </c>
      <c r="B505" s="7"/>
      <c r="C505" s="7"/>
      <c r="D505" s="120"/>
      <c r="E505" s="7"/>
      <c r="F505" s="7"/>
      <c r="G505" s="219"/>
      <c r="H505" s="7"/>
      <c r="I505" s="7"/>
      <c r="J505" s="9"/>
      <c r="K505" s="843"/>
      <c r="L505" s="838"/>
      <c r="M505" s="428"/>
      <c r="N505" s="429"/>
      <c r="O505" s="430"/>
      <c r="P505" s="422" t="str">
        <f t="shared" si="253"/>
        <v/>
      </c>
      <c r="Q505" s="422" t="str">
        <f t="shared" si="254"/>
        <v/>
      </c>
      <c r="R505" s="423" t="str">
        <f t="shared" si="255"/>
        <v/>
      </c>
      <c r="S505" s="424" t="str">
        <f t="shared" si="256"/>
        <v/>
      </c>
      <c r="T505" s="425" t="str">
        <f t="shared" si="257"/>
        <v/>
      </c>
      <c r="U505" s="425" t="str">
        <f t="shared" si="258"/>
        <v/>
      </c>
      <c r="V505" s="426" t="str">
        <f t="shared" si="259"/>
        <v/>
      </c>
      <c r="W505" s="38"/>
      <c r="X505" s="29" t="str">
        <f t="shared" si="240"/>
        <v/>
      </c>
      <c r="Y505" s="6" t="e">
        <f t="shared" si="241"/>
        <v>#N/A</v>
      </c>
      <c r="Z505" s="6" t="e">
        <f t="shared" si="242"/>
        <v>#N/A</v>
      </c>
      <c r="AA505" s="6" t="e">
        <f t="shared" si="243"/>
        <v>#N/A</v>
      </c>
      <c r="AB505" s="6" t="str">
        <f t="shared" si="244"/>
        <v/>
      </c>
      <c r="AC505" s="10">
        <f t="shared" si="245"/>
        <v>1</v>
      </c>
      <c r="AD505" s="6" t="e">
        <f t="shared" si="260"/>
        <v>#N/A</v>
      </c>
      <c r="AE505" s="6" t="e">
        <f t="shared" si="261"/>
        <v>#N/A</v>
      </c>
      <c r="AF505" s="6" t="e">
        <f t="shared" si="246"/>
        <v>#N/A</v>
      </c>
      <c r="AG505" s="6" t="e">
        <f t="shared" si="262"/>
        <v>#N/A</v>
      </c>
      <c r="AH505" s="11" t="str">
        <f t="shared" si="247"/>
        <v xml:space="preserve"> </v>
      </c>
      <c r="AI505" s="6" t="e">
        <f t="shared" si="263"/>
        <v>#N/A</v>
      </c>
      <c r="AJ505" s="6" t="e">
        <f t="shared" si="248"/>
        <v>#N/A</v>
      </c>
      <c r="AK505" s="6" t="e">
        <f t="shared" si="264"/>
        <v>#N/A</v>
      </c>
      <c r="AL505" s="6" t="e">
        <f t="shared" si="235"/>
        <v>#N/A</v>
      </c>
      <c r="AM505" s="6" t="e">
        <f t="shared" si="249"/>
        <v>#N/A</v>
      </c>
      <c r="AN505" s="6" t="e">
        <f t="shared" si="265"/>
        <v>#N/A</v>
      </c>
      <c r="AO505" s="6" t="e">
        <f t="shared" si="236"/>
        <v>#N/A</v>
      </c>
      <c r="AP505" s="6" t="e">
        <f t="shared" si="237"/>
        <v>#N/A</v>
      </c>
      <c r="AQ505" s="6" t="e">
        <f t="shared" si="238"/>
        <v>#N/A</v>
      </c>
      <c r="AR505" s="6">
        <f t="shared" si="250"/>
        <v>0</v>
      </c>
      <c r="AS505" s="6" t="e">
        <f t="shared" si="266"/>
        <v>#N/A</v>
      </c>
      <c r="AT505" s="6" t="str">
        <f t="shared" si="251"/>
        <v/>
      </c>
      <c r="AU505" s="6" t="str">
        <f t="shared" si="252"/>
        <v/>
      </c>
      <c r="AV505" s="6" t="str">
        <f t="shared" si="239"/>
        <v/>
      </c>
      <c r="AW505" s="103"/>
      <c r="BC505" s="3" t="s">
        <v>555</v>
      </c>
    </row>
    <row r="506" spans="1:55" s="12" customFormat="1" ht="13.5" customHeight="1" x14ac:dyDescent="0.2">
      <c r="A506" s="163">
        <v>491</v>
      </c>
      <c r="B506" s="7"/>
      <c r="C506" s="7"/>
      <c r="D506" s="120"/>
      <c r="E506" s="7"/>
      <c r="F506" s="7"/>
      <c r="G506" s="219"/>
      <c r="H506" s="7"/>
      <c r="I506" s="7"/>
      <c r="J506" s="9"/>
      <c r="K506" s="843"/>
      <c r="L506" s="838"/>
      <c r="M506" s="428"/>
      <c r="N506" s="429"/>
      <c r="O506" s="430"/>
      <c r="P506" s="422" t="str">
        <f t="shared" si="253"/>
        <v/>
      </c>
      <c r="Q506" s="422" t="str">
        <f t="shared" si="254"/>
        <v/>
      </c>
      <c r="R506" s="423" t="str">
        <f t="shared" si="255"/>
        <v/>
      </c>
      <c r="S506" s="424" t="str">
        <f t="shared" si="256"/>
        <v/>
      </c>
      <c r="T506" s="425" t="str">
        <f t="shared" si="257"/>
        <v/>
      </c>
      <c r="U506" s="425" t="str">
        <f t="shared" si="258"/>
        <v/>
      </c>
      <c r="V506" s="426" t="str">
        <f t="shared" si="259"/>
        <v/>
      </c>
      <c r="W506" s="38"/>
      <c r="X506" s="29" t="str">
        <f t="shared" si="240"/>
        <v/>
      </c>
      <c r="Y506" s="6" t="e">
        <f t="shared" si="241"/>
        <v>#N/A</v>
      </c>
      <c r="Z506" s="6" t="e">
        <f t="shared" si="242"/>
        <v>#N/A</v>
      </c>
      <c r="AA506" s="6" t="e">
        <f t="shared" si="243"/>
        <v>#N/A</v>
      </c>
      <c r="AB506" s="6" t="str">
        <f t="shared" si="244"/>
        <v/>
      </c>
      <c r="AC506" s="10">
        <f t="shared" si="245"/>
        <v>1</v>
      </c>
      <c r="AD506" s="6" t="e">
        <f t="shared" si="260"/>
        <v>#N/A</v>
      </c>
      <c r="AE506" s="6" t="e">
        <f t="shared" si="261"/>
        <v>#N/A</v>
      </c>
      <c r="AF506" s="6" t="e">
        <f t="shared" si="246"/>
        <v>#N/A</v>
      </c>
      <c r="AG506" s="6" t="e">
        <f t="shared" si="262"/>
        <v>#N/A</v>
      </c>
      <c r="AH506" s="11" t="str">
        <f t="shared" si="247"/>
        <v xml:space="preserve"> </v>
      </c>
      <c r="AI506" s="6" t="e">
        <f t="shared" si="263"/>
        <v>#N/A</v>
      </c>
      <c r="AJ506" s="6" t="e">
        <f t="shared" si="248"/>
        <v>#N/A</v>
      </c>
      <c r="AK506" s="6" t="e">
        <f t="shared" si="264"/>
        <v>#N/A</v>
      </c>
      <c r="AL506" s="6" t="e">
        <f t="shared" si="235"/>
        <v>#N/A</v>
      </c>
      <c r="AM506" s="6" t="e">
        <f t="shared" si="249"/>
        <v>#N/A</v>
      </c>
      <c r="AN506" s="6" t="e">
        <f t="shared" si="265"/>
        <v>#N/A</v>
      </c>
      <c r="AO506" s="6" t="e">
        <f t="shared" si="236"/>
        <v>#N/A</v>
      </c>
      <c r="AP506" s="6" t="e">
        <f t="shared" si="237"/>
        <v>#N/A</v>
      </c>
      <c r="AQ506" s="6" t="e">
        <f t="shared" si="238"/>
        <v>#N/A</v>
      </c>
      <c r="AR506" s="6">
        <f t="shared" si="250"/>
        <v>0</v>
      </c>
      <c r="AS506" s="6" t="e">
        <f t="shared" si="266"/>
        <v>#N/A</v>
      </c>
      <c r="AT506" s="6" t="str">
        <f t="shared" si="251"/>
        <v/>
      </c>
      <c r="AU506" s="6" t="str">
        <f t="shared" si="252"/>
        <v/>
      </c>
      <c r="AV506" s="6" t="str">
        <f t="shared" si="239"/>
        <v/>
      </c>
      <c r="AW506" s="103"/>
      <c r="BC506" s="3" t="s">
        <v>503</v>
      </c>
    </row>
    <row r="507" spans="1:55" s="12" customFormat="1" ht="13.5" customHeight="1" x14ac:dyDescent="0.2">
      <c r="A507" s="163">
        <v>492</v>
      </c>
      <c r="B507" s="7"/>
      <c r="C507" s="7"/>
      <c r="D507" s="120"/>
      <c r="E507" s="7"/>
      <c r="F507" s="7"/>
      <c r="G507" s="219"/>
      <c r="H507" s="7"/>
      <c r="I507" s="7"/>
      <c r="J507" s="9"/>
      <c r="K507" s="843"/>
      <c r="L507" s="838"/>
      <c r="M507" s="428"/>
      <c r="N507" s="429"/>
      <c r="O507" s="430"/>
      <c r="P507" s="422" t="str">
        <f t="shared" si="253"/>
        <v/>
      </c>
      <c r="Q507" s="422" t="str">
        <f t="shared" si="254"/>
        <v/>
      </c>
      <c r="R507" s="423" t="str">
        <f t="shared" si="255"/>
        <v/>
      </c>
      <c r="S507" s="424" t="str">
        <f t="shared" si="256"/>
        <v/>
      </c>
      <c r="T507" s="425" t="str">
        <f t="shared" si="257"/>
        <v/>
      </c>
      <c r="U507" s="425" t="str">
        <f t="shared" si="258"/>
        <v/>
      </c>
      <c r="V507" s="426" t="str">
        <f t="shared" si="259"/>
        <v/>
      </c>
      <c r="W507" s="38"/>
      <c r="X507" s="29" t="str">
        <f t="shared" si="240"/>
        <v/>
      </c>
      <c r="Y507" s="6" t="e">
        <f t="shared" si="241"/>
        <v>#N/A</v>
      </c>
      <c r="Z507" s="6" t="e">
        <f t="shared" si="242"/>
        <v>#N/A</v>
      </c>
      <c r="AA507" s="6" t="e">
        <f t="shared" si="243"/>
        <v>#N/A</v>
      </c>
      <c r="AB507" s="6" t="str">
        <f t="shared" si="244"/>
        <v/>
      </c>
      <c r="AC507" s="10">
        <f t="shared" si="245"/>
        <v>1</v>
      </c>
      <c r="AD507" s="6" t="e">
        <f t="shared" si="260"/>
        <v>#N/A</v>
      </c>
      <c r="AE507" s="6" t="e">
        <f t="shared" si="261"/>
        <v>#N/A</v>
      </c>
      <c r="AF507" s="6" t="e">
        <f t="shared" si="246"/>
        <v>#N/A</v>
      </c>
      <c r="AG507" s="6" t="e">
        <f t="shared" si="262"/>
        <v>#N/A</v>
      </c>
      <c r="AH507" s="11" t="str">
        <f t="shared" si="247"/>
        <v xml:space="preserve"> </v>
      </c>
      <c r="AI507" s="6" t="e">
        <f t="shared" si="263"/>
        <v>#N/A</v>
      </c>
      <c r="AJ507" s="6" t="e">
        <f t="shared" si="248"/>
        <v>#N/A</v>
      </c>
      <c r="AK507" s="6" t="e">
        <f t="shared" si="264"/>
        <v>#N/A</v>
      </c>
      <c r="AL507" s="6" t="e">
        <f t="shared" si="235"/>
        <v>#N/A</v>
      </c>
      <c r="AM507" s="6" t="e">
        <f t="shared" si="249"/>
        <v>#N/A</v>
      </c>
      <c r="AN507" s="6" t="e">
        <f t="shared" si="265"/>
        <v>#N/A</v>
      </c>
      <c r="AO507" s="6" t="e">
        <f t="shared" si="236"/>
        <v>#N/A</v>
      </c>
      <c r="AP507" s="6" t="e">
        <f t="shared" si="237"/>
        <v>#N/A</v>
      </c>
      <c r="AQ507" s="6" t="e">
        <f t="shared" si="238"/>
        <v>#N/A</v>
      </c>
      <c r="AR507" s="6">
        <f t="shared" si="250"/>
        <v>0</v>
      </c>
      <c r="AS507" s="6" t="e">
        <f t="shared" si="266"/>
        <v>#N/A</v>
      </c>
      <c r="AT507" s="6" t="str">
        <f t="shared" si="251"/>
        <v/>
      </c>
      <c r="AU507" s="6" t="str">
        <f t="shared" si="252"/>
        <v/>
      </c>
      <c r="AV507" s="6" t="str">
        <f t="shared" si="239"/>
        <v/>
      </c>
      <c r="AW507" s="103"/>
      <c r="BC507" s="3" t="s">
        <v>251</v>
      </c>
    </row>
    <row r="508" spans="1:55" s="12" customFormat="1" ht="13.5" customHeight="1" x14ac:dyDescent="0.2">
      <c r="A508" s="163">
        <v>493</v>
      </c>
      <c r="B508" s="7"/>
      <c r="C508" s="7"/>
      <c r="D508" s="120"/>
      <c r="E508" s="7"/>
      <c r="F508" s="7"/>
      <c r="G508" s="219"/>
      <c r="H508" s="7"/>
      <c r="I508" s="7"/>
      <c r="J508" s="9"/>
      <c r="K508" s="843"/>
      <c r="L508" s="838"/>
      <c r="M508" s="428"/>
      <c r="N508" s="429"/>
      <c r="O508" s="430"/>
      <c r="P508" s="422" t="str">
        <f t="shared" si="253"/>
        <v/>
      </c>
      <c r="Q508" s="422" t="str">
        <f t="shared" si="254"/>
        <v/>
      </c>
      <c r="R508" s="423" t="str">
        <f t="shared" si="255"/>
        <v/>
      </c>
      <c r="S508" s="424" t="str">
        <f t="shared" si="256"/>
        <v/>
      </c>
      <c r="T508" s="425" t="str">
        <f t="shared" si="257"/>
        <v/>
      </c>
      <c r="U508" s="425" t="str">
        <f t="shared" si="258"/>
        <v/>
      </c>
      <c r="V508" s="426" t="str">
        <f t="shared" si="259"/>
        <v/>
      </c>
      <c r="W508" s="38"/>
      <c r="X508" s="29" t="str">
        <f t="shared" si="240"/>
        <v/>
      </c>
      <c r="Y508" s="6" t="e">
        <f t="shared" si="241"/>
        <v>#N/A</v>
      </c>
      <c r="Z508" s="6" t="e">
        <f t="shared" si="242"/>
        <v>#N/A</v>
      </c>
      <c r="AA508" s="6" t="e">
        <f t="shared" si="243"/>
        <v>#N/A</v>
      </c>
      <c r="AB508" s="6" t="str">
        <f t="shared" si="244"/>
        <v/>
      </c>
      <c r="AC508" s="10">
        <f t="shared" si="245"/>
        <v>1</v>
      </c>
      <c r="AD508" s="6" t="e">
        <f t="shared" si="260"/>
        <v>#N/A</v>
      </c>
      <c r="AE508" s="6" t="e">
        <f t="shared" si="261"/>
        <v>#N/A</v>
      </c>
      <c r="AF508" s="6" t="e">
        <f t="shared" si="246"/>
        <v>#N/A</v>
      </c>
      <c r="AG508" s="6" t="e">
        <f t="shared" si="262"/>
        <v>#N/A</v>
      </c>
      <c r="AH508" s="11" t="str">
        <f t="shared" si="247"/>
        <v xml:space="preserve"> </v>
      </c>
      <c r="AI508" s="6" t="e">
        <f t="shared" si="263"/>
        <v>#N/A</v>
      </c>
      <c r="AJ508" s="6" t="e">
        <f t="shared" si="248"/>
        <v>#N/A</v>
      </c>
      <c r="AK508" s="6" t="e">
        <f t="shared" si="264"/>
        <v>#N/A</v>
      </c>
      <c r="AL508" s="6" t="e">
        <f t="shared" si="235"/>
        <v>#N/A</v>
      </c>
      <c r="AM508" s="6" t="e">
        <f t="shared" si="249"/>
        <v>#N/A</v>
      </c>
      <c r="AN508" s="6" t="e">
        <f t="shared" si="265"/>
        <v>#N/A</v>
      </c>
      <c r="AO508" s="6" t="e">
        <f t="shared" si="236"/>
        <v>#N/A</v>
      </c>
      <c r="AP508" s="6" t="e">
        <f t="shared" si="237"/>
        <v>#N/A</v>
      </c>
      <c r="AQ508" s="6" t="e">
        <f t="shared" si="238"/>
        <v>#N/A</v>
      </c>
      <c r="AR508" s="6">
        <f t="shared" si="250"/>
        <v>0</v>
      </c>
      <c r="AS508" s="6" t="e">
        <f t="shared" si="266"/>
        <v>#N/A</v>
      </c>
      <c r="AT508" s="6" t="str">
        <f t="shared" si="251"/>
        <v/>
      </c>
      <c r="AU508" s="6" t="str">
        <f t="shared" si="252"/>
        <v/>
      </c>
      <c r="AV508" s="6" t="str">
        <f t="shared" si="239"/>
        <v/>
      </c>
      <c r="AW508" s="103"/>
      <c r="BC508" s="3" t="s">
        <v>261</v>
      </c>
    </row>
    <row r="509" spans="1:55" s="12" customFormat="1" ht="13.5" customHeight="1" x14ac:dyDescent="0.2">
      <c r="A509" s="163">
        <v>494</v>
      </c>
      <c r="B509" s="7"/>
      <c r="C509" s="7"/>
      <c r="D509" s="120"/>
      <c r="E509" s="7"/>
      <c r="F509" s="7"/>
      <c r="G509" s="219"/>
      <c r="H509" s="7"/>
      <c r="I509" s="7"/>
      <c r="J509" s="9"/>
      <c r="K509" s="843"/>
      <c r="L509" s="838"/>
      <c r="M509" s="428"/>
      <c r="N509" s="429"/>
      <c r="O509" s="430"/>
      <c r="P509" s="422" t="str">
        <f t="shared" si="253"/>
        <v/>
      </c>
      <c r="Q509" s="422" t="str">
        <f t="shared" si="254"/>
        <v/>
      </c>
      <c r="R509" s="423" t="str">
        <f t="shared" si="255"/>
        <v/>
      </c>
      <c r="S509" s="424" t="str">
        <f t="shared" si="256"/>
        <v/>
      </c>
      <c r="T509" s="425" t="str">
        <f t="shared" si="257"/>
        <v/>
      </c>
      <c r="U509" s="425" t="str">
        <f t="shared" si="258"/>
        <v/>
      </c>
      <c r="V509" s="426" t="str">
        <f t="shared" si="259"/>
        <v/>
      </c>
      <c r="W509" s="38"/>
      <c r="X509" s="29" t="str">
        <f t="shared" si="240"/>
        <v/>
      </c>
      <c r="Y509" s="6" t="e">
        <f t="shared" si="241"/>
        <v>#N/A</v>
      </c>
      <c r="Z509" s="6" t="e">
        <f t="shared" si="242"/>
        <v>#N/A</v>
      </c>
      <c r="AA509" s="6" t="e">
        <f t="shared" si="243"/>
        <v>#N/A</v>
      </c>
      <c r="AB509" s="6" t="str">
        <f t="shared" si="244"/>
        <v/>
      </c>
      <c r="AC509" s="10">
        <f t="shared" si="245"/>
        <v>1</v>
      </c>
      <c r="AD509" s="6" t="e">
        <f t="shared" si="260"/>
        <v>#N/A</v>
      </c>
      <c r="AE509" s="6" t="e">
        <f t="shared" si="261"/>
        <v>#N/A</v>
      </c>
      <c r="AF509" s="6" t="e">
        <f t="shared" si="246"/>
        <v>#N/A</v>
      </c>
      <c r="AG509" s="6" t="e">
        <f t="shared" si="262"/>
        <v>#N/A</v>
      </c>
      <c r="AH509" s="11" t="str">
        <f t="shared" si="247"/>
        <v xml:space="preserve"> </v>
      </c>
      <c r="AI509" s="6" t="e">
        <f t="shared" si="263"/>
        <v>#N/A</v>
      </c>
      <c r="AJ509" s="6" t="e">
        <f t="shared" si="248"/>
        <v>#N/A</v>
      </c>
      <c r="AK509" s="6" t="e">
        <f t="shared" si="264"/>
        <v>#N/A</v>
      </c>
      <c r="AL509" s="6" t="e">
        <f t="shared" si="235"/>
        <v>#N/A</v>
      </c>
      <c r="AM509" s="6" t="e">
        <f t="shared" si="249"/>
        <v>#N/A</v>
      </c>
      <c r="AN509" s="6" t="e">
        <f t="shared" si="265"/>
        <v>#N/A</v>
      </c>
      <c r="AO509" s="6" t="e">
        <f t="shared" si="236"/>
        <v>#N/A</v>
      </c>
      <c r="AP509" s="6" t="e">
        <f t="shared" si="237"/>
        <v>#N/A</v>
      </c>
      <c r="AQ509" s="6" t="e">
        <f t="shared" si="238"/>
        <v>#N/A</v>
      </c>
      <c r="AR509" s="6">
        <f t="shared" si="250"/>
        <v>0</v>
      </c>
      <c r="AS509" s="6" t="e">
        <f t="shared" si="266"/>
        <v>#N/A</v>
      </c>
      <c r="AT509" s="6" t="str">
        <f t="shared" si="251"/>
        <v/>
      </c>
      <c r="AU509" s="6" t="str">
        <f t="shared" si="252"/>
        <v/>
      </c>
      <c r="AV509" s="6" t="str">
        <f t="shared" si="239"/>
        <v/>
      </c>
      <c r="AW509" s="103"/>
      <c r="BC509" s="3" t="s">
        <v>273</v>
      </c>
    </row>
    <row r="510" spans="1:55" s="12" customFormat="1" ht="13.5" customHeight="1" x14ac:dyDescent="0.2">
      <c r="A510" s="163">
        <v>495</v>
      </c>
      <c r="B510" s="7"/>
      <c r="C510" s="7"/>
      <c r="D510" s="120"/>
      <c r="E510" s="7"/>
      <c r="F510" s="7"/>
      <c r="G510" s="219"/>
      <c r="H510" s="7"/>
      <c r="I510" s="7"/>
      <c r="J510" s="9"/>
      <c r="K510" s="843"/>
      <c r="L510" s="838"/>
      <c r="M510" s="428"/>
      <c r="N510" s="429"/>
      <c r="O510" s="430"/>
      <c r="P510" s="422" t="str">
        <f t="shared" si="253"/>
        <v/>
      </c>
      <c r="Q510" s="422" t="str">
        <f t="shared" si="254"/>
        <v/>
      </c>
      <c r="R510" s="423" t="str">
        <f t="shared" si="255"/>
        <v/>
      </c>
      <c r="S510" s="424" t="str">
        <f t="shared" si="256"/>
        <v/>
      </c>
      <c r="T510" s="425" t="str">
        <f t="shared" si="257"/>
        <v/>
      </c>
      <c r="U510" s="425" t="str">
        <f t="shared" si="258"/>
        <v/>
      </c>
      <c r="V510" s="426" t="str">
        <f t="shared" si="259"/>
        <v/>
      </c>
      <c r="W510" s="38"/>
      <c r="X510" s="29" t="str">
        <f t="shared" si="240"/>
        <v/>
      </c>
      <c r="Y510" s="6" t="e">
        <f t="shared" si="241"/>
        <v>#N/A</v>
      </c>
      <c r="Z510" s="6" t="e">
        <f t="shared" si="242"/>
        <v>#N/A</v>
      </c>
      <c r="AA510" s="6" t="e">
        <f t="shared" si="243"/>
        <v>#N/A</v>
      </c>
      <c r="AB510" s="6" t="str">
        <f t="shared" si="244"/>
        <v/>
      </c>
      <c r="AC510" s="10">
        <f t="shared" si="245"/>
        <v>1</v>
      </c>
      <c r="AD510" s="6" t="e">
        <f t="shared" si="260"/>
        <v>#N/A</v>
      </c>
      <c r="AE510" s="6" t="e">
        <f t="shared" si="261"/>
        <v>#N/A</v>
      </c>
      <c r="AF510" s="6" t="e">
        <f t="shared" si="246"/>
        <v>#N/A</v>
      </c>
      <c r="AG510" s="6" t="e">
        <f t="shared" si="262"/>
        <v>#N/A</v>
      </c>
      <c r="AH510" s="11" t="str">
        <f t="shared" si="247"/>
        <v xml:space="preserve"> </v>
      </c>
      <c r="AI510" s="6" t="e">
        <f t="shared" si="263"/>
        <v>#N/A</v>
      </c>
      <c r="AJ510" s="6" t="e">
        <f t="shared" si="248"/>
        <v>#N/A</v>
      </c>
      <c r="AK510" s="6" t="e">
        <f t="shared" si="264"/>
        <v>#N/A</v>
      </c>
      <c r="AL510" s="6" t="e">
        <f t="shared" si="235"/>
        <v>#N/A</v>
      </c>
      <c r="AM510" s="6" t="e">
        <f t="shared" si="249"/>
        <v>#N/A</v>
      </c>
      <c r="AN510" s="6" t="e">
        <f t="shared" si="265"/>
        <v>#N/A</v>
      </c>
      <c r="AO510" s="6" t="e">
        <f t="shared" si="236"/>
        <v>#N/A</v>
      </c>
      <c r="AP510" s="6" t="e">
        <f t="shared" si="237"/>
        <v>#N/A</v>
      </c>
      <c r="AQ510" s="6" t="e">
        <f t="shared" si="238"/>
        <v>#N/A</v>
      </c>
      <c r="AR510" s="6">
        <f t="shared" si="250"/>
        <v>0</v>
      </c>
      <c r="AS510" s="6" t="e">
        <f t="shared" si="266"/>
        <v>#N/A</v>
      </c>
      <c r="AT510" s="6" t="str">
        <f t="shared" si="251"/>
        <v/>
      </c>
      <c r="AU510" s="6" t="str">
        <f t="shared" si="252"/>
        <v/>
      </c>
      <c r="AV510" s="6" t="str">
        <f t="shared" si="239"/>
        <v/>
      </c>
      <c r="AW510" s="103"/>
      <c r="BC510" s="3" t="s">
        <v>502</v>
      </c>
    </row>
    <row r="511" spans="1:55" s="12" customFormat="1" ht="13.5" customHeight="1" x14ac:dyDescent="0.2">
      <c r="A511" s="163">
        <v>496</v>
      </c>
      <c r="B511" s="7"/>
      <c r="C511" s="7"/>
      <c r="D511" s="120"/>
      <c r="E511" s="7"/>
      <c r="F511" s="7"/>
      <c r="G511" s="219"/>
      <c r="H511" s="7"/>
      <c r="I511" s="7"/>
      <c r="J511" s="9"/>
      <c r="K511" s="843"/>
      <c r="L511" s="838"/>
      <c r="M511" s="428"/>
      <c r="N511" s="429"/>
      <c r="O511" s="430"/>
      <c r="P511" s="422" t="str">
        <f t="shared" si="253"/>
        <v/>
      </c>
      <c r="Q511" s="422" t="str">
        <f t="shared" si="254"/>
        <v/>
      </c>
      <c r="R511" s="423" t="str">
        <f t="shared" si="255"/>
        <v/>
      </c>
      <c r="S511" s="424" t="str">
        <f t="shared" si="256"/>
        <v/>
      </c>
      <c r="T511" s="425" t="str">
        <f t="shared" si="257"/>
        <v/>
      </c>
      <c r="U511" s="425" t="str">
        <f t="shared" si="258"/>
        <v/>
      </c>
      <c r="V511" s="426" t="str">
        <f t="shared" si="259"/>
        <v/>
      </c>
      <c r="W511" s="38"/>
      <c r="X511" s="29" t="str">
        <f t="shared" si="240"/>
        <v/>
      </c>
      <c r="Y511" s="6" t="e">
        <f t="shared" si="241"/>
        <v>#N/A</v>
      </c>
      <c r="Z511" s="6" t="e">
        <f t="shared" si="242"/>
        <v>#N/A</v>
      </c>
      <c r="AA511" s="6" t="e">
        <f t="shared" si="243"/>
        <v>#N/A</v>
      </c>
      <c r="AB511" s="6" t="str">
        <f t="shared" si="244"/>
        <v/>
      </c>
      <c r="AC511" s="10">
        <f t="shared" si="245"/>
        <v>1</v>
      </c>
      <c r="AD511" s="6" t="e">
        <f t="shared" si="260"/>
        <v>#N/A</v>
      </c>
      <c r="AE511" s="6" t="e">
        <f t="shared" si="261"/>
        <v>#N/A</v>
      </c>
      <c r="AF511" s="6" t="e">
        <f t="shared" si="246"/>
        <v>#N/A</v>
      </c>
      <c r="AG511" s="6" t="e">
        <f t="shared" si="262"/>
        <v>#N/A</v>
      </c>
      <c r="AH511" s="11" t="str">
        <f t="shared" si="247"/>
        <v xml:space="preserve"> </v>
      </c>
      <c r="AI511" s="6" t="e">
        <f t="shared" si="263"/>
        <v>#N/A</v>
      </c>
      <c r="AJ511" s="6" t="e">
        <f t="shared" si="248"/>
        <v>#N/A</v>
      </c>
      <c r="AK511" s="6" t="e">
        <f t="shared" si="264"/>
        <v>#N/A</v>
      </c>
      <c r="AL511" s="6" t="e">
        <f t="shared" si="235"/>
        <v>#N/A</v>
      </c>
      <c r="AM511" s="6" t="e">
        <f t="shared" si="249"/>
        <v>#N/A</v>
      </c>
      <c r="AN511" s="6" t="e">
        <f t="shared" si="265"/>
        <v>#N/A</v>
      </c>
      <c r="AO511" s="6" t="e">
        <f t="shared" si="236"/>
        <v>#N/A</v>
      </c>
      <c r="AP511" s="6" t="e">
        <f t="shared" si="237"/>
        <v>#N/A</v>
      </c>
      <c r="AQ511" s="6" t="e">
        <f t="shared" si="238"/>
        <v>#N/A</v>
      </c>
      <c r="AR511" s="6">
        <f t="shared" si="250"/>
        <v>0</v>
      </c>
      <c r="AS511" s="6" t="e">
        <f t="shared" si="266"/>
        <v>#N/A</v>
      </c>
      <c r="AT511" s="6" t="str">
        <f t="shared" si="251"/>
        <v/>
      </c>
      <c r="AU511" s="6" t="str">
        <f t="shared" si="252"/>
        <v/>
      </c>
      <c r="AV511" s="6" t="str">
        <f t="shared" si="239"/>
        <v/>
      </c>
      <c r="AW511" s="103"/>
      <c r="BC511" s="3" t="s">
        <v>250</v>
      </c>
    </row>
    <row r="512" spans="1:55" s="12" customFormat="1" ht="13.5" customHeight="1" x14ac:dyDescent="0.2">
      <c r="A512" s="163">
        <v>497</v>
      </c>
      <c r="B512" s="7"/>
      <c r="C512" s="7"/>
      <c r="D512" s="120"/>
      <c r="E512" s="7"/>
      <c r="F512" s="7"/>
      <c r="G512" s="219"/>
      <c r="H512" s="7"/>
      <c r="I512" s="7"/>
      <c r="J512" s="9"/>
      <c r="K512" s="843"/>
      <c r="L512" s="838"/>
      <c r="M512" s="428"/>
      <c r="N512" s="429"/>
      <c r="O512" s="430"/>
      <c r="P512" s="422" t="str">
        <f t="shared" si="253"/>
        <v/>
      </c>
      <c r="Q512" s="422" t="str">
        <f t="shared" si="254"/>
        <v/>
      </c>
      <c r="R512" s="423" t="str">
        <f t="shared" si="255"/>
        <v/>
      </c>
      <c r="S512" s="424" t="str">
        <f t="shared" si="256"/>
        <v/>
      </c>
      <c r="T512" s="425" t="str">
        <f t="shared" si="257"/>
        <v/>
      </c>
      <c r="U512" s="425" t="str">
        <f t="shared" si="258"/>
        <v/>
      </c>
      <c r="V512" s="426" t="str">
        <f t="shared" si="259"/>
        <v/>
      </c>
      <c r="W512" s="38"/>
      <c r="X512" s="29" t="str">
        <f t="shared" si="240"/>
        <v/>
      </c>
      <c r="Y512" s="6" t="e">
        <f t="shared" si="241"/>
        <v>#N/A</v>
      </c>
      <c r="Z512" s="6" t="e">
        <f t="shared" si="242"/>
        <v>#N/A</v>
      </c>
      <c r="AA512" s="6" t="e">
        <f t="shared" si="243"/>
        <v>#N/A</v>
      </c>
      <c r="AB512" s="6" t="str">
        <f t="shared" si="244"/>
        <v/>
      </c>
      <c r="AC512" s="10">
        <f t="shared" si="245"/>
        <v>1</v>
      </c>
      <c r="AD512" s="6" t="e">
        <f t="shared" si="260"/>
        <v>#N/A</v>
      </c>
      <c r="AE512" s="6" t="e">
        <f t="shared" si="261"/>
        <v>#N/A</v>
      </c>
      <c r="AF512" s="6" t="e">
        <f t="shared" si="246"/>
        <v>#N/A</v>
      </c>
      <c r="AG512" s="6" t="e">
        <f t="shared" si="262"/>
        <v>#N/A</v>
      </c>
      <c r="AH512" s="11" t="str">
        <f t="shared" si="247"/>
        <v xml:space="preserve"> </v>
      </c>
      <c r="AI512" s="6" t="e">
        <f t="shared" si="263"/>
        <v>#N/A</v>
      </c>
      <c r="AJ512" s="6" t="e">
        <f t="shared" si="248"/>
        <v>#N/A</v>
      </c>
      <c r="AK512" s="6" t="e">
        <f t="shared" si="264"/>
        <v>#N/A</v>
      </c>
      <c r="AL512" s="6" t="e">
        <f t="shared" si="235"/>
        <v>#N/A</v>
      </c>
      <c r="AM512" s="6" t="e">
        <f t="shared" si="249"/>
        <v>#N/A</v>
      </c>
      <c r="AN512" s="6" t="e">
        <f t="shared" si="265"/>
        <v>#N/A</v>
      </c>
      <c r="AO512" s="6" t="e">
        <f t="shared" si="236"/>
        <v>#N/A</v>
      </c>
      <c r="AP512" s="6" t="e">
        <f t="shared" si="237"/>
        <v>#N/A</v>
      </c>
      <c r="AQ512" s="6" t="e">
        <f t="shared" si="238"/>
        <v>#N/A</v>
      </c>
      <c r="AR512" s="6">
        <f t="shared" si="250"/>
        <v>0</v>
      </c>
      <c r="AS512" s="6" t="e">
        <f t="shared" si="266"/>
        <v>#N/A</v>
      </c>
      <c r="AT512" s="6" t="str">
        <f t="shared" si="251"/>
        <v/>
      </c>
      <c r="AU512" s="6" t="str">
        <f t="shared" si="252"/>
        <v/>
      </c>
      <c r="AV512" s="6" t="str">
        <f t="shared" si="239"/>
        <v/>
      </c>
      <c r="AW512" s="103"/>
      <c r="BC512" s="3" t="s">
        <v>260</v>
      </c>
    </row>
    <row r="513" spans="1:55" s="12" customFormat="1" ht="13.5" customHeight="1" x14ac:dyDescent="0.2">
      <c r="A513" s="163">
        <v>498</v>
      </c>
      <c r="B513" s="7"/>
      <c r="C513" s="7"/>
      <c r="D513" s="120"/>
      <c r="E513" s="7"/>
      <c r="F513" s="7"/>
      <c r="G513" s="219"/>
      <c r="H513" s="7"/>
      <c r="I513" s="7"/>
      <c r="J513" s="9"/>
      <c r="K513" s="843"/>
      <c r="L513" s="838"/>
      <c r="M513" s="428"/>
      <c r="N513" s="429"/>
      <c r="O513" s="430"/>
      <c r="P513" s="422" t="str">
        <f t="shared" si="253"/>
        <v/>
      </c>
      <c r="Q513" s="422" t="str">
        <f t="shared" si="254"/>
        <v/>
      </c>
      <c r="R513" s="423" t="str">
        <f t="shared" si="255"/>
        <v/>
      </c>
      <c r="S513" s="424" t="str">
        <f t="shared" si="256"/>
        <v/>
      </c>
      <c r="T513" s="425" t="str">
        <f t="shared" si="257"/>
        <v/>
      </c>
      <c r="U513" s="425" t="str">
        <f t="shared" si="258"/>
        <v/>
      </c>
      <c r="V513" s="426" t="str">
        <f t="shared" si="259"/>
        <v/>
      </c>
      <c r="W513" s="38"/>
      <c r="X513" s="29" t="str">
        <f t="shared" si="240"/>
        <v/>
      </c>
      <c r="Y513" s="6" t="e">
        <f t="shared" si="241"/>
        <v>#N/A</v>
      </c>
      <c r="Z513" s="6" t="e">
        <f t="shared" si="242"/>
        <v>#N/A</v>
      </c>
      <c r="AA513" s="6" t="e">
        <f t="shared" si="243"/>
        <v>#N/A</v>
      </c>
      <c r="AB513" s="6" t="str">
        <f t="shared" si="244"/>
        <v/>
      </c>
      <c r="AC513" s="10">
        <f t="shared" si="245"/>
        <v>1</v>
      </c>
      <c r="AD513" s="6" t="e">
        <f t="shared" si="260"/>
        <v>#N/A</v>
      </c>
      <c r="AE513" s="6" t="e">
        <f t="shared" si="261"/>
        <v>#N/A</v>
      </c>
      <c r="AF513" s="6" t="e">
        <f t="shared" si="246"/>
        <v>#N/A</v>
      </c>
      <c r="AG513" s="6" t="e">
        <f t="shared" si="262"/>
        <v>#N/A</v>
      </c>
      <c r="AH513" s="11" t="str">
        <f t="shared" si="247"/>
        <v xml:space="preserve"> </v>
      </c>
      <c r="AI513" s="6" t="e">
        <f t="shared" si="263"/>
        <v>#N/A</v>
      </c>
      <c r="AJ513" s="6" t="e">
        <f t="shared" si="248"/>
        <v>#N/A</v>
      </c>
      <c r="AK513" s="6" t="e">
        <f t="shared" si="264"/>
        <v>#N/A</v>
      </c>
      <c r="AL513" s="6" t="e">
        <f t="shared" ref="AL513:AL576" si="267">VLOOKUP(AE513,$BT$17:$BX$21,2,FALSE)</f>
        <v>#N/A</v>
      </c>
      <c r="AM513" s="6" t="e">
        <f t="shared" si="249"/>
        <v>#N/A</v>
      </c>
      <c r="AN513" s="6" t="e">
        <f t="shared" si="265"/>
        <v>#N/A</v>
      </c>
      <c r="AO513" s="6" t="e">
        <f t="shared" ref="AO513:AO576" si="268">VLOOKUP(AE513,$BT$17:$BX$21,3,FALSE)</f>
        <v>#N/A</v>
      </c>
      <c r="AP513" s="6" t="e">
        <f t="shared" ref="AP513:AP576" si="269">VLOOKUP(AE513,$BT$17:$BX$21,4,FALSE)</f>
        <v>#N/A</v>
      </c>
      <c r="AQ513" s="6" t="e">
        <f t="shared" ref="AQ513:AQ576" si="270">VLOOKUP(AE513,$BT$17:$BX$21,5,FALSE)</f>
        <v>#N/A</v>
      </c>
      <c r="AR513" s="6">
        <f t="shared" si="250"/>
        <v>0</v>
      </c>
      <c r="AS513" s="6" t="e">
        <f t="shared" si="266"/>
        <v>#N/A</v>
      </c>
      <c r="AT513" s="6" t="str">
        <f t="shared" si="251"/>
        <v/>
      </c>
      <c r="AU513" s="6" t="str">
        <f t="shared" si="252"/>
        <v/>
      </c>
      <c r="AV513" s="6" t="str">
        <f t="shared" ref="AV513:AV576" si="271">IF(AT513=AU513,"",1)</f>
        <v/>
      </c>
      <c r="AW513" s="103"/>
      <c r="BC513" s="3" t="s">
        <v>272</v>
      </c>
    </row>
    <row r="514" spans="1:55" s="12" customFormat="1" ht="13.5" customHeight="1" x14ac:dyDescent="0.2">
      <c r="A514" s="163">
        <v>499</v>
      </c>
      <c r="B514" s="7"/>
      <c r="C514" s="7"/>
      <c r="D514" s="120"/>
      <c r="E514" s="7"/>
      <c r="F514" s="7"/>
      <c r="G514" s="219"/>
      <c r="H514" s="7"/>
      <c r="I514" s="7"/>
      <c r="J514" s="9"/>
      <c r="K514" s="843"/>
      <c r="L514" s="838"/>
      <c r="M514" s="428"/>
      <c r="N514" s="429"/>
      <c r="O514" s="430"/>
      <c r="P514" s="422" t="str">
        <f t="shared" si="253"/>
        <v/>
      </c>
      <c r="Q514" s="422" t="str">
        <f t="shared" si="254"/>
        <v/>
      </c>
      <c r="R514" s="423" t="str">
        <f t="shared" si="255"/>
        <v/>
      </c>
      <c r="S514" s="424" t="str">
        <f t="shared" si="256"/>
        <v/>
      </c>
      <c r="T514" s="425" t="str">
        <f t="shared" si="257"/>
        <v/>
      </c>
      <c r="U514" s="425" t="str">
        <f t="shared" si="258"/>
        <v/>
      </c>
      <c r="V514" s="426" t="str">
        <f t="shared" si="259"/>
        <v/>
      </c>
      <c r="W514" s="38"/>
      <c r="X514" s="29" t="str">
        <f t="shared" si="240"/>
        <v/>
      </c>
      <c r="Y514" s="6" t="e">
        <f t="shared" si="241"/>
        <v>#N/A</v>
      </c>
      <c r="Z514" s="6" t="e">
        <f t="shared" si="242"/>
        <v>#N/A</v>
      </c>
      <c r="AA514" s="6" t="e">
        <f t="shared" si="243"/>
        <v>#N/A</v>
      </c>
      <c r="AB514" s="6" t="str">
        <f t="shared" si="244"/>
        <v/>
      </c>
      <c r="AC514" s="10">
        <f t="shared" si="245"/>
        <v>1</v>
      </c>
      <c r="AD514" s="6" t="e">
        <f t="shared" si="260"/>
        <v>#N/A</v>
      </c>
      <c r="AE514" s="6" t="e">
        <f t="shared" si="261"/>
        <v>#N/A</v>
      </c>
      <c r="AF514" s="6" t="e">
        <f t="shared" si="246"/>
        <v>#N/A</v>
      </c>
      <c r="AG514" s="6" t="e">
        <f t="shared" si="262"/>
        <v>#N/A</v>
      </c>
      <c r="AH514" s="11" t="str">
        <f t="shared" si="247"/>
        <v xml:space="preserve"> </v>
      </c>
      <c r="AI514" s="6" t="e">
        <f t="shared" si="263"/>
        <v>#N/A</v>
      </c>
      <c r="AJ514" s="6" t="e">
        <f t="shared" si="248"/>
        <v>#N/A</v>
      </c>
      <c r="AK514" s="6" t="e">
        <f t="shared" si="264"/>
        <v>#N/A</v>
      </c>
      <c r="AL514" s="6" t="e">
        <f t="shared" si="267"/>
        <v>#N/A</v>
      </c>
      <c r="AM514" s="6" t="e">
        <f t="shared" si="249"/>
        <v>#N/A</v>
      </c>
      <c r="AN514" s="6" t="e">
        <f t="shared" si="265"/>
        <v>#N/A</v>
      </c>
      <c r="AO514" s="6" t="e">
        <f t="shared" si="268"/>
        <v>#N/A</v>
      </c>
      <c r="AP514" s="6" t="e">
        <f t="shared" si="269"/>
        <v>#N/A</v>
      </c>
      <c r="AQ514" s="6" t="e">
        <f t="shared" si="270"/>
        <v>#N/A</v>
      </c>
      <c r="AR514" s="6">
        <f t="shared" si="250"/>
        <v>0</v>
      </c>
      <c r="AS514" s="6" t="e">
        <f t="shared" si="266"/>
        <v>#N/A</v>
      </c>
      <c r="AT514" s="6" t="str">
        <f t="shared" si="251"/>
        <v/>
      </c>
      <c r="AU514" s="6" t="str">
        <f t="shared" si="252"/>
        <v/>
      </c>
      <c r="AV514" s="6" t="str">
        <f t="shared" si="271"/>
        <v/>
      </c>
      <c r="AW514" s="103"/>
      <c r="BC514" s="3" t="s">
        <v>551</v>
      </c>
    </row>
    <row r="515" spans="1:55" s="12" customFormat="1" ht="13.5" customHeight="1" x14ac:dyDescent="0.2">
      <c r="A515" s="163">
        <v>500</v>
      </c>
      <c r="B515" s="7"/>
      <c r="C515" s="7"/>
      <c r="D515" s="120"/>
      <c r="E515" s="7"/>
      <c r="F515" s="7"/>
      <c r="G515" s="219"/>
      <c r="H515" s="7"/>
      <c r="I515" s="7"/>
      <c r="J515" s="9"/>
      <c r="K515" s="843"/>
      <c r="L515" s="838"/>
      <c r="M515" s="428"/>
      <c r="N515" s="429"/>
      <c r="O515" s="430"/>
      <c r="P515" s="422" t="str">
        <f t="shared" si="253"/>
        <v/>
      </c>
      <c r="Q515" s="422" t="str">
        <f t="shared" si="254"/>
        <v/>
      </c>
      <c r="R515" s="423" t="str">
        <f t="shared" si="255"/>
        <v/>
      </c>
      <c r="S515" s="424" t="str">
        <f t="shared" si="256"/>
        <v/>
      </c>
      <c r="T515" s="425" t="str">
        <f t="shared" si="257"/>
        <v/>
      </c>
      <c r="U515" s="425" t="str">
        <f t="shared" si="258"/>
        <v/>
      </c>
      <c r="V515" s="426" t="str">
        <f t="shared" si="259"/>
        <v/>
      </c>
      <c r="W515" s="38"/>
      <c r="X515" s="29" t="str">
        <f t="shared" si="240"/>
        <v/>
      </c>
      <c r="Y515" s="6" t="e">
        <f t="shared" si="241"/>
        <v>#N/A</v>
      </c>
      <c r="Z515" s="6" t="e">
        <f t="shared" si="242"/>
        <v>#N/A</v>
      </c>
      <c r="AA515" s="6" t="e">
        <f t="shared" si="243"/>
        <v>#N/A</v>
      </c>
      <c r="AB515" s="6" t="str">
        <f t="shared" si="244"/>
        <v/>
      </c>
      <c r="AC515" s="10">
        <f t="shared" si="245"/>
        <v>1</v>
      </c>
      <c r="AD515" s="6" t="e">
        <f t="shared" si="260"/>
        <v>#N/A</v>
      </c>
      <c r="AE515" s="6" t="e">
        <f t="shared" si="261"/>
        <v>#N/A</v>
      </c>
      <c r="AF515" s="6" t="e">
        <f t="shared" si="246"/>
        <v>#N/A</v>
      </c>
      <c r="AG515" s="6" t="e">
        <f t="shared" si="262"/>
        <v>#N/A</v>
      </c>
      <c r="AH515" s="11" t="str">
        <f t="shared" si="247"/>
        <v xml:space="preserve"> </v>
      </c>
      <c r="AI515" s="6" t="e">
        <f t="shared" si="263"/>
        <v>#N/A</v>
      </c>
      <c r="AJ515" s="6" t="e">
        <f t="shared" si="248"/>
        <v>#N/A</v>
      </c>
      <c r="AK515" s="6" t="e">
        <f t="shared" si="264"/>
        <v>#N/A</v>
      </c>
      <c r="AL515" s="6" t="e">
        <f t="shared" si="267"/>
        <v>#N/A</v>
      </c>
      <c r="AM515" s="6" t="e">
        <f t="shared" si="249"/>
        <v>#N/A</v>
      </c>
      <c r="AN515" s="6" t="e">
        <f t="shared" si="265"/>
        <v>#N/A</v>
      </c>
      <c r="AO515" s="6" t="e">
        <f t="shared" si="268"/>
        <v>#N/A</v>
      </c>
      <c r="AP515" s="6" t="e">
        <f t="shared" si="269"/>
        <v>#N/A</v>
      </c>
      <c r="AQ515" s="6" t="e">
        <f t="shared" si="270"/>
        <v>#N/A</v>
      </c>
      <c r="AR515" s="6">
        <f t="shared" si="250"/>
        <v>0</v>
      </c>
      <c r="AS515" s="6" t="e">
        <f t="shared" si="266"/>
        <v>#N/A</v>
      </c>
      <c r="AT515" s="6" t="str">
        <f t="shared" si="251"/>
        <v/>
      </c>
      <c r="AU515" s="6" t="str">
        <f t="shared" si="252"/>
        <v/>
      </c>
      <c r="AV515" s="6" t="str">
        <f t="shared" si="271"/>
        <v/>
      </c>
      <c r="AW515" s="103"/>
      <c r="BC515" s="3" t="s">
        <v>286</v>
      </c>
    </row>
    <row r="516" spans="1:55" s="12" customFormat="1" ht="13.5" customHeight="1" x14ac:dyDescent="0.2">
      <c r="A516" s="163">
        <v>501</v>
      </c>
      <c r="B516" s="7"/>
      <c r="C516" s="7"/>
      <c r="D516" s="120"/>
      <c r="E516" s="7"/>
      <c r="F516" s="7"/>
      <c r="G516" s="219"/>
      <c r="H516" s="7"/>
      <c r="I516" s="7"/>
      <c r="J516" s="9"/>
      <c r="K516" s="843"/>
      <c r="L516" s="838"/>
      <c r="M516" s="428"/>
      <c r="N516" s="429"/>
      <c r="O516" s="430"/>
      <c r="P516" s="422" t="str">
        <f t="shared" si="253"/>
        <v/>
      </c>
      <c r="Q516" s="422" t="str">
        <f t="shared" si="254"/>
        <v/>
      </c>
      <c r="R516" s="423" t="str">
        <f t="shared" si="255"/>
        <v/>
      </c>
      <c r="S516" s="424" t="str">
        <f t="shared" si="256"/>
        <v/>
      </c>
      <c r="T516" s="425" t="str">
        <f t="shared" si="257"/>
        <v/>
      </c>
      <c r="U516" s="425" t="str">
        <f t="shared" si="258"/>
        <v/>
      </c>
      <c r="V516" s="426" t="str">
        <f t="shared" si="259"/>
        <v/>
      </c>
      <c r="W516" s="38"/>
      <c r="X516" s="29" t="str">
        <f t="shared" si="240"/>
        <v/>
      </c>
      <c r="Y516" s="6" t="e">
        <f t="shared" si="241"/>
        <v>#N/A</v>
      </c>
      <c r="Z516" s="6" t="e">
        <f t="shared" si="242"/>
        <v>#N/A</v>
      </c>
      <c r="AA516" s="6" t="e">
        <f t="shared" si="243"/>
        <v>#N/A</v>
      </c>
      <c r="AB516" s="6" t="str">
        <f t="shared" si="244"/>
        <v/>
      </c>
      <c r="AC516" s="10">
        <f t="shared" si="245"/>
        <v>1</v>
      </c>
      <c r="AD516" s="6" t="e">
        <f t="shared" si="260"/>
        <v>#N/A</v>
      </c>
      <c r="AE516" s="6" t="e">
        <f t="shared" si="261"/>
        <v>#N/A</v>
      </c>
      <c r="AF516" s="6" t="e">
        <f t="shared" si="246"/>
        <v>#N/A</v>
      </c>
      <c r="AG516" s="6" t="e">
        <f t="shared" si="262"/>
        <v>#N/A</v>
      </c>
      <c r="AH516" s="11" t="str">
        <f t="shared" si="247"/>
        <v xml:space="preserve"> </v>
      </c>
      <c r="AI516" s="6" t="e">
        <f t="shared" si="263"/>
        <v>#N/A</v>
      </c>
      <c r="AJ516" s="6" t="e">
        <f t="shared" si="248"/>
        <v>#N/A</v>
      </c>
      <c r="AK516" s="6" t="e">
        <f t="shared" si="264"/>
        <v>#N/A</v>
      </c>
      <c r="AL516" s="6" t="e">
        <f t="shared" si="267"/>
        <v>#N/A</v>
      </c>
      <c r="AM516" s="6" t="e">
        <f t="shared" si="249"/>
        <v>#N/A</v>
      </c>
      <c r="AN516" s="6" t="e">
        <f t="shared" si="265"/>
        <v>#N/A</v>
      </c>
      <c r="AO516" s="6" t="e">
        <f t="shared" si="268"/>
        <v>#N/A</v>
      </c>
      <c r="AP516" s="6" t="e">
        <f t="shared" si="269"/>
        <v>#N/A</v>
      </c>
      <c r="AQ516" s="6" t="e">
        <f t="shared" si="270"/>
        <v>#N/A</v>
      </c>
      <c r="AR516" s="6">
        <f t="shared" si="250"/>
        <v>0</v>
      </c>
      <c r="AS516" s="6" t="e">
        <f t="shared" si="266"/>
        <v>#N/A</v>
      </c>
      <c r="AT516" s="6" t="str">
        <f t="shared" si="251"/>
        <v/>
      </c>
      <c r="AU516" s="6" t="str">
        <f t="shared" si="252"/>
        <v/>
      </c>
      <c r="AV516" s="6" t="str">
        <f t="shared" si="271"/>
        <v/>
      </c>
      <c r="AW516" s="103"/>
      <c r="BC516" s="3" t="s">
        <v>318</v>
      </c>
    </row>
    <row r="517" spans="1:55" s="12" customFormat="1" ht="13.5" customHeight="1" x14ac:dyDescent="0.2">
      <c r="A517" s="163">
        <v>502</v>
      </c>
      <c r="B517" s="7"/>
      <c r="C517" s="7"/>
      <c r="D517" s="120"/>
      <c r="E517" s="7"/>
      <c r="F517" s="7"/>
      <c r="G517" s="219"/>
      <c r="H517" s="7"/>
      <c r="I517" s="7"/>
      <c r="J517" s="9"/>
      <c r="K517" s="843"/>
      <c r="L517" s="838"/>
      <c r="M517" s="428"/>
      <c r="N517" s="429"/>
      <c r="O517" s="430"/>
      <c r="P517" s="422" t="str">
        <f t="shared" si="253"/>
        <v/>
      </c>
      <c r="Q517" s="422" t="str">
        <f t="shared" si="254"/>
        <v/>
      </c>
      <c r="R517" s="423" t="str">
        <f t="shared" si="255"/>
        <v/>
      </c>
      <c r="S517" s="424" t="str">
        <f t="shared" si="256"/>
        <v/>
      </c>
      <c r="T517" s="425" t="str">
        <f t="shared" si="257"/>
        <v/>
      </c>
      <c r="U517" s="425" t="str">
        <f t="shared" si="258"/>
        <v/>
      </c>
      <c r="V517" s="426" t="str">
        <f t="shared" si="259"/>
        <v/>
      </c>
      <c r="W517" s="38"/>
      <c r="X517" s="29" t="str">
        <f t="shared" si="240"/>
        <v/>
      </c>
      <c r="Y517" s="6" t="e">
        <f t="shared" si="241"/>
        <v>#N/A</v>
      </c>
      <c r="Z517" s="6" t="e">
        <f t="shared" si="242"/>
        <v>#N/A</v>
      </c>
      <c r="AA517" s="6" t="e">
        <f t="shared" si="243"/>
        <v>#N/A</v>
      </c>
      <c r="AB517" s="6" t="str">
        <f t="shared" si="244"/>
        <v/>
      </c>
      <c r="AC517" s="10">
        <f t="shared" si="245"/>
        <v>1</v>
      </c>
      <c r="AD517" s="6" t="e">
        <f t="shared" si="260"/>
        <v>#N/A</v>
      </c>
      <c r="AE517" s="6" t="e">
        <f t="shared" si="261"/>
        <v>#N/A</v>
      </c>
      <c r="AF517" s="6" t="e">
        <f t="shared" si="246"/>
        <v>#N/A</v>
      </c>
      <c r="AG517" s="6" t="e">
        <f t="shared" si="262"/>
        <v>#N/A</v>
      </c>
      <c r="AH517" s="11" t="str">
        <f t="shared" si="247"/>
        <v xml:space="preserve"> </v>
      </c>
      <c r="AI517" s="6" t="e">
        <f t="shared" si="263"/>
        <v>#N/A</v>
      </c>
      <c r="AJ517" s="6" t="e">
        <f t="shared" si="248"/>
        <v>#N/A</v>
      </c>
      <c r="AK517" s="6" t="e">
        <f t="shared" si="264"/>
        <v>#N/A</v>
      </c>
      <c r="AL517" s="6" t="e">
        <f t="shared" si="267"/>
        <v>#N/A</v>
      </c>
      <c r="AM517" s="6" t="e">
        <f t="shared" si="249"/>
        <v>#N/A</v>
      </c>
      <c r="AN517" s="6" t="e">
        <f t="shared" si="265"/>
        <v>#N/A</v>
      </c>
      <c r="AO517" s="6" t="e">
        <f t="shared" si="268"/>
        <v>#N/A</v>
      </c>
      <c r="AP517" s="6" t="e">
        <f t="shared" si="269"/>
        <v>#N/A</v>
      </c>
      <c r="AQ517" s="6" t="e">
        <f t="shared" si="270"/>
        <v>#N/A</v>
      </c>
      <c r="AR517" s="6">
        <f t="shared" si="250"/>
        <v>0</v>
      </c>
      <c r="AS517" s="6" t="e">
        <f t="shared" si="266"/>
        <v>#N/A</v>
      </c>
      <c r="AT517" s="6" t="str">
        <f t="shared" si="251"/>
        <v/>
      </c>
      <c r="AU517" s="6" t="str">
        <f t="shared" si="252"/>
        <v/>
      </c>
      <c r="AV517" s="6" t="str">
        <f t="shared" si="271"/>
        <v/>
      </c>
      <c r="AW517" s="103"/>
      <c r="BC517" s="3" t="s">
        <v>373</v>
      </c>
    </row>
    <row r="518" spans="1:55" s="12" customFormat="1" ht="13.5" customHeight="1" x14ac:dyDescent="0.2">
      <c r="A518" s="163">
        <v>503</v>
      </c>
      <c r="B518" s="7"/>
      <c r="C518" s="7"/>
      <c r="D518" s="120"/>
      <c r="E518" s="7"/>
      <c r="F518" s="7"/>
      <c r="G518" s="219"/>
      <c r="H518" s="7"/>
      <c r="I518" s="7"/>
      <c r="J518" s="9"/>
      <c r="K518" s="843"/>
      <c r="L518" s="838"/>
      <c r="M518" s="428"/>
      <c r="N518" s="429"/>
      <c r="O518" s="430"/>
      <c r="P518" s="422" t="str">
        <f t="shared" si="253"/>
        <v/>
      </c>
      <c r="Q518" s="422" t="str">
        <f t="shared" si="254"/>
        <v/>
      </c>
      <c r="R518" s="423" t="str">
        <f t="shared" si="255"/>
        <v/>
      </c>
      <c r="S518" s="424" t="str">
        <f t="shared" si="256"/>
        <v/>
      </c>
      <c r="T518" s="425" t="str">
        <f t="shared" si="257"/>
        <v/>
      </c>
      <c r="U518" s="425" t="str">
        <f t="shared" si="258"/>
        <v/>
      </c>
      <c r="V518" s="426" t="str">
        <f t="shared" si="259"/>
        <v/>
      </c>
      <c r="W518" s="38"/>
      <c r="X518" s="29" t="str">
        <f t="shared" si="240"/>
        <v/>
      </c>
      <c r="Y518" s="6" t="e">
        <f t="shared" si="241"/>
        <v>#N/A</v>
      </c>
      <c r="Z518" s="6" t="e">
        <f t="shared" si="242"/>
        <v>#N/A</v>
      </c>
      <c r="AA518" s="6" t="e">
        <f t="shared" si="243"/>
        <v>#N/A</v>
      </c>
      <c r="AB518" s="6" t="str">
        <f t="shared" si="244"/>
        <v/>
      </c>
      <c r="AC518" s="10">
        <f t="shared" si="245"/>
        <v>1</v>
      </c>
      <c r="AD518" s="6" t="e">
        <f t="shared" si="260"/>
        <v>#N/A</v>
      </c>
      <c r="AE518" s="6" t="e">
        <f t="shared" si="261"/>
        <v>#N/A</v>
      </c>
      <c r="AF518" s="6" t="e">
        <f t="shared" si="246"/>
        <v>#N/A</v>
      </c>
      <c r="AG518" s="6" t="e">
        <f t="shared" si="262"/>
        <v>#N/A</v>
      </c>
      <c r="AH518" s="11" t="str">
        <f t="shared" si="247"/>
        <v xml:space="preserve"> </v>
      </c>
      <c r="AI518" s="6" t="e">
        <f t="shared" si="263"/>
        <v>#N/A</v>
      </c>
      <c r="AJ518" s="6" t="e">
        <f t="shared" si="248"/>
        <v>#N/A</v>
      </c>
      <c r="AK518" s="6" t="e">
        <f t="shared" si="264"/>
        <v>#N/A</v>
      </c>
      <c r="AL518" s="6" t="e">
        <f t="shared" si="267"/>
        <v>#N/A</v>
      </c>
      <c r="AM518" s="6" t="e">
        <f t="shared" si="249"/>
        <v>#N/A</v>
      </c>
      <c r="AN518" s="6" t="e">
        <f t="shared" si="265"/>
        <v>#N/A</v>
      </c>
      <c r="AO518" s="6" t="e">
        <f t="shared" si="268"/>
        <v>#N/A</v>
      </c>
      <c r="AP518" s="6" t="e">
        <f t="shared" si="269"/>
        <v>#N/A</v>
      </c>
      <c r="AQ518" s="6" t="e">
        <f t="shared" si="270"/>
        <v>#N/A</v>
      </c>
      <c r="AR518" s="6">
        <f t="shared" si="250"/>
        <v>0</v>
      </c>
      <c r="AS518" s="6" t="e">
        <f t="shared" si="266"/>
        <v>#N/A</v>
      </c>
      <c r="AT518" s="6" t="str">
        <f t="shared" si="251"/>
        <v/>
      </c>
      <c r="AU518" s="6" t="str">
        <f t="shared" si="252"/>
        <v/>
      </c>
      <c r="AV518" s="6" t="str">
        <f t="shared" si="271"/>
        <v/>
      </c>
      <c r="AW518" s="103"/>
      <c r="BC518" s="3" t="s">
        <v>550</v>
      </c>
    </row>
    <row r="519" spans="1:55" s="12" customFormat="1" ht="13.5" customHeight="1" x14ac:dyDescent="0.2">
      <c r="A519" s="163">
        <v>504</v>
      </c>
      <c r="B519" s="7"/>
      <c r="C519" s="7"/>
      <c r="D519" s="120"/>
      <c r="E519" s="7"/>
      <c r="F519" s="7"/>
      <c r="G519" s="219"/>
      <c r="H519" s="7"/>
      <c r="I519" s="7"/>
      <c r="J519" s="9"/>
      <c r="K519" s="843"/>
      <c r="L519" s="838"/>
      <c r="M519" s="428"/>
      <c r="N519" s="429"/>
      <c r="O519" s="430"/>
      <c r="P519" s="422" t="str">
        <f t="shared" si="253"/>
        <v/>
      </c>
      <c r="Q519" s="422" t="str">
        <f t="shared" si="254"/>
        <v/>
      </c>
      <c r="R519" s="423" t="str">
        <f t="shared" si="255"/>
        <v/>
      </c>
      <c r="S519" s="424" t="str">
        <f t="shared" si="256"/>
        <v/>
      </c>
      <c r="T519" s="425" t="str">
        <f t="shared" si="257"/>
        <v/>
      </c>
      <c r="U519" s="425" t="str">
        <f t="shared" si="258"/>
        <v/>
      </c>
      <c r="V519" s="426" t="str">
        <f t="shared" si="259"/>
        <v/>
      </c>
      <c r="W519" s="38"/>
      <c r="X519" s="29" t="str">
        <f t="shared" si="240"/>
        <v/>
      </c>
      <c r="Y519" s="6" t="e">
        <f t="shared" si="241"/>
        <v>#N/A</v>
      </c>
      <c r="Z519" s="6" t="e">
        <f t="shared" si="242"/>
        <v>#N/A</v>
      </c>
      <c r="AA519" s="6" t="e">
        <f t="shared" si="243"/>
        <v>#N/A</v>
      </c>
      <c r="AB519" s="6" t="str">
        <f t="shared" si="244"/>
        <v/>
      </c>
      <c r="AC519" s="10">
        <f t="shared" si="245"/>
        <v>1</v>
      </c>
      <c r="AD519" s="6" t="e">
        <f t="shared" si="260"/>
        <v>#N/A</v>
      </c>
      <c r="AE519" s="6" t="e">
        <f t="shared" si="261"/>
        <v>#N/A</v>
      </c>
      <c r="AF519" s="6" t="e">
        <f t="shared" si="246"/>
        <v>#N/A</v>
      </c>
      <c r="AG519" s="6" t="e">
        <f t="shared" si="262"/>
        <v>#N/A</v>
      </c>
      <c r="AH519" s="11" t="str">
        <f t="shared" si="247"/>
        <v xml:space="preserve"> </v>
      </c>
      <c r="AI519" s="6" t="e">
        <f t="shared" si="263"/>
        <v>#N/A</v>
      </c>
      <c r="AJ519" s="6" t="e">
        <f t="shared" si="248"/>
        <v>#N/A</v>
      </c>
      <c r="AK519" s="6" t="e">
        <f t="shared" si="264"/>
        <v>#N/A</v>
      </c>
      <c r="AL519" s="6" t="e">
        <f t="shared" si="267"/>
        <v>#N/A</v>
      </c>
      <c r="AM519" s="6" t="e">
        <f t="shared" si="249"/>
        <v>#N/A</v>
      </c>
      <c r="AN519" s="6" t="e">
        <f t="shared" si="265"/>
        <v>#N/A</v>
      </c>
      <c r="AO519" s="6" t="e">
        <f t="shared" si="268"/>
        <v>#N/A</v>
      </c>
      <c r="AP519" s="6" t="e">
        <f t="shared" si="269"/>
        <v>#N/A</v>
      </c>
      <c r="AQ519" s="6" t="e">
        <f t="shared" si="270"/>
        <v>#N/A</v>
      </c>
      <c r="AR519" s="6">
        <f t="shared" si="250"/>
        <v>0</v>
      </c>
      <c r="AS519" s="6" t="e">
        <f t="shared" si="266"/>
        <v>#N/A</v>
      </c>
      <c r="AT519" s="6" t="str">
        <f t="shared" si="251"/>
        <v/>
      </c>
      <c r="AU519" s="6" t="str">
        <f t="shared" si="252"/>
        <v/>
      </c>
      <c r="AV519" s="6" t="str">
        <f t="shared" si="271"/>
        <v/>
      </c>
      <c r="AW519" s="103"/>
      <c r="BC519" s="3" t="s">
        <v>284</v>
      </c>
    </row>
    <row r="520" spans="1:55" s="12" customFormat="1" ht="13.5" customHeight="1" x14ac:dyDescent="0.2">
      <c r="A520" s="163">
        <v>505</v>
      </c>
      <c r="B520" s="7"/>
      <c r="C520" s="7"/>
      <c r="D520" s="120"/>
      <c r="E520" s="7"/>
      <c r="F520" s="7"/>
      <c r="G520" s="219"/>
      <c r="H520" s="7"/>
      <c r="I520" s="7"/>
      <c r="J520" s="9"/>
      <c r="K520" s="843"/>
      <c r="L520" s="838"/>
      <c r="M520" s="428"/>
      <c r="N520" s="429"/>
      <c r="O520" s="430"/>
      <c r="P520" s="422" t="str">
        <f t="shared" si="253"/>
        <v/>
      </c>
      <c r="Q520" s="422" t="str">
        <f t="shared" si="254"/>
        <v/>
      </c>
      <c r="R520" s="423" t="str">
        <f t="shared" si="255"/>
        <v/>
      </c>
      <c r="S520" s="424" t="str">
        <f t="shared" si="256"/>
        <v/>
      </c>
      <c r="T520" s="425" t="str">
        <f t="shared" si="257"/>
        <v/>
      </c>
      <c r="U520" s="425" t="str">
        <f t="shared" si="258"/>
        <v/>
      </c>
      <c r="V520" s="426" t="str">
        <f t="shared" si="259"/>
        <v/>
      </c>
      <c r="W520" s="38"/>
      <c r="X520" s="29" t="str">
        <f t="shared" si="240"/>
        <v/>
      </c>
      <c r="Y520" s="6" t="e">
        <f t="shared" si="241"/>
        <v>#N/A</v>
      </c>
      <c r="Z520" s="6" t="e">
        <f t="shared" si="242"/>
        <v>#N/A</v>
      </c>
      <c r="AA520" s="6" t="e">
        <f t="shared" si="243"/>
        <v>#N/A</v>
      </c>
      <c r="AB520" s="6" t="str">
        <f t="shared" si="244"/>
        <v/>
      </c>
      <c r="AC520" s="10">
        <f t="shared" si="245"/>
        <v>1</v>
      </c>
      <c r="AD520" s="6" t="e">
        <f t="shared" si="260"/>
        <v>#N/A</v>
      </c>
      <c r="AE520" s="6" t="e">
        <f t="shared" si="261"/>
        <v>#N/A</v>
      </c>
      <c r="AF520" s="6" t="e">
        <f t="shared" si="246"/>
        <v>#N/A</v>
      </c>
      <c r="AG520" s="6" t="e">
        <f t="shared" si="262"/>
        <v>#N/A</v>
      </c>
      <c r="AH520" s="11" t="str">
        <f t="shared" si="247"/>
        <v xml:space="preserve"> </v>
      </c>
      <c r="AI520" s="6" t="e">
        <f t="shared" si="263"/>
        <v>#N/A</v>
      </c>
      <c r="AJ520" s="6" t="e">
        <f t="shared" si="248"/>
        <v>#N/A</v>
      </c>
      <c r="AK520" s="6" t="e">
        <f t="shared" si="264"/>
        <v>#N/A</v>
      </c>
      <c r="AL520" s="6" t="e">
        <f t="shared" si="267"/>
        <v>#N/A</v>
      </c>
      <c r="AM520" s="6" t="e">
        <f t="shared" si="249"/>
        <v>#N/A</v>
      </c>
      <c r="AN520" s="6" t="e">
        <f t="shared" si="265"/>
        <v>#N/A</v>
      </c>
      <c r="AO520" s="6" t="e">
        <f t="shared" si="268"/>
        <v>#N/A</v>
      </c>
      <c r="AP520" s="6" t="e">
        <f t="shared" si="269"/>
        <v>#N/A</v>
      </c>
      <c r="AQ520" s="6" t="e">
        <f t="shared" si="270"/>
        <v>#N/A</v>
      </c>
      <c r="AR520" s="6">
        <f t="shared" si="250"/>
        <v>0</v>
      </c>
      <c r="AS520" s="6" t="e">
        <f t="shared" si="266"/>
        <v>#N/A</v>
      </c>
      <c r="AT520" s="6" t="str">
        <f t="shared" si="251"/>
        <v/>
      </c>
      <c r="AU520" s="6" t="str">
        <f t="shared" si="252"/>
        <v/>
      </c>
      <c r="AV520" s="6" t="str">
        <f t="shared" si="271"/>
        <v/>
      </c>
      <c r="AW520" s="103"/>
      <c r="BC520" s="3" t="s">
        <v>317</v>
      </c>
    </row>
    <row r="521" spans="1:55" s="12" customFormat="1" ht="13.5" customHeight="1" x14ac:dyDescent="0.2">
      <c r="A521" s="163">
        <v>506</v>
      </c>
      <c r="B521" s="7"/>
      <c r="C521" s="7"/>
      <c r="D521" s="120"/>
      <c r="E521" s="7"/>
      <c r="F521" s="7"/>
      <c r="G521" s="219"/>
      <c r="H521" s="7"/>
      <c r="I521" s="7"/>
      <c r="J521" s="9"/>
      <c r="K521" s="843"/>
      <c r="L521" s="838"/>
      <c r="M521" s="428"/>
      <c r="N521" s="429"/>
      <c r="O521" s="430"/>
      <c r="P521" s="422" t="str">
        <f t="shared" si="253"/>
        <v/>
      </c>
      <c r="Q521" s="422" t="str">
        <f t="shared" si="254"/>
        <v/>
      </c>
      <c r="R521" s="423" t="str">
        <f t="shared" si="255"/>
        <v/>
      </c>
      <c r="S521" s="424" t="str">
        <f t="shared" si="256"/>
        <v/>
      </c>
      <c r="T521" s="425" t="str">
        <f t="shared" si="257"/>
        <v/>
      </c>
      <c r="U521" s="425" t="str">
        <f t="shared" si="258"/>
        <v/>
      </c>
      <c r="V521" s="426" t="str">
        <f t="shared" si="259"/>
        <v/>
      </c>
      <c r="W521" s="38"/>
      <c r="X521" s="29" t="str">
        <f t="shared" si="240"/>
        <v/>
      </c>
      <c r="Y521" s="6" t="e">
        <f t="shared" si="241"/>
        <v>#N/A</v>
      </c>
      <c r="Z521" s="6" t="e">
        <f t="shared" si="242"/>
        <v>#N/A</v>
      </c>
      <c r="AA521" s="6" t="e">
        <f t="shared" si="243"/>
        <v>#N/A</v>
      </c>
      <c r="AB521" s="6" t="str">
        <f t="shared" si="244"/>
        <v/>
      </c>
      <c r="AC521" s="10">
        <f t="shared" si="245"/>
        <v>1</v>
      </c>
      <c r="AD521" s="6" t="e">
        <f t="shared" si="260"/>
        <v>#N/A</v>
      </c>
      <c r="AE521" s="6" t="e">
        <f t="shared" si="261"/>
        <v>#N/A</v>
      </c>
      <c r="AF521" s="6" t="e">
        <f t="shared" si="246"/>
        <v>#N/A</v>
      </c>
      <c r="AG521" s="6" t="e">
        <f t="shared" si="262"/>
        <v>#N/A</v>
      </c>
      <c r="AH521" s="11" t="str">
        <f t="shared" si="247"/>
        <v xml:space="preserve"> </v>
      </c>
      <c r="AI521" s="6" t="e">
        <f t="shared" si="263"/>
        <v>#N/A</v>
      </c>
      <c r="AJ521" s="6" t="e">
        <f t="shared" si="248"/>
        <v>#N/A</v>
      </c>
      <c r="AK521" s="6" t="e">
        <f t="shared" si="264"/>
        <v>#N/A</v>
      </c>
      <c r="AL521" s="6" t="e">
        <f t="shared" si="267"/>
        <v>#N/A</v>
      </c>
      <c r="AM521" s="6" t="e">
        <f t="shared" si="249"/>
        <v>#N/A</v>
      </c>
      <c r="AN521" s="6" t="e">
        <f t="shared" si="265"/>
        <v>#N/A</v>
      </c>
      <c r="AO521" s="6" t="e">
        <f t="shared" si="268"/>
        <v>#N/A</v>
      </c>
      <c r="AP521" s="6" t="e">
        <f t="shared" si="269"/>
        <v>#N/A</v>
      </c>
      <c r="AQ521" s="6" t="e">
        <f t="shared" si="270"/>
        <v>#N/A</v>
      </c>
      <c r="AR521" s="6">
        <f t="shared" si="250"/>
        <v>0</v>
      </c>
      <c r="AS521" s="6" t="e">
        <f t="shared" si="266"/>
        <v>#N/A</v>
      </c>
      <c r="AT521" s="6" t="str">
        <f t="shared" si="251"/>
        <v/>
      </c>
      <c r="AU521" s="6" t="str">
        <f t="shared" si="252"/>
        <v/>
      </c>
      <c r="AV521" s="6" t="str">
        <f t="shared" si="271"/>
        <v/>
      </c>
      <c r="AW521" s="103"/>
      <c r="BC521" s="3" t="s">
        <v>369</v>
      </c>
    </row>
    <row r="522" spans="1:55" s="12" customFormat="1" ht="13.5" customHeight="1" x14ac:dyDescent="0.2">
      <c r="A522" s="163">
        <v>507</v>
      </c>
      <c r="B522" s="7"/>
      <c r="C522" s="7"/>
      <c r="D522" s="120"/>
      <c r="E522" s="7"/>
      <c r="F522" s="7"/>
      <c r="G522" s="219"/>
      <c r="H522" s="7"/>
      <c r="I522" s="7"/>
      <c r="J522" s="9"/>
      <c r="K522" s="843"/>
      <c r="L522" s="838"/>
      <c r="M522" s="428"/>
      <c r="N522" s="429"/>
      <c r="O522" s="430"/>
      <c r="P522" s="422" t="str">
        <f t="shared" si="253"/>
        <v/>
      </c>
      <c r="Q522" s="422" t="str">
        <f t="shared" si="254"/>
        <v/>
      </c>
      <c r="R522" s="423" t="str">
        <f t="shared" si="255"/>
        <v/>
      </c>
      <c r="S522" s="424" t="str">
        <f t="shared" si="256"/>
        <v/>
      </c>
      <c r="T522" s="425" t="str">
        <f t="shared" si="257"/>
        <v/>
      </c>
      <c r="U522" s="425" t="str">
        <f t="shared" si="258"/>
        <v/>
      </c>
      <c r="V522" s="426" t="str">
        <f t="shared" si="259"/>
        <v/>
      </c>
      <c r="W522" s="38"/>
      <c r="X522" s="29" t="str">
        <f t="shared" si="240"/>
        <v/>
      </c>
      <c r="Y522" s="6" t="e">
        <f t="shared" si="241"/>
        <v>#N/A</v>
      </c>
      <c r="Z522" s="6" t="e">
        <f t="shared" si="242"/>
        <v>#N/A</v>
      </c>
      <c r="AA522" s="6" t="e">
        <f t="shared" si="243"/>
        <v>#N/A</v>
      </c>
      <c r="AB522" s="6" t="str">
        <f t="shared" si="244"/>
        <v/>
      </c>
      <c r="AC522" s="10">
        <f t="shared" si="245"/>
        <v>1</v>
      </c>
      <c r="AD522" s="6" t="e">
        <f t="shared" si="260"/>
        <v>#N/A</v>
      </c>
      <c r="AE522" s="6" t="e">
        <f t="shared" si="261"/>
        <v>#N/A</v>
      </c>
      <c r="AF522" s="6" t="e">
        <f t="shared" si="246"/>
        <v>#N/A</v>
      </c>
      <c r="AG522" s="6" t="e">
        <f t="shared" si="262"/>
        <v>#N/A</v>
      </c>
      <c r="AH522" s="11" t="str">
        <f t="shared" si="247"/>
        <v xml:space="preserve"> </v>
      </c>
      <c r="AI522" s="6" t="e">
        <f t="shared" si="263"/>
        <v>#N/A</v>
      </c>
      <c r="AJ522" s="6" t="e">
        <f t="shared" si="248"/>
        <v>#N/A</v>
      </c>
      <c r="AK522" s="6" t="e">
        <f t="shared" si="264"/>
        <v>#N/A</v>
      </c>
      <c r="AL522" s="6" t="e">
        <f t="shared" si="267"/>
        <v>#N/A</v>
      </c>
      <c r="AM522" s="6" t="e">
        <f t="shared" si="249"/>
        <v>#N/A</v>
      </c>
      <c r="AN522" s="6" t="e">
        <f t="shared" si="265"/>
        <v>#N/A</v>
      </c>
      <c r="AO522" s="6" t="e">
        <f t="shared" si="268"/>
        <v>#N/A</v>
      </c>
      <c r="AP522" s="6" t="e">
        <f t="shared" si="269"/>
        <v>#N/A</v>
      </c>
      <c r="AQ522" s="6" t="e">
        <f t="shared" si="270"/>
        <v>#N/A</v>
      </c>
      <c r="AR522" s="6">
        <f t="shared" si="250"/>
        <v>0</v>
      </c>
      <c r="AS522" s="6" t="e">
        <f t="shared" si="266"/>
        <v>#N/A</v>
      </c>
      <c r="AT522" s="6" t="str">
        <f t="shared" si="251"/>
        <v/>
      </c>
      <c r="AU522" s="6" t="str">
        <f t="shared" si="252"/>
        <v/>
      </c>
      <c r="AV522" s="6" t="str">
        <f t="shared" si="271"/>
        <v/>
      </c>
      <c r="AW522" s="103"/>
      <c r="BC522" s="3" t="s">
        <v>571</v>
      </c>
    </row>
    <row r="523" spans="1:55" s="12" customFormat="1" ht="13.5" customHeight="1" x14ac:dyDescent="0.2">
      <c r="A523" s="163">
        <v>508</v>
      </c>
      <c r="B523" s="7"/>
      <c r="C523" s="7"/>
      <c r="D523" s="120"/>
      <c r="E523" s="7"/>
      <c r="F523" s="7"/>
      <c r="G523" s="219"/>
      <c r="H523" s="7"/>
      <c r="I523" s="7"/>
      <c r="J523" s="9"/>
      <c r="K523" s="843"/>
      <c r="L523" s="838"/>
      <c r="M523" s="428"/>
      <c r="N523" s="429"/>
      <c r="O523" s="430"/>
      <c r="P523" s="422" t="str">
        <f t="shared" si="253"/>
        <v/>
      </c>
      <c r="Q523" s="422" t="str">
        <f t="shared" si="254"/>
        <v/>
      </c>
      <c r="R523" s="423" t="str">
        <f t="shared" si="255"/>
        <v/>
      </c>
      <c r="S523" s="424" t="str">
        <f t="shared" si="256"/>
        <v/>
      </c>
      <c r="T523" s="425" t="str">
        <f t="shared" si="257"/>
        <v/>
      </c>
      <c r="U523" s="425" t="str">
        <f t="shared" si="258"/>
        <v/>
      </c>
      <c r="V523" s="426" t="str">
        <f t="shared" si="259"/>
        <v/>
      </c>
      <c r="W523" s="38"/>
      <c r="X523" s="29" t="str">
        <f t="shared" si="240"/>
        <v/>
      </c>
      <c r="Y523" s="6" t="e">
        <f t="shared" si="241"/>
        <v>#N/A</v>
      </c>
      <c r="Z523" s="6" t="e">
        <f t="shared" si="242"/>
        <v>#N/A</v>
      </c>
      <c r="AA523" s="6" t="e">
        <f t="shared" si="243"/>
        <v>#N/A</v>
      </c>
      <c r="AB523" s="6" t="str">
        <f t="shared" si="244"/>
        <v/>
      </c>
      <c r="AC523" s="10">
        <f t="shared" si="245"/>
        <v>1</v>
      </c>
      <c r="AD523" s="6" t="e">
        <f t="shared" si="260"/>
        <v>#N/A</v>
      </c>
      <c r="AE523" s="6" t="e">
        <f t="shared" si="261"/>
        <v>#N/A</v>
      </c>
      <c r="AF523" s="6" t="e">
        <f t="shared" si="246"/>
        <v>#N/A</v>
      </c>
      <c r="AG523" s="6" t="e">
        <f t="shared" si="262"/>
        <v>#N/A</v>
      </c>
      <c r="AH523" s="11" t="str">
        <f t="shared" si="247"/>
        <v xml:space="preserve"> </v>
      </c>
      <c r="AI523" s="6" t="e">
        <f t="shared" si="263"/>
        <v>#N/A</v>
      </c>
      <c r="AJ523" s="6" t="e">
        <f t="shared" si="248"/>
        <v>#N/A</v>
      </c>
      <c r="AK523" s="6" t="e">
        <f t="shared" si="264"/>
        <v>#N/A</v>
      </c>
      <c r="AL523" s="6" t="e">
        <f t="shared" si="267"/>
        <v>#N/A</v>
      </c>
      <c r="AM523" s="6" t="e">
        <f t="shared" si="249"/>
        <v>#N/A</v>
      </c>
      <c r="AN523" s="6" t="e">
        <f t="shared" si="265"/>
        <v>#N/A</v>
      </c>
      <c r="AO523" s="6" t="e">
        <f t="shared" si="268"/>
        <v>#N/A</v>
      </c>
      <c r="AP523" s="6" t="e">
        <f t="shared" si="269"/>
        <v>#N/A</v>
      </c>
      <c r="AQ523" s="6" t="e">
        <f t="shared" si="270"/>
        <v>#N/A</v>
      </c>
      <c r="AR523" s="6">
        <f t="shared" si="250"/>
        <v>0</v>
      </c>
      <c r="AS523" s="6" t="e">
        <f t="shared" si="266"/>
        <v>#N/A</v>
      </c>
      <c r="AT523" s="6" t="str">
        <f t="shared" si="251"/>
        <v/>
      </c>
      <c r="AU523" s="6" t="str">
        <f t="shared" si="252"/>
        <v/>
      </c>
      <c r="AV523" s="6" t="str">
        <f t="shared" si="271"/>
        <v/>
      </c>
      <c r="AW523" s="103"/>
      <c r="BC523" s="3" t="s">
        <v>417</v>
      </c>
    </row>
    <row r="524" spans="1:55" s="12" customFormat="1" ht="13.5" customHeight="1" x14ac:dyDescent="0.2">
      <c r="A524" s="163">
        <v>509</v>
      </c>
      <c r="B524" s="7"/>
      <c r="C524" s="7"/>
      <c r="D524" s="120"/>
      <c r="E524" s="7"/>
      <c r="F524" s="7"/>
      <c r="G524" s="219"/>
      <c r="H524" s="7"/>
      <c r="I524" s="7"/>
      <c r="J524" s="9"/>
      <c r="K524" s="843"/>
      <c r="L524" s="838"/>
      <c r="M524" s="428"/>
      <c r="N524" s="429"/>
      <c r="O524" s="430"/>
      <c r="P524" s="422" t="str">
        <f t="shared" si="253"/>
        <v/>
      </c>
      <c r="Q524" s="422" t="str">
        <f t="shared" si="254"/>
        <v/>
      </c>
      <c r="R524" s="423" t="str">
        <f t="shared" si="255"/>
        <v/>
      </c>
      <c r="S524" s="424" t="str">
        <f t="shared" si="256"/>
        <v/>
      </c>
      <c r="T524" s="425" t="str">
        <f t="shared" si="257"/>
        <v/>
      </c>
      <c r="U524" s="425" t="str">
        <f t="shared" si="258"/>
        <v/>
      </c>
      <c r="V524" s="426" t="str">
        <f t="shared" si="259"/>
        <v/>
      </c>
      <c r="W524" s="38"/>
      <c r="X524" s="29" t="str">
        <f t="shared" si="240"/>
        <v/>
      </c>
      <c r="Y524" s="6" t="e">
        <f t="shared" si="241"/>
        <v>#N/A</v>
      </c>
      <c r="Z524" s="6" t="e">
        <f t="shared" si="242"/>
        <v>#N/A</v>
      </c>
      <c r="AA524" s="6" t="e">
        <f t="shared" si="243"/>
        <v>#N/A</v>
      </c>
      <c r="AB524" s="6" t="str">
        <f t="shared" si="244"/>
        <v/>
      </c>
      <c r="AC524" s="10">
        <f t="shared" si="245"/>
        <v>1</v>
      </c>
      <c r="AD524" s="6" t="e">
        <f t="shared" si="260"/>
        <v>#N/A</v>
      </c>
      <c r="AE524" s="6" t="e">
        <f t="shared" si="261"/>
        <v>#N/A</v>
      </c>
      <c r="AF524" s="6" t="e">
        <f t="shared" si="246"/>
        <v>#N/A</v>
      </c>
      <c r="AG524" s="6" t="e">
        <f t="shared" si="262"/>
        <v>#N/A</v>
      </c>
      <c r="AH524" s="11" t="str">
        <f t="shared" si="247"/>
        <v xml:space="preserve"> </v>
      </c>
      <c r="AI524" s="6" t="e">
        <f t="shared" si="263"/>
        <v>#N/A</v>
      </c>
      <c r="AJ524" s="6" t="e">
        <f t="shared" si="248"/>
        <v>#N/A</v>
      </c>
      <c r="AK524" s="6" t="e">
        <f t="shared" si="264"/>
        <v>#N/A</v>
      </c>
      <c r="AL524" s="6" t="e">
        <f t="shared" si="267"/>
        <v>#N/A</v>
      </c>
      <c r="AM524" s="6" t="e">
        <f t="shared" si="249"/>
        <v>#N/A</v>
      </c>
      <c r="AN524" s="6" t="e">
        <f t="shared" si="265"/>
        <v>#N/A</v>
      </c>
      <c r="AO524" s="6" t="e">
        <f t="shared" si="268"/>
        <v>#N/A</v>
      </c>
      <c r="AP524" s="6" t="e">
        <f t="shared" si="269"/>
        <v>#N/A</v>
      </c>
      <c r="AQ524" s="6" t="e">
        <f t="shared" si="270"/>
        <v>#N/A</v>
      </c>
      <c r="AR524" s="6">
        <f t="shared" si="250"/>
        <v>0</v>
      </c>
      <c r="AS524" s="6" t="e">
        <f t="shared" si="266"/>
        <v>#N/A</v>
      </c>
      <c r="AT524" s="6" t="str">
        <f t="shared" si="251"/>
        <v/>
      </c>
      <c r="AU524" s="6" t="str">
        <f t="shared" si="252"/>
        <v/>
      </c>
      <c r="AV524" s="6" t="str">
        <f t="shared" si="271"/>
        <v/>
      </c>
      <c r="AW524" s="103"/>
      <c r="BC524" s="3" t="s">
        <v>427</v>
      </c>
    </row>
    <row r="525" spans="1:55" s="12" customFormat="1" ht="13.5" customHeight="1" x14ac:dyDescent="0.2">
      <c r="A525" s="163">
        <v>510</v>
      </c>
      <c r="B525" s="7"/>
      <c r="C525" s="7"/>
      <c r="D525" s="120"/>
      <c r="E525" s="7"/>
      <c r="F525" s="7"/>
      <c r="G525" s="219"/>
      <c r="H525" s="7"/>
      <c r="I525" s="7"/>
      <c r="J525" s="9"/>
      <c r="K525" s="843"/>
      <c r="L525" s="838"/>
      <c r="M525" s="428"/>
      <c r="N525" s="429"/>
      <c r="O525" s="430"/>
      <c r="P525" s="422" t="str">
        <f t="shared" si="253"/>
        <v/>
      </c>
      <c r="Q525" s="422" t="str">
        <f t="shared" si="254"/>
        <v/>
      </c>
      <c r="R525" s="423" t="str">
        <f t="shared" si="255"/>
        <v/>
      </c>
      <c r="S525" s="424" t="str">
        <f t="shared" si="256"/>
        <v/>
      </c>
      <c r="T525" s="425" t="str">
        <f t="shared" si="257"/>
        <v/>
      </c>
      <c r="U525" s="425" t="str">
        <f t="shared" si="258"/>
        <v/>
      </c>
      <c r="V525" s="426" t="str">
        <f t="shared" si="259"/>
        <v/>
      </c>
      <c r="W525" s="38"/>
      <c r="X525" s="29" t="str">
        <f t="shared" si="240"/>
        <v/>
      </c>
      <c r="Y525" s="6" t="e">
        <f t="shared" si="241"/>
        <v>#N/A</v>
      </c>
      <c r="Z525" s="6" t="e">
        <f t="shared" si="242"/>
        <v>#N/A</v>
      </c>
      <c r="AA525" s="6" t="e">
        <f t="shared" si="243"/>
        <v>#N/A</v>
      </c>
      <c r="AB525" s="6" t="str">
        <f t="shared" si="244"/>
        <v/>
      </c>
      <c r="AC525" s="10">
        <f t="shared" si="245"/>
        <v>1</v>
      </c>
      <c r="AD525" s="6" t="e">
        <f t="shared" si="260"/>
        <v>#N/A</v>
      </c>
      <c r="AE525" s="6" t="e">
        <f t="shared" si="261"/>
        <v>#N/A</v>
      </c>
      <c r="AF525" s="6" t="e">
        <f t="shared" si="246"/>
        <v>#N/A</v>
      </c>
      <c r="AG525" s="6" t="e">
        <f t="shared" si="262"/>
        <v>#N/A</v>
      </c>
      <c r="AH525" s="11" t="str">
        <f t="shared" si="247"/>
        <v xml:space="preserve"> </v>
      </c>
      <c r="AI525" s="6" t="e">
        <f t="shared" si="263"/>
        <v>#N/A</v>
      </c>
      <c r="AJ525" s="6" t="e">
        <f t="shared" si="248"/>
        <v>#N/A</v>
      </c>
      <c r="AK525" s="6" t="e">
        <f t="shared" si="264"/>
        <v>#N/A</v>
      </c>
      <c r="AL525" s="6" t="e">
        <f t="shared" si="267"/>
        <v>#N/A</v>
      </c>
      <c r="AM525" s="6" t="e">
        <f t="shared" si="249"/>
        <v>#N/A</v>
      </c>
      <c r="AN525" s="6" t="e">
        <f t="shared" si="265"/>
        <v>#N/A</v>
      </c>
      <c r="AO525" s="6" t="e">
        <f t="shared" si="268"/>
        <v>#N/A</v>
      </c>
      <c r="AP525" s="6" t="e">
        <f t="shared" si="269"/>
        <v>#N/A</v>
      </c>
      <c r="AQ525" s="6" t="e">
        <f t="shared" si="270"/>
        <v>#N/A</v>
      </c>
      <c r="AR525" s="6">
        <f t="shared" si="250"/>
        <v>0</v>
      </c>
      <c r="AS525" s="6" t="e">
        <f t="shared" si="266"/>
        <v>#N/A</v>
      </c>
      <c r="AT525" s="6" t="str">
        <f t="shared" si="251"/>
        <v/>
      </c>
      <c r="AU525" s="6" t="str">
        <f t="shared" si="252"/>
        <v/>
      </c>
      <c r="AV525" s="6" t="str">
        <f t="shared" si="271"/>
        <v/>
      </c>
      <c r="AW525" s="103"/>
      <c r="BC525" s="3" t="s">
        <v>444</v>
      </c>
    </row>
    <row r="526" spans="1:55" s="12" customFormat="1" ht="13.5" customHeight="1" x14ac:dyDescent="0.2">
      <c r="A526" s="163">
        <v>511</v>
      </c>
      <c r="B526" s="7"/>
      <c r="C526" s="7"/>
      <c r="D526" s="120"/>
      <c r="E526" s="7"/>
      <c r="F526" s="7"/>
      <c r="G526" s="219"/>
      <c r="H526" s="7"/>
      <c r="I526" s="7"/>
      <c r="J526" s="9"/>
      <c r="K526" s="843"/>
      <c r="L526" s="838"/>
      <c r="M526" s="428"/>
      <c r="N526" s="429"/>
      <c r="O526" s="430"/>
      <c r="P526" s="422" t="str">
        <f t="shared" si="253"/>
        <v/>
      </c>
      <c r="Q526" s="422" t="str">
        <f t="shared" si="254"/>
        <v/>
      </c>
      <c r="R526" s="423" t="str">
        <f t="shared" si="255"/>
        <v/>
      </c>
      <c r="S526" s="424" t="str">
        <f t="shared" si="256"/>
        <v/>
      </c>
      <c r="T526" s="425" t="str">
        <f t="shared" si="257"/>
        <v/>
      </c>
      <c r="U526" s="425" t="str">
        <f t="shared" si="258"/>
        <v/>
      </c>
      <c r="V526" s="426" t="str">
        <f t="shared" si="259"/>
        <v/>
      </c>
      <c r="W526" s="38"/>
      <c r="X526" s="29" t="str">
        <f t="shared" si="240"/>
        <v/>
      </c>
      <c r="Y526" s="6" t="e">
        <f t="shared" si="241"/>
        <v>#N/A</v>
      </c>
      <c r="Z526" s="6" t="e">
        <f t="shared" si="242"/>
        <v>#N/A</v>
      </c>
      <c r="AA526" s="6" t="e">
        <f t="shared" si="243"/>
        <v>#N/A</v>
      </c>
      <c r="AB526" s="6" t="str">
        <f t="shared" si="244"/>
        <v/>
      </c>
      <c r="AC526" s="10">
        <f t="shared" si="245"/>
        <v>1</v>
      </c>
      <c r="AD526" s="6" t="e">
        <f t="shared" si="260"/>
        <v>#N/A</v>
      </c>
      <c r="AE526" s="6" t="e">
        <f t="shared" si="261"/>
        <v>#N/A</v>
      </c>
      <c r="AF526" s="6" t="e">
        <f t="shared" si="246"/>
        <v>#N/A</v>
      </c>
      <c r="AG526" s="6" t="e">
        <f t="shared" si="262"/>
        <v>#N/A</v>
      </c>
      <c r="AH526" s="11" t="str">
        <f t="shared" si="247"/>
        <v xml:space="preserve"> </v>
      </c>
      <c r="AI526" s="6" t="e">
        <f t="shared" si="263"/>
        <v>#N/A</v>
      </c>
      <c r="AJ526" s="6" t="e">
        <f t="shared" si="248"/>
        <v>#N/A</v>
      </c>
      <c r="AK526" s="6" t="e">
        <f t="shared" si="264"/>
        <v>#N/A</v>
      </c>
      <c r="AL526" s="6" t="e">
        <f t="shared" si="267"/>
        <v>#N/A</v>
      </c>
      <c r="AM526" s="6" t="e">
        <f t="shared" si="249"/>
        <v>#N/A</v>
      </c>
      <c r="AN526" s="6" t="e">
        <f t="shared" si="265"/>
        <v>#N/A</v>
      </c>
      <c r="AO526" s="6" t="e">
        <f t="shared" si="268"/>
        <v>#N/A</v>
      </c>
      <c r="AP526" s="6" t="e">
        <f t="shared" si="269"/>
        <v>#N/A</v>
      </c>
      <c r="AQ526" s="6" t="e">
        <f t="shared" si="270"/>
        <v>#N/A</v>
      </c>
      <c r="AR526" s="6">
        <f t="shared" si="250"/>
        <v>0</v>
      </c>
      <c r="AS526" s="6" t="e">
        <f t="shared" si="266"/>
        <v>#N/A</v>
      </c>
      <c r="AT526" s="6" t="str">
        <f t="shared" si="251"/>
        <v/>
      </c>
      <c r="AU526" s="6" t="str">
        <f t="shared" si="252"/>
        <v/>
      </c>
      <c r="AV526" s="6" t="str">
        <f t="shared" si="271"/>
        <v/>
      </c>
      <c r="AW526" s="103"/>
      <c r="BC526" s="3" t="s">
        <v>570</v>
      </c>
    </row>
    <row r="527" spans="1:55" s="12" customFormat="1" ht="13.5" customHeight="1" x14ac:dyDescent="0.2">
      <c r="A527" s="163">
        <v>512</v>
      </c>
      <c r="B527" s="7"/>
      <c r="C527" s="7"/>
      <c r="D527" s="120"/>
      <c r="E527" s="7"/>
      <c r="F527" s="7"/>
      <c r="G527" s="219"/>
      <c r="H527" s="7"/>
      <c r="I527" s="7"/>
      <c r="J527" s="9"/>
      <c r="K527" s="843"/>
      <c r="L527" s="838"/>
      <c r="M527" s="428"/>
      <c r="N527" s="429"/>
      <c r="O527" s="430"/>
      <c r="P527" s="422" t="str">
        <f t="shared" si="253"/>
        <v/>
      </c>
      <c r="Q527" s="422" t="str">
        <f t="shared" si="254"/>
        <v/>
      </c>
      <c r="R527" s="423" t="str">
        <f t="shared" si="255"/>
        <v/>
      </c>
      <c r="S527" s="424" t="str">
        <f t="shared" si="256"/>
        <v/>
      </c>
      <c r="T527" s="425" t="str">
        <f t="shared" si="257"/>
        <v/>
      </c>
      <c r="U527" s="425" t="str">
        <f t="shared" si="258"/>
        <v/>
      </c>
      <c r="V527" s="426" t="str">
        <f t="shared" si="259"/>
        <v/>
      </c>
      <c r="W527" s="38"/>
      <c r="X527" s="29" t="str">
        <f t="shared" si="240"/>
        <v/>
      </c>
      <c r="Y527" s="6" t="e">
        <f t="shared" si="241"/>
        <v>#N/A</v>
      </c>
      <c r="Z527" s="6" t="e">
        <f t="shared" si="242"/>
        <v>#N/A</v>
      </c>
      <c r="AA527" s="6" t="e">
        <f t="shared" si="243"/>
        <v>#N/A</v>
      </c>
      <c r="AB527" s="6" t="str">
        <f t="shared" si="244"/>
        <v/>
      </c>
      <c r="AC527" s="10">
        <f t="shared" si="245"/>
        <v>1</v>
      </c>
      <c r="AD527" s="6" t="e">
        <f t="shared" si="260"/>
        <v>#N/A</v>
      </c>
      <c r="AE527" s="6" t="e">
        <f t="shared" si="261"/>
        <v>#N/A</v>
      </c>
      <c r="AF527" s="6" t="e">
        <f t="shared" si="246"/>
        <v>#N/A</v>
      </c>
      <c r="AG527" s="6" t="e">
        <f t="shared" si="262"/>
        <v>#N/A</v>
      </c>
      <c r="AH527" s="11" t="str">
        <f t="shared" si="247"/>
        <v xml:space="preserve"> </v>
      </c>
      <c r="AI527" s="6" t="e">
        <f t="shared" si="263"/>
        <v>#N/A</v>
      </c>
      <c r="AJ527" s="6" t="e">
        <f t="shared" si="248"/>
        <v>#N/A</v>
      </c>
      <c r="AK527" s="6" t="e">
        <f t="shared" si="264"/>
        <v>#N/A</v>
      </c>
      <c r="AL527" s="6" t="e">
        <f t="shared" si="267"/>
        <v>#N/A</v>
      </c>
      <c r="AM527" s="6" t="e">
        <f t="shared" si="249"/>
        <v>#N/A</v>
      </c>
      <c r="AN527" s="6" t="e">
        <f t="shared" si="265"/>
        <v>#N/A</v>
      </c>
      <c r="AO527" s="6" t="e">
        <f t="shared" si="268"/>
        <v>#N/A</v>
      </c>
      <c r="AP527" s="6" t="e">
        <f t="shared" si="269"/>
        <v>#N/A</v>
      </c>
      <c r="AQ527" s="6" t="e">
        <f t="shared" si="270"/>
        <v>#N/A</v>
      </c>
      <c r="AR527" s="6">
        <f t="shared" si="250"/>
        <v>0</v>
      </c>
      <c r="AS527" s="6" t="e">
        <f t="shared" si="266"/>
        <v>#N/A</v>
      </c>
      <c r="AT527" s="6" t="str">
        <f t="shared" si="251"/>
        <v/>
      </c>
      <c r="AU527" s="6" t="str">
        <f t="shared" si="252"/>
        <v/>
      </c>
      <c r="AV527" s="6" t="str">
        <f t="shared" si="271"/>
        <v/>
      </c>
      <c r="AW527" s="103"/>
      <c r="BC527" s="3" t="s">
        <v>416</v>
      </c>
    </row>
    <row r="528" spans="1:55" s="12" customFormat="1" ht="13.5" customHeight="1" x14ac:dyDescent="0.2">
      <c r="A528" s="163">
        <v>513</v>
      </c>
      <c r="B528" s="7"/>
      <c r="C528" s="7"/>
      <c r="D528" s="120"/>
      <c r="E528" s="7"/>
      <c r="F528" s="7"/>
      <c r="G528" s="219"/>
      <c r="H528" s="7"/>
      <c r="I528" s="7"/>
      <c r="J528" s="9"/>
      <c r="K528" s="843"/>
      <c r="L528" s="838"/>
      <c r="M528" s="428"/>
      <c r="N528" s="429"/>
      <c r="O528" s="430"/>
      <c r="P528" s="422" t="str">
        <f t="shared" si="253"/>
        <v/>
      </c>
      <c r="Q528" s="422" t="str">
        <f t="shared" si="254"/>
        <v/>
      </c>
      <c r="R528" s="423" t="str">
        <f t="shared" si="255"/>
        <v/>
      </c>
      <c r="S528" s="424" t="str">
        <f t="shared" si="256"/>
        <v/>
      </c>
      <c r="T528" s="425" t="str">
        <f t="shared" si="257"/>
        <v/>
      </c>
      <c r="U528" s="425" t="str">
        <f t="shared" si="258"/>
        <v/>
      </c>
      <c r="V528" s="426" t="str">
        <f t="shared" si="259"/>
        <v/>
      </c>
      <c r="W528" s="38"/>
      <c r="X528" s="29" t="str">
        <f t="shared" ref="X528:X591" si="272">IF(ISBLANK(H528)=TRUE,"",IF(OR(ISBLANK(B528)=TRUE),1,""))</f>
        <v/>
      </c>
      <c r="Y528" s="6" t="e">
        <f t="shared" ref="Y528:Y591" si="273">VLOOKUP(H528,$AX$17:$BA$23,2,FALSE)</f>
        <v>#N/A</v>
      </c>
      <c r="Z528" s="6" t="e">
        <f t="shared" ref="Z528:Z591" si="274">VLOOKUP(H528,$AX$17:$BA$23,3,FALSE)</f>
        <v>#N/A</v>
      </c>
      <c r="AA528" s="6" t="e">
        <f t="shared" ref="AA528:AA591" si="275">VLOOKUP(H528,$AX$17:$BA$23,4,FALSE)</f>
        <v>#N/A</v>
      </c>
      <c r="AB528" s="6" t="str">
        <f t="shared" ref="AB528:AB591" si="276">IF(ISERROR(SEARCH("-",I528,1))=TRUE,ASC(UPPER(I528)),ASC(UPPER(LEFT(I528,SEARCH("-",I528,1)-1))))</f>
        <v/>
      </c>
      <c r="AC528" s="10">
        <f t="shared" ref="AC528:AC591" si="277">IF(J528&gt;3500,J528/1000,1)</f>
        <v>1</v>
      </c>
      <c r="AD528" s="6" t="e">
        <f t="shared" si="260"/>
        <v>#N/A</v>
      </c>
      <c r="AE528" s="6" t="e">
        <f t="shared" si="261"/>
        <v>#N/A</v>
      </c>
      <c r="AF528" s="6" t="e">
        <f t="shared" ref="AF528:AF591" si="278">VLOOKUP(K528,$BF$17:$BG$27,2,FALSE)</f>
        <v>#N/A</v>
      </c>
      <c r="AG528" s="6" t="e">
        <f t="shared" si="262"/>
        <v>#N/A</v>
      </c>
      <c r="AH528" s="11" t="str">
        <f t="shared" ref="AH528:AH591" si="279">IF(OR(ISBLANK(K528)=TRUE,ISBLANK(B528)=TRUE)," ",CONCATENATE(B528,AA528,AD528))</f>
        <v xml:space="preserve"> </v>
      </c>
      <c r="AI528" s="6" t="e">
        <f t="shared" si="263"/>
        <v>#N/A</v>
      </c>
      <c r="AJ528" s="6" t="e">
        <f t="shared" ref="AJ528:AJ591" si="280">IF(AND(L528="あり",AF528="軽"),AL528,AK528)</f>
        <v>#N/A</v>
      </c>
      <c r="AK528" s="6" t="e">
        <f t="shared" si="264"/>
        <v>#N/A</v>
      </c>
      <c r="AL528" s="6" t="e">
        <f t="shared" si="267"/>
        <v>#N/A</v>
      </c>
      <c r="AM528" s="6" t="e">
        <f t="shared" ref="AM528:AM591" si="281">IF(AND(L528="あり",M528="なし",AF528="軽"),AO528,IF(AND(L528="あり",M528="あり(H17なし)",AF528="軽"),AO528,IF(AND(L528="あり",M528="",AF528="軽"),AO528,IF(AND(L528="なし",M528="あり(H17なし)",AF528="軽"),AP528,IF(AND(L528="",M528="あり(H17なし)",AF528="軽"),AP528,IF(AND(M528="あり(H17あり)",AF528="軽"),AQ528,AN528))))))</f>
        <v>#N/A</v>
      </c>
      <c r="AN528" s="6" t="e">
        <f t="shared" si="265"/>
        <v>#N/A</v>
      </c>
      <c r="AO528" s="6" t="e">
        <f t="shared" si="268"/>
        <v>#N/A</v>
      </c>
      <c r="AP528" s="6" t="e">
        <f t="shared" si="269"/>
        <v>#N/A</v>
      </c>
      <c r="AQ528" s="6" t="e">
        <f t="shared" si="270"/>
        <v>#N/A</v>
      </c>
      <c r="AR528" s="6">
        <f t="shared" ref="AR528:AR591" si="282">IF(AND(L528="なし",M528="なし"),0,IF(AND(L528="",M528=""),0,IF(AND(L528="",M528="なし"),0,IF(AND(L528="なし",M528=""),0,1))))</f>
        <v>0</v>
      </c>
      <c r="AS528" s="6" t="e">
        <f t="shared" si="266"/>
        <v>#N/A</v>
      </c>
      <c r="AT528" s="6" t="str">
        <f t="shared" ref="AT528:AT591" si="283">IF(H528="","",VLOOKUP(H528,$AX$17:$BB$25,5,FALSE))</f>
        <v/>
      </c>
      <c r="AU528" s="6" t="str">
        <f t="shared" ref="AU528:AU591" si="284">IF(D528="","",VLOOKUP(CONCATENATE("A",LEFT(D528)),$BQ$17:$BR$26,2,FALSE))</f>
        <v/>
      </c>
      <c r="AV528" s="6" t="str">
        <f t="shared" si="271"/>
        <v/>
      </c>
      <c r="AW528" s="103"/>
      <c r="BC528" s="3" t="s">
        <v>426</v>
      </c>
    </row>
    <row r="529" spans="1:55" s="12" customFormat="1" ht="13.5" customHeight="1" x14ac:dyDescent="0.2">
      <c r="A529" s="163">
        <v>514</v>
      </c>
      <c r="B529" s="7"/>
      <c r="C529" s="7"/>
      <c r="D529" s="120"/>
      <c r="E529" s="7"/>
      <c r="F529" s="7"/>
      <c r="G529" s="219"/>
      <c r="H529" s="7"/>
      <c r="I529" s="7"/>
      <c r="J529" s="9"/>
      <c r="K529" s="843"/>
      <c r="L529" s="838"/>
      <c r="M529" s="428"/>
      <c r="N529" s="429"/>
      <c r="O529" s="430"/>
      <c r="P529" s="422" t="str">
        <f t="shared" ref="P529:P592" si="285">IF(ISBLANK(K529)=TRUE,"",IF(ISNUMBER(AJ529)=TRUE,AJ529,"エラー"))</f>
        <v/>
      </c>
      <c r="Q529" s="422" t="str">
        <f t="shared" ref="Q529:Q592" si="286">IF(ISBLANK(K529)=TRUE,"",IF(ISNUMBER(AM529)=TRUE,AM529,"エラー"))</f>
        <v/>
      </c>
      <c r="R529" s="423" t="str">
        <f t="shared" ref="R529:R592" si="287">IF(ISBLANK(K529)=TRUE,"",IF(ISNUMBER(AS529)=TRUE,AS529,"エラー"))</f>
        <v/>
      </c>
      <c r="S529" s="424" t="str">
        <f t="shared" ref="S529:S592" si="288">IF(OR(N529="",O529=""),"",N529/O529)</f>
        <v/>
      </c>
      <c r="T529" s="425" t="str">
        <f t="shared" ref="T529:T592" si="289">IF(P529="","",IF(ISERROR(P529*N529*AC529),"エラー",IF(ISBLANK(P529)=TRUE,"エラー",IF(ISBLANK(N529)=TRUE,"エラー",IF(AV529=1,"エラー",P529*N529*AC529/1000)))))</f>
        <v/>
      </c>
      <c r="U529" s="425" t="str">
        <f t="shared" ref="U529:U592" si="290">IF(Q529="","",IF(ISERROR(Q529*N529*AC529),"エラー",IF(ISBLANK(Q529)=TRUE,"エラー",IF(ISBLANK(N529)=TRUE,"エラー",IF(AV529=1,"エラー",Q529*N529*AC529/1000)))))</f>
        <v/>
      </c>
      <c r="V529" s="426" t="str">
        <f t="shared" ref="V529:V592" si="291">IF(R529="","",IF(ISERROR(R529*O529),"エラー",IF(ISBLANK(R529)=TRUE,"エラー",IF(ISBLANK(O529)=TRUE,"エラー",IF(AV529=1,"エラー",R529*O529/1000)))))</f>
        <v/>
      </c>
      <c r="W529" s="38"/>
      <c r="X529" s="29" t="str">
        <f t="shared" si="272"/>
        <v/>
      </c>
      <c r="Y529" s="6" t="e">
        <f t="shared" si="273"/>
        <v>#N/A</v>
      </c>
      <c r="Z529" s="6" t="e">
        <f t="shared" si="274"/>
        <v>#N/A</v>
      </c>
      <c r="AA529" s="6" t="e">
        <f t="shared" si="275"/>
        <v>#N/A</v>
      </c>
      <c r="AB529" s="6" t="str">
        <f t="shared" si="276"/>
        <v/>
      </c>
      <c r="AC529" s="10">
        <f t="shared" si="277"/>
        <v>1</v>
      </c>
      <c r="AD529" s="6" t="e">
        <f t="shared" ref="AD529:AD592" si="292">IF(AA529=9,0,IF(J529&lt;=2500,IF(J529&lt;=1700,1,2),IF(J529&lt;=12000,IF(J529&lt;=3500,3,4),IF(ISERROR(SEARCH(LEFT(I529,1),"LFMRQST")),4,IF(AND(LEN(I529)&lt;&gt;3,AF529&lt;&gt;"軽"),4,5)))))</f>
        <v>#N/A</v>
      </c>
      <c r="AE529" s="6" t="e">
        <f t="shared" ref="AE529:AE592" si="293">IF(AA529=5,0,IF(AA529=9,0,IF(J529&lt;=2500,IF(J529&lt;=1700,1,2),IF(J529&lt;=12000,IF(J529&lt;=3500,3,4),IF(ISERROR(SEARCH(LEFT(I529,1),"LFMRQST")),4,IF(AND(LEN(I529)&lt;&gt;3,AF529&lt;&gt;"軽"),4,5))))))</f>
        <v>#N/A</v>
      </c>
      <c r="AF529" s="6" t="e">
        <f t="shared" si="278"/>
        <v>#N/A</v>
      </c>
      <c r="AG529" s="6" t="e">
        <f t="shared" ref="AG529:AG592" si="294">VLOOKUP(AI529,排出係数表,9,FALSE)</f>
        <v>#N/A</v>
      </c>
      <c r="AH529" s="11" t="str">
        <f t="shared" si="279"/>
        <v xml:space="preserve"> </v>
      </c>
      <c r="AI529" s="6" t="e">
        <f t="shared" ref="AI529:AI592" si="295">CONCATENATE(Y529,AE529,AF529,AB529)</f>
        <v>#N/A</v>
      </c>
      <c r="AJ529" s="6" t="e">
        <f t="shared" si="280"/>
        <v>#N/A</v>
      </c>
      <c r="AK529" s="6" t="e">
        <f t="shared" ref="AK529:AK592" si="296">VLOOKUP(AI529,排出係数表,6,FALSE)</f>
        <v>#N/A</v>
      </c>
      <c r="AL529" s="6" t="e">
        <f t="shared" si="267"/>
        <v>#N/A</v>
      </c>
      <c r="AM529" s="6" t="e">
        <f t="shared" si="281"/>
        <v>#N/A</v>
      </c>
      <c r="AN529" s="6" t="e">
        <f t="shared" ref="AN529:AN592" si="297">VLOOKUP(AI529,排出係数表,7,FALSE)</f>
        <v>#N/A</v>
      </c>
      <c r="AO529" s="6" t="e">
        <f t="shared" si="268"/>
        <v>#N/A</v>
      </c>
      <c r="AP529" s="6" t="e">
        <f t="shared" si="269"/>
        <v>#N/A</v>
      </c>
      <c r="AQ529" s="6" t="e">
        <f t="shared" si="270"/>
        <v>#N/A</v>
      </c>
      <c r="AR529" s="6">
        <f t="shared" si="282"/>
        <v>0</v>
      </c>
      <c r="AS529" s="6" t="e">
        <f t="shared" ref="AS529:AS592" si="298">VLOOKUP(AI529,排出係数表,8,FALSE)</f>
        <v>#N/A</v>
      </c>
      <c r="AT529" s="6" t="str">
        <f t="shared" si="283"/>
        <v/>
      </c>
      <c r="AU529" s="6" t="str">
        <f t="shared" si="284"/>
        <v/>
      </c>
      <c r="AV529" s="6" t="str">
        <f t="shared" si="271"/>
        <v/>
      </c>
      <c r="AW529" s="103"/>
      <c r="BC529" s="3" t="s">
        <v>443</v>
      </c>
    </row>
    <row r="530" spans="1:55" s="12" customFormat="1" ht="13.5" customHeight="1" x14ac:dyDescent="0.2">
      <c r="A530" s="163">
        <v>515</v>
      </c>
      <c r="B530" s="7"/>
      <c r="C530" s="7"/>
      <c r="D530" s="120"/>
      <c r="E530" s="7"/>
      <c r="F530" s="7"/>
      <c r="G530" s="219"/>
      <c r="H530" s="7"/>
      <c r="I530" s="7"/>
      <c r="J530" s="9"/>
      <c r="K530" s="843"/>
      <c r="L530" s="838"/>
      <c r="M530" s="428"/>
      <c r="N530" s="429"/>
      <c r="O530" s="430"/>
      <c r="P530" s="422" t="str">
        <f t="shared" si="285"/>
        <v/>
      </c>
      <c r="Q530" s="422" t="str">
        <f t="shared" si="286"/>
        <v/>
      </c>
      <c r="R530" s="423" t="str">
        <f t="shared" si="287"/>
        <v/>
      </c>
      <c r="S530" s="424" t="str">
        <f t="shared" si="288"/>
        <v/>
      </c>
      <c r="T530" s="425" t="str">
        <f t="shared" si="289"/>
        <v/>
      </c>
      <c r="U530" s="425" t="str">
        <f t="shared" si="290"/>
        <v/>
      </c>
      <c r="V530" s="426" t="str">
        <f t="shared" si="291"/>
        <v/>
      </c>
      <c r="W530" s="38"/>
      <c r="X530" s="29" t="str">
        <f t="shared" si="272"/>
        <v/>
      </c>
      <c r="Y530" s="6" t="e">
        <f t="shared" si="273"/>
        <v>#N/A</v>
      </c>
      <c r="Z530" s="6" t="e">
        <f t="shared" si="274"/>
        <v>#N/A</v>
      </c>
      <c r="AA530" s="6" t="e">
        <f t="shared" si="275"/>
        <v>#N/A</v>
      </c>
      <c r="AB530" s="6" t="str">
        <f t="shared" si="276"/>
        <v/>
      </c>
      <c r="AC530" s="10">
        <f t="shared" si="277"/>
        <v>1</v>
      </c>
      <c r="AD530" s="6" t="e">
        <f t="shared" si="292"/>
        <v>#N/A</v>
      </c>
      <c r="AE530" s="6" t="e">
        <f t="shared" si="293"/>
        <v>#N/A</v>
      </c>
      <c r="AF530" s="6" t="e">
        <f t="shared" si="278"/>
        <v>#N/A</v>
      </c>
      <c r="AG530" s="6" t="e">
        <f t="shared" si="294"/>
        <v>#N/A</v>
      </c>
      <c r="AH530" s="11" t="str">
        <f t="shared" si="279"/>
        <v xml:space="preserve"> </v>
      </c>
      <c r="AI530" s="6" t="e">
        <f t="shared" si="295"/>
        <v>#N/A</v>
      </c>
      <c r="AJ530" s="6" t="e">
        <f t="shared" si="280"/>
        <v>#N/A</v>
      </c>
      <c r="AK530" s="6" t="e">
        <f t="shared" si="296"/>
        <v>#N/A</v>
      </c>
      <c r="AL530" s="6" t="e">
        <f t="shared" si="267"/>
        <v>#N/A</v>
      </c>
      <c r="AM530" s="6" t="e">
        <f t="shared" si="281"/>
        <v>#N/A</v>
      </c>
      <c r="AN530" s="6" t="e">
        <f t="shared" si="297"/>
        <v>#N/A</v>
      </c>
      <c r="AO530" s="6" t="e">
        <f t="shared" si="268"/>
        <v>#N/A</v>
      </c>
      <c r="AP530" s="6" t="e">
        <f t="shared" si="269"/>
        <v>#N/A</v>
      </c>
      <c r="AQ530" s="6" t="e">
        <f t="shared" si="270"/>
        <v>#N/A</v>
      </c>
      <c r="AR530" s="6">
        <f t="shared" si="282"/>
        <v>0</v>
      </c>
      <c r="AS530" s="6" t="e">
        <f t="shared" si="298"/>
        <v>#N/A</v>
      </c>
      <c r="AT530" s="6" t="str">
        <f t="shared" si="283"/>
        <v/>
      </c>
      <c r="AU530" s="6" t="str">
        <f t="shared" si="284"/>
        <v/>
      </c>
      <c r="AV530" s="6" t="str">
        <f t="shared" si="271"/>
        <v/>
      </c>
      <c r="AW530" s="103"/>
      <c r="BC530" s="3" t="s">
        <v>582</v>
      </c>
    </row>
    <row r="531" spans="1:55" s="12" customFormat="1" ht="13.5" customHeight="1" x14ac:dyDescent="0.2">
      <c r="A531" s="163">
        <v>516</v>
      </c>
      <c r="B531" s="7"/>
      <c r="C531" s="7"/>
      <c r="D531" s="120"/>
      <c r="E531" s="7"/>
      <c r="F531" s="7"/>
      <c r="G531" s="219"/>
      <c r="H531" s="7"/>
      <c r="I531" s="7"/>
      <c r="J531" s="9"/>
      <c r="K531" s="843"/>
      <c r="L531" s="838"/>
      <c r="M531" s="428"/>
      <c r="N531" s="429"/>
      <c r="O531" s="430"/>
      <c r="P531" s="422" t="str">
        <f t="shared" si="285"/>
        <v/>
      </c>
      <c r="Q531" s="422" t="str">
        <f t="shared" si="286"/>
        <v/>
      </c>
      <c r="R531" s="423" t="str">
        <f t="shared" si="287"/>
        <v/>
      </c>
      <c r="S531" s="424" t="str">
        <f t="shared" si="288"/>
        <v/>
      </c>
      <c r="T531" s="425" t="str">
        <f t="shared" si="289"/>
        <v/>
      </c>
      <c r="U531" s="425" t="str">
        <f t="shared" si="290"/>
        <v/>
      </c>
      <c r="V531" s="426" t="str">
        <f t="shared" si="291"/>
        <v/>
      </c>
      <c r="W531" s="38"/>
      <c r="X531" s="29" t="str">
        <f t="shared" si="272"/>
        <v/>
      </c>
      <c r="Y531" s="6" t="e">
        <f t="shared" si="273"/>
        <v>#N/A</v>
      </c>
      <c r="Z531" s="6" t="e">
        <f t="shared" si="274"/>
        <v>#N/A</v>
      </c>
      <c r="AA531" s="6" t="e">
        <f t="shared" si="275"/>
        <v>#N/A</v>
      </c>
      <c r="AB531" s="6" t="str">
        <f t="shared" si="276"/>
        <v/>
      </c>
      <c r="AC531" s="10">
        <f t="shared" si="277"/>
        <v>1</v>
      </c>
      <c r="AD531" s="6" t="e">
        <f t="shared" si="292"/>
        <v>#N/A</v>
      </c>
      <c r="AE531" s="6" t="e">
        <f t="shared" si="293"/>
        <v>#N/A</v>
      </c>
      <c r="AF531" s="6" t="e">
        <f t="shared" si="278"/>
        <v>#N/A</v>
      </c>
      <c r="AG531" s="6" t="e">
        <f t="shared" si="294"/>
        <v>#N/A</v>
      </c>
      <c r="AH531" s="11" t="str">
        <f t="shared" si="279"/>
        <v xml:space="preserve"> </v>
      </c>
      <c r="AI531" s="6" t="e">
        <f t="shared" si="295"/>
        <v>#N/A</v>
      </c>
      <c r="AJ531" s="6" t="e">
        <f t="shared" si="280"/>
        <v>#N/A</v>
      </c>
      <c r="AK531" s="6" t="e">
        <f t="shared" si="296"/>
        <v>#N/A</v>
      </c>
      <c r="AL531" s="6" t="e">
        <f t="shared" si="267"/>
        <v>#N/A</v>
      </c>
      <c r="AM531" s="6" t="e">
        <f t="shared" si="281"/>
        <v>#N/A</v>
      </c>
      <c r="AN531" s="6" t="e">
        <f t="shared" si="297"/>
        <v>#N/A</v>
      </c>
      <c r="AO531" s="6" t="e">
        <f t="shared" si="268"/>
        <v>#N/A</v>
      </c>
      <c r="AP531" s="6" t="e">
        <f t="shared" si="269"/>
        <v>#N/A</v>
      </c>
      <c r="AQ531" s="6" t="e">
        <f t="shared" si="270"/>
        <v>#N/A</v>
      </c>
      <c r="AR531" s="6">
        <f t="shared" si="282"/>
        <v>0</v>
      </c>
      <c r="AS531" s="6" t="e">
        <f t="shared" si="298"/>
        <v>#N/A</v>
      </c>
      <c r="AT531" s="6" t="str">
        <f t="shared" si="283"/>
        <v/>
      </c>
      <c r="AU531" s="6" t="str">
        <f t="shared" si="284"/>
        <v/>
      </c>
      <c r="AV531" s="6" t="str">
        <f t="shared" si="271"/>
        <v/>
      </c>
      <c r="AW531" s="103"/>
      <c r="BC531" s="3" t="s">
        <v>462</v>
      </c>
    </row>
    <row r="532" spans="1:55" s="12" customFormat="1" ht="13.5" customHeight="1" x14ac:dyDescent="0.2">
      <c r="A532" s="163">
        <v>517</v>
      </c>
      <c r="B532" s="7"/>
      <c r="C532" s="7"/>
      <c r="D532" s="120"/>
      <c r="E532" s="7"/>
      <c r="F532" s="7"/>
      <c r="G532" s="219"/>
      <c r="H532" s="7"/>
      <c r="I532" s="7"/>
      <c r="J532" s="9"/>
      <c r="K532" s="843"/>
      <c r="L532" s="838"/>
      <c r="M532" s="428"/>
      <c r="N532" s="429"/>
      <c r="O532" s="430"/>
      <c r="P532" s="422" t="str">
        <f t="shared" si="285"/>
        <v/>
      </c>
      <c r="Q532" s="422" t="str">
        <f t="shared" si="286"/>
        <v/>
      </c>
      <c r="R532" s="423" t="str">
        <f t="shared" si="287"/>
        <v/>
      </c>
      <c r="S532" s="424" t="str">
        <f t="shared" si="288"/>
        <v/>
      </c>
      <c r="T532" s="425" t="str">
        <f t="shared" si="289"/>
        <v/>
      </c>
      <c r="U532" s="425" t="str">
        <f t="shared" si="290"/>
        <v/>
      </c>
      <c r="V532" s="426" t="str">
        <f t="shared" si="291"/>
        <v/>
      </c>
      <c r="W532" s="38"/>
      <c r="X532" s="29" t="str">
        <f t="shared" si="272"/>
        <v/>
      </c>
      <c r="Y532" s="6" t="e">
        <f t="shared" si="273"/>
        <v>#N/A</v>
      </c>
      <c r="Z532" s="6" t="e">
        <f t="shared" si="274"/>
        <v>#N/A</v>
      </c>
      <c r="AA532" s="6" t="e">
        <f t="shared" si="275"/>
        <v>#N/A</v>
      </c>
      <c r="AB532" s="6" t="str">
        <f t="shared" si="276"/>
        <v/>
      </c>
      <c r="AC532" s="10">
        <f t="shared" si="277"/>
        <v>1</v>
      </c>
      <c r="AD532" s="6" t="e">
        <f t="shared" si="292"/>
        <v>#N/A</v>
      </c>
      <c r="AE532" s="6" t="e">
        <f t="shared" si="293"/>
        <v>#N/A</v>
      </c>
      <c r="AF532" s="6" t="e">
        <f t="shared" si="278"/>
        <v>#N/A</v>
      </c>
      <c r="AG532" s="6" t="e">
        <f t="shared" si="294"/>
        <v>#N/A</v>
      </c>
      <c r="AH532" s="11" t="str">
        <f t="shared" si="279"/>
        <v xml:space="preserve"> </v>
      </c>
      <c r="AI532" s="6" t="e">
        <f t="shared" si="295"/>
        <v>#N/A</v>
      </c>
      <c r="AJ532" s="6" t="e">
        <f t="shared" si="280"/>
        <v>#N/A</v>
      </c>
      <c r="AK532" s="6" t="e">
        <f t="shared" si="296"/>
        <v>#N/A</v>
      </c>
      <c r="AL532" s="6" t="e">
        <f t="shared" si="267"/>
        <v>#N/A</v>
      </c>
      <c r="AM532" s="6" t="e">
        <f t="shared" si="281"/>
        <v>#N/A</v>
      </c>
      <c r="AN532" s="6" t="e">
        <f t="shared" si="297"/>
        <v>#N/A</v>
      </c>
      <c r="AO532" s="6" t="e">
        <f t="shared" si="268"/>
        <v>#N/A</v>
      </c>
      <c r="AP532" s="6" t="e">
        <f t="shared" si="269"/>
        <v>#N/A</v>
      </c>
      <c r="AQ532" s="6" t="e">
        <f t="shared" si="270"/>
        <v>#N/A</v>
      </c>
      <c r="AR532" s="6">
        <f t="shared" si="282"/>
        <v>0</v>
      </c>
      <c r="AS532" s="6" t="e">
        <f t="shared" si="298"/>
        <v>#N/A</v>
      </c>
      <c r="AT532" s="6" t="str">
        <f t="shared" si="283"/>
        <v/>
      </c>
      <c r="AU532" s="6" t="str">
        <f t="shared" si="284"/>
        <v/>
      </c>
      <c r="AV532" s="6" t="str">
        <f t="shared" si="271"/>
        <v/>
      </c>
      <c r="AW532" s="103"/>
      <c r="BC532" s="3" t="s">
        <v>472</v>
      </c>
    </row>
    <row r="533" spans="1:55" s="12" customFormat="1" ht="13.5" customHeight="1" x14ac:dyDescent="0.2">
      <c r="A533" s="163">
        <v>518</v>
      </c>
      <c r="B533" s="7"/>
      <c r="C533" s="7"/>
      <c r="D533" s="120"/>
      <c r="E533" s="7"/>
      <c r="F533" s="7"/>
      <c r="G533" s="219"/>
      <c r="H533" s="7"/>
      <c r="I533" s="7"/>
      <c r="J533" s="9"/>
      <c r="K533" s="843"/>
      <c r="L533" s="838"/>
      <c r="M533" s="428"/>
      <c r="N533" s="429"/>
      <c r="O533" s="430"/>
      <c r="P533" s="422" t="str">
        <f t="shared" si="285"/>
        <v/>
      </c>
      <c r="Q533" s="422" t="str">
        <f t="shared" si="286"/>
        <v/>
      </c>
      <c r="R533" s="423" t="str">
        <f t="shared" si="287"/>
        <v/>
      </c>
      <c r="S533" s="424" t="str">
        <f t="shared" si="288"/>
        <v/>
      </c>
      <c r="T533" s="425" t="str">
        <f t="shared" si="289"/>
        <v/>
      </c>
      <c r="U533" s="425" t="str">
        <f t="shared" si="290"/>
        <v/>
      </c>
      <c r="V533" s="426" t="str">
        <f t="shared" si="291"/>
        <v/>
      </c>
      <c r="W533" s="38"/>
      <c r="X533" s="29" t="str">
        <f t="shared" si="272"/>
        <v/>
      </c>
      <c r="Y533" s="6" t="e">
        <f t="shared" si="273"/>
        <v>#N/A</v>
      </c>
      <c r="Z533" s="6" t="e">
        <f t="shared" si="274"/>
        <v>#N/A</v>
      </c>
      <c r="AA533" s="6" t="e">
        <f t="shared" si="275"/>
        <v>#N/A</v>
      </c>
      <c r="AB533" s="6" t="str">
        <f t="shared" si="276"/>
        <v/>
      </c>
      <c r="AC533" s="10">
        <f t="shared" si="277"/>
        <v>1</v>
      </c>
      <c r="AD533" s="6" t="e">
        <f t="shared" si="292"/>
        <v>#N/A</v>
      </c>
      <c r="AE533" s="6" t="e">
        <f t="shared" si="293"/>
        <v>#N/A</v>
      </c>
      <c r="AF533" s="6" t="e">
        <f t="shared" si="278"/>
        <v>#N/A</v>
      </c>
      <c r="AG533" s="6" t="e">
        <f t="shared" si="294"/>
        <v>#N/A</v>
      </c>
      <c r="AH533" s="11" t="str">
        <f t="shared" si="279"/>
        <v xml:space="preserve"> </v>
      </c>
      <c r="AI533" s="6" t="e">
        <f t="shared" si="295"/>
        <v>#N/A</v>
      </c>
      <c r="AJ533" s="6" t="e">
        <f t="shared" si="280"/>
        <v>#N/A</v>
      </c>
      <c r="AK533" s="6" t="e">
        <f t="shared" si="296"/>
        <v>#N/A</v>
      </c>
      <c r="AL533" s="6" t="e">
        <f t="shared" si="267"/>
        <v>#N/A</v>
      </c>
      <c r="AM533" s="6" t="e">
        <f t="shared" si="281"/>
        <v>#N/A</v>
      </c>
      <c r="AN533" s="6" t="e">
        <f t="shared" si="297"/>
        <v>#N/A</v>
      </c>
      <c r="AO533" s="6" t="e">
        <f t="shared" si="268"/>
        <v>#N/A</v>
      </c>
      <c r="AP533" s="6" t="e">
        <f t="shared" si="269"/>
        <v>#N/A</v>
      </c>
      <c r="AQ533" s="6" t="e">
        <f t="shared" si="270"/>
        <v>#N/A</v>
      </c>
      <c r="AR533" s="6">
        <f t="shared" si="282"/>
        <v>0</v>
      </c>
      <c r="AS533" s="6" t="e">
        <f t="shared" si="298"/>
        <v>#N/A</v>
      </c>
      <c r="AT533" s="6" t="str">
        <f t="shared" si="283"/>
        <v/>
      </c>
      <c r="AU533" s="6" t="str">
        <f t="shared" si="284"/>
        <v/>
      </c>
      <c r="AV533" s="6" t="str">
        <f t="shared" si="271"/>
        <v/>
      </c>
      <c r="AW533" s="103"/>
      <c r="BC533" s="3" t="s">
        <v>484</v>
      </c>
    </row>
    <row r="534" spans="1:55" s="12" customFormat="1" ht="13.5" customHeight="1" x14ac:dyDescent="0.2">
      <c r="A534" s="163">
        <v>519</v>
      </c>
      <c r="B534" s="7"/>
      <c r="C534" s="7"/>
      <c r="D534" s="120"/>
      <c r="E534" s="7"/>
      <c r="F534" s="7"/>
      <c r="G534" s="219"/>
      <c r="H534" s="7"/>
      <c r="I534" s="7"/>
      <c r="J534" s="9"/>
      <c r="K534" s="843"/>
      <c r="L534" s="838"/>
      <c r="M534" s="428"/>
      <c r="N534" s="429"/>
      <c r="O534" s="430"/>
      <c r="P534" s="422" t="str">
        <f t="shared" si="285"/>
        <v/>
      </c>
      <c r="Q534" s="422" t="str">
        <f t="shared" si="286"/>
        <v/>
      </c>
      <c r="R534" s="423" t="str">
        <f t="shared" si="287"/>
        <v/>
      </c>
      <c r="S534" s="424" t="str">
        <f t="shared" si="288"/>
        <v/>
      </c>
      <c r="T534" s="425" t="str">
        <f t="shared" si="289"/>
        <v/>
      </c>
      <c r="U534" s="425" t="str">
        <f t="shared" si="290"/>
        <v/>
      </c>
      <c r="V534" s="426" t="str">
        <f t="shared" si="291"/>
        <v/>
      </c>
      <c r="W534" s="38"/>
      <c r="X534" s="29" t="str">
        <f t="shared" si="272"/>
        <v/>
      </c>
      <c r="Y534" s="6" t="e">
        <f t="shared" si="273"/>
        <v>#N/A</v>
      </c>
      <c r="Z534" s="6" t="e">
        <f t="shared" si="274"/>
        <v>#N/A</v>
      </c>
      <c r="AA534" s="6" t="e">
        <f t="shared" si="275"/>
        <v>#N/A</v>
      </c>
      <c r="AB534" s="6" t="str">
        <f t="shared" si="276"/>
        <v/>
      </c>
      <c r="AC534" s="10">
        <f t="shared" si="277"/>
        <v>1</v>
      </c>
      <c r="AD534" s="6" t="e">
        <f t="shared" si="292"/>
        <v>#N/A</v>
      </c>
      <c r="AE534" s="6" t="e">
        <f t="shared" si="293"/>
        <v>#N/A</v>
      </c>
      <c r="AF534" s="6" t="e">
        <f t="shared" si="278"/>
        <v>#N/A</v>
      </c>
      <c r="AG534" s="6" t="e">
        <f t="shared" si="294"/>
        <v>#N/A</v>
      </c>
      <c r="AH534" s="11" t="str">
        <f t="shared" si="279"/>
        <v xml:space="preserve"> </v>
      </c>
      <c r="AI534" s="6" t="e">
        <f t="shared" si="295"/>
        <v>#N/A</v>
      </c>
      <c r="AJ534" s="6" t="e">
        <f t="shared" si="280"/>
        <v>#N/A</v>
      </c>
      <c r="AK534" s="6" t="e">
        <f t="shared" si="296"/>
        <v>#N/A</v>
      </c>
      <c r="AL534" s="6" t="e">
        <f t="shared" si="267"/>
        <v>#N/A</v>
      </c>
      <c r="AM534" s="6" t="e">
        <f t="shared" si="281"/>
        <v>#N/A</v>
      </c>
      <c r="AN534" s="6" t="e">
        <f t="shared" si="297"/>
        <v>#N/A</v>
      </c>
      <c r="AO534" s="6" t="e">
        <f t="shared" si="268"/>
        <v>#N/A</v>
      </c>
      <c r="AP534" s="6" t="e">
        <f t="shared" si="269"/>
        <v>#N/A</v>
      </c>
      <c r="AQ534" s="6" t="e">
        <f t="shared" si="270"/>
        <v>#N/A</v>
      </c>
      <c r="AR534" s="6">
        <f t="shared" si="282"/>
        <v>0</v>
      </c>
      <c r="AS534" s="6" t="e">
        <f t="shared" si="298"/>
        <v>#N/A</v>
      </c>
      <c r="AT534" s="6" t="str">
        <f t="shared" si="283"/>
        <v/>
      </c>
      <c r="AU534" s="6" t="str">
        <f t="shared" si="284"/>
        <v/>
      </c>
      <c r="AV534" s="6" t="str">
        <f t="shared" si="271"/>
        <v/>
      </c>
      <c r="AW534" s="103"/>
      <c r="BC534" s="3" t="s">
        <v>581</v>
      </c>
    </row>
    <row r="535" spans="1:55" s="12" customFormat="1" ht="13.5" customHeight="1" x14ac:dyDescent="0.2">
      <c r="A535" s="163">
        <v>520</v>
      </c>
      <c r="B535" s="7"/>
      <c r="C535" s="7"/>
      <c r="D535" s="120"/>
      <c r="E535" s="7"/>
      <c r="F535" s="7"/>
      <c r="G535" s="219"/>
      <c r="H535" s="7"/>
      <c r="I535" s="7"/>
      <c r="J535" s="9"/>
      <c r="K535" s="843"/>
      <c r="L535" s="838"/>
      <c r="M535" s="428"/>
      <c r="N535" s="429"/>
      <c r="O535" s="430"/>
      <c r="P535" s="422" t="str">
        <f t="shared" si="285"/>
        <v/>
      </c>
      <c r="Q535" s="422" t="str">
        <f t="shared" si="286"/>
        <v/>
      </c>
      <c r="R535" s="423" t="str">
        <f t="shared" si="287"/>
        <v/>
      </c>
      <c r="S535" s="424" t="str">
        <f t="shared" si="288"/>
        <v/>
      </c>
      <c r="T535" s="425" t="str">
        <f t="shared" si="289"/>
        <v/>
      </c>
      <c r="U535" s="425" t="str">
        <f t="shared" si="290"/>
        <v/>
      </c>
      <c r="V535" s="426" t="str">
        <f t="shared" si="291"/>
        <v/>
      </c>
      <c r="W535" s="38"/>
      <c r="X535" s="29" t="str">
        <f t="shared" si="272"/>
        <v/>
      </c>
      <c r="Y535" s="6" t="e">
        <f t="shared" si="273"/>
        <v>#N/A</v>
      </c>
      <c r="Z535" s="6" t="e">
        <f t="shared" si="274"/>
        <v>#N/A</v>
      </c>
      <c r="AA535" s="6" t="e">
        <f t="shared" si="275"/>
        <v>#N/A</v>
      </c>
      <c r="AB535" s="6" t="str">
        <f t="shared" si="276"/>
        <v/>
      </c>
      <c r="AC535" s="10">
        <f t="shared" si="277"/>
        <v>1</v>
      </c>
      <c r="AD535" s="6" t="e">
        <f t="shared" si="292"/>
        <v>#N/A</v>
      </c>
      <c r="AE535" s="6" t="e">
        <f t="shared" si="293"/>
        <v>#N/A</v>
      </c>
      <c r="AF535" s="6" t="e">
        <f t="shared" si="278"/>
        <v>#N/A</v>
      </c>
      <c r="AG535" s="6" t="e">
        <f t="shared" si="294"/>
        <v>#N/A</v>
      </c>
      <c r="AH535" s="11" t="str">
        <f t="shared" si="279"/>
        <v xml:space="preserve"> </v>
      </c>
      <c r="AI535" s="6" t="e">
        <f t="shared" si="295"/>
        <v>#N/A</v>
      </c>
      <c r="AJ535" s="6" t="e">
        <f t="shared" si="280"/>
        <v>#N/A</v>
      </c>
      <c r="AK535" s="6" t="e">
        <f t="shared" si="296"/>
        <v>#N/A</v>
      </c>
      <c r="AL535" s="6" t="e">
        <f t="shared" si="267"/>
        <v>#N/A</v>
      </c>
      <c r="AM535" s="6" t="e">
        <f t="shared" si="281"/>
        <v>#N/A</v>
      </c>
      <c r="AN535" s="6" t="e">
        <f t="shared" si="297"/>
        <v>#N/A</v>
      </c>
      <c r="AO535" s="6" t="e">
        <f t="shared" si="268"/>
        <v>#N/A</v>
      </c>
      <c r="AP535" s="6" t="e">
        <f t="shared" si="269"/>
        <v>#N/A</v>
      </c>
      <c r="AQ535" s="6" t="e">
        <f t="shared" si="270"/>
        <v>#N/A</v>
      </c>
      <c r="AR535" s="6">
        <f t="shared" si="282"/>
        <v>0</v>
      </c>
      <c r="AS535" s="6" t="e">
        <f t="shared" si="298"/>
        <v>#N/A</v>
      </c>
      <c r="AT535" s="6" t="str">
        <f t="shared" si="283"/>
        <v/>
      </c>
      <c r="AU535" s="6" t="str">
        <f t="shared" si="284"/>
        <v/>
      </c>
      <c r="AV535" s="6" t="str">
        <f t="shared" si="271"/>
        <v/>
      </c>
      <c r="AW535" s="103"/>
      <c r="BC535" s="3" t="s">
        <v>461</v>
      </c>
    </row>
    <row r="536" spans="1:55" s="12" customFormat="1" ht="13.5" customHeight="1" x14ac:dyDescent="0.2">
      <c r="A536" s="163">
        <v>521</v>
      </c>
      <c r="B536" s="7"/>
      <c r="C536" s="7"/>
      <c r="D536" s="120"/>
      <c r="E536" s="7"/>
      <c r="F536" s="7"/>
      <c r="G536" s="219"/>
      <c r="H536" s="7"/>
      <c r="I536" s="7"/>
      <c r="J536" s="9"/>
      <c r="K536" s="843"/>
      <c r="L536" s="838"/>
      <c r="M536" s="428"/>
      <c r="N536" s="429"/>
      <c r="O536" s="430"/>
      <c r="P536" s="422" t="str">
        <f t="shared" si="285"/>
        <v/>
      </c>
      <c r="Q536" s="422" t="str">
        <f t="shared" si="286"/>
        <v/>
      </c>
      <c r="R536" s="423" t="str">
        <f t="shared" si="287"/>
        <v/>
      </c>
      <c r="S536" s="424" t="str">
        <f t="shared" si="288"/>
        <v/>
      </c>
      <c r="T536" s="425" t="str">
        <f t="shared" si="289"/>
        <v/>
      </c>
      <c r="U536" s="425" t="str">
        <f t="shared" si="290"/>
        <v/>
      </c>
      <c r="V536" s="426" t="str">
        <f t="shared" si="291"/>
        <v/>
      </c>
      <c r="W536" s="38"/>
      <c r="X536" s="29" t="str">
        <f t="shared" si="272"/>
        <v/>
      </c>
      <c r="Y536" s="6" t="e">
        <f t="shared" si="273"/>
        <v>#N/A</v>
      </c>
      <c r="Z536" s="6" t="e">
        <f t="shared" si="274"/>
        <v>#N/A</v>
      </c>
      <c r="AA536" s="6" t="e">
        <f t="shared" si="275"/>
        <v>#N/A</v>
      </c>
      <c r="AB536" s="6" t="str">
        <f t="shared" si="276"/>
        <v/>
      </c>
      <c r="AC536" s="10">
        <f t="shared" si="277"/>
        <v>1</v>
      </c>
      <c r="AD536" s="6" t="e">
        <f t="shared" si="292"/>
        <v>#N/A</v>
      </c>
      <c r="AE536" s="6" t="e">
        <f t="shared" si="293"/>
        <v>#N/A</v>
      </c>
      <c r="AF536" s="6" t="e">
        <f t="shared" si="278"/>
        <v>#N/A</v>
      </c>
      <c r="AG536" s="6" t="e">
        <f t="shared" si="294"/>
        <v>#N/A</v>
      </c>
      <c r="AH536" s="11" t="str">
        <f t="shared" si="279"/>
        <v xml:space="preserve"> </v>
      </c>
      <c r="AI536" s="6" t="e">
        <f t="shared" si="295"/>
        <v>#N/A</v>
      </c>
      <c r="AJ536" s="6" t="e">
        <f t="shared" si="280"/>
        <v>#N/A</v>
      </c>
      <c r="AK536" s="6" t="e">
        <f t="shared" si="296"/>
        <v>#N/A</v>
      </c>
      <c r="AL536" s="6" t="e">
        <f t="shared" si="267"/>
        <v>#N/A</v>
      </c>
      <c r="AM536" s="6" t="e">
        <f t="shared" si="281"/>
        <v>#N/A</v>
      </c>
      <c r="AN536" s="6" t="e">
        <f t="shared" si="297"/>
        <v>#N/A</v>
      </c>
      <c r="AO536" s="6" t="e">
        <f t="shared" si="268"/>
        <v>#N/A</v>
      </c>
      <c r="AP536" s="6" t="e">
        <f t="shared" si="269"/>
        <v>#N/A</v>
      </c>
      <c r="AQ536" s="6" t="e">
        <f t="shared" si="270"/>
        <v>#N/A</v>
      </c>
      <c r="AR536" s="6">
        <f t="shared" si="282"/>
        <v>0</v>
      </c>
      <c r="AS536" s="6" t="e">
        <f t="shared" si="298"/>
        <v>#N/A</v>
      </c>
      <c r="AT536" s="6" t="str">
        <f t="shared" si="283"/>
        <v/>
      </c>
      <c r="AU536" s="6" t="str">
        <f t="shared" si="284"/>
        <v/>
      </c>
      <c r="AV536" s="6" t="str">
        <f t="shared" si="271"/>
        <v/>
      </c>
      <c r="AW536" s="103"/>
      <c r="BC536" s="3" t="s">
        <v>471</v>
      </c>
    </row>
    <row r="537" spans="1:55" s="12" customFormat="1" ht="13.5" customHeight="1" x14ac:dyDescent="0.2">
      <c r="A537" s="163">
        <v>522</v>
      </c>
      <c r="B537" s="7"/>
      <c r="C537" s="7"/>
      <c r="D537" s="120"/>
      <c r="E537" s="7"/>
      <c r="F537" s="7"/>
      <c r="G537" s="219"/>
      <c r="H537" s="7"/>
      <c r="I537" s="7"/>
      <c r="J537" s="9"/>
      <c r="K537" s="843"/>
      <c r="L537" s="838"/>
      <c r="M537" s="428"/>
      <c r="N537" s="429"/>
      <c r="O537" s="430"/>
      <c r="P537" s="422" t="str">
        <f t="shared" si="285"/>
        <v/>
      </c>
      <c r="Q537" s="422" t="str">
        <f t="shared" si="286"/>
        <v/>
      </c>
      <c r="R537" s="423" t="str">
        <f t="shared" si="287"/>
        <v/>
      </c>
      <c r="S537" s="424" t="str">
        <f t="shared" si="288"/>
        <v/>
      </c>
      <c r="T537" s="425" t="str">
        <f t="shared" si="289"/>
        <v/>
      </c>
      <c r="U537" s="425" t="str">
        <f t="shared" si="290"/>
        <v/>
      </c>
      <c r="V537" s="426" t="str">
        <f t="shared" si="291"/>
        <v/>
      </c>
      <c r="W537" s="38"/>
      <c r="X537" s="29" t="str">
        <f t="shared" si="272"/>
        <v/>
      </c>
      <c r="Y537" s="6" t="e">
        <f t="shared" si="273"/>
        <v>#N/A</v>
      </c>
      <c r="Z537" s="6" t="e">
        <f t="shared" si="274"/>
        <v>#N/A</v>
      </c>
      <c r="AA537" s="6" t="e">
        <f t="shared" si="275"/>
        <v>#N/A</v>
      </c>
      <c r="AB537" s="6" t="str">
        <f t="shared" si="276"/>
        <v/>
      </c>
      <c r="AC537" s="10">
        <f t="shared" si="277"/>
        <v>1</v>
      </c>
      <c r="AD537" s="6" t="e">
        <f t="shared" si="292"/>
        <v>#N/A</v>
      </c>
      <c r="AE537" s="6" t="e">
        <f t="shared" si="293"/>
        <v>#N/A</v>
      </c>
      <c r="AF537" s="6" t="e">
        <f t="shared" si="278"/>
        <v>#N/A</v>
      </c>
      <c r="AG537" s="6" t="e">
        <f t="shared" si="294"/>
        <v>#N/A</v>
      </c>
      <c r="AH537" s="11" t="str">
        <f t="shared" si="279"/>
        <v xml:space="preserve"> </v>
      </c>
      <c r="AI537" s="6" t="e">
        <f t="shared" si="295"/>
        <v>#N/A</v>
      </c>
      <c r="AJ537" s="6" t="e">
        <f t="shared" si="280"/>
        <v>#N/A</v>
      </c>
      <c r="AK537" s="6" t="e">
        <f t="shared" si="296"/>
        <v>#N/A</v>
      </c>
      <c r="AL537" s="6" t="e">
        <f t="shared" si="267"/>
        <v>#N/A</v>
      </c>
      <c r="AM537" s="6" t="e">
        <f t="shared" si="281"/>
        <v>#N/A</v>
      </c>
      <c r="AN537" s="6" t="e">
        <f t="shared" si="297"/>
        <v>#N/A</v>
      </c>
      <c r="AO537" s="6" t="e">
        <f t="shared" si="268"/>
        <v>#N/A</v>
      </c>
      <c r="AP537" s="6" t="e">
        <f t="shared" si="269"/>
        <v>#N/A</v>
      </c>
      <c r="AQ537" s="6" t="e">
        <f t="shared" si="270"/>
        <v>#N/A</v>
      </c>
      <c r="AR537" s="6">
        <f t="shared" si="282"/>
        <v>0</v>
      </c>
      <c r="AS537" s="6" t="e">
        <f t="shared" si="298"/>
        <v>#N/A</v>
      </c>
      <c r="AT537" s="6" t="str">
        <f t="shared" si="283"/>
        <v/>
      </c>
      <c r="AU537" s="6" t="str">
        <f t="shared" si="284"/>
        <v/>
      </c>
      <c r="AV537" s="6" t="str">
        <f t="shared" si="271"/>
        <v/>
      </c>
      <c r="AW537" s="103"/>
      <c r="BC537" s="3" t="s">
        <v>483</v>
      </c>
    </row>
    <row r="538" spans="1:55" s="12" customFormat="1" ht="13.5" customHeight="1" x14ac:dyDescent="0.2">
      <c r="A538" s="163">
        <v>523</v>
      </c>
      <c r="B538" s="7"/>
      <c r="C538" s="7"/>
      <c r="D538" s="120"/>
      <c r="E538" s="7"/>
      <c r="F538" s="7"/>
      <c r="G538" s="219"/>
      <c r="H538" s="7"/>
      <c r="I538" s="7"/>
      <c r="J538" s="9"/>
      <c r="K538" s="843"/>
      <c r="L538" s="838"/>
      <c r="M538" s="428"/>
      <c r="N538" s="429"/>
      <c r="O538" s="430"/>
      <c r="P538" s="422" t="str">
        <f t="shared" si="285"/>
        <v/>
      </c>
      <c r="Q538" s="422" t="str">
        <f t="shared" si="286"/>
        <v/>
      </c>
      <c r="R538" s="423" t="str">
        <f t="shared" si="287"/>
        <v/>
      </c>
      <c r="S538" s="424" t="str">
        <f t="shared" si="288"/>
        <v/>
      </c>
      <c r="T538" s="425" t="str">
        <f t="shared" si="289"/>
        <v/>
      </c>
      <c r="U538" s="425" t="str">
        <f t="shared" si="290"/>
        <v/>
      </c>
      <c r="V538" s="426" t="str">
        <f t="shared" si="291"/>
        <v/>
      </c>
      <c r="W538" s="38"/>
      <c r="X538" s="29" t="str">
        <f t="shared" si="272"/>
        <v/>
      </c>
      <c r="Y538" s="6" t="e">
        <f t="shared" si="273"/>
        <v>#N/A</v>
      </c>
      <c r="Z538" s="6" t="e">
        <f t="shared" si="274"/>
        <v>#N/A</v>
      </c>
      <c r="AA538" s="6" t="e">
        <f t="shared" si="275"/>
        <v>#N/A</v>
      </c>
      <c r="AB538" s="6" t="str">
        <f t="shared" si="276"/>
        <v/>
      </c>
      <c r="AC538" s="10">
        <f t="shared" si="277"/>
        <v>1</v>
      </c>
      <c r="AD538" s="6" t="e">
        <f t="shared" si="292"/>
        <v>#N/A</v>
      </c>
      <c r="AE538" s="6" t="e">
        <f t="shared" si="293"/>
        <v>#N/A</v>
      </c>
      <c r="AF538" s="6" t="e">
        <f t="shared" si="278"/>
        <v>#N/A</v>
      </c>
      <c r="AG538" s="6" t="e">
        <f t="shared" si="294"/>
        <v>#N/A</v>
      </c>
      <c r="AH538" s="11" t="str">
        <f t="shared" si="279"/>
        <v xml:space="preserve"> </v>
      </c>
      <c r="AI538" s="6" t="e">
        <f t="shared" si="295"/>
        <v>#N/A</v>
      </c>
      <c r="AJ538" s="6" t="e">
        <f t="shared" si="280"/>
        <v>#N/A</v>
      </c>
      <c r="AK538" s="6" t="e">
        <f t="shared" si="296"/>
        <v>#N/A</v>
      </c>
      <c r="AL538" s="6" t="e">
        <f t="shared" si="267"/>
        <v>#N/A</v>
      </c>
      <c r="AM538" s="6" t="e">
        <f t="shared" si="281"/>
        <v>#N/A</v>
      </c>
      <c r="AN538" s="6" t="e">
        <f t="shared" si="297"/>
        <v>#N/A</v>
      </c>
      <c r="AO538" s="6" t="e">
        <f t="shared" si="268"/>
        <v>#N/A</v>
      </c>
      <c r="AP538" s="6" t="e">
        <f t="shared" si="269"/>
        <v>#N/A</v>
      </c>
      <c r="AQ538" s="6" t="e">
        <f t="shared" si="270"/>
        <v>#N/A</v>
      </c>
      <c r="AR538" s="6">
        <f t="shared" si="282"/>
        <v>0</v>
      </c>
      <c r="AS538" s="6" t="e">
        <f t="shared" si="298"/>
        <v>#N/A</v>
      </c>
      <c r="AT538" s="6" t="str">
        <f t="shared" si="283"/>
        <v/>
      </c>
      <c r="AU538" s="6" t="str">
        <f t="shared" si="284"/>
        <v/>
      </c>
      <c r="AV538" s="6" t="str">
        <f t="shared" si="271"/>
        <v/>
      </c>
      <c r="AW538" s="103"/>
      <c r="BC538" s="3" t="s">
        <v>374</v>
      </c>
    </row>
    <row r="539" spans="1:55" s="12" customFormat="1" ht="13.5" customHeight="1" x14ac:dyDescent="0.2">
      <c r="A539" s="163">
        <v>524</v>
      </c>
      <c r="B539" s="7"/>
      <c r="C539" s="7"/>
      <c r="D539" s="120"/>
      <c r="E539" s="7"/>
      <c r="F539" s="7"/>
      <c r="G539" s="219"/>
      <c r="H539" s="7"/>
      <c r="I539" s="7"/>
      <c r="J539" s="9"/>
      <c r="K539" s="843"/>
      <c r="L539" s="838"/>
      <c r="M539" s="428"/>
      <c r="N539" s="429"/>
      <c r="O539" s="430"/>
      <c r="P539" s="422" t="str">
        <f t="shared" si="285"/>
        <v/>
      </c>
      <c r="Q539" s="422" t="str">
        <f t="shared" si="286"/>
        <v/>
      </c>
      <c r="R539" s="423" t="str">
        <f t="shared" si="287"/>
        <v/>
      </c>
      <c r="S539" s="424" t="str">
        <f t="shared" si="288"/>
        <v/>
      </c>
      <c r="T539" s="425" t="str">
        <f t="shared" si="289"/>
        <v/>
      </c>
      <c r="U539" s="425" t="str">
        <f t="shared" si="290"/>
        <v/>
      </c>
      <c r="V539" s="426" t="str">
        <f t="shared" si="291"/>
        <v/>
      </c>
      <c r="W539" s="38"/>
      <c r="X539" s="29" t="str">
        <f t="shared" si="272"/>
        <v/>
      </c>
      <c r="Y539" s="6" t="e">
        <f t="shared" si="273"/>
        <v>#N/A</v>
      </c>
      <c r="Z539" s="6" t="e">
        <f t="shared" si="274"/>
        <v>#N/A</v>
      </c>
      <c r="AA539" s="6" t="e">
        <f t="shared" si="275"/>
        <v>#N/A</v>
      </c>
      <c r="AB539" s="6" t="str">
        <f t="shared" si="276"/>
        <v/>
      </c>
      <c r="AC539" s="10">
        <f t="shared" si="277"/>
        <v>1</v>
      </c>
      <c r="AD539" s="6" t="e">
        <f t="shared" si="292"/>
        <v>#N/A</v>
      </c>
      <c r="AE539" s="6" t="e">
        <f t="shared" si="293"/>
        <v>#N/A</v>
      </c>
      <c r="AF539" s="6" t="e">
        <f t="shared" si="278"/>
        <v>#N/A</v>
      </c>
      <c r="AG539" s="6" t="e">
        <f t="shared" si="294"/>
        <v>#N/A</v>
      </c>
      <c r="AH539" s="11" t="str">
        <f t="shared" si="279"/>
        <v xml:space="preserve"> </v>
      </c>
      <c r="AI539" s="6" t="e">
        <f t="shared" si="295"/>
        <v>#N/A</v>
      </c>
      <c r="AJ539" s="6" t="e">
        <f t="shared" si="280"/>
        <v>#N/A</v>
      </c>
      <c r="AK539" s="6" t="e">
        <f t="shared" si="296"/>
        <v>#N/A</v>
      </c>
      <c r="AL539" s="6" t="e">
        <f t="shared" si="267"/>
        <v>#N/A</v>
      </c>
      <c r="AM539" s="6" t="e">
        <f t="shared" si="281"/>
        <v>#N/A</v>
      </c>
      <c r="AN539" s="6" t="e">
        <f t="shared" si="297"/>
        <v>#N/A</v>
      </c>
      <c r="AO539" s="6" t="e">
        <f t="shared" si="268"/>
        <v>#N/A</v>
      </c>
      <c r="AP539" s="6" t="e">
        <f t="shared" si="269"/>
        <v>#N/A</v>
      </c>
      <c r="AQ539" s="6" t="e">
        <f t="shared" si="270"/>
        <v>#N/A</v>
      </c>
      <c r="AR539" s="6">
        <f t="shared" si="282"/>
        <v>0</v>
      </c>
      <c r="AS539" s="6" t="e">
        <f t="shared" si="298"/>
        <v>#N/A</v>
      </c>
      <c r="AT539" s="6" t="str">
        <f t="shared" si="283"/>
        <v/>
      </c>
      <c r="AU539" s="6" t="str">
        <f t="shared" si="284"/>
        <v/>
      </c>
      <c r="AV539" s="6" t="str">
        <f t="shared" si="271"/>
        <v/>
      </c>
      <c r="AW539" s="103"/>
      <c r="BC539" s="3" t="s">
        <v>370</v>
      </c>
    </row>
    <row r="540" spans="1:55" s="12" customFormat="1" ht="13.5" customHeight="1" x14ac:dyDescent="0.2">
      <c r="A540" s="163">
        <v>525</v>
      </c>
      <c r="B540" s="7"/>
      <c r="C540" s="7"/>
      <c r="D540" s="120"/>
      <c r="E540" s="7"/>
      <c r="F540" s="7"/>
      <c r="G540" s="219"/>
      <c r="H540" s="7"/>
      <c r="I540" s="7"/>
      <c r="J540" s="9"/>
      <c r="K540" s="843"/>
      <c r="L540" s="838"/>
      <c r="M540" s="428"/>
      <c r="N540" s="429"/>
      <c r="O540" s="430"/>
      <c r="P540" s="422" t="str">
        <f t="shared" si="285"/>
        <v/>
      </c>
      <c r="Q540" s="422" t="str">
        <f t="shared" si="286"/>
        <v/>
      </c>
      <c r="R540" s="423" t="str">
        <f t="shared" si="287"/>
        <v/>
      </c>
      <c r="S540" s="424" t="str">
        <f t="shared" si="288"/>
        <v/>
      </c>
      <c r="T540" s="425" t="str">
        <f t="shared" si="289"/>
        <v/>
      </c>
      <c r="U540" s="425" t="str">
        <f t="shared" si="290"/>
        <v/>
      </c>
      <c r="V540" s="426" t="str">
        <f t="shared" si="291"/>
        <v/>
      </c>
      <c r="W540" s="38"/>
      <c r="X540" s="29" t="str">
        <f t="shared" si="272"/>
        <v/>
      </c>
      <c r="Y540" s="6" t="e">
        <f t="shared" si="273"/>
        <v>#N/A</v>
      </c>
      <c r="Z540" s="6" t="e">
        <f t="shared" si="274"/>
        <v>#N/A</v>
      </c>
      <c r="AA540" s="6" t="e">
        <f t="shared" si="275"/>
        <v>#N/A</v>
      </c>
      <c r="AB540" s="6" t="str">
        <f t="shared" si="276"/>
        <v/>
      </c>
      <c r="AC540" s="10">
        <f t="shared" si="277"/>
        <v>1</v>
      </c>
      <c r="AD540" s="6" t="e">
        <f t="shared" si="292"/>
        <v>#N/A</v>
      </c>
      <c r="AE540" s="6" t="e">
        <f t="shared" si="293"/>
        <v>#N/A</v>
      </c>
      <c r="AF540" s="6" t="e">
        <f t="shared" si="278"/>
        <v>#N/A</v>
      </c>
      <c r="AG540" s="6" t="e">
        <f t="shared" si="294"/>
        <v>#N/A</v>
      </c>
      <c r="AH540" s="11" t="str">
        <f t="shared" si="279"/>
        <v xml:space="preserve"> </v>
      </c>
      <c r="AI540" s="6" t="e">
        <f t="shared" si="295"/>
        <v>#N/A</v>
      </c>
      <c r="AJ540" s="6" t="e">
        <f t="shared" si="280"/>
        <v>#N/A</v>
      </c>
      <c r="AK540" s="6" t="e">
        <f t="shared" si="296"/>
        <v>#N/A</v>
      </c>
      <c r="AL540" s="6" t="e">
        <f t="shared" si="267"/>
        <v>#N/A</v>
      </c>
      <c r="AM540" s="6" t="e">
        <f t="shared" si="281"/>
        <v>#N/A</v>
      </c>
      <c r="AN540" s="6" t="e">
        <f t="shared" si="297"/>
        <v>#N/A</v>
      </c>
      <c r="AO540" s="6" t="e">
        <f t="shared" si="268"/>
        <v>#N/A</v>
      </c>
      <c r="AP540" s="6" t="e">
        <f t="shared" si="269"/>
        <v>#N/A</v>
      </c>
      <c r="AQ540" s="6" t="e">
        <f t="shared" si="270"/>
        <v>#N/A</v>
      </c>
      <c r="AR540" s="6">
        <f t="shared" si="282"/>
        <v>0</v>
      </c>
      <c r="AS540" s="6" t="e">
        <f t="shared" si="298"/>
        <v>#N/A</v>
      </c>
      <c r="AT540" s="6" t="str">
        <f t="shared" si="283"/>
        <v/>
      </c>
      <c r="AU540" s="6" t="str">
        <f t="shared" si="284"/>
        <v/>
      </c>
      <c r="AV540" s="6" t="str">
        <f t="shared" si="271"/>
        <v/>
      </c>
      <c r="AW540" s="103"/>
      <c r="BC540" s="3" t="s">
        <v>504</v>
      </c>
    </row>
    <row r="541" spans="1:55" s="12" customFormat="1" ht="13.5" customHeight="1" x14ac:dyDescent="0.2">
      <c r="A541" s="163">
        <v>526</v>
      </c>
      <c r="B541" s="7"/>
      <c r="C541" s="7"/>
      <c r="D541" s="120"/>
      <c r="E541" s="7"/>
      <c r="F541" s="7"/>
      <c r="G541" s="219"/>
      <c r="H541" s="7"/>
      <c r="I541" s="7"/>
      <c r="J541" s="9"/>
      <c r="K541" s="843"/>
      <c r="L541" s="838"/>
      <c r="M541" s="428"/>
      <c r="N541" s="429"/>
      <c r="O541" s="430"/>
      <c r="P541" s="422" t="str">
        <f t="shared" si="285"/>
        <v/>
      </c>
      <c r="Q541" s="422" t="str">
        <f t="shared" si="286"/>
        <v/>
      </c>
      <c r="R541" s="423" t="str">
        <f t="shared" si="287"/>
        <v/>
      </c>
      <c r="S541" s="424" t="str">
        <f t="shared" si="288"/>
        <v/>
      </c>
      <c r="T541" s="425" t="str">
        <f t="shared" si="289"/>
        <v/>
      </c>
      <c r="U541" s="425" t="str">
        <f t="shared" si="290"/>
        <v/>
      </c>
      <c r="V541" s="426" t="str">
        <f t="shared" si="291"/>
        <v/>
      </c>
      <c r="W541" s="38"/>
      <c r="X541" s="29" t="str">
        <f t="shared" si="272"/>
        <v/>
      </c>
      <c r="Y541" s="6" t="e">
        <f t="shared" si="273"/>
        <v>#N/A</v>
      </c>
      <c r="Z541" s="6" t="e">
        <f t="shared" si="274"/>
        <v>#N/A</v>
      </c>
      <c r="AA541" s="6" t="e">
        <f t="shared" si="275"/>
        <v>#N/A</v>
      </c>
      <c r="AB541" s="6" t="str">
        <f t="shared" si="276"/>
        <v/>
      </c>
      <c r="AC541" s="10">
        <f t="shared" si="277"/>
        <v>1</v>
      </c>
      <c r="AD541" s="6" t="e">
        <f t="shared" si="292"/>
        <v>#N/A</v>
      </c>
      <c r="AE541" s="6" t="e">
        <f t="shared" si="293"/>
        <v>#N/A</v>
      </c>
      <c r="AF541" s="6" t="e">
        <f t="shared" si="278"/>
        <v>#N/A</v>
      </c>
      <c r="AG541" s="6" t="e">
        <f t="shared" si="294"/>
        <v>#N/A</v>
      </c>
      <c r="AH541" s="11" t="str">
        <f t="shared" si="279"/>
        <v xml:space="preserve"> </v>
      </c>
      <c r="AI541" s="6" t="e">
        <f t="shared" si="295"/>
        <v>#N/A</v>
      </c>
      <c r="AJ541" s="6" t="e">
        <f t="shared" si="280"/>
        <v>#N/A</v>
      </c>
      <c r="AK541" s="6" t="e">
        <f t="shared" si="296"/>
        <v>#N/A</v>
      </c>
      <c r="AL541" s="6" t="e">
        <f t="shared" si="267"/>
        <v>#N/A</v>
      </c>
      <c r="AM541" s="6" t="e">
        <f t="shared" si="281"/>
        <v>#N/A</v>
      </c>
      <c r="AN541" s="6" t="e">
        <f t="shared" si="297"/>
        <v>#N/A</v>
      </c>
      <c r="AO541" s="6" t="e">
        <f t="shared" si="268"/>
        <v>#N/A</v>
      </c>
      <c r="AP541" s="6" t="e">
        <f t="shared" si="269"/>
        <v>#N/A</v>
      </c>
      <c r="AQ541" s="6" t="e">
        <f t="shared" si="270"/>
        <v>#N/A</v>
      </c>
      <c r="AR541" s="6">
        <f t="shared" si="282"/>
        <v>0</v>
      </c>
      <c r="AS541" s="6" t="e">
        <f t="shared" si="298"/>
        <v>#N/A</v>
      </c>
      <c r="AT541" s="6" t="str">
        <f t="shared" si="283"/>
        <v/>
      </c>
      <c r="AU541" s="6" t="str">
        <f t="shared" si="284"/>
        <v/>
      </c>
      <c r="AV541" s="6" t="str">
        <f t="shared" si="271"/>
        <v/>
      </c>
      <c r="AW541" s="103"/>
      <c r="BC541" s="3" t="s">
        <v>1246</v>
      </c>
    </row>
    <row r="542" spans="1:55" s="12" customFormat="1" ht="13.5" customHeight="1" x14ac:dyDescent="0.2">
      <c r="A542" s="163">
        <v>527</v>
      </c>
      <c r="B542" s="7"/>
      <c r="C542" s="7"/>
      <c r="D542" s="120"/>
      <c r="E542" s="7"/>
      <c r="F542" s="7"/>
      <c r="G542" s="219"/>
      <c r="H542" s="7"/>
      <c r="I542" s="7"/>
      <c r="J542" s="9"/>
      <c r="K542" s="843"/>
      <c r="L542" s="838"/>
      <c r="M542" s="428"/>
      <c r="N542" s="429"/>
      <c r="O542" s="430"/>
      <c r="P542" s="422" t="str">
        <f t="shared" si="285"/>
        <v/>
      </c>
      <c r="Q542" s="422" t="str">
        <f t="shared" si="286"/>
        <v/>
      </c>
      <c r="R542" s="423" t="str">
        <f t="shared" si="287"/>
        <v/>
      </c>
      <c r="S542" s="424" t="str">
        <f t="shared" si="288"/>
        <v/>
      </c>
      <c r="T542" s="425" t="str">
        <f t="shared" si="289"/>
        <v/>
      </c>
      <c r="U542" s="425" t="str">
        <f t="shared" si="290"/>
        <v/>
      </c>
      <c r="V542" s="426" t="str">
        <f t="shared" si="291"/>
        <v/>
      </c>
      <c r="W542" s="38"/>
      <c r="X542" s="29" t="str">
        <f t="shared" si="272"/>
        <v/>
      </c>
      <c r="Y542" s="6" t="e">
        <f t="shared" si="273"/>
        <v>#N/A</v>
      </c>
      <c r="Z542" s="6" t="e">
        <f t="shared" si="274"/>
        <v>#N/A</v>
      </c>
      <c r="AA542" s="6" t="e">
        <f t="shared" si="275"/>
        <v>#N/A</v>
      </c>
      <c r="AB542" s="6" t="str">
        <f t="shared" si="276"/>
        <v/>
      </c>
      <c r="AC542" s="10">
        <f t="shared" si="277"/>
        <v>1</v>
      </c>
      <c r="AD542" s="6" t="e">
        <f t="shared" si="292"/>
        <v>#N/A</v>
      </c>
      <c r="AE542" s="6" t="e">
        <f t="shared" si="293"/>
        <v>#N/A</v>
      </c>
      <c r="AF542" s="6" t="e">
        <f t="shared" si="278"/>
        <v>#N/A</v>
      </c>
      <c r="AG542" s="6" t="e">
        <f t="shared" si="294"/>
        <v>#N/A</v>
      </c>
      <c r="AH542" s="11" t="str">
        <f t="shared" si="279"/>
        <v xml:space="preserve"> </v>
      </c>
      <c r="AI542" s="6" t="e">
        <f t="shared" si="295"/>
        <v>#N/A</v>
      </c>
      <c r="AJ542" s="6" t="e">
        <f t="shared" si="280"/>
        <v>#N/A</v>
      </c>
      <c r="AK542" s="6" t="e">
        <f t="shared" si="296"/>
        <v>#N/A</v>
      </c>
      <c r="AL542" s="6" t="e">
        <f t="shared" si="267"/>
        <v>#N/A</v>
      </c>
      <c r="AM542" s="6" t="e">
        <f t="shared" si="281"/>
        <v>#N/A</v>
      </c>
      <c r="AN542" s="6" t="e">
        <f t="shared" si="297"/>
        <v>#N/A</v>
      </c>
      <c r="AO542" s="6" t="e">
        <f t="shared" si="268"/>
        <v>#N/A</v>
      </c>
      <c r="AP542" s="6" t="e">
        <f t="shared" si="269"/>
        <v>#N/A</v>
      </c>
      <c r="AQ542" s="6" t="e">
        <f t="shared" si="270"/>
        <v>#N/A</v>
      </c>
      <c r="AR542" s="6">
        <f t="shared" si="282"/>
        <v>0</v>
      </c>
      <c r="AS542" s="6" t="e">
        <f t="shared" si="298"/>
        <v>#N/A</v>
      </c>
      <c r="AT542" s="6" t="str">
        <f t="shared" si="283"/>
        <v/>
      </c>
      <c r="AU542" s="6" t="str">
        <f t="shared" si="284"/>
        <v/>
      </c>
      <c r="AV542" s="6" t="str">
        <f t="shared" si="271"/>
        <v/>
      </c>
      <c r="AW542" s="103"/>
      <c r="BC542" s="3" t="s">
        <v>1247</v>
      </c>
    </row>
    <row r="543" spans="1:55" s="12" customFormat="1" ht="13.5" customHeight="1" x14ac:dyDescent="0.2">
      <c r="A543" s="163">
        <v>528</v>
      </c>
      <c r="B543" s="7"/>
      <c r="C543" s="7"/>
      <c r="D543" s="120"/>
      <c r="E543" s="7"/>
      <c r="F543" s="7"/>
      <c r="G543" s="219"/>
      <c r="H543" s="7"/>
      <c r="I543" s="7"/>
      <c r="J543" s="9"/>
      <c r="K543" s="843"/>
      <c r="L543" s="838"/>
      <c r="M543" s="428"/>
      <c r="N543" s="429"/>
      <c r="O543" s="430"/>
      <c r="P543" s="422" t="str">
        <f t="shared" si="285"/>
        <v/>
      </c>
      <c r="Q543" s="422" t="str">
        <f t="shared" si="286"/>
        <v/>
      </c>
      <c r="R543" s="423" t="str">
        <f t="shared" si="287"/>
        <v/>
      </c>
      <c r="S543" s="424" t="str">
        <f t="shared" si="288"/>
        <v/>
      </c>
      <c r="T543" s="425" t="str">
        <f t="shared" si="289"/>
        <v/>
      </c>
      <c r="U543" s="425" t="str">
        <f t="shared" si="290"/>
        <v/>
      </c>
      <c r="V543" s="426" t="str">
        <f t="shared" si="291"/>
        <v/>
      </c>
      <c r="W543" s="38"/>
      <c r="X543" s="29" t="str">
        <f t="shared" si="272"/>
        <v/>
      </c>
      <c r="Y543" s="6" t="e">
        <f t="shared" si="273"/>
        <v>#N/A</v>
      </c>
      <c r="Z543" s="6" t="e">
        <f t="shared" si="274"/>
        <v>#N/A</v>
      </c>
      <c r="AA543" s="6" t="e">
        <f t="shared" si="275"/>
        <v>#N/A</v>
      </c>
      <c r="AB543" s="6" t="str">
        <f t="shared" si="276"/>
        <v/>
      </c>
      <c r="AC543" s="10">
        <f t="shared" si="277"/>
        <v>1</v>
      </c>
      <c r="AD543" s="6" t="e">
        <f t="shared" si="292"/>
        <v>#N/A</v>
      </c>
      <c r="AE543" s="6" t="e">
        <f t="shared" si="293"/>
        <v>#N/A</v>
      </c>
      <c r="AF543" s="6" t="e">
        <f t="shared" si="278"/>
        <v>#N/A</v>
      </c>
      <c r="AG543" s="6" t="e">
        <f t="shared" si="294"/>
        <v>#N/A</v>
      </c>
      <c r="AH543" s="11" t="str">
        <f t="shared" si="279"/>
        <v xml:space="preserve"> </v>
      </c>
      <c r="AI543" s="6" t="e">
        <f t="shared" si="295"/>
        <v>#N/A</v>
      </c>
      <c r="AJ543" s="6" t="e">
        <f t="shared" si="280"/>
        <v>#N/A</v>
      </c>
      <c r="AK543" s="6" t="e">
        <f t="shared" si="296"/>
        <v>#N/A</v>
      </c>
      <c r="AL543" s="6" t="e">
        <f t="shared" si="267"/>
        <v>#N/A</v>
      </c>
      <c r="AM543" s="6" t="e">
        <f t="shared" si="281"/>
        <v>#N/A</v>
      </c>
      <c r="AN543" s="6" t="e">
        <f t="shared" si="297"/>
        <v>#N/A</v>
      </c>
      <c r="AO543" s="6" t="e">
        <f t="shared" si="268"/>
        <v>#N/A</v>
      </c>
      <c r="AP543" s="6" t="e">
        <f t="shared" si="269"/>
        <v>#N/A</v>
      </c>
      <c r="AQ543" s="6" t="e">
        <f t="shared" si="270"/>
        <v>#N/A</v>
      </c>
      <c r="AR543" s="6">
        <f t="shared" si="282"/>
        <v>0</v>
      </c>
      <c r="AS543" s="6" t="e">
        <f t="shared" si="298"/>
        <v>#N/A</v>
      </c>
      <c r="AT543" s="6" t="str">
        <f t="shared" si="283"/>
        <v/>
      </c>
      <c r="AU543" s="6" t="str">
        <f t="shared" si="284"/>
        <v/>
      </c>
      <c r="AV543" s="6" t="str">
        <f t="shared" si="271"/>
        <v/>
      </c>
      <c r="AW543" s="103"/>
      <c r="BC543" s="3" t="s">
        <v>1248</v>
      </c>
    </row>
    <row r="544" spans="1:55" s="12" customFormat="1" ht="13.5" customHeight="1" x14ac:dyDescent="0.2">
      <c r="A544" s="163">
        <v>529</v>
      </c>
      <c r="B544" s="7"/>
      <c r="C544" s="7"/>
      <c r="D544" s="120"/>
      <c r="E544" s="7"/>
      <c r="F544" s="7"/>
      <c r="G544" s="219"/>
      <c r="H544" s="7"/>
      <c r="I544" s="7"/>
      <c r="J544" s="9"/>
      <c r="K544" s="843"/>
      <c r="L544" s="838"/>
      <c r="M544" s="428"/>
      <c r="N544" s="429"/>
      <c r="O544" s="430"/>
      <c r="P544" s="422" t="str">
        <f t="shared" si="285"/>
        <v/>
      </c>
      <c r="Q544" s="422" t="str">
        <f t="shared" si="286"/>
        <v/>
      </c>
      <c r="R544" s="423" t="str">
        <f t="shared" si="287"/>
        <v/>
      </c>
      <c r="S544" s="424" t="str">
        <f t="shared" si="288"/>
        <v/>
      </c>
      <c r="T544" s="425" t="str">
        <f t="shared" si="289"/>
        <v/>
      </c>
      <c r="U544" s="425" t="str">
        <f t="shared" si="290"/>
        <v/>
      </c>
      <c r="V544" s="426" t="str">
        <f t="shared" si="291"/>
        <v/>
      </c>
      <c r="W544" s="38"/>
      <c r="X544" s="29" t="str">
        <f t="shared" si="272"/>
        <v/>
      </c>
      <c r="Y544" s="6" t="e">
        <f t="shared" si="273"/>
        <v>#N/A</v>
      </c>
      <c r="Z544" s="6" t="e">
        <f t="shared" si="274"/>
        <v>#N/A</v>
      </c>
      <c r="AA544" s="6" t="e">
        <f t="shared" si="275"/>
        <v>#N/A</v>
      </c>
      <c r="AB544" s="6" t="str">
        <f t="shared" si="276"/>
        <v/>
      </c>
      <c r="AC544" s="10">
        <f t="shared" si="277"/>
        <v>1</v>
      </c>
      <c r="AD544" s="6" t="e">
        <f t="shared" si="292"/>
        <v>#N/A</v>
      </c>
      <c r="AE544" s="6" t="e">
        <f t="shared" si="293"/>
        <v>#N/A</v>
      </c>
      <c r="AF544" s="6" t="e">
        <f t="shared" si="278"/>
        <v>#N/A</v>
      </c>
      <c r="AG544" s="6" t="e">
        <f t="shared" si="294"/>
        <v>#N/A</v>
      </c>
      <c r="AH544" s="11" t="str">
        <f t="shared" si="279"/>
        <v xml:space="preserve"> </v>
      </c>
      <c r="AI544" s="6" t="e">
        <f t="shared" si="295"/>
        <v>#N/A</v>
      </c>
      <c r="AJ544" s="6" t="e">
        <f t="shared" si="280"/>
        <v>#N/A</v>
      </c>
      <c r="AK544" s="6" t="e">
        <f t="shared" si="296"/>
        <v>#N/A</v>
      </c>
      <c r="AL544" s="6" t="e">
        <f t="shared" si="267"/>
        <v>#N/A</v>
      </c>
      <c r="AM544" s="6" t="e">
        <f t="shared" si="281"/>
        <v>#N/A</v>
      </c>
      <c r="AN544" s="6" t="e">
        <f t="shared" si="297"/>
        <v>#N/A</v>
      </c>
      <c r="AO544" s="6" t="e">
        <f t="shared" si="268"/>
        <v>#N/A</v>
      </c>
      <c r="AP544" s="6" t="e">
        <f t="shared" si="269"/>
        <v>#N/A</v>
      </c>
      <c r="AQ544" s="6" t="e">
        <f t="shared" si="270"/>
        <v>#N/A</v>
      </c>
      <c r="AR544" s="6">
        <f t="shared" si="282"/>
        <v>0</v>
      </c>
      <c r="AS544" s="6" t="e">
        <f t="shared" si="298"/>
        <v>#N/A</v>
      </c>
      <c r="AT544" s="6" t="str">
        <f t="shared" si="283"/>
        <v/>
      </c>
      <c r="AU544" s="6" t="str">
        <f t="shared" si="284"/>
        <v/>
      </c>
      <c r="AV544" s="6" t="str">
        <f t="shared" si="271"/>
        <v/>
      </c>
      <c r="AW544" s="103"/>
      <c r="BC544" s="3" t="s">
        <v>552</v>
      </c>
    </row>
    <row r="545" spans="1:55" s="12" customFormat="1" ht="13.5" customHeight="1" x14ac:dyDescent="0.2">
      <c r="A545" s="163">
        <v>530</v>
      </c>
      <c r="B545" s="7"/>
      <c r="C545" s="7"/>
      <c r="D545" s="120"/>
      <c r="E545" s="7"/>
      <c r="F545" s="7"/>
      <c r="G545" s="219"/>
      <c r="H545" s="7"/>
      <c r="I545" s="7"/>
      <c r="J545" s="9"/>
      <c r="K545" s="843"/>
      <c r="L545" s="838"/>
      <c r="M545" s="428"/>
      <c r="N545" s="429"/>
      <c r="O545" s="430"/>
      <c r="P545" s="422" t="str">
        <f t="shared" si="285"/>
        <v/>
      </c>
      <c r="Q545" s="422" t="str">
        <f t="shared" si="286"/>
        <v/>
      </c>
      <c r="R545" s="423" t="str">
        <f t="shared" si="287"/>
        <v/>
      </c>
      <c r="S545" s="424" t="str">
        <f t="shared" si="288"/>
        <v/>
      </c>
      <c r="T545" s="425" t="str">
        <f t="shared" si="289"/>
        <v/>
      </c>
      <c r="U545" s="425" t="str">
        <f t="shared" si="290"/>
        <v/>
      </c>
      <c r="V545" s="426" t="str">
        <f t="shared" si="291"/>
        <v/>
      </c>
      <c r="W545" s="38"/>
      <c r="X545" s="29" t="str">
        <f t="shared" si="272"/>
        <v/>
      </c>
      <c r="Y545" s="6" t="e">
        <f t="shared" si="273"/>
        <v>#N/A</v>
      </c>
      <c r="Z545" s="6" t="e">
        <f t="shared" si="274"/>
        <v>#N/A</v>
      </c>
      <c r="AA545" s="6" t="e">
        <f t="shared" si="275"/>
        <v>#N/A</v>
      </c>
      <c r="AB545" s="6" t="str">
        <f t="shared" si="276"/>
        <v/>
      </c>
      <c r="AC545" s="10">
        <f t="shared" si="277"/>
        <v>1</v>
      </c>
      <c r="AD545" s="6" t="e">
        <f t="shared" si="292"/>
        <v>#N/A</v>
      </c>
      <c r="AE545" s="6" t="e">
        <f t="shared" si="293"/>
        <v>#N/A</v>
      </c>
      <c r="AF545" s="6" t="e">
        <f t="shared" si="278"/>
        <v>#N/A</v>
      </c>
      <c r="AG545" s="6" t="e">
        <f t="shared" si="294"/>
        <v>#N/A</v>
      </c>
      <c r="AH545" s="11" t="str">
        <f t="shared" si="279"/>
        <v xml:space="preserve"> </v>
      </c>
      <c r="AI545" s="6" t="e">
        <f t="shared" si="295"/>
        <v>#N/A</v>
      </c>
      <c r="AJ545" s="6" t="e">
        <f t="shared" si="280"/>
        <v>#N/A</v>
      </c>
      <c r="AK545" s="6" t="e">
        <f t="shared" si="296"/>
        <v>#N/A</v>
      </c>
      <c r="AL545" s="6" t="e">
        <f t="shared" si="267"/>
        <v>#N/A</v>
      </c>
      <c r="AM545" s="6" t="e">
        <f t="shared" si="281"/>
        <v>#N/A</v>
      </c>
      <c r="AN545" s="6" t="e">
        <f t="shared" si="297"/>
        <v>#N/A</v>
      </c>
      <c r="AO545" s="6" t="e">
        <f t="shared" si="268"/>
        <v>#N/A</v>
      </c>
      <c r="AP545" s="6" t="e">
        <f t="shared" si="269"/>
        <v>#N/A</v>
      </c>
      <c r="AQ545" s="6" t="e">
        <f t="shared" si="270"/>
        <v>#N/A</v>
      </c>
      <c r="AR545" s="6">
        <f t="shared" si="282"/>
        <v>0</v>
      </c>
      <c r="AS545" s="6" t="e">
        <f t="shared" si="298"/>
        <v>#N/A</v>
      </c>
      <c r="AT545" s="6" t="str">
        <f t="shared" si="283"/>
        <v/>
      </c>
      <c r="AU545" s="6" t="str">
        <f t="shared" si="284"/>
        <v/>
      </c>
      <c r="AV545" s="6" t="str">
        <f t="shared" si="271"/>
        <v/>
      </c>
      <c r="AW545" s="103"/>
      <c r="BC545" s="3" t="s">
        <v>1249</v>
      </c>
    </row>
    <row r="546" spans="1:55" s="12" customFormat="1" ht="13.5" customHeight="1" x14ac:dyDescent="0.2">
      <c r="A546" s="163">
        <v>531</v>
      </c>
      <c r="B546" s="7"/>
      <c r="C546" s="7"/>
      <c r="D546" s="120"/>
      <c r="E546" s="7"/>
      <c r="F546" s="7"/>
      <c r="G546" s="219"/>
      <c r="H546" s="7"/>
      <c r="I546" s="7"/>
      <c r="J546" s="9"/>
      <c r="K546" s="843"/>
      <c r="L546" s="838"/>
      <c r="M546" s="428"/>
      <c r="N546" s="429"/>
      <c r="O546" s="430"/>
      <c r="P546" s="422" t="str">
        <f t="shared" si="285"/>
        <v/>
      </c>
      <c r="Q546" s="422" t="str">
        <f t="shared" si="286"/>
        <v/>
      </c>
      <c r="R546" s="423" t="str">
        <f t="shared" si="287"/>
        <v/>
      </c>
      <c r="S546" s="424" t="str">
        <f t="shared" si="288"/>
        <v/>
      </c>
      <c r="T546" s="425" t="str">
        <f t="shared" si="289"/>
        <v/>
      </c>
      <c r="U546" s="425" t="str">
        <f t="shared" si="290"/>
        <v/>
      </c>
      <c r="V546" s="426" t="str">
        <f t="shared" si="291"/>
        <v/>
      </c>
      <c r="W546" s="38"/>
      <c r="X546" s="29" t="str">
        <f t="shared" si="272"/>
        <v/>
      </c>
      <c r="Y546" s="6" t="e">
        <f t="shared" si="273"/>
        <v>#N/A</v>
      </c>
      <c r="Z546" s="6" t="e">
        <f t="shared" si="274"/>
        <v>#N/A</v>
      </c>
      <c r="AA546" s="6" t="e">
        <f t="shared" si="275"/>
        <v>#N/A</v>
      </c>
      <c r="AB546" s="6" t="str">
        <f t="shared" si="276"/>
        <v/>
      </c>
      <c r="AC546" s="10">
        <f t="shared" si="277"/>
        <v>1</v>
      </c>
      <c r="AD546" s="6" t="e">
        <f t="shared" si="292"/>
        <v>#N/A</v>
      </c>
      <c r="AE546" s="6" t="e">
        <f t="shared" si="293"/>
        <v>#N/A</v>
      </c>
      <c r="AF546" s="6" t="e">
        <f t="shared" si="278"/>
        <v>#N/A</v>
      </c>
      <c r="AG546" s="6" t="e">
        <f t="shared" si="294"/>
        <v>#N/A</v>
      </c>
      <c r="AH546" s="11" t="str">
        <f t="shared" si="279"/>
        <v xml:space="preserve"> </v>
      </c>
      <c r="AI546" s="6" t="e">
        <f t="shared" si="295"/>
        <v>#N/A</v>
      </c>
      <c r="AJ546" s="6" t="e">
        <f t="shared" si="280"/>
        <v>#N/A</v>
      </c>
      <c r="AK546" s="6" t="e">
        <f t="shared" si="296"/>
        <v>#N/A</v>
      </c>
      <c r="AL546" s="6" t="e">
        <f t="shared" si="267"/>
        <v>#N/A</v>
      </c>
      <c r="AM546" s="6" t="e">
        <f t="shared" si="281"/>
        <v>#N/A</v>
      </c>
      <c r="AN546" s="6" t="e">
        <f t="shared" si="297"/>
        <v>#N/A</v>
      </c>
      <c r="AO546" s="6" t="e">
        <f t="shared" si="268"/>
        <v>#N/A</v>
      </c>
      <c r="AP546" s="6" t="e">
        <f t="shared" si="269"/>
        <v>#N/A</v>
      </c>
      <c r="AQ546" s="6" t="e">
        <f t="shared" si="270"/>
        <v>#N/A</v>
      </c>
      <c r="AR546" s="6">
        <f t="shared" si="282"/>
        <v>0</v>
      </c>
      <c r="AS546" s="6" t="e">
        <f t="shared" si="298"/>
        <v>#N/A</v>
      </c>
      <c r="AT546" s="6" t="str">
        <f t="shared" si="283"/>
        <v/>
      </c>
      <c r="AU546" s="6" t="str">
        <f t="shared" si="284"/>
        <v/>
      </c>
      <c r="AV546" s="6" t="str">
        <f t="shared" si="271"/>
        <v/>
      </c>
      <c r="AW546" s="103"/>
      <c r="BC546" s="3" t="s">
        <v>1250</v>
      </c>
    </row>
    <row r="547" spans="1:55" s="12" customFormat="1" ht="13.5" customHeight="1" x14ac:dyDescent="0.2">
      <c r="A547" s="163">
        <v>532</v>
      </c>
      <c r="B547" s="7"/>
      <c r="C547" s="7"/>
      <c r="D547" s="120"/>
      <c r="E547" s="7"/>
      <c r="F547" s="7"/>
      <c r="G547" s="219"/>
      <c r="H547" s="7"/>
      <c r="I547" s="7"/>
      <c r="J547" s="9"/>
      <c r="K547" s="843"/>
      <c r="L547" s="838"/>
      <c r="M547" s="428"/>
      <c r="N547" s="429"/>
      <c r="O547" s="430"/>
      <c r="P547" s="422" t="str">
        <f t="shared" si="285"/>
        <v/>
      </c>
      <c r="Q547" s="422" t="str">
        <f t="shared" si="286"/>
        <v/>
      </c>
      <c r="R547" s="423" t="str">
        <f t="shared" si="287"/>
        <v/>
      </c>
      <c r="S547" s="424" t="str">
        <f t="shared" si="288"/>
        <v/>
      </c>
      <c r="T547" s="425" t="str">
        <f t="shared" si="289"/>
        <v/>
      </c>
      <c r="U547" s="425" t="str">
        <f t="shared" si="290"/>
        <v/>
      </c>
      <c r="V547" s="426" t="str">
        <f t="shared" si="291"/>
        <v/>
      </c>
      <c r="W547" s="38"/>
      <c r="X547" s="29" t="str">
        <f t="shared" si="272"/>
        <v/>
      </c>
      <c r="Y547" s="6" t="e">
        <f t="shared" si="273"/>
        <v>#N/A</v>
      </c>
      <c r="Z547" s="6" t="e">
        <f t="shared" si="274"/>
        <v>#N/A</v>
      </c>
      <c r="AA547" s="6" t="e">
        <f t="shared" si="275"/>
        <v>#N/A</v>
      </c>
      <c r="AB547" s="6" t="str">
        <f t="shared" si="276"/>
        <v/>
      </c>
      <c r="AC547" s="10">
        <f t="shared" si="277"/>
        <v>1</v>
      </c>
      <c r="AD547" s="6" t="e">
        <f t="shared" si="292"/>
        <v>#N/A</v>
      </c>
      <c r="AE547" s="6" t="e">
        <f t="shared" si="293"/>
        <v>#N/A</v>
      </c>
      <c r="AF547" s="6" t="e">
        <f t="shared" si="278"/>
        <v>#N/A</v>
      </c>
      <c r="AG547" s="6" t="e">
        <f t="shared" si="294"/>
        <v>#N/A</v>
      </c>
      <c r="AH547" s="11" t="str">
        <f t="shared" si="279"/>
        <v xml:space="preserve"> </v>
      </c>
      <c r="AI547" s="6" t="e">
        <f t="shared" si="295"/>
        <v>#N/A</v>
      </c>
      <c r="AJ547" s="6" t="e">
        <f t="shared" si="280"/>
        <v>#N/A</v>
      </c>
      <c r="AK547" s="6" t="e">
        <f t="shared" si="296"/>
        <v>#N/A</v>
      </c>
      <c r="AL547" s="6" t="e">
        <f t="shared" si="267"/>
        <v>#N/A</v>
      </c>
      <c r="AM547" s="6" t="e">
        <f t="shared" si="281"/>
        <v>#N/A</v>
      </c>
      <c r="AN547" s="6" t="e">
        <f t="shared" si="297"/>
        <v>#N/A</v>
      </c>
      <c r="AO547" s="6" t="e">
        <f t="shared" si="268"/>
        <v>#N/A</v>
      </c>
      <c r="AP547" s="6" t="e">
        <f t="shared" si="269"/>
        <v>#N/A</v>
      </c>
      <c r="AQ547" s="6" t="e">
        <f t="shared" si="270"/>
        <v>#N/A</v>
      </c>
      <c r="AR547" s="6">
        <f t="shared" si="282"/>
        <v>0</v>
      </c>
      <c r="AS547" s="6" t="e">
        <f t="shared" si="298"/>
        <v>#N/A</v>
      </c>
      <c r="AT547" s="6" t="str">
        <f t="shared" si="283"/>
        <v/>
      </c>
      <c r="AU547" s="6" t="str">
        <f t="shared" si="284"/>
        <v/>
      </c>
      <c r="AV547" s="6" t="str">
        <f t="shared" si="271"/>
        <v/>
      </c>
      <c r="AW547" s="103"/>
      <c r="BC547" s="3" t="s">
        <v>1251</v>
      </c>
    </row>
    <row r="548" spans="1:55" s="12" customFormat="1" ht="13.5" customHeight="1" x14ac:dyDescent="0.2">
      <c r="A548" s="163">
        <v>533</v>
      </c>
      <c r="B548" s="7"/>
      <c r="C548" s="7"/>
      <c r="D548" s="120"/>
      <c r="E548" s="7"/>
      <c r="F548" s="7"/>
      <c r="G548" s="219"/>
      <c r="H548" s="7"/>
      <c r="I548" s="7"/>
      <c r="J548" s="9"/>
      <c r="K548" s="843"/>
      <c r="L548" s="838"/>
      <c r="M548" s="428"/>
      <c r="N548" s="429"/>
      <c r="O548" s="430"/>
      <c r="P548" s="422" t="str">
        <f t="shared" si="285"/>
        <v/>
      </c>
      <c r="Q548" s="422" t="str">
        <f t="shared" si="286"/>
        <v/>
      </c>
      <c r="R548" s="423" t="str">
        <f t="shared" si="287"/>
        <v/>
      </c>
      <c r="S548" s="424" t="str">
        <f t="shared" si="288"/>
        <v/>
      </c>
      <c r="T548" s="425" t="str">
        <f t="shared" si="289"/>
        <v/>
      </c>
      <c r="U548" s="425" t="str">
        <f t="shared" si="290"/>
        <v/>
      </c>
      <c r="V548" s="426" t="str">
        <f t="shared" si="291"/>
        <v/>
      </c>
      <c r="W548" s="38"/>
      <c r="X548" s="29" t="str">
        <f t="shared" si="272"/>
        <v/>
      </c>
      <c r="Y548" s="6" t="e">
        <f t="shared" si="273"/>
        <v>#N/A</v>
      </c>
      <c r="Z548" s="6" t="e">
        <f t="shared" si="274"/>
        <v>#N/A</v>
      </c>
      <c r="AA548" s="6" t="e">
        <f t="shared" si="275"/>
        <v>#N/A</v>
      </c>
      <c r="AB548" s="6" t="str">
        <f t="shared" si="276"/>
        <v/>
      </c>
      <c r="AC548" s="10">
        <f t="shared" si="277"/>
        <v>1</v>
      </c>
      <c r="AD548" s="6" t="e">
        <f t="shared" si="292"/>
        <v>#N/A</v>
      </c>
      <c r="AE548" s="6" t="e">
        <f t="shared" si="293"/>
        <v>#N/A</v>
      </c>
      <c r="AF548" s="6" t="e">
        <f t="shared" si="278"/>
        <v>#N/A</v>
      </c>
      <c r="AG548" s="6" t="e">
        <f t="shared" si="294"/>
        <v>#N/A</v>
      </c>
      <c r="AH548" s="11" t="str">
        <f t="shared" si="279"/>
        <v xml:space="preserve"> </v>
      </c>
      <c r="AI548" s="6" t="e">
        <f t="shared" si="295"/>
        <v>#N/A</v>
      </c>
      <c r="AJ548" s="6" t="e">
        <f t="shared" si="280"/>
        <v>#N/A</v>
      </c>
      <c r="AK548" s="6" t="e">
        <f t="shared" si="296"/>
        <v>#N/A</v>
      </c>
      <c r="AL548" s="6" t="e">
        <f t="shared" si="267"/>
        <v>#N/A</v>
      </c>
      <c r="AM548" s="6" t="e">
        <f t="shared" si="281"/>
        <v>#N/A</v>
      </c>
      <c r="AN548" s="6" t="e">
        <f t="shared" si="297"/>
        <v>#N/A</v>
      </c>
      <c r="AO548" s="6" t="e">
        <f t="shared" si="268"/>
        <v>#N/A</v>
      </c>
      <c r="AP548" s="6" t="e">
        <f t="shared" si="269"/>
        <v>#N/A</v>
      </c>
      <c r="AQ548" s="6" t="e">
        <f t="shared" si="270"/>
        <v>#N/A</v>
      </c>
      <c r="AR548" s="6">
        <f t="shared" si="282"/>
        <v>0</v>
      </c>
      <c r="AS548" s="6" t="e">
        <f t="shared" si="298"/>
        <v>#N/A</v>
      </c>
      <c r="AT548" s="6" t="str">
        <f t="shared" si="283"/>
        <v/>
      </c>
      <c r="AU548" s="6" t="str">
        <f t="shared" si="284"/>
        <v/>
      </c>
      <c r="AV548" s="6" t="str">
        <f t="shared" si="271"/>
        <v/>
      </c>
      <c r="AW548" s="103"/>
      <c r="BC548" s="3" t="s">
        <v>375</v>
      </c>
    </row>
    <row r="549" spans="1:55" s="12" customFormat="1" ht="13.5" customHeight="1" x14ac:dyDescent="0.2">
      <c r="A549" s="163">
        <v>534</v>
      </c>
      <c r="B549" s="7"/>
      <c r="C549" s="7"/>
      <c r="D549" s="120"/>
      <c r="E549" s="7"/>
      <c r="F549" s="7"/>
      <c r="G549" s="219"/>
      <c r="H549" s="7"/>
      <c r="I549" s="7"/>
      <c r="J549" s="9"/>
      <c r="K549" s="843"/>
      <c r="L549" s="838"/>
      <c r="M549" s="428"/>
      <c r="N549" s="429"/>
      <c r="O549" s="430"/>
      <c r="P549" s="422" t="str">
        <f t="shared" si="285"/>
        <v/>
      </c>
      <c r="Q549" s="422" t="str">
        <f t="shared" si="286"/>
        <v/>
      </c>
      <c r="R549" s="423" t="str">
        <f t="shared" si="287"/>
        <v/>
      </c>
      <c r="S549" s="424" t="str">
        <f t="shared" si="288"/>
        <v/>
      </c>
      <c r="T549" s="425" t="str">
        <f t="shared" si="289"/>
        <v/>
      </c>
      <c r="U549" s="425" t="str">
        <f t="shared" si="290"/>
        <v/>
      </c>
      <c r="V549" s="426" t="str">
        <f t="shared" si="291"/>
        <v/>
      </c>
      <c r="W549" s="38"/>
      <c r="X549" s="29" t="str">
        <f t="shared" si="272"/>
        <v/>
      </c>
      <c r="Y549" s="6" t="e">
        <f t="shared" si="273"/>
        <v>#N/A</v>
      </c>
      <c r="Z549" s="6" t="e">
        <f t="shared" si="274"/>
        <v>#N/A</v>
      </c>
      <c r="AA549" s="6" t="e">
        <f t="shared" si="275"/>
        <v>#N/A</v>
      </c>
      <c r="AB549" s="6" t="str">
        <f t="shared" si="276"/>
        <v/>
      </c>
      <c r="AC549" s="10">
        <f t="shared" si="277"/>
        <v>1</v>
      </c>
      <c r="AD549" s="6" t="e">
        <f t="shared" si="292"/>
        <v>#N/A</v>
      </c>
      <c r="AE549" s="6" t="e">
        <f t="shared" si="293"/>
        <v>#N/A</v>
      </c>
      <c r="AF549" s="6" t="e">
        <f t="shared" si="278"/>
        <v>#N/A</v>
      </c>
      <c r="AG549" s="6" t="e">
        <f t="shared" si="294"/>
        <v>#N/A</v>
      </c>
      <c r="AH549" s="11" t="str">
        <f t="shared" si="279"/>
        <v xml:space="preserve"> </v>
      </c>
      <c r="AI549" s="6" t="e">
        <f t="shared" si="295"/>
        <v>#N/A</v>
      </c>
      <c r="AJ549" s="6" t="e">
        <f t="shared" si="280"/>
        <v>#N/A</v>
      </c>
      <c r="AK549" s="6" t="e">
        <f t="shared" si="296"/>
        <v>#N/A</v>
      </c>
      <c r="AL549" s="6" t="e">
        <f t="shared" si="267"/>
        <v>#N/A</v>
      </c>
      <c r="AM549" s="6" t="e">
        <f t="shared" si="281"/>
        <v>#N/A</v>
      </c>
      <c r="AN549" s="6" t="e">
        <f t="shared" si="297"/>
        <v>#N/A</v>
      </c>
      <c r="AO549" s="6" t="e">
        <f t="shared" si="268"/>
        <v>#N/A</v>
      </c>
      <c r="AP549" s="6" t="e">
        <f t="shared" si="269"/>
        <v>#N/A</v>
      </c>
      <c r="AQ549" s="6" t="e">
        <f t="shared" si="270"/>
        <v>#N/A</v>
      </c>
      <c r="AR549" s="6">
        <f t="shared" si="282"/>
        <v>0</v>
      </c>
      <c r="AS549" s="6" t="e">
        <f t="shared" si="298"/>
        <v>#N/A</v>
      </c>
      <c r="AT549" s="6" t="str">
        <f t="shared" si="283"/>
        <v/>
      </c>
      <c r="AU549" s="6" t="str">
        <f t="shared" si="284"/>
        <v/>
      </c>
      <c r="AV549" s="6" t="str">
        <f t="shared" si="271"/>
        <v/>
      </c>
      <c r="AW549" s="103"/>
      <c r="BC549" s="3" t="s">
        <v>371</v>
      </c>
    </row>
    <row r="550" spans="1:55" s="12" customFormat="1" ht="13.5" customHeight="1" x14ac:dyDescent="0.2">
      <c r="A550" s="163">
        <v>535</v>
      </c>
      <c r="B550" s="7"/>
      <c r="C550" s="7"/>
      <c r="D550" s="120"/>
      <c r="E550" s="7"/>
      <c r="F550" s="7"/>
      <c r="G550" s="219"/>
      <c r="H550" s="7"/>
      <c r="I550" s="7"/>
      <c r="J550" s="9"/>
      <c r="K550" s="843"/>
      <c r="L550" s="838"/>
      <c r="M550" s="428"/>
      <c r="N550" s="429"/>
      <c r="O550" s="430"/>
      <c r="P550" s="422" t="str">
        <f t="shared" si="285"/>
        <v/>
      </c>
      <c r="Q550" s="422" t="str">
        <f t="shared" si="286"/>
        <v/>
      </c>
      <c r="R550" s="423" t="str">
        <f t="shared" si="287"/>
        <v/>
      </c>
      <c r="S550" s="424" t="str">
        <f t="shared" si="288"/>
        <v/>
      </c>
      <c r="T550" s="425" t="str">
        <f t="shared" si="289"/>
        <v/>
      </c>
      <c r="U550" s="425" t="str">
        <f t="shared" si="290"/>
        <v/>
      </c>
      <c r="V550" s="426" t="str">
        <f t="shared" si="291"/>
        <v/>
      </c>
      <c r="W550" s="38"/>
      <c r="X550" s="29" t="str">
        <f t="shared" si="272"/>
        <v/>
      </c>
      <c r="Y550" s="6" t="e">
        <f t="shared" si="273"/>
        <v>#N/A</v>
      </c>
      <c r="Z550" s="6" t="e">
        <f t="shared" si="274"/>
        <v>#N/A</v>
      </c>
      <c r="AA550" s="6" t="e">
        <f t="shared" si="275"/>
        <v>#N/A</v>
      </c>
      <c r="AB550" s="6" t="str">
        <f t="shared" si="276"/>
        <v/>
      </c>
      <c r="AC550" s="10">
        <f t="shared" si="277"/>
        <v>1</v>
      </c>
      <c r="AD550" s="6" t="e">
        <f t="shared" si="292"/>
        <v>#N/A</v>
      </c>
      <c r="AE550" s="6" t="e">
        <f t="shared" si="293"/>
        <v>#N/A</v>
      </c>
      <c r="AF550" s="6" t="e">
        <f t="shared" si="278"/>
        <v>#N/A</v>
      </c>
      <c r="AG550" s="6" t="e">
        <f t="shared" si="294"/>
        <v>#N/A</v>
      </c>
      <c r="AH550" s="11" t="str">
        <f t="shared" si="279"/>
        <v xml:space="preserve"> </v>
      </c>
      <c r="AI550" s="6" t="e">
        <f t="shared" si="295"/>
        <v>#N/A</v>
      </c>
      <c r="AJ550" s="6" t="e">
        <f t="shared" si="280"/>
        <v>#N/A</v>
      </c>
      <c r="AK550" s="6" t="e">
        <f t="shared" si="296"/>
        <v>#N/A</v>
      </c>
      <c r="AL550" s="6" t="e">
        <f t="shared" si="267"/>
        <v>#N/A</v>
      </c>
      <c r="AM550" s="6" t="e">
        <f t="shared" si="281"/>
        <v>#N/A</v>
      </c>
      <c r="AN550" s="6" t="e">
        <f t="shared" si="297"/>
        <v>#N/A</v>
      </c>
      <c r="AO550" s="6" t="e">
        <f t="shared" si="268"/>
        <v>#N/A</v>
      </c>
      <c r="AP550" s="6" t="e">
        <f t="shared" si="269"/>
        <v>#N/A</v>
      </c>
      <c r="AQ550" s="6" t="e">
        <f t="shared" si="270"/>
        <v>#N/A</v>
      </c>
      <c r="AR550" s="6">
        <f t="shared" si="282"/>
        <v>0</v>
      </c>
      <c r="AS550" s="6" t="e">
        <f t="shared" si="298"/>
        <v>#N/A</v>
      </c>
      <c r="AT550" s="6" t="str">
        <f t="shared" si="283"/>
        <v/>
      </c>
      <c r="AU550" s="6" t="str">
        <f t="shared" si="284"/>
        <v/>
      </c>
      <c r="AV550" s="6" t="str">
        <f t="shared" si="271"/>
        <v/>
      </c>
      <c r="AW550" s="103"/>
      <c r="BC550" s="3" t="s">
        <v>376</v>
      </c>
    </row>
    <row r="551" spans="1:55" s="12" customFormat="1" ht="13.5" customHeight="1" x14ac:dyDescent="0.2">
      <c r="A551" s="163">
        <v>536</v>
      </c>
      <c r="B551" s="7"/>
      <c r="C551" s="7"/>
      <c r="D551" s="120"/>
      <c r="E551" s="7"/>
      <c r="F551" s="7"/>
      <c r="G551" s="219"/>
      <c r="H551" s="7"/>
      <c r="I551" s="7"/>
      <c r="J551" s="9"/>
      <c r="K551" s="843"/>
      <c r="L551" s="838"/>
      <c r="M551" s="428"/>
      <c r="N551" s="429"/>
      <c r="O551" s="430"/>
      <c r="P551" s="422" t="str">
        <f t="shared" si="285"/>
        <v/>
      </c>
      <c r="Q551" s="422" t="str">
        <f t="shared" si="286"/>
        <v/>
      </c>
      <c r="R551" s="423" t="str">
        <f t="shared" si="287"/>
        <v/>
      </c>
      <c r="S551" s="424" t="str">
        <f t="shared" si="288"/>
        <v/>
      </c>
      <c r="T551" s="425" t="str">
        <f t="shared" si="289"/>
        <v/>
      </c>
      <c r="U551" s="425" t="str">
        <f t="shared" si="290"/>
        <v/>
      </c>
      <c r="V551" s="426" t="str">
        <f t="shared" si="291"/>
        <v/>
      </c>
      <c r="W551" s="38"/>
      <c r="X551" s="29" t="str">
        <f t="shared" si="272"/>
        <v/>
      </c>
      <c r="Y551" s="6" t="e">
        <f t="shared" si="273"/>
        <v>#N/A</v>
      </c>
      <c r="Z551" s="6" t="e">
        <f t="shared" si="274"/>
        <v>#N/A</v>
      </c>
      <c r="AA551" s="6" t="e">
        <f t="shared" si="275"/>
        <v>#N/A</v>
      </c>
      <c r="AB551" s="6" t="str">
        <f t="shared" si="276"/>
        <v/>
      </c>
      <c r="AC551" s="10">
        <f t="shared" si="277"/>
        <v>1</v>
      </c>
      <c r="AD551" s="6" t="e">
        <f t="shared" si="292"/>
        <v>#N/A</v>
      </c>
      <c r="AE551" s="6" t="e">
        <f t="shared" si="293"/>
        <v>#N/A</v>
      </c>
      <c r="AF551" s="6" t="e">
        <f t="shared" si="278"/>
        <v>#N/A</v>
      </c>
      <c r="AG551" s="6" t="e">
        <f t="shared" si="294"/>
        <v>#N/A</v>
      </c>
      <c r="AH551" s="11" t="str">
        <f t="shared" si="279"/>
        <v xml:space="preserve"> </v>
      </c>
      <c r="AI551" s="6" t="e">
        <f t="shared" si="295"/>
        <v>#N/A</v>
      </c>
      <c r="AJ551" s="6" t="e">
        <f t="shared" si="280"/>
        <v>#N/A</v>
      </c>
      <c r="AK551" s="6" t="e">
        <f t="shared" si="296"/>
        <v>#N/A</v>
      </c>
      <c r="AL551" s="6" t="e">
        <f t="shared" si="267"/>
        <v>#N/A</v>
      </c>
      <c r="AM551" s="6" t="e">
        <f t="shared" si="281"/>
        <v>#N/A</v>
      </c>
      <c r="AN551" s="6" t="e">
        <f t="shared" si="297"/>
        <v>#N/A</v>
      </c>
      <c r="AO551" s="6" t="e">
        <f t="shared" si="268"/>
        <v>#N/A</v>
      </c>
      <c r="AP551" s="6" t="e">
        <f t="shared" si="269"/>
        <v>#N/A</v>
      </c>
      <c r="AQ551" s="6" t="e">
        <f t="shared" si="270"/>
        <v>#N/A</v>
      </c>
      <c r="AR551" s="6">
        <f t="shared" si="282"/>
        <v>0</v>
      </c>
      <c r="AS551" s="6" t="e">
        <f t="shared" si="298"/>
        <v>#N/A</v>
      </c>
      <c r="AT551" s="6" t="str">
        <f t="shared" si="283"/>
        <v/>
      </c>
      <c r="AU551" s="6" t="str">
        <f t="shared" si="284"/>
        <v/>
      </c>
      <c r="AV551" s="6" t="str">
        <f t="shared" si="271"/>
        <v/>
      </c>
      <c r="AW551" s="103"/>
      <c r="BC551" s="3" t="s">
        <v>372</v>
      </c>
    </row>
    <row r="552" spans="1:55" s="12" customFormat="1" ht="13.5" customHeight="1" x14ac:dyDescent="0.2">
      <c r="A552" s="163">
        <v>537</v>
      </c>
      <c r="B552" s="7"/>
      <c r="C552" s="7"/>
      <c r="D552" s="120"/>
      <c r="E552" s="7"/>
      <c r="F552" s="7"/>
      <c r="G552" s="219"/>
      <c r="H552" s="7"/>
      <c r="I552" s="7"/>
      <c r="J552" s="9"/>
      <c r="K552" s="843"/>
      <c r="L552" s="838"/>
      <c r="M552" s="428"/>
      <c r="N552" s="429"/>
      <c r="O552" s="430"/>
      <c r="P552" s="422" t="str">
        <f t="shared" si="285"/>
        <v/>
      </c>
      <c r="Q552" s="422" t="str">
        <f t="shared" si="286"/>
        <v/>
      </c>
      <c r="R552" s="423" t="str">
        <f t="shared" si="287"/>
        <v/>
      </c>
      <c r="S552" s="424" t="str">
        <f t="shared" si="288"/>
        <v/>
      </c>
      <c r="T552" s="425" t="str">
        <f t="shared" si="289"/>
        <v/>
      </c>
      <c r="U552" s="425" t="str">
        <f t="shared" si="290"/>
        <v/>
      </c>
      <c r="V552" s="426" t="str">
        <f t="shared" si="291"/>
        <v/>
      </c>
      <c r="W552" s="38"/>
      <c r="X552" s="29" t="str">
        <f t="shared" si="272"/>
        <v/>
      </c>
      <c r="Y552" s="6" t="e">
        <f t="shared" si="273"/>
        <v>#N/A</v>
      </c>
      <c r="Z552" s="6" t="e">
        <f t="shared" si="274"/>
        <v>#N/A</v>
      </c>
      <c r="AA552" s="6" t="e">
        <f t="shared" si="275"/>
        <v>#N/A</v>
      </c>
      <c r="AB552" s="6" t="str">
        <f t="shared" si="276"/>
        <v/>
      </c>
      <c r="AC552" s="10">
        <f t="shared" si="277"/>
        <v>1</v>
      </c>
      <c r="AD552" s="6" t="e">
        <f t="shared" si="292"/>
        <v>#N/A</v>
      </c>
      <c r="AE552" s="6" t="e">
        <f t="shared" si="293"/>
        <v>#N/A</v>
      </c>
      <c r="AF552" s="6" t="e">
        <f t="shared" si="278"/>
        <v>#N/A</v>
      </c>
      <c r="AG552" s="6" t="e">
        <f t="shared" si="294"/>
        <v>#N/A</v>
      </c>
      <c r="AH552" s="11" t="str">
        <f t="shared" si="279"/>
        <v xml:space="preserve"> </v>
      </c>
      <c r="AI552" s="6" t="e">
        <f t="shared" si="295"/>
        <v>#N/A</v>
      </c>
      <c r="AJ552" s="6" t="e">
        <f t="shared" si="280"/>
        <v>#N/A</v>
      </c>
      <c r="AK552" s="6" t="e">
        <f t="shared" si="296"/>
        <v>#N/A</v>
      </c>
      <c r="AL552" s="6" t="e">
        <f t="shared" si="267"/>
        <v>#N/A</v>
      </c>
      <c r="AM552" s="6" t="e">
        <f t="shared" si="281"/>
        <v>#N/A</v>
      </c>
      <c r="AN552" s="6" t="e">
        <f t="shared" si="297"/>
        <v>#N/A</v>
      </c>
      <c r="AO552" s="6" t="e">
        <f t="shared" si="268"/>
        <v>#N/A</v>
      </c>
      <c r="AP552" s="6" t="e">
        <f t="shared" si="269"/>
        <v>#N/A</v>
      </c>
      <c r="AQ552" s="6" t="e">
        <f t="shared" si="270"/>
        <v>#N/A</v>
      </c>
      <c r="AR552" s="6">
        <f t="shared" si="282"/>
        <v>0</v>
      </c>
      <c r="AS552" s="6" t="e">
        <f t="shared" si="298"/>
        <v>#N/A</v>
      </c>
      <c r="AT552" s="6" t="str">
        <f t="shared" si="283"/>
        <v/>
      </c>
      <c r="AU552" s="6" t="str">
        <f t="shared" si="284"/>
        <v/>
      </c>
      <c r="AV552" s="6" t="str">
        <f t="shared" si="271"/>
        <v/>
      </c>
      <c r="AW552" s="103"/>
      <c r="BC552" s="3" t="s">
        <v>1252</v>
      </c>
    </row>
    <row r="553" spans="1:55" s="12" customFormat="1" ht="13.5" customHeight="1" x14ac:dyDescent="0.2">
      <c r="A553" s="163">
        <v>538</v>
      </c>
      <c r="B553" s="7"/>
      <c r="C553" s="7"/>
      <c r="D553" s="120"/>
      <c r="E553" s="7"/>
      <c r="F553" s="7"/>
      <c r="G553" s="219"/>
      <c r="H553" s="7"/>
      <c r="I553" s="7"/>
      <c r="J553" s="9"/>
      <c r="K553" s="843"/>
      <c r="L553" s="838"/>
      <c r="M553" s="428"/>
      <c r="N553" s="429"/>
      <c r="O553" s="430"/>
      <c r="P553" s="422" t="str">
        <f t="shared" si="285"/>
        <v/>
      </c>
      <c r="Q553" s="422" t="str">
        <f t="shared" si="286"/>
        <v/>
      </c>
      <c r="R553" s="423" t="str">
        <f t="shared" si="287"/>
        <v/>
      </c>
      <c r="S553" s="424" t="str">
        <f t="shared" si="288"/>
        <v/>
      </c>
      <c r="T553" s="425" t="str">
        <f t="shared" si="289"/>
        <v/>
      </c>
      <c r="U553" s="425" t="str">
        <f t="shared" si="290"/>
        <v/>
      </c>
      <c r="V553" s="426" t="str">
        <f t="shared" si="291"/>
        <v/>
      </c>
      <c r="W553" s="38"/>
      <c r="X553" s="29" t="str">
        <f t="shared" si="272"/>
        <v/>
      </c>
      <c r="Y553" s="6" t="e">
        <f t="shared" si="273"/>
        <v>#N/A</v>
      </c>
      <c r="Z553" s="6" t="e">
        <f t="shared" si="274"/>
        <v>#N/A</v>
      </c>
      <c r="AA553" s="6" t="e">
        <f t="shared" si="275"/>
        <v>#N/A</v>
      </c>
      <c r="AB553" s="6" t="str">
        <f t="shared" si="276"/>
        <v/>
      </c>
      <c r="AC553" s="10">
        <f t="shared" si="277"/>
        <v>1</v>
      </c>
      <c r="AD553" s="6" t="e">
        <f t="shared" si="292"/>
        <v>#N/A</v>
      </c>
      <c r="AE553" s="6" t="e">
        <f t="shared" si="293"/>
        <v>#N/A</v>
      </c>
      <c r="AF553" s="6" t="e">
        <f t="shared" si="278"/>
        <v>#N/A</v>
      </c>
      <c r="AG553" s="6" t="e">
        <f t="shared" si="294"/>
        <v>#N/A</v>
      </c>
      <c r="AH553" s="11" t="str">
        <f t="shared" si="279"/>
        <v xml:space="preserve"> </v>
      </c>
      <c r="AI553" s="6" t="e">
        <f t="shared" si="295"/>
        <v>#N/A</v>
      </c>
      <c r="AJ553" s="6" t="e">
        <f t="shared" si="280"/>
        <v>#N/A</v>
      </c>
      <c r="AK553" s="6" t="e">
        <f t="shared" si="296"/>
        <v>#N/A</v>
      </c>
      <c r="AL553" s="6" t="e">
        <f t="shared" si="267"/>
        <v>#N/A</v>
      </c>
      <c r="AM553" s="6" t="e">
        <f t="shared" si="281"/>
        <v>#N/A</v>
      </c>
      <c r="AN553" s="6" t="e">
        <f t="shared" si="297"/>
        <v>#N/A</v>
      </c>
      <c r="AO553" s="6" t="e">
        <f t="shared" si="268"/>
        <v>#N/A</v>
      </c>
      <c r="AP553" s="6" t="e">
        <f t="shared" si="269"/>
        <v>#N/A</v>
      </c>
      <c r="AQ553" s="6" t="e">
        <f t="shared" si="270"/>
        <v>#N/A</v>
      </c>
      <c r="AR553" s="6">
        <f t="shared" si="282"/>
        <v>0</v>
      </c>
      <c r="AS553" s="6" t="e">
        <f t="shared" si="298"/>
        <v>#N/A</v>
      </c>
      <c r="AT553" s="6" t="str">
        <f t="shared" si="283"/>
        <v/>
      </c>
      <c r="AU553" s="6" t="str">
        <f t="shared" si="284"/>
        <v/>
      </c>
      <c r="AV553" s="6" t="str">
        <f t="shared" si="271"/>
        <v/>
      </c>
      <c r="AW553" s="103"/>
      <c r="BC553" s="3" t="s">
        <v>1253</v>
      </c>
    </row>
    <row r="554" spans="1:55" s="12" customFormat="1" ht="13.5" customHeight="1" x14ac:dyDescent="0.2">
      <c r="A554" s="163">
        <v>539</v>
      </c>
      <c r="B554" s="7"/>
      <c r="C554" s="7"/>
      <c r="D554" s="120"/>
      <c r="E554" s="7"/>
      <c r="F554" s="7"/>
      <c r="G554" s="219"/>
      <c r="H554" s="7"/>
      <c r="I554" s="7"/>
      <c r="J554" s="9"/>
      <c r="K554" s="843"/>
      <c r="L554" s="838"/>
      <c r="M554" s="428"/>
      <c r="N554" s="429"/>
      <c r="O554" s="430"/>
      <c r="P554" s="422" t="str">
        <f t="shared" si="285"/>
        <v/>
      </c>
      <c r="Q554" s="422" t="str">
        <f t="shared" si="286"/>
        <v/>
      </c>
      <c r="R554" s="423" t="str">
        <f t="shared" si="287"/>
        <v/>
      </c>
      <c r="S554" s="424" t="str">
        <f t="shared" si="288"/>
        <v/>
      </c>
      <c r="T554" s="425" t="str">
        <f t="shared" si="289"/>
        <v/>
      </c>
      <c r="U554" s="425" t="str">
        <f t="shared" si="290"/>
        <v/>
      </c>
      <c r="V554" s="426" t="str">
        <f t="shared" si="291"/>
        <v/>
      </c>
      <c r="W554" s="38"/>
      <c r="X554" s="29" t="str">
        <f t="shared" si="272"/>
        <v/>
      </c>
      <c r="Y554" s="6" t="e">
        <f t="shared" si="273"/>
        <v>#N/A</v>
      </c>
      <c r="Z554" s="6" t="e">
        <f t="shared" si="274"/>
        <v>#N/A</v>
      </c>
      <c r="AA554" s="6" t="e">
        <f t="shared" si="275"/>
        <v>#N/A</v>
      </c>
      <c r="AB554" s="6" t="str">
        <f t="shared" si="276"/>
        <v/>
      </c>
      <c r="AC554" s="10">
        <f t="shared" si="277"/>
        <v>1</v>
      </c>
      <c r="AD554" s="6" t="e">
        <f t="shared" si="292"/>
        <v>#N/A</v>
      </c>
      <c r="AE554" s="6" t="e">
        <f t="shared" si="293"/>
        <v>#N/A</v>
      </c>
      <c r="AF554" s="6" t="e">
        <f t="shared" si="278"/>
        <v>#N/A</v>
      </c>
      <c r="AG554" s="6" t="e">
        <f t="shared" si="294"/>
        <v>#N/A</v>
      </c>
      <c r="AH554" s="11" t="str">
        <f t="shared" si="279"/>
        <v xml:space="preserve"> </v>
      </c>
      <c r="AI554" s="6" t="e">
        <f t="shared" si="295"/>
        <v>#N/A</v>
      </c>
      <c r="AJ554" s="6" t="e">
        <f t="shared" si="280"/>
        <v>#N/A</v>
      </c>
      <c r="AK554" s="6" t="e">
        <f t="shared" si="296"/>
        <v>#N/A</v>
      </c>
      <c r="AL554" s="6" t="e">
        <f t="shared" si="267"/>
        <v>#N/A</v>
      </c>
      <c r="AM554" s="6" t="e">
        <f t="shared" si="281"/>
        <v>#N/A</v>
      </c>
      <c r="AN554" s="6" t="e">
        <f t="shared" si="297"/>
        <v>#N/A</v>
      </c>
      <c r="AO554" s="6" t="e">
        <f t="shared" si="268"/>
        <v>#N/A</v>
      </c>
      <c r="AP554" s="6" t="e">
        <f t="shared" si="269"/>
        <v>#N/A</v>
      </c>
      <c r="AQ554" s="6" t="e">
        <f t="shared" si="270"/>
        <v>#N/A</v>
      </c>
      <c r="AR554" s="6">
        <f t="shared" si="282"/>
        <v>0</v>
      </c>
      <c r="AS554" s="6" t="e">
        <f t="shared" si="298"/>
        <v>#N/A</v>
      </c>
      <c r="AT554" s="6" t="str">
        <f t="shared" si="283"/>
        <v/>
      </c>
      <c r="AU554" s="6" t="str">
        <f t="shared" si="284"/>
        <v/>
      </c>
      <c r="AV554" s="6" t="str">
        <f t="shared" si="271"/>
        <v/>
      </c>
      <c r="AW554" s="103"/>
      <c r="BC554" s="3" t="s">
        <v>506</v>
      </c>
    </row>
    <row r="555" spans="1:55" s="12" customFormat="1" ht="13.5" customHeight="1" x14ac:dyDescent="0.2">
      <c r="A555" s="163">
        <v>540</v>
      </c>
      <c r="B555" s="7"/>
      <c r="C555" s="7"/>
      <c r="D555" s="120"/>
      <c r="E555" s="7"/>
      <c r="F555" s="7"/>
      <c r="G555" s="219"/>
      <c r="H555" s="7"/>
      <c r="I555" s="7"/>
      <c r="J555" s="9"/>
      <c r="K555" s="843"/>
      <c r="L555" s="838"/>
      <c r="M555" s="428"/>
      <c r="N555" s="429"/>
      <c r="O555" s="430"/>
      <c r="P555" s="422" t="str">
        <f t="shared" si="285"/>
        <v/>
      </c>
      <c r="Q555" s="422" t="str">
        <f t="shared" si="286"/>
        <v/>
      </c>
      <c r="R555" s="423" t="str">
        <f t="shared" si="287"/>
        <v/>
      </c>
      <c r="S555" s="424" t="str">
        <f t="shared" si="288"/>
        <v/>
      </c>
      <c r="T555" s="425" t="str">
        <f t="shared" si="289"/>
        <v/>
      </c>
      <c r="U555" s="425" t="str">
        <f t="shared" si="290"/>
        <v/>
      </c>
      <c r="V555" s="426" t="str">
        <f t="shared" si="291"/>
        <v/>
      </c>
      <c r="W555" s="38"/>
      <c r="X555" s="29" t="str">
        <f t="shared" si="272"/>
        <v/>
      </c>
      <c r="Y555" s="6" t="e">
        <f t="shared" si="273"/>
        <v>#N/A</v>
      </c>
      <c r="Z555" s="6" t="e">
        <f t="shared" si="274"/>
        <v>#N/A</v>
      </c>
      <c r="AA555" s="6" t="e">
        <f t="shared" si="275"/>
        <v>#N/A</v>
      </c>
      <c r="AB555" s="6" t="str">
        <f t="shared" si="276"/>
        <v/>
      </c>
      <c r="AC555" s="10">
        <f t="shared" si="277"/>
        <v>1</v>
      </c>
      <c r="AD555" s="6" t="e">
        <f t="shared" si="292"/>
        <v>#N/A</v>
      </c>
      <c r="AE555" s="6" t="e">
        <f t="shared" si="293"/>
        <v>#N/A</v>
      </c>
      <c r="AF555" s="6" t="e">
        <f t="shared" si="278"/>
        <v>#N/A</v>
      </c>
      <c r="AG555" s="6" t="e">
        <f t="shared" si="294"/>
        <v>#N/A</v>
      </c>
      <c r="AH555" s="11" t="str">
        <f t="shared" si="279"/>
        <v xml:space="preserve"> </v>
      </c>
      <c r="AI555" s="6" t="e">
        <f t="shared" si="295"/>
        <v>#N/A</v>
      </c>
      <c r="AJ555" s="6" t="e">
        <f t="shared" si="280"/>
        <v>#N/A</v>
      </c>
      <c r="AK555" s="6" t="e">
        <f t="shared" si="296"/>
        <v>#N/A</v>
      </c>
      <c r="AL555" s="6" t="e">
        <f t="shared" si="267"/>
        <v>#N/A</v>
      </c>
      <c r="AM555" s="6" t="e">
        <f t="shared" si="281"/>
        <v>#N/A</v>
      </c>
      <c r="AN555" s="6" t="e">
        <f t="shared" si="297"/>
        <v>#N/A</v>
      </c>
      <c r="AO555" s="6" t="e">
        <f t="shared" si="268"/>
        <v>#N/A</v>
      </c>
      <c r="AP555" s="6" t="e">
        <f t="shared" si="269"/>
        <v>#N/A</v>
      </c>
      <c r="AQ555" s="6" t="e">
        <f t="shared" si="270"/>
        <v>#N/A</v>
      </c>
      <c r="AR555" s="6">
        <f t="shared" si="282"/>
        <v>0</v>
      </c>
      <c r="AS555" s="6" t="e">
        <f t="shared" si="298"/>
        <v>#N/A</v>
      </c>
      <c r="AT555" s="6" t="str">
        <f t="shared" si="283"/>
        <v/>
      </c>
      <c r="AU555" s="6" t="str">
        <f t="shared" si="284"/>
        <v/>
      </c>
      <c r="AV555" s="6" t="str">
        <f t="shared" si="271"/>
        <v/>
      </c>
      <c r="AW555" s="103"/>
      <c r="BC555" s="3" t="s">
        <v>253</v>
      </c>
    </row>
    <row r="556" spans="1:55" s="12" customFormat="1" ht="13.5" customHeight="1" x14ac:dyDescent="0.2">
      <c r="A556" s="163">
        <v>541</v>
      </c>
      <c r="B556" s="7"/>
      <c r="C556" s="7"/>
      <c r="D556" s="120"/>
      <c r="E556" s="7"/>
      <c r="F556" s="7"/>
      <c r="G556" s="219"/>
      <c r="H556" s="7"/>
      <c r="I556" s="7"/>
      <c r="J556" s="9"/>
      <c r="K556" s="843"/>
      <c r="L556" s="838"/>
      <c r="M556" s="428"/>
      <c r="N556" s="429"/>
      <c r="O556" s="430"/>
      <c r="P556" s="422" t="str">
        <f t="shared" si="285"/>
        <v/>
      </c>
      <c r="Q556" s="422" t="str">
        <f t="shared" si="286"/>
        <v/>
      </c>
      <c r="R556" s="423" t="str">
        <f t="shared" si="287"/>
        <v/>
      </c>
      <c r="S556" s="424" t="str">
        <f t="shared" si="288"/>
        <v/>
      </c>
      <c r="T556" s="425" t="str">
        <f t="shared" si="289"/>
        <v/>
      </c>
      <c r="U556" s="425" t="str">
        <f t="shared" si="290"/>
        <v/>
      </c>
      <c r="V556" s="426" t="str">
        <f t="shared" si="291"/>
        <v/>
      </c>
      <c r="W556" s="38"/>
      <c r="X556" s="29" t="str">
        <f t="shared" si="272"/>
        <v/>
      </c>
      <c r="Y556" s="6" t="e">
        <f t="shared" si="273"/>
        <v>#N/A</v>
      </c>
      <c r="Z556" s="6" t="e">
        <f t="shared" si="274"/>
        <v>#N/A</v>
      </c>
      <c r="AA556" s="6" t="e">
        <f t="shared" si="275"/>
        <v>#N/A</v>
      </c>
      <c r="AB556" s="6" t="str">
        <f t="shared" si="276"/>
        <v/>
      </c>
      <c r="AC556" s="10">
        <f t="shared" si="277"/>
        <v>1</v>
      </c>
      <c r="AD556" s="6" t="e">
        <f t="shared" si="292"/>
        <v>#N/A</v>
      </c>
      <c r="AE556" s="6" t="e">
        <f t="shared" si="293"/>
        <v>#N/A</v>
      </c>
      <c r="AF556" s="6" t="e">
        <f t="shared" si="278"/>
        <v>#N/A</v>
      </c>
      <c r="AG556" s="6" t="e">
        <f t="shared" si="294"/>
        <v>#N/A</v>
      </c>
      <c r="AH556" s="11" t="str">
        <f t="shared" si="279"/>
        <v xml:space="preserve"> </v>
      </c>
      <c r="AI556" s="6" t="e">
        <f t="shared" si="295"/>
        <v>#N/A</v>
      </c>
      <c r="AJ556" s="6" t="e">
        <f t="shared" si="280"/>
        <v>#N/A</v>
      </c>
      <c r="AK556" s="6" t="e">
        <f t="shared" si="296"/>
        <v>#N/A</v>
      </c>
      <c r="AL556" s="6" t="e">
        <f t="shared" si="267"/>
        <v>#N/A</v>
      </c>
      <c r="AM556" s="6" t="e">
        <f t="shared" si="281"/>
        <v>#N/A</v>
      </c>
      <c r="AN556" s="6" t="e">
        <f t="shared" si="297"/>
        <v>#N/A</v>
      </c>
      <c r="AO556" s="6" t="e">
        <f t="shared" si="268"/>
        <v>#N/A</v>
      </c>
      <c r="AP556" s="6" t="e">
        <f t="shared" si="269"/>
        <v>#N/A</v>
      </c>
      <c r="AQ556" s="6" t="e">
        <f t="shared" si="270"/>
        <v>#N/A</v>
      </c>
      <c r="AR556" s="6">
        <f t="shared" si="282"/>
        <v>0</v>
      </c>
      <c r="AS556" s="6" t="e">
        <f t="shared" si="298"/>
        <v>#N/A</v>
      </c>
      <c r="AT556" s="6" t="str">
        <f t="shared" si="283"/>
        <v/>
      </c>
      <c r="AU556" s="6" t="str">
        <f t="shared" si="284"/>
        <v/>
      </c>
      <c r="AV556" s="6" t="str">
        <f t="shared" si="271"/>
        <v/>
      </c>
      <c r="AW556" s="103"/>
      <c r="BC556" s="3" t="s">
        <v>263</v>
      </c>
    </row>
    <row r="557" spans="1:55" s="12" customFormat="1" ht="13.5" customHeight="1" x14ac:dyDescent="0.2">
      <c r="A557" s="163">
        <v>542</v>
      </c>
      <c r="B557" s="7"/>
      <c r="C557" s="7"/>
      <c r="D557" s="120"/>
      <c r="E557" s="7"/>
      <c r="F557" s="7"/>
      <c r="G557" s="219"/>
      <c r="H557" s="7"/>
      <c r="I557" s="7"/>
      <c r="J557" s="9"/>
      <c r="K557" s="843"/>
      <c r="L557" s="838"/>
      <c r="M557" s="428"/>
      <c r="N557" s="429"/>
      <c r="O557" s="430"/>
      <c r="P557" s="422" t="str">
        <f t="shared" si="285"/>
        <v/>
      </c>
      <c r="Q557" s="422" t="str">
        <f t="shared" si="286"/>
        <v/>
      </c>
      <c r="R557" s="423" t="str">
        <f t="shared" si="287"/>
        <v/>
      </c>
      <c r="S557" s="424" t="str">
        <f t="shared" si="288"/>
        <v/>
      </c>
      <c r="T557" s="425" t="str">
        <f t="shared" si="289"/>
        <v/>
      </c>
      <c r="U557" s="425" t="str">
        <f t="shared" si="290"/>
        <v/>
      </c>
      <c r="V557" s="426" t="str">
        <f t="shared" si="291"/>
        <v/>
      </c>
      <c r="W557" s="38"/>
      <c r="X557" s="29" t="str">
        <f t="shared" si="272"/>
        <v/>
      </c>
      <c r="Y557" s="6" t="e">
        <f t="shared" si="273"/>
        <v>#N/A</v>
      </c>
      <c r="Z557" s="6" t="e">
        <f t="shared" si="274"/>
        <v>#N/A</v>
      </c>
      <c r="AA557" s="6" t="e">
        <f t="shared" si="275"/>
        <v>#N/A</v>
      </c>
      <c r="AB557" s="6" t="str">
        <f t="shared" si="276"/>
        <v/>
      </c>
      <c r="AC557" s="10">
        <f t="shared" si="277"/>
        <v>1</v>
      </c>
      <c r="AD557" s="6" t="e">
        <f t="shared" si="292"/>
        <v>#N/A</v>
      </c>
      <c r="AE557" s="6" t="e">
        <f t="shared" si="293"/>
        <v>#N/A</v>
      </c>
      <c r="AF557" s="6" t="e">
        <f t="shared" si="278"/>
        <v>#N/A</v>
      </c>
      <c r="AG557" s="6" t="e">
        <f t="shared" si="294"/>
        <v>#N/A</v>
      </c>
      <c r="AH557" s="11" t="str">
        <f t="shared" si="279"/>
        <v xml:space="preserve"> </v>
      </c>
      <c r="AI557" s="6" t="e">
        <f t="shared" si="295"/>
        <v>#N/A</v>
      </c>
      <c r="AJ557" s="6" t="e">
        <f t="shared" si="280"/>
        <v>#N/A</v>
      </c>
      <c r="AK557" s="6" t="e">
        <f t="shared" si="296"/>
        <v>#N/A</v>
      </c>
      <c r="AL557" s="6" t="e">
        <f t="shared" si="267"/>
        <v>#N/A</v>
      </c>
      <c r="AM557" s="6" t="e">
        <f t="shared" si="281"/>
        <v>#N/A</v>
      </c>
      <c r="AN557" s="6" t="e">
        <f t="shared" si="297"/>
        <v>#N/A</v>
      </c>
      <c r="AO557" s="6" t="e">
        <f t="shared" si="268"/>
        <v>#N/A</v>
      </c>
      <c r="AP557" s="6" t="e">
        <f t="shared" si="269"/>
        <v>#N/A</v>
      </c>
      <c r="AQ557" s="6" t="e">
        <f t="shared" si="270"/>
        <v>#N/A</v>
      </c>
      <c r="AR557" s="6">
        <f t="shared" si="282"/>
        <v>0</v>
      </c>
      <c r="AS557" s="6" t="e">
        <f t="shared" si="298"/>
        <v>#N/A</v>
      </c>
      <c r="AT557" s="6" t="str">
        <f t="shared" si="283"/>
        <v/>
      </c>
      <c r="AU557" s="6" t="str">
        <f t="shared" si="284"/>
        <v/>
      </c>
      <c r="AV557" s="6" t="str">
        <f t="shared" si="271"/>
        <v/>
      </c>
      <c r="AW557" s="103"/>
      <c r="BC557" s="3" t="s">
        <v>275</v>
      </c>
    </row>
    <row r="558" spans="1:55" s="12" customFormat="1" ht="13.5" customHeight="1" x14ac:dyDescent="0.2">
      <c r="A558" s="163">
        <v>543</v>
      </c>
      <c r="B558" s="7"/>
      <c r="C558" s="7"/>
      <c r="D558" s="120"/>
      <c r="E558" s="7"/>
      <c r="F558" s="7"/>
      <c r="G558" s="219"/>
      <c r="H558" s="7"/>
      <c r="I558" s="7"/>
      <c r="J558" s="9"/>
      <c r="K558" s="843"/>
      <c r="L558" s="838"/>
      <c r="M558" s="428"/>
      <c r="N558" s="429"/>
      <c r="O558" s="430"/>
      <c r="P558" s="422" t="str">
        <f t="shared" si="285"/>
        <v/>
      </c>
      <c r="Q558" s="422" t="str">
        <f t="shared" si="286"/>
        <v/>
      </c>
      <c r="R558" s="423" t="str">
        <f t="shared" si="287"/>
        <v/>
      </c>
      <c r="S558" s="424" t="str">
        <f t="shared" si="288"/>
        <v/>
      </c>
      <c r="T558" s="425" t="str">
        <f t="shared" si="289"/>
        <v/>
      </c>
      <c r="U558" s="425" t="str">
        <f t="shared" si="290"/>
        <v/>
      </c>
      <c r="V558" s="426" t="str">
        <f t="shared" si="291"/>
        <v/>
      </c>
      <c r="W558" s="38"/>
      <c r="X558" s="29" t="str">
        <f t="shared" si="272"/>
        <v/>
      </c>
      <c r="Y558" s="6" t="e">
        <f t="shared" si="273"/>
        <v>#N/A</v>
      </c>
      <c r="Z558" s="6" t="e">
        <f t="shared" si="274"/>
        <v>#N/A</v>
      </c>
      <c r="AA558" s="6" t="e">
        <f t="shared" si="275"/>
        <v>#N/A</v>
      </c>
      <c r="AB558" s="6" t="str">
        <f t="shared" si="276"/>
        <v/>
      </c>
      <c r="AC558" s="10">
        <f t="shared" si="277"/>
        <v>1</v>
      </c>
      <c r="AD558" s="6" t="e">
        <f t="shared" si="292"/>
        <v>#N/A</v>
      </c>
      <c r="AE558" s="6" t="e">
        <f t="shared" si="293"/>
        <v>#N/A</v>
      </c>
      <c r="AF558" s="6" t="e">
        <f t="shared" si="278"/>
        <v>#N/A</v>
      </c>
      <c r="AG558" s="6" t="e">
        <f t="shared" si="294"/>
        <v>#N/A</v>
      </c>
      <c r="AH558" s="11" t="str">
        <f t="shared" si="279"/>
        <v xml:space="preserve"> </v>
      </c>
      <c r="AI558" s="6" t="e">
        <f t="shared" si="295"/>
        <v>#N/A</v>
      </c>
      <c r="AJ558" s="6" t="e">
        <f t="shared" si="280"/>
        <v>#N/A</v>
      </c>
      <c r="AK558" s="6" t="e">
        <f t="shared" si="296"/>
        <v>#N/A</v>
      </c>
      <c r="AL558" s="6" t="e">
        <f t="shared" si="267"/>
        <v>#N/A</v>
      </c>
      <c r="AM558" s="6" t="e">
        <f t="shared" si="281"/>
        <v>#N/A</v>
      </c>
      <c r="AN558" s="6" t="e">
        <f t="shared" si="297"/>
        <v>#N/A</v>
      </c>
      <c r="AO558" s="6" t="e">
        <f t="shared" si="268"/>
        <v>#N/A</v>
      </c>
      <c r="AP558" s="6" t="e">
        <f t="shared" si="269"/>
        <v>#N/A</v>
      </c>
      <c r="AQ558" s="6" t="e">
        <f t="shared" si="270"/>
        <v>#N/A</v>
      </c>
      <c r="AR558" s="6">
        <f t="shared" si="282"/>
        <v>0</v>
      </c>
      <c r="AS558" s="6" t="e">
        <f t="shared" si="298"/>
        <v>#N/A</v>
      </c>
      <c r="AT558" s="6" t="str">
        <f t="shared" si="283"/>
        <v/>
      </c>
      <c r="AU558" s="6" t="str">
        <f t="shared" si="284"/>
        <v/>
      </c>
      <c r="AV558" s="6" t="str">
        <f t="shared" si="271"/>
        <v/>
      </c>
      <c r="AW558" s="103"/>
      <c r="BC558" s="3" t="s">
        <v>505</v>
      </c>
    </row>
    <row r="559" spans="1:55" s="12" customFormat="1" ht="13.5" customHeight="1" x14ac:dyDescent="0.2">
      <c r="A559" s="163">
        <v>544</v>
      </c>
      <c r="B559" s="7"/>
      <c r="C559" s="7"/>
      <c r="D559" s="120"/>
      <c r="E559" s="7"/>
      <c r="F559" s="7"/>
      <c r="G559" s="219"/>
      <c r="H559" s="7"/>
      <c r="I559" s="7"/>
      <c r="J559" s="9"/>
      <c r="K559" s="843"/>
      <c r="L559" s="838"/>
      <c r="M559" s="428"/>
      <c r="N559" s="429"/>
      <c r="O559" s="430"/>
      <c r="P559" s="422" t="str">
        <f t="shared" si="285"/>
        <v/>
      </c>
      <c r="Q559" s="422" t="str">
        <f t="shared" si="286"/>
        <v/>
      </c>
      <c r="R559" s="423" t="str">
        <f t="shared" si="287"/>
        <v/>
      </c>
      <c r="S559" s="424" t="str">
        <f t="shared" si="288"/>
        <v/>
      </c>
      <c r="T559" s="425" t="str">
        <f t="shared" si="289"/>
        <v/>
      </c>
      <c r="U559" s="425" t="str">
        <f t="shared" si="290"/>
        <v/>
      </c>
      <c r="V559" s="426" t="str">
        <f t="shared" si="291"/>
        <v/>
      </c>
      <c r="W559" s="38"/>
      <c r="X559" s="29" t="str">
        <f t="shared" si="272"/>
        <v/>
      </c>
      <c r="Y559" s="6" t="e">
        <f t="shared" si="273"/>
        <v>#N/A</v>
      </c>
      <c r="Z559" s="6" t="e">
        <f t="shared" si="274"/>
        <v>#N/A</v>
      </c>
      <c r="AA559" s="6" t="e">
        <f t="shared" si="275"/>
        <v>#N/A</v>
      </c>
      <c r="AB559" s="6" t="str">
        <f t="shared" si="276"/>
        <v/>
      </c>
      <c r="AC559" s="10">
        <f t="shared" si="277"/>
        <v>1</v>
      </c>
      <c r="AD559" s="6" t="e">
        <f t="shared" si="292"/>
        <v>#N/A</v>
      </c>
      <c r="AE559" s="6" t="e">
        <f t="shared" si="293"/>
        <v>#N/A</v>
      </c>
      <c r="AF559" s="6" t="e">
        <f t="shared" si="278"/>
        <v>#N/A</v>
      </c>
      <c r="AG559" s="6" t="e">
        <f t="shared" si="294"/>
        <v>#N/A</v>
      </c>
      <c r="AH559" s="11" t="str">
        <f t="shared" si="279"/>
        <v xml:space="preserve"> </v>
      </c>
      <c r="AI559" s="6" t="e">
        <f t="shared" si="295"/>
        <v>#N/A</v>
      </c>
      <c r="AJ559" s="6" t="e">
        <f t="shared" si="280"/>
        <v>#N/A</v>
      </c>
      <c r="AK559" s="6" t="e">
        <f t="shared" si="296"/>
        <v>#N/A</v>
      </c>
      <c r="AL559" s="6" t="e">
        <f t="shared" si="267"/>
        <v>#N/A</v>
      </c>
      <c r="AM559" s="6" t="e">
        <f t="shared" si="281"/>
        <v>#N/A</v>
      </c>
      <c r="AN559" s="6" t="e">
        <f t="shared" si="297"/>
        <v>#N/A</v>
      </c>
      <c r="AO559" s="6" t="e">
        <f t="shared" si="268"/>
        <v>#N/A</v>
      </c>
      <c r="AP559" s="6" t="e">
        <f t="shared" si="269"/>
        <v>#N/A</v>
      </c>
      <c r="AQ559" s="6" t="e">
        <f t="shared" si="270"/>
        <v>#N/A</v>
      </c>
      <c r="AR559" s="6">
        <f t="shared" si="282"/>
        <v>0</v>
      </c>
      <c r="AS559" s="6" t="e">
        <f t="shared" si="298"/>
        <v>#N/A</v>
      </c>
      <c r="AT559" s="6" t="str">
        <f t="shared" si="283"/>
        <v/>
      </c>
      <c r="AU559" s="6" t="str">
        <f t="shared" si="284"/>
        <v/>
      </c>
      <c r="AV559" s="6" t="str">
        <f t="shared" si="271"/>
        <v/>
      </c>
      <c r="AW559" s="103"/>
      <c r="BC559" s="3" t="s">
        <v>252</v>
      </c>
    </row>
    <row r="560" spans="1:55" s="12" customFormat="1" ht="13.5" customHeight="1" x14ac:dyDescent="0.2">
      <c r="A560" s="163">
        <v>545</v>
      </c>
      <c r="B560" s="7"/>
      <c r="C560" s="7"/>
      <c r="D560" s="120"/>
      <c r="E560" s="7"/>
      <c r="F560" s="7"/>
      <c r="G560" s="219"/>
      <c r="H560" s="7"/>
      <c r="I560" s="7"/>
      <c r="J560" s="9"/>
      <c r="K560" s="843"/>
      <c r="L560" s="838"/>
      <c r="M560" s="428"/>
      <c r="N560" s="429"/>
      <c r="O560" s="430"/>
      <c r="P560" s="422" t="str">
        <f t="shared" si="285"/>
        <v/>
      </c>
      <c r="Q560" s="422" t="str">
        <f t="shared" si="286"/>
        <v/>
      </c>
      <c r="R560" s="423" t="str">
        <f t="shared" si="287"/>
        <v/>
      </c>
      <c r="S560" s="424" t="str">
        <f t="shared" si="288"/>
        <v/>
      </c>
      <c r="T560" s="425" t="str">
        <f t="shared" si="289"/>
        <v/>
      </c>
      <c r="U560" s="425" t="str">
        <f t="shared" si="290"/>
        <v/>
      </c>
      <c r="V560" s="426" t="str">
        <f t="shared" si="291"/>
        <v/>
      </c>
      <c r="W560" s="38"/>
      <c r="X560" s="29" t="str">
        <f t="shared" si="272"/>
        <v/>
      </c>
      <c r="Y560" s="6" t="e">
        <f t="shared" si="273"/>
        <v>#N/A</v>
      </c>
      <c r="Z560" s="6" t="e">
        <f t="shared" si="274"/>
        <v>#N/A</v>
      </c>
      <c r="AA560" s="6" t="e">
        <f t="shared" si="275"/>
        <v>#N/A</v>
      </c>
      <c r="AB560" s="6" t="str">
        <f t="shared" si="276"/>
        <v/>
      </c>
      <c r="AC560" s="10">
        <f t="shared" si="277"/>
        <v>1</v>
      </c>
      <c r="AD560" s="6" t="e">
        <f t="shared" si="292"/>
        <v>#N/A</v>
      </c>
      <c r="AE560" s="6" t="e">
        <f t="shared" si="293"/>
        <v>#N/A</v>
      </c>
      <c r="AF560" s="6" t="e">
        <f t="shared" si="278"/>
        <v>#N/A</v>
      </c>
      <c r="AG560" s="6" t="e">
        <f t="shared" si="294"/>
        <v>#N/A</v>
      </c>
      <c r="AH560" s="11" t="str">
        <f t="shared" si="279"/>
        <v xml:space="preserve"> </v>
      </c>
      <c r="AI560" s="6" t="e">
        <f t="shared" si="295"/>
        <v>#N/A</v>
      </c>
      <c r="AJ560" s="6" t="e">
        <f t="shared" si="280"/>
        <v>#N/A</v>
      </c>
      <c r="AK560" s="6" t="e">
        <f t="shared" si="296"/>
        <v>#N/A</v>
      </c>
      <c r="AL560" s="6" t="e">
        <f t="shared" si="267"/>
        <v>#N/A</v>
      </c>
      <c r="AM560" s="6" t="e">
        <f t="shared" si="281"/>
        <v>#N/A</v>
      </c>
      <c r="AN560" s="6" t="e">
        <f t="shared" si="297"/>
        <v>#N/A</v>
      </c>
      <c r="AO560" s="6" t="e">
        <f t="shared" si="268"/>
        <v>#N/A</v>
      </c>
      <c r="AP560" s="6" t="e">
        <f t="shared" si="269"/>
        <v>#N/A</v>
      </c>
      <c r="AQ560" s="6" t="e">
        <f t="shared" si="270"/>
        <v>#N/A</v>
      </c>
      <c r="AR560" s="6">
        <f t="shared" si="282"/>
        <v>0</v>
      </c>
      <c r="AS560" s="6" t="e">
        <f t="shared" si="298"/>
        <v>#N/A</v>
      </c>
      <c r="AT560" s="6" t="str">
        <f t="shared" si="283"/>
        <v/>
      </c>
      <c r="AU560" s="6" t="str">
        <f t="shared" si="284"/>
        <v/>
      </c>
      <c r="AV560" s="6" t="str">
        <f t="shared" si="271"/>
        <v/>
      </c>
      <c r="AW560" s="103"/>
      <c r="BC560" s="3" t="s">
        <v>262</v>
      </c>
    </row>
    <row r="561" spans="1:55" s="12" customFormat="1" ht="13.5" customHeight="1" x14ac:dyDescent="0.2">
      <c r="A561" s="163">
        <v>546</v>
      </c>
      <c r="B561" s="7"/>
      <c r="C561" s="7"/>
      <c r="D561" s="120"/>
      <c r="E561" s="7"/>
      <c r="F561" s="7"/>
      <c r="G561" s="219"/>
      <c r="H561" s="7"/>
      <c r="I561" s="7"/>
      <c r="J561" s="9"/>
      <c r="K561" s="843"/>
      <c r="L561" s="838"/>
      <c r="M561" s="428"/>
      <c r="N561" s="429"/>
      <c r="O561" s="430"/>
      <c r="P561" s="422" t="str">
        <f t="shared" si="285"/>
        <v/>
      </c>
      <c r="Q561" s="422" t="str">
        <f t="shared" si="286"/>
        <v/>
      </c>
      <c r="R561" s="423" t="str">
        <f t="shared" si="287"/>
        <v/>
      </c>
      <c r="S561" s="424" t="str">
        <f t="shared" si="288"/>
        <v/>
      </c>
      <c r="T561" s="425" t="str">
        <f t="shared" si="289"/>
        <v/>
      </c>
      <c r="U561" s="425" t="str">
        <f t="shared" si="290"/>
        <v/>
      </c>
      <c r="V561" s="426" t="str">
        <f t="shared" si="291"/>
        <v/>
      </c>
      <c r="W561" s="38"/>
      <c r="X561" s="29" t="str">
        <f t="shared" si="272"/>
        <v/>
      </c>
      <c r="Y561" s="6" t="e">
        <f t="shared" si="273"/>
        <v>#N/A</v>
      </c>
      <c r="Z561" s="6" t="e">
        <f t="shared" si="274"/>
        <v>#N/A</v>
      </c>
      <c r="AA561" s="6" t="e">
        <f t="shared" si="275"/>
        <v>#N/A</v>
      </c>
      <c r="AB561" s="6" t="str">
        <f t="shared" si="276"/>
        <v/>
      </c>
      <c r="AC561" s="10">
        <f t="shared" si="277"/>
        <v>1</v>
      </c>
      <c r="AD561" s="6" t="e">
        <f t="shared" si="292"/>
        <v>#N/A</v>
      </c>
      <c r="AE561" s="6" t="e">
        <f t="shared" si="293"/>
        <v>#N/A</v>
      </c>
      <c r="AF561" s="6" t="e">
        <f t="shared" si="278"/>
        <v>#N/A</v>
      </c>
      <c r="AG561" s="6" t="e">
        <f t="shared" si="294"/>
        <v>#N/A</v>
      </c>
      <c r="AH561" s="11" t="str">
        <f t="shared" si="279"/>
        <v xml:space="preserve"> </v>
      </c>
      <c r="AI561" s="6" t="e">
        <f t="shared" si="295"/>
        <v>#N/A</v>
      </c>
      <c r="AJ561" s="6" t="e">
        <f t="shared" si="280"/>
        <v>#N/A</v>
      </c>
      <c r="AK561" s="6" t="e">
        <f t="shared" si="296"/>
        <v>#N/A</v>
      </c>
      <c r="AL561" s="6" t="e">
        <f t="shared" si="267"/>
        <v>#N/A</v>
      </c>
      <c r="AM561" s="6" t="e">
        <f t="shared" si="281"/>
        <v>#N/A</v>
      </c>
      <c r="AN561" s="6" t="e">
        <f t="shared" si="297"/>
        <v>#N/A</v>
      </c>
      <c r="AO561" s="6" t="e">
        <f t="shared" si="268"/>
        <v>#N/A</v>
      </c>
      <c r="AP561" s="6" t="e">
        <f t="shared" si="269"/>
        <v>#N/A</v>
      </c>
      <c r="AQ561" s="6" t="e">
        <f t="shared" si="270"/>
        <v>#N/A</v>
      </c>
      <c r="AR561" s="6">
        <f t="shared" si="282"/>
        <v>0</v>
      </c>
      <c r="AS561" s="6" t="e">
        <f t="shared" si="298"/>
        <v>#N/A</v>
      </c>
      <c r="AT561" s="6" t="str">
        <f t="shared" si="283"/>
        <v/>
      </c>
      <c r="AU561" s="6" t="str">
        <f t="shared" si="284"/>
        <v/>
      </c>
      <c r="AV561" s="6" t="str">
        <f t="shared" si="271"/>
        <v/>
      </c>
      <c r="AW561" s="103"/>
      <c r="BC561" s="3" t="s">
        <v>274</v>
      </c>
    </row>
    <row r="562" spans="1:55" s="12" customFormat="1" ht="13.5" customHeight="1" x14ac:dyDescent="0.2">
      <c r="A562" s="163">
        <v>547</v>
      </c>
      <c r="B562" s="7"/>
      <c r="C562" s="7"/>
      <c r="D562" s="120"/>
      <c r="E562" s="7"/>
      <c r="F562" s="7"/>
      <c r="G562" s="219"/>
      <c r="H562" s="7"/>
      <c r="I562" s="7"/>
      <c r="J562" s="9"/>
      <c r="K562" s="843"/>
      <c r="L562" s="838"/>
      <c r="M562" s="428"/>
      <c r="N562" s="429"/>
      <c r="O562" s="430"/>
      <c r="P562" s="422" t="str">
        <f t="shared" si="285"/>
        <v/>
      </c>
      <c r="Q562" s="422" t="str">
        <f t="shared" si="286"/>
        <v/>
      </c>
      <c r="R562" s="423" t="str">
        <f t="shared" si="287"/>
        <v/>
      </c>
      <c r="S562" s="424" t="str">
        <f t="shared" si="288"/>
        <v/>
      </c>
      <c r="T562" s="425" t="str">
        <f t="shared" si="289"/>
        <v/>
      </c>
      <c r="U562" s="425" t="str">
        <f t="shared" si="290"/>
        <v/>
      </c>
      <c r="V562" s="426" t="str">
        <f t="shared" si="291"/>
        <v/>
      </c>
      <c r="W562" s="38"/>
      <c r="X562" s="29" t="str">
        <f t="shared" si="272"/>
        <v/>
      </c>
      <c r="Y562" s="6" t="e">
        <f t="shared" si="273"/>
        <v>#N/A</v>
      </c>
      <c r="Z562" s="6" t="e">
        <f t="shared" si="274"/>
        <v>#N/A</v>
      </c>
      <c r="AA562" s="6" t="e">
        <f t="shared" si="275"/>
        <v>#N/A</v>
      </c>
      <c r="AB562" s="6" t="str">
        <f t="shared" si="276"/>
        <v/>
      </c>
      <c r="AC562" s="10">
        <f t="shared" si="277"/>
        <v>1</v>
      </c>
      <c r="AD562" s="6" t="e">
        <f t="shared" si="292"/>
        <v>#N/A</v>
      </c>
      <c r="AE562" s="6" t="e">
        <f t="shared" si="293"/>
        <v>#N/A</v>
      </c>
      <c r="AF562" s="6" t="e">
        <f t="shared" si="278"/>
        <v>#N/A</v>
      </c>
      <c r="AG562" s="6" t="e">
        <f t="shared" si="294"/>
        <v>#N/A</v>
      </c>
      <c r="AH562" s="11" t="str">
        <f t="shared" si="279"/>
        <v xml:space="preserve"> </v>
      </c>
      <c r="AI562" s="6" t="e">
        <f t="shared" si="295"/>
        <v>#N/A</v>
      </c>
      <c r="AJ562" s="6" t="e">
        <f t="shared" si="280"/>
        <v>#N/A</v>
      </c>
      <c r="AK562" s="6" t="e">
        <f t="shared" si="296"/>
        <v>#N/A</v>
      </c>
      <c r="AL562" s="6" t="e">
        <f t="shared" si="267"/>
        <v>#N/A</v>
      </c>
      <c r="AM562" s="6" t="e">
        <f t="shared" si="281"/>
        <v>#N/A</v>
      </c>
      <c r="AN562" s="6" t="e">
        <f t="shared" si="297"/>
        <v>#N/A</v>
      </c>
      <c r="AO562" s="6" t="e">
        <f t="shared" si="268"/>
        <v>#N/A</v>
      </c>
      <c r="AP562" s="6" t="e">
        <f t="shared" si="269"/>
        <v>#N/A</v>
      </c>
      <c r="AQ562" s="6" t="e">
        <f t="shared" si="270"/>
        <v>#N/A</v>
      </c>
      <c r="AR562" s="6">
        <f t="shared" si="282"/>
        <v>0</v>
      </c>
      <c r="AS562" s="6" t="e">
        <f t="shared" si="298"/>
        <v>#N/A</v>
      </c>
      <c r="AT562" s="6" t="str">
        <f t="shared" si="283"/>
        <v/>
      </c>
      <c r="AU562" s="6" t="str">
        <f t="shared" si="284"/>
        <v/>
      </c>
      <c r="AV562" s="6" t="str">
        <f t="shared" si="271"/>
        <v/>
      </c>
      <c r="AW562" s="103"/>
      <c r="BC562" s="3" t="s">
        <v>557</v>
      </c>
    </row>
    <row r="563" spans="1:55" s="12" customFormat="1" ht="13.5" customHeight="1" x14ac:dyDescent="0.2">
      <c r="A563" s="163">
        <v>548</v>
      </c>
      <c r="B563" s="7"/>
      <c r="C563" s="7"/>
      <c r="D563" s="120"/>
      <c r="E563" s="7"/>
      <c r="F563" s="7"/>
      <c r="G563" s="219"/>
      <c r="H563" s="7"/>
      <c r="I563" s="7"/>
      <c r="J563" s="9"/>
      <c r="K563" s="843"/>
      <c r="L563" s="838"/>
      <c r="M563" s="428"/>
      <c r="N563" s="429"/>
      <c r="O563" s="430"/>
      <c r="P563" s="422" t="str">
        <f t="shared" si="285"/>
        <v/>
      </c>
      <c r="Q563" s="422" t="str">
        <f t="shared" si="286"/>
        <v/>
      </c>
      <c r="R563" s="423" t="str">
        <f t="shared" si="287"/>
        <v/>
      </c>
      <c r="S563" s="424" t="str">
        <f t="shared" si="288"/>
        <v/>
      </c>
      <c r="T563" s="425" t="str">
        <f t="shared" si="289"/>
        <v/>
      </c>
      <c r="U563" s="425" t="str">
        <f t="shared" si="290"/>
        <v/>
      </c>
      <c r="V563" s="426" t="str">
        <f t="shared" si="291"/>
        <v/>
      </c>
      <c r="W563" s="38"/>
      <c r="X563" s="29" t="str">
        <f t="shared" si="272"/>
        <v/>
      </c>
      <c r="Y563" s="6" t="e">
        <f t="shared" si="273"/>
        <v>#N/A</v>
      </c>
      <c r="Z563" s="6" t="e">
        <f t="shared" si="274"/>
        <v>#N/A</v>
      </c>
      <c r="AA563" s="6" t="e">
        <f t="shared" si="275"/>
        <v>#N/A</v>
      </c>
      <c r="AB563" s="6" t="str">
        <f t="shared" si="276"/>
        <v/>
      </c>
      <c r="AC563" s="10">
        <f t="shared" si="277"/>
        <v>1</v>
      </c>
      <c r="AD563" s="6" t="e">
        <f t="shared" si="292"/>
        <v>#N/A</v>
      </c>
      <c r="AE563" s="6" t="e">
        <f t="shared" si="293"/>
        <v>#N/A</v>
      </c>
      <c r="AF563" s="6" t="e">
        <f t="shared" si="278"/>
        <v>#N/A</v>
      </c>
      <c r="AG563" s="6" t="e">
        <f t="shared" si="294"/>
        <v>#N/A</v>
      </c>
      <c r="AH563" s="11" t="str">
        <f t="shared" si="279"/>
        <v xml:space="preserve"> </v>
      </c>
      <c r="AI563" s="6" t="e">
        <f t="shared" si="295"/>
        <v>#N/A</v>
      </c>
      <c r="AJ563" s="6" t="e">
        <f t="shared" si="280"/>
        <v>#N/A</v>
      </c>
      <c r="AK563" s="6" t="e">
        <f t="shared" si="296"/>
        <v>#N/A</v>
      </c>
      <c r="AL563" s="6" t="e">
        <f t="shared" si="267"/>
        <v>#N/A</v>
      </c>
      <c r="AM563" s="6" t="e">
        <f t="shared" si="281"/>
        <v>#N/A</v>
      </c>
      <c r="AN563" s="6" t="e">
        <f t="shared" si="297"/>
        <v>#N/A</v>
      </c>
      <c r="AO563" s="6" t="e">
        <f t="shared" si="268"/>
        <v>#N/A</v>
      </c>
      <c r="AP563" s="6" t="e">
        <f t="shared" si="269"/>
        <v>#N/A</v>
      </c>
      <c r="AQ563" s="6" t="e">
        <f t="shared" si="270"/>
        <v>#N/A</v>
      </c>
      <c r="AR563" s="6">
        <f t="shared" si="282"/>
        <v>0</v>
      </c>
      <c r="AS563" s="6" t="e">
        <f t="shared" si="298"/>
        <v>#N/A</v>
      </c>
      <c r="AT563" s="6" t="str">
        <f t="shared" si="283"/>
        <v/>
      </c>
      <c r="AU563" s="6" t="str">
        <f t="shared" si="284"/>
        <v/>
      </c>
      <c r="AV563" s="6" t="str">
        <f t="shared" si="271"/>
        <v/>
      </c>
      <c r="AW563" s="103"/>
      <c r="BC563" s="3" t="s">
        <v>288</v>
      </c>
    </row>
    <row r="564" spans="1:55" s="12" customFormat="1" ht="13.5" customHeight="1" x14ac:dyDescent="0.2">
      <c r="A564" s="163">
        <v>549</v>
      </c>
      <c r="B564" s="7"/>
      <c r="C564" s="7"/>
      <c r="D564" s="120"/>
      <c r="E564" s="7"/>
      <c r="F564" s="7"/>
      <c r="G564" s="219"/>
      <c r="H564" s="7"/>
      <c r="I564" s="7"/>
      <c r="J564" s="9"/>
      <c r="K564" s="843"/>
      <c r="L564" s="838"/>
      <c r="M564" s="428"/>
      <c r="N564" s="429"/>
      <c r="O564" s="430"/>
      <c r="P564" s="422" t="str">
        <f t="shared" si="285"/>
        <v/>
      </c>
      <c r="Q564" s="422" t="str">
        <f t="shared" si="286"/>
        <v/>
      </c>
      <c r="R564" s="423" t="str">
        <f t="shared" si="287"/>
        <v/>
      </c>
      <c r="S564" s="424" t="str">
        <f t="shared" si="288"/>
        <v/>
      </c>
      <c r="T564" s="425" t="str">
        <f t="shared" si="289"/>
        <v/>
      </c>
      <c r="U564" s="425" t="str">
        <f t="shared" si="290"/>
        <v/>
      </c>
      <c r="V564" s="426" t="str">
        <f t="shared" si="291"/>
        <v/>
      </c>
      <c r="W564" s="38"/>
      <c r="X564" s="29" t="str">
        <f t="shared" si="272"/>
        <v/>
      </c>
      <c r="Y564" s="6" t="e">
        <f t="shared" si="273"/>
        <v>#N/A</v>
      </c>
      <c r="Z564" s="6" t="e">
        <f t="shared" si="274"/>
        <v>#N/A</v>
      </c>
      <c r="AA564" s="6" t="e">
        <f t="shared" si="275"/>
        <v>#N/A</v>
      </c>
      <c r="AB564" s="6" t="str">
        <f t="shared" si="276"/>
        <v/>
      </c>
      <c r="AC564" s="10">
        <f t="shared" si="277"/>
        <v>1</v>
      </c>
      <c r="AD564" s="6" t="e">
        <f t="shared" si="292"/>
        <v>#N/A</v>
      </c>
      <c r="AE564" s="6" t="e">
        <f t="shared" si="293"/>
        <v>#N/A</v>
      </c>
      <c r="AF564" s="6" t="e">
        <f t="shared" si="278"/>
        <v>#N/A</v>
      </c>
      <c r="AG564" s="6" t="e">
        <f t="shared" si="294"/>
        <v>#N/A</v>
      </c>
      <c r="AH564" s="11" t="str">
        <f t="shared" si="279"/>
        <v xml:space="preserve"> </v>
      </c>
      <c r="AI564" s="6" t="e">
        <f t="shared" si="295"/>
        <v>#N/A</v>
      </c>
      <c r="AJ564" s="6" t="e">
        <f t="shared" si="280"/>
        <v>#N/A</v>
      </c>
      <c r="AK564" s="6" t="e">
        <f t="shared" si="296"/>
        <v>#N/A</v>
      </c>
      <c r="AL564" s="6" t="e">
        <f t="shared" si="267"/>
        <v>#N/A</v>
      </c>
      <c r="AM564" s="6" t="e">
        <f t="shared" si="281"/>
        <v>#N/A</v>
      </c>
      <c r="AN564" s="6" t="e">
        <f t="shared" si="297"/>
        <v>#N/A</v>
      </c>
      <c r="AO564" s="6" t="e">
        <f t="shared" si="268"/>
        <v>#N/A</v>
      </c>
      <c r="AP564" s="6" t="e">
        <f t="shared" si="269"/>
        <v>#N/A</v>
      </c>
      <c r="AQ564" s="6" t="e">
        <f t="shared" si="270"/>
        <v>#N/A</v>
      </c>
      <c r="AR564" s="6">
        <f t="shared" si="282"/>
        <v>0</v>
      </c>
      <c r="AS564" s="6" t="e">
        <f t="shared" si="298"/>
        <v>#N/A</v>
      </c>
      <c r="AT564" s="6" t="str">
        <f t="shared" si="283"/>
        <v/>
      </c>
      <c r="AU564" s="6" t="str">
        <f t="shared" si="284"/>
        <v/>
      </c>
      <c r="AV564" s="6" t="str">
        <f t="shared" si="271"/>
        <v/>
      </c>
      <c r="AW564" s="103"/>
      <c r="BC564" s="3" t="s">
        <v>320</v>
      </c>
    </row>
    <row r="565" spans="1:55" s="12" customFormat="1" ht="13.5" customHeight="1" x14ac:dyDescent="0.2">
      <c r="A565" s="163">
        <v>550</v>
      </c>
      <c r="B565" s="7"/>
      <c r="C565" s="7"/>
      <c r="D565" s="120"/>
      <c r="E565" s="7"/>
      <c r="F565" s="7"/>
      <c r="G565" s="219"/>
      <c r="H565" s="7"/>
      <c r="I565" s="7"/>
      <c r="J565" s="9"/>
      <c r="K565" s="843"/>
      <c r="L565" s="838"/>
      <c r="M565" s="428"/>
      <c r="N565" s="429"/>
      <c r="O565" s="430"/>
      <c r="P565" s="422" t="str">
        <f t="shared" si="285"/>
        <v/>
      </c>
      <c r="Q565" s="422" t="str">
        <f t="shared" si="286"/>
        <v/>
      </c>
      <c r="R565" s="423" t="str">
        <f t="shared" si="287"/>
        <v/>
      </c>
      <c r="S565" s="424" t="str">
        <f t="shared" si="288"/>
        <v/>
      </c>
      <c r="T565" s="425" t="str">
        <f t="shared" si="289"/>
        <v/>
      </c>
      <c r="U565" s="425" t="str">
        <f t="shared" si="290"/>
        <v/>
      </c>
      <c r="V565" s="426" t="str">
        <f t="shared" si="291"/>
        <v/>
      </c>
      <c r="W565" s="38"/>
      <c r="X565" s="29" t="str">
        <f t="shared" si="272"/>
        <v/>
      </c>
      <c r="Y565" s="6" t="e">
        <f t="shared" si="273"/>
        <v>#N/A</v>
      </c>
      <c r="Z565" s="6" t="e">
        <f t="shared" si="274"/>
        <v>#N/A</v>
      </c>
      <c r="AA565" s="6" t="e">
        <f t="shared" si="275"/>
        <v>#N/A</v>
      </c>
      <c r="AB565" s="6" t="str">
        <f t="shared" si="276"/>
        <v/>
      </c>
      <c r="AC565" s="10">
        <f t="shared" si="277"/>
        <v>1</v>
      </c>
      <c r="AD565" s="6" t="e">
        <f t="shared" si="292"/>
        <v>#N/A</v>
      </c>
      <c r="AE565" s="6" t="e">
        <f t="shared" si="293"/>
        <v>#N/A</v>
      </c>
      <c r="AF565" s="6" t="e">
        <f t="shared" si="278"/>
        <v>#N/A</v>
      </c>
      <c r="AG565" s="6" t="e">
        <f t="shared" si="294"/>
        <v>#N/A</v>
      </c>
      <c r="AH565" s="11" t="str">
        <f t="shared" si="279"/>
        <v xml:space="preserve"> </v>
      </c>
      <c r="AI565" s="6" t="e">
        <f t="shared" si="295"/>
        <v>#N/A</v>
      </c>
      <c r="AJ565" s="6" t="e">
        <f t="shared" si="280"/>
        <v>#N/A</v>
      </c>
      <c r="AK565" s="6" t="e">
        <f t="shared" si="296"/>
        <v>#N/A</v>
      </c>
      <c r="AL565" s="6" t="e">
        <f t="shared" si="267"/>
        <v>#N/A</v>
      </c>
      <c r="AM565" s="6" t="e">
        <f t="shared" si="281"/>
        <v>#N/A</v>
      </c>
      <c r="AN565" s="6" t="e">
        <f t="shared" si="297"/>
        <v>#N/A</v>
      </c>
      <c r="AO565" s="6" t="e">
        <f t="shared" si="268"/>
        <v>#N/A</v>
      </c>
      <c r="AP565" s="6" t="e">
        <f t="shared" si="269"/>
        <v>#N/A</v>
      </c>
      <c r="AQ565" s="6" t="e">
        <f t="shared" si="270"/>
        <v>#N/A</v>
      </c>
      <c r="AR565" s="6">
        <f t="shared" si="282"/>
        <v>0</v>
      </c>
      <c r="AS565" s="6" t="e">
        <f t="shared" si="298"/>
        <v>#N/A</v>
      </c>
      <c r="AT565" s="6" t="str">
        <f t="shared" si="283"/>
        <v/>
      </c>
      <c r="AU565" s="6" t="str">
        <f t="shared" si="284"/>
        <v/>
      </c>
      <c r="AV565" s="6" t="str">
        <f t="shared" si="271"/>
        <v/>
      </c>
      <c r="AW565" s="103"/>
      <c r="BC565" s="3" t="s">
        <v>381</v>
      </c>
    </row>
    <row r="566" spans="1:55" s="12" customFormat="1" ht="13.5" customHeight="1" x14ac:dyDescent="0.2">
      <c r="A566" s="163">
        <v>551</v>
      </c>
      <c r="B566" s="7"/>
      <c r="C566" s="7"/>
      <c r="D566" s="120"/>
      <c r="E566" s="7"/>
      <c r="F566" s="7"/>
      <c r="G566" s="219"/>
      <c r="H566" s="7"/>
      <c r="I566" s="7"/>
      <c r="J566" s="9"/>
      <c r="K566" s="843"/>
      <c r="L566" s="838"/>
      <c r="M566" s="428"/>
      <c r="N566" s="429"/>
      <c r="O566" s="430"/>
      <c r="P566" s="422" t="str">
        <f t="shared" si="285"/>
        <v/>
      </c>
      <c r="Q566" s="422" t="str">
        <f t="shared" si="286"/>
        <v/>
      </c>
      <c r="R566" s="423" t="str">
        <f t="shared" si="287"/>
        <v/>
      </c>
      <c r="S566" s="424" t="str">
        <f t="shared" si="288"/>
        <v/>
      </c>
      <c r="T566" s="425" t="str">
        <f t="shared" si="289"/>
        <v/>
      </c>
      <c r="U566" s="425" t="str">
        <f t="shared" si="290"/>
        <v/>
      </c>
      <c r="V566" s="426" t="str">
        <f t="shared" si="291"/>
        <v/>
      </c>
      <c r="W566" s="38"/>
      <c r="X566" s="29" t="str">
        <f t="shared" si="272"/>
        <v/>
      </c>
      <c r="Y566" s="6" t="e">
        <f t="shared" si="273"/>
        <v>#N/A</v>
      </c>
      <c r="Z566" s="6" t="e">
        <f t="shared" si="274"/>
        <v>#N/A</v>
      </c>
      <c r="AA566" s="6" t="e">
        <f t="shared" si="275"/>
        <v>#N/A</v>
      </c>
      <c r="AB566" s="6" t="str">
        <f t="shared" si="276"/>
        <v/>
      </c>
      <c r="AC566" s="10">
        <f t="shared" si="277"/>
        <v>1</v>
      </c>
      <c r="AD566" s="6" t="e">
        <f t="shared" si="292"/>
        <v>#N/A</v>
      </c>
      <c r="AE566" s="6" t="e">
        <f t="shared" si="293"/>
        <v>#N/A</v>
      </c>
      <c r="AF566" s="6" t="e">
        <f t="shared" si="278"/>
        <v>#N/A</v>
      </c>
      <c r="AG566" s="6" t="e">
        <f t="shared" si="294"/>
        <v>#N/A</v>
      </c>
      <c r="AH566" s="11" t="str">
        <f t="shared" si="279"/>
        <v xml:space="preserve"> </v>
      </c>
      <c r="AI566" s="6" t="e">
        <f t="shared" si="295"/>
        <v>#N/A</v>
      </c>
      <c r="AJ566" s="6" t="e">
        <f t="shared" si="280"/>
        <v>#N/A</v>
      </c>
      <c r="AK566" s="6" t="e">
        <f t="shared" si="296"/>
        <v>#N/A</v>
      </c>
      <c r="AL566" s="6" t="e">
        <f t="shared" si="267"/>
        <v>#N/A</v>
      </c>
      <c r="AM566" s="6" t="e">
        <f t="shared" si="281"/>
        <v>#N/A</v>
      </c>
      <c r="AN566" s="6" t="e">
        <f t="shared" si="297"/>
        <v>#N/A</v>
      </c>
      <c r="AO566" s="6" t="e">
        <f t="shared" si="268"/>
        <v>#N/A</v>
      </c>
      <c r="AP566" s="6" t="e">
        <f t="shared" si="269"/>
        <v>#N/A</v>
      </c>
      <c r="AQ566" s="6" t="e">
        <f t="shared" si="270"/>
        <v>#N/A</v>
      </c>
      <c r="AR566" s="6">
        <f t="shared" si="282"/>
        <v>0</v>
      </c>
      <c r="AS566" s="6" t="e">
        <f t="shared" si="298"/>
        <v>#N/A</v>
      </c>
      <c r="AT566" s="6" t="str">
        <f t="shared" si="283"/>
        <v/>
      </c>
      <c r="AU566" s="6" t="str">
        <f t="shared" si="284"/>
        <v/>
      </c>
      <c r="AV566" s="6" t="str">
        <f t="shared" si="271"/>
        <v/>
      </c>
      <c r="AW566" s="103"/>
      <c r="BC566" s="3" t="s">
        <v>556</v>
      </c>
    </row>
    <row r="567" spans="1:55" s="12" customFormat="1" ht="13.5" customHeight="1" x14ac:dyDescent="0.2">
      <c r="A567" s="163">
        <v>552</v>
      </c>
      <c r="B567" s="7"/>
      <c r="C567" s="7"/>
      <c r="D567" s="120"/>
      <c r="E567" s="7"/>
      <c r="F567" s="7"/>
      <c r="G567" s="219"/>
      <c r="H567" s="7"/>
      <c r="I567" s="7"/>
      <c r="J567" s="9"/>
      <c r="K567" s="843"/>
      <c r="L567" s="838"/>
      <c r="M567" s="428"/>
      <c r="N567" s="429"/>
      <c r="O567" s="430"/>
      <c r="P567" s="422" t="str">
        <f t="shared" si="285"/>
        <v/>
      </c>
      <c r="Q567" s="422" t="str">
        <f t="shared" si="286"/>
        <v/>
      </c>
      <c r="R567" s="423" t="str">
        <f t="shared" si="287"/>
        <v/>
      </c>
      <c r="S567" s="424" t="str">
        <f t="shared" si="288"/>
        <v/>
      </c>
      <c r="T567" s="425" t="str">
        <f t="shared" si="289"/>
        <v/>
      </c>
      <c r="U567" s="425" t="str">
        <f t="shared" si="290"/>
        <v/>
      </c>
      <c r="V567" s="426" t="str">
        <f t="shared" si="291"/>
        <v/>
      </c>
      <c r="W567" s="38"/>
      <c r="X567" s="29" t="str">
        <f t="shared" si="272"/>
        <v/>
      </c>
      <c r="Y567" s="6" t="e">
        <f t="shared" si="273"/>
        <v>#N/A</v>
      </c>
      <c r="Z567" s="6" t="e">
        <f t="shared" si="274"/>
        <v>#N/A</v>
      </c>
      <c r="AA567" s="6" t="e">
        <f t="shared" si="275"/>
        <v>#N/A</v>
      </c>
      <c r="AB567" s="6" t="str">
        <f t="shared" si="276"/>
        <v/>
      </c>
      <c r="AC567" s="10">
        <f t="shared" si="277"/>
        <v>1</v>
      </c>
      <c r="AD567" s="6" t="e">
        <f t="shared" si="292"/>
        <v>#N/A</v>
      </c>
      <c r="AE567" s="6" t="e">
        <f t="shared" si="293"/>
        <v>#N/A</v>
      </c>
      <c r="AF567" s="6" t="e">
        <f t="shared" si="278"/>
        <v>#N/A</v>
      </c>
      <c r="AG567" s="6" t="e">
        <f t="shared" si="294"/>
        <v>#N/A</v>
      </c>
      <c r="AH567" s="11" t="str">
        <f t="shared" si="279"/>
        <v xml:space="preserve"> </v>
      </c>
      <c r="AI567" s="6" t="e">
        <f t="shared" si="295"/>
        <v>#N/A</v>
      </c>
      <c r="AJ567" s="6" t="e">
        <f t="shared" si="280"/>
        <v>#N/A</v>
      </c>
      <c r="AK567" s="6" t="e">
        <f t="shared" si="296"/>
        <v>#N/A</v>
      </c>
      <c r="AL567" s="6" t="e">
        <f t="shared" si="267"/>
        <v>#N/A</v>
      </c>
      <c r="AM567" s="6" t="e">
        <f t="shared" si="281"/>
        <v>#N/A</v>
      </c>
      <c r="AN567" s="6" t="e">
        <f t="shared" si="297"/>
        <v>#N/A</v>
      </c>
      <c r="AO567" s="6" t="e">
        <f t="shared" si="268"/>
        <v>#N/A</v>
      </c>
      <c r="AP567" s="6" t="e">
        <f t="shared" si="269"/>
        <v>#N/A</v>
      </c>
      <c r="AQ567" s="6" t="e">
        <f t="shared" si="270"/>
        <v>#N/A</v>
      </c>
      <c r="AR567" s="6">
        <f t="shared" si="282"/>
        <v>0</v>
      </c>
      <c r="AS567" s="6" t="e">
        <f t="shared" si="298"/>
        <v>#N/A</v>
      </c>
      <c r="AT567" s="6" t="str">
        <f t="shared" si="283"/>
        <v/>
      </c>
      <c r="AU567" s="6" t="str">
        <f t="shared" si="284"/>
        <v/>
      </c>
      <c r="AV567" s="6" t="str">
        <f t="shared" si="271"/>
        <v/>
      </c>
      <c r="AW567" s="103"/>
      <c r="BC567" s="3" t="s">
        <v>287</v>
      </c>
    </row>
    <row r="568" spans="1:55" s="12" customFormat="1" ht="13.5" customHeight="1" x14ac:dyDescent="0.2">
      <c r="A568" s="163">
        <v>553</v>
      </c>
      <c r="B568" s="7"/>
      <c r="C568" s="7"/>
      <c r="D568" s="120"/>
      <c r="E568" s="7"/>
      <c r="F568" s="7"/>
      <c r="G568" s="219"/>
      <c r="H568" s="7"/>
      <c r="I568" s="7"/>
      <c r="J568" s="9"/>
      <c r="K568" s="843"/>
      <c r="L568" s="838"/>
      <c r="M568" s="428"/>
      <c r="N568" s="429"/>
      <c r="O568" s="430"/>
      <c r="P568" s="422" t="str">
        <f t="shared" si="285"/>
        <v/>
      </c>
      <c r="Q568" s="422" t="str">
        <f t="shared" si="286"/>
        <v/>
      </c>
      <c r="R568" s="423" t="str">
        <f t="shared" si="287"/>
        <v/>
      </c>
      <c r="S568" s="424" t="str">
        <f t="shared" si="288"/>
        <v/>
      </c>
      <c r="T568" s="425" t="str">
        <f t="shared" si="289"/>
        <v/>
      </c>
      <c r="U568" s="425" t="str">
        <f t="shared" si="290"/>
        <v/>
      </c>
      <c r="V568" s="426" t="str">
        <f t="shared" si="291"/>
        <v/>
      </c>
      <c r="W568" s="38"/>
      <c r="X568" s="29" t="str">
        <f t="shared" si="272"/>
        <v/>
      </c>
      <c r="Y568" s="6" t="e">
        <f t="shared" si="273"/>
        <v>#N/A</v>
      </c>
      <c r="Z568" s="6" t="e">
        <f t="shared" si="274"/>
        <v>#N/A</v>
      </c>
      <c r="AA568" s="6" t="e">
        <f t="shared" si="275"/>
        <v>#N/A</v>
      </c>
      <c r="AB568" s="6" t="str">
        <f t="shared" si="276"/>
        <v/>
      </c>
      <c r="AC568" s="10">
        <f t="shared" si="277"/>
        <v>1</v>
      </c>
      <c r="AD568" s="6" t="e">
        <f t="shared" si="292"/>
        <v>#N/A</v>
      </c>
      <c r="AE568" s="6" t="e">
        <f t="shared" si="293"/>
        <v>#N/A</v>
      </c>
      <c r="AF568" s="6" t="e">
        <f t="shared" si="278"/>
        <v>#N/A</v>
      </c>
      <c r="AG568" s="6" t="e">
        <f t="shared" si="294"/>
        <v>#N/A</v>
      </c>
      <c r="AH568" s="11" t="str">
        <f t="shared" si="279"/>
        <v xml:space="preserve"> </v>
      </c>
      <c r="AI568" s="6" t="e">
        <f t="shared" si="295"/>
        <v>#N/A</v>
      </c>
      <c r="AJ568" s="6" t="e">
        <f t="shared" si="280"/>
        <v>#N/A</v>
      </c>
      <c r="AK568" s="6" t="e">
        <f t="shared" si="296"/>
        <v>#N/A</v>
      </c>
      <c r="AL568" s="6" t="e">
        <f t="shared" si="267"/>
        <v>#N/A</v>
      </c>
      <c r="AM568" s="6" t="e">
        <f t="shared" si="281"/>
        <v>#N/A</v>
      </c>
      <c r="AN568" s="6" t="e">
        <f t="shared" si="297"/>
        <v>#N/A</v>
      </c>
      <c r="AO568" s="6" t="e">
        <f t="shared" si="268"/>
        <v>#N/A</v>
      </c>
      <c r="AP568" s="6" t="e">
        <f t="shared" si="269"/>
        <v>#N/A</v>
      </c>
      <c r="AQ568" s="6" t="e">
        <f t="shared" si="270"/>
        <v>#N/A</v>
      </c>
      <c r="AR568" s="6">
        <f t="shared" si="282"/>
        <v>0</v>
      </c>
      <c r="AS568" s="6" t="e">
        <f t="shared" si="298"/>
        <v>#N/A</v>
      </c>
      <c r="AT568" s="6" t="str">
        <f t="shared" si="283"/>
        <v/>
      </c>
      <c r="AU568" s="6" t="str">
        <f t="shared" si="284"/>
        <v/>
      </c>
      <c r="AV568" s="6" t="str">
        <f t="shared" si="271"/>
        <v/>
      </c>
      <c r="AW568" s="103"/>
      <c r="BC568" s="3" t="s">
        <v>319</v>
      </c>
    </row>
    <row r="569" spans="1:55" s="12" customFormat="1" ht="13.5" customHeight="1" x14ac:dyDescent="0.2">
      <c r="A569" s="163">
        <v>554</v>
      </c>
      <c r="B569" s="7"/>
      <c r="C569" s="7"/>
      <c r="D569" s="120"/>
      <c r="E569" s="7"/>
      <c r="F569" s="7"/>
      <c r="G569" s="219"/>
      <c r="H569" s="7"/>
      <c r="I569" s="7"/>
      <c r="J569" s="9"/>
      <c r="K569" s="843"/>
      <c r="L569" s="838"/>
      <c r="M569" s="428"/>
      <c r="N569" s="429"/>
      <c r="O569" s="430"/>
      <c r="P569" s="422" t="str">
        <f t="shared" si="285"/>
        <v/>
      </c>
      <c r="Q569" s="422" t="str">
        <f t="shared" si="286"/>
        <v/>
      </c>
      <c r="R569" s="423" t="str">
        <f t="shared" si="287"/>
        <v/>
      </c>
      <c r="S569" s="424" t="str">
        <f t="shared" si="288"/>
        <v/>
      </c>
      <c r="T569" s="425" t="str">
        <f t="shared" si="289"/>
        <v/>
      </c>
      <c r="U569" s="425" t="str">
        <f t="shared" si="290"/>
        <v/>
      </c>
      <c r="V569" s="426" t="str">
        <f t="shared" si="291"/>
        <v/>
      </c>
      <c r="W569" s="38"/>
      <c r="X569" s="29" t="str">
        <f t="shared" si="272"/>
        <v/>
      </c>
      <c r="Y569" s="6" t="e">
        <f t="shared" si="273"/>
        <v>#N/A</v>
      </c>
      <c r="Z569" s="6" t="e">
        <f t="shared" si="274"/>
        <v>#N/A</v>
      </c>
      <c r="AA569" s="6" t="e">
        <f t="shared" si="275"/>
        <v>#N/A</v>
      </c>
      <c r="AB569" s="6" t="str">
        <f t="shared" si="276"/>
        <v/>
      </c>
      <c r="AC569" s="10">
        <f t="shared" si="277"/>
        <v>1</v>
      </c>
      <c r="AD569" s="6" t="e">
        <f t="shared" si="292"/>
        <v>#N/A</v>
      </c>
      <c r="AE569" s="6" t="e">
        <f t="shared" si="293"/>
        <v>#N/A</v>
      </c>
      <c r="AF569" s="6" t="e">
        <f t="shared" si="278"/>
        <v>#N/A</v>
      </c>
      <c r="AG569" s="6" t="e">
        <f t="shared" si="294"/>
        <v>#N/A</v>
      </c>
      <c r="AH569" s="11" t="str">
        <f t="shared" si="279"/>
        <v xml:space="preserve"> </v>
      </c>
      <c r="AI569" s="6" t="e">
        <f t="shared" si="295"/>
        <v>#N/A</v>
      </c>
      <c r="AJ569" s="6" t="e">
        <f t="shared" si="280"/>
        <v>#N/A</v>
      </c>
      <c r="AK569" s="6" t="e">
        <f t="shared" si="296"/>
        <v>#N/A</v>
      </c>
      <c r="AL569" s="6" t="e">
        <f t="shared" si="267"/>
        <v>#N/A</v>
      </c>
      <c r="AM569" s="6" t="e">
        <f t="shared" si="281"/>
        <v>#N/A</v>
      </c>
      <c r="AN569" s="6" t="e">
        <f t="shared" si="297"/>
        <v>#N/A</v>
      </c>
      <c r="AO569" s="6" t="e">
        <f t="shared" si="268"/>
        <v>#N/A</v>
      </c>
      <c r="AP569" s="6" t="e">
        <f t="shared" si="269"/>
        <v>#N/A</v>
      </c>
      <c r="AQ569" s="6" t="e">
        <f t="shared" si="270"/>
        <v>#N/A</v>
      </c>
      <c r="AR569" s="6">
        <f t="shared" si="282"/>
        <v>0</v>
      </c>
      <c r="AS569" s="6" t="e">
        <f t="shared" si="298"/>
        <v>#N/A</v>
      </c>
      <c r="AT569" s="6" t="str">
        <f t="shared" si="283"/>
        <v/>
      </c>
      <c r="AU569" s="6" t="str">
        <f t="shared" si="284"/>
        <v/>
      </c>
      <c r="AV569" s="6" t="str">
        <f t="shared" si="271"/>
        <v/>
      </c>
      <c r="AW569" s="103"/>
      <c r="BC569" s="3" t="s">
        <v>377</v>
      </c>
    </row>
    <row r="570" spans="1:55" s="12" customFormat="1" ht="13.5" customHeight="1" x14ac:dyDescent="0.2">
      <c r="A570" s="163">
        <v>555</v>
      </c>
      <c r="B570" s="7"/>
      <c r="C570" s="7"/>
      <c r="D570" s="120"/>
      <c r="E570" s="7"/>
      <c r="F570" s="7"/>
      <c r="G570" s="219"/>
      <c r="H570" s="7"/>
      <c r="I570" s="7"/>
      <c r="J570" s="9"/>
      <c r="K570" s="843"/>
      <c r="L570" s="838"/>
      <c r="M570" s="428"/>
      <c r="N570" s="429"/>
      <c r="O570" s="430"/>
      <c r="P570" s="422" t="str">
        <f t="shared" si="285"/>
        <v/>
      </c>
      <c r="Q570" s="422" t="str">
        <f t="shared" si="286"/>
        <v/>
      </c>
      <c r="R570" s="423" t="str">
        <f t="shared" si="287"/>
        <v/>
      </c>
      <c r="S570" s="424" t="str">
        <f t="shared" si="288"/>
        <v/>
      </c>
      <c r="T570" s="425" t="str">
        <f t="shared" si="289"/>
        <v/>
      </c>
      <c r="U570" s="425" t="str">
        <f t="shared" si="290"/>
        <v/>
      </c>
      <c r="V570" s="426" t="str">
        <f t="shared" si="291"/>
        <v/>
      </c>
      <c r="W570" s="38"/>
      <c r="X570" s="29" t="str">
        <f t="shared" si="272"/>
        <v/>
      </c>
      <c r="Y570" s="6" t="e">
        <f t="shared" si="273"/>
        <v>#N/A</v>
      </c>
      <c r="Z570" s="6" t="e">
        <f t="shared" si="274"/>
        <v>#N/A</v>
      </c>
      <c r="AA570" s="6" t="e">
        <f t="shared" si="275"/>
        <v>#N/A</v>
      </c>
      <c r="AB570" s="6" t="str">
        <f t="shared" si="276"/>
        <v/>
      </c>
      <c r="AC570" s="10">
        <f t="shared" si="277"/>
        <v>1</v>
      </c>
      <c r="AD570" s="6" t="e">
        <f t="shared" si="292"/>
        <v>#N/A</v>
      </c>
      <c r="AE570" s="6" t="e">
        <f t="shared" si="293"/>
        <v>#N/A</v>
      </c>
      <c r="AF570" s="6" t="e">
        <f t="shared" si="278"/>
        <v>#N/A</v>
      </c>
      <c r="AG570" s="6" t="e">
        <f t="shared" si="294"/>
        <v>#N/A</v>
      </c>
      <c r="AH570" s="11" t="str">
        <f t="shared" si="279"/>
        <v xml:space="preserve"> </v>
      </c>
      <c r="AI570" s="6" t="e">
        <f t="shared" si="295"/>
        <v>#N/A</v>
      </c>
      <c r="AJ570" s="6" t="e">
        <f t="shared" si="280"/>
        <v>#N/A</v>
      </c>
      <c r="AK570" s="6" t="e">
        <f t="shared" si="296"/>
        <v>#N/A</v>
      </c>
      <c r="AL570" s="6" t="e">
        <f t="shared" si="267"/>
        <v>#N/A</v>
      </c>
      <c r="AM570" s="6" t="e">
        <f t="shared" si="281"/>
        <v>#N/A</v>
      </c>
      <c r="AN570" s="6" t="e">
        <f t="shared" si="297"/>
        <v>#N/A</v>
      </c>
      <c r="AO570" s="6" t="e">
        <f t="shared" si="268"/>
        <v>#N/A</v>
      </c>
      <c r="AP570" s="6" t="e">
        <f t="shared" si="269"/>
        <v>#N/A</v>
      </c>
      <c r="AQ570" s="6" t="e">
        <f t="shared" si="270"/>
        <v>#N/A</v>
      </c>
      <c r="AR570" s="6">
        <f t="shared" si="282"/>
        <v>0</v>
      </c>
      <c r="AS570" s="6" t="e">
        <f t="shared" si="298"/>
        <v>#N/A</v>
      </c>
      <c r="AT570" s="6" t="str">
        <f t="shared" si="283"/>
        <v/>
      </c>
      <c r="AU570" s="6" t="str">
        <f t="shared" si="284"/>
        <v/>
      </c>
      <c r="AV570" s="6" t="str">
        <f t="shared" si="271"/>
        <v/>
      </c>
      <c r="AW570" s="103"/>
      <c r="BC570" s="3" t="s">
        <v>573</v>
      </c>
    </row>
    <row r="571" spans="1:55" s="12" customFormat="1" ht="13.5" customHeight="1" x14ac:dyDescent="0.2">
      <c r="A571" s="163">
        <v>556</v>
      </c>
      <c r="B571" s="7"/>
      <c r="C571" s="7"/>
      <c r="D571" s="120"/>
      <c r="E571" s="7"/>
      <c r="F571" s="7"/>
      <c r="G571" s="219"/>
      <c r="H571" s="7"/>
      <c r="I571" s="7"/>
      <c r="J571" s="9"/>
      <c r="K571" s="843"/>
      <c r="L571" s="838"/>
      <c r="M571" s="428"/>
      <c r="N571" s="429"/>
      <c r="O571" s="430"/>
      <c r="P571" s="422" t="str">
        <f t="shared" si="285"/>
        <v/>
      </c>
      <c r="Q571" s="422" t="str">
        <f t="shared" si="286"/>
        <v/>
      </c>
      <c r="R571" s="423" t="str">
        <f t="shared" si="287"/>
        <v/>
      </c>
      <c r="S571" s="424" t="str">
        <f t="shared" si="288"/>
        <v/>
      </c>
      <c r="T571" s="425" t="str">
        <f t="shared" si="289"/>
        <v/>
      </c>
      <c r="U571" s="425" t="str">
        <f t="shared" si="290"/>
        <v/>
      </c>
      <c r="V571" s="426" t="str">
        <f t="shared" si="291"/>
        <v/>
      </c>
      <c r="W571" s="38"/>
      <c r="X571" s="29" t="str">
        <f t="shared" si="272"/>
        <v/>
      </c>
      <c r="Y571" s="6" t="e">
        <f t="shared" si="273"/>
        <v>#N/A</v>
      </c>
      <c r="Z571" s="6" t="e">
        <f t="shared" si="274"/>
        <v>#N/A</v>
      </c>
      <c r="AA571" s="6" t="e">
        <f t="shared" si="275"/>
        <v>#N/A</v>
      </c>
      <c r="AB571" s="6" t="str">
        <f t="shared" si="276"/>
        <v/>
      </c>
      <c r="AC571" s="10">
        <f t="shared" si="277"/>
        <v>1</v>
      </c>
      <c r="AD571" s="6" t="e">
        <f t="shared" si="292"/>
        <v>#N/A</v>
      </c>
      <c r="AE571" s="6" t="e">
        <f t="shared" si="293"/>
        <v>#N/A</v>
      </c>
      <c r="AF571" s="6" t="e">
        <f t="shared" si="278"/>
        <v>#N/A</v>
      </c>
      <c r="AG571" s="6" t="e">
        <f t="shared" si="294"/>
        <v>#N/A</v>
      </c>
      <c r="AH571" s="11" t="str">
        <f t="shared" si="279"/>
        <v xml:space="preserve"> </v>
      </c>
      <c r="AI571" s="6" t="e">
        <f t="shared" si="295"/>
        <v>#N/A</v>
      </c>
      <c r="AJ571" s="6" t="e">
        <f t="shared" si="280"/>
        <v>#N/A</v>
      </c>
      <c r="AK571" s="6" t="e">
        <f t="shared" si="296"/>
        <v>#N/A</v>
      </c>
      <c r="AL571" s="6" t="e">
        <f t="shared" si="267"/>
        <v>#N/A</v>
      </c>
      <c r="AM571" s="6" t="e">
        <f t="shared" si="281"/>
        <v>#N/A</v>
      </c>
      <c r="AN571" s="6" t="e">
        <f t="shared" si="297"/>
        <v>#N/A</v>
      </c>
      <c r="AO571" s="6" t="e">
        <f t="shared" si="268"/>
        <v>#N/A</v>
      </c>
      <c r="AP571" s="6" t="e">
        <f t="shared" si="269"/>
        <v>#N/A</v>
      </c>
      <c r="AQ571" s="6" t="e">
        <f t="shared" si="270"/>
        <v>#N/A</v>
      </c>
      <c r="AR571" s="6">
        <f t="shared" si="282"/>
        <v>0</v>
      </c>
      <c r="AS571" s="6" t="e">
        <f t="shared" si="298"/>
        <v>#N/A</v>
      </c>
      <c r="AT571" s="6" t="str">
        <f t="shared" si="283"/>
        <v/>
      </c>
      <c r="AU571" s="6" t="str">
        <f t="shared" si="284"/>
        <v/>
      </c>
      <c r="AV571" s="6" t="str">
        <f t="shared" si="271"/>
        <v/>
      </c>
      <c r="AW571" s="103"/>
      <c r="BC571" s="3" t="s">
        <v>419</v>
      </c>
    </row>
    <row r="572" spans="1:55" s="12" customFormat="1" ht="13.5" customHeight="1" x14ac:dyDescent="0.2">
      <c r="A572" s="163">
        <v>557</v>
      </c>
      <c r="B572" s="7"/>
      <c r="C572" s="7"/>
      <c r="D572" s="120"/>
      <c r="E572" s="7"/>
      <c r="F572" s="7"/>
      <c r="G572" s="219"/>
      <c r="H572" s="7"/>
      <c r="I572" s="7"/>
      <c r="J572" s="9"/>
      <c r="K572" s="843"/>
      <c r="L572" s="838"/>
      <c r="M572" s="428"/>
      <c r="N572" s="429"/>
      <c r="O572" s="430"/>
      <c r="P572" s="422" t="str">
        <f t="shared" si="285"/>
        <v/>
      </c>
      <c r="Q572" s="422" t="str">
        <f t="shared" si="286"/>
        <v/>
      </c>
      <c r="R572" s="423" t="str">
        <f t="shared" si="287"/>
        <v/>
      </c>
      <c r="S572" s="424" t="str">
        <f t="shared" si="288"/>
        <v/>
      </c>
      <c r="T572" s="425" t="str">
        <f t="shared" si="289"/>
        <v/>
      </c>
      <c r="U572" s="425" t="str">
        <f t="shared" si="290"/>
        <v/>
      </c>
      <c r="V572" s="426" t="str">
        <f t="shared" si="291"/>
        <v/>
      </c>
      <c r="W572" s="38"/>
      <c r="X572" s="29" t="str">
        <f t="shared" si="272"/>
        <v/>
      </c>
      <c r="Y572" s="6" t="e">
        <f t="shared" si="273"/>
        <v>#N/A</v>
      </c>
      <c r="Z572" s="6" t="e">
        <f t="shared" si="274"/>
        <v>#N/A</v>
      </c>
      <c r="AA572" s="6" t="e">
        <f t="shared" si="275"/>
        <v>#N/A</v>
      </c>
      <c r="AB572" s="6" t="str">
        <f t="shared" si="276"/>
        <v/>
      </c>
      <c r="AC572" s="10">
        <f t="shared" si="277"/>
        <v>1</v>
      </c>
      <c r="AD572" s="6" t="e">
        <f t="shared" si="292"/>
        <v>#N/A</v>
      </c>
      <c r="AE572" s="6" t="e">
        <f t="shared" si="293"/>
        <v>#N/A</v>
      </c>
      <c r="AF572" s="6" t="e">
        <f t="shared" si="278"/>
        <v>#N/A</v>
      </c>
      <c r="AG572" s="6" t="e">
        <f t="shared" si="294"/>
        <v>#N/A</v>
      </c>
      <c r="AH572" s="11" t="str">
        <f t="shared" si="279"/>
        <v xml:space="preserve"> </v>
      </c>
      <c r="AI572" s="6" t="e">
        <f t="shared" si="295"/>
        <v>#N/A</v>
      </c>
      <c r="AJ572" s="6" t="e">
        <f t="shared" si="280"/>
        <v>#N/A</v>
      </c>
      <c r="AK572" s="6" t="e">
        <f t="shared" si="296"/>
        <v>#N/A</v>
      </c>
      <c r="AL572" s="6" t="e">
        <f t="shared" si="267"/>
        <v>#N/A</v>
      </c>
      <c r="AM572" s="6" t="e">
        <f t="shared" si="281"/>
        <v>#N/A</v>
      </c>
      <c r="AN572" s="6" t="e">
        <f t="shared" si="297"/>
        <v>#N/A</v>
      </c>
      <c r="AO572" s="6" t="e">
        <f t="shared" si="268"/>
        <v>#N/A</v>
      </c>
      <c r="AP572" s="6" t="e">
        <f t="shared" si="269"/>
        <v>#N/A</v>
      </c>
      <c r="AQ572" s="6" t="e">
        <f t="shared" si="270"/>
        <v>#N/A</v>
      </c>
      <c r="AR572" s="6">
        <f t="shared" si="282"/>
        <v>0</v>
      </c>
      <c r="AS572" s="6" t="e">
        <f t="shared" si="298"/>
        <v>#N/A</v>
      </c>
      <c r="AT572" s="6" t="str">
        <f t="shared" si="283"/>
        <v/>
      </c>
      <c r="AU572" s="6" t="str">
        <f t="shared" si="284"/>
        <v/>
      </c>
      <c r="AV572" s="6" t="str">
        <f t="shared" si="271"/>
        <v/>
      </c>
      <c r="AW572" s="103"/>
      <c r="BC572" s="3" t="s">
        <v>429</v>
      </c>
    </row>
    <row r="573" spans="1:55" s="12" customFormat="1" ht="13.5" customHeight="1" x14ac:dyDescent="0.2">
      <c r="A573" s="163">
        <v>558</v>
      </c>
      <c r="B573" s="7"/>
      <c r="C573" s="7"/>
      <c r="D573" s="120"/>
      <c r="E573" s="7"/>
      <c r="F573" s="7"/>
      <c r="G573" s="219"/>
      <c r="H573" s="7"/>
      <c r="I573" s="7"/>
      <c r="J573" s="9"/>
      <c r="K573" s="843"/>
      <c r="L573" s="838"/>
      <c r="M573" s="428"/>
      <c r="N573" s="429"/>
      <c r="O573" s="430"/>
      <c r="P573" s="422" t="str">
        <f t="shared" si="285"/>
        <v/>
      </c>
      <c r="Q573" s="422" t="str">
        <f t="shared" si="286"/>
        <v/>
      </c>
      <c r="R573" s="423" t="str">
        <f t="shared" si="287"/>
        <v/>
      </c>
      <c r="S573" s="424" t="str">
        <f t="shared" si="288"/>
        <v/>
      </c>
      <c r="T573" s="425" t="str">
        <f t="shared" si="289"/>
        <v/>
      </c>
      <c r="U573" s="425" t="str">
        <f t="shared" si="290"/>
        <v/>
      </c>
      <c r="V573" s="426" t="str">
        <f t="shared" si="291"/>
        <v/>
      </c>
      <c r="W573" s="38"/>
      <c r="X573" s="29" t="str">
        <f t="shared" si="272"/>
        <v/>
      </c>
      <c r="Y573" s="6" t="e">
        <f t="shared" si="273"/>
        <v>#N/A</v>
      </c>
      <c r="Z573" s="6" t="e">
        <f t="shared" si="274"/>
        <v>#N/A</v>
      </c>
      <c r="AA573" s="6" t="e">
        <f t="shared" si="275"/>
        <v>#N/A</v>
      </c>
      <c r="AB573" s="6" t="str">
        <f t="shared" si="276"/>
        <v/>
      </c>
      <c r="AC573" s="10">
        <f t="shared" si="277"/>
        <v>1</v>
      </c>
      <c r="AD573" s="6" t="e">
        <f t="shared" si="292"/>
        <v>#N/A</v>
      </c>
      <c r="AE573" s="6" t="e">
        <f t="shared" si="293"/>
        <v>#N/A</v>
      </c>
      <c r="AF573" s="6" t="e">
        <f t="shared" si="278"/>
        <v>#N/A</v>
      </c>
      <c r="AG573" s="6" t="e">
        <f t="shared" si="294"/>
        <v>#N/A</v>
      </c>
      <c r="AH573" s="11" t="str">
        <f t="shared" si="279"/>
        <v xml:space="preserve"> </v>
      </c>
      <c r="AI573" s="6" t="e">
        <f t="shared" si="295"/>
        <v>#N/A</v>
      </c>
      <c r="AJ573" s="6" t="e">
        <f t="shared" si="280"/>
        <v>#N/A</v>
      </c>
      <c r="AK573" s="6" t="e">
        <f t="shared" si="296"/>
        <v>#N/A</v>
      </c>
      <c r="AL573" s="6" t="e">
        <f t="shared" si="267"/>
        <v>#N/A</v>
      </c>
      <c r="AM573" s="6" t="e">
        <f t="shared" si="281"/>
        <v>#N/A</v>
      </c>
      <c r="AN573" s="6" t="e">
        <f t="shared" si="297"/>
        <v>#N/A</v>
      </c>
      <c r="AO573" s="6" t="e">
        <f t="shared" si="268"/>
        <v>#N/A</v>
      </c>
      <c r="AP573" s="6" t="e">
        <f t="shared" si="269"/>
        <v>#N/A</v>
      </c>
      <c r="AQ573" s="6" t="e">
        <f t="shared" si="270"/>
        <v>#N/A</v>
      </c>
      <c r="AR573" s="6">
        <f t="shared" si="282"/>
        <v>0</v>
      </c>
      <c r="AS573" s="6" t="e">
        <f t="shared" si="298"/>
        <v>#N/A</v>
      </c>
      <c r="AT573" s="6" t="str">
        <f t="shared" si="283"/>
        <v/>
      </c>
      <c r="AU573" s="6" t="str">
        <f t="shared" si="284"/>
        <v/>
      </c>
      <c r="AV573" s="6" t="str">
        <f t="shared" si="271"/>
        <v/>
      </c>
      <c r="AW573" s="103"/>
      <c r="BC573" s="3" t="s">
        <v>446</v>
      </c>
    </row>
    <row r="574" spans="1:55" s="12" customFormat="1" ht="13.5" customHeight="1" x14ac:dyDescent="0.2">
      <c r="A574" s="163">
        <v>559</v>
      </c>
      <c r="B574" s="7"/>
      <c r="C574" s="7"/>
      <c r="D574" s="120"/>
      <c r="E574" s="7"/>
      <c r="F574" s="7"/>
      <c r="G574" s="219"/>
      <c r="H574" s="7"/>
      <c r="I574" s="7"/>
      <c r="J574" s="9"/>
      <c r="K574" s="843"/>
      <c r="L574" s="838"/>
      <c r="M574" s="428"/>
      <c r="N574" s="429"/>
      <c r="O574" s="430"/>
      <c r="P574" s="422" t="str">
        <f t="shared" si="285"/>
        <v/>
      </c>
      <c r="Q574" s="422" t="str">
        <f t="shared" si="286"/>
        <v/>
      </c>
      <c r="R574" s="423" t="str">
        <f t="shared" si="287"/>
        <v/>
      </c>
      <c r="S574" s="424" t="str">
        <f t="shared" si="288"/>
        <v/>
      </c>
      <c r="T574" s="425" t="str">
        <f t="shared" si="289"/>
        <v/>
      </c>
      <c r="U574" s="425" t="str">
        <f t="shared" si="290"/>
        <v/>
      </c>
      <c r="V574" s="426" t="str">
        <f t="shared" si="291"/>
        <v/>
      </c>
      <c r="W574" s="38"/>
      <c r="X574" s="29" t="str">
        <f t="shared" si="272"/>
        <v/>
      </c>
      <c r="Y574" s="6" t="e">
        <f t="shared" si="273"/>
        <v>#N/A</v>
      </c>
      <c r="Z574" s="6" t="e">
        <f t="shared" si="274"/>
        <v>#N/A</v>
      </c>
      <c r="AA574" s="6" t="e">
        <f t="shared" si="275"/>
        <v>#N/A</v>
      </c>
      <c r="AB574" s="6" t="str">
        <f t="shared" si="276"/>
        <v/>
      </c>
      <c r="AC574" s="10">
        <f t="shared" si="277"/>
        <v>1</v>
      </c>
      <c r="AD574" s="6" t="e">
        <f t="shared" si="292"/>
        <v>#N/A</v>
      </c>
      <c r="AE574" s="6" t="e">
        <f t="shared" si="293"/>
        <v>#N/A</v>
      </c>
      <c r="AF574" s="6" t="e">
        <f t="shared" si="278"/>
        <v>#N/A</v>
      </c>
      <c r="AG574" s="6" t="e">
        <f t="shared" si="294"/>
        <v>#N/A</v>
      </c>
      <c r="AH574" s="11" t="str">
        <f t="shared" si="279"/>
        <v xml:space="preserve"> </v>
      </c>
      <c r="AI574" s="6" t="e">
        <f t="shared" si="295"/>
        <v>#N/A</v>
      </c>
      <c r="AJ574" s="6" t="e">
        <f t="shared" si="280"/>
        <v>#N/A</v>
      </c>
      <c r="AK574" s="6" t="e">
        <f t="shared" si="296"/>
        <v>#N/A</v>
      </c>
      <c r="AL574" s="6" t="e">
        <f t="shared" si="267"/>
        <v>#N/A</v>
      </c>
      <c r="AM574" s="6" t="e">
        <f t="shared" si="281"/>
        <v>#N/A</v>
      </c>
      <c r="AN574" s="6" t="e">
        <f t="shared" si="297"/>
        <v>#N/A</v>
      </c>
      <c r="AO574" s="6" t="e">
        <f t="shared" si="268"/>
        <v>#N/A</v>
      </c>
      <c r="AP574" s="6" t="e">
        <f t="shared" si="269"/>
        <v>#N/A</v>
      </c>
      <c r="AQ574" s="6" t="e">
        <f t="shared" si="270"/>
        <v>#N/A</v>
      </c>
      <c r="AR574" s="6">
        <f t="shared" si="282"/>
        <v>0</v>
      </c>
      <c r="AS574" s="6" t="e">
        <f t="shared" si="298"/>
        <v>#N/A</v>
      </c>
      <c r="AT574" s="6" t="str">
        <f t="shared" si="283"/>
        <v/>
      </c>
      <c r="AU574" s="6" t="str">
        <f t="shared" si="284"/>
        <v/>
      </c>
      <c r="AV574" s="6" t="str">
        <f t="shared" si="271"/>
        <v/>
      </c>
      <c r="AW574" s="103"/>
      <c r="BC574" s="3" t="s">
        <v>572</v>
      </c>
    </row>
    <row r="575" spans="1:55" s="12" customFormat="1" ht="13.5" customHeight="1" x14ac:dyDescent="0.2">
      <c r="A575" s="163">
        <v>560</v>
      </c>
      <c r="B575" s="7"/>
      <c r="C575" s="7"/>
      <c r="D575" s="120"/>
      <c r="E575" s="7"/>
      <c r="F575" s="7"/>
      <c r="G575" s="219"/>
      <c r="H575" s="7"/>
      <c r="I575" s="7"/>
      <c r="J575" s="9"/>
      <c r="K575" s="843"/>
      <c r="L575" s="838"/>
      <c r="M575" s="428"/>
      <c r="N575" s="429"/>
      <c r="O575" s="430"/>
      <c r="P575" s="422" t="str">
        <f t="shared" si="285"/>
        <v/>
      </c>
      <c r="Q575" s="422" t="str">
        <f t="shared" si="286"/>
        <v/>
      </c>
      <c r="R575" s="423" t="str">
        <f t="shared" si="287"/>
        <v/>
      </c>
      <c r="S575" s="424" t="str">
        <f t="shared" si="288"/>
        <v/>
      </c>
      <c r="T575" s="425" t="str">
        <f t="shared" si="289"/>
        <v/>
      </c>
      <c r="U575" s="425" t="str">
        <f t="shared" si="290"/>
        <v/>
      </c>
      <c r="V575" s="426" t="str">
        <f t="shared" si="291"/>
        <v/>
      </c>
      <c r="W575" s="38"/>
      <c r="X575" s="29" t="str">
        <f t="shared" si="272"/>
        <v/>
      </c>
      <c r="Y575" s="6" t="e">
        <f t="shared" si="273"/>
        <v>#N/A</v>
      </c>
      <c r="Z575" s="6" t="e">
        <f t="shared" si="274"/>
        <v>#N/A</v>
      </c>
      <c r="AA575" s="6" t="e">
        <f t="shared" si="275"/>
        <v>#N/A</v>
      </c>
      <c r="AB575" s="6" t="str">
        <f t="shared" si="276"/>
        <v/>
      </c>
      <c r="AC575" s="10">
        <f t="shared" si="277"/>
        <v>1</v>
      </c>
      <c r="AD575" s="6" t="e">
        <f t="shared" si="292"/>
        <v>#N/A</v>
      </c>
      <c r="AE575" s="6" t="e">
        <f t="shared" si="293"/>
        <v>#N/A</v>
      </c>
      <c r="AF575" s="6" t="e">
        <f t="shared" si="278"/>
        <v>#N/A</v>
      </c>
      <c r="AG575" s="6" t="e">
        <f t="shared" si="294"/>
        <v>#N/A</v>
      </c>
      <c r="AH575" s="11" t="str">
        <f t="shared" si="279"/>
        <v xml:space="preserve"> </v>
      </c>
      <c r="AI575" s="6" t="e">
        <f t="shared" si="295"/>
        <v>#N/A</v>
      </c>
      <c r="AJ575" s="6" t="e">
        <f t="shared" si="280"/>
        <v>#N/A</v>
      </c>
      <c r="AK575" s="6" t="e">
        <f t="shared" si="296"/>
        <v>#N/A</v>
      </c>
      <c r="AL575" s="6" t="e">
        <f t="shared" si="267"/>
        <v>#N/A</v>
      </c>
      <c r="AM575" s="6" t="e">
        <f t="shared" si="281"/>
        <v>#N/A</v>
      </c>
      <c r="AN575" s="6" t="e">
        <f t="shared" si="297"/>
        <v>#N/A</v>
      </c>
      <c r="AO575" s="6" t="e">
        <f t="shared" si="268"/>
        <v>#N/A</v>
      </c>
      <c r="AP575" s="6" t="e">
        <f t="shared" si="269"/>
        <v>#N/A</v>
      </c>
      <c r="AQ575" s="6" t="e">
        <f t="shared" si="270"/>
        <v>#N/A</v>
      </c>
      <c r="AR575" s="6">
        <f t="shared" si="282"/>
        <v>0</v>
      </c>
      <c r="AS575" s="6" t="e">
        <f t="shared" si="298"/>
        <v>#N/A</v>
      </c>
      <c r="AT575" s="6" t="str">
        <f t="shared" si="283"/>
        <v/>
      </c>
      <c r="AU575" s="6" t="str">
        <f t="shared" si="284"/>
        <v/>
      </c>
      <c r="AV575" s="6" t="str">
        <f t="shared" si="271"/>
        <v/>
      </c>
      <c r="AW575" s="103"/>
      <c r="BC575" s="3" t="s">
        <v>418</v>
      </c>
    </row>
    <row r="576" spans="1:55" s="12" customFormat="1" ht="13.5" customHeight="1" x14ac:dyDescent="0.2">
      <c r="A576" s="163">
        <v>561</v>
      </c>
      <c r="B576" s="7"/>
      <c r="C576" s="7"/>
      <c r="D576" s="120"/>
      <c r="E576" s="7"/>
      <c r="F576" s="7"/>
      <c r="G576" s="219"/>
      <c r="H576" s="7"/>
      <c r="I576" s="7"/>
      <c r="J576" s="9"/>
      <c r="K576" s="843"/>
      <c r="L576" s="838"/>
      <c r="M576" s="428"/>
      <c r="N576" s="429"/>
      <c r="O576" s="430"/>
      <c r="P576" s="422" t="str">
        <f t="shared" si="285"/>
        <v/>
      </c>
      <c r="Q576" s="422" t="str">
        <f t="shared" si="286"/>
        <v/>
      </c>
      <c r="R576" s="423" t="str">
        <f t="shared" si="287"/>
        <v/>
      </c>
      <c r="S576" s="424" t="str">
        <f t="shared" si="288"/>
        <v/>
      </c>
      <c r="T576" s="425" t="str">
        <f t="shared" si="289"/>
        <v/>
      </c>
      <c r="U576" s="425" t="str">
        <f t="shared" si="290"/>
        <v/>
      </c>
      <c r="V576" s="426" t="str">
        <f t="shared" si="291"/>
        <v/>
      </c>
      <c r="W576" s="38"/>
      <c r="X576" s="29" t="str">
        <f t="shared" si="272"/>
        <v/>
      </c>
      <c r="Y576" s="6" t="e">
        <f t="shared" si="273"/>
        <v>#N/A</v>
      </c>
      <c r="Z576" s="6" t="e">
        <f t="shared" si="274"/>
        <v>#N/A</v>
      </c>
      <c r="AA576" s="6" t="e">
        <f t="shared" si="275"/>
        <v>#N/A</v>
      </c>
      <c r="AB576" s="6" t="str">
        <f t="shared" si="276"/>
        <v/>
      </c>
      <c r="AC576" s="10">
        <f t="shared" si="277"/>
        <v>1</v>
      </c>
      <c r="AD576" s="6" t="e">
        <f t="shared" si="292"/>
        <v>#N/A</v>
      </c>
      <c r="AE576" s="6" t="e">
        <f t="shared" si="293"/>
        <v>#N/A</v>
      </c>
      <c r="AF576" s="6" t="e">
        <f t="shared" si="278"/>
        <v>#N/A</v>
      </c>
      <c r="AG576" s="6" t="e">
        <f t="shared" si="294"/>
        <v>#N/A</v>
      </c>
      <c r="AH576" s="11" t="str">
        <f t="shared" si="279"/>
        <v xml:space="preserve"> </v>
      </c>
      <c r="AI576" s="6" t="e">
        <f t="shared" si="295"/>
        <v>#N/A</v>
      </c>
      <c r="AJ576" s="6" t="e">
        <f t="shared" si="280"/>
        <v>#N/A</v>
      </c>
      <c r="AK576" s="6" t="e">
        <f t="shared" si="296"/>
        <v>#N/A</v>
      </c>
      <c r="AL576" s="6" t="e">
        <f t="shared" si="267"/>
        <v>#N/A</v>
      </c>
      <c r="AM576" s="6" t="e">
        <f t="shared" si="281"/>
        <v>#N/A</v>
      </c>
      <c r="AN576" s="6" t="e">
        <f t="shared" si="297"/>
        <v>#N/A</v>
      </c>
      <c r="AO576" s="6" t="e">
        <f t="shared" si="268"/>
        <v>#N/A</v>
      </c>
      <c r="AP576" s="6" t="e">
        <f t="shared" si="269"/>
        <v>#N/A</v>
      </c>
      <c r="AQ576" s="6" t="e">
        <f t="shared" si="270"/>
        <v>#N/A</v>
      </c>
      <c r="AR576" s="6">
        <f t="shared" si="282"/>
        <v>0</v>
      </c>
      <c r="AS576" s="6" t="e">
        <f t="shared" si="298"/>
        <v>#N/A</v>
      </c>
      <c r="AT576" s="6" t="str">
        <f t="shared" si="283"/>
        <v/>
      </c>
      <c r="AU576" s="6" t="str">
        <f t="shared" si="284"/>
        <v/>
      </c>
      <c r="AV576" s="6" t="str">
        <f t="shared" si="271"/>
        <v/>
      </c>
      <c r="AW576" s="103"/>
      <c r="BC576" s="3" t="s">
        <v>428</v>
      </c>
    </row>
    <row r="577" spans="1:55" s="12" customFormat="1" ht="13.5" customHeight="1" x14ac:dyDescent="0.2">
      <c r="A577" s="163">
        <v>562</v>
      </c>
      <c r="B577" s="7"/>
      <c r="C577" s="7"/>
      <c r="D577" s="120"/>
      <c r="E577" s="7"/>
      <c r="F577" s="7"/>
      <c r="G577" s="219"/>
      <c r="H577" s="7"/>
      <c r="I577" s="7"/>
      <c r="J577" s="9"/>
      <c r="K577" s="843"/>
      <c r="L577" s="838"/>
      <c r="M577" s="428"/>
      <c r="N577" s="429"/>
      <c r="O577" s="430"/>
      <c r="P577" s="422" t="str">
        <f t="shared" si="285"/>
        <v/>
      </c>
      <c r="Q577" s="422" t="str">
        <f t="shared" si="286"/>
        <v/>
      </c>
      <c r="R577" s="423" t="str">
        <f t="shared" si="287"/>
        <v/>
      </c>
      <c r="S577" s="424" t="str">
        <f t="shared" si="288"/>
        <v/>
      </c>
      <c r="T577" s="425" t="str">
        <f t="shared" si="289"/>
        <v/>
      </c>
      <c r="U577" s="425" t="str">
        <f t="shared" si="290"/>
        <v/>
      </c>
      <c r="V577" s="426" t="str">
        <f t="shared" si="291"/>
        <v/>
      </c>
      <c r="W577" s="38"/>
      <c r="X577" s="29" t="str">
        <f t="shared" si="272"/>
        <v/>
      </c>
      <c r="Y577" s="6" t="e">
        <f t="shared" si="273"/>
        <v>#N/A</v>
      </c>
      <c r="Z577" s="6" t="e">
        <f t="shared" si="274"/>
        <v>#N/A</v>
      </c>
      <c r="AA577" s="6" t="e">
        <f t="shared" si="275"/>
        <v>#N/A</v>
      </c>
      <c r="AB577" s="6" t="str">
        <f t="shared" si="276"/>
        <v/>
      </c>
      <c r="AC577" s="10">
        <f t="shared" si="277"/>
        <v>1</v>
      </c>
      <c r="AD577" s="6" t="e">
        <f t="shared" si="292"/>
        <v>#N/A</v>
      </c>
      <c r="AE577" s="6" t="e">
        <f t="shared" si="293"/>
        <v>#N/A</v>
      </c>
      <c r="AF577" s="6" t="e">
        <f t="shared" si="278"/>
        <v>#N/A</v>
      </c>
      <c r="AG577" s="6" t="e">
        <f t="shared" si="294"/>
        <v>#N/A</v>
      </c>
      <c r="AH577" s="11" t="str">
        <f t="shared" si="279"/>
        <v xml:space="preserve"> </v>
      </c>
      <c r="AI577" s="6" t="e">
        <f t="shared" si="295"/>
        <v>#N/A</v>
      </c>
      <c r="AJ577" s="6" t="e">
        <f t="shared" si="280"/>
        <v>#N/A</v>
      </c>
      <c r="AK577" s="6" t="e">
        <f t="shared" si="296"/>
        <v>#N/A</v>
      </c>
      <c r="AL577" s="6" t="e">
        <f t="shared" ref="AL577:AL640" si="299">VLOOKUP(AE577,$BT$17:$BX$21,2,FALSE)</f>
        <v>#N/A</v>
      </c>
      <c r="AM577" s="6" t="e">
        <f t="shared" si="281"/>
        <v>#N/A</v>
      </c>
      <c r="AN577" s="6" t="e">
        <f t="shared" si="297"/>
        <v>#N/A</v>
      </c>
      <c r="AO577" s="6" t="e">
        <f t="shared" ref="AO577:AO640" si="300">VLOOKUP(AE577,$BT$17:$BX$21,3,FALSE)</f>
        <v>#N/A</v>
      </c>
      <c r="AP577" s="6" t="e">
        <f t="shared" ref="AP577:AP640" si="301">VLOOKUP(AE577,$BT$17:$BX$21,4,FALSE)</f>
        <v>#N/A</v>
      </c>
      <c r="AQ577" s="6" t="e">
        <f t="shared" ref="AQ577:AQ640" si="302">VLOOKUP(AE577,$BT$17:$BX$21,5,FALSE)</f>
        <v>#N/A</v>
      </c>
      <c r="AR577" s="6">
        <f t="shared" si="282"/>
        <v>0</v>
      </c>
      <c r="AS577" s="6" t="e">
        <f t="shared" si="298"/>
        <v>#N/A</v>
      </c>
      <c r="AT577" s="6" t="str">
        <f t="shared" si="283"/>
        <v/>
      </c>
      <c r="AU577" s="6" t="str">
        <f t="shared" si="284"/>
        <v/>
      </c>
      <c r="AV577" s="6" t="str">
        <f t="shared" ref="AV577:AV640" si="303">IF(AT577=AU577,"",1)</f>
        <v/>
      </c>
      <c r="AW577" s="103"/>
      <c r="BC577" s="3" t="s">
        <v>445</v>
      </c>
    </row>
    <row r="578" spans="1:55" s="12" customFormat="1" ht="13.5" customHeight="1" x14ac:dyDescent="0.2">
      <c r="A578" s="163">
        <v>563</v>
      </c>
      <c r="B578" s="7"/>
      <c r="C578" s="7"/>
      <c r="D578" s="120"/>
      <c r="E578" s="7"/>
      <c r="F578" s="7"/>
      <c r="G578" s="219"/>
      <c r="H578" s="7"/>
      <c r="I578" s="7"/>
      <c r="J578" s="9"/>
      <c r="K578" s="843"/>
      <c r="L578" s="838"/>
      <c r="M578" s="428"/>
      <c r="N578" s="429"/>
      <c r="O578" s="430"/>
      <c r="P578" s="422" t="str">
        <f t="shared" si="285"/>
        <v/>
      </c>
      <c r="Q578" s="422" t="str">
        <f t="shared" si="286"/>
        <v/>
      </c>
      <c r="R578" s="423" t="str">
        <f t="shared" si="287"/>
        <v/>
      </c>
      <c r="S578" s="424" t="str">
        <f t="shared" si="288"/>
        <v/>
      </c>
      <c r="T578" s="425" t="str">
        <f t="shared" si="289"/>
        <v/>
      </c>
      <c r="U578" s="425" t="str">
        <f t="shared" si="290"/>
        <v/>
      </c>
      <c r="V578" s="426" t="str">
        <f t="shared" si="291"/>
        <v/>
      </c>
      <c r="W578" s="38"/>
      <c r="X578" s="29" t="str">
        <f t="shared" si="272"/>
        <v/>
      </c>
      <c r="Y578" s="6" t="e">
        <f t="shared" si="273"/>
        <v>#N/A</v>
      </c>
      <c r="Z578" s="6" t="e">
        <f t="shared" si="274"/>
        <v>#N/A</v>
      </c>
      <c r="AA578" s="6" t="e">
        <f t="shared" si="275"/>
        <v>#N/A</v>
      </c>
      <c r="AB578" s="6" t="str">
        <f t="shared" si="276"/>
        <v/>
      </c>
      <c r="AC578" s="10">
        <f t="shared" si="277"/>
        <v>1</v>
      </c>
      <c r="AD578" s="6" t="e">
        <f t="shared" si="292"/>
        <v>#N/A</v>
      </c>
      <c r="AE578" s="6" t="e">
        <f t="shared" si="293"/>
        <v>#N/A</v>
      </c>
      <c r="AF578" s="6" t="e">
        <f t="shared" si="278"/>
        <v>#N/A</v>
      </c>
      <c r="AG578" s="6" t="e">
        <f t="shared" si="294"/>
        <v>#N/A</v>
      </c>
      <c r="AH578" s="11" t="str">
        <f t="shared" si="279"/>
        <v xml:space="preserve"> </v>
      </c>
      <c r="AI578" s="6" t="e">
        <f t="shared" si="295"/>
        <v>#N/A</v>
      </c>
      <c r="AJ578" s="6" t="e">
        <f t="shared" si="280"/>
        <v>#N/A</v>
      </c>
      <c r="AK578" s="6" t="e">
        <f t="shared" si="296"/>
        <v>#N/A</v>
      </c>
      <c r="AL578" s="6" t="e">
        <f t="shared" si="299"/>
        <v>#N/A</v>
      </c>
      <c r="AM578" s="6" t="e">
        <f t="shared" si="281"/>
        <v>#N/A</v>
      </c>
      <c r="AN578" s="6" t="e">
        <f t="shared" si="297"/>
        <v>#N/A</v>
      </c>
      <c r="AO578" s="6" t="e">
        <f t="shared" si="300"/>
        <v>#N/A</v>
      </c>
      <c r="AP578" s="6" t="e">
        <f t="shared" si="301"/>
        <v>#N/A</v>
      </c>
      <c r="AQ578" s="6" t="e">
        <f t="shared" si="302"/>
        <v>#N/A</v>
      </c>
      <c r="AR578" s="6">
        <f t="shared" si="282"/>
        <v>0</v>
      </c>
      <c r="AS578" s="6" t="e">
        <f t="shared" si="298"/>
        <v>#N/A</v>
      </c>
      <c r="AT578" s="6" t="str">
        <f t="shared" si="283"/>
        <v/>
      </c>
      <c r="AU578" s="6" t="str">
        <f t="shared" si="284"/>
        <v/>
      </c>
      <c r="AV578" s="6" t="str">
        <f t="shared" si="303"/>
        <v/>
      </c>
      <c r="AW578" s="103"/>
      <c r="BC578" s="3" t="s">
        <v>584</v>
      </c>
    </row>
    <row r="579" spans="1:55" s="12" customFormat="1" ht="13.5" customHeight="1" x14ac:dyDescent="0.2">
      <c r="A579" s="163">
        <v>564</v>
      </c>
      <c r="B579" s="7"/>
      <c r="C579" s="7"/>
      <c r="D579" s="120"/>
      <c r="E579" s="7"/>
      <c r="F579" s="7"/>
      <c r="G579" s="219"/>
      <c r="H579" s="7"/>
      <c r="I579" s="7"/>
      <c r="J579" s="9"/>
      <c r="K579" s="843"/>
      <c r="L579" s="838"/>
      <c r="M579" s="428"/>
      <c r="N579" s="429"/>
      <c r="O579" s="430"/>
      <c r="P579" s="422" t="str">
        <f t="shared" si="285"/>
        <v/>
      </c>
      <c r="Q579" s="422" t="str">
        <f t="shared" si="286"/>
        <v/>
      </c>
      <c r="R579" s="423" t="str">
        <f t="shared" si="287"/>
        <v/>
      </c>
      <c r="S579" s="424" t="str">
        <f t="shared" si="288"/>
        <v/>
      </c>
      <c r="T579" s="425" t="str">
        <f t="shared" si="289"/>
        <v/>
      </c>
      <c r="U579" s="425" t="str">
        <f t="shared" si="290"/>
        <v/>
      </c>
      <c r="V579" s="426" t="str">
        <f t="shared" si="291"/>
        <v/>
      </c>
      <c r="W579" s="38"/>
      <c r="X579" s="29" t="str">
        <f t="shared" si="272"/>
        <v/>
      </c>
      <c r="Y579" s="6" t="e">
        <f t="shared" si="273"/>
        <v>#N/A</v>
      </c>
      <c r="Z579" s="6" t="e">
        <f t="shared" si="274"/>
        <v>#N/A</v>
      </c>
      <c r="AA579" s="6" t="e">
        <f t="shared" si="275"/>
        <v>#N/A</v>
      </c>
      <c r="AB579" s="6" t="str">
        <f t="shared" si="276"/>
        <v/>
      </c>
      <c r="AC579" s="10">
        <f t="shared" si="277"/>
        <v>1</v>
      </c>
      <c r="AD579" s="6" t="e">
        <f t="shared" si="292"/>
        <v>#N/A</v>
      </c>
      <c r="AE579" s="6" t="e">
        <f t="shared" si="293"/>
        <v>#N/A</v>
      </c>
      <c r="AF579" s="6" t="e">
        <f t="shared" si="278"/>
        <v>#N/A</v>
      </c>
      <c r="AG579" s="6" t="e">
        <f t="shared" si="294"/>
        <v>#N/A</v>
      </c>
      <c r="AH579" s="11" t="str">
        <f t="shared" si="279"/>
        <v xml:space="preserve"> </v>
      </c>
      <c r="AI579" s="6" t="e">
        <f t="shared" si="295"/>
        <v>#N/A</v>
      </c>
      <c r="AJ579" s="6" t="e">
        <f t="shared" si="280"/>
        <v>#N/A</v>
      </c>
      <c r="AK579" s="6" t="e">
        <f t="shared" si="296"/>
        <v>#N/A</v>
      </c>
      <c r="AL579" s="6" t="e">
        <f t="shared" si="299"/>
        <v>#N/A</v>
      </c>
      <c r="AM579" s="6" t="e">
        <f t="shared" si="281"/>
        <v>#N/A</v>
      </c>
      <c r="AN579" s="6" t="e">
        <f t="shared" si="297"/>
        <v>#N/A</v>
      </c>
      <c r="AO579" s="6" t="e">
        <f t="shared" si="300"/>
        <v>#N/A</v>
      </c>
      <c r="AP579" s="6" t="e">
        <f t="shared" si="301"/>
        <v>#N/A</v>
      </c>
      <c r="AQ579" s="6" t="e">
        <f t="shared" si="302"/>
        <v>#N/A</v>
      </c>
      <c r="AR579" s="6">
        <f t="shared" si="282"/>
        <v>0</v>
      </c>
      <c r="AS579" s="6" t="e">
        <f t="shared" si="298"/>
        <v>#N/A</v>
      </c>
      <c r="AT579" s="6" t="str">
        <f t="shared" si="283"/>
        <v/>
      </c>
      <c r="AU579" s="6" t="str">
        <f t="shared" si="284"/>
        <v/>
      </c>
      <c r="AV579" s="6" t="str">
        <f t="shared" si="303"/>
        <v/>
      </c>
      <c r="AW579" s="103"/>
      <c r="BC579" s="3" t="s">
        <v>464</v>
      </c>
    </row>
    <row r="580" spans="1:55" s="12" customFormat="1" ht="13.5" customHeight="1" x14ac:dyDescent="0.2">
      <c r="A580" s="163">
        <v>565</v>
      </c>
      <c r="B580" s="7"/>
      <c r="C580" s="7"/>
      <c r="D580" s="120"/>
      <c r="E580" s="7"/>
      <c r="F580" s="7"/>
      <c r="G580" s="219"/>
      <c r="H580" s="7"/>
      <c r="I580" s="7"/>
      <c r="J580" s="9"/>
      <c r="K580" s="843"/>
      <c r="L580" s="838"/>
      <c r="M580" s="428"/>
      <c r="N580" s="429"/>
      <c r="O580" s="430"/>
      <c r="P580" s="422" t="str">
        <f t="shared" si="285"/>
        <v/>
      </c>
      <c r="Q580" s="422" t="str">
        <f t="shared" si="286"/>
        <v/>
      </c>
      <c r="R580" s="423" t="str">
        <f t="shared" si="287"/>
        <v/>
      </c>
      <c r="S580" s="424" t="str">
        <f t="shared" si="288"/>
        <v/>
      </c>
      <c r="T580" s="425" t="str">
        <f t="shared" si="289"/>
        <v/>
      </c>
      <c r="U580" s="425" t="str">
        <f t="shared" si="290"/>
        <v/>
      </c>
      <c r="V580" s="426" t="str">
        <f t="shared" si="291"/>
        <v/>
      </c>
      <c r="W580" s="38"/>
      <c r="X580" s="29" t="str">
        <f t="shared" si="272"/>
        <v/>
      </c>
      <c r="Y580" s="6" t="e">
        <f t="shared" si="273"/>
        <v>#N/A</v>
      </c>
      <c r="Z580" s="6" t="e">
        <f t="shared" si="274"/>
        <v>#N/A</v>
      </c>
      <c r="AA580" s="6" t="e">
        <f t="shared" si="275"/>
        <v>#N/A</v>
      </c>
      <c r="AB580" s="6" t="str">
        <f t="shared" si="276"/>
        <v/>
      </c>
      <c r="AC580" s="10">
        <f t="shared" si="277"/>
        <v>1</v>
      </c>
      <c r="AD580" s="6" t="e">
        <f t="shared" si="292"/>
        <v>#N/A</v>
      </c>
      <c r="AE580" s="6" t="e">
        <f t="shared" si="293"/>
        <v>#N/A</v>
      </c>
      <c r="AF580" s="6" t="e">
        <f t="shared" si="278"/>
        <v>#N/A</v>
      </c>
      <c r="AG580" s="6" t="e">
        <f t="shared" si="294"/>
        <v>#N/A</v>
      </c>
      <c r="AH580" s="11" t="str">
        <f t="shared" si="279"/>
        <v xml:space="preserve"> </v>
      </c>
      <c r="AI580" s="6" t="e">
        <f t="shared" si="295"/>
        <v>#N/A</v>
      </c>
      <c r="AJ580" s="6" t="e">
        <f t="shared" si="280"/>
        <v>#N/A</v>
      </c>
      <c r="AK580" s="6" t="e">
        <f t="shared" si="296"/>
        <v>#N/A</v>
      </c>
      <c r="AL580" s="6" t="e">
        <f t="shared" si="299"/>
        <v>#N/A</v>
      </c>
      <c r="AM580" s="6" t="e">
        <f t="shared" si="281"/>
        <v>#N/A</v>
      </c>
      <c r="AN580" s="6" t="e">
        <f t="shared" si="297"/>
        <v>#N/A</v>
      </c>
      <c r="AO580" s="6" t="e">
        <f t="shared" si="300"/>
        <v>#N/A</v>
      </c>
      <c r="AP580" s="6" t="e">
        <f t="shared" si="301"/>
        <v>#N/A</v>
      </c>
      <c r="AQ580" s="6" t="e">
        <f t="shared" si="302"/>
        <v>#N/A</v>
      </c>
      <c r="AR580" s="6">
        <f t="shared" si="282"/>
        <v>0</v>
      </c>
      <c r="AS580" s="6" t="e">
        <f t="shared" si="298"/>
        <v>#N/A</v>
      </c>
      <c r="AT580" s="6" t="str">
        <f t="shared" si="283"/>
        <v/>
      </c>
      <c r="AU580" s="6" t="str">
        <f t="shared" si="284"/>
        <v/>
      </c>
      <c r="AV580" s="6" t="str">
        <f t="shared" si="303"/>
        <v/>
      </c>
      <c r="AW580" s="103"/>
      <c r="BC580" s="3" t="s">
        <v>474</v>
      </c>
    </row>
    <row r="581" spans="1:55" s="12" customFormat="1" ht="13.5" customHeight="1" x14ac:dyDescent="0.2">
      <c r="A581" s="163">
        <v>566</v>
      </c>
      <c r="B581" s="7"/>
      <c r="C581" s="7"/>
      <c r="D581" s="120"/>
      <c r="E581" s="7"/>
      <c r="F581" s="7"/>
      <c r="G581" s="219"/>
      <c r="H581" s="7"/>
      <c r="I581" s="7"/>
      <c r="J581" s="9"/>
      <c r="K581" s="843"/>
      <c r="L581" s="838"/>
      <c r="M581" s="428"/>
      <c r="N581" s="429"/>
      <c r="O581" s="430"/>
      <c r="P581" s="422" t="str">
        <f t="shared" si="285"/>
        <v/>
      </c>
      <c r="Q581" s="422" t="str">
        <f t="shared" si="286"/>
        <v/>
      </c>
      <c r="R581" s="423" t="str">
        <f t="shared" si="287"/>
        <v/>
      </c>
      <c r="S581" s="424" t="str">
        <f t="shared" si="288"/>
        <v/>
      </c>
      <c r="T581" s="425" t="str">
        <f t="shared" si="289"/>
        <v/>
      </c>
      <c r="U581" s="425" t="str">
        <f t="shared" si="290"/>
        <v/>
      </c>
      <c r="V581" s="426" t="str">
        <f t="shared" si="291"/>
        <v/>
      </c>
      <c r="W581" s="38"/>
      <c r="X581" s="29" t="str">
        <f t="shared" si="272"/>
        <v/>
      </c>
      <c r="Y581" s="6" t="e">
        <f t="shared" si="273"/>
        <v>#N/A</v>
      </c>
      <c r="Z581" s="6" t="e">
        <f t="shared" si="274"/>
        <v>#N/A</v>
      </c>
      <c r="AA581" s="6" t="e">
        <f t="shared" si="275"/>
        <v>#N/A</v>
      </c>
      <c r="AB581" s="6" t="str">
        <f t="shared" si="276"/>
        <v/>
      </c>
      <c r="AC581" s="10">
        <f t="shared" si="277"/>
        <v>1</v>
      </c>
      <c r="AD581" s="6" t="e">
        <f t="shared" si="292"/>
        <v>#N/A</v>
      </c>
      <c r="AE581" s="6" t="e">
        <f t="shared" si="293"/>
        <v>#N/A</v>
      </c>
      <c r="AF581" s="6" t="e">
        <f t="shared" si="278"/>
        <v>#N/A</v>
      </c>
      <c r="AG581" s="6" t="e">
        <f t="shared" si="294"/>
        <v>#N/A</v>
      </c>
      <c r="AH581" s="11" t="str">
        <f t="shared" si="279"/>
        <v xml:space="preserve"> </v>
      </c>
      <c r="AI581" s="6" t="e">
        <f t="shared" si="295"/>
        <v>#N/A</v>
      </c>
      <c r="AJ581" s="6" t="e">
        <f t="shared" si="280"/>
        <v>#N/A</v>
      </c>
      <c r="AK581" s="6" t="e">
        <f t="shared" si="296"/>
        <v>#N/A</v>
      </c>
      <c r="AL581" s="6" t="e">
        <f t="shared" si="299"/>
        <v>#N/A</v>
      </c>
      <c r="AM581" s="6" t="e">
        <f t="shared" si="281"/>
        <v>#N/A</v>
      </c>
      <c r="AN581" s="6" t="e">
        <f t="shared" si="297"/>
        <v>#N/A</v>
      </c>
      <c r="AO581" s="6" t="e">
        <f t="shared" si="300"/>
        <v>#N/A</v>
      </c>
      <c r="AP581" s="6" t="e">
        <f t="shared" si="301"/>
        <v>#N/A</v>
      </c>
      <c r="AQ581" s="6" t="e">
        <f t="shared" si="302"/>
        <v>#N/A</v>
      </c>
      <c r="AR581" s="6">
        <f t="shared" si="282"/>
        <v>0</v>
      </c>
      <c r="AS581" s="6" t="e">
        <f t="shared" si="298"/>
        <v>#N/A</v>
      </c>
      <c r="AT581" s="6" t="str">
        <f t="shared" si="283"/>
        <v/>
      </c>
      <c r="AU581" s="6" t="str">
        <f t="shared" si="284"/>
        <v/>
      </c>
      <c r="AV581" s="6" t="str">
        <f t="shared" si="303"/>
        <v/>
      </c>
      <c r="AW581" s="103"/>
      <c r="BC581" s="3" t="s">
        <v>486</v>
      </c>
    </row>
    <row r="582" spans="1:55" s="12" customFormat="1" ht="13.5" customHeight="1" x14ac:dyDescent="0.2">
      <c r="A582" s="163">
        <v>567</v>
      </c>
      <c r="B582" s="7"/>
      <c r="C582" s="7"/>
      <c r="D582" s="120"/>
      <c r="E582" s="7"/>
      <c r="F582" s="7"/>
      <c r="G582" s="219"/>
      <c r="H582" s="7"/>
      <c r="I582" s="7"/>
      <c r="J582" s="9"/>
      <c r="K582" s="843"/>
      <c r="L582" s="838"/>
      <c r="M582" s="428"/>
      <c r="N582" s="429"/>
      <c r="O582" s="430"/>
      <c r="P582" s="422" t="str">
        <f t="shared" si="285"/>
        <v/>
      </c>
      <c r="Q582" s="422" t="str">
        <f t="shared" si="286"/>
        <v/>
      </c>
      <c r="R582" s="423" t="str">
        <f t="shared" si="287"/>
        <v/>
      </c>
      <c r="S582" s="424" t="str">
        <f t="shared" si="288"/>
        <v/>
      </c>
      <c r="T582" s="425" t="str">
        <f t="shared" si="289"/>
        <v/>
      </c>
      <c r="U582" s="425" t="str">
        <f t="shared" si="290"/>
        <v/>
      </c>
      <c r="V582" s="426" t="str">
        <f t="shared" si="291"/>
        <v/>
      </c>
      <c r="W582" s="38"/>
      <c r="X582" s="29" t="str">
        <f t="shared" si="272"/>
        <v/>
      </c>
      <c r="Y582" s="6" t="e">
        <f t="shared" si="273"/>
        <v>#N/A</v>
      </c>
      <c r="Z582" s="6" t="e">
        <f t="shared" si="274"/>
        <v>#N/A</v>
      </c>
      <c r="AA582" s="6" t="e">
        <f t="shared" si="275"/>
        <v>#N/A</v>
      </c>
      <c r="AB582" s="6" t="str">
        <f t="shared" si="276"/>
        <v/>
      </c>
      <c r="AC582" s="10">
        <f t="shared" si="277"/>
        <v>1</v>
      </c>
      <c r="AD582" s="6" t="e">
        <f t="shared" si="292"/>
        <v>#N/A</v>
      </c>
      <c r="AE582" s="6" t="e">
        <f t="shared" si="293"/>
        <v>#N/A</v>
      </c>
      <c r="AF582" s="6" t="e">
        <f t="shared" si="278"/>
        <v>#N/A</v>
      </c>
      <c r="AG582" s="6" t="e">
        <f t="shared" si="294"/>
        <v>#N/A</v>
      </c>
      <c r="AH582" s="11" t="str">
        <f t="shared" si="279"/>
        <v xml:space="preserve"> </v>
      </c>
      <c r="AI582" s="6" t="e">
        <f t="shared" si="295"/>
        <v>#N/A</v>
      </c>
      <c r="AJ582" s="6" t="e">
        <f t="shared" si="280"/>
        <v>#N/A</v>
      </c>
      <c r="AK582" s="6" t="e">
        <f t="shared" si="296"/>
        <v>#N/A</v>
      </c>
      <c r="AL582" s="6" t="e">
        <f t="shared" si="299"/>
        <v>#N/A</v>
      </c>
      <c r="AM582" s="6" t="e">
        <f t="shared" si="281"/>
        <v>#N/A</v>
      </c>
      <c r="AN582" s="6" t="e">
        <f t="shared" si="297"/>
        <v>#N/A</v>
      </c>
      <c r="AO582" s="6" t="e">
        <f t="shared" si="300"/>
        <v>#N/A</v>
      </c>
      <c r="AP582" s="6" t="e">
        <f t="shared" si="301"/>
        <v>#N/A</v>
      </c>
      <c r="AQ582" s="6" t="e">
        <f t="shared" si="302"/>
        <v>#N/A</v>
      </c>
      <c r="AR582" s="6">
        <f t="shared" si="282"/>
        <v>0</v>
      </c>
      <c r="AS582" s="6" t="e">
        <f t="shared" si="298"/>
        <v>#N/A</v>
      </c>
      <c r="AT582" s="6" t="str">
        <f t="shared" si="283"/>
        <v/>
      </c>
      <c r="AU582" s="6" t="str">
        <f t="shared" si="284"/>
        <v/>
      </c>
      <c r="AV582" s="6" t="str">
        <f t="shared" si="303"/>
        <v/>
      </c>
      <c r="AW582" s="103"/>
      <c r="BC582" s="3" t="s">
        <v>583</v>
      </c>
    </row>
    <row r="583" spans="1:55" s="12" customFormat="1" ht="13.5" customHeight="1" x14ac:dyDescent="0.2">
      <c r="A583" s="163">
        <v>568</v>
      </c>
      <c r="B583" s="7"/>
      <c r="C583" s="7"/>
      <c r="D583" s="120"/>
      <c r="E583" s="7"/>
      <c r="F583" s="7"/>
      <c r="G583" s="219"/>
      <c r="H583" s="7"/>
      <c r="I583" s="7"/>
      <c r="J583" s="9"/>
      <c r="K583" s="843"/>
      <c r="L583" s="838"/>
      <c r="M583" s="428"/>
      <c r="N583" s="429"/>
      <c r="O583" s="430"/>
      <c r="P583" s="422" t="str">
        <f t="shared" si="285"/>
        <v/>
      </c>
      <c r="Q583" s="422" t="str">
        <f t="shared" si="286"/>
        <v/>
      </c>
      <c r="R583" s="423" t="str">
        <f t="shared" si="287"/>
        <v/>
      </c>
      <c r="S583" s="424" t="str">
        <f t="shared" si="288"/>
        <v/>
      </c>
      <c r="T583" s="425" t="str">
        <f t="shared" si="289"/>
        <v/>
      </c>
      <c r="U583" s="425" t="str">
        <f t="shared" si="290"/>
        <v/>
      </c>
      <c r="V583" s="426" t="str">
        <f t="shared" si="291"/>
        <v/>
      </c>
      <c r="W583" s="38"/>
      <c r="X583" s="29" t="str">
        <f t="shared" si="272"/>
        <v/>
      </c>
      <c r="Y583" s="6" t="e">
        <f t="shared" si="273"/>
        <v>#N/A</v>
      </c>
      <c r="Z583" s="6" t="e">
        <f t="shared" si="274"/>
        <v>#N/A</v>
      </c>
      <c r="AA583" s="6" t="e">
        <f t="shared" si="275"/>
        <v>#N/A</v>
      </c>
      <c r="AB583" s="6" t="str">
        <f t="shared" si="276"/>
        <v/>
      </c>
      <c r="AC583" s="10">
        <f t="shared" si="277"/>
        <v>1</v>
      </c>
      <c r="AD583" s="6" t="e">
        <f t="shared" si="292"/>
        <v>#N/A</v>
      </c>
      <c r="AE583" s="6" t="e">
        <f t="shared" si="293"/>
        <v>#N/A</v>
      </c>
      <c r="AF583" s="6" t="e">
        <f t="shared" si="278"/>
        <v>#N/A</v>
      </c>
      <c r="AG583" s="6" t="e">
        <f t="shared" si="294"/>
        <v>#N/A</v>
      </c>
      <c r="AH583" s="11" t="str">
        <f t="shared" si="279"/>
        <v xml:space="preserve"> </v>
      </c>
      <c r="AI583" s="6" t="e">
        <f t="shared" si="295"/>
        <v>#N/A</v>
      </c>
      <c r="AJ583" s="6" t="e">
        <f t="shared" si="280"/>
        <v>#N/A</v>
      </c>
      <c r="AK583" s="6" t="e">
        <f t="shared" si="296"/>
        <v>#N/A</v>
      </c>
      <c r="AL583" s="6" t="e">
        <f t="shared" si="299"/>
        <v>#N/A</v>
      </c>
      <c r="AM583" s="6" t="e">
        <f t="shared" si="281"/>
        <v>#N/A</v>
      </c>
      <c r="AN583" s="6" t="e">
        <f t="shared" si="297"/>
        <v>#N/A</v>
      </c>
      <c r="AO583" s="6" t="e">
        <f t="shared" si="300"/>
        <v>#N/A</v>
      </c>
      <c r="AP583" s="6" t="e">
        <f t="shared" si="301"/>
        <v>#N/A</v>
      </c>
      <c r="AQ583" s="6" t="e">
        <f t="shared" si="302"/>
        <v>#N/A</v>
      </c>
      <c r="AR583" s="6">
        <f t="shared" si="282"/>
        <v>0</v>
      </c>
      <c r="AS583" s="6" t="e">
        <f t="shared" si="298"/>
        <v>#N/A</v>
      </c>
      <c r="AT583" s="6" t="str">
        <f t="shared" si="283"/>
        <v/>
      </c>
      <c r="AU583" s="6" t="str">
        <f t="shared" si="284"/>
        <v/>
      </c>
      <c r="AV583" s="6" t="str">
        <f t="shared" si="303"/>
        <v/>
      </c>
      <c r="AW583" s="103"/>
      <c r="BC583" s="3" t="s">
        <v>463</v>
      </c>
    </row>
    <row r="584" spans="1:55" s="12" customFormat="1" ht="13.5" customHeight="1" x14ac:dyDescent="0.2">
      <c r="A584" s="163">
        <v>569</v>
      </c>
      <c r="B584" s="7"/>
      <c r="C584" s="7"/>
      <c r="D584" s="120"/>
      <c r="E584" s="7"/>
      <c r="F584" s="7"/>
      <c r="G584" s="219"/>
      <c r="H584" s="7"/>
      <c r="I584" s="7"/>
      <c r="J584" s="9"/>
      <c r="K584" s="843"/>
      <c r="L584" s="838"/>
      <c r="M584" s="428"/>
      <c r="N584" s="429"/>
      <c r="O584" s="430"/>
      <c r="P584" s="422" t="str">
        <f t="shared" si="285"/>
        <v/>
      </c>
      <c r="Q584" s="422" t="str">
        <f t="shared" si="286"/>
        <v/>
      </c>
      <c r="R584" s="423" t="str">
        <f t="shared" si="287"/>
        <v/>
      </c>
      <c r="S584" s="424" t="str">
        <f t="shared" si="288"/>
        <v/>
      </c>
      <c r="T584" s="425" t="str">
        <f t="shared" si="289"/>
        <v/>
      </c>
      <c r="U584" s="425" t="str">
        <f t="shared" si="290"/>
        <v/>
      </c>
      <c r="V584" s="426" t="str">
        <f t="shared" si="291"/>
        <v/>
      </c>
      <c r="W584" s="38"/>
      <c r="X584" s="29" t="str">
        <f t="shared" si="272"/>
        <v/>
      </c>
      <c r="Y584" s="6" t="e">
        <f t="shared" si="273"/>
        <v>#N/A</v>
      </c>
      <c r="Z584" s="6" t="e">
        <f t="shared" si="274"/>
        <v>#N/A</v>
      </c>
      <c r="AA584" s="6" t="e">
        <f t="shared" si="275"/>
        <v>#N/A</v>
      </c>
      <c r="AB584" s="6" t="str">
        <f t="shared" si="276"/>
        <v/>
      </c>
      <c r="AC584" s="10">
        <f t="shared" si="277"/>
        <v>1</v>
      </c>
      <c r="AD584" s="6" t="e">
        <f t="shared" si="292"/>
        <v>#N/A</v>
      </c>
      <c r="AE584" s="6" t="e">
        <f t="shared" si="293"/>
        <v>#N/A</v>
      </c>
      <c r="AF584" s="6" t="e">
        <f t="shared" si="278"/>
        <v>#N/A</v>
      </c>
      <c r="AG584" s="6" t="e">
        <f t="shared" si="294"/>
        <v>#N/A</v>
      </c>
      <c r="AH584" s="11" t="str">
        <f t="shared" si="279"/>
        <v xml:space="preserve"> </v>
      </c>
      <c r="AI584" s="6" t="e">
        <f t="shared" si="295"/>
        <v>#N/A</v>
      </c>
      <c r="AJ584" s="6" t="e">
        <f t="shared" si="280"/>
        <v>#N/A</v>
      </c>
      <c r="AK584" s="6" t="e">
        <f t="shared" si="296"/>
        <v>#N/A</v>
      </c>
      <c r="AL584" s="6" t="e">
        <f t="shared" si="299"/>
        <v>#N/A</v>
      </c>
      <c r="AM584" s="6" t="e">
        <f t="shared" si="281"/>
        <v>#N/A</v>
      </c>
      <c r="AN584" s="6" t="e">
        <f t="shared" si="297"/>
        <v>#N/A</v>
      </c>
      <c r="AO584" s="6" t="e">
        <f t="shared" si="300"/>
        <v>#N/A</v>
      </c>
      <c r="AP584" s="6" t="e">
        <f t="shared" si="301"/>
        <v>#N/A</v>
      </c>
      <c r="AQ584" s="6" t="e">
        <f t="shared" si="302"/>
        <v>#N/A</v>
      </c>
      <c r="AR584" s="6">
        <f t="shared" si="282"/>
        <v>0</v>
      </c>
      <c r="AS584" s="6" t="e">
        <f t="shared" si="298"/>
        <v>#N/A</v>
      </c>
      <c r="AT584" s="6" t="str">
        <f t="shared" si="283"/>
        <v/>
      </c>
      <c r="AU584" s="6" t="str">
        <f t="shared" si="284"/>
        <v/>
      </c>
      <c r="AV584" s="6" t="str">
        <f t="shared" si="303"/>
        <v/>
      </c>
      <c r="AW584" s="103"/>
      <c r="BC584" s="3" t="s">
        <v>473</v>
      </c>
    </row>
    <row r="585" spans="1:55" s="12" customFormat="1" ht="13.5" customHeight="1" x14ac:dyDescent="0.2">
      <c r="A585" s="163">
        <v>570</v>
      </c>
      <c r="B585" s="7"/>
      <c r="C585" s="7"/>
      <c r="D585" s="120"/>
      <c r="E585" s="7"/>
      <c r="F585" s="7"/>
      <c r="G585" s="219"/>
      <c r="H585" s="7"/>
      <c r="I585" s="7"/>
      <c r="J585" s="9"/>
      <c r="K585" s="843"/>
      <c r="L585" s="838"/>
      <c r="M585" s="428"/>
      <c r="N585" s="429"/>
      <c r="O585" s="430"/>
      <c r="P585" s="422" t="str">
        <f t="shared" si="285"/>
        <v/>
      </c>
      <c r="Q585" s="422" t="str">
        <f t="shared" si="286"/>
        <v/>
      </c>
      <c r="R585" s="423" t="str">
        <f t="shared" si="287"/>
        <v/>
      </c>
      <c r="S585" s="424" t="str">
        <f t="shared" si="288"/>
        <v/>
      </c>
      <c r="T585" s="425" t="str">
        <f t="shared" si="289"/>
        <v/>
      </c>
      <c r="U585" s="425" t="str">
        <f t="shared" si="290"/>
        <v/>
      </c>
      <c r="V585" s="426" t="str">
        <f t="shared" si="291"/>
        <v/>
      </c>
      <c r="W585" s="38"/>
      <c r="X585" s="29" t="str">
        <f t="shared" si="272"/>
        <v/>
      </c>
      <c r="Y585" s="6" t="e">
        <f t="shared" si="273"/>
        <v>#N/A</v>
      </c>
      <c r="Z585" s="6" t="e">
        <f t="shared" si="274"/>
        <v>#N/A</v>
      </c>
      <c r="AA585" s="6" t="e">
        <f t="shared" si="275"/>
        <v>#N/A</v>
      </c>
      <c r="AB585" s="6" t="str">
        <f t="shared" si="276"/>
        <v/>
      </c>
      <c r="AC585" s="10">
        <f t="shared" si="277"/>
        <v>1</v>
      </c>
      <c r="AD585" s="6" t="e">
        <f t="shared" si="292"/>
        <v>#N/A</v>
      </c>
      <c r="AE585" s="6" t="e">
        <f t="shared" si="293"/>
        <v>#N/A</v>
      </c>
      <c r="AF585" s="6" t="e">
        <f t="shared" si="278"/>
        <v>#N/A</v>
      </c>
      <c r="AG585" s="6" t="e">
        <f t="shared" si="294"/>
        <v>#N/A</v>
      </c>
      <c r="AH585" s="11" t="str">
        <f t="shared" si="279"/>
        <v xml:space="preserve"> </v>
      </c>
      <c r="AI585" s="6" t="e">
        <f t="shared" si="295"/>
        <v>#N/A</v>
      </c>
      <c r="AJ585" s="6" t="e">
        <f t="shared" si="280"/>
        <v>#N/A</v>
      </c>
      <c r="AK585" s="6" t="e">
        <f t="shared" si="296"/>
        <v>#N/A</v>
      </c>
      <c r="AL585" s="6" t="e">
        <f t="shared" si="299"/>
        <v>#N/A</v>
      </c>
      <c r="AM585" s="6" t="e">
        <f t="shared" si="281"/>
        <v>#N/A</v>
      </c>
      <c r="AN585" s="6" t="e">
        <f t="shared" si="297"/>
        <v>#N/A</v>
      </c>
      <c r="AO585" s="6" t="e">
        <f t="shared" si="300"/>
        <v>#N/A</v>
      </c>
      <c r="AP585" s="6" t="e">
        <f t="shared" si="301"/>
        <v>#N/A</v>
      </c>
      <c r="AQ585" s="6" t="e">
        <f t="shared" si="302"/>
        <v>#N/A</v>
      </c>
      <c r="AR585" s="6">
        <f t="shared" si="282"/>
        <v>0</v>
      </c>
      <c r="AS585" s="6" t="e">
        <f t="shared" si="298"/>
        <v>#N/A</v>
      </c>
      <c r="AT585" s="6" t="str">
        <f t="shared" si="283"/>
        <v/>
      </c>
      <c r="AU585" s="6" t="str">
        <f t="shared" si="284"/>
        <v/>
      </c>
      <c r="AV585" s="6" t="str">
        <f t="shared" si="303"/>
        <v/>
      </c>
      <c r="AW585" s="103"/>
      <c r="BC585" s="3" t="s">
        <v>485</v>
      </c>
    </row>
    <row r="586" spans="1:55" s="12" customFormat="1" ht="13.5" customHeight="1" x14ac:dyDescent="0.2">
      <c r="A586" s="163">
        <v>571</v>
      </c>
      <c r="B586" s="7"/>
      <c r="C586" s="7"/>
      <c r="D586" s="120"/>
      <c r="E586" s="7"/>
      <c r="F586" s="7"/>
      <c r="G586" s="219"/>
      <c r="H586" s="7"/>
      <c r="I586" s="7"/>
      <c r="J586" s="9"/>
      <c r="K586" s="843"/>
      <c r="L586" s="838"/>
      <c r="M586" s="428"/>
      <c r="N586" s="429"/>
      <c r="O586" s="430"/>
      <c r="P586" s="422" t="str">
        <f t="shared" si="285"/>
        <v/>
      </c>
      <c r="Q586" s="422" t="str">
        <f t="shared" si="286"/>
        <v/>
      </c>
      <c r="R586" s="423" t="str">
        <f t="shared" si="287"/>
        <v/>
      </c>
      <c r="S586" s="424" t="str">
        <f t="shared" si="288"/>
        <v/>
      </c>
      <c r="T586" s="425" t="str">
        <f t="shared" si="289"/>
        <v/>
      </c>
      <c r="U586" s="425" t="str">
        <f t="shared" si="290"/>
        <v/>
      </c>
      <c r="V586" s="426" t="str">
        <f t="shared" si="291"/>
        <v/>
      </c>
      <c r="W586" s="38"/>
      <c r="X586" s="29" t="str">
        <f t="shared" si="272"/>
        <v/>
      </c>
      <c r="Y586" s="6" t="e">
        <f t="shared" si="273"/>
        <v>#N/A</v>
      </c>
      <c r="Z586" s="6" t="e">
        <f t="shared" si="274"/>
        <v>#N/A</v>
      </c>
      <c r="AA586" s="6" t="e">
        <f t="shared" si="275"/>
        <v>#N/A</v>
      </c>
      <c r="AB586" s="6" t="str">
        <f t="shared" si="276"/>
        <v/>
      </c>
      <c r="AC586" s="10">
        <f t="shared" si="277"/>
        <v>1</v>
      </c>
      <c r="AD586" s="6" t="e">
        <f t="shared" si="292"/>
        <v>#N/A</v>
      </c>
      <c r="AE586" s="6" t="e">
        <f t="shared" si="293"/>
        <v>#N/A</v>
      </c>
      <c r="AF586" s="6" t="e">
        <f t="shared" si="278"/>
        <v>#N/A</v>
      </c>
      <c r="AG586" s="6" t="e">
        <f t="shared" si="294"/>
        <v>#N/A</v>
      </c>
      <c r="AH586" s="11" t="str">
        <f t="shared" si="279"/>
        <v xml:space="preserve"> </v>
      </c>
      <c r="AI586" s="6" t="e">
        <f t="shared" si="295"/>
        <v>#N/A</v>
      </c>
      <c r="AJ586" s="6" t="e">
        <f t="shared" si="280"/>
        <v>#N/A</v>
      </c>
      <c r="AK586" s="6" t="e">
        <f t="shared" si="296"/>
        <v>#N/A</v>
      </c>
      <c r="AL586" s="6" t="e">
        <f t="shared" si="299"/>
        <v>#N/A</v>
      </c>
      <c r="AM586" s="6" t="e">
        <f t="shared" si="281"/>
        <v>#N/A</v>
      </c>
      <c r="AN586" s="6" t="e">
        <f t="shared" si="297"/>
        <v>#N/A</v>
      </c>
      <c r="AO586" s="6" t="e">
        <f t="shared" si="300"/>
        <v>#N/A</v>
      </c>
      <c r="AP586" s="6" t="e">
        <f t="shared" si="301"/>
        <v>#N/A</v>
      </c>
      <c r="AQ586" s="6" t="e">
        <f t="shared" si="302"/>
        <v>#N/A</v>
      </c>
      <c r="AR586" s="6">
        <f t="shared" si="282"/>
        <v>0</v>
      </c>
      <c r="AS586" s="6" t="e">
        <f t="shared" si="298"/>
        <v>#N/A</v>
      </c>
      <c r="AT586" s="6" t="str">
        <f t="shared" si="283"/>
        <v/>
      </c>
      <c r="AU586" s="6" t="str">
        <f t="shared" si="284"/>
        <v/>
      </c>
      <c r="AV586" s="6" t="str">
        <f t="shared" si="303"/>
        <v/>
      </c>
      <c r="AW586" s="103"/>
      <c r="BC586" s="3" t="s">
        <v>382</v>
      </c>
    </row>
    <row r="587" spans="1:55" s="12" customFormat="1" ht="13.5" customHeight="1" x14ac:dyDescent="0.2">
      <c r="A587" s="163">
        <v>572</v>
      </c>
      <c r="B587" s="7"/>
      <c r="C587" s="7"/>
      <c r="D587" s="120"/>
      <c r="E587" s="7"/>
      <c r="F587" s="7"/>
      <c r="G587" s="219"/>
      <c r="H587" s="7"/>
      <c r="I587" s="7"/>
      <c r="J587" s="9"/>
      <c r="K587" s="843"/>
      <c r="L587" s="838"/>
      <c r="M587" s="428"/>
      <c r="N587" s="429"/>
      <c r="O587" s="430"/>
      <c r="P587" s="422" t="str">
        <f t="shared" si="285"/>
        <v/>
      </c>
      <c r="Q587" s="422" t="str">
        <f t="shared" si="286"/>
        <v/>
      </c>
      <c r="R587" s="423" t="str">
        <f t="shared" si="287"/>
        <v/>
      </c>
      <c r="S587" s="424" t="str">
        <f t="shared" si="288"/>
        <v/>
      </c>
      <c r="T587" s="425" t="str">
        <f t="shared" si="289"/>
        <v/>
      </c>
      <c r="U587" s="425" t="str">
        <f t="shared" si="290"/>
        <v/>
      </c>
      <c r="V587" s="426" t="str">
        <f t="shared" si="291"/>
        <v/>
      </c>
      <c r="W587" s="38"/>
      <c r="X587" s="29" t="str">
        <f t="shared" si="272"/>
        <v/>
      </c>
      <c r="Y587" s="6" t="e">
        <f t="shared" si="273"/>
        <v>#N/A</v>
      </c>
      <c r="Z587" s="6" t="e">
        <f t="shared" si="274"/>
        <v>#N/A</v>
      </c>
      <c r="AA587" s="6" t="e">
        <f t="shared" si="275"/>
        <v>#N/A</v>
      </c>
      <c r="AB587" s="6" t="str">
        <f t="shared" si="276"/>
        <v/>
      </c>
      <c r="AC587" s="10">
        <f t="shared" si="277"/>
        <v>1</v>
      </c>
      <c r="AD587" s="6" t="e">
        <f t="shared" si="292"/>
        <v>#N/A</v>
      </c>
      <c r="AE587" s="6" t="e">
        <f t="shared" si="293"/>
        <v>#N/A</v>
      </c>
      <c r="AF587" s="6" t="e">
        <f t="shared" si="278"/>
        <v>#N/A</v>
      </c>
      <c r="AG587" s="6" t="e">
        <f t="shared" si="294"/>
        <v>#N/A</v>
      </c>
      <c r="AH587" s="11" t="str">
        <f t="shared" si="279"/>
        <v xml:space="preserve"> </v>
      </c>
      <c r="AI587" s="6" t="e">
        <f t="shared" si="295"/>
        <v>#N/A</v>
      </c>
      <c r="AJ587" s="6" t="e">
        <f t="shared" si="280"/>
        <v>#N/A</v>
      </c>
      <c r="AK587" s="6" t="e">
        <f t="shared" si="296"/>
        <v>#N/A</v>
      </c>
      <c r="AL587" s="6" t="e">
        <f t="shared" si="299"/>
        <v>#N/A</v>
      </c>
      <c r="AM587" s="6" t="e">
        <f t="shared" si="281"/>
        <v>#N/A</v>
      </c>
      <c r="AN587" s="6" t="e">
        <f t="shared" si="297"/>
        <v>#N/A</v>
      </c>
      <c r="AO587" s="6" t="e">
        <f t="shared" si="300"/>
        <v>#N/A</v>
      </c>
      <c r="AP587" s="6" t="e">
        <f t="shared" si="301"/>
        <v>#N/A</v>
      </c>
      <c r="AQ587" s="6" t="e">
        <f t="shared" si="302"/>
        <v>#N/A</v>
      </c>
      <c r="AR587" s="6">
        <f t="shared" si="282"/>
        <v>0</v>
      </c>
      <c r="AS587" s="6" t="e">
        <f t="shared" si="298"/>
        <v>#N/A</v>
      </c>
      <c r="AT587" s="6" t="str">
        <f t="shared" si="283"/>
        <v/>
      </c>
      <c r="AU587" s="6" t="str">
        <f t="shared" si="284"/>
        <v/>
      </c>
      <c r="AV587" s="6" t="str">
        <f t="shared" si="303"/>
        <v/>
      </c>
      <c r="AW587" s="103"/>
      <c r="BC587" s="3" t="s">
        <v>378</v>
      </c>
    </row>
    <row r="588" spans="1:55" s="12" customFormat="1" ht="13.5" customHeight="1" x14ac:dyDescent="0.2">
      <c r="A588" s="163">
        <v>573</v>
      </c>
      <c r="B588" s="7"/>
      <c r="C588" s="7"/>
      <c r="D588" s="120"/>
      <c r="E588" s="7"/>
      <c r="F588" s="7"/>
      <c r="G588" s="219"/>
      <c r="H588" s="7"/>
      <c r="I588" s="7"/>
      <c r="J588" s="9"/>
      <c r="K588" s="843"/>
      <c r="L588" s="838"/>
      <c r="M588" s="428"/>
      <c r="N588" s="429"/>
      <c r="O588" s="430"/>
      <c r="P588" s="422" t="str">
        <f t="shared" si="285"/>
        <v/>
      </c>
      <c r="Q588" s="422" t="str">
        <f t="shared" si="286"/>
        <v/>
      </c>
      <c r="R588" s="423" t="str">
        <f t="shared" si="287"/>
        <v/>
      </c>
      <c r="S588" s="424" t="str">
        <f t="shared" si="288"/>
        <v/>
      </c>
      <c r="T588" s="425" t="str">
        <f t="shared" si="289"/>
        <v/>
      </c>
      <c r="U588" s="425" t="str">
        <f t="shared" si="290"/>
        <v/>
      </c>
      <c r="V588" s="426" t="str">
        <f t="shared" si="291"/>
        <v/>
      </c>
      <c r="W588" s="38"/>
      <c r="X588" s="29" t="str">
        <f t="shared" si="272"/>
        <v/>
      </c>
      <c r="Y588" s="6" t="e">
        <f t="shared" si="273"/>
        <v>#N/A</v>
      </c>
      <c r="Z588" s="6" t="e">
        <f t="shared" si="274"/>
        <v>#N/A</v>
      </c>
      <c r="AA588" s="6" t="e">
        <f t="shared" si="275"/>
        <v>#N/A</v>
      </c>
      <c r="AB588" s="6" t="str">
        <f t="shared" si="276"/>
        <v/>
      </c>
      <c r="AC588" s="10">
        <f t="shared" si="277"/>
        <v>1</v>
      </c>
      <c r="AD588" s="6" t="e">
        <f t="shared" si="292"/>
        <v>#N/A</v>
      </c>
      <c r="AE588" s="6" t="e">
        <f t="shared" si="293"/>
        <v>#N/A</v>
      </c>
      <c r="AF588" s="6" t="e">
        <f t="shared" si="278"/>
        <v>#N/A</v>
      </c>
      <c r="AG588" s="6" t="e">
        <f t="shared" si="294"/>
        <v>#N/A</v>
      </c>
      <c r="AH588" s="11" t="str">
        <f t="shared" si="279"/>
        <v xml:space="preserve"> </v>
      </c>
      <c r="AI588" s="6" t="e">
        <f t="shared" si="295"/>
        <v>#N/A</v>
      </c>
      <c r="AJ588" s="6" t="e">
        <f t="shared" si="280"/>
        <v>#N/A</v>
      </c>
      <c r="AK588" s="6" t="e">
        <f t="shared" si="296"/>
        <v>#N/A</v>
      </c>
      <c r="AL588" s="6" t="e">
        <f t="shared" si="299"/>
        <v>#N/A</v>
      </c>
      <c r="AM588" s="6" t="e">
        <f t="shared" si="281"/>
        <v>#N/A</v>
      </c>
      <c r="AN588" s="6" t="e">
        <f t="shared" si="297"/>
        <v>#N/A</v>
      </c>
      <c r="AO588" s="6" t="e">
        <f t="shared" si="300"/>
        <v>#N/A</v>
      </c>
      <c r="AP588" s="6" t="e">
        <f t="shared" si="301"/>
        <v>#N/A</v>
      </c>
      <c r="AQ588" s="6" t="e">
        <f t="shared" si="302"/>
        <v>#N/A</v>
      </c>
      <c r="AR588" s="6">
        <f t="shared" si="282"/>
        <v>0</v>
      </c>
      <c r="AS588" s="6" t="e">
        <f t="shared" si="298"/>
        <v>#N/A</v>
      </c>
      <c r="AT588" s="6" t="str">
        <f t="shared" si="283"/>
        <v/>
      </c>
      <c r="AU588" s="6" t="str">
        <f t="shared" si="284"/>
        <v/>
      </c>
      <c r="AV588" s="6" t="str">
        <f t="shared" si="303"/>
        <v/>
      </c>
      <c r="AW588" s="103"/>
      <c r="BC588" s="3" t="s">
        <v>507</v>
      </c>
    </row>
    <row r="589" spans="1:55" s="12" customFormat="1" ht="13.5" customHeight="1" x14ac:dyDescent="0.2">
      <c r="A589" s="163">
        <v>574</v>
      </c>
      <c r="B589" s="7"/>
      <c r="C589" s="7"/>
      <c r="D589" s="120"/>
      <c r="E589" s="7"/>
      <c r="F589" s="7"/>
      <c r="G589" s="219"/>
      <c r="H589" s="7"/>
      <c r="I589" s="7"/>
      <c r="J589" s="9"/>
      <c r="K589" s="843"/>
      <c r="L589" s="838"/>
      <c r="M589" s="428"/>
      <c r="N589" s="429"/>
      <c r="O589" s="430"/>
      <c r="P589" s="422" t="str">
        <f t="shared" si="285"/>
        <v/>
      </c>
      <c r="Q589" s="422" t="str">
        <f t="shared" si="286"/>
        <v/>
      </c>
      <c r="R589" s="423" t="str">
        <f t="shared" si="287"/>
        <v/>
      </c>
      <c r="S589" s="424" t="str">
        <f t="shared" si="288"/>
        <v/>
      </c>
      <c r="T589" s="425" t="str">
        <f t="shared" si="289"/>
        <v/>
      </c>
      <c r="U589" s="425" t="str">
        <f t="shared" si="290"/>
        <v/>
      </c>
      <c r="V589" s="426" t="str">
        <f t="shared" si="291"/>
        <v/>
      </c>
      <c r="W589" s="38"/>
      <c r="X589" s="29" t="str">
        <f t="shared" si="272"/>
        <v/>
      </c>
      <c r="Y589" s="6" t="e">
        <f t="shared" si="273"/>
        <v>#N/A</v>
      </c>
      <c r="Z589" s="6" t="e">
        <f t="shared" si="274"/>
        <v>#N/A</v>
      </c>
      <c r="AA589" s="6" t="e">
        <f t="shared" si="275"/>
        <v>#N/A</v>
      </c>
      <c r="AB589" s="6" t="str">
        <f t="shared" si="276"/>
        <v/>
      </c>
      <c r="AC589" s="10">
        <f t="shared" si="277"/>
        <v>1</v>
      </c>
      <c r="AD589" s="6" t="e">
        <f t="shared" si="292"/>
        <v>#N/A</v>
      </c>
      <c r="AE589" s="6" t="e">
        <f t="shared" si="293"/>
        <v>#N/A</v>
      </c>
      <c r="AF589" s="6" t="e">
        <f t="shared" si="278"/>
        <v>#N/A</v>
      </c>
      <c r="AG589" s="6" t="e">
        <f t="shared" si="294"/>
        <v>#N/A</v>
      </c>
      <c r="AH589" s="11" t="str">
        <f t="shared" si="279"/>
        <v xml:space="preserve"> </v>
      </c>
      <c r="AI589" s="6" t="e">
        <f t="shared" si="295"/>
        <v>#N/A</v>
      </c>
      <c r="AJ589" s="6" t="e">
        <f t="shared" si="280"/>
        <v>#N/A</v>
      </c>
      <c r="AK589" s="6" t="e">
        <f t="shared" si="296"/>
        <v>#N/A</v>
      </c>
      <c r="AL589" s="6" t="e">
        <f t="shared" si="299"/>
        <v>#N/A</v>
      </c>
      <c r="AM589" s="6" t="e">
        <f t="shared" si="281"/>
        <v>#N/A</v>
      </c>
      <c r="AN589" s="6" t="e">
        <f t="shared" si="297"/>
        <v>#N/A</v>
      </c>
      <c r="AO589" s="6" t="e">
        <f t="shared" si="300"/>
        <v>#N/A</v>
      </c>
      <c r="AP589" s="6" t="e">
        <f t="shared" si="301"/>
        <v>#N/A</v>
      </c>
      <c r="AQ589" s="6" t="e">
        <f t="shared" si="302"/>
        <v>#N/A</v>
      </c>
      <c r="AR589" s="6">
        <f t="shared" si="282"/>
        <v>0</v>
      </c>
      <c r="AS589" s="6" t="e">
        <f t="shared" si="298"/>
        <v>#N/A</v>
      </c>
      <c r="AT589" s="6" t="str">
        <f t="shared" si="283"/>
        <v/>
      </c>
      <c r="AU589" s="6" t="str">
        <f t="shared" si="284"/>
        <v/>
      </c>
      <c r="AV589" s="6" t="str">
        <f t="shared" si="303"/>
        <v/>
      </c>
      <c r="AW589" s="103"/>
      <c r="BC589" s="3" t="s">
        <v>1254</v>
      </c>
    </row>
    <row r="590" spans="1:55" s="12" customFormat="1" ht="13.5" customHeight="1" x14ac:dyDescent="0.2">
      <c r="A590" s="163">
        <v>575</v>
      </c>
      <c r="B590" s="7"/>
      <c r="C590" s="7"/>
      <c r="D590" s="120"/>
      <c r="E590" s="7"/>
      <c r="F590" s="7"/>
      <c r="G590" s="219"/>
      <c r="H590" s="7"/>
      <c r="I590" s="7"/>
      <c r="J590" s="9"/>
      <c r="K590" s="843"/>
      <c r="L590" s="838"/>
      <c r="M590" s="428"/>
      <c r="N590" s="429"/>
      <c r="O590" s="430"/>
      <c r="P590" s="422" t="str">
        <f t="shared" si="285"/>
        <v/>
      </c>
      <c r="Q590" s="422" t="str">
        <f t="shared" si="286"/>
        <v/>
      </c>
      <c r="R590" s="423" t="str">
        <f t="shared" si="287"/>
        <v/>
      </c>
      <c r="S590" s="424" t="str">
        <f t="shared" si="288"/>
        <v/>
      </c>
      <c r="T590" s="425" t="str">
        <f t="shared" si="289"/>
        <v/>
      </c>
      <c r="U590" s="425" t="str">
        <f t="shared" si="290"/>
        <v/>
      </c>
      <c r="V590" s="426" t="str">
        <f t="shared" si="291"/>
        <v/>
      </c>
      <c r="W590" s="38"/>
      <c r="X590" s="29" t="str">
        <f t="shared" si="272"/>
        <v/>
      </c>
      <c r="Y590" s="6" t="e">
        <f t="shared" si="273"/>
        <v>#N/A</v>
      </c>
      <c r="Z590" s="6" t="e">
        <f t="shared" si="274"/>
        <v>#N/A</v>
      </c>
      <c r="AA590" s="6" t="e">
        <f t="shared" si="275"/>
        <v>#N/A</v>
      </c>
      <c r="AB590" s="6" t="str">
        <f t="shared" si="276"/>
        <v/>
      </c>
      <c r="AC590" s="10">
        <f t="shared" si="277"/>
        <v>1</v>
      </c>
      <c r="AD590" s="6" t="e">
        <f t="shared" si="292"/>
        <v>#N/A</v>
      </c>
      <c r="AE590" s="6" t="e">
        <f t="shared" si="293"/>
        <v>#N/A</v>
      </c>
      <c r="AF590" s="6" t="e">
        <f t="shared" si="278"/>
        <v>#N/A</v>
      </c>
      <c r="AG590" s="6" t="e">
        <f t="shared" si="294"/>
        <v>#N/A</v>
      </c>
      <c r="AH590" s="11" t="str">
        <f t="shared" si="279"/>
        <v xml:space="preserve"> </v>
      </c>
      <c r="AI590" s="6" t="e">
        <f t="shared" si="295"/>
        <v>#N/A</v>
      </c>
      <c r="AJ590" s="6" t="e">
        <f t="shared" si="280"/>
        <v>#N/A</v>
      </c>
      <c r="AK590" s="6" t="e">
        <f t="shared" si="296"/>
        <v>#N/A</v>
      </c>
      <c r="AL590" s="6" t="e">
        <f t="shared" si="299"/>
        <v>#N/A</v>
      </c>
      <c r="AM590" s="6" t="e">
        <f t="shared" si="281"/>
        <v>#N/A</v>
      </c>
      <c r="AN590" s="6" t="e">
        <f t="shared" si="297"/>
        <v>#N/A</v>
      </c>
      <c r="AO590" s="6" t="e">
        <f t="shared" si="300"/>
        <v>#N/A</v>
      </c>
      <c r="AP590" s="6" t="e">
        <f t="shared" si="301"/>
        <v>#N/A</v>
      </c>
      <c r="AQ590" s="6" t="e">
        <f t="shared" si="302"/>
        <v>#N/A</v>
      </c>
      <c r="AR590" s="6">
        <f t="shared" si="282"/>
        <v>0</v>
      </c>
      <c r="AS590" s="6" t="e">
        <f t="shared" si="298"/>
        <v>#N/A</v>
      </c>
      <c r="AT590" s="6" t="str">
        <f t="shared" si="283"/>
        <v/>
      </c>
      <c r="AU590" s="6" t="str">
        <f t="shared" si="284"/>
        <v/>
      </c>
      <c r="AV590" s="6" t="str">
        <f t="shared" si="303"/>
        <v/>
      </c>
      <c r="AW590" s="103"/>
      <c r="BC590" s="3" t="s">
        <v>1255</v>
      </c>
    </row>
    <row r="591" spans="1:55" s="12" customFormat="1" ht="13.5" customHeight="1" x14ac:dyDescent="0.2">
      <c r="A591" s="163">
        <v>576</v>
      </c>
      <c r="B591" s="7"/>
      <c r="C591" s="7"/>
      <c r="D591" s="120"/>
      <c r="E591" s="7"/>
      <c r="F591" s="7"/>
      <c r="G591" s="219"/>
      <c r="H591" s="7"/>
      <c r="I591" s="7"/>
      <c r="J591" s="9"/>
      <c r="K591" s="843"/>
      <c r="L591" s="838"/>
      <c r="M591" s="428"/>
      <c r="N591" s="429"/>
      <c r="O591" s="430"/>
      <c r="P591" s="422" t="str">
        <f t="shared" si="285"/>
        <v/>
      </c>
      <c r="Q591" s="422" t="str">
        <f t="shared" si="286"/>
        <v/>
      </c>
      <c r="R591" s="423" t="str">
        <f t="shared" si="287"/>
        <v/>
      </c>
      <c r="S591" s="424" t="str">
        <f t="shared" si="288"/>
        <v/>
      </c>
      <c r="T591" s="425" t="str">
        <f t="shared" si="289"/>
        <v/>
      </c>
      <c r="U591" s="425" t="str">
        <f t="shared" si="290"/>
        <v/>
      </c>
      <c r="V591" s="426" t="str">
        <f t="shared" si="291"/>
        <v/>
      </c>
      <c r="W591" s="38"/>
      <c r="X591" s="29" t="str">
        <f t="shared" si="272"/>
        <v/>
      </c>
      <c r="Y591" s="6" t="e">
        <f t="shared" si="273"/>
        <v>#N/A</v>
      </c>
      <c r="Z591" s="6" t="e">
        <f t="shared" si="274"/>
        <v>#N/A</v>
      </c>
      <c r="AA591" s="6" t="e">
        <f t="shared" si="275"/>
        <v>#N/A</v>
      </c>
      <c r="AB591" s="6" t="str">
        <f t="shared" si="276"/>
        <v/>
      </c>
      <c r="AC591" s="10">
        <f t="shared" si="277"/>
        <v>1</v>
      </c>
      <c r="AD591" s="6" t="e">
        <f t="shared" si="292"/>
        <v>#N/A</v>
      </c>
      <c r="AE591" s="6" t="e">
        <f t="shared" si="293"/>
        <v>#N/A</v>
      </c>
      <c r="AF591" s="6" t="e">
        <f t="shared" si="278"/>
        <v>#N/A</v>
      </c>
      <c r="AG591" s="6" t="e">
        <f t="shared" si="294"/>
        <v>#N/A</v>
      </c>
      <c r="AH591" s="11" t="str">
        <f t="shared" si="279"/>
        <v xml:space="preserve"> </v>
      </c>
      <c r="AI591" s="6" t="e">
        <f t="shared" si="295"/>
        <v>#N/A</v>
      </c>
      <c r="AJ591" s="6" t="e">
        <f t="shared" si="280"/>
        <v>#N/A</v>
      </c>
      <c r="AK591" s="6" t="e">
        <f t="shared" si="296"/>
        <v>#N/A</v>
      </c>
      <c r="AL591" s="6" t="e">
        <f t="shared" si="299"/>
        <v>#N/A</v>
      </c>
      <c r="AM591" s="6" t="e">
        <f t="shared" si="281"/>
        <v>#N/A</v>
      </c>
      <c r="AN591" s="6" t="e">
        <f t="shared" si="297"/>
        <v>#N/A</v>
      </c>
      <c r="AO591" s="6" t="e">
        <f t="shared" si="300"/>
        <v>#N/A</v>
      </c>
      <c r="AP591" s="6" t="e">
        <f t="shared" si="301"/>
        <v>#N/A</v>
      </c>
      <c r="AQ591" s="6" t="e">
        <f t="shared" si="302"/>
        <v>#N/A</v>
      </c>
      <c r="AR591" s="6">
        <f t="shared" si="282"/>
        <v>0</v>
      </c>
      <c r="AS591" s="6" t="e">
        <f t="shared" si="298"/>
        <v>#N/A</v>
      </c>
      <c r="AT591" s="6" t="str">
        <f t="shared" si="283"/>
        <v/>
      </c>
      <c r="AU591" s="6" t="str">
        <f t="shared" si="284"/>
        <v/>
      </c>
      <c r="AV591" s="6" t="str">
        <f t="shared" si="303"/>
        <v/>
      </c>
      <c r="AW591" s="103"/>
      <c r="BC591" s="3" t="s">
        <v>1550</v>
      </c>
    </row>
    <row r="592" spans="1:55" s="12" customFormat="1" ht="13.5" customHeight="1" x14ac:dyDescent="0.2">
      <c r="A592" s="163">
        <v>577</v>
      </c>
      <c r="B592" s="7"/>
      <c r="C592" s="7"/>
      <c r="D592" s="120"/>
      <c r="E592" s="7"/>
      <c r="F592" s="7"/>
      <c r="G592" s="219"/>
      <c r="H592" s="7"/>
      <c r="I592" s="7"/>
      <c r="J592" s="9"/>
      <c r="K592" s="843"/>
      <c r="L592" s="838"/>
      <c r="M592" s="428"/>
      <c r="N592" s="429"/>
      <c r="O592" s="430"/>
      <c r="P592" s="422" t="str">
        <f t="shared" si="285"/>
        <v/>
      </c>
      <c r="Q592" s="422" t="str">
        <f t="shared" si="286"/>
        <v/>
      </c>
      <c r="R592" s="423" t="str">
        <f t="shared" si="287"/>
        <v/>
      </c>
      <c r="S592" s="424" t="str">
        <f t="shared" si="288"/>
        <v/>
      </c>
      <c r="T592" s="425" t="str">
        <f t="shared" si="289"/>
        <v/>
      </c>
      <c r="U592" s="425" t="str">
        <f t="shared" si="290"/>
        <v/>
      </c>
      <c r="V592" s="426" t="str">
        <f t="shared" si="291"/>
        <v/>
      </c>
      <c r="W592" s="38"/>
      <c r="X592" s="29" t="str">
        <f t="shared" ref="X592:X655" si="304">IF(ISBLANK(H592)=TRUE,"",IF(OR(ISBLANK(B592)=TRUE),1,""))</f>
        <v/>
      </c>
      <c r="Y592" s="6" t="e">
        <f t="shared" ref="Y592:Y655" si="305">VLOOKUP(H592,$AX$17:$BA$23,2,FALSE)</f>
        <v>#N/A</v>
      </c>
      <c r="Z592" s="6" t="e">
        <f t="shared" ref="Z592:Z655" si="306">VLOOKUP(H592,$AX$17:$BA$23,3,FALSE)</f>
        <v>#N/A</v>
      </c>
      <c r="AA592" s="6" t="e">
        <f t="shared" ref="AA592:AA655" si="307">VLOOKUP(H592,$AX$17:$BA$23,4,FALSE)</f>
        <v>#N/A</v>
      </c>
      <c r="AB592" s="6" t="str">
        <f t="shared" ref="AB592:AB655" si="308">IF(ISERROR(SEARCH("-",I592,1))=TRUE,ASC(UPPER(I592)),ASC(UPPER(LEFT(I592,SEARCH("-",I592,1)-1))))</f>
        <v/>
      </c>
      <c r="AC592" s="10">
        <f t="shared" ref="AC592:AC655" si="309">IF(J592&gt;3500,J592/1000,1)</f>
        <v>1</v>
      </c>
      <c r="AD592" s="6" t="e">
        <f t="shared" si="292"/>
        <v>#N/A</v>
      </c>
      <c r="AE592" s="6" t="e">
        <f t="shared" si="293"/>
        <v>#N/A</v>
      </c>
      <c r="AF592" s="6" t="e">
        <f t="shared" ref="AF592:AF655" si="310">VLOOKUP(K592,$BF$17:$BG$27,2,FALSE)</f>
        <v>#N/A</v>
      </c>
      <c r="AG592" s="6" t="e">
        <f t="shared" si="294"/>
        <v>#N/A</v>
      </c>
      <c r="AH592" s="11" t="str">
        <f t="shared" ref="AH592:AH655" si="311">IF(OR(ISBLANK(K592)=TRUE,ISBLANK(B592)=TRUE)," ",CONCATENATE(B592,AA592,AD592))</f>
        <v xml:space="preserve"> </v>
      </c>
      <c r="AI592" s="6" t="e">
        <f t="shared" si="295"/>
        <v>#N/A</v>
      </c>
      <c r="AJ592" s="6" t="e">
        <f t="shared" ref="AJ592:AJ655" si="312">IF(AND(L592="あり",AF592="軽"),AL592,AK592)</f>
        <v>#N/A</v>
      </c>
      <c r="AK592" s="6" t="e">
        <f t="shared" si="296"/>
        <v>#N/A</v>
      </c>
      <c r="AL592" s="6" t="e">
        <f t="shared" si="299"/>
        <v>#N/A</v>
      </c>
      <c r="AM592" s="6" t="e">
        <f t="shared" ref="AM592:AM655" si="313">IF(AND(L592="あり",M592="なし",AF592="軽"),AO592,IF(AND(L592="あり",M592="あり(H17なし)",AF592="軽"),AO592,IF(AND(L592="あり",M592="",AF592="軽"),AO592,IF(AND(L592="なし",M592="あり(H17なし)",AF592="軽"),AP592,IF(AND(L592="",M592="あり(H17なし)",AF592="軽"),AP592,IF(AND(M592="あり(H17あり)",AF592="軽"),AQ592,AN592))))))</f>
        <v>#N/A</v>
      </c>
      <c r="AN592" s="6" t="e">
        <f t="shared" si="297"/>
        <v>#N/A</v>
      </c>
      <c r="AO592" s="6" t="e">
        <f t="shared" si="300"/>
        <v>#N/A</v>
      </c>
      <c r="AP592" s="6" t="e">
        <f t="shared" si="301"/>
        <v>#N/A</v>
      </c>
      <c r="AQ592" s="6" t="e">
        <f t="shared" si="302"/>
        <v>#N/A</v>
      </c>
      <c r="AR592" s="6">
        <f t="shared" ref="AR592:AR655" si="314">IF(AND(L592="なし",M592="なし"),0,IF(AND(L592="",M592=""),0,IF(AND(L592="",M592="なし"),0,IF(AND(L592="なし",M592=""),0,1))))</f>
        <v>0</v>
      </c>
      <c r="AS592" s="6" t="e">
        <f t="shared" si="298"/>
        <v>#N/A</v>
      </c>
      <c r="AT592" s="6" t="str">
        <f t="shared" ref="AT592:AT655" si="315">IF(H592="","",VLOOKUP(H592,$AX$17:$BB$25,5,FALSE))</f>
        <v/>
      </c>
      <c r="AU592" s="6" t="str">
        <f t="shared" ref="AU592:AU655" si="316">IF(D592="","",VLOOKUP(CONCATENATE("A",LEFT(D592)),$BQ$17:$BR$26,2,FALSE))</f>
        <v/>
      </c>
      <c r="AV592" s="6" t="str">
        <f t="shared" si="303"/>
        <v/>
      </c>
      <c r="AW592" s="103"/>
      <c r="BC592" s="3" t="s">
        <v>558</v>
      </c>
    </row>
    <row r="593" spans="1:55" s="12" customFormat="1" ht="13.5" customHeight="1" x14ac:dyDescent="0.2">
      <c r="A593" s="163">
        <v>578</v>
      </c>
      <c r="B593" s="7"/>
      <c r="C593" s="7"/>
      <c r="D593" s="120"/>
      <c r="E593" s="7"/>
      <c r="F593" s="7"/>
      <c r="G593" s="219"/>
      <c r="H593" s="7"/>
      <c r="I593" s="7"/>
      <c r="J593" s="9"/>
      <c r="K593" s="843"/>
      <c r="L593" s="838"/>
      <c r="M593" s="428"/>
      <c r="N593" s="429"/>
      <c r="O593" s="430"/>
      <c r="P593" s="422" t="str">
        <f t="shared" ref="P593:P656" si="317">IF(ISBLANK(K593)=TRUE,"",IF(ISNUMBER(AJ593)=TRUE,AJ593,"エラー"))</f>
        <v/>
      </c>
      <c r="Q593" s="422" t="str">
        <f t="shared" ref="Q593:Q656" si="318">IF(ISBLANK(K593)=TRUE,"",IF(ISNUMBER(AM593)=TRUE,AM593,"エラー"))</f>
        <v/>
      </c>
      <c r="R593" s="423" t="str">
        <f t="shared" ref="R593:R656" si="319">IF(ISBLANK(K593)=TRUE,"",IF(ISNUMBER(AS593)=TRUE,AS593,"エラー"))</f>
        <v/>
      </c>
      <c r="S593" s="424" t="str">
        <f t="shared" ref="S593:S656" si="320">IF(OR(N593="",O593=""),"",N593/O593)</f>
        <v/>
      </c>
      <c r="T593" s="425" t="str">
        <f t="shared" ref="T593:T656" si="321">IF(P593="","",IF(ISERROR(P593*N593*AC593),"エラー",IF(ISBLANK(P593)=TRUE,"エラー",IF(ISBLANK(N593)=TRUE,"エラー",IF(AV593=1,"エラー",P593*N593*AC593/1000)))))</f>
        <v/>
      </c>
      <c r="U593" s="425" t="str">
        <f t="shared" ref="U593:U656" si="322">IF(Q593="","",IF(ISERROR(Q593*N593*AC593),"エラー",IF(ISBLANK(Q593)=TRUE,"エラー",IF(ISBLANK(N593)=TRUE,"エラー",IF(AV593=1,"エラー",Q593*N593*AC593/1000)))))</f>
        <v/>
      </c>
      <c r="V593" s="426" t="str">
        <f t="shared" ref="V593:V656" si="323">IF(R593="","",IF(ISERROR(R593*O593),"エラー",IF(ISBLANK(R593)=TRUE,"エラー",IF(ISBLANK(O593)=TRUE,"エラー",IF(AV593=1,"エラー",R593*O593/1000)))))</f>
        <v/>
      </c>
      <c r="W593" s="38"/>
      <c r="X593" s="29" t="str">
        <f t="shared" si="304"/>
        <v/>
      </c>
      <c r="Y593" s="6" t="e">
        <f t="shared" si="305"/>
        <v>#N/A</v>
      </c>
      <c r="Z593" s="6" t="e">
        <f t="shared" si="306"/>
        <v>#N/A</v>
      </c>
      <c r="AA593" s="6" t="e">
        <f t="shared" si="307"/>
        <v>#N/A</v>
      </c>
      <c r="AB593" s="6" t="str">
        <f t="shared" si="308"/>
        <v/>
      </c>
      <c r="AC593" s="10">
        <f t="shared" si="309"/>
        <v>1</v>
      </c>
      <c r="AD593" s="6" t="e">
        <f t="shared" ref="AD593:AD656" si="324">IF(AA593=9,0,IF(J593&lt;=2500,IF(J593&lt;=1700,1,2),IF(J593&lt;=12000,IF(J593&lt;=3500,3,4),IF(ISERROR(SEARCH(LEFT(I593,1),"LFMRQST")),4,IF(AND(LEN(I593)&lt;&gt;3,AF593&lt;&gt;"軽"),4,5)))))</f>
        <v>#N/A</v>
      </c>
      <c r="AE593" s="6" t="e">
        <f t="shared" ref="AE593:AE656" si="325">IF(AA593=5,0,IF(AA593=9,0,IF(J593&lt;=2500,IF(J593&lt;=1700,1,2),IF(J593&lt;=12000,IF(J593&lt;=3500,3,4),IF(ISERROR(SEARCH(LEFT(I593,1),"LFMRQST")),4,IF(AND(LEN(I593)&lt;&gt;3,AF593&lt;&gt;"軽"),4,5))))))</f>
        <v>#N/A</v>
      </c>
      <c r="AF593" s="6" t="e">
        <f t="shared" si="310"/>
        <v>#N/A</v>
      </c>
      <c r="AG593" s="6" t="e">
        <f t="shared" ref="AG593:AG656" si="326">VLOOKUP(AI593,排出係数表,9,FALSE)</f>
        <v>#N/A</v>
      </c>
      <c r="AH593" s="11" t="str">
        <f t="shared" si="311"/>
        <v xml:space="preserve"> </v>
      </c>
      <c r="AI593" s="6" t="e">
        <f t="shared" ref="AI593:AI656" si="327">CONCATENATE(Y593,AE593,AF593,AB593)</f>
        <v>#N/A</v>
      </c>
      <c r="AJ593" s="6" t="e">
        <f t="shared" si="312"/>
        <v>#N/A</v>
      </c>
      <c r="AK593" s="6" t="e">
        <f t="shared" ref="AK593:AK656" si="328">VLOOKUP(AI593,排出係数表,6,FALSE)</f>
        <v>#N/A</v>
      </c>
      <c r="AL593" s="6" t="e">
        <f t="shared" si="299"/>
        <v>#N/A</v>
      </c>
      <c r="AM593" s="6" t="e">
        <f t="shared" si="313"/>
        <v>#N/A</v>
      </c>
      <c r="AN593" s="6" t="e">
        <f t="shared" ref="AN593:AN656" si="329">VLOOKUP(AI593,排出係数表,7,FALSE)</f>
        <v>#N/A</v>
      </c>
      <c r="AO593" s="6" t="e">
        <f t="shared" si="300"/>
        <v>#N/A</v>
      </c>
      <c r="AP593" s="6" t="e">
        <f t="shared" si="301"/>
        <v>#N/A</v>
      </c>
      <c r="AQ593" s="6" t="e">
        <f t="shared" si="302"/>
        <v>#N/A</v>
      </c>
      <c r="AR593" s="6">
        <f t="shared" si="314"/>
        <v>0</v>
      </c>
      <c r="AS593" s="6" t="e">
        <f t="shared" ref="AS593:AS656" si="330">VLOOKUP(AI593,排出係数表,8,FALSE)</f>
        <v>#N/A</v>
      </c>
      <c r="AT593" s="6" t="str">
        <f t="shared" si="315"/>
        <v/>
      </c>
      <c r="AU593" s="6" t="str">
        <f t="shared" si="316"/>
        <v/>
      </c>
      <c r="AV593" s="6" t="str">
        <f t="shared" si="303"/>
        <v/>
      </c>
      <c r="AW593" s="103"/>
      <c r="BC593" s="3" t="s">
        <v>1617</v>
      </c>
    </row>
    <row r="594" spans="1:55" s="12" customFormat="1" ht="13.5" customHeight="1" x14ac:dyDescent="0.2">
      <c r="A594" s="163">
        <v>579</v>
      </c>
      <c r="B594" s="7"/>
      <c r="C594" s="7"/>
      <c r="D594" s="120"/>
      <c r="E594" s="7"/>
      <c r="F594" s="7"/>
      <c r="G594" s="219"/>
      <c r="H594" s="7"/>
      <c r="I594" s="7"/>
      <c r="J594" s="9"/>
      <c r="K594" s="843"/>
      <c r="L594" s="838"/>
      <c r="M594" s="428"/>
      <c r="N594" s="429"/>
      <c r="O594" s="430"/>
      <c r="P594" s="422" t="str">
        <f t="shared" si="317"/>
        <v/>
      </c>
      <c r="Q594" s="422" t="str">
        <f t="shared" si="318"/>
        <v/>
      </c>
      <c r="R594" s="423" t="str">
        <f t="shared" si="319"/>
        <v/>
      </c>
      <c r="S594" s="424" t="str">
        <f t="shared" si="320"/>
        <v/>
      </c>
      <c r="T594" s="425" t="str">
        <f t="shared" si="321"/>
        <v/>
      </c>
      <c r="U594" s="425" t="str">
        <f t="shared" si="322"/>
        <v/>
      </c>
      <c r="V594" s="426" t="str">
        <f t="shared" si="323"/>
        <v/>
      </c>
      <c r="W594" s="38"/>
      <c r="X594" s="29" t="str">
        <f t="shared" si="304"/>
        <v/>
      </c>
      <c r="Y594" s="6" t="e">
        <f t="shared" si="305"/>
        <v>#N/A</v>
      </c>
      <c r="Z594" s="6" t="e">
        <f t="shared" si="306"/>
        <v>#N/A</v>
      </c>
      <c r="AA594" s="6" t="e">
        <f t="shared" si="307"/>
        <v>#N/A</v>
      </c>
      <c r="AB594" s="6" t="str">
        <f t="shared" si="308"/>
        <v/>
      </c>
      <c r="AC594" s="10">
        <f t="shared" si="309"/>
        <v>1</v>
      </c>
      <c r="AD594" s="6" t="e">
        <f t="shared" si="324"/>
        <v>#N/A</v>
      </c>
      <c r="AE594" s="6" t="e">
        <f t="shared" si="325"/>
        <v>#N/A</v>
      </c>
      <c r="AF594" s="6" t="e">
        <f t="shared" si="310"/>
        <v>#N/A</v>
      </c>
      <c r="AG594" s="6" t="e">
        <f t="shared" si="326"/>
        <v>#N/A</v>
      </c>
      <c r="AH594" s="11" t="str">
        <f t="shared" si="311"/>
        <v xml:space="preserve"> </v>
      </c>
      <c r="AI594" s="6" t="e">
        <f t="shared" si="327"/>
        <v>#N/A</v>
      </c>
      <c r="AJ594" s="6" t="e">
        <f t="shared" si="312"/>
        <v>#N/A</v>
      </c>
      <c r="AK594" s="6" t="e">
        <f t="shared" si="328"/>
        <v>#N/A</v>
      </c>
      <c r="AL594" s="6" t="e">
        <f t="shared" si="299"/>
        <v>#N/A</v>
      </c>
      <c r="AM594" s="6" t="e">
        <f t="shared" si="313"/>
        <v>#N/A</v>
      </c>
      <c r="AN594" s="6" t="e">
        <f t="shared" si="329"/>
        <v>#N/A</v>
      </c>
      <c r="AO594" s="6" t="e">
        <f t="shared" si="300"/>
        <v>#N/A</v>
      </c>
      <c r="AP594" s="6" t="e">
        <f t="shared" si="301"/>
        <v>#N/A</v>
      </c>
      <c r="AQ594" s="6" t="e">
        <f t="shared" si="302"/>
        <v>#N/A</v>
      </c>
      <c r="AR594" s="6">
        <f t="shared" si="314"/>
        <v>0</v>
      </c>
      <c r="AS594" s="6" t="e">
        <f t="shared" si="330"/>
        <v>#N/A</v>
      </c>
      <c r="AT594" s="6" t="str">
        <f t="shared" si="315"/>
        <v/>
      </c>
      <c r="AU594" s="6" t="str">
        <f t="shared" si="316"/>
        <v/>
      </c>
      <c r="AV594" s="6" t="str">
        <f t="shared" si="303"/>
        <v/>
      </c>
      <c r="AW594" s="103"/>
      <c r="BC594" s="3" t="s">
        <v>1618</v>
      </c>
    </row>
    <row r="595" spans="1:55" s="12" customFormat="1" ht="13.5" customHeight="1" x14ac:dyDescent="0.2">
      <c r="A595" s="163">
        <v>580</v>
      </c>
      <c r="B595" s="7"/>
      <c r="C595" s="7"/>
      <c r="D595" s="120"/>
      <c r="E595" s="7"/>
      <c r="F595" s="7"/>
      <c r="G595" s="219"/>
      <c r="H595" s="7"/>
      <c r="I595" s="7"/>
      <c r="J595" s="9"/>
      <c r="K595" s="843"/>
      <c r="L595" s="838"/>
      <c r="M595" s="428"/>
      <c r="N595" s="429"/>
      <c r="O595" s="430"/>
      <c r="P595" s="422" t="str">
        <f t="shared" si="317"/>
        <v/>
      </c>
      <c r="Q595" s="422" t="str">
        <f t="shared" si="318"/>
        <v/>
      </c>
      <c r="R595" s="423" t="str">
        <f t="shared" si="319"/>
        <v/>
      </c>
      <c r="S595" s="424" t="str">
        <f t="shared" si="320"/>
        <v/>
      </c>
      <c r="T595" s="425" t="str">
        <f t="shared" si="321"/>
        <v/>
      </c>
      <c r="U595" s="425" t="str">
        <f t="shared" si="322"/>
        <v/>
      </c>
      <c r="V595" s="426" t="str">
        <f t="shared" si="323"/>
        <v/>
      </c>
      <c r="W595" s="38"/>
      <c r="X595" s="29" t="str">
        <f t="shared" si="304"/>
        <v/>
      </c>
      <c r="Y595" s="6" t="e">
        <f t="shared" si="305"/>
        <v>#N/A</v>
      </c>
      <c r="Z595" s="6" t="e">
        <f t="shared" si="306"/>
        <v>#N/A</v>
      </c>
      <c r="AA595" s="6" t="e">
        <f t="shared" si="307"/>
        <v>#N/A</v>
      </c>
      <c r="AB595" s="6" t="str">
        <f t="shared" si="308"/>
        <v/>
      </c>
      <c r="AC595" s="10">
        <f t="shared" si="309"/>
        <v>1</v>
      </c>
      <c r="AD595" s="6" t="e">
        <f t="shared" si="324"/>
        <v>#N/A</v>
      </c>
      <c r="AE595" s="6" t="e">
        <f t="shared" si="325"/>
        <v>#N/A</v>
      </c>
      <c r="AF595" s="6" t="e">
        <f t="shared" si="310"/>
        <v>#N/A</v>
      </c>
      <c r="AG595" s="6" t="e">
        <f t="shared" si="326"/>
        <v>#N/A</v>
      </c>
      <c r="AH595" s="11" t="str">
        <f t="shared" si="311"/>
        <v xml:space="preserve"> </v>
      </c>
      <c r="AI595" s="6" t="e">
        <f t="shared" si="327"/>
        <v>#N/A</v>
      </c>
      <c r="AJ595" s="6" t="e">
        <f t="shared" si="312"/>
        <v>#N/A</v>
      </c>
      <c r="AK595" s="6" t="e">
        <f t="shared" si="328"/>
        <v>#N/A</v>
      </c>
      <c r="AL595" s="6" t="e">
        <f t="shared" si="299"/>
        <v>#N/A</v>
      </c>
      <c r="AM595" s="6" t="e">
        <f t="shared" si="313"/>
        <v>#N/A</v>
      </c>
      <c r="AN595" s="6" t="e">
        <f t="shared" si="329"/>
        <v>#N/A</v>
      </c>
      <c r="AO595" s="6" t="e">
        <f t="shared" si="300"/>
        <v>#N/A</v>
      </c>
      <c r="AP595" s="6" t="e">
        <f t="shared" si="301"/>
        <v>#N/A</v>
      </c>
      <c r="AQ595" s="6" t="e">
        <f t="shared" si="302"/>
        <v>#N/A</v>
      </c>
      <c r="AR595" s="6">
        <f t="shared" si="314"/>
        <v>0</v>
      </c>
      <c r="AS595" s="6" t="e">
        <f t="shared" si="330"/>
        <v>#N/A</v>
      </c>
      <c r="AT595" s="6" t="str">
        <f t="shared" si="315"/>
        <v/>
      </c>
      <c r="AU595" s="6" t="str">
        <f t="shared" si="316"/>
        <v/>
      </c>
      <c r="AV595" s="6" t="str">
        <f t="shared" si="303"/>
        <v/>
      </c>
      <c r="AW595" s="103"/>
      <c r="BC595" s="3" t="s">
        <v>1565</v>
      </c>
    </row>
    <row r="596" spans="1:55" s="12" customFormat="1" ht="13.5" customHeight="1" x14ac:dyDescent="0.2">
      <c r="A596" s="163">
        <v>581</v>
      </c>
      <c r="B596" s="7"/>
      <c r="C596" s="7"/>
      <c r="D596" s="120"/>
      <c r="E596" s="7"/>
      <c r="F596" s="7"/>
      <c r="G596" s="219"/>
      <c r="H596" s="7"/>
      <c r="I596" s="7"/>
      <c r="J596" s="9"/>
      <c r="K596" s="843"/>
      <c r="L596" s="838"/>
      <c r="M596" s="428"/>
      <c r="N596" s="429"/>
      <c r="O596" s="430"/>
      <c r="P596" s="422" t="str">
        <f t="shared" si="317"/>
        <v/>
      </c>
      <c r="Q596" s="422" t="str">
        <f t="shared" si="318"/>
        <v/>
      </c>
      <c r="R596" s="423" t="str">
        <f t="shared" si="319"/>
        <v/>
      </c>
      <c r="S596" s="424" t="str">
        <f t="shared" si="320"/>
        <v/>
      </c>
      <c r="T596" s="425" t="str">
        <f t="shared" si="321"/>
        <v/>
      </c>
      <c r="U596" s="425" t="str">
        <f t="shared" si="322"/>
        <v/>
      </c>
      <c r="V596" s="426" t="str">
        <f t="shared" si="323"/>
        <v/>
      </c>
      <c r="W596" s="38"/>
      <c r="X596" s="29" t="str">
        <f t="shared" si="304"/>
        <v/>
      </c>
      <c r="Y596" s="6" t="e">
        <f t="shared" si="305"/>
        <v>#N/A</v>
      </c>
      <c r="Z596" s="6" t="e">
        <f t="shared" si="306"/>
        <v>#N/A</v>
      </c>
      <c r="AA596" s="6" t="e">
        <f t="shared" si="307"/>
        <v>#N/A</v>
      </c>
      <c r="AB596" s="6" t="str">
        <f t="shared" si="308"/>
        <v/>
      </c>
      <c r="AC596" s="10">
        <f t="shared" si="309"/>
        <v>1</v>
      </c>
      <c r="AD596" s="6" t="e">
        <f t="shared" si="324"/>
        <v>#N/A</v>
      </c>
      <c r="AE596" s="6" t="e">
        <f t="shared" si="325"/>
        <v>#N/A</v>
      </c>
      <c r="AF596" s="6" t="e">
        <f t="shared" si="310"/>
        <v>#N/A</v>
      </c>
      <c r="AG596" s="6" t="e">
        <f t="shared" si="326"/>
        <v>#N/A</v>
      </c>
      <c r="AH596" s="11" t="str">
        <f t="shared" si="311"/>
        <v xml:space="preserve"> </v>
      </c>
      <c r="AI596" s="6" t="e">
        <f t="shared" si="327"/>
        <v>#N/A</v>
      </c>
      <c r="AJ596" s="6" t="e">
        <f t="shared" si="312"/>
        <v>#N/A</v>
      </c>
      <c r="AK596" s="6" t="e">
        <f t="shared" si="328"/>
        <v>#N/A</v>
      </c>
      <c r="AL596" s="6" t="e">
        <f t="shared" si="299"/>
        <v>#N/A</v>
      </c>
      <c r="AM596" s="6" t="e">
        <f t="shared" si="313"/>
        <v>#N/A</v>
      </c>
      <c r="AN596" s="6" t="e">
        <f t="shared" si="329"/>
        <v>#N/A</v>
      </c>
      <c r="AO596" s="6" t="e">
        <f t="shared" si="300"/>
        <v>#N/A</v>
      </c>
      <c r="AP596" s="6" t="e">
        <f t="shared" si="301"/>
        <v>#N/A</v>
      </c>
      <c r="AQ596" s="6" t="e">
        <f t="shared" si="302"/>
        <v>#N/A</v>
      </c>
      <c r="AR596" s="6">
        <f t="shared" si="314"/>
        <v>0</v>
      </c>
      <c r="AS596" s="6" t="e">
        <f t="shared" si="330"/>
        <v>#N/A</v>
      </c>
      <c r="AT596" s="6" t="str">
        <f t="shared" si="315"/>
        <v/>
      </c>
      <c r="AU596" s="6" t="str">
        <f t="shared" si="316"/>
        <v/>
      </c>
      <c r="AV596" s="6" t="str">
        <f t="shared" si="303"/>
        <v/>
      </c>
      <c r="AW596" s="103"/>
      <c r="BC596" s="3" t="s">
        <v>383</v>
      </c>
    </row>
    <row r="597" spans="1:55" s="12" customFormat="1" ht="13.5" customHeight="1" x14ac:dyDescent="0.2">
      <c r="A597" s="163">
        <v>582</v>
      </c>
      <c r="B597" s="7"/>
      <c r="C597" s="7"/>
      <c r="D597" s="120"/>
      <c r="E597" s="7"/>
      <c r="F597" s="7"/>
      <c r="G597" s="219"/>
      <c r="H597" s="7"/>
      <c r="I597" s="7"/>
      <c r="J597" s="9"/>
      <c r="K597" s="843"/>
      <c r="L597" s="838"/>
      <c r="M597" s="428"/>
      <c r="N597" s="429"/>
      <c r="O597" s="430"/>
      <c r="P597" s="422" t="str">
        <f t="shared" si="317"/>
        <v/>
      </c>
      <c r="Q597" s="422" t="str">
        <f t="shared" si="318"/>
        <v/>
      </c>
      <c r="R597" s="423" t="str">
        <f t="shared" si="319"/>
        <v/>
      </c>
      <c r="S597" s="424" t="str">
        <f t="shared" si="320"/>
        <v/>
      </c>
      <c r="T597" s="425" t="str">
        <f t="shared" si="321"/>
        <v/>
      </c>
      <c r="U597" s="425" t="str">
        <f t="shared" si="322"/>
        <v/>
      </c>
      <c r="V597" s="426" t="str">
        <f t="shared" si="323"/>
        <v/>
      </c>
      <c r="W597" s="38"/>
      <c r="X597" s="29" t="str">
        <f t="shared" si="304"/>
        <v/>
      </c>
      <c r="Y597" s="6" t="e">
        <f t="shared" si="305"/>
        <v>#N/A</v>
      </c>
      <c r="Z597" s="6" t="e">
        <f t="shared" si="306"/>
        <v>#N/A</v>
      </c>
      <c r="AA597" s="6" t="e">
        <f t="shared" si="307"/>
        <v>#N/A</v>
      </c>
      <c r="AB597" s="6" t="str">
        <f t="shared" si="308"/>
        <v/>
      </c>
      <c r="AC597" s="10">
        <f t="shared" si="309"/>
        <v>1</v>
      </c>
      <c r="AD597" s="6" t="e">
        <f t="shared" si="324"/>
        <v>#N/A</v>
      </c>
      <c r="AE597" s="6" t="e">
        <f t="shared" si="325"/>
        <v>#N/A</v>
      </c>
      <c r="AF597" s="6" t="e">
        <f t="shared" si="310"/>
        <v>#N/A</v>
      </c>
      <c r="AG597" s="6" t="e">
        <f t="shared" si="326"/>
        <v>#N/A</v>
      </c>
      <c r="AH597" s="11" t="str">
        <f t="shared" si="311"/>
        <v xml:space="preserve"> </v>
      </c>
      <c r="AI597" s="6" t="e">
        <f t="shared" si="327"/>
        <v>#N/A</v>
      </c>
      <c r="AJ597" s="6" t="e">
        <f t="shared" si="312"/>
        <v>#N/A</v>
      </c>
      <c r="AK597" s="6" t="e">
        <f t="shared" si="328"/>
        <v>#N/A</v>
      </c>
      <c r="AL597" s="6" t="e">
        <f t="shared" si="299"/>
        <v>#N/A</v>
      </c>
      <c r="AM597" s="6" t="e">
        <f t="shared" si="313"/>
        <v>#N/A</v>
      </c>
      <c r="AN597" s="6" t="e">
        <f t="shared" si="329"/>
        <v>#N/A</v>
      </c>
      <c r="AO597" s="6" t="e">
        <f t="shared" si="300"/>
        <v>#N/A</v>
      </c>
      <c r="AP597" s="6" t="e">
        <f t="shared" si="301"/>
        <v>#N/A</v>
      </c>
      <c r="AQ597" s="6" t="e">
        <f t="shared" si="302"/>
        <v>#N/A</v>
      </c>
      <c r="AR597" s="6">
        <f t="shared" si="314"/>
        <v>0</v>
      </c>
      <c r="AS597" s="6" t="e">
        <f t="shared" si="330"/>
        <v>#N/A</v>
      </c>
      <c r="AT597" s="6" t="str">
        <f t="shared" si="315"/>
        <v/>
      </c>
      <c r="AU597" s="6" t="str">
        <f t="shared" si="316"/>
        <v/>
      </c>
      <c r="AV597" s="6" t="str">
        <f t="shared" si="303"/>
        <v/>
      </c>
      <c r="AW597" s="103"/>
      <c r="BC597" s="3" t="s">
        <v>379</v>
      </c>
    </row>
    <row r="598" spans="1:55" s="12" customFormat="1" ht="13.5" customHeight="1" x14ac:dyDescent="0.2">
      <c r="A598" s="163">
        <v>583</v>
      </c>
      <c r="B598" s="7"/>
      <c r="C598" s="7"/>
      <c r="D598" s="120"/>
      <c r="E598" s="7"/>
      <c r="F598" s="7"/>
      <c r="G598" s="219"/>
      <c r="H598" s="7"/>
      <c r="I598" s="7"/>
      <c r="J598" s="9"/>
      <c r="K598" s="843"/>
      <c r="L598" s="838"/>
      <c r="M598" s="428"/>
      <c r="N598" s="429"/>
      <c r="O598" s="430"/>
      <c r="P598" s="422" t="str">
        <f t="shared" si="317"/>
        <v/>
      </c>
      <c r="Q598" s="422" t="str">
        <f t="shared" si="318"/>
        <v/>
      </c>
      <c r="R598" s="423" t="str">
        <f t="shared" si="319"/>
        <v/>
      </c>
      <c r="S598" s="424" t="str">
        <f t="shared" si="320"/>
        <v/>
      </c>
      <c r="T598" s="425" t="str">
        <f t="shared" si="321"/>
        <v/>
      </c>
      <c r="U598" s="425" t="str">
        <f t="shared" si="322"/>
        <v/>
      </c>
      <c r="V598" s="426" t="str">
        <f t="shared" si="323"/>
        <v/>
      </c>
      <c r="W598" s="38"/>
      <c r="X598" s="29" t="str">
        <f t="shared" si="304"/>
        <v/>
      </c>
      <c r="Y598" s="6" t="e">
        <f t="shared" si="305"/>
        <v>#N/A</v>
      </c>
      <c r="Z598" s="6" t="e">
        <f t="shared" si="306"/>
        <v>#N/A</v>
      </c>
      <c r="AA598" s="6" t="e">
        <f t="shared" si="307"/>
        <v>#N/A</v>
      </c>
      <c r="AB598" s="6" t="str">
        <f t="shared" si="308"/>
        <v/>
      </c>
      <c r="AC598" s="10">
        <f t="shared" si="309"/>
        <v>1</v>
      </c>
      <c r="AD598" s="6" t="e">
        <f t="shared" si="324"/>
        <v>#N/A</v>
      </c>
      <c r="AE598" s="6" t="e">
        <f t="shared" si="325"/>
        <v>#N/A</v>
      </c>
      <c r="AF598" s="6" t="e">
        <f t="shared" si="310"/>
        <v>#N/A</v>
      </c>
      <c r="AG598" s="6" t="e">
        <f t="shared" si="326"/>
        <v>#N/A</v>
      </c>
      <c r="AH598" s="11" t="str">
        <f t="shared" si="311"/>
        <v xml:space="preserve"> </v>
      </c>
      <c r="AI598" s="6" t="e">
        <f t="shared" si="327"/>
        <v>#N/A</v>
      </c>
      <c r="AJ598" s="6" t="e">
        <f t="shared" si="312"/>
        <v>#N/A</v>
      </c>
      <c r="AK598" s="6" t="e">
        <f t="shared" si="328"/>
        <v>#N/A</v>
      </c>
      <c r="AL598" s="6" t="e">
        <f t="shared" si="299"/>
        <v>#N/A</v>
      </c>
      <c r="AM598" s="6" t="e">
        <f t="shared" si="313"/>
        <v>#N/A</v>
      </c>
      <c r="AN598" s="6" t="e">
        <f t="shared" si="329"/>
        <v>#N/A</v>
      </c>
      <c r="AO598" s="6" t="e">
        <f t="shared" si="300"/>
        <v>#N/A</v>
      </c>
      <c r="AP598" s="6" t="e">
        <f t="shared" si="301"/>
        <v>#N/A</v>
      </c>
      <c r="AQ598" s="6" t="e">
        <f t="shared" si="302"/>
        <v>#N/A</v>
      </c>
      <c r="AR598" s="6">
        <f t="shared" si="314"/>
        <v>0</v>
      </c>
      <c r="AS598" s="6" t="e">
        <f t="shared" si="330"/>
        <v>#N/A</v>
      </c>
      <c r="AT598" s="6" t="str">
        <f t="shared" si="315"/>
        <v/>
      </c>
      <c r="AU598" s="6" t="str">
        <f t="shared" si="316"/>
        <v/>
      </c>
      <c r="AV598" s="6" t="str">
        <f t="shared" si="303"/>
        <v/>
      </c>
      <c r="AW598" s="103"/>
      <c r="BC598" s="3" t="s">
        <v>384</v>
      </c>
    </row>
    <row r="599" spans="1:55" s="12" customFormat="1" ht="13.5" customHeight="1" x14ac:dyDescent="0.2">
      <c r="A599" s="163">
        <v>584</v>
      </c>
      <c r="B599" s="7"/>
      <c r="C599" s="7"/>
      <c r="D599" s="120"/>
      <c r="E599" s="7"/>
      <c r="F599" s="7"/>
      <c r="G599" s="219"/>
      <c r="H599" s="7"/>
      <c r="I599" s="7"/>
      <c r="J599" s="9"/>
      <c r="K599" s="843"/>
      <c r="L599" s="838"/>
      <c r="M599" s="428"/>
      <c r="N599" s="429"/>
      <c r="O599" s="430"/>
      <c r="P599" s="422" t="str">
        <f t="shared" si="317"/>
        <v/>
      </c>
      <c r="Q599" s="422" t="str">
        <f t="shared" si="318"/>
        <v/>
      </c>
      <c r="R599" s="423" t="str">
        <f t="shared" si="319"/>
        <v/>
      </c>
      <c r="S599" s="424" t="str">
        <f t="shared" si="320"/>
        <v/>
      </c>
      <c r="T599" s="425" t="str">
        <f t="shared" si="321"/>
        <v/>
      </c>
      <c r="U599" s="425" t="str">
        <f t="shared" si="322"/>
        <v/>
      </c>
      <c r="V599" s="426" t="str">
        <f t="shared" si="323"/>
        <v/>
      </c>
      <c r="W599" s="38"/>
      <c r="X599" s="29" t="str">
        <f t="shared" si="304"/>
        <v/>
      </c>
      <c r="Y599" s="6" t="e">
        <f t="shared" si="305"/>
        <v>#N/A</v>
      </c>
      <c r="Z599" s="6" t="e">
        <f t="shared" si="306"/>
        <v>#N/A</v>
      </c>
      <c r="AA599" s="6" t="e">
        <f t="shared" si="307"/>
        <v>#N/A</v>
      </c>
      <c r="AB599" s="6" t="str">
        <f t="shared" si="308"/>
        <v/>
      </c>
      <c r="AC599" s="10">
        <f t="shared" si="309"/>
        <v>1</v>
      </c>
      <c r="AD599" s="6" t="e">
        <f t="shared" si="324"/>
        <v>#N/A</v>
      </c>
      <c r="AE599" s="6" t="e">
        <f t="shared" si="325"/>
        <v>#N/A</v>
      </c>
      <c r="AF599" s="6" t="e">
        <f t="shared" si="310"/>
        <v>#N/A</v>
      </c>
      <c r="AG599" s="6" t="e">
        <f t="shared" si="326"/>
        <v>#N/A</v>
      </c>
      <c r="AH599" s="11" t="str">
        <f t="shared" si="311"/>
        <v xml:space="preserve"> </v>
      </c>
      <c r="AI599" s="6" t="e">
        <f t="shared" si="327"/>
        <v>#N/A</v>
      </c>
      <c r="AJ599" s="6" t="e">
        <f t="shared" si="312"/>
        <v>#N/A</v>
      </c>
      <c r="AK599" s="6" t="e">
        <f t="shared" si="328"/>
        <v>#N/A</v>
      </c>
      <c r="AL599" s="6" t="e">
        <f t="shared" si="299"/>
        <v>#N/A</v>
      </c>
      <c r="AM599" s="6" t="e">
        <f t="shared" si="313"/>
        <v>#N/A</v>
      </c>
      <c r="AN599" s="6" t="e">
        <f t="shared" si="329"/>
        <v>#N/A</v>
      </c>
      <c r="AO599" s="6" t="e">
        <f t="shared" si="300"/>
        <v>#N/A</v>
      </c>
      <c r="AP599" s="6" t="e">
        <f t="shared" si="301"/>
        <v>#N/A</v>
      </c>
      <c r="AQ599" s="6" t="e">
        <f t="shared" si="302"/>
        <v>#N/A</v>
      </c>
      <c r="AR599" s="6">
        <f t="shared" si="314"/>
        <v>0</v>
      </c>
      <c r="AS599" s="6" t="e">
        <f t="shared" si="330"/>
        <v>#N/A</v>
      </c>
      <c r="AT599" s="6" t="str">
        <f t="shared" si="315"/>
        <v/>
      </c>
      <c r="AU599" s="6" t="str">
        <f t="shared" si="316"/>
        <v/>
      </c>
      <c r="AV599" s="6" t="str">
        <f t="shared" si="303"/>
        <v/>
      </c>
      <c r="AW599" s="103"/>
      <c r="BC599" s="3" t="s">
        <v>380</v>
      </c>
    </row>
    <row r="600" spans="1:55" s="12" customFormat="1" ht="13.5" customHeight="1" x14ac:dyDescent="0.2">
      <c r="A600" s="163">
        <v>585</v>
      </c>
      <c r="B600" s="7"/>
      <c r="C600" s="7"/>
      <c r="D600" s="120"/>
      <c r="E600" s="7"/>
      <c r="F600" s="7"/>
      <c r="G600" s="219"/>
      <c r="H600" s="7"/>
      <c r="I600" s="7"/>
      <c r="J600" s="9"/>
      <c r="K600" s="843"/>
      <c r="L600" s="838"/>
      <c r="M600" s="428"/>
      <c r="N600" s="429"/>
      <c r="O600" s="430"/>
      <c r="P600" s="422" t="str">
        <f t="shared" si="317"/>
        <v/>
      </c>
      <c r="Q600" s="422" t="str">
        <f t="shared" si="318"/>
        <v/>
      </c>
      <c r="R600" s="423" t="str">
        <f t="shared" si="319"/>
        <v/>
      </c>
      <c r="S600" s="424" t="str">
        <f t="shared" si="320"/>
        <v/>
      </c>
      <c r="T600" s="425" t="str">
        <f t="shared" si="321"/>
        <v/>
      </c>
      <c r="U600" s="425" t="str">
        <f t="shared" si="322"/>
        <v/>
      </c>
      <c r="V600" s="426" t="str">
        <f t="shared" si="323"/>
        <v/>
      </c>
      <c r="W600" s="38"/>
      <c r="X600" s="29" t="str">
        <f t="shared" si="304"/>
        <v/>
      </c>
      <c r="Y600" s="6" t="e">
        <f t="shared" si="305"/>
        <v>#N/A</v>
      </c>
      <c r="Z600" s="6" t="e">
        <f t="shared" si="306"/>
        <v>#N/A</v>
      </c>
      <c r="AA600" s="6" t="e">
        <f t="shared" si="307"/>
        <v>#N/A</v>
      </c>
      <c r="AB600" s="6" t="str">
        <f t="shared" si="308"/>
        <v/>
      </c>
      <c r="AC600" s="10">
        <f t="shared" si="309"/>
        <v>1</v>
      </c>
      <c r="AD600" s="6" t="e">
        <f t="shared" si="324"/>
        <v>#N/A</v>
      </c>
      <c r="AE600" s="6" t="e">
        <f t="shared" si="325"/>
        <v>#N/A</v>
      </c>
      <c r="AF600" s="6" t="e">
        <f t="shared" si="310"/>
        <v>#N/A</v>
      </c>
      <c r="AG600" s="6" t="e">
        <f t="shared" si="326"/>
        <v>#N/A</v>
      </c>
      <c r="AH600" s="11" t="str">
        <f t="shared" si="311"/>
        <v xml:space="preserve"> </v>
      </c>
      <c r="AI600" s="6" t="e">
        <f t="shared" si="327"/>
        <v>#N/A</v>
      </c>
      <c r="AJ600" s="6" t="e">
        <f t="shared" si="312"/>
        <v>#N/A</v>
      </c>
      <c r="AK600" s="6" t="e">
        <f t="shared" si="328"/>
        <v>#N/A</v>
      </c>
      <c r="AL600" s="6" t="e">
        <f t="shared" si="299"/>
        <v>#N/A</v>
      </c>
      <c r="AM600" s="6" t="e">
        <f t="shared" si="313"/>
        <v>#N/A</v>
      </c>
      <c r="AN600" s="6" t="e">
        <f t="shared" si="329"/>
        <v>#N/A</v>
      </c>
      <c r="AO600" s="6" t="e">
        <f t="shared" si="300"/>
        <v>#N/A</v>
      </c>
      <c r="AP600" s="6" t="e">
        <f t="shared" si="301"/>
        <v>#N/A</v>
      </c>
      <c r="AQ600" s="6" t="e">
        <f t="shared" si="302"/>
        <v>#N/A</v>
      </c>
      <c r="AR600" s="6">
        <f t="shared" si="314"/>
        <v>0</v>
      </c>
      <c r="AS600" s="6" t="e">
        <f t="shared" si="330"/>
        <v>#N/A</v>
      </c>
      <c r="AT600" s="6" t="str">
        <f t="shared" si="315"/>
        <v/>
      </c>
      <c r="AU600" s="6" t="str">
        <f t="shared" si="316"/>
        <v/>
      </c>
      <c r="AV600" s="6" t="str">
        <f t="shared" si="303"/>
        <v/>
      </c>
      <c r="AW600" s="103"/>
      <c r="BC600" s="3" t="s">
        <v>270</v>
      </c>
    </row>
    <row r="601" spans="1:55" s="12" customFormat="1" ht="13.5" customHeight="1" x14ac:dyDescent="0.2">
      <c r="A601" s="163">
        <v>586</v>
      </c>
      <c r="B601" s="7"/>
      <c r="C601" s="7"/>
      <c r="D601" s="120"/>
      <c r="E601" s="7"/>
      <c r="F601" s="7"/>
      <c r="G601" s="219"/>
      <c r="H601" s="7"/>
      <c r="I601" s="7"/>
      <c r="J601" s="9"/>
      <c r="K601" s="843"/>
      <c r="L601" s="838"/>
      <c r="M601" s="428"/>
      <c r="N601" s="429"/>
      <c r="O601" s="430"/>
      <c r="P601" s="422" t="str">
        <f t="shared" si="317"/>
        <v/>
      </c>
      <c r="Q601" s="422" t="str">
        <f t="shared" si="318"/>
        <v/>
      </c>
      <c r="R601" s="423" t="str">
        <f t="shared" si="319"/>
        <v/>
      </c>
      <c r="S601" s="424" t="str">
        <f t="shared" si="320"/>
        <v/>
      </c>
      <c r="T601" s="425" t="str">
        <f t="shared" si="321"/>
        <v/>
      </c>
      <c r="U601" s="425" t="str">
        <f t="shared" si="322"/>
        <v/>
      </c>
      <c r="V601" s="426" t="str">
        <f t="shared" si="323"/>
        <v/>
      </c>
      <c r="W601" s="38"/>
      <c r="X601" s="29" t="str">
        <f t="shared" si="304"/>
        <v/>
      </c>
      <c r="Y601" s="6" t="e">
        <f t="shared" si="305"/>
        <v>#N/A</v>
      </c>
      <c r="Z601" s="6" t="e">
        <f t="shared" si="306"/>
        <v>#N/A</v>
      </c>
      <c r="AA601" s="6" t="e">
        <f t="shared" si="307"/>
        <v>#N/A</v>
      </c>
      <c r="AB601" s="6" t="str">
        <f t="shared" si="308"/>
        <v/>
      </c>
      <c r="AC601" s="10">
        <f t="shared" si="309"/>
        <v>1</v>
      </c>
      <c r="AD601" s="6" t="e">
        <f t="shared" si="324"/>
        <v>#N/A</v>
      </c>
      <c r="AE601" s="6" t="e">
        <f t="shared" si="325"/>
        <v>#N/A</v>
      </c>
      <c r="AF601" s="6" t="e">
        <f t="shared" si="310"/>
        <v>#N/A</v>
      </c>
      <c r="AG601" s="6" t="e">
        <f t="shared" si="326"/>
        <v>#N/A</v>
      </c>
      <c r="AH601" s="11" t="str">
        <f t="shared" si="311"/>
        <v xml:space="preserve"> </v>
      </c>
      <c r="AI601" s="6" t="e">
        <f t="shared" si="327"/>
        <v>#N/A</v>
      </c>
      <c r="AJ601" s="6" t="e">
        <f t="shared" si="312"/>
        <v>#N/A</v>
      </c>
      <c r="AK601" s="6" t="e">
        <f t="shared" si="328"/>
        <v>#N/A</v>
      </c>
      <c r="AL601" s="6" t="e">
        <f t="shared" si="299"/>
        <v>#N/A</v>
      </c>
      <c r="AM601" s="6" t="e">
        <f t="shared" si="313"/>
        <v>#N/A</v>
      </c>
      <c r="AN601" s="6" t="e">
        <f t="shared" si="329"/>
        <v>#N/A</v>
      </c>
      <c r="AO601" s="6" t="e">
        <f t="shared" si="300"/>
        <v>#N/A</v>
      </c>
      <c r="AP601" s="6" t="e">
        <f t="shared" si="301"/>
        <v>#N/A</v>
      </c>
      <c r="AQ601" s="6" t="e">
        <f t="shared" si="302"/>
        <v>#N/A</v>
      </c>
      <c r="AR601" s="6">
        <f t="shared" si="314"/>
        <v>0</v>
      </c>
      <c r="AS601" s="6" t="e">
        <f t="shared" si="330"/>
        <v>#N/A</v>
      </c>
      <c r="AT601" s="6" t="str">
        <f t="shared" si="315"/>
        <v/>
      </c>
      <c r="AU601" s="6" t="str">
        <f t="shared" si="316"/>
        <v/>
      </c>
      <c r="AV601" s="6" t="str">
        <f t="shared" si="303"/>
        <v/>
      </c>
      <c r="AW601" s="103"/>
      <c r="BC601" s="3" t="s">
        <v>271</v>
      </c>
    </row>
    <row r="602" spans="1:55" s="12" customFormat="1" ht="13.5" customHeight="1" x14ac:dyDescent="0.2">
      <c r="A602" s="163">
        <v>587</v>
      </c>
      <c r="B602" s="7"/>
      <c r="C602" s="7"/>
      <c r="D602" s="120"/>
      <c r="E602" s="7"/>
      <c r="F602" s="7"/>
      <c r="G602" s="219"/>
      <c r="H602" s="7"/>
      <c r="I602" s="7"/>
      <c r="J602" s="9"/>
      <c r="K602" s="843"/>
      <c r="L602" s="838"/>
      <c r="M602" s="428"/>
      <c r="N602" s="429"/>
      <c r="O602" s="430"/>
      <c r="P602" s="422" t="str">
        <f t="shared" si="317"/>
        <v/>
      </c>
      <c r="Q602" s="422" t="str">
        <f t="shared" si="318"/>
        <v/>
      </c>
      <c r="R602" s="423" t="str">
        <f t="shared" si="319"/>
        <v/>
      </c>
      <c r="S602" s="424" t="str">
        <f t="shared" si="320"/>
        <v/>
      </c>
      <c r="T602" s="425" t="str">
        <f t="shared" si="321"/>
        <v/>
      </c>
      <c r="U602" s="425" t="str">
        <f t="shared" si="322"/>
        <v/>
      </c>
      <c r="V602" s="426" t="str">
        <f t="shared" si="323"/>
        <v/>
      </c>
      <c r="W602" s="38"/>
      <c r="X602" s="29" t="str">
        <f t="shared" si="304"/>
        <v/>
      </c>
      <c r="Y602" s="6" t="e">
        <f t="shared" si="305"/>
        <v>#N/A</v>
      </c>
      <c r="Z602" s="6" t="e">
        <f t="shared" si="306"/>
        <v>#N/A</v>
      </c>
      <c r="AA602" s="6" t="e">
        <f t="shared" si="307"/>
        <v>#N/A</v>
      </c>
      <c r="AB602" s="6" t="str">
        <f t="shared" si="308"/>
        <v/>
      </c>
      <c r="AC602" s="10">
        <f t="shared" si="309"/>
        <v>1</v>
      </c>
      <c r="AD602" s="6" t="e">
        <f t="shared" si="324"/>
        <v>#N/A</v>
      </c>
      <c r="AE602" s="6" t="e">
        <f t="shared" si="325"/>
        <v>#N/A</v>
      </c>
      <c r="AF602" s="6" t="e">
        <f t="shared" si="310"/>
        <v>#N/A</v>
      </c>
      <c r="AG602" s="6" t="e">
        <f t="shared" si="326"/>
        <v>#N/A</v>
      </c>
      <c r="AH602" s="11" t="str">
        <f t="shared" si="311"/>
        <v xml:space="preserve"> </v>
      </c>
      <c r="AI602" s="6" t="e">
        <f t="shared" si="327"/>
        <v>#N/A</v>
      </c>
      <c r="AJ602" s="6" t="e">
        <f t="shared" si="312"/>
        <v>#N/A</v>
      </c>
      <c r="AK602" s="6" t="e">
        <f t="shared" si="328"/>
        <v>#N/A</v>
      </c>
      <c r="AL602" s="6" t="e">
        <f t="shared" si="299"/>
        <v>#N/A</v>
      </c>
      <c r="AM602" s="6" t="e">
        <f t="shared" si="313"/>
        <v>#N/A</v>
      </c>
      <c r="AN602" s="6" t="e">
        <f t="shared" si="329"/>
        <v>#N/A</v>
      </c>
      <c r="AO602" s="6" t="e">
        <f t="shared" si="300"/>
        <v>#N/A</v>
      </c>
      <c r="AP602" s="6" t="e">
        <f t="shared" si="301"/>
        <v>#N/A</v>
      </c>
      <c r="AQ602" s="6" t="e">
        <f t="shared" si="302"/>
        <v>#N/A</v>
      </c>
      <c r="AR602" s="6">
        <f t="shared" si="314"/>
        <v>0</v>
      </c>
      <c r="AS602" s="6" t="e">
        <f t="shared" si="330"/>
        <v>#N/A</v>
      </c>
      <c r="AT602" s="6" t="str">
        <f t="shared" si="315"/>
        <v/>
      </c>
      <c r="AU602" s="6" t="str">
        <f t="shared" si="316"/>
        <v/>
      </c>
      <c r="AV602" s="6" t="str">
        <f t="shared" si="303"/>
        <v/>
      </c>
      <c r="AW602" s="103"/>
      <c r="BC602" s="3" t="s">
        <v>361</v>
      </c>
    </row>
    <row r="603" spans="1:55" s="12" customFormat="1" ht="13.5" customHeight="1" x14ac:dyDescent="0.2">
      <c r="A603" s="163">
        <v>588</v>
      </c>
      <c r="B603" s="7"/>
      <c r="C603" s="7"/>
      <c r="D603" s="120"/>
      <c r="E603" s="7"/>
      <c r="F603" s="7"/>
      <c r="G603" s="219"/>
      <c r="H603" s="7"/>
      <c r="I603" s="7"/>
      <c r="J603" s="9"/>
      <c r="K603" s="843"/>
      <c r="L603" s="838"/>
      <c r="M603" s="428"/>
      <c r="N603" s="429"/>
      <c r="O603" s="430"/>
      <c r="P603" s="422" t="str">
        <f t="shared" si="317"/>
        <v/>
      </c>
      <c r="Q603" s="422" t="str">
        <f t="shared" si="318"/>
        <v/>
      </c>
      <c r="R603" s="423" t="str">
        <f t="shared" si="319"/>
        <v/>
      </c>
      <c r="S603" s="424" t="str">
        <f t="shared" si="320"/>
        <v/>
      </c>
      <c r="T603" s="425" t="str">
        <f t="shared" si="321"/>
        <v/>
      </c>
      <c r="U603" s="425" t="str">
        <f t="shared" si="322"/>
        <v/>
      </c>
      <c r="V603" s="426" t="str">
        <f t="shared" si="323"/>
        <v/>
      </c>
      <c r="W603" s="38"/>
      <c r="X603" s="29" t="str">
        <f t="shared" si="304"/>
        <v/>
      </c>
      <c r="Y603" s="6" t="e">
        <f t="shared" si="305"/>
        <v>#N/A</v>
      </c>
      <c r="Z603" s="6" t="e">
        <f t="shared" si="306"/>
        <v>#N/A</v>
      </c>
      <c r="AA603" s="6" t="e">
        <f t="shared" si="307"/>
        <v>#N/A</v>
      </c>
      <c r="AB603" s="6" t="str">
        <f t="shared" si="308"/>
        <v/>
      </c>
      <c r="AC603" s="10">
        <f t="shared" si="309"/>
        <v>1</v>
      </c>
      <c r="AD603" s="6" t="e">
        <f t="shared" si="324"/>
        <v>#N/A</v>
      </c>
      <c r="AE603" s="6" t="e">
        <f t="shared" si="325"/>
        <v>#N/A</v>
      </c>
      <c r="AF603" s="6" t="e">
        <f t="shared" si="310"/>
        <v>#N/A</v>
      </c>
      <c r="AG603" s="6" t="e">
        <f t="shared" si="326"/>
        <v>#N/A</v>
      </c>
      <c r="AH603" s="11" t="str">
        <f t="shared" si="311"/>
        <v xml:space="preserve"> </v>
      </c>
      <c r="AI603" s="6" t="e">
        <f t="shared" si="327"/>
        <v>#N/A</v>
      </c>
      <c r="AJ603" s="6" t="e">
        <f t="shared" si="312"/>
        <v>#N/A</v>
      </c>
      <c r="AK603" s="6" t="e">
        <f t="shared" si="328"/>
        <v>#N/A</v>
      </c>
      <c r="AL603" s="6" t="e">
        <f t="shared" si="299"/>
        <v>#N/A</v>
      </c>
      <c r="AM603" s="6" t="e">
        <f t="shared" si="313"/>
        <v>#N/A</v>
      </c>
      <c r="AN603" s="6" t="e">
        <f t="shared" si="329"/>
        <v>#N/A</v>
      </c>
      <c r="AO603" s="6" t="e">
        <f t="shared" si="300"/>
        <v>#N/A</v>
      </c>
      <c r="AP603" s="6" t="e">
        <f t="shared" si="301"/>
        <v>#N/A</v>
      </c>
      <c r="AQ603" s="6" t="e">
        <f t="shared" si="302"/>
        <v>#N/A</v>
      </c>
      <c r="AR603" s="6">
        <f t="shared" si="314"/>
        <v>0</v>
      </c>
      <c r="AS603" s="6" t="e">
        <f t="shared" si="330"/>
        <v>#N/A</v>
      </c>
      <c r="AT603" s="6" t="str">
        <f t="shared" si="315"/>
        <v/>
      </c>
      <c r="AU603" s="6" t="str">
        <f t="shared" si="316"/>
        <v/>
      </c>
      <c r="AV603" s="6" t="str">
        <f t="shared" si="303"/>
        <v/>
      </c>
      <c r="AW603" s="103"/>
      <c r="BC603" s="3" t="s">
        <v>363</v>
      </c>
    </row>
    <row r="604" spans="1:55" s="12" customFormat="1" ht="13.5" customHeight="1" x14ac:dyDescent="0.2">
      <c r="A604" s="163">
        <v>589</v>
      </c>
      <c r="B604" s="7"/>
      <c r="C604" s="7"/>
      <c r="D604" s="120"/>
      <c r="E604" s="7"/>
      <c r="F604" s="7"/>
      <c r="G604" s="219"/>
      <c r="H604" s="7"/>
      <c r="I604" s="7"/>
      <c r="J604" s="9"/>
      <c r="K604" s="843"/>
      <c r="L604" s="838"/>
      <c r="M604" s="428"/>
      <c r="N604" s="429"/>
      <c r="O604" s="430"/>
      <c r="P604" s="422" t="str">
        <f t="shared" si="317"/>
        <v/>
      </c>
      <c r="Q604" s="422" t="str">
        <f t="shared" si="318"/>
        <v/>
      </c>
      <c r="R604" s="423" t="str">
        <f t="shared" si="319"/>
        <v/>
      </c>
      <c r="S604" s="424" t="str">
        <f t="shared" si="320"/>
        <v/>
      </c>
      <c r="T604" s="425" t="str">
        <f t="shared" si="321"/>
        <v/>
      </c>
      <c r="U604" s="425" t="str">
        <f t="shared" si="322"/>
        <v/>
      </c>
      <c r="V604" s="426" t="str">
        <f t="shared" si="323"/>
        <v/>
      </c>
      <c r="W604" s="38"/>
      <c r="X604" s="29" t="str">
        <f t="shared" si="304"/>
        <v/>
      </c>
      <c r="Y604" s="6" t="e">
        <f t="shared" si="305"/>
        <v>#N/A</v>
      </c>
      <c r="Z604" s="6" t="e">
        <f t="shared" si="306"/>
        <v>#N/A</v>
      </c>
      <c r="AA604" s="6" t="e">
        <f t="shared" si="307"/>
        <v>#N/A</v>
      </c>
      <c r="AB604" s="6" t="str">
        <f t="shared" si="308"/>
        <v/>
      </c>
      <c r="AC604" s="10">
        <f t="shared" si="309"/>
        <v>1</v>
      </c>
      <c r="AD604" s="6" t="e">
        <f t="shared" si="324"/>
        <v>#N/A</v>
      </c>
      <c r="AE604" s="6" t="e">
        <f t="shared" si="325"/>
        <v>#N/A</v>
      </c>
      <c r="AF604" s="6" t="e">
        <f t="shared" si="310"/>
        <v>#N/A</v>
      </c>
      <c r="AG604" s="6" t="e">
        <f t="shared" si="326"/>
        <v>#N/A</v>
      </c>
      <c r="AH604" s="11" t="str">
        <f t="shared" si="311"/>
        <v xml:space="preserve"> </v>
      </c>
      <c r="AI604" s="6" t="e">
        <f t="shared" si="327"/>
        <v>#N/A</v>
      </c>
      <c r="AJ604" s="6" t="e">
        <f t="shared" si="312"/>
        <v>#N/A</v>
      </c>
      <c r="AK604" s="6" t="e">
        <f t="shared" si="328"/>
        <v>#N/A</v>
      </c>
      <c r="AL604" s="6" t="e">
        <f t="shared" si="299"/>
        <v>#N/A</v>
      </c>
      <c r="AM604" s="6" t="e">
        <f t="shared" si="313"/>
        <v>#N/A</v>
      </c>
      <c r="AN604" s="6" t="e">
        <f t="shared" si="329"/>
        <v>#N/A</v>
      </c>
      <c r="AO604" s="6" t="e">
        <f t="shared" si="300"/>
        <v>#N/A</v>
      </c>
      <c r="AP604" s="6" t="e">
        <f t="shared" si="301"/>
        <v>#N/A</v>
      </c>
      <c r="AQ604" s="6" t="e">
        <f t="shared" si="302"/>
        <v>#N/A</v>
      </c>
      <c r="AR604" s="6">
        <f t="shared" si="314"/>
        <v>0</v>
      </c>
      <c r="AS604" s="6" t="e">
        <f t="shared" si="330"/>
        <v>#N/A</v>
      </c>
      <c r="AT604" s="6" t="str">
        <f t="shared" si="315"/>
        <v/>
      </c>
      <c r="AU604" s="6" t="str">
        <f t="shared" si="316"/>
        <v/>
      </c>
      <c r="AV604" s="6" t="str">
        <f t="shared" si="303"/>
        <v/>
      </c>
      <c r="AW604" s="103"/>
      <c r="BC604" s="3" t="s">
        <v>439</v>
      </c>
    </row>
    <row r="605" spans="1:55" s="12" customFormat="1" ht="13.5" customHeight="1" x14ac:dyDescent="0.2">
      <c r="A605" s="163">
        <v>590</v>
      </c>
      <c r="B605" s="7"/>
      <c r="C605" s="7"/>
      <c r="D605" s="120"/>
      <c r="E605" s="7"/>
      <c r="F605" s="7"/>
      <c r="G605" s="219"/>
      <c r="H605" s="7"/>
      <c r="I605" s="7"/>
      <c r="J605" s="9"/>
      <c r="K605" s="843"/>
      <c r="L605" s="838"/>
      <c r="M605" s="428"/>
      <c r="N605" s="429"/>
      <c r="O605" s="430"/>
      <c r="P605" s="422" t="str">
        <f t="shared" si="317"/>
        <v/>
      </c>
      <c r="Q605" s="422" t="str">
        <f t="shared" si="318"/>
        <v/>
      </c>
      <c r="R605" s="423" t="str">
        <f t="shared" si="319"/>
        <v/>
      </c>
      <c r="S605" s="424" t="str">
        <f t="shared" si="320"/>
        <v/>
      </c>
      <c r="T605" s="425" t="str">
        <f t="shared" si="321"/>
        <v/>
      </c>
      <c r="U605" s="425" t="str">
        <f t="shared" si="322"/>
        <v/>
      </c>
      <c r="V605" s="426" t="str">
        <f t="shared" si="323"/>
        <v/>
      </c>
      <c r="W605" s="38"/>
      <c r="X605" s="29" t="str">
        <f t="shared" si="304"/>
        <v/>
      </c>
      <c r="Y605" s="6" t="e">
        <f t="shared" si="305"/>
        <v>#N/A</v>
      </c>
      <c r="Z605" s="6" t="e">
        <f t="shared" si="306"/>
        <v>#N/A</v>
      </c>
      <c r="AA605" s="6" t="e">
        <f t="shared" si="307"/>
        <v>#N/A</v>
      </c>
      <c r="AB605" s="6" t="str">
        <f t="shared" si="308"/>
        <v/>
      </c>
      <c r="AC605" s="10">
        <f t="shared" si="309"/>
        <v>1</v>
      </c>
      <c r="AD605" s="6" t="e">
        <f t="shared" si="324"/>
        <v>#N/A</v>
      </c>
      <c r="AE605" s="6" t="e">
        <f t="shared" si="325"/>
        <v>#N/A</v>
      </c>
      <c r="AF605" s="6" t="e">
        <f t="shared" si="310"/>
        <v>#N/A</v>
      </c>
      <c r="AG605" s="6" t="e">
        <f t="shared" si="326"/>
        <v>#N/A</v>
      </c>
      <c r="AH605" s="11" t="str">
        <f t="shared" si="311"/>
        <v xml:space="preserve"> </v>
      </c>
      <c r="AI605" s="6" t="e">
        <f t="shared" si="327"/>
        <v>#N/A</v>
      </c>
      <c r="AJ605" s="6" t="e">
        <f t="shared" si="312"/>
        <v>#N/A</v>
      </c>
      <c r="AK605" s="6" t="e">
        <f t="shared" si="328"/>
        <v>#N/A</v>
      </c>
      <c r="AL605" s="6" t="e">
        <f t="shared" si="299"/>
        <v>#N/A</v>
      </c>
      <c r="AM605" s="6" t="e">
        <f t="shared" si="313"/>
        <v>#N/A</v>
      </c>
      <c r="AN605" s="6" t="e">
        <f t="shared" si="329"/>
        <v>#N/A</v>
      </c>
      <c r="AO605" s="6" t="e">
        <f t="shared" si="300"/>
        <v>#N/A</v>
      </c>
      <c r="AP605" s="6" t="e">
        <f t="shared" si="301"/>
        <v>#N/A</v>
      </c>
      <c r="AQ605" s="6" t="e">
        <f t="shared" si="302"/>
        <v>#N/A</v>
      </c>
      <c r="AR605" s="6">
        <f t="shared" si="314"/>
        <v>0</v>
      </c>
      <c r="AS605" s="6" t="e">
        <f t="shared" si="330"/>
        <v>#N/A</v>
      </c>
      <c r="AT605" s="6" t="str">
        <f t="shared" si="315"/>
        <v/>
      </c>
      <c r="AU605" s="6" t="str">
        <f t="shared" si="316"/>
        <v/>
      </c>
      <c r="AV605" s="6" t="str">
        <f t="shared" si="303"/>
        <v/>
      </c>
      <c r="AW605" s="103"/>
      <c r="BC605" s="3" t="s">
        <v>440</v>
      </c>
    </row>
    <row r="606" spans="1:55" s="12" customFormat="1" ht="13.5" customHeight="1" x14ac:dyDescent="0.2">
      <c r="A606" s="163">
        <v>591</v>
      </c>
      <c r="B606" s="7"/>
      <c r="C606" s="7"/>
      <c r="D606" s="120"/>
      <c r="E606" s="7"/>
      <c r="F606" s="7"/>
      <c r="G606" s="219"/>
      <c r="H606" s="7"/>
      <c r="I606" s="7"/>
      <c r="J606" s="9"/>
      <c r="K606" s="843"/>
      <c r="L606" s="838"/>
      <c r="M606" s="428"/>
      <c r="N606" s="429"/>
      <c r="O606" s="430"/>
      <c r="P606" s="422" t="str">
        <f t="shared" si="317"/>
        <v/>
      </c>
      <c r="Q606" s="422" t="str">
        <f t="shared" si="318"/>
        <v/>
      </c>
      <c r="R606" s="423" t="str">
        <f t="shared" si="319"/>
        <v/>
      </c>
      <c r="S606" s="424" t="str">
        <f t="shared" si="320"/>
        <v/>
      </c>
      <c r="T606" s="425" t="str">
        <f t="shared" si="321"/>
        <v/>
      </c>
      <c r="U606" s="425" t="str">
        <f t="shared" si="322"/>
        <v/>
      </c>
      <c r="V606" s="426" t="str">
        <f t="shared" si="323"/>
        <v/>
      </c>
      <c r="W606" s="38"/>
      <c r="X606" s="29" t="str">
        <f t="shared" si="304"/>
        <v/>
      </c>
      <c r="Y606" s="6" t="e">
        <f t="shared" si="305"/>
        <v>#N/A</v>
      </c>
      <c r="Z606" s="6" t="e">
        <f t="shared" si="306"/>
        <v>#N/A</v>
      </c>
      <c r="AA606" s="6" t="e">
        <f t="shared" si="307"/>
        <v>#N/A</v>
      </c>
      <c r="AB606" s="6" t="str">
        <f t="shared" si="308"/>
        <v/>
      </c>
      <c r="AC606" s="10">
        <f t="shared" si="309"/>
        <v>1</v>
      </c>
      <c r="AD606" s="6" t="e">
        <f t="shared" si="324"/>
        <v>#N/A</v>
      </c>
      <c r="AE606" s="6" t="e">
        <f t="shared" si="325"/>
        <v>#N/A</v>
      </c>
      <c r="AF606" s="6" t="e">
        <f t="shared" si="310"/>
        <v>#N/A</v>
      </c>
      <c r="AG606" s="6" t="e">
        <f t="shared" si="326"/>
        <v>#N/A</v>
      </c>
      <c r="AH606" s="11" t="str">
        <f t="shared" si="311"/>
        <v xml:space="preserve"> </v>
      </c>
      <c r="AI606" s="6" t="e">
        <f t="shared" si="327"/>
        <v>#N/A</v>
      </c>
      <c r="AJ606" s="6" t="e">
        <f t="shared" si="312"/>
        <v>#N/A</v>
      </c>
      <c r="AK606" s="6" t="e">
        <f t="shared" si="328"/>
        <v>#N/A</v>
      </c>
      <c r="AL606" s="6" t="e">
        <f t="shared" si="299"/>
        <v>#N/A</v>
      </c>
      <c r="AM606" s="6" t="e">
        <f t="shared" si="313"/>
        <v>#N/A</v>
      </c>
      <c r="AN606" s="6" t="e">
        <f t="shared" si="329"/>
        <v>#N/A</v>
      </c>
      <c r="AO606" s="6" t="e">
        <f t="shared" si="300"/>
        <v>#N/A</v>
      </c>
      <c r="AP606" s="6" t="e">
        <f t="shared" si="301"/>
        <v>#N/A</v>
      </c>
      <c r="AQ606" s="6" t="e">
        <f t="shared" si="302"/>
        <v>#N/A</v>
      </c>
      <c r="AR606" s="6">
        <f t="shared" si="314"/>
        <v>0</v>
      </c>
      <c r="AS606" s="6" t="e">
        <f t="shared" si="330"/>
        <v>#N/A</v>
      </c>
      <c r="AT606" s="6" t="str">
        <f t="shared" si="315"/>
        <v/>
      </c>
      <c r="AU606" s="6" t="str">
        <f t="shared" si="316"/>
        <v/>
      </c>
      <c r="AV606" s="6" t="str">
        <f t="shared" si="303"/>
        <v/>
      </c>
      <c r="AW606" s="103"/>
      <c r="BC606" s="3" t="s">
        <v>362</v>
      </c>
    </row>
    <row r="607" spans="1:55" s="12" customFormat="1" ht="13.5" customHeight="1" x14ac:dyDescent="0.2">
      <c r="A607" s="163">
        <v>592</v>
      </c>
      <c r="B607" s="7"/>
      <c r="C607" s="7"/>
      <c r="D607" s="120"/>
      <c r="E607" s="7"/>
      <c r="F607" s="7"/>
      <c r="G607" s="219"/>
      <c r="H607" s="7"/>
      <c r="I607" s="7"/>
      <c r="J607" s="9"/>
      <c r="K607" s="843"/>
      <c r="L607" s="838"/>
      <c r="M607" s="428"/>
      <c r="N607" s="429"/>
      <c r="O607" s="430"/>
      <c r="P607" s="422" t="str">
        <f t="shared" si="317"/>
        <v/>
      </c>
      <c r="Q607" s="422" t="str">
        <f t="shared" si="318"/>
        <v/>
      </c>
      <c r="R607" s="423" t="str">
        <f t="shared" si="319"/>
        <v/>
      </c>
      <c r="S607" s="424" t="str">
        <f t="shared" si="320"/>
        <v/>
      </c>
      <c r="T607" s="425" t="str">
        <f t="shared" si="321"/>
        <v/>
      </c>
      <c r="U607" s="425" t="str">
        <f t="shared" si="322"/>
        <v/>
      </c>
      <c r="V607" s="426" t="str">
        <f t="shared" si="323"/>
        <v/>
      </c>
      <c r="W607" s="38"/>
      <c r="X607" s="29" t="str">
        <f t="shared" si="304"/>
        <v/>
      </c>
      <c r="Y607" s="6" t="e">
        <f t="shared" si="305"/>
        <v>#N/A</v>
      </c>
      <c r="Z607" s="6" t="e">
        <f t="shared" si="306"/>
        <v>#N/A</v>
      </c>
      <c r="AA607" s="6" t="e">
        <f t="shared" si="307"/>
        <v>#N/A</v>
      </c>
      <c r="AB607" s="6" t="str">
        <f t="shared" si="308"/>
        <v/>
      </c>
      <c r="AC607" s="10">
        <f t="shared" si="309"/>
        <v>1</v>
      </c>
      <c r="AD607" s="6" t="e">
        <f t="shared" si="324"/>
        <v>#N/A</v>
      </c>
      <c r="AE607" s="6" t="e">
        <f t="shared" si="325"/>
        <v>#N/A</v>
      </c>
      <c r="AF607" s="6" t="e">
        <f t="shared" si="310"/>
        <v>#N/A</v>
      </c>
      <c r="AG607" s="6" t="e">
        <f t="shared" si="326"/>
        <v>#N/A</v>
      </c>
      <c r="AH607" s="11" t="str">
        <f t="shared" si="311"/>
        <v xml:space="preserve"> </v>
      </c>
      <c r="AI607" s="6" t="e">
        <f t="shared" si="327"/>
        <v>#N/A</v>
      </c>
      <c r="AJ607" s="6" t="e">
        <f t="shared" si="312"/>
        <v>#N/A</v>
      </c>
      <c r="AK607" s="6" t="e">
        <f t="shared" si="328"/>
        <v>#N/A</v>
      </c>
      <c r="AL607" s="6" t="e">
        <f t="shared" si="299"/>
        <v>#N/A</v>
      </c>
      <c r="AM607" s="6" t="e">
        <f t="shared" si="313"/>
        <v>#N/A</v>
      </c>
      <c r="AN607" s="6" t="e">
        <f t="shared" si="329"/>
        <v>#N/A</v>
      </c>
      <c r="AO607" s="6" t="e">
        <f t="shared" si="300"/>
        <v>#N/A</v>
      </c>
      <c r="AP607" s="6" t="e">
        <f t="shared" si="301"/>
        <v>#N/A</v>
      </c>
      <c r="AQ607" s="6" t="e">
        <f t="shared" si="302"/>
        <v>#N/A</v>
      </c>
      <c r="AR607" s="6">
        <f t="shared" si="314"/>
        <v>0</v>
      </c>
      <c r="AS607" s="6" t="e">
        <f t="shared" si="330"/>
        <v>#N/A</v>
      </c>
      <c r="AT607" s="6" t="str">
        <f t="shared" si="315"/>
        <v/>
      </c>
      <c r="AU607" s="6" t="str">
        <f t="shared" si="316"/>
        <v/>
      </c>
      <c r="AV607" s="6" t="str">
        <f t="shared" si="303"/>
        <v/>
      </c>
      <c r="AW607" s="103"/>
      <c r="BC607" s="3" t="s">
        <v>364</v>
      </c>
    </row>
    <row r="608" spans="1:55" s="12" customFormat="1" ht="13.5" customHeight="1" x14ac:dyDescent="0.2">
      <c r="A608" s="163">
        <v>593</v>
      </c>
      <c r="B608" s="7"/>
      <c r="C608" s="7"/>
      <c r="D608" s="120"/>
      <c r="E608" s="7"/>
      <c r="F608" s="7"/>
      <c r="G608" s="219"/>
      <c r="H608" s="7"/>
      <c r="I608" s="7"/>
      <c r="J608" s="9"/>
      <c r="K608" s="843"/>
      <c r="L608" s="838"/>
      <c r="M608" s="428"/>
      <c r="N608" s="429"/>
      <c r="O608" s="430"/>
      <c r="P608" s="422" t="str">
        <f t="shared" si="317"/>
        <v/>
      </c>
      <c r="Q608" s="422" t="str">
        <f t="shared" si="318"/>
        <v/>
      </c>
      <c r="R608" s="423" t="str">
        <f t="shared" si="319"/>
        <v/>
      </c>
      <c r="S608" s="424" t="str">
        <f t="shared" si="320"/>
        <v/>
      </c>
      <c r="T608" s="425" t="str">
        <f t="shared" si="321"/>
        <v/>
      </c>
      <c r="U608" s="425" t="str">
        <f t="shared" si="322"/>
        <v/>
      </c>
      <c r="V608" s="426" t="str">
        <f t="shared" si="323"/>
        <v/>
      </c>
      <c r="W608" s="38"/>
      <c r="X608" s="29" t="str">
        <f t="shared" si="304"/>
        <v/>
      </c>
      <c r="Y608" s="6" t="e">
        <f t="shared" si="305"/>
        <v>#N/A</v>
      </c>
      <c r="Z608" s="6" t="e">
        <f t="shared" si="306"/>
        <v>#N/A</v>
      </c>
      <c r="AA608" s="6" t="e">
        <f t="shared" si="307"/>
        <v>#N/A</v>
      </c>
      <c r="AB608" s="6" t="str">
        <f t="shared" si="308"/>
        <v/>
      </c>
      <c r="AC608" s="10">
        <f t="shared" si="309"/>
        <v>1</v>
      </c>
      <c r="AD608" s="6" t="e">
        <f t="shared" si="324"/>
        <v>#N/A</v>
      </c>
      <c r="AE608" s="6" t="e">
        <f t="shared" si="325"/>
        <v>#N/A</v>
      </c>
      <c r="AF608" s="6" t="e">
        <f t="shared" si="310"/>
        <v>#N/A</v>
      </c>
      <c r="AG608" s="6" t="e">
        <f t="shared" si="326"/>
        <v>#N/A</v>
      </c>
      <c r="AH608" s="11" t="str">
        <f t="shared" si="311"/>
        <v xml:space="preserve"> </v>
      </c>
      <c r="AI608" s="6" t="e">
        <f t="shared" si="327"/>
        <v>#N/A</v>
      </c>
      <c r="AJ608" s="6" t="e">
        <f t="shared" si="312"/>
        <v>#N/A</v>
      </c>
      <c r="AK608" s="6" t="e">
        <f t="shared" si="328"/>
        <v>#N/A</v>
      </c>
      <c r="AL608" s="6" t="e">
        <f t="shared" si="299"/>
        <v>#N/A</v>
      </c>
      <c r="AM608" s="6" t="e">
        <f t="shared" si="313"/>
        <v>#N/A</v>
      </c>
      <c r="AN608" s="6" t="e">
        <f t="shared" si="329"/>
        <v>#N/A</v>
      </c>
      <c r="AO608" s="6" t="e">
        <f t="shared" si="300"/>
        <v>#N/A</v>
      </c>
      <c r="AP608" s="6" t="e">
        <f t="shared" si="301"/>
        <v>#N/A</v>
      </c>
      <c r="AQ608" s="6" t="e">
        <f t="shared" si="302"/>
        <v>#N/A</v>
      </c>
      <c r="AR608" s="6">
        <f t="shared" si="314"/>
        <v>0</v>
      </c>
      <c r="AS608" s="6" t="e">
        <f t="shared" si="330"/>
        <v>#N/A</v>
      </c>
      <c r="AT608" s="6" t="str">
        <f t="shared" si="315"/>
        <v/>
      </c>
      <c r="AU608" s="6" t="str">
        <f t="shared" si="316"/>
        <v/>
      </c>
      <c r="AV608" s="6" t="str">
        <f t="shared" si="303"/>
        <v/>
      </c>
      <c r="AW608" s="103"/>
      <c r="BC608" s="3" t="s">
        <v>1256</v>
      </c>
    </row>
    <row r="609" spans="1:55" s="12" customFormat="1" ht="13.5" customHeight="1" x14ac:dyDescent="0.2">
      <c r="A609" s="163">
        <v>594</v>
      </c>
      <c r="B609" s="7"/>
      <c r="C609" s="7"/>
      <c r="D609" s="120"/>
      <c r="E609" s="7"/>
      <c r="F609" s="7"/>
      <c r="G609" s="219"/>
      <c r="H609" s="7"/>
      <c r="I609" s="7"/>
      <c r="J609" s="9"/>
      <c r="K609" s="843"/>
      <c r="L609" s="838"/>
      <c r="M609" s="428"/>
      <c r="N609" s="429"/>
      <c r="O609" s="430"/>
      <c r="P609" s="422" t="str">
        <f t="shared" si="317"/>
        <v/>
      </c>
      <c r="Q609" s="422" t="str">
        <f t="shared" si="318"/>
        <v/>
      </c>
      <c r="R609" s="423" t="str">
        <f t="shared" si="319"/>
        <v/>
      </c>
      <c r="S609" s="424" t="str">
        <f t="shared" si="320"/>
        <v/>
      </c>
      <c r="T609" s="425" t="str">
        <f t="shared" si="321"/>
        <v/>
      </c>
      <c r="U609" s="425" t="str">
        <f t="shared" si="322"/>
        <v/>
      </c>
      <c r="V609" s="426" t="str">
        <f t="shared" si="323"/>
        <v/>
      </c>
      <c r="W609" s="38"/>
      <c r="X609" s="29" t="str">
        <f t="shared" si="304"/>
        <v/>
      </c>
      <c r="Y609" s="6" t="e">
        <f t="shared" si="305"/>
        <v>#N/A</v>
      </c>
      <c r="Z609" s="6" t="e">
        <f t="shared" si="306"/>
        <v>#N/A</v>
      </c>
      <c r="AA609" s="6" t="e">
        <f t="shared" si="307"/>
        <v>#N/A</v>
      </c>
      <c r="AB609" s="6" t="str">
        <f t="shared" si="308"/>
        <v/>
      </c>
      <c r="AC609" s="10">
        <f t="shared" si="309"/>
        <v>1</v>
      </c>
      <c r="AD609" s="6" t="e">
        <f t="shared" si="324"/>
        <v>#N/A</v>
      </c>
      <c r="AE609" s="6" t="e">
        <f t="shared" si="325"/>
        <v>#N/A</v>
      </c>
      <c r="AF609" s="6" t="e">
        <f t="shared" si="310"/>
        <v>#N/A</v>
      </c>
      <c r="AG609" s="6" t="e">
        <f t="shared" si="326"/>
        <v>#N/A</v>
      </c>
      <c r="AH609" s="11" t="str">
        <f t="shared" si="311"/>
        <v xml:space="preserve"> </v>
      </c>
      <c r="AI609" s="6" t="e">
        <f t="shared" si="327"/>
        <v>#N/A</v>
      </c>
      <c r="AJ609" s="6" t="e">
        <f t="shared" si="312"/>
        <v>#N/A</v>
      </c>
      <c r="AK609" s="6" t="e">
        <f t="shared" si="328"/>
        <v>#N/A</v>
      </c>
      <c r="AL609" s="6" t="e">
        <f t="shared" si="299"/>
        <v>#N/A</v>
      </c>
      <c r="AM609" s="6" t="e">
        <f t="shared" si="313"/>
        <v>#N/A</v>
      </c>
      <c r="AN609" s="6" t="e">
        <f t="shared" si="329"/>
        <v>#N/A</v>
      </c>
      <c r="AO609" s="6" t="e">
        <f t="shared" si="300"/>
        <v>#N/A</v>
      </c>
      <c r="AP609" s="6" t="e">
        <f t="shared" si="301"/>
        <v>#N/A</v>
      </c>
      <c r="AQ609" s="6" t="e">
        <f t="shared" si="302"/>
        <v>#N/A</v>
      </c>
      <c r="AR609" s="6">
        <f t="shared" si="314"/>
        <v>0</v>
      </c>
      <c r="AS609" s="6" t="e">
        <f t="shared" si="330"/>
        <v>#N/A</v>
      </c>
      <c r="AT609" s="6" t="str">
        <f t="shared" si="315"/>
        <v/>
      </c>
      <c r="AU609" s="6" t="str">
        <f t="shared" si="316"/>
        <v/>
      </c>
      <c r="AV609" s="6" t="str">
        <f t="shared" si="303"/>
        <v/>
      </c>
      <c r="AW609" s="103"/>
      <c r="BC609" s="3" t="s">
        <v>1257</v>
      </c>
    </row>
    <row r="610" spans="1:55" s="12" customFormat="1" ht="13.5" customHeight="1" x14ac:dyDescent="0.2">
      <c r="A610" s="163">
        <v>595</v>
      </c>
      <c r="B610" s="7"/>
      <c r="C610" s="7"/>
      <c r="D610" s="120"/>
      <c r="E610" s="7"/>
      <c r="F610" s="7"/>
      <c r="G610" s="219"/>
      <c r="H610" s="7"/>
      <c r="I610" s="7"/>
      <c r="J610" s="9"/>
      <c r="K610" s="843"/>
      <c r="L610" s="838"/>
      <c r="M610" s="428"/>
      <c r="N610" s="429"/>
      <c r="O610" s="430"/>
      <c r="P610" s="422" t="str">
        <f t="shared" si="317"/>
        <v/>
      </c>
      <c r="Q610" s="422" t="str">
        <f t="shared" si="318"/>
        <v/>
      </c>
      <c r="R610" s="423" t="str">
        <f t="shared" si="319"/>
        <v/>
      </c>
      <c r="S610" s="424" t="str">
        <f t="shared" si="320"/>
        <v/>
      </c>
      <c r="T610" s="425" t="str">
        <f t="shared" si="321"/>
        <v/>
      </c>
      <c r="U610" s="425" t="str">
        <f t="shared" si="322"/>
        <v/>
      </c>
      <c r="V610" s="426" t="str">
        <f t="shared" si="323"/>
        <v/>
      </c>
      <c r="W610" s="38"/>
      <c r="X610" s="29" t="str">
        <f t="shared" si="304"/>
        <v/>
      </c>
      <c r="Y610" s="6" t="e">
        <f t="shared" si="305"/>
        <v>#N/A</v>
      </c>
      <c r="Z610" s="6" t="e">
        <f t="shared" si="306"/>
        <v>#N/A</v>
      </c>
      <c r="AA610" s="6" t="e">
        <f t="shared" si="307"/>
        <v>#N/A</v>
      </c>
      <c r="AB610" s="6" t="str">
        <f t="shared" si="308"/>
        <v/>
      </c>
      <c r="AC610" s="10">
        <f t="shared" si="309"/>
        <v>1</v>
      </c>
      <c r="AD610" s="6" t="e">
        <f t="shared" si="324"/>
        <v>#N/A</v>
      </c>
      <c r="AE610" s="6" t="e">
        <f t="shared" si="325"/>
        <v>#N/A</v>
      </c>
      <c r="AF610" s="6" t="e">
        <f t="shared" si="310"/>
        <v>#N/A</v>
      </c>
      <c r="AG610" s="6" t="e">
        <f t="shared" si="326"/>
        <v>#N/A</v>
      </c>
      <c r="AH610" s="11" t="str">
        <f t="shared" si="311"/>
        <v xml:space="preserve"> </v>
      </c>
      <c r="AI610" s="6" t="e">
        <f t="shared" si="327"/>
        <v>#N/A</v>
      </c>
      <c r="AJ610" s="6" t="e">
        <f t="shared" si="312"/>
        <v>#N/A</v>
      </c>
      <c r="AK610" s="6" t="e">
        <f t="shared" si="328"/>
        <v>#N/A</v>
      </c>
      <c r="AL610" s="6" t="e">
        <f t="shared" si="299"/>
        <v>#N/A</v>
      </c>
      <c r="AM610" s="6" t="e">
        <f t="shared" si="313"/>
        <v>#N/A</v>
      </c>
      <c r="AN610" s="6" t="e">
        <f t="shared" si="329"/>
        <v>#N/A</v>
      </c>
      <c r="AO610" s="6" t="e">
        <f t="shared" si="300"/>
        <v>#N/A</v>
      </c>
      <c r="AP610" s="6" t="e">
        <f t="shared" si="301"/>
        <v>#N/A</v>
      </c>
      <c r="AQ610" s="6" t="e">
        <f t="shared" si="302"/>
        <v>#N/A</v>
      </c>
      <c r="AR610" s="6">
        <f t="shared" si="314"/>
        <v>0</v>
      </c>
      <c r="AS610" s="6" t="e">
        <f t="shared" si="330"/>
        <v>#N/A</v>
      </c>
      <c r="AT610" s="6" t="str">
        <f t="shared" si="315"/>
        <v/>
      </c>
      <c r="AU610" s="6" t="str">
        <f t="shared" si="316"/>
        <v/>
      </c>
      <c r="AV610" s="6" t="str">
        <f t="shared" si="303"/>
        <v/>
      </c>
      <c r="AW610" s="103"/>
      <c r="BC610" s="3" t="s">
        <v>365</v>
      </c>
    </row>
    <row r="611" spans="1:55" s="12" customFormat="1" ht="13.5" customHeight="1" x14ac:dyDescent="0.2">
      <c r="A611" s="163">
        <v>596</v>
      </c>
      <c r="B611" s="7"/>
      <c r="C611" s="7"/>
      <c r="D611" s="120"/>
      <c r="E611" s="7"/>
      <c r="F611" s="7"/>
      <c r="G611" s="219"/>
      <c r="H611" s="7"/>
      <c r="I611" s="7"/>
      <c r="J611" s="9"/>
      <c r="K611" s="843"/>
      <c r="L611" s="838"/>
      <c r="M611" s="428"/>
      <c r="N611" s="429"/>
      <c r="O611" s="430"/>
      <c r="P611" s="422" t="str">
        <f t="shared" si="317"/>
        <v/>
      </c>
      <c r="Q611" s="422" t="str">
        <f t="shared" si="318"/>
        <v/>
      </c>
      <c r="R611" s="423" t="str">
        <f t="shared" si="319"/>
        <v/>
      </c>
      <c r="S611" s="424" t="str">
        <f t="shared" si="320"/>
        <v/>
      </c>
      <c r="T611" s="425" t="str">
        <f t="shared" si="321"/>
        <v/>
      </c>
      <c r="U611" s="425" t="str">
        <f t="shared" si="322"/>
        <v/>
      </c>
      <c r="V611" s="426" t="str">
        <f t="shared" si="323"/>
        <v/>
      </c>
      <c r="W611" s="38"/>
      <c r="X611" s="29" t="str">
        <f t="shared" si="304"/>
        <v/>
      </c>
      <c r="Y611" s="6" t="e">
        <f t="shared" si="305"/>
        <v>#N/A</v>
      </c>
      <c r="Z611" s="6" t="e">
        <f t="shared" si="306"/>
        <v>#N/A</v>
      </c>
      <c r="AA611" s="6" t="e">
        <f t="shared" si="307"/>
        <v>#N/A</v>
      </c>
      <c r="AB611" s="6" t="str">
        <f t="shared" si="308"/>
        <v/>
      </c>
      <c r="AC611" s="10">
        <f t="shared" si="309"/>
        <v>1</v>
      </c>
      <c r="AD611" s="6" t="e">
        <f t="shared" si="324"/>
        <v>#N/A</v>
      </c>
      <c r="AE611" s="6" t="e">
        <f t="shared" si="325"/>
        <v>#N/A</v>
      </c>
      <c r="AF611" s="6" t="e">
        <f t="shared" si="310"/>
        <v>#N/A</v>
      </c>
      <c r="AG611" s="6" t="e">
        <f t="shared" si="326"/>
        <v>#N/A</v>
      </c>
      <c r="AH611" s="11" t="str">
        <f t="shared" si="311"/>
        <v xml:space="preserve"> </v>
      </c>
      <c r="AI611" s="6" t="e">
        <f t="shared" si="327"/>
        <v>#N/A</v>
      </c>
      <c r="AJ611" s="6" t="e">
        <f t="shared" si="312"/>
        <v>#N/A</v>
      </c>
      <c r="AK611" s="6" t="e">
        <f t="shared" si="328"/>
        <v>#N/A</v>
      </c>
      <c r="AL611" s="6" t="e">
        <f t="shared" si="299"/>
        <v>#N/A</v>
      </c>
      <c r="AM611" s="6" t="e">
        <f t="shared" si="313"/>
        <v>#N/A</v>
      </c>
      <c r="AN611" s="6" t="e">
        <f t="shared" si="329"/>
        <v>#N/A</v>
      </c>
      <c r="AO611" s="6" t="e">
        <f t="shared" si="300"/>
        <v>#N/A</v>
      </c>
      <c r="AP611" s="6" t="e">
        <f t="shared" si="301"/>
        <v>#N/A</v>
      </c>
      <c r="AQ611" s="6" t="e">
        <f t="shared" si="302"/>
        <v>#N/A</v>
      </c>
      <c r="AR611" s="6">
        <f t="shared" si="314"/>
        <v>0</v>
      </c>
      <c r="AS611" s="6" t="e">
        <f t="shared" si="330"/>
        <v>#N/A</v>
      </c>
      <c r="AT611" s="6" t="str">
        <f t="shared" si="315"/>
        <v/>
      </c>
      <c r="AU611" s="6" t="str">
        <f t="shared" si="316"/>
        <v/>
      </c>
      <c r="AV611" s="6" t="str">
        <f t="shared" si="303"/>
        <v/>
      </c>
      <c r="AW611" s="103"/>
      <c r="BC611" s="3" t="s">
        <v>367</v>
      </c>
    </row>
    <row r="612" spans="1:55" s="12" customFormat="1" ht="13.5" customHeight="1" x14ac:dyDescent="0.2">
      <c r="A612" s="163">
        <v>597</v>
      </c>
      <c r="B612" s="7"/>
      <c r="C612" s="7"/>
      <c r="D612" s="120"/>
      <c r="E612" s="7"/>
      <c r="F612" s="7"/>
      <c r="G612" s="219"/>
      <c r="H612" s="7"/>
      <c r="I612" s="7"/>
      <c r="J612" s="9"/>
      <c r="K612" s="843"/>
      <c r="L612" s="838"/>
      <c r="M612" s="428"/>
      <c r="N612" s="429"/>
      <c r="O612" s="430"/>
      <c r="P612" s="422" t="str">
        <f t="shared" si="317"/>
        <v/>
      </c>
      <c r="Q612" s="422" t="str">
        <f t="shared" si="318"/>
        <v/>
      </c>
      <c r="R612" s="423" t="str">
        <f t="shared" si="319"/>
        <v/>
      </c>
      <c r="S612" s="424" t="str">
        <f t="shared" si="320"/>
        <v/>
      </c>
      <c r="T612" s="425" t="str">
        <f t="shared" si="321"/>
        <v/>
      </c>
      <c r="U612" s="425" t="str">
        <f t="shared" si="322"/>
        <v/>
      </c>
      <c r="V612" s="426" t="str">
        <f t="shared" si="323"/>
        <v/>
      </c>
      <c r="W612" s="38"/>
      <c r="X612" s="29" t="str">
        <f t="shared" si="304"/>
        <v/>
      </c>
      <c r="Y612" s="6" t="e">
        <f t="shared" si="305"/>
        <v>#N/A</v>
      </c>
      <c r="Z612" s="6" t="e">
        <f t="shared" si="306"/>
        <v>#N/A</v>
      </c>
      <c r="AA612" s="6" t="e">
        <f t="shared" si="307"/>
        <v>#N/A</v>
      </c>
      <c r="AB612" s="6" t="str">
        <f t="shared" si="308"/>
        <v/>
      </c>
      <c r="AC612" s="10">
        <f t="shared" si="309"/>
        <v>1</v>
      </c>
      <c r="AD612" s="6" t="e">
        <f t="shared" si="324"/>
        <v>#N/A</v>
      </c>
      <c r="AE612" s="6" t="e">
        <f t="shared" si="325"/>
        <v>#N/A</v>
      </c>
      <c r="AF612" s="6" t="e">
        <f t="shared" si="310"/>
        <v>#N/A</v>
      </c>
      <c r="AG612" s="6" t="e">
        <f t="shared" si="326"/>
        <v>#N/A</v>
      </c>
      <c r="AH612" s="11" t="str">
        <f t="shared" si="311"/>
        <v xml:space="preserve"> </v>
      </c>
      <c r="AI612" s="6" t="e">
        <f t="shared" si="327"/>
        <v>#N/A</v>
      </c>
      <c r="AJ612" s="6" t="e">
        <f t="shared" si="312"/>
        <v>#N/A</v>
      </c>
      <c r="AK612" s="6" t="e">
        <f t="shared" si="328"/>
        <v>#N/A</v>
      </c>
      <c r="AL612" s="6" t="e">
        <f t="shared" si="299"/>
        <v>#N/A</v>
      </c>
      <c r="AM612" s="6" t="e">
        <f t="shared" si="313"/>
        <v>#N/A</v>
      </c>
      <c r="AN612" s="6" t="e">
        <f t="shared" si="329"/>
        <v>#N/A</v>
      </c>
      <c r="AO612" s="6" t="e">
        <f t="shared" si="300"/>
        <v>#N/A</v>
      </c>
      <c r="AP612" s="6" t="e">
        <f t="shared" si="301"/>
        <v>#N/A</v>
      </c>
      <c r="AQ612" s="6" t="e">
        <f t="shared" si="302"/>
        <v>#N/A</v>
      </c>
      <c r="AR612" s="6">
        <f t="shared" si="314"/>
        <v>0</v>
      </c>
      <c r="AS612" s="6" t="e">
        <f t="shared" si="330"/>
        <v>#N/A</v>
      </c>
      <c r="AT612" s="6" t="str">
        <f t="shared" si="315"/>
        <v/>
      </c>
      <c r="AU612" s="6" t="str">
        <f t="shared" si="316"/>
        <v/>
      </c>
      <c r="AV612" s="6" t="str">
        <f t="shared" si="303"/>
        <v/>
      </c>
      <c r="AW612" s="103"/>
      <c r="BC612" s="3" t="s">
        <v>441</v>
      </c>
    </row>
    <row r="613" spans="1:55" s="12" customFormat="1" ht="13.5" customHeight="1" x14ac:dyDescent="0.2">
      <c r="A613" s="163">
        <v>598</v>
      </c>
      <c r="B613" s="7"/>
      <c r="C613" s="7"/>
      <c r="D613" s="120"/>
      <c r="E613" s="7"/>
      <c r="F613" s="7"/>
      <c r="G613" s="219"/>
      <c r="H613" s="7"/>
      <c r="I613" s="7"/>
      <c r="J613" s="9"/>
      <c r="K613" s="843"/>
      <c r="L613" s="838"/>
      <c r="M613" s="428"/>
      <c r="N613" s="429"/>
      <c r="O613" s="430"/>
      <c r="P613" s="422" t="str">
        <f t="shared" si="317"/>
        <v/>
      </c>
      <c r="Q613" s="422" t="str">
        <f t="shared" si="318"/>
        <v/>
      </c>
      <c r="R613" s="423" t="str">
        <f t="shared" si="319"/>
        <v/>
      </c>
      <c r="S613" s="424" t="str">
        <f t="shared" si="320"/>
        <v/>
      </c>
      <c r="T613" s="425" t="str">
        <f t="shared" si="321"/>
        <v/>
      </c>
      <c r="U613" s="425" t="str">
        <f t="shared" si="322"/>
        <v/>
      </c>
      <c r="V613" s="426" t="str">
        <f t="shared" si="323"/>
        <v/>
      </c>
      <c r="W613" s="38"/>
      <c r="X613" s="29" t="str">
        <f t="shared" si="304"/>
        <v/>
      </c>
      <c r="Y613" s="6" t="e">
        <f t="shared" si="305"/>
        <v>#N/A</v>
      </c>
      <c r="Z613" s="6" t="e">
        <f t="shared" si="306"/>
        <v>#N/A</v>
      </c>
      <c r="AA613" s="6" t="e">
        <f t="shared" si="307"/>
        <v>#N/A</v>
      </c>
      <c r="AB613" s="6" t="str">
        <f t="shared" si="308"/>
        <v/>
      </c>
      <c r="AC613" s="10">
        <f t="shared" si="309"/>
        <v>1</v>
      </c>
      <c r="AD613" s="6" t="e">
        <f t="shared" si="324"/>
        <v>#N/A</v>
      </c>
      <c r="AE613" s="6" t="e">
        <f t="shared" si="325"/>
        <v>#N/A</v>
      </c>
      <c r="AF613" s="6" t="e">
        <f t="shared" si="310"/>
        <v>#N/A</v>
      </c>
      <c r="AG613" s="6" t="e">
        <f t="shared" si="326"/>
        <v>#N/A</v>
      </c>
      <c r="AH613" s="11" t="str">
        <f t="shared" si="311"/>
        <v xml:space="preserve"> </v>
      </c>
      <c r="AI613" s="6" t="e">
        <f t="shared" si="327"/>
        <v>#N/A</v>
      </c>
      <c r="AJ613" s="6" t="e">
        <f t="shared" si="312"/>
        <v>#N/A</v>
      </c>
      <c r="AK613" s="6" t="e">
        <f t="shared" si="328"/>
        <v>#N/A</v>
      </c>
      <c r="AL613" s="6" t="e">
        <f t="shared" si="299"/>
        <v>#N/A</v>
      </c>
      <c r="AM613" s="6" t="e">
        <f t="shared" si="313"/>
        <v>#N/A</v>
      </c>
      <c r="AN613" s="6" t="e">
        <f t="shared" si="329"/>
        <v>#N/A</v>
      </c>
      <c r="AO613" s="6" t="e">
        <f t="shared" si="300"/>
        <v>#N/A</v>
      </c>
      <c r="AP613" s="6" t="e">
        <f t="shared" si="301"/>
        <v>#N/A</v>
      </c>
      <c r="AQ613" s="6" t="e">
        <f t="shared" si="302"/>
        <v>#N/A</v>
      </c>
      <c r="AR613" s="6">
        <f t="shared" si="314"/>
        <v>0</v>
      </c>
      <c r="AS613" s="6" t="e">
        <f t="shared" si="330"/>
        <v>#N/A</v>
      </c>
      <c r="AT613" s="6" t="str">
        <f t="shared" si="315"/>
        <v/>
      </c>
      <c r="AU613" s="6" t="str">
        <f t="shared" si="316"/>
        <v/>
      </c>
      <c r="AV613" s="6" t="str">
        <f t="shared" si="303"/>
        <v/>
      </c>
      <c r="AW613" s="103"/>
      <c r="BC613" s="3" t="s">
        <v>442</v>
      </c>
    </row>
    <row r="614" spans="1:55" s="12" customFormat="1" ht="13.5" customHeight="1" x14ac:dyDescent="0.2">
      <c r="A614" s="163">
        <v>599</v>
      </c>
      <c r="B614" s="7"/>
      <c r="C614" s="7"/>
      <c r="D614" s="120"/>
      <c r="E614" s="7"/>
      <c r="F614" s="7"/>
      <c r="G614" s="219"/>
      <c r="H614" s="7"/>
      <c r="I614" s="7"/>
      <c r="J614" s="9"/>
      <c r="K614" s="843"/>
      <c r="L614" s="838"/>
      <c r="M614" s="428"/>
      <c r="N614" s="429"/>
      <c r="O614" s="430"/>
      <c r="P614" s="422" t="str">
        <f t="shared" si="317"/>
        <v/>
      </c>
      <c r="Q614" s="422" t="str">
        <f t="shared" si="318"/>
        <v/>
      </c>
      <c r="R614" s="423" t="str">
        <f t="shared" si="319"/>
        <v/>
      </c>
      <c r="S614" s="424" t="str">
        <f t="shared" si="320"/>
        <v/>
      </c>
      <c r="T614" s="425" t="str">
        <f t="shared" si="321"/>
        <v/>
      </c>
      <c r="U614" s="425" t="str">
        <f t="shared" si="322"/>
        <v/>
      </c>
      <c r="V614" s="426" t="str">
        <f t="shared" si="323"/>
        <v/>
      </c>
      <c r="W614" s="38"/>
      <c r="X614" s="29" t="str">
        <f t="shared" si="304"/>
        <v/>
      </c>
      <c r="Y614" s="6" t="e">
        <f t="shared" si="305"/>
        <v>#N/A</v>
      </c>
      <c r="Z614" s="6" t="e">
        <f t="shared" si="306"/>
        <v>#N/A</v>
      </c>
      <c r="AA614" s="6" t="e">
        <f t="shared" si="307"/>
        <v>#N/A</v>
      </c>
      <c r="AB614" s="6" t="str">
        <f t="shared" si="308"/>
        <v/>
      </c>
      <c r="AC614" s="10">
        <f t="shared" si="309"/>
        <v>1</v>
      </c>
      <c r="AD614" s="6" t="e">
        <f t="shared" si="324"/>
        <v>#N/A</v>
      </c>
      <c r="AE614" s="6" t="e">
        <f t="shared" si="325"/>
        <v>#N/A</v>
      </c>
      <c r="AF614" s="6" t="e">
        <f t="shared" si="310"/>
        <v>#N/A</v>
      </c>
      <c r="AG614" s="6" t="e">
        <f t="shared" si="326"/>
        <v>#N/A</v>
      </c>
      <c r="AH614" s="11" t="str">
        <f t="shared" si="311"/>
        <v xml:space="preserve"> </v>
      </c>
      <c r="AI614" s="6" t="e">
        <f t="shared" si="327"/>
        <v>#N/A</v>
      </c>
      <c r="AJ614" s="6" t="e">
        <f t="shared" si="312"/>
        <v>#N/A</v>
      </c>
      <c r="AK614" s="6" t="e">
        <f t="shared" si="328"/>
        <v>#N/A</v>
      </c>
      <c r="AL614" s="6" t="e">
        <f t="shared" si="299"/>
        <v>#N/A</v>
      </c>
      <c r="AM614" s="6" t="e">
        <f t="shared" si="313"/>
        <v>#N/A</v>
      </c>
      <c r="AN614" s="6" t="e">
        <f t="shared" si="329"/>
        <v>#N/A</v>
      </c>
      <c r="AO614" s="6" t="e">
        <f t="shared" si="300"/>
        <v>#N/A</v>
      </c>
      <c r="AP614" s="6" t="e">
        <f t="shared" si="301"/>
        <v>#N/A</v>
      </c>
      <c r="AQ614" s="6" t="e">
        <f t="shared" si="302"/>
        <v>#N/A</v>
      </c>
      <c r="AR614" s="6">
        <f t="shared" si="314"/>
        <v>0</v>
      </c>
      <c r="AS614" s="6" t="e">
        <f t="shared" si="330"/>
        <v>#N/A</v>
      </c>
      <c r="AT614" s="6" t="str">
        <f t="shared" si="315"/>
        <v/>
      </c>
      <c r="AU614" s="6" t="str">
        <f t="shared" si="316"/>
        <v/>
      </c>
      <c r="AV614" s="6" t="str">
        <f t="shared" si="303"/>
        <v/>
      </c>
      <c r="AW614" s="103"/>
      <c r="BC614" s="3" t="s">
        <v>366</v>
      </c>
    </row>
    <row r="615" spans="1:55" s="12" customFormat="1" ht="13.5" customHeight="1" x14ac:dyDescent="0.2">
      <c r="A615" s="163">
        <v>600</v>
      </c>
      <c r="B615" s="7"/>
      <c r="C615" s="7"/>
      <c r="D615" s="120"/>
      <c r="E615" s="7"/>
      <c r="F615" s="7"/>
      <c r="G615" s="219"/>
      <c r="H615" s="7"/>
      <c r="I615" s="7"/>
      <c r="J615" s="9"/>
      <c r="K615" s="843"/>
      <c r="L615" s="838"/>
      <c r="M615" s="428"/>
      <c r="N615" s="429"/>
      <c r="O615" s="430"/>
      <c r="P615" s="422" t="str">
        <f t="shared" si="317"/>
        <v/>
      </c>
      <c r="Q615" s="422" t="str">
        <f t="shared" si="318"/>
        <v/>
      </c>
      <c r="R615" s="423" t="str">
        <f t="shared" si="319"/>
        <v/>
      </c>
      <c r="S615" s="424" t="str">
        <f t="shared" si="320"/>
        <v/>
      </c>
      <c r="T615" s="425" t="str">
        <f t="shared" si="321"/>
        <v/>
      </c>
      <c r="U615" s="425" t="str">
        <f t="shared" si="322"/>
        <v/>
      </c>
      <c r="V615" s="426" t="str">
        <f t="shared" si="323"/>
        <v/>
      </c>
      <c r="W615" s="38"/>
      <c r="X615" s="29" t="str">
        <f t="shared" si="304"/>
        <v/>
      </c>
      <c r="Y615" s="6" t="e">
        <f t="shared" si="305"/>
        <v>#N/A</v>
      </c>
      <c r="Z615" s="6" t="e">
        <f t="shared" si="306"/>
        <v>#N/A</v>
      </c>
      <c r="AA615" s="6" t="e">
        <f t="shared" si="307"/>
        <v>#N/A</v>
      </c>
      <c r="AB615" s="6" t="str">
        <f t="shared" si="308"/>
        <v/>
      </c>
      <c r="AC615" s="10">
        <f t="shared" si="309"/>
        <v>1</v>
      </c>
      <c r="AD615" s="6" t="e">
        <f t="shared" si="324"/>
        <v>#N/A</v>
      </c>
      <c r="AE615" s="6" t="e">
        <f t="shared" si="325"/>
        <v>#N/A</v>
      </c>
      <c r="AF615" s="6" t="e">
        <f t="shared" si="310"/>
        <v>#N/A</v>
      </c>
      <c r="AG615" s="6" t="e">
        <f t="shared" si="326"/>
        <v>#N/A</v>
      </c>
      <c r="AH615" s="11" t="str">
        <f t="shared" si="311"/>
        <v xml:space="preserve"> </v>
      </c>
      <c r="AI615" s="6" t="e">
        <f t="shared" si="327"/>
        <v>#N/A</v>
      </c>
      <c r="AJ615" s="6" t="e">
        <f t="shared" si="312"/>
        <v>#N/A</v>
      </c>
      <c r="AK615" s="6" t="e">
        <f t="shared" si="328"/>
        <v>#N/A</v>
      </c>
      <c r="AL615" s="6" t="e">
        <f t="shared" si="299"/>
        <v>#N/A</v>
      </c>
      <c r="AM615" s="6" t="e">
        <f t="shared" si="313"/>
        <v>#N/A</v>
      </c>
      <c r="AN615" s="6" t="e">
        <f t="shared" si="329"/>
        <v>#N/A</v>
      </c>
      <c r="AO615" s="6" t="e">
        <f t="shared" si="300"/>
        <v>#N/A</v>
      </c>
      <c r="AP615" s="6" t="e">
        <f t="shared" si="301"/>
        <v>#N/A</v>
      </c>
      <c r="AQ615" s="6" t="e">
        <f t="shared" si="302"/>
        <v>#N/A</v>
      </c>
      <c r="AR615" s="6">
        <f t="shared" si="314"/>
        <v>0</v>
      </c>
      <c r="AS615" s="6" t="e">
        <f t="shared" si="330"/>
        <v>#N/A</v>
      </c>
      <c r="AT615" s="6" t="str">
        <f t="shared" si="315"/>
        <v/>
      </c>
      <c r="AU615" s="6" t="str">
        <f t="shared" si="316"/>
        <v/>
      </c>
      <c r="AV615" s="6" t="str">
        <f t="shared" si="303"/>
        <v/>
      </c>
      <c r="AW615" s="103"/>
      <c r="BC615" s="3" t="s">
        <v>368</v>
      </c>
    </row>
    <row r="616" spans="1:55" s="12" customFormat="1" ht="13.5" customHeight="1" x14ac:dyDescent="0.2">
      <c r="A616" s="163">
        <v>601</v>
      </c>
      <c r="B616" s="7"/>
      <c r="C616" s="7"/>
      <c r="D616" s="120"/>
      <c r="E616" s="7"/>
      <c r="F616" s="7"/>
      <c r="G616" s="219"/>
      <c r="H616" s="7"/>
      <c r="I616" s="7"/>
      <c r="J616" s="9"/>
      <c r="K616" s="843"/>
      <c r="L616" s="838"/>
      <c r="M616" s="428"/>
      <c r="N616" s="429"/>
      <c r="O616" s="430"/>
      <c r="P616" s="422" t="str">
        <f t="shared" si="317"/>
        <v/>
      </c>
      <c r="Q616" s="422" t="str">
        <f t="shared" si="318"/>
        <v/>
      </c>
      <c r="R616" s="423" t="str">
        <f t="shared" si="319"/>
        <v/>
      </c>
      <c r="S616" s="424" t="str">
        <f t="shared" si="320"/>
        <v/>
      </c>
      <c r="T616" s="425" t="str">
        <f t="shared" si="321"/>
        <v/>
      </c>
      <c r="U616" s="425" t="str">
        <f t="shared" si="322"/>
        <v/>
      </c>
      <c r="V616" s="426" t="str">
        <f t="shared" si="323"/>
        <v/>
      </c>
      <c r="W616" s="38"/>
      <c r="X616" s="29" t="str">
        <f t="shared" si="304"/>
        <v/>
      </c>
      <c r="Y616" s="6" t="e">
        <f t="shared" si="305"/>
        <v>#N/A</v>
      </c>
      <c r="Z616" s="6" t="e">
        <f t="shared" si="306"/>
        <v>#N/A</v>
      </c>
      <c r="AA616" s="6" t="e">
        <f t="shared" si="307"/>
        <v>#N/A</v>
      </c>
      <c r="AB616" s="6" t="str">
        <f t="shared" si="308"/>
        <v/>
      </c>
      <c r="AC616" s="10">
        <f t="shared" si="309"/>
        <v>1</v>
      </c>
      <c r="AD616" s="6" t="e">
        <f t="shared" si="324"/>
        <v>#N/A</v>
      </c>
      <c r="AE616" s="6" t="e">
        <f t="shared" si="325"/>
        <v>#N/A</v>
      </c>
      <c r="AF616" s="6" t="e">
        <f t="shared" si="310"/>
        <v>#N/A</v>
      </c>
      <c r="AG616" s="6" t="e">
        <f t="shared" si="326"/>
        <v>#N/A</v>
      </c>
      <c r="AH616" s="11" t="str">
        <f t="shared" si="311"/>
        <v xml:space="preserve"> </v>
      </c>
      <c r="AI616" s="6" t="e">
        <f t="shared" si="327"/>
        <v>#N/A</v>
      </c>
      <c r="AJ616" s="6" t="e">
        <f t="shared" si="312"/>
        <v>#N/A</v>
      </c>
      <c r="AK616" s="6" t="e">
        <f t="shared" si="328"/>
        <v>#N/A</v>
      </c>
      <c r="AL616" s="6" t="e">
        <f t="shared" si="299"/>
        <v>#N/A</v>
      </c>
      <c r="AM616" s="6" t="e">
        <f t="shared" si="313"/>
        <v>#N/A</v>
      </c>
      <c r="AN616" s="6" t="e">
        <f t="shared" si="329"/>
        <v>#N/A</v>
      </c>
      <c r="AO616" s="6" t="e">
        <f t="shared" si="300"/>
        <v>#N/A</v>
      </c>
      <c r="AP616" s="6" t="e">
        <f t="shared" si="301"/>
        <v>#N/A</v>
      </c>
      <c r="AQ616" s="6" t="e">
        <f t="shared" si="302"/>
        <v>#N/A</v>
      </c>
      <c r="AR616" s="6">
        <f t="shared" si="314"/>
        <v>0</v>
      </c>
      <c r="AS616" s="6" t="e">
        <f t="shared" si="330"/>
        <v>#N/A</v>
      </c>
      <c r="AT616" s="6" t="str">
        <f t="shared" si="315"/>
        <v/>
      </c>
      <c r="AU616" s="6" t="str">
        <f t="shared" si="316"/>
        <v/>
      </c>
      <c r="AV616" s="6" t="str">
        <f t="shared" si="303"/>
        <v/>
      </c>
      <c r="AW616" s="103"/>
      <c r="BC616" s="3" t="s">
        <v>1258</v>
      </c>
    </row>
    <row r="617" spans="1:55" s="12" customFormat="1" ht="13.5" customHeight="1" x14ac:dyDescent="0.2">
      <c r="A617" s="163">
        <v>602</v>
      </c>
      <c r="B617" s="7"/>
      <c r="C617" s="7"/>
      <c r="D617" s="120"/>
      <c r="E617" s="7"/>
      <c r="F617" s="7"/>
      <c r="G617" s="219"/>
      <c r="H617" s="7"/>
      <c r="I617" s="7"/>
      <c r="J617" s="9"/>
      <c r="K617" s="843"/>
      <c r="L617" s="838"/>
      <c r="M617" s="428"/>
      <c r="N617" s="429"/>
      <c r="O617" s="430"/>
      <c r="P617" s="422" t="str">
        <f t="shared" si="317"/>
        <v/>
      </c>
      <c r="Q617" s="422" t="str">
        <f t="shared" si="318"/>
        <v/>
      </c>
      <c r="R617" s="423" t="str">
        <f t="shared" si="319"/>
        <v/>
      </c>
      <c r="S617" s="424" t="str">
        <f t="shared" si="320"/>
        <v/>
      </c>
      <c r="T617" s="425" t="str">
        <f t="shared" si="321"/>
        <v/>
      </c>
      <c r="U617" s="425" t="str">
        <f t="shared" si="322"/>
        <v/>
      </c>
      <c r="V617" s="426" t="str">
        <f t="shared" si="323"/>
        <v/>
      </c>
      <c r="W617" s="38"/>
      <c r="X617" s="29" t="str">
        <f t="shared" si="304"/>
        <v/>
      </c>
      <c r="Y617" s="6" t="e">
        <f t="shared" si="305"/>
        <v>#N/A</v>
      </c>
      <c r="Z617" s="6" t="e">
        <f t="shared" si="306"/>
        <v>#N/A</v>
      </c>
      <c r="AA617" s="6" t="e">
        <f t="shared" si="307"/>
        <v>#N/A</v>
      </c>
      <c r="AB617" s="6" t="str">
        <f t="shared" si="308"/>
        <v/>
      </c>
      <c r="AC617" s="10">
        <f t="shared" si="309"/>
        <v>1</v>
      </c>
      <c r="AD617" s="6" t="e">
        <f t="shared" si="324"/>
        <v>#N/A</v>
      </c>
      <c r="AE617" s="6" t="e">
        <f t="shared" si="325"/>
        <v>#N/A</v>
      </c>
      <c r="AF617" s="6" t="e">
        <f t="shared" si="310"/>
        <v>#N/A</v>
      </c>
      <c r="AG617" s="6" t="e">
        <f t="shared" si="326"/>
        <v>#N/A</v>
      </c>
      <c r="AH617" s="11" t="str">
        <f t="shared" si="311"/>
        <v xml:space="preserve"> </v>
      </c>
      <c r="AI617" s="6" t="e">
        <f t="shared" si="327"/>
        <v>#N/A</v>
      </c>
      <c r="AJ617" s="6" t="e">
        <f t="shared" si="312"/>
        <v>#N/A</v>
      </c>
      <c r="AK617" s="6" t="e">
        <f t="shared" si="328"/>
        <v>#N/A</v>
      </c>
      <c r="AL617" s="6" t="e">
        <f t="shared" si="299"/>
        <v>#N/A</v>
      </c>
      <c r="AM617" s="6" t="e">
        <f t="shared" si="313"/>
        <v>#N/A</v>
      </c>
      <c r="AN617" s="6" t="e">
        <f t="shared" si="329"/>
        <v>#N/A</v>
      </c>
      <c r="AO617" s="6" t="e">
        <f t="shared" si="300"/>
        <v>#N/A</v>
      </c>
      <c r="AP617" s="6" t="e">
        <f t="shared" si="301"/>
        <v>#N/A</v>
      </c>
      <c r="AQ617" s="6" t="e">
        <f t="shared" si="302"/>
        <v>#N/A</v>
      </c>
      <c r="AR617" s="6">
        <f t="shared" si="314"/>
        <v>0</v>
      </c>
      <c r="AS617" s="6" t="e">
        <f t="shared" si="330"/>
        <v>#N/A</v>
      </c>
      <c r="AT617" s="6" t="str">
        <f t="shared" si="315"/>
        <v/>
      </c>
      <c r="AU617" s="6" t="str">
        <f t="shared" si="316"/>
        <v/>
      </c>
      <c r="AV617" s="6" t="str">
        <f t="shared" si="303"/>
        <v/>
      </c>
      <c r="AW617" s="103"/>
      <c r="BC617" s="3" t="s">
        <v>1259</v>
      </c>
    </row>
    <row r="618" spans="1:55" s="12" customFormat="1" ht="13.5" customHeight="1" x14ac:dyDescent="0.2">
      <c r="A618" s="163">
        <v>603</v>
      </c>
      <c r="B618" s="7"/>
      <c r="C618" s="7"/>
      <c r="D618" s="120"/>
      <c r="E618" s="7"/>
      <c r="F618" s="7"/>
      <c r="G618" s="219"/>
      <c r="H618" s="7"/>
      <c r="I618" s="7"/>
      <c r="J618" s="9"/>
      <c r="K618" s="843"/>
      <c r="L618" s="838"/>
      <c r="M618" s="428"/>
      <c r="N618" s="429"/>
      <c r="O618" s="430"/>
      <c r="P618" s="422" t="str">
        <f t="shared" si="317"/>
        <v/>
      </c>
      <c r="Q618" s="422" t="str">
        <f t="shared" si="318"/>
        <v/>
      </c>
      <c r="R618" s="423" t="str">
        <f t="shared" si="319"/>
        <v/>
      </c>
      <c r="S618" s="424" t="str">
        <f t="shared" si="320"/>
        <v/>
      </c>
      <c r="T618" s="425" t="str">
        <f t="shared" si="321"/>
        <v/>
      </c>
      <c r="U618" s="425" t="str">
        <f t="shared" si="322"/>
        <v/>
      </c>
      <c r="V618" s="426" t="str">
        <f t="shared" si="323"/>
        <v/>
      </c>
      <c r="W618" s="38"/>
      <c r="X618" s="29" t="str">
        <f t="shared" si="304"/>
        <v/>
      </c>
      <c r="Y618" s="6" t="e">
        <f t="shared" si="305"/>
        <v>#N/A</v>
      </c>
      <c r="Z618" s="6" t="e">
        <f t="shared" si="306"/>
        <v>#N/A</v>
      </c>
      <c r="AA618" s="6" t="e">
        <f t="shared" si="307"/>
        <v>#N/A</v>
      </c>
      <c r="AB618" s="6" t="str">
        <f t="shared" si="308"/>
        <v/>
      </c>
      <c r="AC618" s="10">
        <f t="shared" si="309"/>
        <v>1</v>
      </c>
      <c r="AD618" s="6" t="e">
        <f t="shared" si="324"/>
        <v>#N/A</v>
      </c>
      <c r="AE618" s="6" t="e">
        <f t="shared" si="325"/>
        <v>#N/A</v>
      </c>
      <c r="AF618" s="6" t="e">
        <f t="shared" si="310"/>
        <v>#N/A</v>
      </c>
      <c r="AG618" s="6" t="e">
        <f t="shared" si="326"/>
        <v>#N/A</v>
      </c>
      <c r="AH618" s="11" t="str">
        <f t="shared" si="311"/>
        <v xml:space="preserve"> </v>
      </c>
      <c r="AI618" s="6" t="e">
        <f t="shared" si="327"/>
        <v>#N/A</v>
      </c>
      <c r="AJ618" s="6" t="e">
        <f t="shared" si="312"/>
        <v>#N/A</v>
      </c>
      <c r="AK618" s="6" t="e">
        <f t="shared" si="328"/>
        <v>#N/A</v>
      </c>
      <c r="AL618" s="6" t="e">
        <f t="shared" si="299"/>
        <v>#N/A</v>
      </c>
      <c r="AM618" s="6" t="e">
        <f t="shared" si="313"/>
        <v>#N/A</v>
      </c>
      <c r="AN618" s="6" t="e">
        <f t="shared" si="329"/>
        <v>#N/A</v>
      </c>
      <c r="AO618" s="6" t="e">
        <f t="shared" si="300"/>
        <v>#N/A</v>
      </c>
      <c r="AP618" s="6" t="e">
        <f t="shared" si="301"/>
        <v>#N/A</v>
      </c>
      <c r="AQ618" s="6" t="e">
        <f t="shared" si="302"/>
        <v>#N/A</v>
      </c>
      <c r="AR618" s="6">
        <f t="shared" si="314"/>
        <v>0</v>
      </c>
      <c r="AS618" s="6" t="e">
        <f t="shared" si="330"/>
        <v>#N/A</v>
      </c>
      <c r="AT618" s="6" t="str">
        <f t="shared" si="315"/>
        <v/>
      </c>
      <c r="AU618" s="6" t="str">
        <f t="shared" si="316"/>
        <v/>
      </c>
      <c r="AV618" s="6" t="str">
        <f t="shared" si="303"/>
        <v/>
      </c>
      <c r="AW618" s="103"/>
      <c r="BC618" s="3" t="s">
        <v>512</v>
      </c>
    </row>
    <row r="619" spans="1:55" s="12" customFormat="1" ht="13.5" customHeight="1" x14ac:dyDescent="0.2">
      <c r="A619" s="163">
        <v>604</v>
      </c>
      <c r="B619" s="7"/>
      <c r="C619" s="7"/>
      <c r="D619" s="120"/>
      <c r="E619" s="7"/>
      <c r="F619" s="7"/>
      <c r="G619" s="219"/>
      <c r="H619" s="7"/>
      <c r="I619" s="7"/>
      <c r="J619" s="9"/>
      <c r="K619" s="843"/>
      <c r="L619" s="838"/>
      <c r="M619" s="428"/>
      <c r="N619" s="429"/>
      <c r="O619" s="430"/>
      <c r="P619" s="422" t="str">
        <f t="shared" si="317"/>
        <v/>
      </c>
      <c r="Q619" s="422" t="str">
        <f t="shared" si="318"/>
        <v/>
      </c>
      <c r="R619" s="423" t="str">
        <f t="shared" si="319"/>
        <v/>
      </c>
      <c r="S619" s="424" t="str">
        <f t="shared" si="320"/>
        <v/>
      </c>
      <c r="T619" s="425" t="str">
        <f t="shared" si="321"/>
        <v/>
      </c>
      <c r="U619" s="425" t="str">
        <f t="shared" si="322"/>
        <v/>
      </c>
      <c r="V619" s="426" t="str">
        <f t="shared" si="323"/>
        <v/>
      </c>
      <c r="W619" s="38"/>
      <c r="X619" s="29" t="str">
        <f t="shared" si="304"/>
        <v/>
      </c>
      <c r="Y619" s="6" t="e">
        <f t="shared" si="305"/>
        <v>#N/A</v>
      </c>
      <c r="Z619" s="6" t="e">
        <f t="shared" si="306"/>
        <v>#N/A</v>
      </c>
      <c r="AA619" s="6" t="e">
        <f t="shared" si="307"/>
        <v>#N/A</v>
      </c>
      <c r="AB619" s="6" t="str">
        <f t="shared" si="308"/>
        <v/>
      </c>
      <c r="AC619" s="10">
        <f t="shared" si="309"/>
        <v>1</v>
      </c>
      <c r="AD619" s="6" t="e">
        <f t="shared" si="324"/>
        <v>#N/A</v>
      </c>
      <c r="AE619" s="6" t="e">
        <f t="shared" si="325"/>
        <v>#N/A</v>
      </c>
      <c r="AF619" s="6" t="e">
        <f t="shared" si="310"/>
        <v>#N/A</v>
      </c>
      <c r="AG619" s="6" t="e">
        <f t="shared" si="326"/>
        <v>#N/A</v>
      </c>
      <c r="AH619" s="11" t="str">
        <f t="shared" si="311"/>
        <v xml:space="preserve"> </v>
      </c>
      <c r="AI619" s="6" t="e">
        <f t="shared" si="327"/>
        <v>#N/A</v>
      </c>
      <c r="AJ619" s="6" t="e">
        <f t="shared" si="312"/>
        <v>#N/A</v>
      </c>
      <c r="AK619" s="6" t="e">
        <f t="shared" si="328"/>
        <v>#N/A</v>
      </c>
      <c r="AL619" s="6" t="e">
        <f t="shared" si="299"/>
        <v>#N/A</v>
      </c>
      <c r="AM619" s="6" t="e">
        <f t="shared" si="313"/>
        <v>#N/A</v>
      </c>
      <c r="AN619" s="6" t="e">
        <f t="shared" si="329"/>
        <v>#N/A</v>
      </c>
      <c r="AO619" s="6" t="e">
        <f t="shared" si="300"/>
        <v>#N/A</v>
      </c>
      <c r="AP619" s="6" t="e">
        <f t="shared" si="301"/>
        <v>#N/A</v>
      </c>
      <c r="AQ619" s="6" t="e">
        <f t="shared" si="302"/>
        <v>#N/A</v>
      </c>
      <c r="AR619" s="6">
        <f t="shared" si="314"/>
        <v>0</v>
      </c>
      <c r="AS619" s="6" t="e">
        <f t="shared" si="330"/>
        <v>#N/A</v>
      </c>
      <c r="AT619" s="6" t="str">
        <f t="shared" si="315"/>
        <v/>
      </c>
      <c r="AU619" s="6" t="str">
        <f t="shared" si="316"/>
        <v/>
      </c>
      <c r="AV619" s="6" t="str">
        <f t="shared" si="303"/>
        <v/>
      </c>
      <c r="AW619" s="103"/>
      <c r="BC619" s="3" t="s">
        <v>257</v>
      </c>
    </row>
    <row r="620" spans="1:55" s="12" customFormat="1" ht="13.5" customHeight="1" x14ac:dyDescent="0.2">
      <c r="A620" s="163">
        <v>605</v>
      </c>
      <c r="B620" s="7"/>
      <c r="C620" s="7"/>
      <c r="D620" s="120"/>
      <c r="E620" s="7"/>
      <c r="F620" s="7"/>
      <c r="G620" s="219"/>
      <c r="H620" s="7"/>
      <c r="I620" s="7"/>
      <c r="J620" s="9"/>
      <c r="K620" s="843"/>
      <c r="L620" s="838"/>
      <c r="M620" s="428"/>
      <c r="N620" s="429"/>
      <c r="O620" s="430"/>
      <c r="P620" s="422" t="str">
        <f t="shared" si="317"/>
        <v/>
      </c>
      <c r="Q620" s="422" t="str">
        <f t="shared" si="318"/>
        <v/>
      </c>
      <c r="R620" s="423" t="str">
        <f t="shared" si="319"/>
        <v/>
      </c>
      <c r="S620" s="424" t="str">
        <f t="shared" si="320"/>
        <v/>
      </c>
      <c r="T620" s="425" t="str">
        <f t="shared" si="321"/>
        <v/>
      </c>
      <c r="U620" s="425" t="str">
        <f t="shared" si="322"/>
        <v/>
      </c>
      <c r="V620" s="426" t="str">
        <f t="shared" si="323"/>
        <v/>
      </c>
      <c r="W620" s="38"/>
      <c r="X620" s="29" t="str">
        <f t="shared" si="304"/>
        <v/>
      </c>
      <c r="Y620" s="6" t="e">
        <f t="shared" si="305"/>
        <v>#N/A</v>
      </c>
      <c r="Z620" s="6" t="e">
        <f t="shared" si="306"/>
        <v>#N/A</v>
      </c>
      <c r="AA620" s="6" t="e">
        <f t="shared" si="307"/>
        <v>#N/A</v>
      </c>
      <c r="AB620" s="6" t="str">
        <f t="shared" si="308"/>
        <v/>
      </c>
      <c r="AC620" s="10">
        <f t="shared" si="309"/>
        <v>1</v>
      </c>
      <c r="AD620" s="6" t="e">
        <f t="shared" si="324"/>
        <v>#N/A</v>
      </c>
      <c r="AE620" s="6" t="e">
        <f t="shared" si="325"/>
        <v>#N/A</v>
      </c>
      <c r="AF620" s="6" t="e">
        <f t="shared" si="310"/>
        <v>#N/A</v>
      </c>
      <c r="AG620" s="6" t="e">
        <f t="shared" si="326"/>
        <v>#N/A</v>
      </c>
      <c r="AH620" s="11" t="str">
        <f t="shared" si="311"/>
        <v xml:space="preserve"> </v>
      </c>
      <c r="AI620" s="6" t="e">
        <f t="shared" si="327"/>
        <v>#N/A</v>
      </c>
      <c r="AJ620" s="6" t="e">
        <f t="shared" si="312"/>
        <v>#N/A</v>
      </c>
      <c r="AK620" s="6" t="e">
        <f t="shared" si="328"/>
        <v>#N/A</v>
      </c>
      <c r="AL620" s="6" t="e">
        <f t="shared" si="299"/>
        <v>#N/A</v>
      </c>
      <c r="AM620" s="6" t="e">
        <f t="shared" si="313"/>
        <v>#N/A</v>
      </c>
      <c r="AN620" s="6" t="e">
        <f t="shared" si="329"/>
        <v>#N/A</v>
      </c>
      <c r="AO620" s="6" t="e">
        <f t="shared" si="300"/>
        <v>#N/A</v>
      </c>
      <c r="AP620" s="6" t="e">
        <f t="shared" si="301"/>
        <v>#N/A</v>
      </c>
      <c r="AQ620" s="6" t="e">
        <f t="shared" si="302"/>
        <v>#N/A</v>
      </c>
      <c r="AR620" s="6">
        <f t="shared" si="314"/>
        <v>0</v>
      </c>
      <c r="AS620" s="6" t="e">
        <f t="shared" si="330"/>
        <v>#N/A</v>
      </c>
      <c r="AT620" s="6" t="str">
        <f t="shared" si="315"/>
        <v/>
      </c>
      <c r="AU620" s="6" t="str">
        <f t="shared" si="316"/>
        <v/>
      </c>
      <c r="AV620" s="6" t="str">
        <f t="shared" si="303"/>
        <v/>
      </c>
      <c r="AW620" s="103"/>
      <c r="BC620" s="3" t="s">
        <v>267</v>
      </c>
    </row>
    <row r="621" spans="1:55" s="12" customFormat="1" ht="13.5" customHeight="1" x14ac:dyDescent="0.2">
      <c r="A621" s="163">
        <v>606</v>
      </c>
      <c r="B621" s="7"/>
      <c r="C621" s="7"/>
      <c r="D621" s="120"/>
      <c r="E621" s="7"/>
      <c r="F621" s="7"/>
      <c r="G621" s="219"/>
      <c r="H621" s="7"/>
      <c r="I621" s="7"/>
      <c r="J621" s="9"/>
      <c r="K621" s="843"/>
      <c r="L621" s="838"/>
      <c r="M621" s="428"/>
      <c r="N621" s="429"/>
      <c r="O621" s="430"/>
      <c r="P621" s="422" t="str">
        <f t="shared" si="317"/>
        <v/>
      </c>
      <c r="Q621" s="422" t="str">
        <f t="shared" si="318"/>
        <v/>
      </c>
      <c r="R621" s="423" t="str">
        <f t="shared" si="319"/>
        <v/>
      </c>
      <c r="S621" s="424" t="str">
        <f t="shared" si="320"/>
        <v/>
      </c>
      <c r="T621" s="425" t="str">
        <f t="shared" si="321"/>
        <v/>
      </c>
      <c r="U621" s="425" t="str">
        <f t="shared" si="322"/>
        <v/>
      </c>
      <c r="V621" s="426" t="str">
        <f t="shared" si="323"/>
        <v/>
      </c>
      <c r="W621" s="38"/>
      <c r="X621" s="29" t="str">
        <f t="shared" si="304"/>
        <v/>
      </c>
      <c r="Y621" s="6" t="e">
        <f t="shared" si="305"/>
        <v>#N/A</v>
      </c>
      <c r="Z621" s="6" t="e">
        <f t="shared" si="306"/>
        <v>#N/A</v>
      </c>
      <c r="AA621" s="6" t="e">
        <f t="shared" si="307"/>
        <v>#N/A</v>
      </c>
      <c r="AB621" s="6" t="str">
        <f t="shared" si="308"/>
        <v/>
      </c>
      <c r="AC621" s="10">
        <f t="shared" si="309"/>
        <v>1</v>
      </c>
      <c r="AD621" s="6" t="e">
        <f t="shared" si="324"/>
        <v>#N/A</v>
      </c>
      <c r="AE621" s="6" t="e">
        <f t="shared" si="325"/>
        <v>#N/A</v>
      </c>
      <c r="AF621" s="6" t="e">
        <f t="shared" si="310"/>
        <v>#N/A</v>
      </c>
      <c r="AG621" s="6" t="e">
        <f t="shared" si="326"/>
        <v>#N/A</v>
      </c>
      <c r="AH621" s="11" t="str">
        <f t="shared" si="311"/>
        <v xml:space="preserve"> </v>
      </c>
      <c r="AI621" s="6" t="e">
        <f t="shared" si="327"/>
        <v>#N/A</v>
      </c>
      <c r="AJ621" s="6" t="e">
        <f t="shared" si="312"/>
        <v>#N/A</v>
      </c>
      <c r="AK621" s="6" t="e">
        <f t="shared" si="328"/>
        <v>#N/A</v>
      </c>
      <c r="AL621" s="6" t="e">
        <f t="shared" si="299"/>
        <v>#N/A</v>
      </c>
      <c r="AM621" s="6" t="e">
        <f t="shared" si="313"/>
        <v>#N/A</v>
      </c>
      <c r="AN621" s="6" t="e">
        <f t="shared" si="329"/>
        <v>#N/A</v>
      </c>
      <c r="AO621" s="6" t="e">
        <f t="shared" si="300"/>
        <v>#N/A</v>
      </c>
      <c r="AP621" s="6" t="e">
        <f t="shared" si="301"/>
        <v>#N/A</v>
      </c>
      <c r="AQ621" s="6" t="e">
        <f t="shared" si="302"/>
        <v>#N/A</v>
      </c>
      <c r="AR621" s="6">
        <f t="shared" si="314"/>
        <v>0</v>
      </c>
      <c r="AS621" s="6" t="e">
        <f t="shared" si="330"/>
        <v>#N/A</v>
      </c>
      <c r="AT621" s="6" t="str">
        <f t="shared" si="315"/>
        <v/>
      </c>
      <c r="AU621" s="6" t="str">
        <f t="shared" si="316"/>
        <v/>
      </c>
      <c r="AV621" s="6" t="str">
        <f t="shared" si="303"/>
        <v/>
      </c>
      <c r="AW621" s="103"/>
      <c r="BC621" s="3" t="s">
        <v>279</v>
      </c>
    </row>
    <row r="622" spans="1:55" s="12" customFormat="1" ht="13.5" customHeight="1" x14ac:dyDescent="0.2">
      <c r="A622" s="163">
        <v>607</v>
      </c>
      <c r="B622" s="7"/>
      <c r="C622" s="7"/>
      <c r="D622" s="120"/>
      <c r="E622" s="7"/>
      <c r="F622" s="7"/>
      <c r="G622" s="219"/>
      <c r="H622" s="7"/>
      <c r="I622" s="7"/>
      <c r="J622" s="9"/>
      <c r="K622" s="843"/>
      <c r="L622" s="838"/>
      <c r="M622" s="428"/>
      <c r="N622" s="429"/>
      <c r="O622" s="430"/>
      <c r="P622" s="422" t="str">
        <f t="shared" si="317"/>
        <v/>
      </c>
      <c r="Q622" s="422" t="str">
        <f t="shared" si="318"/>
        <v/>
      </c>
      <c r="R622" s="423" t="str">
        <f t="shared" si="319"/>
        <v/>
      </c>
      <c r="S622" s="424" t="str">
        <f t="shared" si="320"/>
        <v/>
      </c>
      <c r="T622" s="425" t="str">
        <f t="shared" si="321"/>
        <v/>
      </c>
      <c r="U622" s="425" t="str">
        <f t="shared" si="322"/>
        <v/>
      </c>
      <c r="V622" s="426" t="str">
        <f t="shared" si="323"/>
        <v/>
      </c>
      <c r="W622" s="38"/>
      <c r="X622" s="29" t="str">
        <f t="shared" si="304"/>
        <v/>
      </c>
      <c r="Y622" s="6" t="e">
        <f t="shared" si="305"/>
        <v>#N/A</v>
      </c>
      <c r="Z622" s="6" t="e">
        <f t="shared" si="306"/>
        <v>#N/A</v>
      </c>
      <c r="AA622" s="6" t="e">
        <f t="shared" si="307"/>
        <v>#N/A</v>
      </c>
      <c r="AB622" s="6" t="str">
        <f t="shared" si="308"/>
        <v/>
      </c>
      <c r="AC622" s="10">
        <f t="shared" si="309"/>
        <v>1</v>
      </c>
      <c r="AD622" s="6" t="e">
        <f t="shared" si="324"/>
        <v>#N/A</v>
      </c>
      <c r="AE622" s="6" t="e">
        <f t="shared" si="325"/>
        <v>#N/A</v>
      </c>
      <c r="AF622" s="6" t="e">
        <f t="shared" si="310"/>
        <v>#N/A</v>
      </c>
      <c r="AG622" s="6" t="e">
        <f t="shared" si="326"/>
        <v>#N/A</v>
      </c>
      <c r="AH622" s="11" t="str">
        <f t="shared" si="311"/>
        <v xml:space="preserve"> </v>
      </c>
      <c r="AI622" s="6" t="e">
        <f t="shared" si="327"/>
        <v>#N/A</v>
      </c>
      <c r="AJ622" s="6" t="e">
        <f t="shared" si="312"/>
        <v>#N/A</v>
      </c>
      <c r="AK622" s="6" t="e">
        <f t="shared" si="328"/>
        <v>#N/A</v>
      </c>
      <c r="AL622" s="6" t="e">
        <f t="shared" si="299"/>
        <v>#N/A</v>
      </c>
      <c r="AM622" s="6" t="e">
        <f t="shared" si="313"/>
        <v>#N/A</v>
      </c>
      <c r="AN622" s="6" t="e">
        <f t="shared" si="329"/>
        <v>#N/A</v>
      </c>
      <c r="AO622" s="6" t="e">
        <f t="shared" si="300"/>
        <v>#N/A</v>
      </c>
      <c r="AP622" s="6" t="e">
        <f t="shared" si="301"/>
        <v>#N/A</v>
      </c>
      <c r="AQ622" s="6" t="e">
        <f t="shared" si="302"/>
        <v>#N/A</v>
      </c>
      <c r="AR622" s="6">
        <f t="shared" si="314"/>
        <v>0</v>
      </c>
      <c r="AS622" s="6" t="e">
        <f t="shared" si="330"/>
        <v>#N/A</v>
      </c>
      <c r="AT622" s="6" t="str">
        <f t="shared" si="315"/>
        <v/>
      </c>
      <c r="AU622" s="6" t="str">
        <f t="shared" si="316"/>
        <v/>
      </c>
      <c r="AV622" s="6" t="str">
        <f t="shared" si="303"/>
        <v/>
      </c>
      <c r="AW622" s="103"/>
      <c r="BC622" s="3" t="s">
        <v>511</v>
      </c>
    </row>
    <row r="623" spans="1:55" s="12" customFormat="1" ht="13.5" customHeight="1" x14ac:dyDescent="0.2">
      <c r="A623" s="163">
        <v>608</v>
      </c>
      <c r="B623" s="7"/>
      <c r="C623" s="7"/>
      <c r="D623" s="120"/>
      <c r="E623" s="7"/>
      <c r="F623" s="7"/>
      <c r="G623" s="219"/>
      <c r="H623" s="7"/>
      <c r="I623" s="7"/>
      <c r="J623" s="9"/>
      <c r="K623" s="843"/>
      <c r="L623" s="838"/>
      <c r="M623" s="428"/>
      <c r="N623" s="429"/>
      <c r="O623" s="430"/>
      <c r="P623" s="422" t="str">
        <f t="shared" si="317"/>
        <v/>
      </c>
      <c r="Q623" s="422" t="str">
        <f t="shared" si="318"/>
        <v/>
      </c>
      <c r="R623" s="423" t="str">
        <f t="shared" si="319"/>
        <v/>
      </c>
      <c r="S623" s="424" t="str">
        <f t="shared" si="320"/>
        <v/>
      </c>
      <c r="T623" s="425" t="str">
        <f t="shared" si="321"/>
        <v/>
      </c>
      <c r="U623" s="425" t="str">
        <f t="shared" si="322"/>
        <v/>
      </c>
      <c r="V623" s="426" t="str">
        <f t="shared" si="323"/>
        <v/>
      </c>
      <c r="W623" s="38"/>
      <c r="X623" s="29" t="str">
        <f t="shared" si="304"/>
        <v/>
      </c>
      <c r="Y623" s="6" t="e">
        <f t="shared" si="305"/>
        <v>#N/A</v>
      </c>
      <c r="Z623" s="6" t="e">
        <f t="shared" si="306"/>
        <v>#N/A</v>
      </c>
      <c r="AA623" s="6" t="e">
        <f t="shared" si="307"/>
        <v>#N/A</v>
      </c>
      <c r="AB623" s="6" t="str">
        <f t="shared" si="308"/>
        <v/>
      </c>
      <c r="AC623" s="10">
        <f t="shared" si="309"/>
        <v>1</v>
      </c>
      <c r="AD623" s="6" t="e">
        <f t="shared" si="324"/>
        <v>#N/A</v>
      </c>
      <c r="AE623" s="6" t="e">
        <f t="shared" si="325"/>
        <v>#N/A</v>
      </c>
      <c r="AF623" s="6" t="e">
        <f t="shared" si="310"/>
        <v>#N/A</v>
      </c>
      <c r="AG623" s="6" t="e">
        <f t="shared" si="326"/>
        <v>#N/A</v>
      </c>
      <c r="AH623" s="11" t="str">
        <f t="shared" si="311"/>
        <v xml:space="preserve"> </v>
      </c>
      <c r="AI623" s="6" t="e">
        <f t="shared" si="327"/>
        <v>#N/A</v>
      </c>
      <c r="AJ623" s="6" t="e">
        <f t="shared" si="312"/>
        <v>#N/A</v>
      </c>
      <c r="AK623" s="6" t="e">
        <f t="shared" si="328"/>
        <v>#N/A</v>
      </c>
      <c r="AL623" s="6" t="e">
        <f t="shared" si="299"/>
        <v>#N/A</v>
      </c>
      <c r="AM623" s="6" t="e">
        <f t="shared" si="313"/>
        <v>#N/A</v>
      </c>
      <c r="AN623" s="6" t="e">
        <f t="shared" si="329"/>
        <v>#N/A</v>
      </c>
      <c r="AO623" s="6" t="e">
        <f t="shared" si="300"/>
        <v>#N/A</v>
      </c>
      <c r="AP623" s="6" t="e">
        <f t="shared" si="301"/>
        <v>#N/A</v>
      </c>
      <c r="AQ623" s="6" t="e">
        <f t="shared" si="302"/>
        <v>#N/A</v>
      </c>
      <c r="AR623" s="6">
        <f t="shared" si="314"/>
        <v>0</v>
      </c>
      <c r="AS623" s="6" t="e">
        <f t="shared" si="330"/>
        <v>#N/A</v>
      </c>
      <c r="AT623" s="6" t="str">
        <f t="shared" si="315"/>
        <v/>
      </c>
      <c r="AU623" s="6" t="str">
        <f t="shared" si="316"/>
        <v/>
      </c>
      <c r="AV623" s="6" t="str">
        <f t="shared" si="303"/>
        <v/>
      </c>
      <c r="AW623" s="103"/>
      <c r="BC623" s="3" t="s">
        <v>256</v>
      </c>
    </row>
    <row r="624" spans="1:55" s="12" customFormat="1" ht="13.5" customHeight="1" x14ac:dyDescent="0.2">
      <c r="A624" s="163">
        <v>609</v>
      </c>
      <c r="B624" s="7"/>
      <c r="C624" s="7"/>
      <c r="D624" s="120"/>
      <c r="E624" s="7"/>
      <c r="F624" s="7"/>
      <c r="G624" s="219"/>
      <c r="H624" s="7"/>
      <c r="I624" s="7"/>
      <c r="J624" s="9"/>
      <c r="K624" s="843"/>
      <c r="L624" s="838"/>
      <c r="M624" s="428"/>
      <c r="N624" s="429"/>
      <c r="O624" s="430"/>
      <c r="P624" s="422" t="str">
        <f t="shared" si="317"/>
        <v/>
      </c>
      <c r="Q624" s="422" t="str">
        <f t="shared" si="318"/>
        <v/>
      </c>
      <c r="R624" s="423" t="str">
        <f t="shared" si="319"/>
        <v/>
      </c>
      <c r="S624" s="424" t="str">
        <f t="shared" si="320"/>
        <v/>
      </c>
      <c r="T624" s="425" t="str">
        <f t="shared" si="321"/>
        <v/>
      </c>
      <c r="U624" s="425" t="str">
        <f t="shared" si="322"/>
        <v/>
      </c>
      <c r="V624" s="426" t="str">
        <f t="shared" si="323"/>
        <v/>
      </c>
      <c r="W624" s="38"/>
      <c r="X624" s="29" t="str">
        <f t="shared" si="304"/>
        <v/>
      </c>
      <c r="Y624" s="6" t="e">
        <f t="shared" si="305"/>
        <v>#N/A</v>
      </c>
      <c r="Z624" s="6" t="e">
        <f t="shared" si="306"/>
        <v>#N/A</v>
      </c>
      <c r="AA624" s="6" t="e">
        <f t="shared" si="307"/>
        <v>#N/A</v>
      </c>
      <c r="AB624" s="6" t="str">
        <f t="shared" si="308"/>
        <v/>
      </c>
      <c r="AC624" s="10">
        <f t="shared" si="309"/>
        <v>1</v>
      </c>
      <c r="AD624" s="6" t="e">
        <f t="shared" si="324"/>
        <v>#N/A</v>
      </c>
      <c r="AE624" s="6" t="e">
        <f t="shared" si="325"/>
        <v>#N/A</v>
      </c>
      <c r="AF624" s="6" t="e">
        <f t="shared" si="310"/>
        <v>#N/A</v>
      </c>
      <c r="AG624" s="6" t="e">
        <f t="shared" si="326"/>
        <v>#N/A</v>
      </c>
      <c r="AH624" s="11" t="str">
        <f t="shared" si="311"/>
        <v xml:space="preserve"> </v>
      </c>
      <c r="AI624" s="6" t="e">
        <f t="shared" si="327"/>
        <v>#N/A</v>
      </c>
      <c r="AJ624" s="6" t="e">
        <f t="shared" si="312"/>
        <v>#N/A</v>
      </c>
      <c r="AK624" s="6" t="e">
        <f t="shared" si="328"/>
        <v>#N/A</v>
      </c>
      <c r="AL624" s="6" t="e">
        <f t="shared" si="299"/>
        <v>#N/A</v>
      </c>
      <c r="AM624" s="6" t="e">
        <f t="shared" si="313"/>
        <v>#N/A</v>
      </c>
      <c r="AN624" s="6" t="e">
        <f t="shared" si="329"/>
        <v>#N/A</v>
      </c>
      <c r="AO624" s="6" t="e">
        <f t="shared" si="300"/>
        <v>#N/A</v>
      </c>
      <c r="AP624" s="6" t="e">
        <f t="shared" si="301"/>
        <v>#N/A</v>
      </c>
      <c r="AQ624" s="6" t="e">
        <f t="shared" si="302"/>
        <v>#N/A</v>
      </c>
      <c r="AR624" s="6">
        <f t="shared" si="314"/>
        <v>0</v>
      </c>
      <c r="AS624" s="6" t="e">
        <f t="shared" si="330"/>
        <v>#N/A</v>
      </c>
      <c r="AT624" s="6" t="str">
        <f t="shared" si="315"/>
        <v/>
      </c>
      <c r="AU624" s="6" t="str">
        <f t="shared" si="316"/>
        <v/>
      </c>
      <c r="AV624" s="6" t="str">
        <f t="shared" si="303"/>
        <v/>
      </c>
      <c r="AW624" s="103"/>
      <c r="BC624" s="3" t="s">
        <v>266</v>
      </c>
    </row>
    <row r="625" spans="1:55" s="12" customFormat="1" ht="13.5" customHeight="1" x14ac:dyDescent="0.2">
      <c r="A625" s="163">
        <v>610</v>
      </c>
      <c r="B625" s="7"/>
      <c r="C625" s="7"/>
      <c r="D625" s="120"/>
      <c r="E625" s="7"/>
      <c r="F625" s="7"/>
      <c r="G625" s="219"/>
      <c r="H625" s="7"/>
      <c r="I625" s="7"/>
      <c r="J625" s="9"/>
      <c r="K625" s="843"/>
      <c r="L625" s="838"/>
      <c r="M625" s="428"/>
      <c r="N625" s="429"/>
      <c r="O625" s="430"/>
      <c r="P625" s="422" t="str">
        <f t="shared" si="317"/>
        <v/>
      </c>
      <c r="Q625" s="422" t="str">
        <f t="shared" si="318"/>
        <v/>
      </c>
      <c r="R625" s="423" t="str">
        <f t="shared" si="319"/>
        <v/>
      </c>
      <c r="S625" s="424" t="str">
        <f t="shared" si="320"/>
        <v/>
      </c>
      <c r="T625" s="425" t="str">
        <f t="shared" si="321"/>
        <v/>
      </c>
      <c r="U625" s="425" t="str">
        <f t="shared" si="322"/>
        <v/>
      </c>
      <c r="V625" s="426" t="str">
        <f t="shared" si="323"/>
        <v/>
      </c>
      <c r="W625" s="38"/>
      <c r="X625" s="29" t="str">
        <f t="shared" si="304"/>
        <v/>
      </c>
      <c r="Y625" s="6" t="e">
        <f t="shared" si="305"/>
        <v>#N/A</v>
      </c>
      <c r="Z625" s="6" t="e">
        <f t="shared" si="306"/>
        <v>#N/A</v>
      </c>
      <c r="AA625" s="6" t="e">
        <f t="shared" si="307"/>
        <v>#N/A</v>
      </c>
      <c r="AB625" s="6" t="str">
        <f t="shared" si="308"/>
        <v/>
      </c>
      <c r="AC625" s="10">
        <f t="shared" si="309"/>
        <v>1</v>
      </c>
      <c r="AD625" s="6" t="e">
        <f t="shared" si="324"/>
        <v>#N/A</v>
      </c>
      <c r="AE625" s="6" t="e">
        <f t="shared" si="325"/>
        <v>#N/A</v>
      </c>
      <c r="AF625" s="6" t="e">
        <f t="shared" si="310"/>
        <v>#N/A</v>
      </c>
      <c r="AG625" s="6" t="e">
        <f t="shared" si="326"/>
        <v>#N/A</v>
      </c>
      <c r="AH625" s="11" t="str">
        <f t="shared" si="311"/>
        <v xml:space="preserve"> </v>
      </c>
      <c r="AI625" s="6" t="e">
        <f t="shared" si="327"/>
        <v>#N/A</v>
      </c>
      <c r="AJ625" s="6" t="e">
        <f t="shared" si="312"/>
        <v>#N/A</v>
      </c>
      <c r="AK625" s="6" t="e">
        <f t="shared" si="328"/>
        <v>#N/A</v>
      </c>
      <c r="AL625" s="6" t="e">
        <f t="shared" si="299"/>
        <v>#N/A</v>
      </c>
      <c r="AM625" s="6" t="e">
        <f t="shared" si="313"/>
        <v>#N/A</v>
      </c>
      <c r="AN625" s="6" t="e">
        <f t="shared" si="329"/>
        <v>#N/A</v>
      </c>
      <c r="AO625" s="6" t="e">
        <f t="shared" si="300"/>
        <v>#N/A</v>
      </c>
      <c r="AP625" s="6" t="e">
        <f t="shared" si="301"/>
        <v>#N/A</v>
      </c>
      <c r="AQ625" s="6" t="e">
        <f t="shared" si="302"/>
        <v>#N/A</v>
      </c>
      <c r="AR625" s="6">
        <f t="shared" si="314"/>
        <v>0</v>
      </c>
      <c r="AS625" s="6" t="e">
        <f t="shared" si="330"/>
        <v>#N/A</v>
      </c>
      <c r="AT625" s="6" t="str">
        <f t="shared" si="315"/>
        <v/>
      </c>
      <c r="AU625" s="6" t="str">
        <f t="shared" si="316"/>
        <v/>
      </c>
      <c r="AV625" s="6" t="str">
        <f t="shared" si="303"/>
        <v/>
      </c>
      <c r="AW625" s="103"/>
      <c r="BC625" s="3" t="s">
        <v>278</v>
      </c>
    </row>
    <row r="626" spans="1:55" s="12" customFormat="1" ht="13.5" customHeight="1" x14ac:dyDescent="0.2">
      <c r="A626" s="163">
        <v>611</v>
      </c>
      <c r="B626" s="7"/>
      <c r="C626" s="7"/>
      <c r="D626" s="120"/>
      <c r="E626" s="7"/>
      <c r="F626" s="7"/>
      <c r="G626" s="219"/>
      <c r="H626" s="7"/>
      <c r="I626" s="7"/>
      <c r="J626" s="9"/>
      <c r="K626" s="843"/>
      <c r="L626" s="838"/>
      <c r="M626" s="428"/>
      <c r="N626" s="429"/>
      <c r="O626" s="430"/>
      <c r="P626" s="422" t="str">
        <f t="shared" si="317"/>
        <v/>
      </c>
      <c r="Q626" s="422" t="str">
        <f t="shared" si="318"/>
        <v/>
      </c>
      <c r="R626" s="423" t="str">
        <f t="shared" si="319"/>
        <v/>
      </c>
      <c r="S626" s="424" t="str">
        <f t="shared" si="320"/>
        <v/>
      </c>
      <c r="T626" s="425" t="str">
        <f t="shared" si="321"/>
        <v/>
      </c>
      <c r="U626" s="425" t="str">
        <f t="shared" si="322"/>
        <v/>
      </c>
      <c r="V626" s="426" t="str">
        <f t="shared" si="323"/>
        <v/>
      </c>
      <c r="W626" s="38"/>
      <c r="X626" s="29" t="str">
        <f t="shared" si="304"/>
        <v/>
      </c>
      <c r="Y626" s="6" t="e">
        <f t="shared" si="305"/>
        <v>#N/A</v>
      </c>
      <c r="Z626" s="6" t="e">
        <f t="shared" si="306"/>
        <v>#N/A</v>
      </c>
      <c r="AA626" s="6" t="e">
        <f t="shared" si="307"/>
        <v>#N/A</v>
      </c>
      <c r="AB626" s="6" t="str">
        <f t="shared" si="308"/>
        <v/>
      </c>
      <c r="AC626" s="10">
        <f t="shared" si="309"/>
        <v>1</v>
      </c>
      <c r="AD626" s="6" t="e">
        <f t="shared" si="324"/>
        <v>#N/A</v>
      </c>
      <c r="AE626" s="6" t="e">
        <f t="shared" si="325"/>
        <v>#N/A</v>
      </c>
      <c r="AF626" s="6" t="e">
        <f t="shared" si="310"/>
        <v>#N/A</v>
      </c>
      <c r="AG626" s="6" t="e">
        <f t="shared" si="326"/>
        <v>#N/A</v>
      </c>
      <c r="AH626" s="11" t="str">
        <f t="shared" si="311"/>
        <v xml:space="preserve"> </v>
      </c>
      <c r="AI626" s="6" t="e">
        <f t="shared" si="327"/>
        <v>#N/A</v>
      </c>
      <c r="AJ626" s="6" t="e">
        <f t="shared" si="312"/>
        <v>#N/A</v>
      </c>
      <c r="AK626" s="6" t="e">
        <f t="shared" si="328"/>
        <v>#N/A</v>
      </c>
      <c r="AL626" s="6" t="e">
        <f t="shared" si="299"/>
        <v>#N/A</v>
      </c>
      <c r="AM626" s="6" t="e">
        <f t="shared" si="313"/>
        <v>#N/A</v>
      </c>
      <c r="AN626" s="6" t="e">
        <f t="shared" si="329"/>
        <v>#N/A</v>
      </c>
      <c r="AO626" s="6" t="e">
        <f t="shared" si="300"/>
        <v>#N/A</v>
      </c>
      <c r="AP626" s="6" t="e">
        <f t="shared" si="301"/>
        <v>#N/A</v>
      </c>
      <c r="AQ626" s="6" t="e">
        <f t="shared" si="302"/>
        <v>#N/A</v>
      </c>
      <c r="AR626" s="6">
        <f t="shared" si="314"/>
        <v>0</v>
      </c>
      <c r="AS626" s="6" t="e">
        <f t="shared" si="330"/>
        <v>#N/A</v>
      </c>
      <c r="AT626" s="6" t="str">
        <f t="shared" si="315"/>
        <v/>
      </c>
      <c r="AU626" s="6" t="str">
        <f t="shared" si="316"/>
        <v/>
      </c>
      <c r="AV626" s="6" t="str">
        <f t="shared" si="303"/>
        <v/>
      </c>
      <c r="AW626" s="103"/>
      <c r="BC626" s="3" t="s">
        <v>563</v>
      </c>
    </row>
    <row r="627" spans="1:55" s="12" customFormat="1" ht="13.5" customHeight="1" x14ac:dyDescent="0.2">
      <c r="A627" s="163">
        <v>612</v>
      </c>
      <c r="B627" s="7"/>
      <c r="C627" s="7"/>
      <c r="D627" s="120"/>
      <c r="E627" s="7"/>
      <c r="F627" s="7"/>
      <c r="G627" s="219"/>
      <c r="H627" s="7"/>
      <c r="I627" s="7"/>
      <c r="J627" s="9"/>
      <c r="K627" s="843"/>
      <c r="L627" s="838"/>
      <c r="M627" s="428"/>
      <c r="N627" s="429"/>
      <c r="O627" s="430"/>
      <c r="P627" s="422" t="str">
        <f t="shared" si="317"/>
        <v/>
      </c>
      <c r="Q627" s="422" t="str">
        <f t="shared" si="318"/>
        <v/>
      </c>
      <c r="R627" s="423" t="str">
        <f t="shared" si="319"/>
        <v/>
      </c>
      <c r="S627" s="424" t="str">
        <f t="shared" si="320"/>
        <v/>
      </c>
      <c r="T627" s="425" t="str">
        <f t="shared" si="321"/>
        <v/>
      </c>
      <c r="U627" s="425" t="str">
        <f t="shared" si="322"/>
        <v/>
      </c>
      <c r="V627" s="426" t="str">
        <f t="shared" si="323"/>
        <v/>
      </c>
      <c r="W627" s="38"/>
      <c r="X627" s="29" t="str">
        <f t="shared" si="304"/>
        <v/>
      </c>
      <c r="Y627" s="6" t="e">
        <f t="shared" si="305"/>
        <v>#N/A</v>
      </c>
      <c r="Z627" s="6" t="e">
        <f t="shared" si="306"/>
        <v>#N/A</v>
      </c>
      <c r="AA627" s="6" t="e">
        <f t="shared" si="307"/>
        <v>#N/A</v>
      </c>
      <c r="AB627" s="6" t="str">
        <f t="shared" si="308"/>
        <v/>
      </c>
      <c r="AC627" s="10">
        <f t="shared" si="309"/>
        <v>1</v>
      </c>
      <c r="AD627" s="6" t="e">
        <f t="shared" si="324"/>
        <v>#N/A</v>
      </c>
      <c r="AE627" s="6" t="e">
        <f t="shared" si="325"/>
        <v>#N/A</v>
      </c>
      <c r="AF627" s="6" t="e">
        <f t="shared" si="310"/>
        <v>#N/A</v>
      </c>
      <c r="AG627" s="6" t="e">
        <f t="shared" si="326"/>
        <v>#N/A</v>
      </c>
      <c r="AH627" s="11" t="str">
        <f t="shared" si="311"/>
        <v xml:space="preserve"> </v>
      </c>
      <c r="AI627" s="6" t="e">
        <f t="shared" si="327"/>
        <v>#N/A</v>
      </c>
      <c r="AJ627" s="6" t="e">
        <f t="shared" si="312"/>
        <v>#N/A</v>
      </c>
      <c r="AK627" s="6" t="e">
        <f t="shared" si="328"/>
        <v>#N/A</v>
      </c>
      <c r="AL627" s="6" t="e">
        <f t="shared" si="299"/>
        <v>#N/A</v>
      </c>
      <c r="AM627" s="6" t="e">
        <f t="shared" si="313"/>
        <v>#N/A</v>
      </c>
      <c r="AN627" s="6" t="e">
        <f t="shared" si="329"/>
        <v>#N/A</v>
      </c>
      <c r="AO627" s="6" t="e">
        <f t="shared" si="300"/>
        <v>#N/A</v>
      </c>
      <c r="AP627" s="6" t="e">
        <f t="shared" si="301"/>
        <v>#N/A</v>
      </c>
      <c r="AQ627" s="6" t="e">
        <f t="shared" si="302"/>
        <v>#N/A</v>
      </c>
      <c r="AR627" s="6">
        <f t="shared" si="314"/>
        <v>0</v>
      </c>
      <c r="AS627" s="6" t="e">
        <f t="shared" si="330"/>
        <v>#N/A</v>
      </c>
      <c r="AT627" s="6" t="str">
        <f t="shared" si="315"/>
        <v/>
      </c>
      <c r="AU627" s="6" t="str">
        <f t="shared" si="316"/>
        <v/>
      </c>
      <c r="AV627" s="6" t="str">
        <f t="shared" si="303"/>
        <v/>
      </c>
      <c r="AW627" s="103"/>
      <c r="BC627" s="3" t="s">
        <v>292</v>
      </c>
    </row>
    <row r="628" spans="1:55" s="12" customFormat="1" ht="13.5" customHeight="1" x14ac:dyDescent="0.2">
      <c r="A628" s="163">
        <v>613</v>
      </c>
      <c r="B628" s="7"/>
      <c r="C628" s="7"/>
      <c r="D628" s="120"/>
      <c r="E628" s="7"/>
      <c r="F628" s="7"/>
      <c r="G628" s="219"/>
      <c r="H628" s="7"/>
      <c r="I628" s="7"/>
      <c r="J628" s="9"/>
      <c r="K628" s="843"/>
      <c r="L628" s="838"/>
      <c r="M628" s="428"/>
      <c r="N628" s="429"/>
      <c r="O628" s="430"/>
      <c r="P628" s="422" t="str">
        <f t="shared" si="317"/>
        <v/>
      </c>
      <c r="Q628" s="422" t="str">
        <f t="shared" si="318"/>
        <v/>
      </c>
      <c r="R628" s="423" t="str">
        <f t="shared" si="319"/>
        <v/>
      </c>
      <c r="S628" s="424" t="str">
        <f t="shared" si="320"/>
        <v/>
      </c>
      <c r="T628" s="425" t="str">
        <f t="shared" si="321"/>
        <v/>
      </c>
      <c r="U628" s="425" t="str">
        <f t="shared" si="322"/>
        <v/>
      </c>
      <c r="V628" s="426" t="str">
        <f t="shared" si="323"/>
        <v/>
      </c>
      <c r="W628" s="38"/>
      <c r="X628" s="29" t="str">
        <f t="shared" si="304"/>
        <v/>
      </c>
      <c r="Y628" s="6" t="e">
        <f t="shared" si="305"/>
        <v>#N/A</v>
      </c>
      <c r="Z628" s="6" t="e">
        <f t="shared" si="306"/>
        <v>#N/A</v>
      </c>
      <c r="AA628" s="6" t="e">
        <f t="shared" si="307"/>
        <v>#N/A</v>
      </c>
      <c r="AB628" s="6" t="str">
        <f t="shared" si="308"/>
        <v/>
      </c>
      <c r="AC628" s="10">
        <f t="shared" si="309"/>
        <v>1</v>
      </c>
      <c r="AD628" s="6" t="e">
        <f t="shared" si="324"/>
        <v>#N/A</v>
      </c>
      <c r="AE628" s="6" t="e">
        <f t="shared" si="325"/>
        <v>#N/A</v>
      </c>
      <c r="AF628" s="6" t="e">
        <f t="shared" si="310"/>
        <v>#N/A</v>
      </c>
      <c r="AG628" s="6" t="e">
        <f t="shared" si="326"/>
        <v>#N/A</v>
      </c>
      <c r="AH628" s="11" t="str">
        <f t="shared" si="311"/>
        <v xml:space="preserve"> </v>
      </c>
      <c r="AI628" s="6" t="e">
        <f t="shared" si="327"/>
        <v>#N/A</v>
      </c>
      <c r="AJ628" s="6" t="e">
        <f t="shared" si="312"/>
        <v>#N/A</v>
      </c>
      <c r="AK628" s="6" t="e">
        <f t="shared" si="328"/>
        <v>#N/A</v>
      </c>
      <c r="AL628" s="6" t="e">
        <f t="shared" si="299"/>
        <v>#N/A</v>
      </c>
      <c r="AM628" s="6" t="e">
        <f t="shared" si="313"/>
        <v>#N/A</v>
      </c>
      <c r="AN628" s="6" t="e">
        <f t="shared" si="329"/>
        <v>#N/A</v>
      </c>
      <c r="AO628" s="6" t="e">
        <f t="shared" si="300"/>
        <v>#N/A</v>
      </c>
      <c r="AP628" s="6" t="e">
        <f t="shared" si="301"/>
        <v>#N/A</v>
      </c>
      <c r="AQ628" s="6" t="e">
        <f t="shared" si="302"/>
        <v>#N/A</v>
      </c>
      <c r="AR628" s="6">
        <f t="shared" si="314"/>
        <v>0</v>
      </c>
      <c r="AS628" s="6" t="e">
        <f t="shared" si="330"/>
        <v>#N/A</v>
      </c>
      <c r="AT628" s="6" t="str">
        <f t="shared" si="315"/>
        <v/>
      </c>
      <c r="AU628" s="6" t="str">
        <f t="shared" si="316"/>
        <v/>
      </c>
      <c r="AV628" s="6" t="str">
        <f t="shared" si="303"/>
        <v/>
      </c>
      <c r="AW628" s="103"/>
      <c r="BC628" s="3" t="s">
        <v>324</v>
      </c>
    </row>
    <row r="629" spans="1:55" s="12" customFormat="1" ht="13.5" customHeight="1" x14ac:dyDescent="0.2">
      <c r="A629" s="163">
        <v>614</v>
      </c>
      <c r="B629" s="7"/>
      <c r="C629" s="7"/>
      <c r="D629" s="120"/>
      <c r="E629" s="7"/>
      <c r="F629" s="7"/>
      <c r="G629" s="219"/>
      <c r="H629" s="7"/>
      <c r="I629" s="7"/>
      <c r="J629" s="9"/>
      <c r="K629" s="843"/>
      <c r="L629" s="838"/>
      <c r="M629" s="428"/>
      <c r="N629" s="429"/>
      <c r="O629" s="430"/>
      <c r="P629" s="422" t="str">
        <f t="shared" si="317"/>
        <v/>
      </c>
      <c r="Q629" s="422" t="str">
        <f t="shared" si="318"/>
        <v/>
      </c>
      <c r="R629" s="423" t="str">
        <f t="shared" si="319"/>
        <v/>
      </c>
      <c r="S629" s="424" t="str">
        <f t="shared" si="320"/>
        <v/>
      </c>
      <c r="T629" s="425" t="str">
        <f t="shared" si="321"/>
        <v/>
      </c>
      <c r="U629" s="425" t="str">
        <f t="shared" si="322"/>
        <v/>
      </c>
      <c r="V629" s="426" t="str">
        <f t="shared" si="323"/>
        <v/>
      </c>
      <c r="W629" s="38"/>
      <c r="X629" s="29" t="str">
        <f t="shared" si="304"/>
        <v/>
      </c>
      <c r="Y629" s="6" t="e">
        <f t="shared" si="305"/>
        <v>#N/A</v>
      </c>
      <c r="Z629" s="6" t="e">
        <f t="shared" si="306"/>
        <v>#N/A</v>
      </c>
      <c r="AA629" s="6" t="e">
        <f t="shared" si="307"/>
        <v>#N/A</v>
      </c>
      <c r="AB629" s="6" t="str">
        <f t="shared" si="308"/>
        <v/>
      </c>
      <c r="AC629" s="10">
        <f t="shared" si="309"/>
        <v>1</v>
      </c>
      <c r="AD629" s="6" t="e">
        <f t="shared" si="324"/>
        <v>#N/A</v>
      </c>
      <c r="AE629" s="6" t="e">
        <f t="shared" si="325"/>
        <v>#N/A</v>
      </c>
      <c r="AF629" s="6" t="e">
        <f t="shared" si="310"/>
        <v>#N/A</v>
      </c>
      <c r="AG629" s="6" t="e">
        <f t="shared" si="326"/>
        <v>#N/A</v>
      </c>
      <c r="AH629" s="11" t="str">
        <f t="shared" si="311"/>
        <v xml:space="preserve"> </v>
      </c>
      <c r="AI629" s="6" t="e">
        <f t="shared" si="327"/>
        <v>#N/A</v>
      </c>
      <c r="AJ629" s="6" t="e">
        <f t="shared" si="312"/>
        <v>#N/A</v>
      </c>
      <c r="AK629" s="6" t="e">
        <f t="shared" si="328"/>
        <v>#N/A</v>
      </c>
      <c r="AL629" s="6" t="e">
        <f t="shared" si="299"/>
        <v>#N/A</v>
      </c>
      <c r="AM629" s="6" t="e">
        <f t="shared" si="313"/>
        <v>#N/A</v>
      </c>
      <c r="AN629" s="6" t="e">
        <f t="shared" si="329"/>
        <v>#N/A</v>
      </c>
      <c r="AO629" s="6" t="e">
        <f t="shared" si="300"/>
        <v>#N/A</v>
      </c>
      <c r="AP629" s="6" t="e">
        <f t="shared" si="301"/>
        <v>#N/A</v>
      </c>
      <c r="AQ629" s="6" t="e">
        <f t="shared" si="302"/>
        <v>#N/A</v>
      </c>
      <c r="AR629" s="6">
        <f t="shared" si="314"/>
        <v>0</v>
      </c>
      <c r="AS629" s="6" t="e">
        <f t="shared" si="330"/>
        <v>#N/A</v>
      </c>
      <c r="AT629" s="6" t="str">
        <f t="shared" si="315"/>
        <v/>
      </c>
      <c r="AU629" s="6" t="str">
        <f t="shared" si="316"/>
        <v/>
      </c>
      <c r="AV629" s="6" t="str">
        <f t="shared" si="303"/>
        <v/>
      </c>
      <c r="AW629" s="103"/>
      <c r="BC629" s="3" t="s">
        <v>1094</v>
      </c>
    </row>
    <row r="630" spans="1:55" s="12" customFormat="1" ht="13.5" customHeight="1" x14ac:dyDescent="0.2">
      <c r="A630" s="163">
        <v>615</v>
      </c>
      <c r="B630" s="7"/>
      <c r="C630" s="7"/>
      <c r="D630" s="120"/>
      <c r="E630" s="7"/>
      <c r="F630" s="7"/>
      <c r="G630" s="219"/>
      <c r="H630" s="7"/>
      <c r="I630" s="7"/>
      <c r="J630" s="9"/>
      <c r="K630" s="843"/>
      <c r="L630" s="838"/>
      <c r="M630" s="428"/>
      <c r="N630" s="429"/>
      <c r="O630" s="430"/>
      <c r="P630" s="422" t="str">
        <f t="shared" si="317"/>
        <v/>
      </c>
      <c r="Q630" s="422" t="str">
        <f t="shared" si="318"/>
        <v/>
      </c>
      <c r="R630" s="423" t="str">
        <f t="shared" si="319"/>
        <v/>
      </c>
      <c r="S630" s="424" t="str">
        <f t="shared" si="320"/>
        <v/>
      </c>
      <c r="T630" s="425" t="str">
        <f t="shared" si="321"/>
        <v/>
      </c>
      <c r="U630" s="425" t="str">
        <f t="shared" si="322"/>
        <v/>
      </c>
      <c r="V630" s="426" t="str">
        <f t="shared" si="323"/>
        <v/>
      </c>
      <c r="W630" s="38"/>
      <c r="X630" s="29" t="str">
        <f t="shared" si="304"/>
        <v/>
      </c>
      <c r="Y630" s="6" t="e">
        <f t="shared" si="305"/>
        <v>#N/A</v>
      </c>
      <c r="Z630" s="6" t="e">
        <f t="shared" si="306"/>
        <v>#N/A</v>
      </c>
      <c r="AA630" s="6" t="e">
        <f t="shared" si="307"/>
        <v>#N/A</v>
      </c>
      <c r="AB630" s="6" t="str">
        <f t="shared" si="308"/>
        <v/>
      </c>
      <c r="AC630" s="10">
        <f t="shared" si="309"/>
        <v>1</v>
      </c>
      <c r="AD630" s="6" t="e">
        <f t="shared" si="324"/>
        <v>#N/A</v>
      </c>
      <c r="AE630" s="6" t="e">
        <f t="shared" si="325"/>
        <v>#N/A</v>
      </c>
      <c r="AF630" s="6" t="e">
        <f t="shared" si="310"/>
        <v>#N/A</v>
      </c>
      <c r="AG630" s="6" t="e">
        <f t="shared" si="326"/>
        <v>#N/A</v>
      </c>
      <c r="AH630" s="11" t="str">
        <f t="shared" si="311"/>
        <v xml:space="preserve"> </v>
      </c>
      <c r="AI630" s="6" t="e">
        <f t="shared" si="327"/>
        <v>#N/A</v>
      </c>
      <c r="AJ630" s="6" t="e">
        <f t="shared" si="312"/>
        <v>#N/A</v>
      </c>
      <c r="AK630" s="6" t="e">
        <f t="shared" si="328"/>
        <v>#N/A</v>
      </c>
      <c r="AL630" s="6" t="e">
        <f t="shared" si="299"/>
        <v>#N/A</v>
      </c>
      <c r="AM630" s="6" t="e">
        <f t="shared" si="313"/>
        <v>#N/A</v>
      </c>
      <c r="AN630" s="6" t="e">
        <f t="shared" si="329"/>
        <v>#N/A</v>
      </c>
      <c r="AO630" s="6" t="e">
        <f t="shared" si="300"/>
        <v>#N/A</v>
      </c>
      <c r="AP630" s="6" t="e">
        <f t="shared" si="301"/>
        <v>#N/A</v>
      </c>
      <c r="AQ630" s="6" t="e">
        <f t="shared" si="302"/>
        <v>#N/A</v>
      </c>
      <c r="AR630" s="6">
        <f t="shared" si="314"/>
        <v>0</v>
      </c>
      <c r="AS630" s="6" t="e">
        <f t="shared" si="330"/>
        <v>#N/A</v>
      </c>
      <c r="AT630" s="6" t="str">
        <f t="shared" si="315"/>
        <v/>
      </c>
      <c r="AU630" s="6" t="str">
        <f t="shared" si="316"/>
        <v/>
      </c>
      <c r="AV630" s="6" t="str">
        <f t="shared" si="303"/>
        <v/>
      </c>
      <c r="AW630" s="103"/>
      <c r="BC630" s="3" t="s">
        <v>562</v>
      </c>
    </row>
    <row r="631" spans="1:55" s="12" customFormat="1" ht="13.5" customHeight="1" x14ac:dyDescent="0.2">
      <c r="A631" s="163">
        <v>616</v>
      </c>
      <c r="B631" s="7"/>
      <c r="C631" s="7"/>
      <c r="D631" s="120"/>
      <c r="E631" s="7"/>
      <c r="F631" s="7"/>
      <c r="G631" s="219"/>
      <c r="H631" s="7"/>
      <c r="I631" s="7"/>
      <c r="J631" s="9"/>
      <c r="K631" s="843"/>
      <c r="L631" s="838"/>
      <c r="M631" s="428"/>
      <c r="N631" s="429"/>
      <c r="O631" s="430"/>
      <c r="P631" s="422" t="str">
        <f t="shared" si="317"/>
        <v/>
      </c>
      <c r="Q631" s="422" t="str">
        <f t="shared" si="318"/>
        <v/>
      </c>
      <c r="R631" s="423" t="str">
        <f t="shared" si="319"/>
        <v/>
      </c>
      <c r="S631" s="424" t="str">
        <f t="shared" si="320"/>
        <v/>
      </c>
      <c r="T631" s="425" t="str">
        <f t="shared" si="321"/>
        <v/>
      </c>
      <c r="U631" s="425" t="str">
        <f t="shared" si="322"/>
        <v/>
      </c>
      <c r="V631" s="426" t="str">
        <f t="shared" si="323"/>
        <v/>
      </c>
      <c r="W631" s="38"/>
      <c r="X631" s="29" t="str">
        <f t="shared" si="304"/>
        <v/>
      </c>
      <c r="Y631" s="6" t="e">
        <f t="shared" si="305"/>
        <v>#N/A</v>
      </c>
      <c r="Z631" s="6" t="e">
        <f t="shared" si="306"/>
        <v>#N/A</v>
      </c>
      <c r="AA631" s="6" t="e">
        <f t="shared" si="307"/>
        <v>#N/A</v>
      </c>
      <c r="AB631" s="6" t="str">
        <f t="shared" si="308"/>
        <v/>
      </c>
      <c r="AC631" s="10">
        <f t="shared" si="309"/>
        <v>1</v>
      </c>
      <c r="AD631" s="6" t="e">
        <f t="shared" si="324"/>
        <v>#N/A</v>
      </c>
      <c r="AE631" s="6" t="e">
        <f t="shared" si="325"/>
        <v>#N/A</v>
      </c>
      <c r="AF631" s="6" t="e">
        <f t="shared" si="310"/>
        <v>#N/A</v>
      </c>
      <c r="AG631" s="6" t="e">
        <f t="shared" si="326"/>
        <v>#N/A</v>
      </c>
      <c r="AH631" s="11" t="str">
        <f t="shared" si="311"/>
        <v xml:space="preserve"> </v>
      </c>
      <c r="AI631" s="6" t="e">
        <f t="shared" si="327"/>
        <v>#N/A</v>
      </c>
      <c r="AJ631" s="6" t="e">
        <f t="shared" si="312"/>
        <v>#N/A</v>
      </c>
      <c r="AK631" s="6" t="e">
        <f t="shared" si="328"/>
        <v>#N/A</v>
      </c>
      <c r="AL631" s="6" t="e">
        <f t="shared" si="299"/>
        <v>#N/A</v>
      </c>
      <c r="AM631" s="6" t="e">
        <f t="shared" si="313"/>
        <v>#N/A</v>
      </c>
      <c r="AN631" s="6" t="e">
        <f t="shared" si="329"/>
        <v>#N/A</v>
      </c>
      <c r="AO631" s="6" t="e">
        <f t="shared" si="300"/>
        <v>#N/A</v>
      </c>
      <c r="AP631" s="6" t="e">
        <f t="shared" si="301"/>
        <v>#N/A</v>
      </c>
      <c r="AQ631" s="6" t="e">
        <f t="shared" si="302"/>
        <v>#N/A</v>
      </c>
      <c r="AR631" s="6">
        <f t="shared" si="314"/>
        <v>0</v>
      </c>
      <c r="AS631" s="6" t="e">
        <f t="shared" si="330"/>
        <v>#N/A</v>
      </c>
      <c r="AT631" s="6" t="str">
        <f t="shared" si="315"/>
        <v/>
      </c>
      <c r="AU631" s="6" t="str">
        <f t="shared" si="316"/>
        <v/>
      </c>
      <c r="AV631" s="6" t="str">
        <f t="shared" si="303"/>
        <v/>
      </c>
      <c r="AW631" s="103"/>
      <c r="BC631" s="3" t="s">
        <v>291</v>
      </c>
    </row>
    <row r="632" spans="1:55" s="12" customFormat="1" ht="13.5" customHeight="1" x14ac:dyDescent="0.2">
      <c r="A632" s="163">
        <v>617</v>
      </c>
      <c r="B632" s="7"/>
      <c r="C632" s="7"/>
      <c r="D632" s="120"/>
      <c r="E632" s="7"/>
      <c r="F632" s="7"/>
      <c r="G632" s="219"/>
      <c r="H632" s="7"/>
      <c r="I632" s="7"/>
      <c r="J632" s="9"/>
      <c r="K632" s="843"/>
      <c r="L632" s="838"/>
      <c r="M632" s="428"/>
      <c r="N632" s="429"/>
      <c r="O632" s="430"/>
      <c r="P632" s="422" t="str">
        <f t="shared" si="317"/>
        <v/>
      </c>
      <c r="Q632" s="422" t="str">
        <f t="shared" si="318"/>
        <v/>
      </c>
      <c r="R632" s="423" t="str">
        <f t="shared" si="319"/>
        <v/>
      </c>
      <c r="S632" s="424" t="str">
        <f t="shared" si="320"/>
        <v/>
      </c>
      <c r="T632" s="425" t="str">
        <f t="shared" si="321"/>
        <v/>
      </c>
      <c r="U632" s="425" t="str">
        <f t="shared" si="322"/>
        <v/>
      </c>
      <c r="V632" s="426" t="str">
        <f t="shared" si="323"/>
        <v/>
      </c>
      <c r="W632" s="38"/>
      <c r="X632" s="29" t="str">
        <f t="shared" si="304"/>
        <v/>
      </c>
      <c r="Y632" s="6" t="e">
        <f t="shared" si="305"/>
        <v>#N/A</v>
      </c>
      <c r="Z632" s="6" t="e">
        <f t="shared" si="306"/>
        <v>#N/A</v>
      </c>
      <c r="AA632" s="6" t="e">
        <f t="shared" si="307"/>
        <v>#N/A</v>
      </c>
      <c r="AB632" s="6" t="str">
        <f t="shared" si="308"/>
        <v/>
      </c>
      <c r="AC632" s="10">
        <f t="shared" si="309"/>
        <v>1</v>
      </c>
      <c r="AD632" s="6" t="e">
        <f t="shared" si="324"/>
        <v>#N/A</v>
      </c>
      <c r="AE632" s="6" t="e">
        <f t="shared" si="325"/>
        <v>#N/A</v>
      </c>
      <c r="AF632" s="6" t="e">
        <f t="shared" si="310"/>
        <v>#N/A</v>
      </c>
      <c r="AG632" s="6" t="e">
        <f t="shared" si="326"/>
        <v>#N/A</v>
      </c>
      <c r="AH632" s="11" t="str">
        <f t="shared" si="311"/>
        <v xml:space="preserve"> </v>
      </c>
      <c r="AI632" s="6" t="e">
        <f t="shared" si="327"/>
        <v>#N/A</v>
      </c>
      <c r="AJ632" s="6" t="e">
        <f t="shared" si="312"/>
        <v>#N/A</v>
      </c>
      <c r="AK632" s="6" t="e">
        <f t="shared" si="328"/>
        <v>#N/A</v>
      </c>
      <c r="AL632" s="6" t="e">
        <f t="shared" si="299"/>
        <v>#N/A</v>
      </c>
      <c r="AM632" s="6" t="e">
        <f t="shared" si="313"/>
        <v>#N/A</v>
      </c>
      <c r="AN632" s="6" t="e">
        <f t="shared" si="329"/>
        <v>#N/A</v>
      </c>
      <c r="AO632" s="6" t="e">
        <f t="shared" si="300"/>
        <v>#N/A</v>
      </c>
      <c r="AP632" s="6" t="e">
        <f t="shared" si="301"/>
        <v>#N/A</v>
      </c>
      <c r="AQ632" s="6" t="e">
        <f t="shared" si="302"/>
        <v>#N/A</v>
      </c>
      <c r="AR632" s="6">
        <f t="shared" si="314"/>
        <v>0</v>
      </c>
      <c r="AS632" s="6" t="e">
        <f t="shared" si="330"/>
        <v>#N/A</v>
      </c>
      <c r="AT632" s="6" t="str">
        <f t="shared" si="315"/>
        <v/>
      </c>
      <c r="AU632" s="6" t="str">
        <f t="shared" si="316"/>
        <v/>
      </c>
      <c r="AV632" s="6" t="str">
        <f t="shared" si="303"/>
        <v/>
      </c>
      <c r="AW632" s="103"/>
      <c r="BC632" s="3" t="s">
        <v>323</v>
      </c>
    </row>
    <row r="633" spans="1:55" s="12" customFormat="1" ht="13.5" customHeight="1" x14ac:dyDescent="0.2">
      <c r="A633" s="163">
        <v>618</v>
      </c>
      <c r="B633" s="7"/>
      <c r="C633" s="7"/>
      <c r="D633" s="120"/>
      <c r="E633" s="7"/>
      <c r="F633" s="7"/>
      <c r="G633" s="219"/>
      <c r="H633" s="7"/>
      <c r="I633" s="7"/>
      <c r="J633" s="9"/>
      <c r="K633" s="843"/>
      <c r="L633" s="838"/>
      <c r="M633" s="428"/>
      <c r="N633" s="429"/>
      <c r="O633" s="430"/>
      <c r="P633" s="422" t="str">
        <f t="shared" si="317"/>
        <v/>
      </c>
      <c r="Q633" s="422" t="str">
        <f t="shared" si="318"/>
        <v/>
      </c>
      <c r="R633" s="423" t="str">
        <f t="shared" si="319"/>
        <v/>
      </c>
      <c r="S633" s="424" t="str">
        <f t="shared" si="320"/>
        <v/>
      </c>
      <c r="T633" s="425" t="str">
        <f t="shared" si="321"/>
        <v/>
      </c>
      <c r="U633" s="425" t="str">
        <f t="shared" si="322"/>
        <v/>
      </c>
      <c r="V633" s="426" t="str">
        <f t="shared" si="323"/>
        <v/>
      </c>
      <c r="W633" s="38"/>
      <c r="X633" s="29" t="str">
        <f t="shared" si="304"/>
        <v/>
      </c>
      <c r="Y633" s="6" t="e">
        <f t="shared" si="305"/>
        <v>#N/A</v>
      </c>
      <c r="Z633" s="6" t="e">
        <f t="shared" si="306"/>
        <v>#N/A</v>
      </c>
      <c r="AA633" s="6" t="e">
        <f t="shared" si="307"/>
        <v>#N/A</v>
      </c>
      <c r="AB633" s="6" t="str">
        <f t="shared" si="308"/>
        <v/>
      </c>
      <c r="AC633" s="10">
        <f t="shared" si="309"/>
        <v>1</v>
      </c>
      <c r="AD633" s="6" t="e">
        <f t="shared" si="324"/>
        <v>#N/A</v>
      </c>
      <c r="AE633" s="6" t="e">
        <f t="shared" si="325"/>
        <v>#N/A</v>
      </c>
      <c r="AF633" s="6" t="e">
        <f t="shared" si="310"/>
        <v>#N/A</v>
      </c>
      <c r="AG633" s="6" t="e">
        <f t="shared" si="326"/>
        <v>#N/A</v>
      </c>
      <c r="AH633" s="11" t="str">
        <f t="shared" si="311"/>
        <v xml:space="preserve"> </v>
      </c>
      <c r="AI633" s="6" t="e">
        <f t="shared" si="327"/>
        <v>#N/A</v>
      </c>
      <c r="AJ633" s="6" t="e">
        <f t="shared" si="312"/>
        <v>#N/A</v>
      </c>
      <c r="AK633" s="6" t="e">
        <f t="shared" si="328"/>
        <v>#N/A</v>
      </c>
      <c r="AL633" s="6" t="e">
        <f t="shared" si="299"/>
        <v>#N/A</v>
      </c>
      <c r="AM633" s="6" t="e">
        <f t="shared" si="313"/>
        <v>#N/A</v>
      </c>
      <c r="AN633" s="6" t="e">
        <f t="shared" si="329"/>
        <v>#N/A</v>
      </c>
      <c r="AO633" s="6" t="e">
        <f t="shared" si="300"/>
        <v>#N/A</v>
      </c>
      <c r="AP633" s="6" t="e">
        <f t="shared" si="301"/>
        <v>#N/A</v>
      </c>
      <c r="AQ633" s="6" t="e">
        <f t="shared" si="302"/>
        <v>#N/A</v>
      </c>
      <c r="AR633" s="6">
        <f t="shared" si="314"/>
        <v>0</v>
      </c>
      <c r="AS633" s="6" t="e">
        <f t="shared" si="330"/>
        <v>#N/A</v>
      </c>
      <c r="AT633" s="6" t="str">
        <f t="shared" si="315"/>
        <v/>
      </c>
      <c r="AU633" s="6" t="str">
        <f t="shared" si="316"/>
        <v/>
      </c>
      <c r="AV633" s="6" t="str">
        <f t="shared" si="303"/>
        <v/>
      </c>
      <c r="AW633" s="103"/>
      <c r="BC633" s="3" t="s">
        <v>1090</v>
      </c>
    </row>
    <row r="634" spans="1:55" s="12" customFormat="1" ht="13.5" customHeight="1" x14ac:dyDescent="0.2">
      <c r="A634" s="163">
        <v>619</v>
      </c>
      <c r="B634" s="7"/>
      <c r="C634" s="7"/>
      <c r="D634" s="120"/>
      <c r="E634" s="7"/>
      <c r="F634" s="7"/>
      <c r="G634" s="219"/>
      <c r="H634" s="7"/>
      <c r="I634" s="7"/>
      <c r="J634" s="9"/>
      <c r="K634" s="843"/>
      <c r="L634" s="838"/>
      <c r="M634" s="428"/>
      <c r="N634" s="429"/>
      <c r="O634" s="430"/>
      <c r="P634" s="422" t="str">
        <f t="shared" si="317"/>
        <v/>
      </c>
      <c r="Q634" s="422" t="str">
        <f t="shared" si="318"/>
        <v/>
      </c>
      <c r="R634" s="423" t="str">
        <f t="shared" si="319"/>
        <v/>
      </c>
      <c r="S634" s="424" t="str">
        <f t="shared" si="320"/>
        <v/>
      </c>
      <c r="T634" s="425" t="str">
        <f t="shared" si="321"/>
        <v/>
      </c>
      <c r="U634" s="425" t="str">
        <f t="shared" si="322"/>
        <v/>
      </c>
      <c r="V634" s="426" t="str">
        <f t="shared" si="323"/>
        <v/>
      </c>
      <c r="W634" s="38"/>
      <c r="X634" s="29" t="str">
        <f t="shared" si="304"/>
        <v/>
      </c>
      <c r="Y634" s="6" t="e">
        <f t="shared" si="305"/>
        <v>#N/A</v>
      </c>
      <c r="Z634" s="6" t="e">
        <f t="shared" si="306"/>
        <v>#N/A</v>
      </c>
      <c r="AA634" s="6" t="e">
        <f t="shared" si="307"/>
        <v>#N/A</v>
      </c>
      <c r="AB634" s="6" t="str">
        <f t="shared" si="308"/>
        <v/>
      </c>
      <c r="AC634" s="10">
        <f t="shared" si="309"/>
        <v>1</v>
      </c>
      <c r="AD634" s="6" t="e">
        <f t="shared" si="324"/>
        <v>#N/A</v>
      </c>
      <c r="AE634" s="6" t="e">
        <f t="shared" si="325"/>
        <v>#N/A</v>
      </c>
      <c r="AF634" s="6" t="e">
        <f t="shared" si="310"/>
        <v>#N/A</v>
      </c>
      <c r="AG634" s="6" t="e">
        <f t="shared" si="326"/>
        <v>#N/A</v>
      </c>
      <c r="AH634" s="11" t="str">
        <f t="shared" si="311"/>
        <v xml:space="preserve"> </v>
      </c>
      <c r="AI634" s="6" t="e">
        <f t="shared" si="327"/>
        <v>#N/A</v>
      </c>
      <c r="AJ634" s="6" t="e">
        <f t="shared" si="312"/>
        <v>#N/A</v>
      </c>
      <c r="AK634" s="6" t="e">
        <f t="shared" si="328"/>
        <v>#N/A</v>
      </c>
      <c r="AL634" s="6" t="e">
        <f t="shared" si="299"/>
        <v>#N/A</v>
      </c>
      <c r="AM634" s="6" t="e">
        <f t="shared" si="313"/>
        <v>#N/A</v>
      </c>
      <c r="AN634" s="6" t="e">
        <f t="shared" si="329"/>
        <v>#N/A</v>
      </c>
      <c r="AO634" s="6" t="e">
        <f t="shared" si="300"/>
        <v>#N/A</v>
      </c>
      <c r="AP634" s="6" t="e">
        <f t="shared" si="301"/>
        <v>#N/A</v>
      </c>
      <c r="AQ634" s="6" t="e">
        <f t="shared" si="302"/>
        <v>#N/A</v>
      </c>
      <c r="AR634" s="6">
        <f t="shared" si="314"/>
        <v>0</v>
      </c>
      <c r="AS634" s="6" t="e">
        <f t="shared" si="330"/>
        <v>#N/A</v>
      </c>
      <c r="AT634" s="6" t="str">
        <f t="shared" si="315"/>
        <v/>
      </c>
      <c r="AU634" s="6" t="str">
        <f t="shared" si="316"/>
        <v/>
      </c>
      <c r="AV634" s="6" t="str">
        <f t="shared" si="303"/>
        <v/>
      </c>
      <c r="AW634" s="103"/>
      <c r="BC634" s="3" t="s">
        <v>577</v>
      </c>
    </row>
    <row r="635" spans="1:55" s="12" customFormat="1" ht="13.5" customHeight="1" x14ac:dyDescent="0.2">
      <c r="A635" s="163">
        <v>620</v>
      </c>
      <c r="B635" s="7"/>
      <c r="C635" s="7"/>
      <c r="D635" s="120"/>
      <c r="E635" s="7"/>
      <c r="F635" s="7"/>
      <c r="G635" s="219"/>
      <c r="H635" s="7"/>
      <c r="I635" s="7"/>
      <c r="J635" s="9"/>
      <c r="K635" s="843"/>
      <c r="L635" s="838"/>
      <c r="M635" s="428"/>
      <c r="N635" s="429"/>
      <c r="O635" s="430"/>
      <c r="P635" s="422" t="str">
        <f t="shared" si="317"/>
        <v/>
      </c>
      <c r="Q635" s="422" t="str">
        <f t="shared" si="318"/>
        <v/>
      </c>
      <c r="R635" s="423" t="str">
        <f t="shared" si="319"/>
        <v/>
      </c>
      <c r="S635" s="424" t="str">
        <f t="shared" si="320"/>
        <v/>
      </c>
      <c r="T635" s="425" t="str">
        <f t="shared" si="321"/>
        <v/>
      </c>
      <c r="U635" s="425" t="str">
        <f t="shared" si="322"/>
        <v/>
      </c>
      <c r="V635" s="426" t="str">
        <f t="shared" si="323"/>
        <v/>
      </c>
      <c r="W635" s="38"/>
      <c r="X635" s="29" t="str">
        <f t="shared" si="304"/>
        <v/>
      </c>
      <c r="Y635" s="6" t="e">
        <f t="shared" si="305"/>
        <v>#N/A</v>
      </c>
      <c r="Z635" s="6" t="e">
        <f t="shared" si="306"/>
        <v>#N/A</v>
      </c>
      <c r="AA635" s="6" t="e">
        <f t="shared" si="307"/>
        <v>#N/A</v>
      </c>
      <c r="AB635" s="6" t="str">
        <f t="shared" si="308"/>
        <v/>
      </c>
      <c r="AC635" s="10">
        <f t="shared" si="309"/>
        <v>1</v>
      </c>
      <c r="AD635" s="6" t="e">
        <f t="shared" si="324"/>
        <v>#N/A</v>
      </c>
      <c r="AE635" s="6" t="e">
        <f t="shared" si="325"/>
        <v>#N/A</v>
      </c>
      <c r="AF635" s="6" t="e">
        <f t="shared" si="310"/>
        <v>#N/A</v>
      </c>
      <c r="AG635" s="6" t="e">
        <f t="shared" si="326"/>
        <v>#N/A</v>
      </c>
      <c r="AH635" s="11" t="str">
        <f t="shared" si="311"/>
        <v xml:space="preserve"> </v>
      </c>
      <c r="AI635" s="6" t="e">
        <f t="shared" si="327"/>
        <v>#N/A</v>
      </c>
      <c r="AJ635" s="6" t="e">
        <f t="shared" si="312"/>
        <v>#N/A</v>
      </c>
      <c r="AK635" s="6" t="e">
        <f t="shared" si="328"/>
        <v>#N/A</v>
      </c>
      <c r="AL635" s="6" t="e">
        <f t="shared" si="299"/>
        <v>#N/A</v>
      </c>
      <c r="AM635" s="6" t="e">
        <f t="shared" si="313"/>
        <v>#N/A</v>
      </c>
      <c r="AN635" s="6" t="e">
        <f t="shared" si="329"/>
        <v>#N/A</v>
      </c>
      <c r="AO635" s="6" t="e">
        <f t="shared" si="300"/>
        <v>#N/A</v>
      </c>
      <c r="AP635" s="6" t="e">
        <f t="shared" si="301"/>
        <v>#N/A</v>
      </c>
      <c r="AQ635" s="6" t="e">
        <f t="shared" si="302"/>
        <v>#N/A</v>
      </c>
      <c r="AR635" s="6">
        <f t="shared" si="314"/>
        <v>0</v>
      </c>
      <c r="AS635" s="6" t="e">
        <f t="shared" si="330"/>
        <v>#N/A</v>
      </c>
      <c r="AT635" s="6" t="str">
        <f t="shared" si="315"/>
        <v/>
      </c>
      <c r="AU635" s="6" t="str">
        <f t="shared" si="316"/>
        <v/>
      </c>
      <c r="AV635" s="6" t="str">
        <f t="shared" si="303"/>
        <v/>
      </c>
      <c r="AW635" s="103"/>
      <c r="BC635" s="3" t="s">
        <v>423</v>
      </c>
    </row>
    <row r="636" spans="1:55" s="12" customFormat="1" ht="13.5" customHeight="1" x14ac:dyDescent="0.2">
      <c r="A636" s="163">
        <v>621</v>
      </c>
      <c r="B636" s="7"/>
      <c r="C636" s="7"/>
      <c r="D636" s="120"/>
      <c r="E636" s="7"/>
      <c r="F636" s="7"/>
      <c r="G636" s="219"/>
      <c r="H636" s="7"/>
      <c r="I636" s="7"/>
      <c r="J636" s="9"/>
      <c r="K636" s="843"/>
      <c r="L636" s="838"/>
      <c r="M636" s="428"/>
      <c r="N636" s="429"/>
      <c r="O636" s="430"/>
      <c r="P636" s="422" t="str">
        <f t="shared" si="317"/>
        <v/>
      </c>
      <c r="Q636" s="422" t="str">
        <f t="shared" si="318"/>
        <v/>
      </c>
      <c r="R636" s="423" t="str">
        <f t="shared" si="319"/>
        <v/>
      </c>
      <c r="S636" s="424" t="str">
        <f t="shared" si="320"/>
        <v/>
      </c>
      <c r="T636" s="425" t="str">
        <f t="shared" si="321"/>
        <v/>
      </c>
      <c r="U636" s="425" t="str">
        <f t="shared" si="322"/>
        <v/>
      </c>
      <c r="V636" s="426" t="str">
        <f t="shared" si="323"/>
        <v/>
      </c>
      <c r="W636" s="38"/>
      <c r="X636" s="29" t="str">
        <f t="shared" si="304"/>
        <v/>
      </c>
      <c r="Y636" s="6" t="e">
        <f t="shared" si="305"/>
        <v>#N/A</v>
      </c>
      <c r="Z636" s="6" t="e">
        <f t="shared" si="306"/>
        <v>#N/A</v>
      </c>
      <c r="AA636" s="6" t="e">
        <f t="shared" si="307"/>
        <v>#N/A</v>
      </c>
      <c r="AB636" s="6" t="str">
        <f t="shared" si="308"/>
        <v/>
      </c>
      <c r="AC636" s="10">
        <f t="shared" si="309"/>
        <v>1</v>
      </c>
      <c r="AD636" s="6" t="e">
        <f t="shared" si="324"/>
        <v>#N/A</v>
      </c>
      <c r="AE636" s="6" t="e">
        <f t="shared" si="325"/>
        <v>#N/A</v>
      </c>
      <c r="AF636" s="6" t="e">
        <f t="shared" si="310"/>
        <v>#N/A</v>
      </c>
      <c r="AG636" s="6" t="e">
        <f t="shared" si="326"/>
        <v>#N/A</v>
      </c>
      <c r="AH636" s="11" t="str">
        <f t="shared" si="311"/>
        <v xml:space="preserve"> </v>
      </c>
      <c r="AI636" s="6" t="e">
        <f t="shared" si="327"/>
        <v>#N/A</v>
      </c>
      <c r="AJ636" s="6" t="e">
        <f t="shared" si="312"/>
        <v>#N/A</v>
      </c>
      <c r="AK636" s="6" t="e">
        <f t="shared" si="328"/>
        <v>#N/A</v>
      </c>
      <c r="AL636" s="6" t="e">
        <f t="shared" si="299"/>
        <v>#N/A</v>
      </c>
      <c r="AM636" s="6" t="e">
        <f t="shared" si="313"/>
        <v>#N/A</v>
      </c>
      <c r="AN636" s="6" t="e">
        <f t="shared" si="329"/>
        <v>#N/A</v>
      </c>
      <c r="AO636" s="6" t="e">
        <f t="shared" si="300"/>
        <v>#N/A</v>
      </c>
      <c r="AP636" s="6" t="e">
        <f t="shared" si="301"/>
        <v>#N/A</v>
      </c>
      <c r="AQ636" s="6" t="e">
        <f t="shared" si="302"/>
        <v>#N/A</v>
      </c>
      <c r="AR636" s="6">
        <f t="shared" si="314"/>
        <v>0</v>
      </c>
      <c r="AS636" s="6" t="e">
        <f t="shared" si="330"/>
        <v>#N/A</v>
      </c>
      <c r="AT636" s="6" t="str">
        <f t="shared" si="315"/>
        <v/>
      </c>
      <c r="AU636" s="6" t="str">
        <f t="shared" si="316"/>
        <v/>
      </c>
      <c r="AV636" s="6" t="str">
        <f t="shared" si="303"/>
        <v/>
      </c>
      <c r="AW636" s="103"/>
      <c r="BC636" s="3" t="s">
        <v>433</v>
      </c>
    </row>
    <row r="637" spans="1:55" s="12" customFormat="1" ht="13.5" customHeight="1" x14ac:dyDescent="0.2">
      <c r="A637" s="163">
        <v>622</v>
      </c>
      <c r="B637" s="7"/>
      <c r="C637" s="7"/>
      <c r="D637" s="120"/>
      <c r="E637" s="7"/>
      <c r="F637" s="7"/>
      <c r="G637" s="219"/>
      <c r="H637" s="7"/>
      <c r="I637" s="7"/>
      <c r="J637" s="9"/>
      <c r="K637" s="843"/>
      <c r="L637" s="838"/>
      <c r="M637" s="428"/>
      <c r="N637" s="429"/>
      <c r="O637" s="430"/>
      <c r="P637" s="422" t="str">
        <f t="shared" si="317"/>
        <v/>
      </c>
      <c r="Q637" s="422" t="str">
        <f t="shared" si="318"/>
        <v/>
      </c>
      <c r="R637" s="423" t="str">
        <f t="shared" si="319"/>
        <v/>
      </c>
      <c r="S637" s="424" t="str">
        <f t="shared" si="320"/>
        <v/>
      </c>
      <c r="T637" s="425" t="str">
        <f t="shared" si="321"/>
        <v/>
      </c>
      <c r="U637" s="425" t="str">
        <f t="shared" si="322"/>
        <v/>
      </c>
      <c r="V637" s="426" t="str">
        <f t="shared" si="323"/>
        <v/>
      </c>
      <c r="W637" s="38"/>
      <c r="X637" s="29" t="str">
        <f t="shared" si="304"/>
        <v/>
      </c>
      <c r="Y637" s="6" t="e">
        <f t="shared" si="305"/>
        <v>#N/A</v>
      </c>
      <c r="Z637" s="6" t="e">
        <f t="shared" si="306"/>
        <v>#N/A</v>
      </c>
      <c r="AA637" s="6" t="e">
        <f t="shared" si="307"/>
        <v>#N/A</v>
      </c>
      <c r="AB637" s="6" t="str">
        <f t="shared" si="308"/>
        <v/>
      </c>
      <c r="AC637" s="10">
        <f t="shared" si="309"/>
        <v>1</v>
      </c>
      <c r="AD637" s="6" t="e">
        <f t="shared" si="324"/>
        <v>#N/A</v>
      </c>
      <c r="AE637" s="6" t="e">
        <f t="shared" si="325"/>
        <v>#N/A</v>
      </c>
      <c r="AF637" s="6" t="e">
        <f t="shared" si="310"/>
        <v>#N/A</v>
      </c>
      <c r="AG637" s="6" t="e">
        <f t="shared" si="326"/>
        <v>#N/A</v>
      </c>
      <c r="AH637" s="11" t="str">
        <f t="shared" si="311"/>
        <v xml:space="preserve"> </v>
      </c>
      <c r="AI637" s="6" t="e">
        <f t="shared" si="327"/>
        <v>#N/A</v>
      </c>
      <c r="AJ637" s="6" t="e">
        <f t="shared" si="312"/>
        <v>#N/A</v>
      </c>
      <c r="AK637" s="6" t="e">
        <f t="shared" si="328"/>
        <v>#N/A</v>
      </c>
      <c r="AL637" s="6" t="e">
        <f t="shared" si="299"/>
        <v>#N/A</v>
      </c>
      <c r="AM637" s="6" t="e">
        <f t="shared" si="313"/>
        <v>#N/A</v>
      </c>
      <c r="AN637" s="6" t="e">
        <f t="shared" si="329"/>
        <v>#N/A</v>
      </c>
      <c r="AO637" s="6" t="e">
        <f t="shared" si="300"/>
        <v>#N/A</v>
      </c>
      <c r="AP637" s="6" t="e">
        <f t="shared" si="301"/>
        <v>#N/A</v>
      </c>
      <c r="AQ637" s="6" t="e">
        <f t="shared" si="302"/>
        <v>#N/A</v>
      </c>
      <c r="AR637" s="6">
        <f t="shared" si="314"/>
        <v>0</v>
      </c>
      <c r="AS637" s="6" t="e">
        <f t="shared" si="330"/>
        <v>#N/A</v>
      </c>
      <c r="AT637" s="6" t="str">
        <f t="shared" si="315"/>
        <v/>
      </c>
      <c r="AU637" s="6" t="str">
        <f t="shared" si="316"/>
        <v/>
      </c>
      <c r="AV637" s="6" t="str">
        <f t="shared" si="303"/>
        <v/>
      </c>
      <c r="AW637" s="103"/>
      <c r="BC637" s="3" t="s">
        <v>1099</v>
      </c>
    </row>
    <row r="638" spans="1:55" s="12" customFormat="1" ht="13.5" customHeight="1" x14ac:dyDescent="0.2">
      <c r="A638" s="163">
        <v>623</v>
      </c>
      <c r="B638" s="7"/>
      <c r="C638" s="7"/>
      <c r="D638" s="120"/>
      <c r="E638" s="7"/>
      <c r="F638" s="7"/>
      <c r="G638" s="219"/>
      <c r="H638" s="7"/>
      <c r="I638" s="7"/>
      <c r="J638" s="9"/>
      <c r="K638" s="843"/>
      <c r="L638" s="838"/>
      <c r="M638" s="428"/>
      <c r="N638" s="429"/>
      <c r="O638" s="430"/>
      <c r="P638" s="422" t="str">
        <f t="shared" si="317"/>
        <v/>
      </c>
      <c r="Q638" s="422" t="str">
        <f t="shared" si="318"/>
        <v/>
      </c>
      <c r="R638" s="423" t="str">
        <f t="shared" si="319"/>
        <v/>
      </c>
      <c r="S638" s="424" t="str">
        <f t="shared" si="320"/>
        <v/>
      </c>
      <c r="T638" s="425" t="str">
        <f t="shared" si="321"/>
        <v/>
      </c>
      <c r="U638" s="425" t="str">
        <f t="shared" si="322"/>
        <v/>
      </c>
      <c r="V638" s="426" t="str">
        <f t="shared" si="323"/>
        <v/>
      </c>
      <c r="W638" s="38"/>
      <c r="X638" s="29" t="str">
        <f t="shared" si="304"/>
        <v/>
      </c>
      <c r="Y638" s="6" t="e">
        <f t="shared" si="305"/>
        <v>#N/A</v>
      </c>
      <c r="Z638" s="6" t="e">
        <f t="shared" si="306"/>
        <v>#N/A</v>
      </c>
      <c r="AA638" s="6" t="e">
        <f t="shared" si="307"/>
        <v>#N/A</v>
      </c>
      <c r="AB638" s="6" t="str">
        <f t="shared" si="308"/>
        <v/>
      </c>
      <c r="AC638" s="10">
        <f t="shared" si="309"/>
        <v>1</v>
      </c>
      <c r="AD638" s="6" t="e">
        <f t="shared" si="324"/>
        <v>#N/A</v>
      </c>
      <c r="AE638" s="6" t="e">
        <f t="shared" si="325"/>
        <v>#N/A</v>
      </c>
      <c r="AF638" s="6" t="e">
        <f t="shared" si="310"/>
        <v>#N/A</v>
      </c>
      <c r="AG638" s="6" t="e">
        <f t="shared" si="326"/>
        <v>#N/A</v>
      </c>
      <c r="AH638" s="11" t="str">
        <f t="shared" si="311"/>
        <v xml:space="preserve"> </v>
      </c>
      <c r="AI638" s="6" t="e">
        <f t="shared" si="327"/>
        <v>#N/A</v>
      </c>
      <c r="AJ638" s="6" t="e">
        <f t="shared" si="312"/>
        <v>#N/A</v>
      </c>
      <c r="AK638" s="6" t="e">
        <f t="shared" si="328"/>
        <v>#N/A</v>
      </c>
      <c r="AL638" s="6" t="e">
        <f t="shared" si="299"/>
        <v>#N/A</v>
      </c>
      <c r="AM638" s="6" t="e">
        <f t="shared" si="313"/>
        <v>#N/A</v>
      </c>
      <c r="AN638" s="6" t="e">
        <f t="shared" si="329"/>
        <v>#N/A</v>
      </c>
      <c r="AO638" s="6" t="e">
        <f t="shared" si="300"/>
        <v>#N/A</v>
      </c>
      <c r="AP638" s="6" t="e">
        <f t="shared" si="301"/>
        <v>#N/A</v>
      </c>
      <c r="AQ638" s="6" t="e">
        <f t="shared" si="302"/>
        <v>#N/A</v>
      </c>
      <c r="AR638" s="6">
        <f t="shared" si="314"/>
        <v>0</v>
      </c>
      <c r="AS638" s="6" t="e">
        <f t="shared" si="330"/>
        <v>#N/A</v>
      </c>
      <c r="AT638" s="6" t="str">
        <f t="shared" si="315"/>
        <v/>
      </c>
      <c r="AU638" s="6" t="str">
        <f t="shared" si="316"/>
        <v/>
      </c>
      <c r="AV638" s="6" t="str">
        <f t="shared" si="303"/>
        <v/>
      </c>
      <c r="AW638" s="103"/>
      <c r="BC638" s="3" t="s">
        <v>576</v>
      </c>
    </row>
    <row r="639" spans="1:55" s="12" customFormat="1" ht="13.5" customHeight="1" x14ac:dyDescent="0.2">
      <c r="A639" s="163">
        <v>624</v>
      </c>
      <c r="B639" s="7"/>
      <c r="C639" s="7"/>
      <c r="D639" s="120"/>
      <c r="E639" s="7"/>
      <c r="F639" s="7"/>
      <c r="G639" s="219"/>
      <c r="H639" s="7"/>
      <c r="I639" s="7"/>
      <c r="J639" s="9"/>
      <c r="K639" s="843"/>
      <c r="L639" s="838"/>
      <c r="M639" s="428"/>
      <c r="N639" s="429"/>
      <c r="O639" s="430"/>
      <c r="P639" s="422" t="str">
        <f t="shared" si="317"/>
        <v/>
      </c>
      <c r="Q639" s="422" t="str">
        <f t="shared" si="318"/>
        <v/>
      </c>
      <c r="R639" s="423" t="str">
        <f t="shared" si="319"/>
        <v/>
      </c>
      <c r="S639" s="424" t="str">
        <f t="shared" si="320"/>
        <v/>
      </c>
      <c r="T639" s="425" t="str">
        <f t="shared" si="321"/>
        <v/>
      </c>
      <c r="U639" s="425" t="str">
        <f t="shared" si="322"/>
        <v/>
      </c>
      <c r="V639" s="426" t="str">
        <f t="shared" si="323"/>
        <v/>
      </c>
      <c r="W639" s="38"/>
      <c r="X639" s="29" t="str">
        <f t="shared" si="304"/>
        <v/>
      </c>
      <c r="Y639" s="6" t="e">
        <f t="shared" si="305"/>
        <v>#N/A</v>
      </c>
      <c r="Z639" s="6" t="e">
        <f t="shared" si="306"/>
        <v>#N/A</v>
      </c>
      <c r="AA639" s="6" t="e">
        <f t="shared" si="307"/>
        <v>#N/A</v>
      </c>
      <c r="AB639" s="6" t="str">
        <f t="shared" si="308"/>
        <v/>
      </c>
      <c r="AC639" s="10">
        <f t="shared" si="309"/>
        <v>1</v>
      </c>
      <c r="AD639" s="6" t="e">
        <f t="shared" si="324"/>
        <v>#N/A</v>
      </c>
      <c r="AE639" s="6" t="e">
        <f t="shared" si="325"/>
        <v>#N/A</v>
      </c>
      <c r="AF639" s="6" t="e">
        <f t="shared" si="310"/>
        <v>#N/A</v>
      </c>
      <c r="AG639" s="6" t="e">
        <f t="shared" si="326"/>
        <v>#N/A</v>
      </c>
      <c r="AH639" s="11" t="str">
        <f t="shared" si="311"/>
        <v xml:space="preserve"> </v>
      </c>
      <c r="AI639" s="6" t="e">
        <f t="shared" si="327"/>
        <v>#N/A</v>
      </c>
      <c r="AJ639" s="6" t="e">
        <f t="shared" si="312"/>
        <v>#N/A</v>
      </c>
      <c r="AK639" s="6" t="e">
        <f t="shared" si="328"/>
        <v>#N/A</v>
      </c>
      <c r="AL639" s="6" t="e">
        <f t="shared" si="299"/>
        <v>#N/A</v>
      </c>
      <c r="AM639" s="6" t="e">
        <f t="shared" si="313"/>
        <v>#N/A</v>
      </c>
      <c r="AN639" s="6" t="e">
        <f t="shared" si="329"/>
        <v>#N/A</v>
      </c>
      <c r="AO639" s="6" t="e">
        <f t="shared" si="300"/>
        <v>#N/A</v>
      </c>
      <c r="AP639" s="6" t="e">
        <f t="shared" si="301"/>
        <v>#N/A</v>
      </c>
      <c r="AQ639" s="6" t="e">
        <f t="shared" si="302"/>
        <v>#N/A</v>
      </c>
      <c r="AR639" s="6">
        <f t="shared" si="314"/>
        <v>0</v>
      </c>
      <c r="AS639" s="6" t="e">
        <f t="shared" si="330"/>
        <v>#N/A</v>
      </c>
      <c r="AT639" s="6" t="str">
        <f t="shared" si="315"/>
        <v/>
      </c>
      <c r="AU639" s="6" t="str">
        <f t="shared" si="316"/>
        <v/>
      </c>
      <c r="AV639" s="6" t="str">
        <f t="shared" si="303"/>
        <v/>
      </c>
      <c r="AW639" s="103"/>
      <c r="BC639" s="3" t="s">
        <v>422</v>
      </c>
    </row>
    <row r="640" spans="1:55" s="12" customFormat="1" ht="13.5" customHeight="1" x14ac:dyDescent="0.2">
      <c r="A640" s="163">
        <v>625</v>
      </c>
      <c r="B640" s="7"/>
      <c r="C640" s="7"/>
      <c r="D640" s="120"/>
      <c r="E640" s="7"/>
      <c r="F640" s="7"/>
      <c r="G640" s="219"/>
      <c r="H640" s="7"/>
      <c r="I640" s="7"/>
      <c r="J640" s="9"/>
      <c r="K640" s="843"/>
      <c r="L640" s="838"/>
      <c r="M640" s="428"/>
      <c r="N640" s="429"/>
      <c r="O640" s="430"/>
      <c r="P640" s="422" t="str">
        <f t="shared" si="317"/>
        <v/>
      </c>
      <c r="Q640" s="422" t="str">
        <f t="shared" si="318"/>
        <v/>
      </c>
      <c r="R640" s="423" t="str">
        <f t="shared" si="319"/>
        <v/>
      </c>
      <c r="S640" s="424" t="str">
        <f t="shared" si="320"/>
        <v/>
      </c>
      <c r="T640" s="425" t="str">
        <f t="shared" si="321"/>
        <v/>
      </c>
      <c r="U640" s="425" t="str">
        <f t="shared" si="322"/>
        <v/>
      </c>
      <c r="V640" s="426" t="str">
        <f t="shared" si="323"/>
        <v/>
      </c>
      <c r="W640" s="38"/>
      <c r="X640" s="29" t="str">
        <f t="shared" si="304"/>
        <v/>
      </c>
      <c r="Y640" s="6" t="e">
        <f t="shared" si="305"/>
        <v>#N/A</v>
      </c>
      <c r="Z640" s="6" t="e">
        <f t="shared" si="306"/>
        <v>#N/A</v>
      </c>
      <c r="AA640" s="6" t="e">
        <f t="shared" si="307"/>
        <v>#N/A</v>
      </c>
      <c r="AB640" s="6" t="str">
        <f t="shared" si="308"/>
        <v/>
      </c>
      <c r="AC640" s="10">
        <f t="shared" si="309"/>
        <v>1</v>
      </c>
      <c r="AD640" s="6" t="e">
        <f t="shared" si="324"/>
        <v>#N/A</v>
      </c>
      <c r="AE640" s="6" t="e">
        <f t="shared" si="325"/>
        <v>#N/A</v>
      </c>
      <c r="AF640" s="6" t="e">
        <f t="shared" si="310"/>
        <v>#N/A</v>
      </c>
      <c r="AG640" s="6" t="e">
        <f t="shared" si="326"/>
        <v>#N/A</v>
      </c>
      <c r="AH640" s="11" t="str">
        <f t="shared" si="311"/>
        <v xml:space="preserve"> </v>
      </c>
      <c r="AI640" s="6" t="e">
        <f t="shared" si="327"/>
        <v>#N/A</v>
      </c>
      <c r="AJ640" s="6" t="e">
        <f t="shared" si="312"/>
        <v>#N/A</v>
      </c>
      <c r="AK640" s="6" t="e">
        <f t="shared" si="328"/>
        <v>#N/A</v>
      </c>
      <c r="AL640" s="6" t="e">
        <f t="shared" si="299"/>
        <v>#N/A</v>
      </c>
      <c r="AM640" s="6" t="e">
        <f t="shared" si="313"/>
        <v>#N/A</v>
      </c>
      <c r="AN640" s="6" t="e">
        <f t="shared" si="329"/>
        <v>#N/A</v>
      </c>
      <c r="AO640" s="6" t="e">
        <f t="shared" si="300"/>
        <v>#N/A</v>
      </c>
      <c r="AP640" s="6" t="e">
        <f t="shared" si="301"/>
        <v>#N/A</v>
      </c>
      <c r="AQ640" s="6" t="e">
        <f t="shared" si="302"/>
        <v>#N/A</v>
      </c>
      <c r="AR640" s="6">
        <f t="shared" si="314"/>
        <v>0</v>
      </c>
      <c r="AS640" s="6" t="e">
        <f t="shared" si="330"/>
        <v>#N/A</v>
      </c>
      <c r="AT640" s="6" t="str">
        <f t="shared" si="315"/>
        <v/>
      </c>
      <c r="AU640" s="6" t="str">
        <f t="shared" si="316"/>
        <v/>
      </c>
      <c r="AV640" s="6" t="str">
        <f t="shared" si="303"/>
        <v/>
      </c>
      <c r="AW640" s="103"/>
      <c r="BC640" s="3" t="s">
        <v>432</v>
      </c>
    </row>
    <row r="641" spans="1:55" s="12" customFormat="1" ht="13.5" customHeight="1" x14ac:dyDescent="0.2">
      <c r="A641" s="163">
        <v>626</v>
      </c>
      <c r="B641" s="7"/>
      <c r="C641" s="7"/>
      <c r="D641" s="120"/>
      <c r="E641" s="7"/>
      <c r="F641" s="7"/>
      <c r="G641" s="219"/>
      <c r="H641" s="7"/>
      <c r="I641" s="7"/>
      <c r="J641" s="9"/>
      <c r="K641" s="843"/>
      <c r="L641" s="838"/>
      <c r="M641" s="428"/>
      <c r="N641" s="429"/>
      <c r="O641" s="430"/>
      <c r="P641" s="422" t="str">
        <f t="shared" si="317"/>
        <v/>
      </c>
      <c r="Q641" s="422" t="str">
        <f t="shared" si="318"/>
        <v/>
      </c>
      <c r="R641" s="423" t="str">
        <f t="shared" si="319"/>
        <v/>
      </c>
      <c r="S641" s="424" t="str">
        <f t="shared" si="320"/>
        <v/>
      </c>
      <c r="T641" s="425" t="str">
        <f t="shared" si="321"/>
        <v/>
      </c>
      <c r="U641" s="425" t="str">
        <f t="shared" si="322"/>
        <v/>
      </c>
      <c r="V641" s="426" t="str">
        <f t="shared" si="323"/>
        <v/>
      </c>
      <c r="W641" s="38"/>
      <c r="X641" s="29" t="str">
        <f t="shared" si="304"/>
        <v/>
      </c>
      <c r="Y641" s="6" t="e">
        <f t="shared" si="305"/>
        <v>#N/A</v>
      </c>
      <c r="Z641" s="6" t="e">
        <f t="shared" si="306"/>
        <v>#N/A</v>
      </c>
      <c r="AA641" s="6" t="e">
        <f t="shared" si="307"/>
        <v>#N/A</v>
      </c>
      <c r="AB641" s="6" t="str">
        <f t="shared" si="308"/>
        <v/>
      </c>
      <c r="AC641" s="10">
        <f t="shared" si="309"/>
        <v>1</v>
      </c>
      <c r="AD641" s="6" t="e">
        <f t="shared" si="324"/>
        <v>#N/A</v>
      </c>
      <c r="AE641" s="6" t="e">
        <f t="shared" si="325"/>
        <v>#N/A</v>
      </c>
      <c r="AF641" s="6" t="e">
        <f t="shared" si="310"/>
        <v>#N/A</v>
      </c>
      <c r="AG641" s="6" t="e">
        <f t="shared" si="326"/>
        <v>#N/A</v>
      </c>
      <c r="AH641" s="11" t="str">
        <f t="shared" si="311"/>
        <v xml:space="preserve"> </v>
      </c>
      <c r="AI641" s="6" t="e">
        <f t="shared" si="327"/>
        <v>#N/A</v>
      </c>
      <c r="AJ641" s="6" t="e">
        <f t="shared" si="312"/>
        <v>#N/A</v>
      </c>
      <c r="AK641" s="6" t="e">
        <f t="shared" si="328"/>
        <v>#N/A</v>
      </c>
      <c r="AL641" s="6" t="e">
        <f t="shared" ref="AL641:AL704" si="331">VLOOKUP(AE641,$BT$17:$BX$21,2,FALSE)</f>
        <v>#N/A</v>
      </c>
      <c r="AM641" s="6" t="e">
        <f t="shared" si="313"/>
        <v>#N/A</v>
      </c>
      <c r="AN641" s="6" t="e">
        <f t="shared" si="329"/>
        <v>#N/A</v>
      </c>
      <c r="AO641" s="6" t="e">
        <f t="shared" ref="AO641:AO704" si="332">VLOOKUP(AE641,$BT$17:$BX$21,3,FALSE)</f>
        <v>#N/A</v>
      </c>
      <c r="AP641" s="6" t="e">
        <f t="shared" ref="AP641:AP704" si="333">VLOOKUP(AE641,$BT$17:$BX$21,4,FALSE)</f>
        <v>#N/A</v>
      </c>
      <c r="AQ641" s="6" t="e">
        <f t="shared" ref="AQ641:AQ704" si="334">VLOOKUP(AE641,$BT$17:$BX$21,5,FALSE)</f>
        <v>#N/A</v>
      </c>
      <c r="AR641" s="6">
        <f t="shared" si="314"/>
        <v>0</v>
      </c>
      <c r="AS641" s="6" t="e">
        <f t="shared" si="330"/>
        <v>#N/A</v>
      </c>
      <c r="AT641" s="6" t="str">
        <f t="shared" si="315"/>
        <v/>
      </c>
      <c r="AU641" s="6" t="str">
        <f t="shared" si="316"/>
        <v/>
      </c>
      <c r="AV641" s="6" t="str">
        <f t="shared" ref="AV641:AV704" si="335">IF(AT641=AU641,"",1)</f>
        <v/>
      </c>
      <c r="AW641" s="103"/>
      <c r="BC641" s="3" t="s">
        <v>1098</v>
      </c>
    </row>
    <row r="642" spans="1:55" s="12" customFormat="1" ht="13.5" customHeight="1" x14ac:dyDescent="0.2">
      <c r="A642" s="163">
        <v>627</v>
      </c>
      <c r="B642" s="7"/>
      <c r="C642" s="7"/>
      <c r="D642" s="120"/>
      <c r="E642" s="7"/>
      <c r="F642" s="7"/>
      <c r="G642" s="219"/>
      <c r="H642" s="7"/>
      <c r="I642" s="7"/>
      <c r="J642" s="9"/>
      <c r="K642" s="843"/>
      <c r="L642" s="838"/>
      <c r="M642" s="428"/>
      <c r="N642" s="429"/>
      <c r="O642" s="430"/>
      <c r="P642" s="422" t="str">
        <f t="shared" si="317"/>
        <v/>
      </c>
      <c r="Q642" s="422" t="str">
        <f t="shared" si="318"/>
        <v/>
      </c>
      <c r="R642" s="423" t="str">
        <f t="shared" si="319"/>
        <v/>
      </c>
      <c r="S642" s="424" t="str">
        <f t="shared" si="320"/>
        <v/>
      </c>
      <c r="T642" s="425" t="str">
        <f t="shared" si="321"/>
        <v/>
      </c>
      <c r="U642" s="425" t="str">
        <f t="shared" si="322"/>
        <v/>
      </c>
      <c r="V642" s="426" t="str">
        <f t="shared" si="323"/>
        <v/>
      </c>
      <c r="W642" s="38"/>
      <c r="X642" s="29" t="str">
        <f t="shared" si="304"/>
        <v/>
      </c>
      <c r="Y642" s="6" t="e">
        <f t="shared" si="305"/>
        <v>#N/A</v>
      </c>
      <c r="Z642" s="6" t="e">
        <f t="shared" si="306"/>
        <v>#N/A</v>
      </c>
      <c r="AA642" s="6" t="e">
        <f t="shared" si="307"/>
        <v>#N/A</v>
      </c>
      <c r="AB642" s="6" t="str">
        <f t="shared" si="308"/>
        <v/>
      </c>
      <c r="AC642" s="10">
        <f t="shared" si="309"/>
        <v>1</v>
      </c>
      <c r="AD642" s="6" t="e">
        <f t="shared" si="324"/>
        <v>#N/A</v>
      </c>
      <c r="AE642" s="6" t="e">
        <f t="shared" si="325"/>
        <v>#N/A</v>
      </c>
      <c r="AF642" s="6" t="e">
        <f t="shared" si="310"/>
        <v>#N/A</v>
      </c>
      <c r="AG642" s="6" t="e">
        <f t="shared" si="326"/>
        <v>#N/A</v>
      </c>
      <c r="AH642" s="11" t="str">
        <f t="shared" si="311"/>
        <v xml:space="preserve"> </v>
      </c>
      <c r="AI642" s="6" t="e">
        <f t="shared" si="327"/>
        <v>#N/A</v>
      </c>
      <c r="AJ642" s="6" t="e">
        <f t="shared" si="312"/>
        <v>#N/A</v>
      </c>
      <c r="AK642" s="6" t="e">
        <f t="shared" si="328"/>
        <v>#N/A</v>
      </c>
      <c r="AL642" s="6" t="e">
        <f t="shared" si="331"/>
        <v>#N/A</v>
      </c>
      <c r="AM642" s="6" t="e">
        <f t="shared" si="313"/>
        <v>#N/A</v>
      </c>
      <c r="AN642" s="6" t="e">
        <f t="shared" si="329"/>
        <v>#N/A</v>
      </c>
      <c r="AO642" s="6" t="e">
        <f t="shared" si="332"/>
        <v>#N/A</v>
      </c>
      <c r="AP642" s="6" t="e">
        <f t="shared" si="333"/>
        <v>#N/A</v>
      </c>
      <c r="AQ642" s="6" t="e">
        <f t="shared" si="334"/>
        <v>#N/A</v>
      </c>
      <c r="AR642" s="6">
        <f t="shared" si="314"/>
        <v>0</v>
      </c>
      <c r="AS642" s="6" t="e">
        <f t="shared" si="330"/>
        <v>#N/A</v>
      </c>
      <c r="AT642" s="6" t="str">
        <f t="shared" si="315"/>
        <v/>
      </c>
      <c r="AU642" s="6" t="str">
        <f t="shared" si="316"/>
        <v/>
      </c>
      <c r="AV642" s="6" t="str">
        <f t="shared" si="335"/>
        <v/>
      </c>
      <c r="AW642" s="103"/>
      <c r="BC642" s="3" t="s">
        <v>588</v>
      </c>
    </row>
    <row r="643" spans="1:55" s="12" customFormat="1" ht="13.5" customHeight="1" x14ac:dyDescent="0.2">
      <c r="A643" s="163">
        <v>628</v>
      </c>
      <c r="B643" s="7"/>
      <c r="C643" s="7"/>
      <c r="D643" s="120"/>
      <c r="E643" s="7"/>
      <c r="F643" s="7"/>
      <c r="G643" s="219"/>
      <c r="H643" s="7"/>
      <c r="I643" s="7"/>
      <c r="J643" s="9"/>
      <c r="K643" s="843"/>
      <c r="L643" s="838"/>
      <c r="M643" s="428"/>
      <c r="N643" s="429"/>
      <c r="O643" s="430"/>
      <c r="P643" s="422" t="str">
        <f t="shared" si="317"/>
        <v/>
      </c>
      <c r="Q643" s="422" t="str">
        <f t="shared" si="318"/>
        <v/>
      </c>
      <c r="R643" s="423" t="str">
        <f t="shared" si="319"/>
        <v/>
      </c>
      <c r="S643" s="424" t="str">
        <f t="shared" si="320"/>
        <v/>
      </c>
      <c r="T643" s="425" t="str">
        <f t="shared" si="321"/>
        <v/>
      </c>
      <c r="U643" s="425" t="str">
        <f t="shared" si="322"/>
        <v/>
      </c>
      <c r="V643" s="426" t="str">
        <f t="shared" si="323"/>
        <v/>
      </c>
      <c r="W643" s="38"/>
      <c r="X643" s="29" t="str">
        <f t="shared" si="304"/>
        <v/>
      </c>
      <c r="Y643" s="6" t="e">
        <f t="shared" si="305"/>
        <v>#N/A</v>
      </c>
      <c r="Z643" s="6" t="e">
        <f t="shared" si="306"/>
        <v>#N/A</v>
      </c>
      <c r="AA643" s="6" t="e">
        <f t="shared" si="307"/>
        <v>#N/A</v>
      </c>
      <c r="AB643" s="6" t="str">
        <f t="shared" si="308"/>
        <v/>
      </c>
      <c r="AC643" s="10">
        <f t="shared" si="309"/>
        <v>1</v>
      </c>
      <c r="AD643" s="6" t="e">
        <f t="shared" si="324"/>
        <v>#N/A</v>
      </c>
      <c r="AE643" s="6" t="e">
        <f t="shared" si="325"/>
        <v>#N/A</v>
      </c>
      <c r="AF643" s="6" t="e">
        <f t="shared" si="310"/>
        <v>#N/A</v>
      </c>
      <c r="AG643" s="6" t="e">
        <f t="shared" si="326"/>
        <v>#N/A</v>
      </c>
      <c r="AH643" s="11" t="str">
        <f t="shared" si="311"/>
        <v xml:space="preserve"> </v>
      </c>
      <c r="AI643" s="6" t="e">
        <f t="shared" si="327"/>
        <v>#N/A</v>
      </c>
      <c r="AJ643" s="6" t="e">
        <f t="shared" si="312"/>
        <v>#N/A</v>
      </c>
      <c r="AK643" s="6" t="e">
        <f t="shared" si="328"/>
        <v>#N/A</v>
      </c>
      <c r="AL643" s="6" t="e">
        <f t="shared" si="331"/>
        <v>#N/A</v>
      </c>
      <c r="AM643" s="6" t="e">
        <f t="shared" si="313"/>
        <v>#N/A</v>
      </c>
      <c r="AN643" s="6" t="e">
        <f t="shared" si="329"/>
        <v>#N/A</v>
      </c>
      <c r="AO643" s="6" t="e">
        <f t="shared" si="332"/>
        <v>#N/A</v>
      </c>
      <c r="AP643" s="6" t="e">
        <f t="shared" si="333"/>
        <v>#N/A</v>
      </c>
      <c r="AQ643" s="6" t="e">
        <f t="shared" si="334"/>
        <v>#N/A</v>
      </c>
      <c r="AR643" s="6">
        <f t="shared" si="314"/>
        <v>0</v>
      </c>
      <c r="AS643" s="6" t="e">
        <f t="shared" si="330"/>
        <v>#N/A</v>
      </c>
      <c r="AT643" s="6" t="str">
        <f t="shared" si="315"/>
        <v/>
      </c>
      <c r="AU643" s="6" t="str">
        <f t="shared" si="316"/>
        <v/>
      </c>
      <c r="AV643" s="6" t="str">
        <f t="shared" si="335"/>
        <v/>
      </c>
      <c r="AW643" s="103"/>
      <c r="BC643" s="3" t="s">
        <v>468</v>
      </c>
    </row>
    <row r="644" spans="1:55" s="12" customFormat="1" ht="13.5" customHeight="1" x14ac:dyDescent="0.2">
      <c r="A644" s="163">
        <v>629</v>
      </c>
      <c r="B644" s="7"/>
      <c r="C644" s="7"/>
      <c r="D644" s="120"/>
      <c r="E644" s="7"/>
      <c r="F644" s="7"/>
      <c r="G644" s="219"/>
      <c r="H644" s="7"/>
      <c r="I644" s="7"/>
      <c r="J644" s="9"/>
      <c r="K644" s="843"/>
      <c r="L644" s="838"/>
      <c r="M644" s="428"/>
      <c r="N644" s="429"/>
      <c r="O644" s="430"/>
      <c r="P644" s="422" t="str">
        <f t="shared" si="317"/>
        <v/>
      </c>
      <c r="Q644" s="422" t="str">
        <f t="shared" si="318"/>
        <v/>
      </c>
      <c r="R644" s="423" t="str">
        <f t="shared" si="319"/>
        <v/>
      </c>
      <c r="S644" s="424" t="str">
        <f t="shared" si="320"/>
        <v/>
      </c>
      <c r="T644" s="425" t="str">
        <f t="shared" si="321"/>
        <v/>
      </c>
      <c r="U644" s="425" t="str">
        <f t="shared" si="322"/>
        <v/>
      </c>
      <c r="V644" s="426" t="str">
        <f t="shared" si="323"/>
        <v/>
      </c>
      <c r="W644" s="38"/>
      <c r="X644" s="29" t="str">
        <f t="shared" si="304"/>
        <v/>
      </c>
      <c r="Y644" s="6" t="e">
        <f t="shared" si="305"/>
        <v>#N/A</v>
      </c>
      <c r="Z644" s="6" t="e">
        <f t="shared" si="306"/>
        <v>#N/A</v>
      </c>
      <c r="AA644" s="6" t="e">
        <f t="shared" si="307"/>
        <v>#N/A</v>
      </c>
      <c r="AB644" s="6" t="str">
        <f t="shared" si="308"/>
        <v/>
      </c>
      <c r="AC644" s="10">
        <f t="shared" si="309"/>
        <v>1</v>
      </c>
      <c r="AD644" s="6" t="e">
        <f t="shared" si="324"/>
        <v>#N/A</v>
      </c>
      <c r="AE644" s="6" t="e">
        <f t="shared" si="325"/>
        <v>#N/A</v>
      </c>
      <c r="AF644" s="6" t="e">
        <f t="shared" si="310"/>
        <v>#N/A</v>
      </c>
      <c r="AG644" s="6" t="e">
        <f t="shared" si="326"/>
        <v>#N/A</v>
      </c>
      <c r="AH644" s="11" t="str">
        <f t="shared" si="311"/>
        <v xml:space="preserve"> </v>
      </c>
      <c r="AI644" s="6" t="e">
        <f t="shared" si="327"/>
        <v>#N/A</v>
      </c>
      <c r="AJ644" s="6" t="e">
        <f t="shared" si="312"/>
        <v>#N/A</v>
      </c>
      <c r="AK644" s="6" t="e">
        <f t="shared" si="328"/>
        <v>#N/A</v>
      </c>
      <c r="AL644" s="6" t="e">
        <f t="shared" si="331"/>
        <v>#N/A</v>
      </c>
      <c r="AM644" s="6" t="e">
        <f t="shared" si="313"/>
        <v>#N/A</v>
      </c>
      <c r="AN644" s="6" t="e">
        <f t="shared" si="329"/>
        <v>#N/A</v>
      </c>
      <c r="AO644" s="6" t="e">
        <f t="shared" si="332"/>
        <v>#N/A</v>
      </c>
      <c r="AP644" s="6" t="e">
        <f t="shared" si="333"/>
        <v>#N/A</v>
      </c>
      <c r="AQ644" s="6" t="e">
        <f t="shared" si="334"/>
        <v>#N/A</v>
      </c>
      <c r="AR644" s="6">
        <f t="shared" si="314"/>
        <v>0</v>
      </c>
      <c r="AS644" s="6" t="e">
        <f t="shared" si="330"/>
        <v>#N/A</v>
      </c>
      <c r="AT644" s="6" t="str">
        <f t="shared" si="315"/>
        <v/>
      </c>
      <c r="AU644" s="6" t="str">
        <f t="shared" si="316"/>
        <v/>
      </c>
      <c r="AV644" s="6" t="str">
        <f t="shared" si="335"/>
        <v/>
      </c>
      <c r="AW644" s="103"/>
      <c r="BC644" s="3" t="s">
        <v>478</v>
      </c>
    </row>
    <row r="645" spans="1:55" s="12" customFormat="1" ht="13.5" customHeight="1" x14ac:dyDescent="0.2">
      <c r="A645" s="163">
        <v>630</v>
      </c>
      <c r="B645" s="7"/>
      <c r="C645" s="7"/>
      <c r="D645" s="120"/>
      <c r="E645" s="7"/>
      <c r="F645" s="7"/>
      <c r="G645" s="219"/>
      <c r="H645" s="7"/>
      <c r="I645" s="7"/>
      <c r="J645" s="9"/>
      <c r="K645" s="843"/>
      <c r="L645" s="838"/>
      <c r="M645" s="428"/>
      <c r="N645" s="429"/>
      <c r="O645" s="430"/>
      <c r="P645" s="422" t="str">
        <f t="shared" si="317"/>
        <v/>
      </c>
      <c r="Q645" s="422" t="str">
        <f t="shared" si="318"/>
        <v/>
      </c>
      <c r="R645" s="423" t="str">
        <f t="shared" si="319"/>
        <v/>
      </c>
      <c r="S645" s="424" t="str">
        <f t="shared" si="320"/>
        <v/>
      </c>
      <c r="T645" s="425" t="str">
        <f t="shared" si="321"/>
        <v/>
      </c>
      <c r="U645" s="425" t="str">
        <f t="shared" si="322"/>
        <v/>
      </c>
      <c r="V645" s="426" t="str">
        <f t="shared" si="323"/>
        <v/>
      </c>
      <c r="W645" s="38"/>
      <c r="X645" s="29" t="str">
        <f t="shared" si="304"/>
        <v/>
      </c>
      <c r="Y645" s="6" t="e">
        <f t="shared" si="305"/>
        <v>#N/A</v>
      </c>
      <c r="Z645" s="6" t="e">
        <f t="shared" si="306"/>
        <v>#N/A</v>
      </c>
      <c r="AA645" s="6" t="e">
        <f t="shared" si="307"/>
        <v>#N/A</v>
      </c>
      <c r="AB645" s="6" t="str">
        <f t="shared" si="308"/>
        <v/>
      </c>
      <c r="AC645" s="10">
        <f t="shared" si="309"/>
        <v>1</v>
      </c>
      <c r="AD645" s="6" t="e">
        <f t="shared" si="324"/>
        <v>#N/A</v>
      </c>
      <c r="AE645" s="6" t="e">
        <f t="shared" si="325"/>
        <v>#N/A</v>
      </c>
      <c r="AF645" s="6" t="e">
        <f t="shared" si="310"/>
        <v>#N/A</v>
      </c>
      <c r="AG645" s="6" t="e">
        <f t="shared" si="326"/>
        <v>#N/A</v>
      </c>
      <c r="AH645" s="11" t="str">
        <f t="shared" si="311"/>
        <v xml:space="preserve"> </v>
      </c>
      <c r="AI645" s="6" t="e">
        <f t="shared" si="327"/>
        <v>#N/A</v>
      </c>
      <c r="AJ645" s="6" t="e">
        <f t="shared" si="312"/>
        <v>#N/A</v>
      </c>
      <c r="AK645" s="6" t="e">
        <f t="shared" si="328"/>
        <v>#N/A</v>
      </c>
      <c r="AL645" s="6" t="e">
        <f t="shared" si="331"/>
        <v>#N/A</v>
      </c>
      <c r="AM645" s="6" t="e">
        <f t="shared" si="313"/>
        <v>#N/A</v>
      </c>
      <c r="AN645" s="6" t="e">
        <f t="shared" si="329"/>
        <v>#N/A</v>
      </c>
      <c r="AO645" s="6" t="e">
        <f t="shared" si="332"/>
        <v>#N/A</v>
      </c>
      <c r="AP645" s="6" t="e">
        <f t="shared" si="333"/>
        <v>#N/A</v>
      </c>
      <c r="AQ645" s="6" t="e">
        <f t="shared" si="334"/>
        <v>#N/A</v>
      </c>
      <c r="AR645" s="6">
        <f t="shared" si="314"/>
        <v>0</v>
      </c>
      <c r="AS645" s="6" t="e">
        <f t="shared" si="330"/>
        <v>#N/A</v>
      </c>
      <c r="AT645" s="6" t="str">
        <f t="shared" si="315"/>
        <v/>
      </c>
      <c r="AU645" s="6" t="str">
        <f t="shared" si="316"/>
        <v/>
      </c>
      <c r="AV645" s="6" t="str">
        <f t="shared" si="335"/>
        <v/>
      </c>
      <c r="AW645" s="103"/>
      <c r="BC645" s="3" t="s">
        <v>490</v>
      </c>
    </row>
    <row r="646" spans="1:55" s="12" customFormat="1" ht="13.5" customHeight="1" x14ac:dyDescent="0.2">
      <c r="A646" s="163">
        <v>631</v>
      </c>
      <c r="B646" s="7"/>
      <c r="C646" s="7"/>
      <c r="D646" s="120"/>
      <c r="E646" s="7"/>
      <c r="F646" s="7"/>
      <c r="G646" s="219"/>
      <c r="H646" s="7"/>
      <c r="I646" s="7"/>
      <c r="J646" s="9"/>
      <c r="K646" s="843"/>
      <c r="L646" s="838"/>
      <c r="M646" s="428"/>
      <c r="N646" s="429"/>
      <c r="O646" s="430"/>
      <c r="P646" s="422" t="str">
        <f t="shared" si="317"/>
        <v/>
      </c>
      <c r="Q646" s="422" t="str">
        <f t="shared" si="318"/>
        <v/>
      </c>
      <c r="R646" s="423" t="str">
        <f t="shared" si="319"/>
        <v/>
      </c>
      <c r="S646" s="424" t="str">
        <f t="shared" si="320"/>
        <v/>
      </c>
      <c r="T646" s="425" t="str">
        <f t="shared" si="321"/>
        <v/>
      </c>
      <c r="U646" s="425" t="str">
        <f t="shared" si="322"/>
        <v/>
      </c>
      <c r="V646" s="426" t="str">
        <f t="shared" si="323"/>
        <v/>
      </c>
      <c r="W646" s="38"/>
      <c r="X646" s="29" t="str">
        <f t="shared" si="304"/>
        <v/>
      </c>
      <c r="Y646" s="6" t="e">
        <f t="shared" si="305"/>
        <v>#N/A</v>
      </c>
      <c r="Z646" s="6" t="e">
        <f t="shared" si="306"/>
        <v>#N/A</v>
      </c>
      <c r="AA646" s="6" t="e">
        <f t="shared" si="307"/>
        <v>#N/A</v>
      </c>
      <c r="AB646" s="6" t="str">
        <f t="shared" si="308"/>
        <v/>
      </c>
      <c r="AC646" s="10">
        <f t="shared" si="309"/>
        <v>1</v>
      </c>
      <c r="AD646" s="6" t="e">
        <f t="shared" si="324"/>
        <v>#N/A</v>
      </c>
      <c r="AE646" s="6" t="e">
        <f t="shared" si="325"/>
        <v>#N/A</v>
      </c>
      <c r="AF646" s="6" t="e">
        <f t="shared" si="310"/>
        <v>#N/A</v>
      </c>
      <c r="AG646" s="6" t="e">
        <f t="shared" si="326"/>
        <v>#N/A</v>
      </c>
      <c r="AH646" s="11" t="str">
        <f t="shared" si="311"/>
        <v xml:space="preserve"> </v>
      </c>
      <c r="AI646" s="6" t="e">
        <f t="shared" si="327"/>
        <v>#N/A</v>
      </c>
      <c r="AJ646" s="6" t="e">
        <f t="shared" si="312"/>
        <v>#N/A</v>
      </c>
      <c r="AK646" s="6" t="e">
        <f t="shared" si="328"/>
        <v>#N/A</v>
      </c>
      <c r="AL646" s="6" t="e">
        <f t="shared" si="331"/>
        <v>#N/A</v>
      </c>
      <c r="AM646" s="6" t="e">
        <f t="shared" si="313"/>
        <v>#N/A</v>
      </c>
      <c r="AN646" s="6" t="e">
        <f t="shared" si="329"/>
        <v>#N/A</v>
      </c>
      <c r="AO646" s="6" t="e">
        <f t="shared" si="332"/>
        <v>#N/A</v>
      </c>
      <c r="AP646" s="6" t="e">
        <f t="shared" si="333"/>
        <v>#N/A</v>
      </c>
      <c r="AQ646" s="6" t="e">
        <f t="shared" si="334"/>
        <v>#N/A</v>
      </c>
      <c r="AR646" s="6">
        <f t="shared" si="314"/>
        <v>0</v>
      </c>
      <c r="AS646" s="6" t="e">
        <f t="shared" si="330"/>
        <v>#N/A</v>
      </c>
      <c r="AT646" s="6" t="str">
        <f t="shared" si="315"/>
        <v/>
      </c>
      <c r="AU646" s="6" t="str">
        <f t="shared" si="316"/>
        <v/>
      </c>
      <c r="AV646" s="6" t="str">
        <f t="shared" si="335"/>
        <v/>
      </c>
      <c r="AW646" s="103"/>
      <c r="BC646" s="3" t="s">
        <v>587</v>
      </c>
    </row>
    <row r="647" spans="1:55" s="12" customFormat="1" ht="13.5" customHeight="1" x14ac:dyDescent="0.2">
      <c r="A647" s="163">
        <v>632</v>
      </c>
      <c r="B647" s="7"/>
      <c r="C647" s="7"/>
      <c r="D647" s="120"/>
      <c r="E647" s="7"/>
      <c r="F647" s="7"/>
      <c r="G647" s="219"/>
      <c r="H647" s="7"/>
      <c r="I647" s="7"/>
      <c r="J647" s="9"/>
      <c r="K647" s="843"/>
      <c r="L647" s="838"/>
      <c r="M647" s="428"/>
      <c r="N647" s="429"/>
      <c r="O647" s="430"/>
      <c r="P647" s="422" t="str">
        <f t="shared" si="317"/>
        <v/>
      </c>
      <c r="Q647" s="422" t="str">
        <f t="shared" si="318"/>
        <v/>
      </c>
      <c r="R647" s="423" t="str">
        <f t="shared" si="319"/>
        <v/>
      </c>
      <c r="S647" s="424" t="str">
        <f t="shared" si="320"/>
        <v/>
      </c>
      <c r="T647" s="425" t="str">
        <f t="shared" si="321"/>
        <v/>
      </c>
      <c r="U647" s="425" t="str">
        <f t="shared" si="322"/>
        <v/>
      </c>
      <c r="V647" s="426" t="str">
        <f t="shared" si="323"/>
        <v/>
      </c>
      <c r="W647" s="38"/>
      <c r="X647" s="29" t="str">
        <f t="shared" si="304"/>
        <v/>
      </c>
      <c r="Y647" s="6" t="e">
        <f t="shared" si="305"/>
        <v>#N/A</v>
      </c>
      <c r="Z647" s="6" t="e">
        <f t="shared" si="306"/>
        <v>#N/A</v>
      </c>
      <c r="AA647" s="6" t="e">
        <f t="shared" si="307"/>
        <v>#N/A</v>
      </c>
      <c r="AB647" s="6" t="str">
        <f t="shared" si="308"/>
        <v/>
      </c>
      <c r="AC647" s="10">
        <f t="shared" si="309"/>
        <v>1</v>
      </c>
      <c r="AD647" s="6" t="e">
        <f t="shared" si="324"/>
        <v>#N/A</v>
      </c>
      <c r="AE647" s="6" t="e">
        <f t="shared" si="325"/>
        <v>#N/A</v>
      </c>
      <c r="AF647" s="6" t="e">
        <f t="shared" si="310"/>
        <v>#N/A</v>
      </c>
      <c r="AG647" s="6" t="e">
        <f t="shared" si="326"/>
        <v>#N/A</v>
      </c>
      <c r="AH647" s="11" t="str">
        <f t="shared" si="311"/>
        <v xml:space="preserve"> </v>
      </c>
      <c r="AI647" s="6" t="e">
        <f t="shared" si="327"/>
        <v>#N/A</v>
      </c>
      <c r="AJ647" s="6" t="e">
        <f t="shared" si="312"/>
        <v>#N/A</v>
      </c>
      <c r="AK647" s="6" t="e">
        <f t="shared" si="328"/>
        <v>#N/A</v>
      </c>
      <c r="AL647" s="6" t="e">
        <f t="shared" si="331"/>
        <v>#N/A</v>
      </c>
      <c r="AM647" s="6" t="e">
        <f t="shared" si="313"/>
        <v>#N/A</v>
      </c>
      <c r="AN647" s="6" t="e">
        <f t="shared" si="329"/>
        <v>#N/A</v>
      </c>
      <c r="AO647" s="6" t="e">
        <f t="shared" si="332"/>
        <v>#N/A</v>
      </c>
      <c r="AP647" s="6" t="e">
        <f t="shared" si="333"/>
        <v>#N/A</v>
      </c>
      <c r="AQ647" s="6" t="e">
        <f t="shared" si="334"/>
        <v>#N/A</v>
      </c>
      <c r="AR647" s="6">
        <f t="shared" si="314"/>
        <v>0</v>
      </c>
      <c r="AS647" s="6" t="e">
        <f t="shared" si="330"/>
        <v>#N/A</v>
      </c>
      <c r="AT647" s="6" t="str">
        <f t="shared" si="315"/>
        <v/>
      </c>
      <c r="AU647" s="6" t="str">
        <f t="shared" si="316"/>
        <v/>
      </c>
      <c r="AV647" s="6" t="str">
        <f t="shared" si="335"/>
        <v/>
      </c>
      <c r="AW647" s="103"/>
      <c r="BC647" s="3" t="s">
        <v>467</v>
      </c>
    </row>
    <row r="648" spans="1:55" s="12" customFormat="1" ht="13.5" customHeight="1" x14ac:dyDescent="0.2">
      <c r="A648" s="163">
        <v>633</v>
      </c>
      <c r="B648" s="7"/>
      <c r="C648" s="7"/>
      <c r="D648" s="120"/>
      <c r="E648" s="7"/>
      <c r="F648" s="7"/>
      <c r="G648" s="219"/>
      <c r="H648" s="7"/>
      <c r="I648" s="7"/>
      <c r="J648" s="9"/>
      <c r="K648" s="843"/>
      <c r="L648" s="838"/>
      <c r="M648" s="428"/>
      <c r="N648" s="429"/>
      <c r="O648" s="430"/>
      <c r="P648" s="422" t="str">
        <f t="shared" si="317"/>
        <v/>
      </c>
      <c r="Q648" s="422" t="str">
        <f t="shared" si="318"/>
        <v/>
      </c>
      <c r="R648" s="423" t="str">
        <f t="shared" si="319"/>
        <v/>
      </c>
      <c r="S648" s="424" t="str">
        <f t="shared" si="320"/>
        <v/>
      </c>
      <c r="T648" s="425" t="str">
        <f t="shared" si="321"/>
        <v/>
      </c>
      <c r="U648" s="425" t="str">
        <f t="shared" si="322"/>
        <v/>
      </c>
      <c r="V648" s="426" t="str">
        <f t="shared" si="323"/>
        <v/>
      </c>
      <c r="W648" s="38"/>
      <c r="X648" s="29" t="str">
        <f t="shared" si="304"/>
        <v/>
      </c>
      <c r="Y648" s="6" t="e">
        <f t="shared" si="305"/>
        <v>#N/A</v>
      </c>
      <c r="Z648" s="6" t="e">
        <f t="shared" si="306"/>
        <v>#N/A</v>
      </c>
      <c r="AA648" s="6" t="e">
        <f t="shared" si="307"/>
        <v>#N/A</v>
      </c>
      <c r="AB648" s="6" t="str">
        <f t="shared" si="308"/>
        <v/>
      </c>
      <c r="AC648" s="10">
        <f t="shared" si="309"/>
        <v>1</v>
      </c>
      <c r="AD648" s="6" t="e">
        <f t="shared" si="324"/>
        <v>#N/A</v>
      </c>
      <c r="AE648" s="6" t="e">
        <f t="shared" si="325"/>
        <v>#N/A</v>
      </c>
      <c r="AF648" s="6" t="e">
        <f t="shared" si="310"/>
        <v>#N/A</v>
      </c>
      <c r="AG648" s="6" t="e">
        <f t="shared" si="326"/>
        <v>#N/A</v>
      </c>
      <c r="AH648" s="11" t="str">
        <f t="shared" si="311"/>
        <v xml:space="preserve"> </v>
      </c>
      <c r="AI648" s="6" t="e">
        <f t="shared" si="327"/>
        <v>#N/A</v>
      </c>
      <c r="AJ648" s="6" t="e">
        <f t="shared" si="312"/>
        <v>#N/A</v>
      </c>
      <c r="AK648" s="6" t="e">
        <f t="shared" si="328"/>
        <v>#N/A</v>
      </c>
      <c r="AL648" s="6" t="e">
        <f t="shared" si="331"/>
        <v>#N/A</v>
      </c>
      <c r="AM648" s="6" t="e">
        <f t="shared" si="313"/>
        <v>#N/A</v>
      </c>
      <c r="AN648" s="6" t="e">
        <f t="shared" si="329"/>
        <v>#N/A</v>
      </c>
      <c r="AO648" s="6" t="e">
        <f t="shared" si="332"/>
        <v>#N/A</v>
      </c>
      <c r="AP648" s="6" t="e">
        <f t="shared" si="333"/>
        <v>#N/A</v>
      </c>
      <c r="AQ648" s="6" t="e">
        <f t="shared" si="334"/>
        <v>#N/A</v>
      </c>
      <c r="AR648" s="6">
        <f t="shared" si="314"/>
        <v>0</v>
      </c>
      <c r="AS648" s="6" t="e">
        <f t="shared" si="330"/>
        <v>#N/A</v>
      </c>
      <c r="AT648" s="6" t="str">
        <f t="shared" si="315"/>
        <v/>
      </c>
      <c r="AU648" s="6" t="str">
        <f t="shared" si="316"/>
        <v/>
      </c>
      <c r="AV648" s="6" t="str">
        <f t="shared" si="335"/>
        <v/>
      </c>
      <c r="AW648" s="103"/>
      <c r="BC648" s="3" t="s">
        <v>477</v>
      </c>
    </row>
    <row r="649" spans="1:55" s="12" customFormat="1" ht="13.5" customHeight="1" x14ac:dyDescent="0.2">
      <c r="A649" s="163">
        <v>634</v>
      </c>
      <c r="B649" s="7"/>
      <c r="C649" s="7"/>
      <c r="D649" s="120"/>
      <c r="E649" s="7"/>
      <c r="F649" s="7"/>
      <c r="G649" s="219"/>
      <c r="H649" s="7"/>
      <c r="I649" s="7"/>
      <c r="J649" s="9"/>
      <c r="K649" s="843"/>
      <c r="L649" s="838"/>
      <c r="M649" s="428"/>
      <c r="N649" s="429"/>
      <c r="O649" s="430"/>
      <c r="P649" s="422" t="str">
        <f t="shared" si="317"/>
        <v/>
      </c>
      <c r="Q649" s="422" t="str">
        <f t="shared" si="318"/>
        <v/>
      </c>
      <c r="R649" s="423" t="str">
        <f t="shared" si="319"/>
        <v/>
      </c>
      <c r="S649" s="424" t="str">
        <f t="shared" si="320"/>
        <v/>
      </c>
      <c r="T649" s="425" t="str">
        <f t="shared" si="321"/>
        <v/>
      </c>
      <c r="U649" s="425" t="str">
        <f t="shared" si="322"/>
        <v/>
      </c>
      <c r="V649" s="426" t="str">
        <f t="shared" si="323"/>
        <v/>
      </c>
      <c r="W649" s="38"/>
      <c r="X649" s="29" t="str">
        <f t="shared" si="304"/>
        <v/>
      </c>
      <c r="Y649" s="6" t="e">
        <f t="shared" si="305"/>
        <v>#N/A</v>
      </c>
      <c r="Z649" s="6" t="e">
        <f t="shared" si="306"/>
        <v>#N/A</v>
      </c>
      <c r="AA649" s="6" t="e">
        <f t="shared" si="307"/>
        <v>#N/A</v>
      </c>
      <c r="AB649" s="6" t="str">
        <f t="shared" si="308"/>
        <v/>
      </c>
      <c r="AC649" s="10">
        <f t="shared" si="309"/>
        <v>1</v>
      </c>
      <c r="AD649" s="6" t="e">
        <f t="shared" si="324"/>
        <v>#N/A</v>
      </c>
      <c r="AE649" s="6" t="e">
        <f t="shared" si="325"/>
        <v>#N/A</v>
      </c>
      <c r="AF649" s="6" t="e">
        <f t="shared" si="310"/>
        <v>#N/A</v>
      </c>
      <c r="AG649" s="6" t="e">
        <f t="shared" si="326"/>
        <v>#N/A</v>
      </c>
      <c r="AH649" s="11" t="str">
        <f t="shared" si="311"/>
        <v xml:space="preserve"> </v>
      </c>
      <c r="AI649" s="6" t="e">
        <f t="shared" si="327"/>
        <v>#N/A</v>
      </c>
      <c r="AJ649" s="6" t="e">
        <f t="shared" si="312"/>
        <v>#N/A</v>
      </c>
      <c r="AK649" s="6" t="e">
        <f t="shared" si="328"/>
        <v>#N/A</v>
      </c>
      <c r="AL649" s="6" t="e">
        <f t="shared" si="331"/>
        <v>#N/A</v>
      </c>
      <c r="AM649" s="6" t="e">
        <f t="shared" si="313"/>
        <v>#N/A</v>
      </c>
      <c r="AN649" s="6" t="e">
        <f t="shared" si="329"/>
        <v>#N/A</v>
      </c>
      <c r="AO649" s="6" t="e">
        <f t="shared" si="332"/>
        <v>#N/A</v>
      </c>
      <c r="AP649" s="6" t="e">
        <f t="shared" si="333"/>
        <v>#N/A</v>
      </c>
      <c r="AQ649" s="6" t="e">
        <f t="shared" si="334"/>
        <v>#N/A</v>
      </c>
      <c r="AR649" s="6">
        <f t="shared" si="314"/>
        <v>0</v>
      </c>
      <c r="AS649" s="6" t="e">
        <f t="shared" si="330"/>
        <v>#N/A</v>
      </c>
      <c r="AT649" s="6" t="str">
        <f t="shared" si="315"/>
        <v/>
      </c>
      <c r="AU649" s="6" t="str">
        <f t="shared" si="316"/>
        <v/>
      </c>
      <c r="AV649" s="6" t="str">
        <f t="shared" si="335"/>
        <v/>
      </c>
      <c r="AW649" s="103"/>
      <c r="BC649" s="3" t="s">
        <v>489</v>
      </c>
    </row>
    <row r="650" spans="1:55" s="12" customFormat="1" ht="13.5" customHeight="1" x14ac:dyDescent="0.2">
      <c r="A650" s="163">
        <v>635</v>
      </c>
      <c r="B650" s="7"/>
      <c r="C650" s="7"/>
      <c r="D650" s="120"/>
      <c r="E650" s="7"/>
      <c r="F650" s="7"/>
      <c r="G650" s="219"/>
      <c r="H650" s="7"/>
      <c r="I650" s="7"/>
      <c r="J650" s="9"/>
      <c r="K650" s="843"/>
      <c r="L650" s="838"/>
      <c r="M650" s="428"/>
      <c r="N650" s="429"/>
      <c r="O650" s="430"/>
      <c r="P650" s="422" t="str">
        <f t="shared" si="317"/>
        <v/>
      </c>
      <c r="Q650" s="422" t="str">
        <f t="shared" si="318"/>
        <v/>
      </c>
      <c r="R650" s="423" t="str">
        <f t="shared" si="319"/>
        <v/>
      </c>
      <c r="S650" s="424" t="str">
        <f t="shared" si="320"/>
        <v/>
      </c>
      <c r="T650" s="425" t="str">
        <f t="shared" si="321"/>
        <v/>
      </c>
      <c r="U650" s="425" t="str">
        <f t="shared" si="322"/>
        <v/>
      </c>
      <c r="V650" s="426" t="str">
        <f t="shared" si="323"/>
        <v/>
      </c>
      <c r="W650" s="38"/>
      <c r="X650" s="29" t="str">
        <f t="shared" si="304"/>
        <v/>
      </c>
      <c r="Y650" s="6" t="e">
        <f t="shared" si="305"/>
        <v>#N/A</v>
      </c>
      <c r="Z650" s="6" t="e">
        <f t="shared" si="306"/>
        <v>#N/A</v>
      </c>
      <c r="AA650" s="6" t="e">
        <f t="shared" si="307"/>
        <v>#N/A</v>
      </c>
      <c r="AB650" s="6" t="str">
        <f t="shared" si="308"/>
        <v/>
      </c>
      <c r="AC650" s="10">
        <f t="shared" si="309"/>
        <v>1</v>
      </c>
      <c r="AD650" s="6" t="e">
        <f t="shared" si="324"/>
        <v>#N/A</v>
      </c>
      <c r="AE650" s="6" t="e">
        <f t="shared" si="325"/>
        <v>#N/A</v>
      </c>
      <c r="AF650" s="6" t="e">
        <f t="shared" si="310"/>
        <v>#N/A</v>
      </c>
      <c r="AG650" s="6" t="e">
        <f t="shared" si="326"/>
        <v>#N/A</v>
      </c>
      <c r="AH650" s="11" t="str">
        <f t="shared" si="311"/>
        <v xml:space="preserve"> </v>
      </c>
      <c r="AI650" s="6" t="e">
        <f t="shared" si="327"/>
        <v>#N/A</v>
      </c>
      <c r="AJ650" s="6" t="e">
        <f t="shared" si="312"/>
        <v>#N/A</v>
      </c>
      <c r="AK650" s="6" t="e">
        <f t="shared" si="328"/>
        <v>#N/A</v>
      </c>
      <c r="AL650" s="6" t="e">
        <f t="shared" si="331"/>
        <v>#N/A</v>
      </c>
      <c r="AM650" s="6" t="e">
        <f t="shared" si="313"/>
        <v>#N/A</v>
      </c>
      <c r="AN650" s="6" t="e">
        <f t="shared" si="329"/>
        <v>#N/A</v>
      </c>
      <c r="AO650" s="6" t="e">
        <f t="shared" si="332"/>
        <v>#N/A</v>
      </c>
      <c r="AP650" s="6" t="e">
        <f t="shared" si="333"/>
        <v>#N/A</v>
      </c>
      <c r="AQ650" s="6" t="e">
        <f t="shared" si="334"/>
        <v>#N/A</v>
      </c>
      <c r="AR650" s="6">
        <f t="shared" si="314"/>
        <v>0</v>
      </c>
      <c r="AS650" s="6" t="e">
        <f t="shared" si="330"/>
        <v>#N/A</v>
      </c>
      <c r="AT650" s="6" t="str">
        <f t="shared" si="315"/>
        <v/>
      </c>
      <c r="AU650" s="6" t="str">
        <f t="shared" si="316"/>
        <v/>
      </c>
      <c r="AV650" s="6" t="str">
        <f t="shared" si="335"/>
        <v/>
      </c>
      <c r="AW650" s="103"/>
      <c r="BC650" s="3" t="s">
        <v>1095</v>
      </c>
    </row>
    <row r="651" spans="1:55" s="12" customFormat="1" ht="13.5" customHeight="1" x14ac:dyDescent="0.2">
      <c r="A651" s="163">
        <v>636</v>
      </c>
      <c r="B651" s="7"/>
      <c r="C651" s="7"/>
      <c r="D651" s="120"/>
      <c r="E651" s="7"/>
      <c r="F651" s="7"/>
      <c r="G651" s="219"/>
      <c r="H651" s="7"/>
      <c r="I651" s="7"/>
      <c r="J651" s="9"/>
      <c r="K651" s="843"/>
      <c r="L651" s="838"/>
      <c r="M651" s="428"/>
      <c r="N651" s="429"/>
      <c r="O651" s="430"/>
      <c r="P651" s="422" t="str">
        <f t="shared" si="317"/>
        <v/>
      </c>
      <c r="Q651" s="422" t="str">
        <f t="shared" si="318"/>
        <v/>
      </c>
      <c r="R651" s="423" t="str">
        <f t="shared" si="319"/>
        <v/>
      </c>
      <c r="S651" s="424" t="str">
        <f t="shared" si="320"/>
        <v/>
      </c>
      <c r="T651" s="425" t="str">
        <f t="shared" si="321"/>
        <v/>
      </c>
      <c r="U651" s="425" t="str">
        <f t="shared" si="322"/>
        <v/>
      </c>
      <c r="V651" s="426" t="str">
        <f t="shared" si="323"/>
        <v/>
      </c>
      <c r="W651" s="38"/>
      <c r="X651" s="29" t="str">
        <f t="shared" si="304"/>
        <v/>
      </c>
      <c r="Y651" s="6" t="e">
        <f t="shared" si="305"/>
        <v>#N/A</v>
      </c>
      <c r="Z651" s="6" t="e">
        <f t="shared" si="306"/>
        <v>#N/A</v>
      </c>
      <c r="AA651" s="6" t="e">
        <f t="shared" si="307"/>
        <v>#N/A</v>
      </c>
      <c r="AB651" s="6" t="str">
        <f t="shared" si="308"/>
        <v/>
      </c>
      <c r="AC651" s="10">
        <f t="shared" si="309"/>
        <v>1</v>
      </c>
      <c r="AD651" s="6" t="e">
        <f t="shared" si="324"/>
        <v>#N/A</v>
      </c>
      <c r="AE651" s="6" t="e">
        <f t="shared" si="325"/>
        <v>#N/A</v>
      </c>
      <c r="AF651" s="6" t="e">
        <f t="shared" si="310"/>
        <v>#N/A</v>
      </c>
      <c r="AG651" s="6" t="e">
        <f t="shared" si="326"/>
        <v>#N/A</v>
      </c>
      <c r="AH651" s="11" t="str">
        <f t="shared" si="311"/>
        <v xml:space="preserve"> </v>
      </c>
      <c r="AI651" s="6" t="e">
        <f t="shared" si="327"/>
        <v>#N/A</v>
      </c>
      <c r="AJ651" s="6" t="e">
        <f t="shared" si="312"/>
        <v>#N/A</v>
      </c>
      <c r="AK651" s="6" t="e">
        <f t="shared" si="328"/>
        <v>#N/A</v>
      </c>
      <c r="AL651" s="6" t="e">
        <f t="shared" si="331"/>
        <v>#N/A</v>
      </c>
      <c r="AM651" s="6" t="e">
        <f t="shared" si="313"/>
        <v>#N/A</v>
      </c>
      <c r="AN651" s="6" t="e">
        <f t="shared" si="329"/>
        <v>#N/A</v>
      </c>
      <c r="AO651" s="6" t="e">
        <f t="shared" si="332"/>
        <v>#N/A</v>
      </c>
      <c r="AP651" s="6" t="e">
        <f t="shared" si="333"/>
        <v>#N/A</v>
      </c>
      <c r="AQ651" s="6" t="e">
        <f t="shared" si="334"/>
        <v>#N/A</v>
      </c>
      <c r="AR651" s="6">
        <f t="shared" si="314"/>
        <v>0</v>
      </c>
      <c r="AS651" s="6" t="e">
        <f t="shared" si="330"/>
        <v>#N/A</v>
      </c>
      <c r="AT651" s="6" t="str">
        <f t="shared" si="315"/>
        <v/>
      </c>
      <c r="AU651" s="6" t="str">
        <f t="shared" si="316"/>
        <v/>
      </c>
      <c r="AV651" s="6" t="str">
        <f t="shared" si="335"/>
        <v/>
      </c>
      <c r="AW651" s="103"/>
      <c r="BC651" s="3" t="s">
        <v>1091</v>
      </c>
    </row>
    <row r="652" spans="1:55" s="12" customFormat="1" ht="13.5" customHeight="1" x14ac:dyDescent="0.2">
      <c r="A652" s="163">
        <v>637</v>
      </c>
      <c r="B652" s="7"/>
      <c r="C652" s="7"/>
      <c r="D652" s="120"/>
      <c r="E652" s="7"/>
      <c r="F652" s="7"/>
      <c r="G652" s="219"/>
      <c r="H652" s="7"/>
      <c r="I652" s="7"/>
      <c r="J652" s="9"/>
      <c r="K652" s="843"/>
      <c r="L652" s="838"/>
      <c r="M652" s="428"/>
      <c r="N652" s="429"/>
      <c r="O652" s="430"/>
      <c r="P652" s="422" t="str">
        <f t="shared" si="317"/>
        <v/>
      </c>
      <c r="Q652" s="422" t="str">
        <f t="shared" si="318"/>
        <v/>
      </c>
      <c r="R652" s="423" t="str">
        <f t="shared" si="319"/>
        <v/>
      </c>
      <c r="S652" s="424" t="str">
        <f t="shared" si="320"/>
        <v/>
      </c>
      <c r="T652" s="425" t="str">
        <f t="shared" si="321"/>
        <v/>
      </c>
      <c r="U652" s="425" t="str">
        <f t="shared" si="322"/>
        <v/>
      </c>
      <c r="V652" s="426" t="str">
        <f t="shared" si="323"/>
        <v/>
      </c>
      <c r="W652" s="38"/>
      <c r="X652" s="29" t="str">
        <f t="shared" si="304"/>
        <v/>
      </c>
      <c r="Y652" s="6" t="e">
        <f t="shared" si="305"/>
        <v>#N/A</v>
      </c>
      <c r="Z652" s="6" t="e">
        <f t="shared" si="306"/>
        <v>#N/A</v>
      </c>
      <c r="AA652" s="6" t="e">
        <f t="shared" si="307"/>
        <v>#N/A</v>
      </c>
      <c r="AB652" s="6" t="str">
        <f t="shared" si="308"/>
        <v/>
      </c>
      <c r="AC652" s="10">
        <f t="shared" si="309"/>
        <v>1</v>
      </c>
      <c r="AD652" s="6" t="e">
        <f t="shared" si="324"/>
        <v>#N/A</v>
      </c>
      <c r="AE652" s="6" t="e">
        <f t="shared" si="325"/>
        <v>#N/A</v>
      </c>
      <c r="AF652" s="6" t="e">
        <f t="shared" si="310"/>
        <v>#N/A</v>
      </c>
      <c r="AG652" s="6" t="e">
        <f t="shared" si="326"/>
        <v>#N/A</v>
      </c>
      <c r="AH652" s="11" t="str">
        <f t="shared" si="311"/>
        <v xml:space="preserve"> </v>
      </c>
      <c r="AI652" s="6" t="e">
        <f t="shared" si="327"/>
        <v>#N/A</v>
      </c>
      <c r="AJ652" s="6" t="e">
        <f t="shared" si="312"/>
        <v>#N/A</v>
      </c>
      <c r="AK652" s="6" t="e">
        <f t="shared" si="328"/>
        <v>#N/A</v>
      </c>
      <c r="AL652" s="6" t="e">
        <f t="shared" si="331"/>
        <v>#N/A</v>
      </c>
      <c r="AM652" s="6" t="e">
        <f t="shared" si="313"/>
        <v>#N/A</v>
      </c>
      <c r="AN652" s="6" t="e">
        <f t="shared" si="329"/>
        <v>#N/A</v>
      </c>
      <c r="AO652" s="6" t="e">
        <f t="shared" si="332"/>
        <v>#N/A</v>
      </c>
      <c r="AP652" s="6" t="e">
        <f t="shared" si="333"/>
        <v>#N/A</v>
      </c>
      <c r="AQ652" s="6" t="e">
        <f t="shared" si="334"/>
        <v>#N/A</v>
      </c>
      <c r="AR652" s="6">
        <f t="shared" si="314"/>
        <v>0</v>
      </c>
      <c r="AS652" s="6" t="e">
        <f t="shared" si="330"/>
        <v>#N/A</v>
      </c>
      <c r="AT652" s="6" t="str">
        <f t="shared" si="315"/>
        <v/>
      </c>
      <c r="AU652" s="6" t="str">
        <f t="shared" si="316"/>
        <v/>
      </c>
      <c r="AV652" s="6" t="str">
        <f t="shared" si="335"/>
        <v/>
      </c>
      <c r="AW652" s="103"/>
      <c r="BC652" s="3" t="s">
        <v>514</v>
      </c>
    </row>
    <row r="653" spans="1:55" s="12" customFormat="1" ht="13.5" customHeight="1" x14ac:dyDescent="0.2">
      <c r="A653" s="163">
        <v>638</v>
      </c>
      <c r="B653" s="7"/>
      <c r="C653" s="7"/>
      <c r="D653" s="120"/>
      <c r="E653" s="7"/>
      <c r="F653" s="7"/>
      <c r="G653" s="219"/>
      <c r="H653" s="7"/>
      <c r="I653" s="7"/>
      <c r="J653" s="9"/>
      <c r="K653" s="843"/>
      <c r="L653" s="838"/>
      <c r="M653" s="428"/>
      <c r="N653" s="429"/>
      <c r="O653" s="430"/>
      <c r="P653" s="422" t="str">
        <f t="shared" si="317"/>
        <v/>
      </c>
      <c r="Q653" s="422" t="str">
        <f t="shared" si="318"/>
        <v/>
      </c>
      <c r="R653" s="423" t="str">
        <f t="shared" si="319"/>
        <v/>
      </c>
      <c r="S653" s="424" t="str">
        <f t="shared" si="320"/>
        <v/>
      </c>
      <c r="T653" s="425" t="str">
        <f t="shared" si="321"/>
        <v/>
      </c>
      <c r="U653" s="425" t="str">
        <f t="shared" si="322"/>
        <v/>
      </c>
      <c r="V653" s="426" t="str">
        <f t="shared" si="323"/>
        <v/>
      </c>
      <c r="W653" s="38"/>
      <c r="X653" s="29" t="str">
        <f t="shared" si="304"/>
        <v/>
      </c>
      <c r="Y653" s="6" t="e">
        <f t="shared" si="305"/>
        <v>#N/A</v>
      </c>
      <c r="Z653" s="6" t="e">
        <f t="shared" si="306"/>
        <v>#N/A</v>
      </c>
      <c r="AA653" s="6" t="e">
        <f t="shared" si="307"/>
        <v>#N/A</v>
      </c>
      <c r="AB653" s="6" t="str">
        <f t="shared" si="308"/>
        <v/>
      </c>
      <c r="AC653" s="10">
        <f t="shared" si="309"/>
        <v>1</v>
      </c>
      <c r="AD653" s="6" t="e">
        <f t="shared" si="324"/>
        <v>#N/A</v>
      </c>
      <c r="AE653" s="6" t="e">
        <f t="shared" si="325"/>
        <v>#N/A</v>
      </c>
      <c r="AF653" s="6" t="e">
        <f t="shared" si="310"/>
        <v>#N/A</v>
      </c>
      <c r="AG653" s="6" t="e">
        <f t="shared" si="326"/>
        <v>#N/A</v>
      </c>
      <c r="AH653" s="11" t="str">
        <f t="shared" si="311"/>
        <v xml:space="preserve"> </v>
      </c>
      <c r="AI653" s="6" t="e">
        <f t="shared" si="327"/>
        <v>#N/A</v>
      </c>
      <c r="AJ653" s="6" t="e">
        <f t="shared" si="312"/>
        <v>#N/A</v>
      </c>
      <c r="AK653" s="6" t="e">
        <f t="shared" si="328"/>
        <v>#N/A</v>
      </c>
      <c r="AL653" s="6" t="e">
        <f t="shared" si="331"/>
        <v>#N/A</v>
      </c>
      <c r="AM653" s="6" t="e">
        <f t="shared" si="313"/>
        <v>#N/A</v>
      </c>
      <c r="AN653" s="6" t="e">
        <f t="shared" si="329"/>
        <v>#N/A</v>
      </c>
      <c r="AO653" s="6" t="e">
        <f t="shared" si="332"/>
        <v>#N/A</v>
      </c>
      <c r="AP653" s="6" t="e">
        <f t="shared" si="333"/>
        <v>#N/A</v>
      </c>
      <c r="AQ653" s="6" t="e">
        <f t="shared" si="334"/>
        <v>#N/A</v>
      </c>
      <c r="AR653" s="6">
        <f t="shared" si="314"/>
        <v>0</v>
      </c>
      <c r="AS653" s="6" t="e">
        <f t="shared" si="330"/>
        <v>#N/A</v>
      </c>
      <c r="AT653" s="6" t="str">
        <f t="shared" si="315"/>
        <v/>
      </c>
      <c r="AU653" s="6" t="str">
        <f t="shared" si="316"/>
        <v/>
      </c>
      <c r="AV653" s="6" t="str">
        <f t="shared" si="335"/>
        <v/>
      </c>
      <c r="AW653" s="103"/>
      <c r="BC653" s="3" t="s">
        <v>1539</v>
      </c>
    </row>
    <row r="654" spans="1:55" s="12" customFormat="1" ht="13.5" customHeight="1" x14ac:dyDescent="0.2">
      <c r="A654" s="163">
        <v>639</v>
      </c>
      <c r="B654" s="7"/>
      <c r="C654" s="7"/>
      <c r="D654" s="120"/>
      <c r="E654" s="7"/>
      <c r="F654" s="7"/>
      <c r="G654" s="219"/>
      <c r="H654" s="7"/>
      <c r="I654" s="7"/>
      <c r="J654" s="9"/>
      <c r="K654" s="843"/>
      <c r="L654" s="838"/>
      <c r="M654" s="428"/>
      <c r="N654" s="429"/>
      <c r="O654" s="430"/>
      <c r="P654" s="422" t="str">
        <f t="shared" si="317"/>
        <v/>
      </c>
      <c r="Q654" s="422" t="str">
        <f t="shared" si="318"/>
        <v/>
      </c>
      <c r="R654" s="423" t="str">
        <f t="shared" si="319"/>
        <v/>
      </c>
      <c r="S654" s="424" t="str">
        <f t="shared" si="320"/>
        <v/>
      </c>
      <c r="T654" s="425" t="str">
        <f t="shared" si="321"/>
        <v/>
      </c>
      <c r="U654" s="425" t="str">
        <f t="shared" si="322"/>
        <v/>
      </c>
      <c r="V654" s="426" t="str">
        <f t="shared" si="323"/>
        <v/>
      </c>
      <c r="W654" s="38"/>
      <c r="X654" s="29" t="str">
        <f t="shared" si="304"/>
        <v/>
      </c>
      <c r="Y654" s="6" t="e">
        <f t="shared" si="305"/>
        <v>#N/A</v>
      </c>
      <c r="Z654" s="6" t="e">
        <f t="shared" si="306"/>
        <v>#N/A</v>
      </c>
      <c r="AA654" s="6" t="e">
        <f t="shared" si="307"/>
        <v>#N/A</v>
      </c>
      <c r="AB654" s="6" t="str">
        <f t="shared" si="308"/>
        <v/>
      </c>
      <c r="AC654" s="10">
        <f t="shared" si="309"/>
        <v>1</v>
      </c>
      <c r="AD654" s="6" t="e">
        <f t="shared" si="324"/>
        <v>#N/A</v>
      </c>
      <c r="AE654" s="6" t="e">
        <f t="shared" si="325"/>
        <v>#N/A</v>
      </c>
      <c r="AF654" s="6" t="e">
        <f t="shared" si="310"/>
        <v>#N/A</v>
      </c>
      <c r="AG654" s="6" t="e">
        <f t="shared" si="326"/>
        <v>#N/A</v>
      </c>
      <c r="AH654" s="11" t="str">
        <f t="shared" si="311"/>
        <v xml:space="preserve"> </v>
      </c>
      <c r="AI654" s="6" t="e">
        <f t="shared" si="327"/>
        <v>#N/A</v>
      </c>
      <c r="AJ654" s="6" t="e">
        <f t="shared" si="312"/>
        <v>#N/A</v>
      </c>
      <c r="AK654" s="6" t="e">
        <f t="shared" si="328"/>
        <v>#N/A</v>
      </c>
      <c r="AL654" s="6" t="e">
        <f t="shared" si="331"/>
        <v>#N/A</v>
      </c>
      <c r="AM654" s="6" t="e">
        <f t="shared" si="313"/>
        <v>#N/A</v>
      </c>
      <c r="AN654" s="6" t="e">
        <f t="shared" si="329"/>
        <v>#N/A</v>
      </c>
      <c r="AO654" s="6" t="e">
        <f t="shared" si="332"/>
        <v>#N/A</v>
      </c>
      <c r="AP654" s="6" t="e">
        <f t="shared" si="333"/>
        <v>#N/A</v>
      </c>
      <c r="AQ654" s="6" t="e">
        <f t="shared" si="334"/>
        <v>#N/A</v>
      </c>
      <c r="AR654" s="6">
        <f t="shared" si="314"/>
        <v>0</v>
      </c>
      <c r="AS654" s="6" t="e">
        <f t="shared" si="330"/>
        <v>#N/A</v>
      </c>
      <c r="AT654" s="6" t="str">
        <f t="shared" si="315"/>
        <v/>
      </c>
      <c r="AU654" s="6" t="str">
        <f t="shared" si="316"/>
        <v/>
      </c>
      <c r="AV654" s="6" t="str">
        <f t="shared" si="335"/>
        <v/>
      </c>
      <c r="AW654" s="103"/>
      <c r="BC654" s="3" t="s">
        <v>1545</v>
      </c>
    </row>
    <row r="655" spans="1:55" s="12" customFormat="1" ht="13.5" customHeight="1" x14ac:dyDescent="0.2">
      <c r="A655" s="163">
        <v>640</v>
      </c>
      <c r="B655" s="7"/>
      <c r="C655" s="7"/>
      <c r="D655" s="120"/>
      <c r="E655" s="7"/>
      <c r="F655" s="7"/>
      <c r="G655" s="219"/>
      <c r="H655" s="7"/>
      <c r="I655" s="7"/>
      <c r="J655" s="9"/>
      <c r="K655" s="843"/>
      <c r="L655" s="838"/>
      <c r="M655" s="428"/>
      <c r="N655" s="429"/>
      <c r="O655" s="430"/>
      <c r="P655" s="422" t="str">
        <f t="shared" si="317"/>
        <v/>
      </c>
      <c r="Q655" s="422" t="str">
        <f t="shared" si="318"/>
        <v/>
      </c>
      <c r="R655" s="423" t="str">
        <f t="shared" si="319"/>
        <v/>
      </c>
      <c r="S655" s="424" t="str">
        <f t="shared" si="320"/>
        <v/>
      </c>
      <c r="T655" s="425" t="str">
        <f t="shared" si="321"/>
        <v/>
      </c>
      <c r="U655" s="425" t="str">
        <f t="shared" si="322"/>
        <v/>
      </c>
      <c r="V655" s="426" t="str">
        <f t="shared" si="323"/>
        <v/>
      </c>
      <c r="W655" s="38"/>
      <c r="X655" s="29" t="str">
        <f t="shared" si="304"/>
        <v/>
      </c>
      <c r="Y655" s="6" t="e">
        <f t="shared" si="305"/>
        <v>#N/A</v>
      </c>
      <c r="Z655" s="6" t="e">
        <f t="shared" si="306"/>
        <v>#N/A</v>
      </c>
      <c r="AA655" s="6" t="e">
        <f t="shared" si="307"/>
        <v>#N/A</v>
      </c>
      <c r="AB655" s="6" t="str">
        <f t="shared" si="308"/>
        <v/>
      </c>
      <c r="AC655" s="10">
        <f t="shared" si="309"/>
        <v>1</v>
      </c>
      <c r="AD655" s="6" t="e">
        <f t="shared" si="324"/>
        <v>#N/A</v>
      </c>
      <c r="AE655" s="6" t="e">
        <f t="shared" si="325"/>
        <v>#N/A</v>
      </c>
      <c r="AF655" s="6" t="e">
        <f t="shared" si="310"/>
        <v>#N/A</v>
      </c>
      <c r="AG655" s="6" t="e">
        <f t="shared" si="326"/>
        <v>#N/A</v>
      </c>
      <c r="AH655" s="11" t="str">
        <f t="shared" si="311"/>
        <v xml:space="preserve"> </v>
      </c>
      <c r="AI655" s="6" t="e">
        <f t="shared" si="327"/>
        <v>#N/A</v>
      </c>
      <c r="AJ655" s="6" t="e">
        <f t="shared" si="312"/>
        <v>#N/A</v>
      </c>
      <c r="AK655" s="6" t="e">
        <f t="shared" si="328"/>
        <v>#N/A</v>
      </c>
      <c r="AL655" s="6" t="e">
        <f t="shared" si="331"/>
        <v>#N/A</v>
      </c>
      <c r="AM655" s="6" t="e">
        <f t="shared" si="313"/>
        <v>#N/A</v>
      </c>
      <c r="AN655" s="6" t="e">
        <f t="shared" si="329"/>
        <v>#N/A</v>
      </c>
      <c r="AO655" s="6" t="e">
        <f t="shared" si="332"/>
        <v>#N/A</v>
      </c>
      <c r="AP655" s="6" t="e">
        <f t="shared" si="333"/>
        <v>#N/A</v>
      </c>
      <c r="AQ655" s="6" t="e">
        <f t="shared" si="334"/>
        <v>#N/A</v>
      </c>
      <c r="AR655" s="6">
        <f t="shared" si="314"/>
        <v>0</v>
      </c>
      <c r="AS655" s="6" t="e">
        <f t="shared" si="330"/>
        <v>#N/A</v>
      </c>
      <c r="AT655" s="6" t="str">
        <f t="shared" si="315"/>
        <v/>
      </c>
      <c r="AU655" s="6" t="str">
        <f t="shared" si="316"/>
        <v/>
      </c>
      <c r="AV655" s="6" t="str">
        <f t="shared" si="335"/>
        <v/>
      </c>
      <c r="AW655" s="103"/>
      <c r="BC655" s="3" t="s">
        <v>1552</v>
      </c>
    </row>
    <row r="656" spans="1:55" s="12" customFormat="1" ht="13.5" customHeight="1" x14ac:dyDescent="0.2">
      <c r="A656" s="163">
        <v>641</v>
      </c>
      <c r="B656" s="7"/>
      <c r="C656" s="7"/>
      <c r="D656" s="120"/>
      <c r="E656" s="7"/>
      <c r="F656" s="7"/>
      <c r="G656" s="219"/>
      <c r="H656" s="7"/>
      <c r="I656" s="7"/>
      <c r="J656" s="9"/>
      <c r="K656" s="843"/>
      <c r="L656" s="838"/>
      <c r="M656" s="428"/>
      <c r="N656" s="429"/>
      <c r="O656" s="430"/>
      <c r="P656" s="422" t="str">
        <f t="shared" si="317"/>
        <v/>
      </c>
      <c r="Q656" s="422" t="str">
        <f t="shared" si="318"/>
        <v/>
      </c>
      <c r="R656" s="423" t="str">
        <f t="shared" si="319"/>
        <v/>
      </c>
      <c r="S656" s="424" t="str">
        <f t="shared" si="320"/>
        <v/>
      </c>
      <c r="T656" s="425" t="str">
        <f t="shared" si="321"/>
        <v/>
      </c>
      <c r="U656" s="425" t="str">
        <f t="shared" si="322"/>
        <v/>
      </c>
      <c r="V656" s="426" t="str">
        <f t="shared" si="323"/>
        <v/>
      </c>
      <c r="W656" s="38"/>
      <c r="X656" s="29" t="str">
        <f t="shared" ref="X656:X719" si="336">IF(ISBLANK(H656)=TRUE,"",IF(OR(ISBLANK(B656)=TRUE),1,""))</f>
        <v/>
      </c>
      <c r="Y656" s="6" t="e">
        <f t="shared" ref="Y656:Y719" si="337">VLOOKUP(H656,$AX$17:$BA$23,2,FALSE)</f>
        <v>#N/A</v>
      </c>
      <c r="Z656" s="6" t="e">
        <f t="shared" ref="Z656:Z719" si="338">VLOOKUP(H656,$AX$17:$BA$23,3,FALSE)</f>
        <v>#N/A</v>
      </c>
      <c r="AA656" s="6" t="e">
        <f t="shared" ref="AA656:AA719" si="339">VLOOKUP(H656,$AX$17:$BA$23,4,FALSE)</f>
        <v>#N/A</v>
      </c>
      <c r="AB656" s="6" t="str">
        <f t="shared" ref="AB656:AB719" si="340">IF(ISERROR(SEARCH("-",I656,1))=TRUE,ASC(UPPER(I656)),ASC(UPPER(LEFT(I656,SEARCH("-",I656,1)-1))))</f>
        <v/>
      </c>
      <c r="AC656" s="10">
        <f t="shared" ref="AC656:AC719" si="341">IF(J656&gt;3500,J656/1000,1)</f>
        <v>1</v>
      </c>
      <c r="AD656" s="6" t="e">
        <f t="shared" si="324"/>
        <v>#N/A</v>
      </c>
      <c r="AE656" s="6" t="e">
        <f t="shared" si="325"/>
        <v>#N/A</v>
      </c>
      <c r="AF656" s="6" t="e">
        <f t="shared" ref="AF656:AF719" si="342">VLOOKUP(K656,$BF$17:$BG$27,2,FALSE)</f>
        <v>#N/A</v>
      </c>
      <c r="AG656" s="6" t="e">
        <f t="shared" si="326"/>
        <v>#N/A</v>
      </c>
      <c r="AH656" s="11" t="str">
        <f t="shared" ref="AH656:AH719" si="343">IF(OR(ISBLANK(K656)=TRUE,ISBLANK(B656)=TRUE)," ",CONCATENATE(B656,AA656,AD656))</f>
        <v xml:space="preserve"> </v>
      </c>
      <c r="AI656" s="6" t="e">
        <f t="shared" si="327"/>
        <v>#N/A</v>
      </c>
      <c r="AJ656" s="6" t="e">
        <f t="shared" ref="AJ656:AJ719" si="344">IF(AND(L656="あり",AF656="軽"),AL656,AK656)</f>
        <v>#N/A</v>
      </c>
      <c r="AK656" s="6" t="e">
        <f t="shared" si="328"/>
        <v>#N/A</v>
      </c>
      <c r="AL656" s="6" t="e">
        <f t="shared" si="331"/>
        <v>#N/A</v>
      </c>
      <c r="AM656" s="6" t="e">
        <f t="shared" ref="AM656:AM719" si="345">IF(AND(L656="あり",M656="なし",AF656="軽"),AO656,IF(AND(L656="あり",M656="あり(H17なし)",AF656="軽"),AO656,IF(AND(L656="あり",M656="",AF656="軽"),AO656,IF(AND(L656="なし",M656="あり(H17なし)",AF656="軽"),AP656,IF(AND(L656="",M656="あり(H17なし)",AF656="軽"),AP656,IF(AND(M656="あり(H17あり)",AF656="軽"),AQ656,AN656))))))</f>
        <v>#N/A</v>
      </c>
      <c r="AN656" s="6" t="e">
        <f t="shared" si="329"/>
        <v>#N/A</v>
      </c>
      <c r="AO656" s="6" t="e">
        <f t="shared" si="332"/>
        <v>#N/A</v>
      </c>
      <c r="AP656" s="6" t="e">
        <f t="shared" si="333"/>
        <v>#N/A</v>
      </c>
      <c r="AQ656" s="6" t="e">
        <f t="shared" si="334"/>
        <v>#N/A</v>
      </c>
      <c r="AR656" s="6">
        <f t="shared" ref="AR656:AR719" si="346">IF(AND(L656="なし",M656="なし"),0,IF(AND(L656="",M656=""),0,IF(AND(L656="",M656="なし"),0,IF(AND(L656="なし",M656=""),0,1))))</f>
        <v>0</v>
      </c>
      <c r="AS656" s="6" t="e">
        <f t="shared" si="330"/>
        <v>#N/A</v>
      </c>
      <c r="AT656" s="6" t="str">
        <f t="shared" ref="AT656:AT719" si="347">IF(H656="","",VLOOKUP(H656,$AX$17:$BB$25,5,FALSE))</f>
        <v/>
      </c>
      <c r="AU656" s="6" t="str">
        <f t="shared" ref="AU656:AU719" si="348">IF(D656="","",VLOOKUP(CONCATENATE("A",LEFT(D656)),$BQ$17:$BR$26,2,FALSE))</f>
        <v/>
      </c>
      <c r="AV656" s="6" t="str">
        <f t="shared" si="335"/>
        <v/>
      </c>
      <c r="AW656" s="103"/>
      <c r="BC656" s="3" t="s">
        <v>564</v>
      </c>
    </row>
    <row r="657" spans="1:55" s="12" customFormat="1" ht="13.5" customHeight="1" x14ac:dyDescent="0.2">
      <c r="A657" s="163">
        <v>642</v>
      </c>
      <c r="B657" s="7"/>
      <c r="C657" s="7"/>
      <c r="D657" s="120"/>
      <c r="E657" s="7"/>
      <c r="F657" s="7"/>
      <c r="G657" s="219"/>
      <c r="H657" s="7"/>
      <c r="I657" s="7"/>
      <c r="J657" s="9"/>
      <c r="K657" s="843"/>
      <c r="L657" s="838"/>
      <c r="M657" s="428"/>
      <c r="N657" s="429"/>
      <c r="O657" s="430"/>
      <c r="P657" s="422" t="str">
        <f t="shared" ref="P657:P720" si="349">IF(ISBLANK(K657)=TRUE,"",IF(ISNUMBER(AJ657)=TRUE,AJ657,"エラー"))</f>
        <v/>
      </c>
      <c r="Q657" s="422" t="str">
        <f t="shared" ref="Q657:Q720" si="350">IF(ISBLANK(K657)=TRUE,"",IF(ISNUMBER(AM657)=TRUE,AM657,"エラー"))</f>
        <v/>
      </c>
      <c r="R657" s="423" t="str">
        <f t="shared" ref="R657:R720" si="351">IF(ISBLANK(K657)=TRUE,"",IF(ISNUMBER(AS657)=TRUE,AS657,"エラー"))</f>
        <v/>
      </c>
      <c r="S657" s="424" t="str">
        <f t="shared" ref="S657:S720" si="352">IF(OR(N657="",O657=""),"",N657/O657)</f>
        <v/>
      </c>
      <c r="T657" s="425" t="str">
        <f t="shared" ref="T657:T720" si="353">IF(P657="","",IF(ISERROR(P657*N657*AC657),"エラー",IF(ISBLANK(P657)=TRUE,"エラー",IF(ISBLANK(N657)=TRUE,"エラー",IF(AV657=1,"エラー",P657*N657*AC657/1000)))))</f>
        <v/>
      </c>
      <c r="U657" s="425" t="str">
        <f t="shared" ref="U657:U720" si="354">IF(Q657="","",IF(ISERROR(Q657*N657*AC657),"エラー",IF(ISBLANK(Q657)=TRUE,"エラー",IF(ISBLANK(N657)=TRUE,"エラー",IF(AV657=1,"エラー",Q657*N657*AC657/1000)))))</f>
        <v/>
      </c>
      <c r="V657" s="426" t="str">
        <f t="shared" ref="V657:V720" si="355">IF(R657="","",IF(ISERROR(R657*O657),"エラー",IF(ISBLANK(R657)=TRUE,"エラー",IF(ISBLANK(O657)=TRUE,"エラー",IF(AV657=1,"エラー",R657*O657/1000)))))</f>
        <v/>
      </c>
      <c r="W657" s="38"/>
      <c r="X657" s="29" t="str">
        <f t="shared" si="336"/>
        <v/>
      </c>
      <c r="Y657" s="6" t="e">
        <f t="shared" si="337"/>
        <v>#N/A</v>
      </c>
      <c r="Z657" s="6" t="e">
        <f t="shared" si="338"/>
        <v>#N/A</v>
      </c>
      <c r="AA657" s="6" t="e">
        <f t="shared" si="339"/>
        <v>#N/A</v>
      </c>
      <c r="AB657" s="6" t="str">
        <f t="shared" si="340"/>
        <v/>
      </c>
      <c r="AC657" s="10">
        <f t="shared" si="341"/>
        <v>1</v>
      </c>
      <c r="AD657" s="6" t="e">
        <f t="shared" ref="AD657:AD720" si="356">IF(AA657=9,0,IF(J657&lt;=2500,IF(J657&lt;=1700,1,2),IF(J657&lt;=12000,IF(J657&lt;=3500,3,4),IF(ISERROR(SEARCH(LEFT(I657,1),"LFMRQST")),4,IF(AND(LEN(I657)&lt;&gt;3,AF657&lt;&gt;"軽"),4,5)))))</f>
        <v>#N/A</v>
      </c>
      <c r="AE657" s="6" t="e">
        <f t="shared" ref="AE657:AE720" si="357">IF(AA657=5,0,IF(AA657=9,0,IF(J657&lt;=2500,IF(J657&lt;=1700,1,2),IF(J657&lt;=12000,IF(J657&lt;=3500,3,4),IF(ISERROR(SEARCH(LEFT(I657,1),"LFMRQST")),4,IF(AND(LEN(I657)&lt;&gt;3,AF657&lt;&gt;"軽"),4,5))))))</f>
        <v>#N/A</v>
      </c>
      <c r="AF657" s="6" t="e">
        <f t="shared" si="342"/>
        <v>#N/A</v>
      </c>
      <c r="AG657" s="6" t="e">
        <f t="shared" ref="AG657:AG720" si="358">VLOOKUP(AI657,排出係数表,9,FALSE)</f>
        <v>#N/A</v>
      </c>
      <c r="AH657" s="11" t="str">
        <f t="shared" si="343"/>
        <v xml:space="preserve"> </v>
      </c>
      <c r="AI657" s="6" t="e">
        <f t="shared" ref="AI657:AI720" si="359">CONCATENATE(Y657,AE657,AF657,AB657)</f>
        <v>#N/A</v>
      </c>
      <c r="AJ657" s="6" t="e">
        <f t="shared" si="344"/>
        <v>#N/A</v>
      </c>
      <c r="AK657" s="6" t="e">
        <f t="shared" ref="AK657:AK720" si="360">VLOOKUP(AI657,排出係数表,6,FALSE)</f>
        <v>#N/A</v>
      </c>
      <c r="AL657" s="6" t="e">
        <f t="shared" si="331"/>
        <v>#N/A</v>
      </c>
      <c r="AM657" s="6" t="e">
        <f t="shared" si="345"/>
        <v>#N/A</v>
      </c>
      <c r="AN657" s="6" t="e">
        <f t="shared" ref="AN657:AN720" si="361">VLOOKUP(AI657,排出係数表,7,FALSE)</f>
        <v>#N/A</v>
      </c>
      <c r="AO657" s="6" t="e">
        <f t="shared" si="332"/>
        <v>#N/A</v>
      </c>
      <c r="AP657" s="6" t="e">
        <f t="shared" si="333"/>
        <v>#N/A</v>
      </c>
      <c r="AQ657" s="6" t="e">
        <f t="shared" si="334"/>
        <v>#N/A</v>
      </c>
      <c r="AR657" s="6">
        <f t="shared" si="346"/>
        <v>0</v>
      </c>
      <c r="AS657" s="6" t="e">
        <f t="shared" ref="AS657:AS720" si="362">VLOOKUP(AI657,排出係数表,8,FALSE)</f>
        <v>#N/A</v>
      </c>
      <c r="AT657" s="6" t="str">
        <f t="shared" si="347"/>
        <v/>
      </c>
      <c r="AU657" s="6" t="str">
        <f t="shared" si="348"/>
        <v/>
      </c>
      <c r="AV657" s="6" t="str">
        <f t="shared" si="335"/>
        <v/>
      </c>
      <c r="AW657" s="103"/>
      <c r="BC657" s="3" t="s">
        <v>1619</v>
      </c>
    </row>
    <row r="658" spans="1:55" s="12" customFormat="1" ht="13.5" customHeight="1" x14ac:dyDescent="0.2">
      <c r="A658" s="163">
        <v>643</v>
      </c>
      <c r="B658" s="7"/>
      <c r="C658" s="7"/>
      <c r="D658" s="120"/>
      <c r="E658" s="7"/>
      <c r="F658" s="7"/>
      <c r="G658" s="219"/>
      <c r="H658" s="7"/>
      <c r="I658" s="7"/>
      <c r="J658" s="9"/>
      <c r="K658" s="843"/>
      <c r="L658" s="838"/>
      <c r="M658" s="428"/>
      <c r="N658" s="429"/>
      <c r="O658" s="430"/>
      <c r="P658" s="422" t="str">
        <f t="shared" si="349"/>
        <v/>
      </c>
      <c r="Q658" s="422" t="str">
        <f t="shared" si="350"/>
        <v/>
      </c>
      <c r="R658" s="423" t="str">
        <f t="shared" si="351"/>
        <v/>
      </c>
      <c r="S658" s="424" t="str">
        <f t="shared" si="352"/>
        <v/>
      </c>
      <c r="T658" s="425" t="str">
        <f t="shared" si="353"/>
        <v/>
      </c>
      <c r="U658" s="425" t="str">
        <f t="shared" si="354"/>
        <v/>
      </c>
      <c r="V658" s="426" t="str">
        <f t="shared" si="355"/>
        <v/>
      </c>
      <c r="W658" s="38"/>
      <c r="X658" s="29" t="str">
        <f t="shared" si="336"/>
        <v/>
      </c>
      <c r="Y658" s="6" t="e">
        <f t="shared" si="337"/>
        <v>#N/A</v>
      </c>
      <c r="Z658" s="6" t="e">
        <f t="shared" si="338"/>
        <v>#N/A</v>
      </c>
      <c r="AA658" s="6" t="e">
        <f t="shared" si="339"/>
        <v>#N/A</v>
      </c>
      <c r="AB658" s="6" t="str">
        <f t="shared" si="340"/>
        <v/>
      </c>
      <c r="AC658" s="10">
        <f t="shared" si="341"/>
        <v>1</v>
      </c>
      <c r="AD658" s="6" t="e">
        <f t="shared" si="356"/>
        <v>#N/A</v>
      </c>
      <c r="AE658" s="6" t="e">
        <f t="shared" si="357"/>
        <v>#N/A</v>
      </c>
      <c r="AF658" s="6" t="e">
        <f t="shared" si="342"/>
        <v>#N/A</v>
      </c>
      <c r="AG658" s="6" t="e">
        <f t="shared" si="358"/>
        <v>#N/A</v>
      </c>
      <c r="AH658" s="11" t="str">
        <f t="shared" si="343"/>
        <v xml:space="preserve"> </v>
      </c>
      <c r="AI658" s="6" t="e">
        <f t="shared" si="359"/>
        <v>#N/A</v>
      </c>
      <c r="AJ658" s="6" t="e">
        <f t="shared" si="344"/>
        <v>#N/A</v>
      </c>
      <c r="AK658" s="6" t="e">
        <f t="shared" si="360"/>
        <v>#N/A</v>
      </c>
      <c r="AL658" s="6" t="e">
        <f t="shared" si="331"/>
        <v>#N/A</v>
      </c>
      <c r="AM658" s="6" t="e">
        <f t="shared" si="345"/>
        <v>#N/A</v>
      </c>
      <c r="AN658" s="6" t="e">
        <f t="shared" si="361"/>
        <v>#N/A</v>
      </c>
      <c r="AO658" s="6" t="e">
        <f t="shared" si="332"/>
        <v>#N/A</v>
      </c>
      <c r="AP658" s="6" t="e">
        <f t="shared" si="333"/>
        <v>#N/A</v>
      </c>
      <c r="AQ658" s="6" t="e">
        <f t="shared" si="334"/>
        <v>#N/A</v>
      </c>
      <c r="AR658" s="6">
        <f t="shared" si="346"/>
        <v>0</v>
      </c>
      <c r="AS658" s="6" t="e">
        <f t="shared" si="362"/>
        <v>#N/A</v>
      </c>
      <c r="AT658" s="6" t="str">
        <f t="shared" si="347"/>
        <v/>
      </c>
      <c r="AU658" s="6" t="str">
        <f t="shared" si="348"/>
        <v/>
      </c>
      <c r="AV658" s="6" t="str">
        <f t="shared" si="335"/>
        <v/>
      </c>
      <c r="AW658" s="103"/>
      <c r="BC658" s="3" t="s">
        <v>1620</v>
      </c>
    </row>
    <row r="659" spans="1:55" s="12" customFormat="1" ht="13.5" customHeight="1" x14ac:dyDescent="0.2">
      <c r="A659" s="163">
        <v>644</v>
      </c>
      <c r="B659" s="7"/>
      <c r="C659" s="7"/>
      <c r="D659" s="120"/>
      <c r="E659" s="7"/>
      <c r="F659" s="7"/>
      <c r="G659" s="219"/>
      <c r="H659" s="7"/>
      <c r="I659" s="7"/>
      <c r="J659" s="9"/>
      <c r="K659" s="843"/>
      <c r="L659" s="838"/>
      <c r="M659" s="428"/>
      <c r="N659" s="429"/>
      <c r="O659" s="430"/>
      <c r="P659" s="422" t="str">
        <f t="shared" si="349"/>
        <v/>
      </c>
      <c r="Q659" s="422" t="str">
        <f t="shared" si="350"/>
        <v/>
      </c>
      <c r="R659" s="423" t="str">
        <f t="shared" si="351"/>
        <v/>
      </c>
      <c r="S659" s="424" t="str">
        <f t="shared" si="352"/>
        <v/>
      </c>
      <c r="T659" s="425" t="str">
        <f t="shared" si="353"/>
        <v/>
      </c>
      <c r="U659" s="425" t="str">
        <f t="shared" si="354"/>
        <v/>
      </c>
      <c r="V659" s="426" t="str">
        <f t="shared" si="355"/>
        <v/>
      </c>
      <c r="W659" s="38"/>
      <c r="X659" s="29" t="str">
        <f t="shared" si="336"/>
        <v/>
      </c>
      <c r="Y659" s="6" t="e">
        <f t="shared" si="337"/>
        <v>#N/A</v>
      </c>
      <c r="Z659" s="6" t="e">
        <f t="shared" si="338"/>
        <v>#N/A</v>
      </c>
      <c r="AA659" s="6" t="e">
        <f t="shared" si="339"/>
        <v>#N/A</v>
      </c>
      <c r="AB659" s="6" t="str">
        <f t="shared" si="340"/>
        <v/>
      </c>
      <c r="AC659" s="10">
        <f t="shared" si="341"/>
        <v>1</v>
      </c>
      <c r="AD659" s="6" t="e">
        <f t="shared" si="356"/>
        <v>#N/A</v>
      </c>
      <c r="AE659" s="6" t="e">
        <f t="shared" si="357"/>
        <v>#N/A</v>
      </c>
      <c r="AF659" s="6" t="e">
        <f t="shared" si="342"/>
        <v>#N/A</v>
      </c>
      <c r="AG659" s="6" t="e">
        <f t="shared" si="358"/>
        <v>#N/A</v>
      </c>
      <c r="AH659" s="11" t="str">
        <f t="shared" si="343"/>
        <v xml:space="preserve"> </v>
      </c>
      <c r="AI659" s="6" t="e">
        <f t="shared" si="359"/>
        <v>#N/A</v>
      </c>
      <c r="AJ659" s="6" t="e">
        <f t="shared" si="344"/>
        <v>#N/A</v>
      </c>
      <c r="AK659" s="6" t="e">
        <f t="shared" si="360"/>
        <v>#N/A</v>
      </c>
      <c r="AL659" s="6" t="e">
        <f t="shared" si="331"/>
        <v>#N/A</v>
      </c>
      <c r="AM659" s="6" t="e">
        <f t="shared" si="345"/>
        <v>#N/A</v>
      </c>
      <c r="AN659" s="6" t="e">
        <f t="shared" si="361"/>
        <v>#N/A</v>
      </c>
      <c r="AO659" s="6" t="e">
        <f t="shared" si="332"/>
        <v>#N/A</v>
      </c>
      <c r="AP659" s="6" t="e">
        <f t="shared" si="333"/>
        <v>#N/A</v>
      </c>
      <c r="AQ659" s="6" t="e">
        <f t="shared" si="334"/>
        <v>#N/A</v>
      </c>
      <c r="AR659" s="6">
        <f t="shared" si="346"/>
        <v>0</v>
      </c>
      <c r="AS659" s="6" t="e">
        <f t="shared" si="362"/>
        <v>#N/A</v>
      </c>
      <c r="AT659" s="6" t="str">
        <f t="shared" si="347"/>
        <v/>
      </c>
      <c r="AU659" s="6" t="str">
        <f t="shared" si="348"/>
        <v/>
      </c>
      <c r="AV659" s="6" t="str">
        <f t="shared" si="335"/>
        <v/>
      </c>
      <c r="AW659" s="103"/>
      <c r="BC659" s="3" t="s">
        <v>1569</v>
      </c>
    </row>
    <row r="660" spans="1:55" s="12" customFormat="1" ht="13.5" customHeight="1" x14ac:dyDescent="0.2">
      <c r="A660" s="163">
        <v>645</v>
      </c>
      <c r="B660" s="7"/>
      <c r="C660" s="7"/>
      <c r="D660" s="120"/>
      <c r="E660" s="7"/>
      <c r="F660" s="7"/>
      <c r="G660" s="219"/>
      <c r="H660" s="7"/>
      <c r="I660" s="7"/>
      <c r="J660" s="9"/>
      <c r="K660" s="843"/>
      <c r="L660" s="838"/>
      <c r="M660" s="428"/>
      <c r="N660" s="429"/>
      <c r="O660" s="430"/>
      <c r="P660" s="422" t="str">
        <f t="shared" si="349"/>
        <v/>
      </c>
      <c r="Q660" s="422" t="str">
        <f t="shared" si="350"/>
        <v/>
      </c>
      <c r="R660" s="423" t="str">
        <f t="shared" si="351"/>
        <v/>
      </c>
      <c r="S660" s="424" t="str">
        <f t="shared" si="352"/>
        <v/>
      </c>
      <c r="T660" s="425" t="str">
        <f t="shared" si="353"/>
        <v/>
      </c>
      <c r="U660" s="425" t="str">
        <f t="shared" si="354"/>
        <v/>
      </c>
      <c r="V660" s="426" t="str">
        <f t="shared" si="355"/>
        <v/>
      </c>
      <c r="W660" s="38"/>
      <c r="X660" s="29" t="str">
        <f t="shared" si="336"/>
        <v/>
      </c>
      <c r="Y660" s="6" t="e">
        <f t="shared" si="337"/>
        <v>#N/A</v>
      </c>
      <c r="Z660" s="6" t="e">
        <f t="shared" si="338"/>
        <v>#N/A</v>
      </c>
      <c r="AA660" s="6" t="e">
        <f t="shared" si="339"/>
        <v>#N/A</v>
      </c>
      <c r="AB660" s="6" t="str">
        <f t="shared" si="340"/>
        <v/>
      </c>
      <c r="AC660" s="10">
        <f t="shared" si="341"/>
        <v>1</v>
      </c>
      <c r="AD660" s="6" t="e">
        <f t="shared" si="356"/>
        <v>#N/A</v>
      </c>
      <c r="AE660" s="6" t="e">
        <f t="shared" si="357"/>
        <v>#N/A</v>
      </c>
      <c r="AF660" s="6" t="e">
        <f t="shared" si="342"/>
        <v>#N/A</v>
      </c>
      <c r="AG660" s="6" t="e">
        <f t="shared" si="358"/>
        <v>#N/A</v>
      </c>
      <c r="AH660" s="11" t="str">
        <f t="shared" si="343"/>
        <v xml:space="preserve"> </v>
      </c>
      <c r="AI660" s="6" t="e">
        <f t="shared" si="359"/>
        <v>#N/A</v>
      </c>
      <c r="AJ660" s="6" t="e">
        <f t="shared" si="344"/>
        <v>#N/A</v>
      </c>
      <c r="AK660" s="6" t="e">
        <f t="shared" si="360"/>
        <v>#N/A</v>
      </c>
      <c r="AL660" s="6" t="e">
        <f t="shared" si="331"/>
        <v>#N/A</v>
      </c>
      <c r="AM660" s="6" t="e">
        <f t="shared" si="345"/>
        <v>#N/A</v>
      </c>
      <c r="AN660" s="6" t="e">
        <f t="shared" si="361"/>
        <v>#N/A</v>
      </c>
      <c r="AO660" s="6" t="e">
        <f t="shared" si="332"/>
        <v>#N/A</v>
      </c>
      <c r="AP660" s="6" t="e">
        <f t="shared" si="333"/>
        <v>#N/A</v>
      </c>
      <c r="AQ660" s="6" t="e">
        <f t="shared" si="334"/>
        <v>#N/A</v>
      </c>
      <c r="AR660" s="6">
        <f t="shared" si="346"/>
        <v>0</v>
      </c>
      <c r="AS660" s="6" t="e">
        <f t="shared" si="362"/>
        <v>#N/A</v>
      </c>
      <c r="AT660" s="6" t="str">
        <f t="shared" si="347"/>
        <v/>
      </c>
      <c r="AU660" s="6" t="str">
        <f t="shared" si="348"/>
        <v/>
      </c>
      <c r="AV660" s="6" t="str">
        <f t="shared" si="335"/>
        <v/>
      </c>
      <c r="AW660" s="103"/>
      <c r="BC660" s="3" t="s">
        <v>1096</v>
      </c>
    </row>
    <row r="661" spans="1:55" s="12" customFormat="1" ht="13.5" customHeight="1" x14ac:dyDescent="0.2">
      <c r="A661" s="163">
        <v>646</v>
      </c>
      <c r="B661" s="7"/>
      <c r="C661" s="7"/>
      <c r="D661" s="120"/>
      <c r="E661" s="7"/>
      <c r="F661" s="7"/>
      <c r="G661" s="219"/>
      <c r="H661" s="7"/>
      <c r="I661" s="7"/>
      <c r="J661" s="9"/>
      <c r="K661" s="843"/>
      <c r="L661" s="838"/>
      <c r="M661" s="428"/>
      <c r="N661" s="429"/>
      <c r="O661" s="430"/>
      <c r="P661" s="422" t="str">
        <f t="shared" si="349"/>
        <v/>
      </c>
      <c r="Q661" s="422" t="str">
        <f t="shared" si="350"/>
        <v/>
      </c>
      <c r="R661" s="423" t="str">
        <f t="shared" si="351"/>
        <v/>
      </c>
      <c r="S661" s="424" t="str">
        <f t="shared" si="352"/>
        <v/>
      </c>
      <c r="T661" s="425" t="str">
        <f t="shared" si="353"/>
        <v/>
      </c>
      <c r="U661" s="425" t="str">
        <f t="shared" si="354"/>
        <v/>
      </c>
      <c r="V661" s="426" t="str">
        <f t="shared" si="355"/>
        <v/>
      </c>
      <c r="W661" s="38"/>
      <c r="X661" s="29" t="str">
        <f t="shared" si="336"/>
        <v/>
      </c>
      <c r="Y661" s="6" t="e">
        <f t="shared" si="337"/>
        <v>#N/A</v>
      </c>
      <c r="Z661" s="6" t="e">
        <f t="shared" si="338"/>
        <v>#N/A</v>
      </c>
      <c r="AA661" s="6" t="e">
        <f t="shared" si="339"/>
        <v>#N/A</v>
      </c>
      <c r="AB661" s="6" t="str">
        <f t="shared" si="340"/>
        <v/>
      </c>
      <c r="AC661" s="10">
        <f t="shared" si="341"/>
        <v>1</v>
      </c>
      <c r="AD661" s="6" t="e">
        <f t="shared" si="356"/>
        <v>#N/A</v>
      </c>
      <c r="AE661" s="6" t="e">
        <f t="shared" si="357"/>
        <v>#N/A</v>
      </c>
      <c r="AF661" s="6" t="e">
        <f t="shared" si="342"/>
        <v>#N/A</v>
      </c>
      <c r="AG661" s="6" t="e">
        <f t="shared" si="358"/>
        <v>#N/A</v>
      </c>
      <c r="AH661" s="11" t="str">
        <f t="shared" si="343"/>
        <v xml:space="preserve"> </v>
      </c>
      <c r="AI661" s="6" t="e">
        <f t="shared" si="359"/>
        <v>#N/A</v>
      </c>
      <c r="AJ661" s="6" t="e">
        <f t="shared" si="344"/>
        <v>#N/A</v>
      </c>
      <c r="AK661" s="6" t="e">
        <f t="shared" si="360"/>
        <v>#N/A</v>
      </c>
      <c r="AL661" s="6" t="e">
        <f t="shared" si="331"/>
        <v>#N/A</v>
      </c>
      <c r="AM661" s="6" t="e">
        <f t="shared" si="345"/>
        <v>#N/A</v>
      </c>
      <c r="AN661" s="6" t="e">
        <f t="shared" si="361"/>
        <v>#N/A</v>
      </c>
      <c r="AO661" s="6" t="e">
        <f t="shared" si="332"/>
        <v>#N/A</v>
      </c>
      <c r="AP661" s="6" t="e">
        <f t="shared" si="333"/>
        <v>#N/A</v>
      </c>
      <c r="AQ661" s="6" t="e">
        <f t="shared" si="334"/>
        <v>#N/A</v>
      </c>
      <c r="AR661" s="6">
        <f t="shared" si="346"/>
        <v>0</v>
      </c>
      <c r="AS661" s="6" t="e">
        <f t="shared" si="362"/>
        <v>#N/A</v>
      </c>
      <c r="AT661" s="6" t="str">
        <f t="shared" si="347"/>
        <v/>
      </c>
      <c r="AU661" s="6" t="str">
        <f t="shared" si="348"/>
        <v/>
      </c>
      <c r="AV661" s="6" t="str">
        <f t="shared" si="335"/>
        <v/>
      </c>
      <c r="AW661" s="103"/>
      <c r="BC661" s="3" t="s">
        <v>1092</v>
      </c>
    </row>
    <row r="662" spans="1:55" s="12" customFormat="1" ht="13.5" customHeight="1" x14ac:dyDescent="0.2">
      <c r="A662" s="163">
        <v>647</v>
      </c>
      <c r="B662" s="7"/>
      <c r="C662" s="7"/>
      <c r="D662" s="120"/>
      <c r="E662" s="7"/>
      <c r="F662" s="7"/>
      <c r="G662" s="219"/>
      <c r="H662" s="7"/>
      <c r="I662" s="7"/>
      <c r="J662" s="9"/>
      <c r="K662" s="843"/>
      <c r="L662" s="838"/>
      <c r="M662" s="428"/>
      <c r="N662" s="429"/>
      <c r="O662" s="430"/>
      <c r="P662" s="422" t="str">
        <f t="shared" si="349"/>
        <v/>
      </c>
      <c r="Q662" s="422" t="str">
        <f t="shared" si="350"/>
        <v/>
      </c>
      <c r="R662" s="423" t="str">
        <f t="shared" si="351"/>
        <v/>
      </c>
      <c r="S662" s="424" t="str">
        <f t="shared" si="352"/>
        <v/>
      </c>
      <c r="T662" s="425" t="str">
        <f t="shared" si="353"/>
        <v/>
      </c>
      <c r="U662" s="425" t="str">
        <f t="shared" si="354"/>
        <v/>
      </c>
      <c r="V662" s="426" t="str">
        <f t="shared" si="355"/>
        <v/>
      </c>
      <c r="W662" s="38"/>
      <c r="X662" s="29" t="str">
        <f t="shared" si="336"/>
        <v/>
      </c>
      <c r="Y662" s="6" t="e">
        <f t="shared" si="337"/>
        <v>#N/A</v>
      </c>
      <c r="Z662" s="6" t="e">
        <f t="shared" si="338"/>
        <v>#N/A</v>
      </c>
      <c r="AA662" s="6" t="e">
        <f t="shared" si="339"/>
        <v>#N/A</v>
      </c>
      <c r="AB662" s="6" t="str">
        <f t="shared" si="340"/>
        <v/>
      </c>
      <c r="AC662" s="10">
        <f t="shared" si="341"/>
        <v>1</v>
      </c>
      <c r="AD662" s="6" t="e">
        <f t="shared" si="356"/>
        <v>#N/A</v>
      </c>
      <c r="AE662" s="6" t="e">
        <f t="shared" si="357"/>
        <v>#N/A</v>
      </c>
      <c r="AF662" s="6" t="e">
        <f t="shared" si="342"/>
        <v>#N/A</v>
      </c>
      <c r="AG662" s="6" t="e">
        <f t="shared" si="358"/>
        <v>#N/A</v>
      </c>
      <c r="AH662" s="11" t="str">
        <f t="shared" si="343"/>
        <v xml:space="preserve"> </v>
      </c>
      <c r="AI662" s="6" t="e">
        <f t="shared" si="359"/>
        <v>#N/A</v>
      </c>
      <c r="AJ662" s="6" t="e">
        <f t="shared" si="344"/>
        <v>#N/A</v>
      </c>
      <c r="AK662" s="6" t="e">
        <f t="shared" si="360"/>
        <v>#N/A</v>
      </c>
      <c r="AL662" s="6" t="e">
        <f t="shared" si="331"/>
        <v>#N/A</v>
      </c>
      <c r="AM662" s="6" t="e">
        <f t="shared" si="345"/>
        <v>#N/A</v>
      </c>
      <c r="AN662" s="6" t="e">
        <f t="shared" si="361"/>
        <v>#N/A</v>
      </c>
      <c r="AO662" s="6" t="e">
        <f t="shared" si="332"/>
        <v>#N/A</v>
      </c>
      <c r="AP662" s="6" t="e">
        <f t="shared" si="333"/>
        <v>#N/A</v>
      </c>
      <c r="AQ662" s="6" t="e">
        <f t="shared" si="334"/>
        <v>#N/A</v>
      </c>
      <c r="AR662" s="6">
        <f t="shared" si="346"/>
        <v>0</v>
      </c>
      <c r="AS662" s="6" t="e">
        <f t="shared" si="362"/>
        <v>#N/A</v>
      </c>
      <c r="AT662" s="6" t="str">
        <f t="shared" si="347"/>
        <v/>
      </c>
      <c r="AU662" s="6" t="str">
        <f t="shared" si="348"/>
        <v/>
      </c>
      <c r="AV662" s="6" t="str">
        <f t="shared" si="335"/>
        <v/>
      </c>
      <c r="AW662" s="103"/>
      <c r="BC662" s="3" t="s">
        <v>1097</v>
      </c>
    </row>
    <row r="663" spans="1:55" s="12" customFormat="1" ht="13.5" customHeight="1" x14ac:dyDescent="0.2">
      <c r="A663" s="163">
        <v>648</v>
      </c>
      <c r="B663" s="7"/>
      <c r="C663" s="7"/>
      <c r="D663" s="120"/>
      <c r="E663" s="7"/>
      <c r="F663" s="7"/>
      <c r="G663" s="219"/>
      <c r="H663" s="7"/>
      <c r="I663" s="7"/>
      <c r="J663" s="9"/>
      <c r="K663" s="843"/>
      <c r="L663" s="838"/>
      <c r="M663" s="428"/>
      <c r="N663" s="429"/>
      <c r="O663" s="430"/>
      <c r="P663" s="422" t="str">
        <f t="shared" si="349"/>
        <v/>
      </c>
      <c r="Q663" s="422" t="str">
        <f t="shared" si="350"/>
        <v/>
      </c>
      <c r="R663" s="423" t="str">
        <f t="shared" si="351"/>
        <v/>
      </c>
      <c r="S663" s="424" t="str">
        <f t="shared" si="352"/>
        <v/>
      </c>
      <c r="T663" s="425" t="str">
        <f t="shared" si="353"/>
        <v/>
      </c>
      <c r="U663" s="425" t="str">
        <f t="shared" si="354"/>
        <v/>
      </c>
      <c r="V663" s="426" t="str">
        <f t="shared" si="355"/>
        <v/>
      </c>
      <c r="W663" s="38"/>
      <c r="X663" s="29" t="str">
        <f t="shared" si="336"/>
        <v/>
      </c>
      <c r="Y663" s="6" t="e">
        <f t="shared" si="337"/>
        <v>#N/A</v>
      </c>
      <c r="Z663" s="6" t="e">
        <f t="shared" si="338"/>
        <v>#N/A</v>
      </c>
      <c r="AA663" s="6" t="e">
        <f t="shared" si="339"/>
        <v>#N/A</v>
      </c>
      <c r="AB663" s="6" t="str">
        <f t="shared" si="340"/>
        <v/>
      </c>
      <c r="AC663" s="10">
        <f t="shared" si="341"/>
        <v>1</v>
      </c>
      <c r="AD663" s="6" t="e">
        <f t="shared" si="356"/>
        <v>#N/A</v>
      </c>
      <c r="AE663" s="6" t="e">
        <f t="shared" si="357"/>
        <v>#N/A</v>
      </c>
      <c r="AF663" s="6" t="e">
        <f t="shared" si="342"/>
        <v>#N/A</v>
      </c>
      <c r="AG663" s="6" t="e">
        <f t="shared" si="358"/>
        <v>#N/A</v>
      </c>
      <c r="AH663" s="11" t="str">
        <f t="shared" si="343"/>
        <v xml:space="preserve"> </v>
      </c>
      <c r="AI663" s="6" t="e">
        <f t="shared" si="359"/>
        <v>#N/A</v>
      </c>
      <c r="AJ663" s="6" t="e">
        <f t="shared" si="344"/>
        <v>#N/A</v>
      </c>
      <c r="AK663" s="6" t="e">
        <f t="shared" si="360"/>
        <v>#N/A</v>
      </c>
      <c r="AL663" s="6" t="e">
        <f t="shared" si="331"/>
        <v>#N/A</v>
      </c>
      <c r="AM663" s="6" t="e">
        <f t="shared" si="345"/>
        <v>#N/A</v>
      </c>
      <c r="AN663" s="6" t="e">
        <f t="shared" si="361"/>
        <v>#N/A</v>
      </c>
      <c r="AO663" s="6" t="e">
        <f t="shared" si="332"/>
        <v>#N/A</v>
      </c>
      <c r="AP663" s="6" t="e">
        <f t="shared" si="333"/>
        <v>#N/A</v>
      </c>
      <c r="AQ663" s="6" t="e">
        <f t="shared" si="334"/>
        <v>#N/A</v>
      </c>
      <c r="AR663" s="6">
        <f t="shared" si="346"/>
        <v>0</v>
      </c>
      <c r="AS663" s="6" t="e">
        <f t="shared" si="362"/>
        <v>#N/A</v>
      </c>
      <c r="AT663" s="6" t="str">
        <f t="shared" si="347"/>
        <v/>
      </c>
      <c r="AU663" s="6" t="str">
        <f t="shared" si="348"/>
        <v/>
      </c>
      <c r="AV663" s="6" t="str">
        <f t="shared" si="335"/>
        <v/>
      </c>
      <c r="AW663" s="103"/>
      <c r="BC663" s="3" t="s">
        <v>1093</v>
      </c>
    </row>
    <row r="664" spans="1:55" s="12" customFormat="1" ht="13.5" customHeight="1" x14ac:dyDescent="0.2">
      <c r="A664" s="163">
        <v>649</v>
      </c>
      <c r="B664" s="7"/>
      <c r="C664" s="7"/>
      <c r="D664" s="120"/>
      <c r="E664" s="7"/>
      <c r="F664" s="7"/>
      <c r="G664" s="219"/>
      <c r="H664" s="7"/>
      <c r="I664" s="7"/>
      <c r="J664" s="9"/>
      <c r="K664" s="843"/>
      <c r="L664" s="838"/>
      <c r="M664" s="428"/>
      <c r="N664" s="429"/>
      <c r="O664" s="430"/>
      <c r="P664" s="422" t="str">
        <f t="shared" si="349"/>
        <v/>
      </c>
      <c r="Q664" s="422" t="str">
        <f t="shared" si="350"/>
        <v/>
      </c>
      <c r="R664" s="423" t="str">
        <f t="shared" si="351"/>
        <v/>
      </c>
      <c r="S664" s="424" t="str">
        <f t="shared" si="352"/>
        <v/>
      </c>
      <c r="T664" s="425" t="str">
        <f t="shared" si="353"/>
        <v/>
      </c>
      <c r="U664" s="425" t="str">
        <f t="shared" si="354"/>
        <v/>
      </c>
      <c r="V664" s="426" t="str">
        <f t="shared" si="355"/>
        <v/>
      </c>
      <c r="W664" s="38"/>
      <c r="X664" s="29" t="str">
        <f t="shared" si="336"/>
        <v/>
      </c>
      <c r="Y664" s="6" t="e">
        <f t="shared" si="337"/>
        <v>#N/A</v>
      </c>
      <c r="Z664" s="6" t="e">
        <f t="shared" si="338"/>
        <v>#N/A</v>
      </c>
      <c r="AA664" s="6" t="e">
        <f t="shared" si="339"/>
        <v>#N/A</v>
      </c>
      <c r="AB664" s="6" t="str">
        <f t="shared" si="340"/>
        <v/>
      </c>
      <c r="AC664" s="10">
        <f t="shared" si="341"/>
        <v>1</v>
      </c>
      <c r="AD664" s="6" t="e">
        <f t="shared" si="356"/>
        <v>#N/A</v>
      </c>
      <c r="AE664" s="6" t="e">
        <f t="shared" si="357"/>
        <v>#N/A</v>
      </c>
      <c r="AF664" s="6" t="e">
        <f t="shared" si="342"/>
        <v>#N/A</v>
      </c>
      <c r="AG664" s="6" t="e">
        <f t="shared" si="358"/>
        <v>#N/A</v>
      </c>
      <c r="AH664" s="11" t="str">
        <f t="shared" si="343"/>
        <v xml:space="preserve"> </v>
      </c>
      <c r="AI664" s="6" t="e">
        <f t="shared" si="359"/>
        <v>#N/A</v>
      </c>
      <c r="AJ664" s="6" t="e">
        <f t="shared" si="344"/>
        <v>#N/A</v>
      </c>
      <c r="AK664" s="6" t="e">
        <f t="shared" si="360"/>
        <v>#N/A</v>
      </c>
      <c r="AL664" s="6" t="e">
        <f t="shared" si="331"/>
        <v>#N/A</v>
      </c>
      <c r="AM664" s="6" t="e">
        <f t="shared" si="345"/>
        <v>#N/A</v>
      </c>
      <c r="AN664" s="6" t="e">
        <f t="shared" si="361"/>
        <v>#N/A</v>
      </c>
      <c r="AO664" s="6" t="e">
        <f t="shared" si="332"/>
        <v>#N/A</v>
      </c>
      <c r="AP664" s="6" t="e">
        <f t="shared" si="333"/>
        <v>#N/A</v>
      </c>
      <c r="AQ664" s="6" t="e">
        <f t="shared" si="334"/>
        <v>#N/A</v>
      </c>
      <c r="AR664" s="6">
        <f t="shared" si="346"/>
        <v>0</v>
      </c>
      <c r="AS664" s="6" t="e">
        <f t="shared" si="362"/>
        <v>#N/A</v>
      </c>
      <c r="AT664" s="6" t="str">
        <f t="shared" si="347"/>
        <v/>
      </c>
      <c r="AU664" s="6" t="str">
        <f t="shared" si="348"/>
        <v/>
      </c>
      <c r="AV664" s="6" t="str">
        <f t="shared" si="335"/>
        <v/>
      </c>
      <c r="AW664" s="103"/>
      <c r="BC664" s="3" t="s">
        <v>1260</v>
      </c>
    </row>
    <row r="665" spans="1:55" s="12" customFormat="1" ht="13.5" customHeight="1" x14ac:dyDescent="0.2">
      <c r="A665" s="163">
        <v>650</v>
      </c>
      <c r="B665" s="7"/>
      <c r="C665" s="7"/>
      <c r="D665" s="120"/>
      <c r="E665" s="7"/>
      <c r="F665" s="7"/>
      <c r="G665" s="219"/>
      <c r="H665" s="7"/>
      <c r="I665" s="7"/>
      <c r="J665" s="9"/>
      <c r="K665" s="843"/>
      <c r="L665" s="838"/>
      <c r="M665" s="428"/>
      <c r="N665" s="429"/>
      <c r="O665" s="430"/>
      <c r="P665" s="422" t="str">
        <f t="shared" si="349"/>
        <v/>
      </c>
      <c r="Q665" s="422" t="str">
        <f t="shared" si="350"/>
        <v/>
      </c>
      <c r="R665" s="423" t="str">
        <f t="shared" si="351"/>
        <v/>
      </c>
      <c r="S665" s="424" t="str">
        <f t="shared" si="352"/>
        <v/>
      </c>
      <c r="T665" s="425" t="str">
        <f t="shared" si="353"/>
        <v/>
      </c>
      <c r="U665" s="425" t="str">
        <f t="shared" si="354"/>
        <v/>
      </c>
      <c r="V665" s="426" t="str">
        <f t="shared" si="355"/>
        <v/>
      </c>
      <c r="W665" s="38"/>
      <c r="X665" s="29" t="str">
        <f t="shared" si="336"/>
        <v/>
      </c>
      <c r="Y665" s="6" t="e">
        <f t="shared" si="337"/>
        <v>#N/A</v>
      </c>
      <c r="Z665" s="6" t="e">
        <f t="shared" si="338"/>
        <v>#N/A</v>
      </c>
      <c r="AA665" s="6" t="e">
        <f t="shared" si="339"/>
        <v>#N/A</v>
      </c>
      <c r="AB665" s="6" t="str">
        <f t="shared" si="340"/>
        <v/>
      </c>
      <c r="AC665" s="10">
        <f t="shared" si="341"/>
        <v>1</v>
      </c>
      <c r="AD665" s="6" t="e">
        <f t="shared" si="356"/>
        <v>#N/A</v>
      </c>
      <c r="AE665" s="6" t="e">
        <f t="shared" si="357"/>
        <v>#N/A</v>
      </c>
      <c r="AF665" s="6" t="e">
        <f t="shared" si="342"/>
        <v>#N/A</v>
      </c>
      <c r="AG665" s="6" t="e">
        <f t="shared" si="358"/>
        <v>#N/A</v>
      </c>
      <c r="AH665" s="11" t="str">
        <f t="shared" si="343"/>
        <v xml:space="preserve"> </v>
      </c>
      <c r="AI665" s="6" t="e">
        <f t="shared" si="359"/>
        <v>#N/A</v>
      </c>
      <c r="AJ665" s="6" t="e">
        <f t="shared" si="344"/>
        <v>#N/A</v>
      </c>
      <c r="AK665" s="6" t="e">
        <f t="shared" si="360"/>
        <v>#N/A</v>
      </c>
      <c r="AL665" s="6" t="e">
        <f t="shared" si="331"/>
        <v>#N/A</v>
      </c>
      <c r="AM665" s="6" t="e">
        <f t="shared" si="345"/>
        <v>#N/A</v>
      </c>
      <c r="AN665" s="6" t="e">
        <f t="shared" si="361"/>
        <v>#N/A</v>
      </c>
      <c r="AO665" s="6" t="e">
        <f t="shared" si="332"/>
        <v>#N/A</v>
      </c>
      <c r="AP665" s="6" t="e">
        <f t="shared" si="333"/>
        <v>#N/A</v>
      </c>
      <c r="AQ665" s="6" t="e">
        <f t="shared" si="334"/>
        <v>#N/A</v>
      </c>
      <c r="AR665" s="6">
        <f t="shared" si="346"/>
        <v>0</v>
      </c>
      <c r="AS665" s="6" t="e">
        <f t="shared" si="362"/>
        <v>#N/A</v>
      </c>
      <c r="AT665" s="6" t="str">
        <f t="shared" si="347"/>
        <v/>
      </c>
      <c r="AU665" s="6" t="str">
        <f t="shared" si="348"/>
        <v/>
      </c>
      <c r="AV665" s="6" t="str">
        <f t="shared" si="335"/>
        <v/>
      </c>
      <c r="AW665" s="103"/>
      <c r="BC665" s="3" t="s">
        <v>1261</v>
      </c>
    </row>
    <row r="666" spans="1:55" s="12" customFormat="1" ht="13.5" customHeight="1" x14ac:dyDescent="0.2">
      <c r="A666" s="163">
        <v>651</v>
      </c>
      <c r="B666" s="7"/>
      <c r="C666" s="7"/>
      <c r="D666" s="120"/>
      <c r="E666" s="7"/>
      <c r="F666" s="7"/>
      <c r="G666" s="219"/>
      <c r="H666" s="7"/>
      <c r="I666" s="7"/>
      <c r="J666" s="9"/>
      <c r="K666" s="843"/>
      <c r="L666" s="838"/>
      <c r="M666" s="428"/>
      <c r="N666" s="429"/>
      <c r="O666" s="430"/>
      <c r="P666" s="422" t="str">
        <f t="shared" si="349"/>
        <v/>
      </c>
      <c r="Q666" s="422" t="str">
        <f t="shared" si="350"/>
        <v/>
      </c>
      <c r="R666" s="423" t="str">
        <f t="shared" si="351"/>
        <v/>
      </c>
      <c r="S666" s="424" t="str">
        <f t="shared" si="352"/>
        <v/>
      </c>
      <c r="T666" s="425" t="str">
        <f t="shared" si="353"/>
        <v/>
      </c>
      <c r="U666" s="425" t="str">
        <f t="shared" si="354"/>
        <v/>
      </c>
      <c r="V666" s="426" t="str">
        <f t="shared" si="355"/>
        <v/>
      </c>
      <c r="W666" s="38"/>
      <c r="X666" s="29" t="str">
        <f t="shared" si="336"/>
        <v/>
      </c>
      <c r="Y666" s="6" t="e">
        <f t="shared" si="337"/>
        <v>#N/A</v>
      </c>
      <c r="Z666" s="6" t="e">
        <f t="shared" si="338"/>
        <v>#N/A</v>
      </c>
      <c r="AA666" s="6" t="e">
        <f t="shared" si="339"/>
        <v>#N/A</v>
      </c>
      <c r="AB666" s="6" t="str">
        <f t="shared" si="340"/>
        <v/>
      </c>
      <c r="AC666" s="10">
        <f t="shared" si="341"/>
        <v>1</v>
      </c>
      <c r="AD666" s="6" t="e">
        <f t="shared" si="356"/>
        <v>#N/A</v>
      </c>
      <c r="AE666" s="6" t="e">
        <f t="shared" si="357"/>
        <v>#N/A</v>
      </c>
      <c r="AF666" s="6" t="e">
        <f t="shared" si="342"/>
        <v>#N/A</v>
      </c>
      <c r="AG666" s="6" t="e">
        <f t="shared" si="358"/>
        <v>#N/A</v>
      </c>
      <c r="AH666" s="11" t="str">
        <f t="shared" si="343"/>
        <v xml:space="preserve"> </v>
      </c>
      <c r="AI666" s="6" t="e">
        <f t="shared" si="359"/>
        <v>#N/A</v>
      </c>
      <c r="AJ666" s="6" t="e">
        <f t="shared" si="344"/>
        <v>#N/A</v>
      </c>
      <c r="AK666" s="6" t="e">
        <f t="shared" si="360"/>
        <v>#N/A</v>
      </c>
      <c r="AL666" s="6" t="e">
        <f t="shared" si="331"/>
        <v>#N/A</v>
      </c>
      <c r="AM666" s="6" t="e">
        <f t="shared" si="345"/>
        <v>#N/A</v>
      </c>
      <c r="AN666" s="6" t="e">
        <f t="shared" si="361"/>
        <v>#N/A</v>
      </c>
      <c r="AO666" s="6" t="e">
        <f t="shared" si="332"/>
        <v>#N/A</v>
      </c>
      <c r="AP666" s="6" t="e">
        <f t="shared" si="333"/>
        <v>#N/A</v>
      </c>
      <c r="AQ666" s="6" t="e">
        <f t="shared" si="334"/>
        <v>#N/A</v>
      </c>
      <c r="AR666" s="6">
        <f t="shared" si="346"/>
        <v>0</v>
      </c>
      <c r="AS666" s="6" t="e">
        <f t="shared" si="362"/>
        <v>#N/A</v>
      </c>
      <c r="AT666" s="6" t="str">
        <f t="shared" si="347"/>
        <v/>
      </c>
      <c r="AU666" s="6" t="str">
        <f t="shared" si="348"/>
        <v/>
      </c>
      <c r="AV666" s="6" t="str">
        <f t="shared" si="335"/>
        <v/>
      </c>
      <c r="AW666" s="103"/>
      <c r="BC666" s="3" t="s">
        <v>509</v>
      </c>
    </row>
    <row r="667" spans="1:55" s="12" customFormat="1" ht="13.5" customHeight="1" x14ac:dyDescent="0.2">
      <c r="A667" s="163">
        <v>652</v>
      </c>
      <c r="B667" s="7"/>
      <c r="C667" s="7"/>
      <c r="D667" s="120"/>
      <c r="E667" s="7"/>
      <c r="F667" s="7"/>
      <c r="G667" s="219"/>
      <c r="H667" s="7"/>
      <c r="I667" s="7"/>
      <c r="J667" s="9"/>
      <c r="K667" s="843"/>
      <c r="L667" s="838"/>
      <c r="M667" s="428"/>
      <c r="N667" s="429"/>
      <c r="O667" s="430"/>
      <c r="P667" s="422" t="str">
        <f t="shared" si="349"/>
        <v/>
      </c>
      <c r="Q667" s="422" t="str">
        <f t="shared" si="350"/>
        <v/>
      </c>
      <c r="R667" s="423" t="str">
        <f t="shared" si="351"/>
        <v/>
      </c>
      <c r="S667" s="424" t="str">
        <f t="shared" si="352"/>
        <v/>
      </c>
      <c r="T667" s="425" t="str">
        <f t="shared" si="353"/>
        <v/>
      </c>
      <c r="U667" s="425" t="str">
        <f t="shared" si="354"/>
        <v/>
      </c>
      <c r="V667" s="426" t="str">
        <f t="shared" si="355"/>
        <v/>
      </c>
      <c r="W667" s="38"/>
      <c r="X667" s="29" t="str">
        <f t="shared" si="336"/>
        <v/>
      </c>
      <c r="Y667" s="6" t="e">
        <f t="shared" si="337"/>
        <v>#N/A</v>
      </c>
      <c r="Z667" s="6" t="e">
        <f t="shared" si="338"/>
        <v>#N/A</v>
      </c>
      <c r="AA667" s="6" t="e">
        <f t="shared" si="339"/>
        <v>#N/A</v>
      </c>
      <c r="AB667" s="6" t="str">
        <f t="shared" si="340"/>
        <v/>
      </c>
      <c r="AC667" s="10">
        <f t="shared" si="341"/>
        <v>1</v>
      </c>
      <c r="AD667" s="6" t="e">
        <f t="shared" si="356"/>
        <v>#N/A</v>
      </c>
      <c r="AE667" s="6" t="e">
        <f t="shared" si="357"/>
        <v>#N/A</v>
      </c>
      <c r="AF667" s="6" t="e">
        <f t="shared" si="342"/>
        <v>#N/A</v>
      </c>
      <c r="AG667" s="6" t="e">
        <f t="shared" si="358"/>
        <v>#N/A</v>
      </c>
      <c r="AH667" s="11" t="str">
        <f t="shared" si="343"/>
        <v xml:space="preserve"> </v>
      </c>
      <c r="AI667" s="6" t="e">
        <f t="shared" si="359"/>
        <v>#N/A</v>
      </c>
      <c r="AJ667" s="6" t="e">
        <f t="shared" si="344"/>
        <v>#N/A</v>
      </c>
      <c r="AK667" s="6" t="e">
        <f t="shared" si="360"/>
        <v>#N/A</v>
      </c>
      <c r="AL667" s="6" t="e">
        <f t="shared" si="331"/>
        <v>#N/A</v>
      </c>
      <c r="AM667" s="6" t="e">
        <f t="shared" si="345"/>
        <v>#N/A</v>
      </c>
      <c r="AN667" s="6" t="e">
        <f t="shared" si="361"/>
        <v>#N/A</v>
      </c>
      <c r="AO667" s="6" t="e">
        <f t="shared" si="332"/>
        <v>#N/A</v>
      </c>
      <c r="AP667" s="6" t="e">
        <f t="shared" si="333"/>
        <v>#N/A</v>
      </c>
      <c r="AQ667" s="6" t="e">
        <f t="shared" si="334"/>
        <v>#N/A</v>
      </c>
      <c r="AR667" s="6">
        <f t="shared" si="346"/>
        <v>0</v>
      </c>
      <c r="AS667" s="6" t="e">
        <f t="shared" si="362"/>
        <v>#N/A</v>
      </c>
      <c r="AT667" s="6" t="str">
        <f t="shared" si="347"/>
        <v/>
      </c>
      <c r="AU667" s="6" t="str">
        <f t="shared" si="348"/>
        <v/>
      </c>
      <c r="AV667" s="6" t="str">
        <f t="shared" si="335"/>
        <v/>
      </c>
      <c r="AW667" s="103"/>
      <c r="BC667" s="3" t="s">
        <v>255</v>
      </c>
    </row>
    <row r="668" spans="1:55" s="12" customFormat="1" ht="13.5" customHeight="1" x14ac:dyDescent="0.2">
      <c r="A668" s="163">
        <v>653</v>
      </c>
      <c r="B668" s="7"/>
      <c r="C668" s="7"/>
      <c r="D668" s="120"/>
      <c r="E668" s="7"/>
      <c r="F668" s="7"/>
      <c r="G668" s="219"/>
      <c r="H668" s="7"/>
      <c r="I668" s="7"/>
      <c r="J668" s="9"/>
      <c r="K668" s="843"/>
      <c r="L668" s="838"/>
      <c r="M668" s="428"/>
      <c r="N668" s="429"/>
      <c r="O668" s="430"/>
      <c r="P668" s="422" t="str">
        <f t="shared" si="349"/>
        <v/>
      </c>
      <c r="Q668" s="422" t="str">
        <f t="shared" si="350"/>
        <v/>
      </c>
      <c r="R668" s="423" t="str">
        <f t="shared" si="351"/>
        <v/>
      </c>
      <c r="S668" s="424" t="str">
        <f t="shared" si="352"/>
        <v/>
      </c>
      <c r="T668" s="425" t="str">
        <f t="shared" si="353"/>
        <v/>
      </c>
      <c r="U668" s="425" t="str">
        <f t="shared" si="354"/>
        <v/>
      </c>
      <c r="V668" s="426" t="str">
        <f t="shared" si="355"/>
        <v/>
      </c>
      <c r="W668" s="38"/>
      <c r="X668" s="29" t="str">
        <f t="shared" si="336"/>
        <v/>
      </c>
      <c r="Y668" s="6" t="e">
        <f t="shared" si="337"/>
        <v>#N/A</v>
      </c>
      <c r="Z668" s="6" t="e">
        <f t="shared" si="338"/>
        <v>#N/A</v>
      </c>
      <c r="AA668" s="6" t="e">
        <f t="shared" si="339"/>
        <v>#N/A</v>
      </c>
      <c r="AB668" s="6" t="str">
        <f t="shared" si="340"/>
        <v/>
      </c>
      <c r="AC668" s="10">
        <f t="shared" si="341"/>
        <v>1</v>
      </c>
      <c r="AD668" s="6" t="e">
        <f t="shared" si="356"/>
        <v>#N/A</v>
      </c>
      <c r="AE668" s="6" t="e">
        <f t="shared" si="357"/>
        <v>#N/A</v>
      </c>
      <c r="AF668" s="6" t="e">
        <f t="shared" si="342"/>
        <v>#N/A</v>
      </c>
      <c r="AG668" s="6" t="e">
        <f t="shared" si="358"/>
        <v>#N/A</v>
      </c>
      <c r="AH668" s="11" t="str">
        <f t="shared" si="343"/>
        <v xml:space="preserve"> </v>
      </c>
      <c r="AI668" s="6" t="e">
        <f t="shared" si="359"/>
        <v>#N/A</v>
      </c>
      <c r="AJ668" s="6" t="e">
        <f t="shared" si="344"/>
        <v>#N/A</v>
      </c>
      <c r="AK668" s="6" t="e">
        <f t="shared" si="360"/>
        <v>#N/A</v>
      </c>
      <c r="AL668" s="6" t="e">
        <f t="shared" si="331"/>
        <v>#N/A</v>
      </c>
      <c r="AM668" s="6" t="e">
        <f t="shared" si="345"/>
        <v>#N/A</v>
      </c>
      <c r="AN668" s="6" t="e">
        <f t="shared" si="361"/>
        <v>#N/A</v>
      </c>
      <c r="AO668" s="6" t="e">
        <f t="shared" si="332"/>
        <v>#N/A</v>
      </c>
      <c r="AP668" s="6" t="e">
        <f t="shared" si="333"/>
        <v>#N/A</v>
      </c>
      <c r="AQ668" s="6" t="e">
        <f t="shared" si="334"/>
        <v>#N/A</v>
      </c>
      <c r="AR668" s="6">
        <f t="shared" si="346"/>
        <v>0</v>
      </c>
      <c r="AS668" s="6" t="e">
        <f t="shared" si="362"/>
        <v>#N/A</v>
      </c>
      <c r="AT668" s="6" t="str">
        <f t="shared" si="347"/>
        <v/>
      </c>
      <c r="AU668" s="6" t="str">
        <f t="shared" si="348"/>
        <v/>
      </c>
      <c r="AV668" s="6" t="str">
        <f t="shared" si="335"/>
        <v/>
      </c>
      <c r="AW668" s="103"/>
      <c r="BC668" s="3" t="s">
        <v>265</v>
      </c>
    </row>
    <row r="669" spans="1:55" s="12" customFormat="1" ht="13.5" customHeight="1" x14ac:dyDescent="0.2">
      <c r="A669" s="163">
        <v>654</v>
      </c>
      <c r="B669" s="7"/>
      <c r="C669" s="7"/>
      <c r="D669" s="120"/>
      <c r="E669" s="7"/>
      <c r="F669" s="7"/>
      <c r="G669" s="219"/>
      <c r="H669" s="7"/>
      <c r="I669" s="7"/>
      <c r="J669" s="9"/>
      <c r="K669" s="843"/>
      <c r="L669" s="838"/>
      <c r="M669" s="428"/>
      <c r="N669" s="429"/>
      <c r="O669" s="430"/>
      <c r="P669" s="422" t="str">
        <f t="shared" si="349"/>
        <v/>
      </c>
      <c r="Q669" s="422" t="str">
        <f t="shared" si="350"/>
        <v/>
      </c>
      <c r="R669" s="423" t="str">
        <f t="shared" si="351"/>
        <v/>
      </c>
      <c r="S669" s="424" t="str">
        <f t="shared" si="352"/>
        <v/>
      </c>
      <c r="T669" s="425" t="str">
        <f t="shared" si="353"/>
        <v/>
      </c>
      <c r="U669" s="425" t="str">
        <f t="shared" si="354"/>
        <v/>
      </c>
      <c r="V669" s="426" t="str">
        <f t="shared" si="355"/>
        <v/>
      </c>
      <c r="W669" s="38"/>
      <c r="X669" s="29" t="str">
        <f t="shared" si="336"/>
        <v/>
      </c>
      <c r="Y669" s="6" t="e">
        <f t="shared" si="337"/>
        <v>#N/A</v>
      </c>
      <c r="Z669" s="6" t="e">
        <f t="shared" si="338"/>
        <v>#N/A</v>
      </c>
      <c r="AA669" s="6" t="e">
        <f t="shared" si="339"/>
        <v>#N/A</v>
      </c>
      <c r="AB669" s="6" t="str">
        <f t="shared" si="340"/>
        <v/>
      </c>
      <c r="AC669" s="10">
        <f t="shared" si="341"/>
        <v>1</v>
      </c>
      <c r="AD669" s="6" t="e">
        <f t="shared" si="356"/>
        <v>#N/A</v>
      </c>
      <c r="AE669" s="6" t="e">
        <f t="shared" si="357"/>
        <v>#N/A</v>
      </c>
      <c r="AF669" s="6" t="e">
        <f t="shared" si="342"/>
        <v>#N/A</v>
      </c>
      <c r="AG669" s="6" t="e">
        <f t="shared" si="358"/>
        <v>#N/A</v>
      </c>
      <c r="AH669" s="11" t="str">
        <f t="shared" si="343"/>
        <v xml:space="preserve"> </v>
      </c>
      <c r="AI669" s="6" t="e">
        <f t="shared" si="359"/>
        <v>#N/A</v>
      </c>
      <c r="AJ669" s="6" t="e">
        <f t="shared" si="344"/>
        <v>#N/A</v>
      </c>
      <c r="AK669" s="6" t="e">
        <f t="shared" si="360"/>
        <v>#N/A</v>
      </c>
      <c r="AL669" s="6" t="e">
        <f t="shared" si="331"/>
        <v>#N/A</v>
      </c>
      <c r="AM669" s="6" t="e">
        <f t="shared" si="345"/>
        <v>#N/A</v>
      </c>
      <c r="AN669" s="6" t="e">
        <f t="shared" si="361"/>
        <v>#N/A</v>
      </c>
      <c r="AO669" s="6" t="e">
        <f t="shared" si="332"/>
        <v>#N/A</v>
      </c>
      <c r="AP669" s="6" t="e">
        <f t="shared" si="333"/>
        <v>#N/A</v>
      </c>
      <c r="AQ669" s="6" t="e">
        <f t="shared" si="334"/>
        <v>#N/A</v>
      </c>
      <c r="AR669" s="6">
        <f t="shared" si="346"/>
        <v>0</v>
      </c>
      <c r="AS669" s="6" t="e">
        <f t="shared" si="362"/>
        <v>#N/A</v>
      </c>
      <c r="AT669" s="6" t="str">
        <f t="shared" si="347"/>
        <v/>
      </c>
      <c r="AU669" s="6" t="str">
        <f t="shared" si="348"/>
        <v/>
      </c>
      <c r="AV669" s="6" t="str">
        <f t="shared" si="335"/>
        <v/>
      </c>
      <c r="AW669" s="103"/>
      <c r="BC669" s="3" t="s">
        <v>277</v>
      </c>
    </row>
    <row r="670" spans="1:55" s="12" customFormat="1" ht="13.5" customHeight="1" x14ac:dyDescent="0.2">
      <c r="A670" s="163">
        <v>655</v>
      </c>
      <c r="B670" s="7"/>
      <c r="C670" s="7"/>
      <c r="D670" s="120"/>
      <c r="E670" s="7"/>
      <c r="F670" s="7"/>
      <c r="G670" s="219"/>
      <c r="H670" s="7"/>
      <c r="I670" s="7"/>
      <c r="J670" s="9"/>
      <c r="K670" s="843"/>
      <c r="L670" s="838"/>
      <c r="M670" s="428"/>
      <c r="N670" s="429"/>
      <c r="O670" s="430"/>
      <c r="P670" s="422" t="str">
        <f t="shared" si="349"/>
        <v/>
      </c>
      <c r="Q670" s="422" t="str">
        <f t="shared" si="350"/>
        <v/>
      </c>
      <c r="R670" s="423" t="str">
        <f t="shared" si="351"/>
        <v/>
      </c>
      <c r="S670" s="424" t="str">
        <f t="shared" si="352"/>
        <v/>
      </c>
      <c r="T670" s="425" t="str">
        <f t="shared" si="353"/>
        <v/>
      </c>
      <c r="U670" s="425" t="str">
        <f t="shared" si="354"/>
        <v/>
      </c>
      <c r="V670" s="426" t="str">
        <f t="shared" si="355"/>
        <v/>
      </c>
      <c r="W670" s="38"/>
      <c r="X670" s="29" t="str">
        <f t="shared" si="336"/>
        <v/>
      </c>
      <c r="Y670" s="6" t="e">
        <f t="shared" si="337"/>
        <v>#N/A</v>
      </c>
      <c r="Z670" s="6" t="e">
        <f t="shared" si="338"/>
        <v>#N/A</v>
      </c>
      <c r="AA670" s="6" t="e">
        <f t="shared" si="339"/>
        <v>#N/A</v>
      </c>
      <c r="AB670" s="6" t="str">
        <f t="shared" si="340"/>
        <v/>
      </c>
      <c r="AC670" s="10">
        <f t="shared" si="341"/>
        <v>1</v>
      </c>
      <c r="AD670" s="6" t="e">
        <f t="shared" si="356"/>
        <v>#N/A</v>
      </c>
      <c r="AE670" s="6" t="e">
        <f t="shared" si="357"/>
        <v>#N/A</v>
      </c>
      <c r="AF670" s="6" t="e">
        <f t="shared" si="342"/>
        <v>#N/A</v>
      </c>
      <c r="AG670" s="6" t="e">
        <f t="shared" si="358"/>
        <v>#N/A</v>
      </c>
      <c r="AH670" s="11" t="str">
        <f t="shared" si="343"/>
        <v xml:space="preserve"> </v>
      </c>
      <c r="AI670" s="6" t="e">
        <f t="shared" si="359"/>
        <v>#N/A</v>
      </c>
      <c r="AJ670" s="6" t="e">
        <f t="shared" si="344"/>
        <v>#N/A</v>
      </c>
      <c r="AK670" s="6" t="e">
        <f t="shared" si="360"/>
        <v>#N/A</v>
      </c>
      <c r="AL670" s="6" t="e">
        <f t="shared" si="331"/>
        <v>#N/A</v>
      </c>
      <c r="AM670" s="6" t="e">
        <f t="shared" si="345"/>
        <v>#N/A</v>
      </c>
      <c r="AN670" s="6" t="e">
        <f t="shared" si="361"/>
        <v>#N/A</v>
      </c>
      <c r="AO670" s="6" t="e">
        <f t="shared" si="332"/>
        <v>#N/A</v>
      </c>
      <c r="AP670" s="6" t="e">
        <f t="shared" si="333"/>
        <v>#N/A</v>
      </c>
      <c r="AQ670" s="6" t="e">
        <f t="shared" si="334"/>
        <v>#N/A</v>
      </c>
      <c r="AR670" s="6">
        <f t="shared" si="346"/>
        <v>0</v>
      </c>
      <c r="AS670" s="6" t="e">
        <f t="shared" si="362"/>
        <v>#N/A</v>
      </c>
      <c r="AT670" s="6" t="str">
        <f t="shared" si="347"/>
        <v/>
      </c>
      <c r="AU670" s="6" t="str">
        <f t="shared" si="348"/>
        <v/>
      </c>
      <c r="AV670" s="6" t="str">
        <f t="shared" si="335"/>
        <v/>
      </c>
      <c r="AW670" s="103"/>
      <c r="BC670" s="3" t="s">
        <v>508</v>
      </c>
    </row>
    <row r="671" spans="1:55" s="12" customFormat="1" ht="13.5" customHeight="1" x14ac:dyDescent="0.2">
      <c r="A671" s="163">
        <v>656</v>
      </c>
      <c r="B671" s="7"/>
      <c r="C671" s="7"/>
      <c r="D671" s="120"/>
      <c r="E671" s="7"/>
      <c r="F671" s="7"/>
      <c r="G671" s="219"/>
      <c r="H671" s="7"/>
      <c r="I671" s="7"/>
      <c r="J671" s="9"/>
      <c r="K671" s="843"/>
      <c r="L671" s="838"/>
      <c r="M671" s="428"/>
      <c r="N671" s="429"/>
      <c r="O671" s="430"/>
      <c r="P671" s="422" t="str">
        <f t="shared" si="349"/>
        <v/>
      </c>
      <c r="Q671" s="422" t="str">
        <f t="shared" si="350"/>
        <v/>
      </c>
      <c r="R671" s="423" t="str">
        <f t="shared" si="351"/>
        <v/>
      </c>
      <c r="S671" s="424" t="str">
        <f t="shared" si="352"/>
        <v/>
      </c>
      <c r="T671" s="425" t="str">
        <f t="shared" si="353"/>
        <v/>
      </c>
      <c r="U671" s="425" t="str">
        <f t="shared" si="354"/>
        <v/>
      </c>
      <c r="V671" s="426" t="str">
        <f t="shared" si="355"/>
        <v/>
      </c>
      <c r="W671" s="38"/>
      <c r="X671" s="29" t="str">
        <f t="shared" si="336"/>
        <v/>
      </c>
      <c r="Y671" s="6" t="e">
        <f t="shared" si="337"/>
        <v>#N/A</v>
      </c>
      <c r="Z671" s="6" t="e">
        <f t="shared" si="338"/>
        <v>#N/A</v>
      </c>
      <c r="AA671" s="6" t="e">
        <f t="shared" si="339"/>
        <v>#N/A</v>
      </c>
      <c r="AB671" s="6" t="str">
        <f t="shared" si="340"/>
        <v/>
      </c>
      <c r="AC671" s="10">
        <f t="shared" si="341"/>
        <v>1</v>
      </c>
      <c r="AD671" s="6" t="e">
        <f t="shared" si="356"/>
        <v>#N/A</v>
      </c>
      <c r="AE671" s="6" t="e">
        <f t="shared" si="357"/>
        <v>#N/A</v>
      </c>
      <c r="AF671" s="6" t="e">
        <f t="shared" si="342"/>
        <v>#N/A</v>
      </c>
      <c r="AG671" s="6" t="e">
        <f t="shared" si="358"/>
        <v>#N/A</v>
      </c>
      <c r="AH671" s="11" t="str">
        <f t="shared" si="343"/>
        <v xml:space="preserve"> </v>
      </c>
      <c r="AI671" s="6" t="e">
        <f t="shared" si="359"/>
        <v>#N/A</v>
      </c>
      <c r="AJ671" s="6" t="e">
        <f t="shared" si="344"/>
        <v>#N/A</v>
      </c>
      <c r="AK671" s="6" t="e">
        <f t="shared" si="360"/>
        <v>#N/A</v>
      </c>
      <c r="AL671" s="6" t="e">
        <f t="shared" si="331"/>
        <v>#N/A</v>
      </c>
      <c r="AM671" s="6" t="e">
        <f t="shared" si="345"/>
        <v>#N/A</v>
      </c>
      <c r="AN671" s="6" t="e">
        <f t="shared" si="361"/>
        <v>#N/A</v>
      </c>
      <c r="AO671" s="6" t="e">
        <f t="shared" si="332"/>
        <v>#N/A</v>
      </c>
      <c r="AP671" s="6" t="e">
        <f t="shared" si="333"/>
        <v>#N/A</v>
      </c>
      <c r="AQ671" s="6" t="e">
        <f t="shared" si="334"/>
        <v>#N/A</v>
      </c>
      <c r="AR671" s="6">
        <f t="shared" si="346"/>
        <v>0</v>
      </c>
      <c r="AS671" s="6" t="e">
        <f t="shared" si="362"/>
        <v>#N/A</v>
      </c>
      <c r="AT671" s="6" t="str">
        <f t="shared" si="347"/>
        <v/>
      </c>
      <c r="AU671" s="6" t="str">
        <f t="shared" si="348"/>
        <v/>
      </c>
      <c r="AV671" s="6" t="str">
        <f t="shared" si="335"/>
        <v/>
      </c>
      <c r="AW671" s="103"/>
      <c r="BC671" s="3" t="s">
        <v>254</v>
      </c>
    </row>
    <row r="672" spans="1:55" s="12" customFormat="1" ht="13.5" customHeight="1" x14ac:dyDescent="0.2">
      <c r="A672" s="163">
        <v>657</v>
      </c>
      <c r="B672" s="7"/>
      <c r="C672" s="7"/>
      <c r="D672" s="120"/>
      <c r="E672" s="7"/>
      <c r="F672" s="7"/>
      <c r="G672" s="219"/>
      <c r="H672" s="7"/>
      <c r="I672" s="7"/>
      <c r="J672" s="9"/>
      <c r="K672" s="843"/>
      <c r="L672" s="838"/>
      <c r="M672" s="428"/>
      <c r="N672" s="429"/>
      <c r="O672" s="430"/>
      <c r="P672" s="422" t="str">
        <f t="shared" si="349"/>
        <v/>
      </c>
      <c r="Q672" s="422" t="str">
        <f t="shared" si="350"/>
        <v/>
      </c>
      <c r="R672" s="423" t="str">
        <f t="shared" si="351"/>
        <v/>
      </c>
      <c r="S672" s="424" t="str">
        <f t="shared" si="352"/>
        <v/>
      </c>
      <c r="T672" s="425" t="str">
        <f t="shared" si="353"/>
        <v/>
      </c>
      <c r="U672" s="425" t="str">
        <f t="shared" si="354"/>
        <v/>
      </c>
      <c r="V672" s="426" t="str">
        <f t="shared" si="355"/>
        <v/>
      </c>
      <c r="W672" s="38"/>
      <c r="X672" s="29" t="str">
        <f t="shared" si="336"/>
        <v/>
      </c>
      <c r="Y672" s="6" t="e">
        <f t="shared" si="337"/>
        <v>#N/A</v>
      </c>
      <c r="Z672" s="6" t="e">
        <f t="shared" si="338"/>
        <v>#N/A</v>
      </c>
      <c r="AA672" s="6" t="e">
        <f t="shared" si="339"/>
        <v>#N/A</v>
      </c>
      <c r="AB672" s="6" t="str">
        <f t="shared" si="340"/>
        <v/>
      </c>
      <c r="AC672" s="10">
        <f t="shared" si="341"/>
        <v>1</v>
      </c>
      <c r="AD672" s="6" t="e">
        <f t="shared" si="356"/>
        <v>#N/A</v>
      </c>
      <c r="AE672" s="6" t="e">
        <f t="shared" si="357"/>
        <v>#N/A</v>
      </c>
      <c r="AF672" s="6" t="e">
        <f t="shared" si="342"/>
        <v>#N/A</v>
      </c>
      <c r="AG672" s="6" t="e">
        <f t="shared" si="358"/>
        <v>#N/A</v>
      </c>
      <c r="AH672" s="11" t="str">
        <f t="shared" si="343"/>
        <v xml:space="preserve"> </v>
      </c>
      <c r="AI672" s="6" t="e">
        <f t="shared" si="359"/>
        <v>#N/A</v>
      </c>
      <c r="AJ672" s="6" t="e">
        <f t="shared" si="344"/>
        <v>#N/A</v>
      </c>
      <c r="AK672" s="6" t="e">
        <f t="shared" si="360"/>
        <v>#N/A</v>
      </c>
      <c r="AL672" s="6" t="e">
        <f t="shared" si="331"/>
        <v>#N/A</v>
      </c>
      <c r="AM672" s="6" t="e">
        <f t="shared" si="345"/>
        <v>#N/A</v>
      </c>
      <c r="AN672" s="6" t="e">
        <f t="shared" si="361"/>
        <v>#N/A</v>
      </c>
      <c r="AO672" s="6" t="e">
        <f t="shared" si="332"/>
        <v>#N/A</v>
      </c>
      <c r="AP672" s="6" t="e">
        <f t="shared" si="333"/>
        <v>#N/A</v>
      </c>
      <c r="AQ672" s="6" t="e">
        <f t="shared" si="334"/>
        <v>#N/A</v>
      </c>
      <c r="AR672" s="6">
        <f t="shared" si="346"/>
        <v>0</v>
      </c>
      <c r="AS672" s="6" t="e">
        <f t="shared" si="362"/>
        <v>#N/A</v>
      </c>
      <c r="AT672" s="6" t="str">
        <f t="shared" si="347"/>
        <v/>
      </c>
      <c r="AU672" s="6" t="str">
        <f t="shared" si="348"/>
        <v/>
      </c>
      <c r="AV672" s="6" t="str">
        <f t="shared" si="335"/>
        <v/>
      </c>
      <c r="AW672" s="103"/>
      <c r="BC672" s="3" t="s">
        <v>264</v>
      </c>
    </row>
    <row r="673" spans="1:55" s="12" customFormat="1" ht="13.5" customHeight="1" x14ac:dyDescent="0.2">
      <c r="A673" s="163">
        <v>658</v>
      </c>
      <c r="B673" s="7"/>
      <c r="C673" s="7"/>
      <c r="D673" s="120"/>
      <c r="E673" s="7"/>
      <c r="F673" s="7"/>
      <c r="G673" s="219"/>
      <c r="H673" s="7"/>
      <c r="I673" s="7"/>
      <c r="J673" s="9"/>
      <c r="K673" s="843"/>
      <c r="L673" s="838"/>
      <c r="M673" s="428"/>
      <c r="N673" s="429"/>
      <c r="O673" s="430"/>
      <c r="P673" s="422" t="str">
        <f t="shared" si="349"/>
        <v/>
      </c>
      <c r="Q673" s="422" t="str">
        <f t="shared" si="350"/>
        <v/>
      </c>
      <c r="R673" s="423" t="str">
        <f t="shared" si="351"/>
        <v/>
      </c>
      <c r="S673" s="424" t="str">
        <f t="shared" si="352"/>
        <v/>
      </c>
      <c r="T673" s="425" t="str">
        <f t="shared" si="353"/>
        <v/>
      </c>
      <c r="U673" s="425" t="str">
        <f t="shared" si="354"/>
        <v/>
      </c>
      <c r="V673" s="426" t="str">
        <f t="shared" si="355"/>
        <v/>
      </c>
      <c r="W673" s="38"/>
      <c r="X673" s="29" t="str">
        <f t="shared" si="336"/>
        <v/>
      </c>
      <c r="Y673" s="6" t="e">
        <f t="shared" si="337"/>
        <v>#N/A</v>
      </c>
      <c r="Z673" s="6" t="e">
        <f t="shared" si="338"/>
        <v>#N/A</v>
      </c>
      <c r="AA673" s="6" t="e">
        <f t="shared" si="339"/>
        <v>#N/A</v>
      </c>
      <c r="AB673" s="6" t="str">
        <f t="shared" si="340"/>
        <v/>
      </c>
      <c r="AC673" s="10">
        <f t="shared" si="341"/>
        <v>1</v>
      </c>
      <c r="AD673" s="6" t="e">
        <f t="shared" si="356"/>
        <v>#N/A</v>
      </c>
      <c r="AE673" s="6" t="e">
        <f t="shared" si="357"/>
        <v>#N/A</v>
      </c>
      <c r="AF673" s="6" t="e">
        <f t="shared" si="342"/>
        <v>#N/A</v>
      </c>
      <c r="AG673" s="6" t="e">
        <f t="shared" si="358"/>
        <v>#N/A</v>
      </c>
      <c r="AH673" s="11" t="str">
        <f t="shared" si="343"/>
        <v xml:space="preserve"> </v>
      </c>
      <c r="AI673" s="6" t="e">
        <f t="shared" si="359"/>
        <v>#N/A</v>
      </c>
      <c r="AJ673" s="6" t="e">
        <f t="shared" si="344"/>
        <v>#N/A</v>
      </c>
      <c r="AK673" s="6" t="e">
        <f t="shared" si="360"/>
        <v>#N/A</v>
      </c>
      <c r="AL673" s="6" t="e">
        <f t="shared" si="331"/>
        <v>#N/A</v>
      </c>
      <c r="AM673" s="6" t="e">
        <f t="shared" si="345"/>
        <v>#N/A</v>
      </c>
      <c r="AN673" s="6" t="e">
        <f t="shared" si="361"/>
        <v>#N/A</v>
      </c>
      <c r="AO673" s="6" t="e">
        <f t="shared" si="332"/>
        <v>#N/A</v>
      </c>
      <c r="AP673" s="6" t="e">
        <f t="shared" si="333"/>
        <v>#N/A</v>
      </c>
      <c r="AQ673" s="6" t="e">
        <f t="shared" si="334"/>
        <v>#N/A</v>
      </c>
      <c r="AR673" s="6">
        <f t="shared" si="346"/>
        <v>0</v>
      </c>
      <c r="AS673" s="6" t="e">
        <f t="shared" si="362"/>
        <v>#N/A</v>
      </c>
      <c r="AT673" s="6" t="str">
        <f t="shared" si="347"/>
        <v/>
      </c>
      <c r="AU673" s="6" t="str">
        <f t="shared" si="348"/>
        <v/>
      </c>
      <c r="AV673" s="6" t="str">
        <f t="shared" si="335"/>
        <v/>
      </c>
      <c r="AW673" s="103"/>
      <c r="BC673" s="3" t="s">
        <v>276</v>
      </c>
    </row>
    <row r="674" spans="1:55" s="12" customFormat="1" ht="13.5" customHeight="1" x14ac:dyDescent="0.2">
      <c r="A674" s="163">
        <v>659</v>
      </c>
      <c r="B674" s="7"/>
      <c r="C674" s="7"/>
      <c r="D674" s="120"/>
      <c r="E674" s="7"/>
      <c r="F674" s="7"/>
      <c r="G674" s="219"/>
      <c r="H674" s="7"/>
      <c r="I674" s="7"/>
      <c r="J674" s="9"/>
      <c r="K674" s="843"/>
      <c r="L674" s="838"/>
      <c r="M674" s="428"/>
      <c r="N674" s="429"/>
      <c r="O674" s="430"/>
      <c r="P674" s="422" t="str">
        <f t="shared" si="349"/>
        <v/>
      </c>
      <c r="Q674" s="422" t="str">
        <f t="shared" si="350"/>
        <v/>
      </c>
      <c r="R674" s="423" t="str">
        <f t="shared" si="351"/>
        <v/>
      </c>
      <c r="S674" s="424" t="str">
        <f t="shared" si="352"/>
        <v/>
      </c>
      <c r="T674" s="425" t="str">
        <f t="shared" si="353"/>
        <v/>
      </c>
      <c r="U674" s="425" t="str">
        <f t="shared" si="354"/>
        <v/>
      </c>
      <c r="V674" s="426" t="str">
        <f t="shared" si="355"/>
        <v/>
      </c>
      <c r="W674" s="38"/>
      <c r="X674" s="29" t="str">
        <f t="shared" si="336"/>
        <v/>
      </c>
      <c r="Y674" s="6" t="e">
        <f t="shared" si="337"/>
        <v>#N/A</v>
      </c>
      <c r="Z674" s="6" t="e">
        <f t="shared" si="338"/>
        <v>#N/A</v>
      </c>
      <c r="AA674" s="6" t="e">
        <f t="shared" si="339"/>
        <v>#N/A</v>
      </c>
      <c r="AB674" s="6" t="str">
        <f t="shared" si="340"/>
        <v/>
      </c>
      <c r="AC674" s="10">
        <f t="shared" si="341"/>
        <v>1</v>
      </c>
      <c r="AD674" s="6" t="e">
        <f t="shared" si="356"/>
        <v>#N/A</v>
      </c>
      <c r="AE674" s="6" t="e">
        <f t="shared" si="357"/>
        <v>#N/A</v>
      </c>
      <c r="AF674" s="6" t="e">
        <f t="shared" si="342"/>
        <v>#N/A</v>
      </c>
      <c r="AG674" s="6" t="e">
        <f t="shared" si="358"/>
        <v>#N/A</v>
      </c>
      <c r="AH674" s="11" t="str">
        <f t="shared" si="343"/>
        <v xml:space="preserve"> </v>
      </c>
      <c r="AI674" s="6" t="e">
        <f t="shared" si="359"/>
        <v>#N/A</v>
      </c>
      <c r="AJ674" s="6" t="e">
        <f t="shared" si="344"/>
        <v>#N/A</v>
      </c>
      <c r="AK674" s="6" t="e">
        <f t="shared" si="360"/>
        <v>#N/A</v>
      </c>
      <c r="AL674" s="6" t="e">
        <f t="shared" si="331"/>
        <v>#N/A</v>
      </c>
      <c r="AM674" s="6" t="e">
        <f t="shared" si="345"/>
        <v>#N/A</v>
      </c>
      <c r="AN674" s="6" t="e">
        <f t="shared" si="361"/>
        <v>#N/A</v>
      </c>
      <c r="AO674" s="6" t="e">
        <f t="shared" si="332"/>
        <v>#N/A</v>
      </c>
      <c r="AP674" s="6" t="e">
        <f t="shared" si="333"/>
        <v>#N/A</v>
      </c>
      <c r="AQ674" s="6" t="e">
        <f t="shared" si="334"/>
        <v>#N/A</v>
      </c>
      <c r="AR674" s="6">
        <f t="shared" si="346"/>
        <v>0</v>
      </c>
      <c r="AS674" s="6" t="e">
        <f t="shared" si="362"/>
        <v>#N/A</v>
      </c>
      <c r="AT674" s="6" t="str">
        <f t="shared" si="347"/>
        <v/>
      </c>
      <c r="AU674" s="6" t="str">
        <f t="shared" si="348"/>
        <v/>
      </c>
      <c r="AV674" s="6" t="str">
        <f t="shared" si="335"/>
        <v/>
      </c>
      <c r="AW674" s="103"/>
      <c r="BC674" s="3" t="s">
        <v>560</v>
      </c>
    </row>
    <row r="675" spans="1:55" s="12" customFormat="1" ht="13.5" customHeight="1" x14ac:dyDescent="0.2">
      <c r="A675" s="163">
        <v>660</v>
      </c>
      <c r="B675" s="7"/>
      <c r="C675" s="7"/>
      <c r="D675" s="120"/>
      <c r="E675" s="7"/>
      <c r="F675" s="7"/>
      <c r="G675" s="219"/>
      <c r="H675" s="7"/>
      <c r="I675" s="7"/>
      <c r="J675" s="9"/>
      <c r="K675" s="843"/>
      <c r="L675" s="838"/>
      <c r="M675" s="428"/>
      <c r="N675" s="429"/>
      <c r="O675" s="430"/>
      <c r="P675" s="422" t="str">
        <f t="shared" si="349"/>
        <v/>
      </c>
      <c r="Q675" s="422" t="str">
        <f t="shared" si="350"/>
        <v/>
      </c>
      <c r="R675" s="423" t="str">
        <f t="shared" si="351"/>
        <v/>
      </c>
      <c r="S675" s="424" t="str">
        <f t="shared" si="352"/>
        <v/>
      </c>
      <c r="T675" s="425" t="str">
        <f t="shared" si="353"/>
        <v/>
      </c>
      <c r="U675" s="425" t="str">
        <f t="shared" si="354"/>
        <v/>
      </c>
      <c r="V675" s="426" t="str">
        <f t="shared" si="355"/>
        <v/>
      </c>
      <c r="W675" s="38"/>
      <c r="X675" s="29" t="str">
        <f t="shared" si="336"/>
        <v/>
      </c>
      <c r="Y675" s="6" t="e">
        <f t="shared" si="337"/>
        <v>#N/A</v>
      </c>
      <c r="Z675" s="6" t="e">
        <f t="shared" si="338"/>
        <v>#N/A</v>
      </c>
      <c r="AA675" s="6" t="e">
        <f t="shared" si="339"/>
        <v>#N/A</v>
      </c>
      <c r="AB675" s="6" t="str">
        <f t="shared" si="340"/>
        <v/>
      </c>
      <c r="AC675" s="10">
        <f t="shared" si="341"/>
        <v>1</v>
      </c>
      <c r="AD675" s="6" t="e">
        <f t="shared" si="356"/>
        <v>#N/A</v>
      </c>
      <c r="AE675" s="6" t="e">
        <f t="shared" si="357"/>
        <v>#N/A</v>
      </c>
      <c r="AF675" s="6" t="e">
        <f t="shared" si="342"/>
        <v>#N/A</v>
      </c>
      <c r="AG675" s="6" t="e">
        <f t="shared" si="358"/>
        <v>#N/A</v>
      </c>
      <c r="AH675" s="11" t="str">
        <f t="shared" si="343"/>
        <v xml:space="preserve"> </v>
      </c>
      <c r="AI675" s="6" t="e">
        <f t="shared" si="359"/>
        <v>#N/A</v>
      </c>
      <c r="AJ675" s="6" t="e">
        <f t="shared" si="344"/>
        <v>#N/A</v>
      </c>
      <c r="AK675" s="6" t="e">
        <f t="shared" si="360"/>
        <v>#N/A</v>
      </c>
      <c r="AL675" s="6" t="e">
        <f t="shared" si="331"/>
        <v>#N/A</v>
      </c>
      <c r="AM675" s="6" t="e">
        <f t="shared" si="345"/>
        <v>#N/A</v>
      </c>
      <c r="AN675" s="6" t="e">
        <f t="shared" si="361"/>
        <v>#N/A</v>
      </c>
      <c r="AO675" s="6" t="e">
        <f t="shared" si="332"/>
        <v>#N/A</v>
      </c>
      <c r="AP675" s="6" t="e">
        <f t="shared" si="333"/>
        <v>#N/A</v>
      </c>
      <c r="AQ675" s="6" t="e">
        <f t="shared" si="334"/>
        <v>#N/A</v>
      </c>
      <c r="AR675" s="6">
        <f t="shared" si="346"/>
        <v>0</v>
      </c>
      <c r="AS675" s="6" t="e">
        <f t="shared" si="362"/>
        <v>#N/A</v>
      </c>
      <c r="AT675" s="6" t="str">
        <f t="shared" si="347"/>
        <v/>
      </c>
      <c r="AU675" s="6" t="str">
        <f t="shared" si="348"/>
        <v/>
      </c>
      <c r="AV675" s="6" t="str">
        <f t="shared" si="335"/>
        <v/>
      </c>
      <c r="AW675" s="103"/>
      <c r="BC675" s="3" t="s">
        <v>290</v>
      </c>
    </row>
    <row r="676" spans="1:55" s="12" customFormat="1" ht="13.5" customHeight="1" x14ac:dyDescent="0.2">
      <c r="A676" s="163">
        <v>661</v>
      </c>
      <c r="B676" s="7"/>
      <c r="C676" s="7"/>
      <c r="D676" s="120"/>
      <c r="E676" s="7"/>
      <c r="F676" s="7"/>
      <c r="G676" s="219"/>
      <c r="H676" s="7"/>
      <c r="I676" s="7"/>
      <c r="J676" s="9"/>
      <c r="K676" s="843"/>
      <c r="L676" s="838"/>
      <c r="M676" s="428"/>
      <c r="N676" s="429"/>
      <c r="O676" s="430"/>
      <c r="P676" s="422" t="str">
        <f t="shared" si="349"/>
        <v/>
      </c>
      <c r="Q676" s="422" t="str">
        <f t="shared" si="350"/>
        <v/>
      </c>
      <c r="R676" s="423" t="str">
        <f t="shared" si="351"/>
        <v/>
      </c>
      <c r="S676" s="424" t="str">
        <f t="shared" si="352"/>
        <v/>
      </c>
      <c r="T676" s="425" t="str">
        <f t="shared" si="353"/>
        <v/>
      </c>
      <c r="U676" s="425" t="str">
        <f t="shared" si="354"/>
        <v/>
      </c>
      <c r="V676" s="426" t="str">
        <f t="shared" si="355"/>
        <v/>
      </c>
      <c r="W676" s="38"/>
      <c r="X676" s="29" t="str">
        <f t="shared" si="336"/>
        <v/>
      </c>
      <c r="Y676" s="6" t="e">
        <f t="shared" si="337"/>
        <v>#N/A</v>
      </c>
      <c r="Z676" s="6" t="e">
        <f t="shared" si="338"/>
        <v>#N/A</v>
      </c>
      <c r="AA676" s="6" t="e">
        <f t="shared" si="339"/>
        <v>#N/A</v>
      </c>
      <c r="AB676" s="6" t="str">
        <f t="shared" si="340"/>
        <v/>
      </c>
      <c r="AC676" s="10">
        <f t="shared" si="341"/>
        <v>1</v>
      </c>
      <c r="AD676" s="6" t="e">
        <f t="shared" si="356"/>
        <v>#N/A</v>
      </c>
      <c r="AE676" s="6" t="e">
        <f t="shared" si="357"/>
        <v>#N/A</v>
      </c>
      <c r="AF676" s="6" t="e">
        <f t="shared" si="342"/>
        <v>#N/A</v>
      </c>
      <c r="AG676" s="6" t="e">
        <f t="shared" si="358"/>
        <v>#N/A</v>
      </c>
      <c r="AH676" s="11" t="str">
        <f t="shared" si="343"/>
        <v xml:space="preserve"> </v>
      </c>
      <c r="AI676" s="6" t="e">
        <f t="shared" si="359"/>
        <v>#N/A</v>
      </c>
      <c r="AJ676" s="6" t="e">
        <f t="shared" si="344"/>
        <v>#N/A</v>
      </c>
      <c r="AK676" s="6" t="e">
        <f t="shared" si="360"/>
        <v>#N/A</v>
      </c>
      <c r="AL676" s="6" t="e">
        <f t="shared" si="331"/>
        <v>#N/A</v>
      </c>
      <c r="AM676" s="6" t="e">
        <f t="shared" si="345"/>
        <v>#N/A</v>
      </c>
      <c r="AN676" s="6" t="e">
        <f t="shared" si="361"/>
        <v>#N/A</v>
      </c>
      <c r="AO676" s="6" t="e">
        <f t="shared" si="332"/>
        <v>#N/A</v>
      </c>
      <c r="AP676" s="6" t="e">
        <f t="shared" si="333"/>
        <v>#N/A</v>
      </c>
      <c r="AQ676" s="6" t="e">
        <f t="shared" si="334"/>
        <v>#N/A</v>
      </c>
      <c r="AR676" s="6">
        <f t="shared" si="346"/>
        <v>0</v>
      </c>
      <c r="AS676" s="6" t="e">
        <f t="shared" si="362"/>
        <v>#N/A</v>
      </c>
      <c r="AT676" s="6" t="str">
        <f t="shared" si="347"/>
        <v/>
      </c>
      <c r="AU676" s="6" t="str">
        <f t="shared" si="348"/>
        <v/>
      </c>
      <c r="AV676" s="6" t="str">
        <f t="shared" si="335"/>
        <v/>
      </c>
      <c r="AW676" s="103"/>
      <c r="BC676" s="3" t="s">
        <v>322</v>
      </c>
    </row>
    <row r="677" spans="1:55" s="12" customFormat="1" ht="13.5" customHeight="1" x14ac:dyDescent="0.2">
      <c r="A677" s="163">
        <v>662</v>
      </c>
      <c r="B677" s="7"/>
      <c r="C677" s="7"/>
      <c r="D677" s="120"/>
      <c r="E677" s="7"/>
      <c r="F677" s="7"/>
      <c r="G677" s="219"/>
      <c r="H677" s="7"/>
      <c r="I677" s="7"/>
      <c r="J677" s="9"/>
      <c r="K677" s="843"/>
      <c r="L677" s="838"/>
      <c r="M677" s="428"/>
      <c r="N677" s="429"/>
      <c r="O677" s="430"/>
      <c r="P677" s="422" t="str">
        <f t="shared" si="349"/>
        <v/>
      </c>
      <c r="Q677" s="422" t="str">
        <f t="shared" si="350"/>
        <v/>
      </c>
      <c r="R677" s="423" t="str">
        <f t="shared" si="351"/>
        <v/>
      </c>
      <c r="S677" s="424" t="str">
        <f t="shared" si="352"/>
        <v/>
      </c>
      <c r="T677" s="425" t="str">
        <f t="shared" si="353"/>
        <v/>
      </c>
      <c r="U677" s="425" t="str">
        <f t="shared" si="354"/>
        <v/>
      </c>
      <c r="V677" s="426" t="str">
        <f t="shared" si="355"/>
        <v/>
      </c>
      <c r="W677" s="38"/>
      <c r="X677" s="29" t="str">
        <f t="shared" si="336"/>
        <v/>
      </c>
      <c r="Y677" s="6" t="e">
        <f t="shared" si="337"/>
        <v>#N/A</v>
      </c>
      <c r="Z677" s="6" t="e">
        <f t="shared" si="338"/>
        <v>#N/A</v>
      </c>
      <c r="AA677" s="6" t="e">
        <f t="shared" si="339"/>
        <v>#N/A</v>
      </c>
      <c r="AB677" s="6" t="str">
        <f t="shared" si="340"/>
        <v/>
      </c>
      <c r="AC677" s="10">
        <f t="shared" si="341"/>
        <v>1</v>
      </c>
      <c r="AD677" s="6" t="e">
        <f t="shared" si="356"/>
        <v>#N/A</v>
      </c>
      <c r="AE677" s="6" t="e">
        <f t="shared" si="357"/>
        <v>#N/A</v>
      </c>
      <c r="AF677" s="6" t="e">
        <f t="shared" si="342"/>
        <v>#N/A</v>
      </c>
      <c r="AG677" s="6" t="e">
        <f t="shared" si="358"/>
        <v>#N/A</v>
      </c>
      <c r="AH677" s="11" t="str">
        <f t="shared" si="343"/>
        <v xml:space="preserve"> </v>
      </c>
      <c r="AI677" s="6" t="e">
        <f t="shared" si="359"/>
        <v>#N/A</v>
      </c>
      <c r="AJ677" s="6" t="e">
        <f t="shared" si="344"/>
        <v>#N/A</v>
      </c>
      <c r="AK677" s="6" t="e">
        <f t="shared" si="360"/>
        <v>#N/A</v>
      </c>
      <c r="AL677" s="6" t="e">
        <f t="shared" si="331"/>
        <v>#N/A</v>
      </c>
      <c r="AM677" s="6" t="e">
        <f t="shared" si="345"/>
        <v>#N/A</v>
      </c>
      <c r="AN677" s="6" t="e">
        <f t="shared" si="361"/>
        <v>#N/A</v>
      </c>
      <c r="AO677" s="6" t="e">
        <f t="shared" si="332"/>
        <v>#N/A</v>
      </c>
      <c r="AP677" s="6" t="e">
        <f t="shared" si="333"/>
        <v>#N/A</v>
      </c>
      <c r="AQ677" s="6" t="e">
        <f t="shared" si="334"/>
        <v>#N/A</v>
      </c>
      <c r="AR677" s="6">
        <f t="shared" si="346"/>
        <v>0</v>
      </c>
      <c r="AS677" s="6" t="e">
        <f t="shared" si="362"/>
        <v>#N/A</v>
      </c>
      <c r="AT677" s="6" t="str">
        <f t="shared" si="347"/>
        <v/>
      </c>
      <c r="AU677" s="6" t="str">
        <f t="shared" si="348"/>
        <v/>
      </c>
      <c r="AV677" s="6" t="str">
        <f t="shared" si="335"/>
        <v/>
      </c>
      <c r="AW677" s="103"/>
      <c r="BC677" s="3" t="s">
        <v>389</v>
      </c>
    </row>
    <row r="678" spans="1:55" s="12" customFormat="1" ht="13.5" customHeight="1" x14ac:dyDescent="0.2">
      <c r="A678" s="163">
        <v>663</v>
      </c>
      <c r="B678" s="7"/>
      <c r="C678" s="7"/>
      <c r="D678" s="120"/>
      <c r="E678" s="7"/>
      <c r="F678" s="7"/>
      <c r="G678" s="219"/>
      <c r="H678" s="7"/>
      <c r="I678" s="7"/>
      <c r="J678" s="9"/>
      <c r="K678" s="843"/>
      <c r="L678" s="838"/>
      <c r="M678" s="428"/>
      <c r="N678" s="429"/>
      <c r="O678" s="430"/>
      <c r="P678" s="422" t="str">
        <f t="shared" si="349"/>
        <v/>
      </c>
      <c r="Q678" s="422" t="str">
        <f t="shared" si="350"/>
        <v/>
      </c>
      <c r="R678" s="423" t="str">
        <f t="shared" si="351"/>
        <v/>
      </c>
      <c r="S678" s="424" t="str">
        <f t="shared" si="352"/>
        <v/>
      </c>
      <c r="T678" s="425" t="str">
        <f t="shared" si="353"/>
        <v/>
      </c>
      <c r="U678" s="425" t="str">
        <f t="shared" si="354"/>
        <v/>
      </c>
      <c r="V678" s="426" t="str">
        <f t="shared" si="355"/>
        <v/>
      </c>
      <c r="W678" s="38"/>
      <c r="X678" s="29" t="str">
        <f t="shared" si="336"/>
        <v/>
      </c>
      <c r="Y678" s="6" t="e">
        <f t="shared" si="337"/>
        <v>#N/A</v>
      </c>
      <c r="Z678" s="6" t="e">
        <f t="shared" si="338"/>
        <v>#N/A</v>
      </c>
      <c r="AA678" s="6" t="e">
        <f t="shared" si="339"/>
        <v>#N/A</v>
      </c>
      <c r="AB678" s="6" t="str">
        <f t="shared" si="340"/>
        <v/>
      </c>
      <c r="AC678" s="10">
        <f t="shared" si="341"/>
        <v>1</v>
      </c>
      <c r="AD678" s="6" t="e">
        <f t="shared" si="356"/>
        <v>#N/A</v>
      </c>
      <c r="AE678" s="6" t="e">
        <f t="shared" si="357"/>
        <v>#N/A</v>
      </c>
      <c r="AF678" s="6" t="e">
        <f t="shared" si="342"/>
        <v>#N/A</v>
      </c>
      <c r="AG678" s="6" t="e">
        <f t="shared" si="358"/>
        <v>#N/A</v>
      </c>
      <c r="AH678" s="11" t="str">
        <f t="shared" si="343"/>
        <v xml:space="preserve"> </v>
      </c>
      <c r="AI678" s="6" t="e">
        <f t="shared" si="359"/>
        <v>#N/A</v>
      </c>
      <c r="AJ678" s="6" t="e">
        <f t="shared" si="344"/>
        <v>#N/A</v>
      </c>
      <c r="AK678" s="6" t="e">
        <f t="shared" si="360"/>
        <v>#N/A</v>
      </c>
      <c r="AL678" s="6" t="e">
        <f t="shared" si="331"/>
        <v>#N/A</v>
      </c>
      <c r="AM678" s="6" t="e">
        <f t="shared" si="345"/>
        <v>#N/A</v>
      </c>
      <c r="AN678" s="6" t="e">
        <f t="shared" si="361"/>
        <v>#N/A</v>
      </c>
      <c r="AO678" s="6" t="e">
        <f t="shared" si="332"/>
        <v>#N/A</v>
      </c>
      <c r="AP678" s="6" t="e">
        <f t="shared" si="333"/>
        <v>#N/A</v>
      </c>
      <c r="AQ678" s="6" t="e">
        <f t="shared" si="334"/>
        <v>#N/A</v>
      </c>
      <c r="AR678" s="6">
        <f t="shared" si="346"/>
        <v>0</v>
      </c>
      <c r="AS678" s="6" t="e">
        <f t="shared" si="362"/>
        <v>#N/A</v>
      </c>
      <c r="AT678" s="6" t="str">
        <f t="shared" si="347"/>
        <v/>
      </c>
      <c r="AU678" s="6" t="str">
        <f t="shared" si="348"/>
        <v/>
      </c>
      <c r="AV678" s="6" t="str">
        <f t="shared" si="335"/>
        <v/>
      </c>
      <c r="AW678" s="103"/>
      <c r="BC678" s="3" t="s">
        <v>559</v>
      </c>
    </row>
    <row r="679" spans="1:55" s="12" customFormat="1" ht="13.5" customHeight="1" x14ac:dyDescent="0.2">
      <c r="A679" s="163">
        <v>664</v>
      </c>
      <c r="B679" s="7"/>
      <c r="C679" s="7"/>
      <c r="D679" s="120"/>
      <c r="E679" s="7"/>
      <c r="F679" s="7"/>
      <c r="G679" s="219"/>
      <c r="H679" s="7"/>
      <c r="I679" s="7"/>
      <c r="J679" s="9"/>
      <c r="K679" s="843"/>
      <c r="L679" s="838"/>
      <c r="M679" s="428"/>
      <c r="N679" s="429"/>
      <c r="O679" s="430"/>
      <c r="P679" s="422" t="str">
        <f t="shared" si="349"/>
        <v/>
      </c>
      <c r="Q679" s="422" t="str">
        <f t="shared" si="350"/>
        <v/>
      </c>
      <c r="R679" s="423" t="str">
        <f t="shared" si="351"/>
        <v/>
      </c>
      <c r="S679" s="424" t="str">
        <f t="shared" si="352"/>
        <v/>
      </c>
      <c r="T679" s="425" t="str">
        <f t="shared" si="353"/>
        <v/>
      </c>
      <c r="U679" s="425" t="str">
        <f t="shared" si="354"/>
        <v/>
      </c>
      <c r="V679" s="426" t="str">
        <f t="shared" si="355"/>
        <v/>
      </c>
      <c r="W679" s="38"/>
      <c r="X679" s="29" t="str">
        <f t="shared" si="336"/>
        <v/>
      </c>
      <c r="Y679" s="6" t="e">
        <f t="shared" si="337"/>
        <v>#N/A</v>
      </c>
      <c r="Z679" s="6" t="e">
        <f t="shared" si="338"/>
        <v>#N/A</v>
      </c>
      <c r="AA679" s="6" t="e">
        <f t="shared" si="339"/>
        <v>#N/A</v>
      </c>
      <c r="AB679" s="6" t="str">
        <f t="shared" si="340"/>
        <v/>
      </c>
      <c r="AC679" s="10">
        <f t="shared" si="341"/>
        <v>1</v>
      </c>
      <c r="AD679" s="6" t="e">
        <f t="shared" si="356"/>
        <v>#N/A</v>
      </c>
      <c r="AE679" s="6" t="e">
        <f t="shared" si="357"/>
        <v>#N/A</v>
      </c>
      <c r="AF679" s="6" t="e">
        <f t="shared" si="342"/>
        <v>#N/A</v>
      </c>
      <c r="AG679" s="6" t="e">
        <f t="shared" si="358"/>
        <v>#N/A</v>
      </c>
      <c r="AH679" s="11" t="str">
        <f t="shared" si="343"/>
        <v xml:space="preserve"> </v>
      </c>
      <c r="AI679" s="6" t="e">
        <f t="shared" si="359"/>
        <v>#N/A</v>
      </c>
      <c r="AJ679" s="6" t="e">
        <f t="shared" si="344"/>
        <v>#N/A</v>
      </c>
      <c r="AK679" s="6" t="e">
        <f t="shared" si="360"/>
        <v>#N/A</v>
      </c>
      <c r="AL679" s="6" t="e">
        <f t="shared" si="331"/>
        <v>#N/A</v>
      </c>
      <c r="AM679" s="6" t="e">
        <f t="shared" si="345"/>
        <v>#N/A</v>
      </c>
      <c r="AN679" s="6" t="e">
        <f t="shared" si="361"/>
        <v>#N/A</v>
      </c>
      <c r="AO679" s="6" t="e">
        <f t="shared" si="332"/>
        <v>#N/A</v>
      </c>
      <c r="AP679" s="6" t="e">
        <f t="shared" si="333"/>
        <v>#N/A</v>
      </c>
      <c r="AQ679" s="6" t="e">
        <f t="shared" si="334"/>
        <v>#N/A</v>
      </c>
      <c r="AR679" s="6">
        <f t="shared" si="346"/>
        <v>0</v>
      </c>
      <c r="AS679" s="6" t="e">
        <f t="shared" si="362"/>
        <v>#N/A</v>
      </c>
      <c r="AT679" s="6" t="str">
        <f t="shared" si="347"/>
        <v/>
      </c>
      <c r="AU679" s="6" t="str">
        <f t="shared" si="348"/>
        <v/>
      </c>
      <c r="AV679" s="6" t="str">
        <f t="shared" si="335"/>
        <v/>
      </c>
      <c r="AW679" s="103"/>
      <c r="BC679" s="3" t="s">
        <v>289</v>
      </c>
    </row>
    <row r="680" spans="1:55" s="12" customFormat="1" ht="13.5" customHeight="1" x14ac:dyDescent="0.2">
      <c r="A680" s="163">
        <v>665</v>
      </c>
      <c r="B680" s="7"/>
      <c r="C680" s="7"/>
      <c r="D680" s="120"/>
      <c r="E680" s="7"/>
      <c r="F680" s="7"/>
      <c r="G680" s="219"/>
      <c r="H680" s="7"/>
      <c r="I680" s="7"/>
      <c r="J680" s="9"/>
      <c r="K680" s="843"/>
      <c r="L680" s="838"/>
      <c r="M680" s="428"/>
      <c r="N680" s="429"/>
      <c r="O680" s="430"/>
      <c r="P680" s="422" t="str">
        <f t="shared" si="349"/>
        <v/>
      </c>
      <c r="Q680" s="422" t="str">
        <f t="shared" si="350"/>
        <v/>
      </c>
      <c r="R680" s="423" t="str">
        <f t="shared" si="351"/>
        <v/>
      </c>
      <c r="S680" s="424" t="str">
        <f t="shared" si="352"/>
        <v/>
      </c>
      <c r="T680" s="425" t="str">
        <f t="shared" si="353"/>
        <v/>
      </c>
      <c r="U680" s="425" t="str">
        <f t="shared" si="354"/>
        <v/>
      </c>
      <c r="V680" s="426" t="str">
        <f t="shared" si="355"/>
        <v/>
      </c>
      <c r="W680" s="38"/>
      <c r="X680" s="29" t="str">
        <f t="shared" si="336"/>
        <v/>
      </c>
      <c r="Y680" s="6" t="e">
        <f t="shared" si="337"/>
        <v>#N/A</v>
      </c>
      <c r="Z680" s="6" t="e">
        <f t="shared" si="338"/>
        <v>#N/A</v>
      </c>
      <c r="AA680" s="6" t="e">
        <f t="shared" si="339"/>
        <v>#N/A</v>
      </c>
      <c r="AB680" s="6" t="str">
        <f t="shared" si="340"/>
        <v/>
      </c>
      <c r="AC680" s="10">
        <f t="shared" si="341"/>
        <v>1</v>
      </c>
      <c r="AD680" s="6" t="e">
        <f t="shared" si="356"/>
        <v>#N/A</v>
      </c>
      <c r="AE680" s="6" t="e">
        <f t="shared" si="357"/>
        <v>#N/A</v>
      </c>
      <c r="AF680" s="6" t="e">
        <f t="shared" si="342"/>
        <v>#N/A</v>
      </c>
      <c r="AG680" s="6" t="e">
        <f t="shared" si="358"/>
        <v>#N/A</v>
      </c>
      <c r="AH680" s="11" t="str">
        <f t="shared" si="343"/>
        <v xml:space="preserve"> </v>
      </c>
      <c r="AI680" s="6" t="e">
        <f t="shared" si="359"/>
        <v>#N/A</v>
      </c>
      <c r="AJ680" s="6" t="e">
        <f t="shared" si="344"/>
        <v>#N/A</v>
      </c>
      <c r="AK680" s="6" t="e">
        <f t="shared" si="360"/>
        <v>#N/A</v>
      </c>
      <c r="AL680" s="6" t="e">
        <f t="shared" si="331"/>
        <v>#N/A</v>
      </c>
      <c r="AM680" s="6" t="e">
        <f t="shared" si="345"/>
        <v>#N/A</v>
      </c>
      <c r="AN680" s="6" t="e">
        <f t="shared" si="361"/>
        <v>#N/A</v>
      </c>
      <c r="AO680" s="6" t="e">
        <f t="shared" si="332"/>
        <v>#N/A</v>
      </c>
      <c r="AP680" s="6" t="e">
        <f t="shared" si="333"/>
        <v>#N/A</v>
      </c>
      <c r="AQ680" s="6" t="e">
        <f t="shared" si="334"/>
        <v>#N/A</v>
      </c>
      <c r="AR680" s="6">
        <f t="shared" si="346"/>
        <v>0</v>
      </c>
      <c r="AS680" s="6" t="e">
        <f t="shared" si="362"/>
        <v>#N/A</v>
      </c>
      <c r="AT680" s="6" t="str">
        <f t="shared" si="347"/>
        <v/>
      </c>
      <c r="AU680" s="6" t="str">
        <f t="shared" si="348"/>
        <v/>
      </c>
      <c r="AV680" s="6" t="str">
        <f t="shared" si="335"/>
        <v/>
      </c>
      <c r="AW680" s="103"/>
      <c r="BC680" s="3" t="s">
        <v>321</v>
      </c>
    </row>
    <row r="681" spans="1:55" s="12" customFormat="1" ht="13.5" customHeight="1" x14ac:dyDescent="0.2">
      <c r="A681" s="163">
        <v>666</v>
      </c>
      <c r="B681" s="7"/>
      <c r="C681" s="7"/>
      <c r="D681" s="120"/>
      <c r="E681" s="7"/>
      <c r="F681" s="7"/>
      <c r="G681" s="219"/>
      <c r="H681" s="7"/>
      <c r="I681" s="7"/>
      <c r="J681" s="9"/>
      <c r="K681" s="843"/>
      <c r="L681" s="838"/>
      <c r="M681" s="428"/>
      <c r="N681" s="429"/>
      <c r="O681" s="430"/>
      <c r="P681" s="422" t="str">
        <f t="shared" si="349"/>
        <v/>
      </c>
      <c r="Q681" s="422" t="str">
        <f t="shared" si="350"/>
        <v/>
      </c>
      <c r="R681" s="423" t="str">
        <f t="shared" si="351"/>
        <v/>
      </c>
      <c r="S681" s="424" t="str">
        <f t="shared" si="352"/>
        <v/>
      </c>
      <c r="T681" s="425" t="str">
        <f t="shared" si="353"/>
        <v/>
      </c>
      <c r="U681" s="425" t="str">
        <f t="shared" si="354"/>
        <v/>
      </c>
      <c r="V681" s="426" t="str">
        <f t="shared" si="355"/>
        <v/>
      </c>
      <c r="W681" s="38"/>
      <c r="X681" s="29" t="str">
        <f t="shared" si="336"/>
        <v/>
      </c>
      <c r="Y681" s="6" t="e">
        <f t="shared" si="337"/>
        <v>#N/A</v>
      </c>
      <c r="Z681" s="6" t="e">
        <f t="shared" si="338"/>
        <v>#N/A</v>
      </c>
      <c r="AA681" s="6" t="e">
        <f t="shared" si="339"/>
        <v>#N/A</v>
      </c>
      <c r="AB681" s="6" t="str">
        <f t="shared" si="340"/>
        <v/>
      </c>
      <c r="AC681" s="10">
        <f t="shared" si="341"/>
        <v>1</v>
      </c>
      <c r="AD681" s="6" t="e">
        <f t="shared" si="356"/>
        <v>#N/A</v>
      </c>
      <c r="AE681" s="6" t="e">
        <f t="shared" si="357"/>
        <v>#N/A</v>
      </c>
      <c r="AF681" s="6" t="e">
        <f t="shared" si="342"/>
        <v>#N/A</v>
      </c>
      <c r="AG681" s="6" t="e">
        <f t="shared" si="358"/>
        <v>#N/A</v>
      </c>
      <c r="AH681" s="11" t="str">
        <f t="shared" si="343"/>
        <v xml:space="preserve"> </v>
      </c>
      <c r="AI681" s="6" t="e">
        <f t="shared" si="359"/>
        <v>#N/A</v>
      </c>
      <c r="AJ681" s="6" t="e">
        <f t="shared" si="344"/>
        <v>#N/A</v>
      </c>
      <c r="AK681" s="6" t="e">
        <f t="shared" si="360"/>
        <v>#N/A</v>
      </c>
      <c r="AL681" s="6" t="e">
        <f t="shared" si="331"/>
        <v>#N/A</v>
      </c>
      <c r="AM681" s="6" t="e">
        <f t="shared" si="345"/>
        <v>#N/A</v>
      </c>
      <c r="AN681" s="6" t="e">
        <f t="shared" si="361"/>
        <v>#N/A</v>
      </c>
      <c r="AO681" s="6" t="e">
        <f t="shared" si="332"/>
        <v>#N/A</v>
      </c>
      <c r="AP681" s="6" t="e">
        <f t="shared" si="333"/>
        <v>#N/A</v>
      </c>
      <c r="AQ681" s="6" t="e">
        <f t="shared" si="334"/>
        <v>#N/A</v>
      </c>
      <c r="AR681" s="6">
        <f t="shared" si="346"/>
        <v>0</v>
      </c>
      <c r="AS681" s="6" t="e">
        <f t="shared" si="362"/>
        <v>#N/A</v>
      </c>
      <c r="AT681" s="6" t="str">
        <f t="shared" si="347"/>
        <v/>
      </c>
      <c r="AU681" s="6" t="str">
        <f t="shared" si="348"/>
        <v/>
      </c>
      <c r="AV681" s="6" t="str">
        <f t="shared" si="335"/>
        <v/>
      </c>
      <c r="AW681" s="103"/>
      <c r="BC681" s="3" t="s">
        <v>385</v>
      </c>
    </row>
    <row r="682" spans="1:55" s="12" customFormat="1" ht="13.5" customHeight="1" x14ac:dyDescent="0.2">
      <c r="A682" s="163">
        <v>667</v>
      </c>
      <c r="B682" s="7"/>
      <c r="C682" s="7"/>
      <c r="D682" s="120"/>
      <c r="E682" s="7"/>
      <c r="F682" s="7"/>
      <c r="G682" s="219"/>
      <c r="H682" s="7"/>
      <c r="I682" s="7"/>
      <c r="J682" s="9"/>
      <c r="K682" s="843"/>
      <c r="L682" s="838"/>
      <c r="M682" s="428"/>
      <c r="N682" s="429"/>
      <c r="O682" s="430"/>
      <c r="P682" s="422" t="str">
        <f t="shared" si="349"/>
        <v/>
      </c>
      <c r="Q682" s="422" t="str">
        <f t="shared" si="350"/>
        <v/>
      </c>
      <c r="R682" s="423" t="str">
        <f t="shared" si="351"/>
        <v/>
      </c>
      <c r="S682" s="424" t="str">
        <f t="shared" si="352"/>
        <v/>
      </c>
      <c r="T682" s="425" t="str">
        <f t="shared" si="353"/>
        <v/>
      </c>
      <c r="U682" s="425" t="str">
        <f t="shared" si="354"/>
        <v/>
      </c>
      <c r="V682" s="426" t="str">
        <f t="shared" si="355"/>
        <v/>
      </c>
      <c r="W682" s="38"/>
      <c r="X682" s="29" t="str">
        <f t="shared" si="336"/>
        <v/>
      </c>
      <c r="Y682" s="6" t="e">
        <f t="shared" si="337"/>
        <v>#N/A</v>
      </c>
      <c r="Z682" s="6" t="e">
        <f t="shared" si="338"/>
        <v>#N/A</v>
      </c>
      <c r="AA682" s="6" t="e">
        <f t="shared" si="339"/>
        <v>#N/A</v>
      </c>
      <c r="AB682" s="6" t="str">
        <f t="shared" si="340"/>
        <v/>
      </c>
      <c r="AC682" s="10">
        <f t="shared" si="341"/>
        <v>1</v>
      </c>
      <c r="AD682" s="6" t="e">
        <f t="shared" si="356"/>
        <v>#N/A</v>
      </c>
      <c r="AE682" s="6" t="e">
        <f t="shared" si="357"/>
        <v>#N/A</v>
      </c>
      <c r="AF682" s="6" t="e">
        <f t="shared" si="342"/>
        <v>#N/A</v>
      </c>
      <c r="AG682" s="6" t="e">
        <f t="shared" si="358"/>
        <v>#N/A</v>
      </c>
      <c r="AH682" s="11" t="str">
        <f t="shared" si="343"/>
        <v xml:space="preserve"> </v>
      </c>
      <c r="AI682" s="6" t="e">
        <f t="shared" si="359"/>
        <v>#N/A</v>
      </c>
      <c r="AJ682" s="6" t="e">
        <f t="shared" si="344"/>
        <v>#N/A</v>
      </c>
      <c r="AK682" s="6" t="e">
        <f t="shared" si="360"/>
        <v>#N/A</v>
      </c>
      <c r="AL682" s="6" t="e">
        <f t="shared" si="331"/>
        <v>#N/A</v>
      </c>
      <c r="AM682" s="6" t="e">
        <f t="shared" si="345"/>
        <v>#N/A</v>
      </c>
      <c r="AN682" s="6" t="e">
        <f t="shared" si="361"/>
        <v>#N/A</v>
      </c>
      <c r="AO682" s="6" t="e">
        <f t="shared" si="332"/>
        <v>#N/A</v>
      </c>
      <c r="AP682" s="6" t="e">
        <f t="shared" si="333"/>
        <v>#N/A</v>
      </c>
      <c r="AQ682" s="6" t="e">
        <f t="shared" si="334"/>
        <v>#N/A</v>
      </c>
      <c r="AR682" s="6">
        <f t="shared" si="346"/>
        <v>0</v>
      </c>
      <c r="AS682" s="6" t="e">
        <f t="shared" si="362"/>
        <v>#N/A</v>
      </c>
      <c r="AT682" s="6" t="str">
        <f t="shared" si="347"/>
        <v/>
      </c>
      <c r="AU682" s="6" t="str">
        <f t="shared" si="348"/>
        <v/>
      </c>
      <c r="AV682" s="6" t="str">
        <f t="shared" si="335"/>
        <v/>
      </c>
      <c r="AW682" s="103"/>
      <c r="BC682" s="3" t="s">
        <v>575</v>
      </c>
    </row>
    <row r="683" spans="1:55" s="12" customFormat="1" ht="13.5" customHeight="1" x14ac:dyDescent="0.2">
      <c r="A683" s="163">
        <v>668</v>
      </c>
      <c r="B683" s="7"/>
      <c r="C683" s="7"/>
      <c r="D683" s="120"/>
      <c r="E683" s="7"/>
      <c r="F683" s="7"/>
      <c r="G683" s="219"/>
      <c r="H683" s="7"/>
      <c r="I683" s="7"/>
      <c r="J683" s="9"/>
      <c r="K683" s="843"/>
      <c r="L683" s="838"/>
      <c r="M683" s="428"/>
      <c r="N683" s="429"/>
      <c r="O683" s="430"/>
      <c r="P683" s="422" t="str">
        <f t="shared" si="349"/>
        <v/>
      </c>
      <c r="Q683" s="422" t="str">
        <f t="shared" si="350"/>
        <v/>
      </c>
      <c r="R683" s="423" t="str">
        <f t="shared" si="351"/>
        <v/>
      </c>
      <c r="S683" s="424" t="str">
        <f t="shared" si="352"/>
        <v/>
      </c>
      <c r="T683" s="425" t="str">
        <f t="shared" si="353"/>
        <v/>
      </c>
      <c r="U683" s="425" t="str">
        <f t="shared" si="354"/>
        <v/>
      </c>
      <c r="V683" s="426" t="str">
        <f t="shared" si="355"/>
        <v/>
      </c>
      <c r="W683" s="38"/>
      <c r="X683" s="29" t="str">
        <f t="shared" si="336"/>
        <v/>
      </c>
      <c r="Y683" s="6" t="e">
        <f t="shared" si="337"/>
        <v>#N/A</v>
      </c>
      <c r="Z683" s="6" t="e">
        <f t="shared" si="338"/>
        <v>#N/A</v>
      </c>
      <c r="AA683" s="6" t="e">
        <f t="shared" si="339"/>
        <v>#N/A</v>
      </c>
      <c r="AB683" s="6" t="str">
        <f t="shared" si="340"/>
        <v/>
      </c>
      <c r="AC683" s="10">
        <f t="shared" si="341"/>
        <v>1</v>
      </c>
      <c r="AD683" s="6" t="e">
        <f t="shared" si="356"/>
        <v>#N/A</v>
      </c>
      <c r="AE683" s="6" t="e">
        <f t="shared" si="357"/>
        <v>#N/A</v>
      </c>
      <c r="AF683" s="6" t="e">
        <f t="shared" si="342"/>
        <v>#N/A</v>
      </c>
      <c r="AG683" s="6" t="e">
        <f t="shared" si="358"/>
        <v>#N/A</v>
      </c>
      <c r="AH683" s="11" t="str">
        <f t="shared" si="343"/>
        <v xml:space="preserve"> </v>
      </c>
      <c r="AI683" s="6" t="e">
        <f t="shared" si="359"/>
        <v>#N/A</v>
      </c>
      <c r="AJ683" s="6" t="e">
        <f t="shared" si="344"/>
        <v>#N/A</v>
      </c>
      <c r="AK683" s="6" t="e">
        <f t="shared" si="360"/>
        <v>#N/A</v>
      </c>
      <c r="AL683" s="6" t="e">
        <f t="shared" si="331"/>
        <v>#N/A</v>
      </c>
      <c r="AM683" s="6" t="e">
        <f t="shared" si="345"/>
        <v>#N/A</v>
      </c>
      <c r="AN683" s="6" t="e">
        <f t="shared" si="361"/>
        <v>#N/A</v>
      </c>
      <c r="AO683" s="6" t="e">
        <f t="shared" si="332"/>
        <v>#N/A</v>
      </c>
      <c r="AP683" s="6" t="e">
        <f t="shared" si="333"/>
        <v>#N/A</v>
      </c>
      <c r="AQ683" s="6" t="e">
        <f t="shared" si="334"/>
        <v>#N/A</v>
      </c>
      <c r="AR683" s="6">
        <f t="shared" si="346"/>
        <v>0</v>
      </c>
      <c r="AS683" s="6" t="e">
        <f t="shared" si="362"/>
        <v>#N/A</v>
      </c>
      <c r="AT683" s="6" t="str">
        <f t="shared" si="347"/>
        <v/>
      </c>
      <c r="AU683" s="6" t="str">
        <f t="shared" si="348"/>
        <v/>
      </c>
      <c r="AV683" s="6" t="str">
        <f t="shared" si="335"/>
        <v/>
      </c>
      <c r="AW683" s="103"/>
      <c r="BC683" s="3" t="s">
        <v>421</v>
      </c>
    </row>
    <row r="684" spans="1:55" s="12" customFormat="1" ht="13.5" customHeight="1" x14ac:dyDescent="0.2">
      <c r="A684" s="163">
        <v>669</v>
      </c>
      <c r="B684" s="7"/>
      <c r="C684" s="7"/>
      <c r="D684" s="120"/>
      <c r="E684" s="7"/>
      <c r="F684" s="7"/>
      <c r="G684" s="219"/>
      <c r="H684" s="7"/>
      <c r="I684" s="7"/>
      <c r="J684" s="9"/>
      <c r="K684" s="843"/>
      <c r="L684" s="838"/>
      <c r="M684" s="428"/>
      <c r="N684" s="429"/>
      <c r="O684" s="430"/>
      <c r="P684" s="422" t="str">
        <f t="shared" si="349"/>
        <v/>
      </c>
      <c r="Q684" s="422" t="str">
        <f t="shared" si="350"/>
        <v/>
      </c>
      <c r="R684" s="423" t="str">
        <f t="shared" si="351"/>
        <v/>
      </c>
      <c r="S684" s="424" t="str">
        <f t="shared" si="352"/>
        <v/>
      </c>
      <c r="T684" s="425" t="str">
        <f t="shared" si="353"/>
        <v/>
      </c>
      <c r="U684" s="425" t="str">
        <f t="shared" si="354"/>
        <v/>
      </c>
      <c r="V684" s="426" t="str">
        <f t="shared" si="355"/>
        <v/>
      </c>
      <c r="W684" s="38"/>
      <c r="X684" s="29" t="str">
        <f t="shared" si="336"/>
        <v/>
      </c>
      <c r="Y684" s="6" t="e">
        <f t="shared" si="337"/>
        <v>#N/A</v>
      </c>
      <c r="Z684" s="6" t="e">
        <f t="shared" si="338"/>
        <v>#N/A</v>
      </c>
      <c r="AA684" s="6" t="e">
        <f t="shared" si="339"/>
        <v>#N/A</v>
      </c>
      <c r="AB684" s="6" t="str">
        <f t="shared" si="340"/>
        <v/>
      </c>
      <c r="AC684" s="10">
        <f t="shared" si="341"/>
        <v>1</v>
      </c>
      <c r="AD684" s="6" t="e">
        <f t="shared" si="356"/>
        <v>#N/A</v>
      </c>
      <c r="AE684" s="6" t="e">
        <f t="shared" si="357"/>
        <v>#N/A</v>
      </c>
      <c r="AF684" s="6" t="e">
        <f t="shared" si="342"/>
        <v>#N/A</v>
      </c>
      <c r="AG684" s="6" t="e">
        <f t="shared" si="358"/>
        <v>#N/A</v>
      </c>
      <c r="AH684" s="11" t="str">
        <f t="shared" si="343"/>
        <v xml:space="preserve"> </v>
      </c>
      <c r="AI684" s="6" t="e">
        <f t="shared" si="359"/>
        <v>#N/A</v>
      </c>
      <c r="AJ684" s="6" t="e">
        <f t="shared" si="344"/>
        <v>#N/A</v>
      </c>
      <c r="AK684" s="6" t="e">
        <f t="shared" si="360"/>
        <v>#N/A</v>
      </c>
      <c r="AL684" s="6" t="e">
        <f t="shared" si="331"/>
        <v>#N/A</v>
      </c>
      <c r="AM684" s="6" t="e">
        <f t="shared" si="345"/>
        <v>#N/A</v>
      </c>
      <c r="AN684" s="6" t="e">
        <f t="shared" si="361"/>
        <v>#N/A</v>
      </c>
      <c r="AO684" s="6" t="e">
        <f t="shared" si="332"/>
        <v>#N/A</v>
      </c>
      <c r="AP684" s="6" t="e">
        <f t="shared" si="333"/>
        <v>#N/A</v>
      </c>
      <c r="AQ684" s="6" t="e">
        <f t="shared" si="334"/>
        <v>#N/A</v>
      </c>
      <c r="AR684" s="6">
        <f t="shared" si="346"/>
        <v>0</v>
      </c>
      <c r="AS684" s="6" t="e">
        <f t="shared" si="362"/>
        <v>#N/A</v>
      </c>
      <c r="AT684" s="6" t="str">
        <f t="shared" si="347"/>
        <v/>
      </c>
      <c r="AU684" s="6" t="str">
        <f t="shared" si="348"/>
        <v/>
      </c>
      <c r="AV684" s="6" t="str">
        <f t="shared" si="335"/>
        <v/>
      </c>
      <c r="AW684" s="103"/>
      <c r="BC684" s="3" t="s">
        <v>431</v>
      </c>
    </row>
    <row r="685" spans="1:55" s="12" customFormat="1" ht="13.5" customHeight="1" x14ac:dyDescent="0.2">
      <c r="A685" s="163">
        <v>670</v>
      </c>
      <c r="B685" s="7"/>
      <c r="C685" s="7"/>
      <c r="D685" s="120"/>
      <c r="E685" s="7"/>
      <c r="F685" s="7"/>
      <c r="G685" s="219"/>
      <c r="H685" s="7"/>
      <c r="I685" s="7"/>
      <c r="J685" s="9"/>
      <c r="K685" s="843"/>
      <c r="L685" s="838"/>
      <c r="M685" s="428"/>
      <c r="N685" s="429"/>
      <c r="O685" s="430"/>
      <c r="P685" s="422" t="str">
        <f t="shared" si="349"/>
        <v/>
      </c>
      <c r="Q685" s="422" t="str">
        <f t="shared" si="350"/>
        <v/>
      </c>
      <c r="R685" s="423" t="str">
        <f t="shared" si="351"/>
        <v/>
      </c>
      <c r="S685" s="424" t="str">
        <f t="shared" si="352"/>
        <v/>
      </c>
      <c r="T685" s="425" t="str">
        <f t="shared" si="353"/>
        <v/>
      </c>
      <c r="U685" s="425" t="str">
        <f t="shared" si="354"/>
        <v/>
      </c>
      <c r="V685" s="426" t="str">
        <f t="shared" si="355"/>
        <v/>
      </c>
      <c r="W685" s="38"/>
      <c r="X685" s="29" t="str">
        <f t="shared" si="336"/>
        <v/>
      </c>
      <c r="Y685" s="6" t="e">
        <f t="shared" si="337"/>
        <v>#N/A</v>
      </c>
      <c r="Z685" s="6" t="e">
        <f t="shared" si="338"/>
        <v>#N/A</v>
      </c>
      <c r="AA685" s="6" t="e">
        <f t="shared" si="339"/>
        <v>#N/A</v>
      </c>
      <c r="AB685" s="6" t="str">
        <f t="shared" si="340"/>
        <v/>
      </c>
      <c r="AC685" s="10">
        <f t="shared" si="341"/>
        <v>1</v>
      </c>
      <c r="AD685" s="6" t="e">
        <f t="shared" si="356"/>
        <v>#N/A</v>
      </c>
      <c r="AE685" s="6" t="e">
        <f t="shared" si="357"/>
        <v>#N/A</v>
      </c>
      <c r="AF685" s="6" t="e">
        <f t="shared" si="342"/>
        <v>#N/A</v>
      </c>
      <c r="AG685" s="6" t="e">
        <f t="shared" si="358"/>
        <v>#N/A</v>
      </c>
      <c r="AH685" s="11" t="str">
        <f t="shared" si="343"/>
        <v xml:space="preserve"> </v>
      </c>
      <c r="AI685" s="6" t="e">
        <f t="shared" si="359"/>
        <v>#N/A</v>
      </c>
      <c r="AJ685" s="6" t="e">
        <f t="shared" si="344"/>
        <v>#N/A</v>
      </c>
      <c r="AK685" s="6" t="e">
        <f t="shared" si="360"/>
        <v>#N/A</v>
      </c>
      <c r="AL685" s="6" t="e">
        <f t="shared" si="331"/>
        <v>#N/A</v>
      </c>
      <c r="AM685" s="6" t="e">
        <f t="shared" si="345"/>
        <v>#N/A</v>
      </c>
      <c r="AN685" s="6" t="e">
        <f t="shared" si="361"/>
        <v>#N/A</v>
      </c>
      <c r="AO685" s="6" t="e">
        <f t="shared" si="332"/>
        <v>#N/A</v>
      </c>
      <c r="AP685" s="6" t="e">
        <f t="shared" si="333"/>
        <v>#N/A</v>
      </c>
      <c r="AQ685" s="6" t="e">
        <f t="shared" si="334"/>
        <v>#N/A</v>
      </c>
      <c r="AR685" s="6">
        <f t="shared" si="346"/>
        <v>0</v>
      </c>
      <c r="AS685" s="6" t="e">
        <f t="shared" si="362"/>
        <v>#N/A</v>
      </c>
      <c r="AT685" s="6" t="str">
        <f t="shared" si="347"/>
        <v/>
      </c>
      <c r="AU685" s="6" t="str">
        <f t="shared" si="348"/>
        <v/>
      </c>
      <c r="AV685" s="6" t="str">
        <f t="shared" si="335"/>
        <v/>
      </c>
      <c r="AW685" s="103"/>
      <c r="BC685" s="3" t="s">
        <v>448</v>
      </c>
    </row>
    <row r="686" spans="1:55" s="12" customFormat="1" ht="13.5" customHeight="1" x14ac:dyDescent="0.2">
      <c r="A686" s="163">
        <v>671</v>
      </c>
      <c r="B686" s="7"/>
      <c r="C686" s="7"/>
      <c r="D686" s="120"/>
      <c r="E686" s="7"/>
      <c r="F686" s="7"/>
      <c r="G686" s="219"/>
      <c r="H686" s="7"/>
      <c r="I686" s="7"/>
      <c r="J686" s="9"/>
      <c r="K686" s="843"/>
      <c r="L686" s="838"/>
      <c r="M686" s="428"/>
      <c r="N686" s="429"/>
      <c r="O686" s="430"/>
      <c r="P686" s="422" t="str">
        <f t="shared" si="349"/>
        <v/>
      </c>
      <c r="Q686" s="422" t="str">
        <f t="shared" si="350"/>
        <v/>
      </c>
      <c r="R686" s="423" t="str">
        <f t="shared" si="351"/>
        <v/>
      </c>
      <c r="S686" s="424" t="str">
        <f t="shared" si="352"/>
        <v/>
      </c>
      <c r="T686" s="425" t="str">
        <f t="shared" si="353"/>
        <v/>
      </c>
      <c r="U686" s="425" t="str">
        <f t="shared" si="354"/>
        <v/>
      </c>
      <c r="V686" s="426" t="str">
        <f t="shared" si="355"/>
        <v/>
      </c>
      <c r="W686" s="38"/>
      <c r="X686" s="29" t="str">
        <f t="shared" si="336"/>
        <v/>
      </c>
      <c r="Y686" s="6" t="e">
        <f t="shared" si="337"/>
        <v>#N/A</v>
      </c>
      <c r="Z686" s="6" t="e">
        <f t="shared" si="338"/>
        <v>#N/A</v>
      </c>
      <c r="AA686" s="6" t="e">
        <f t="shared" si="339"/>
        <v>#N/A</v>
      </c>
      <c r="AB686" s="6" t="str">
        <f t="shared" si="340"/>
        <v/>
      </c>
      <c r="AC686" s="10">
        <f t="shared" si="341"/>
        <v>1</v>
      </c>
      <c r="AD686" s="6" t="e">
        <f t="shared" si="356"/>
        <v>#N/A</v>
      </c>
      <c r="AE686" s="6" t="e">
        <f t="shared" si="357"/>
        <v>#N/A</v>
      </c>
      <c r="AF686" s="6" t="e">
        <f t="shared" si="342"/>
        <v>#N/A</v>
      </c>
      <c r="AG686" s="6" t="e">
        <f t="shared" si="358"/>
        <v>#N/A</v>
      </c>
      <c r="AH686" s="11" t="str">
        <f t="shared" si="343"/>
        <v xml:space="preserve"> </v>
      </c>
      <c r="AI686" s="6" t="e">
        <f t="shared" si="359"/>
        <v>#N/A</v>
      </c>
      <c r="AJ686" s="6" t="e">
        <f t="shared" si="344"/>
        <v>#N/A</v>
      </c>
      <c r="AK686" s="6" t="e">
        <f t="shared" si="360"/>
        <v>#N/A</v>
      </c>
      <c r="AL686" s="6" t="e">
        <f t="shared" si="331"/>
        <v>#N/A</v>
      </c>
      <c r="AM686" s="6" t="e">
        <f t="shared" si="345"/>
        <v>#N/A</v>
      </c>
      <c r="AN686" s="6" t="e">
        <f t="shared" si="361"/>
        <v>#N/A</v>
      </c>
      <c r="AO686" s="6" t="e">
        <f t="shared" si="332"/>
        <v>#N/A</v>
      </c>
      <c r="AP686" s="6" t="e">
        <f t="shared" si="333"/>
        <v>#N/A</v>
      </c>
      <c r="AQ686" s="6" t="e">
        <f t="shared" si="334"/>
        <v>#N/A</v>
      </c>
      <c r="AR686" s="6">
        <f t="shared" si="346"/>
        <v>0</v>
      </c>
      <c r="AS686" s="6" t="e">
        <f t="shared" si="362"/>
        <v>#N/A</v>
      </c>
      <c r="AT686" s="6" t="str">
        <f t="shared" si="347"/>
        <v/>
      </c>
      <c r="AU686" s="6" t="str">
        <f t="shared" si="348"/>
        <v/>
      </c>
      <c r="AV686" s="6" t="str">
        <f t="shared" si="335"/>
        <v/>
      </c>
      <c r="AW686" s="103"/>
      <c r="BC686" s="3" t="s">
        <v>574</v>
      </c>
    </row>
    <row r="687" spans="1:55" s="12" customFormat="1" ht="13.5" customHeight="1" x14ac:dyDescent="0.2">
      <c r="A687" s="163">
        <v>672</v>
      </c>
      <c r="B687" s="7"/>
      <c r="C687" s="7"/>
      <c r="D687" s="120"/>
      <c r="E687" s="7"/>
      <c r="F687" s="7"/>
      <c r="G687" s="219"/>
      <c r="H687" s="7"/>
      <c r="I687" s="7"/>
      <c r="J687" s="9"/>
      <c r="K687" s="843"/>
      <c r="L687" s="838"/>
      <c r="M687" s="428"/>
      <c r="N687" s="429"/>
      <c r="O687" s="430"/>
      <c r="P687" s="422" t="str">
        <f t="shared" si="349"/>
        <v/>
      </c>
      <c r="Q687" s="422" t="str">
        <f t="shared" si="350"/>
        <v/>
      </c>
      <c r="R687" s="423" t="str">
        <f t="shared" si="351"/>
        <v/>
      </c>
      <c r="S687" s="424" t="str">
        <f t="shared" si="352"/>
        <v/>
      </c>
      <c r="T687" s="425" t="str">
        <f t="shared" si="353"/>
        <v/>
      </c>
      <c r="U687" s="425" t="str">
        <f t="shared" si="354"/>
        <v/>
      </c>
      <c r="V687" s="426" t="str">
        <f t="shared" si="355"/>
        <v/>
      </c>
      <c r="W687" s="38"/>
      <c r="X687" s="29" t="str">
        <f t="shared" si="336"/>
        <v/>
      </c>
      <c r="Y687" s="6" t="e">
        <f t="shared" si="337"/>
        <v>#N/A</v>
      </c>
      <c r="Z687" s="6" t="e">
        <f t="shared" si="338"/>
        <v>#N/A</v>
      </c>
      <c r="AA687" s="6" t="e">
        <f t="shared" si="339"/>
        <v>#N/A</v>
      </c>
      <c r="AB687" s="6" t="str">
        <f t="shared" si="340"/>
        <v/>
      </c>
      <c r="AC687" s="10">
        <f t="shared" si="341"/>
        <v>1</v>
      </c>
      <c r="AD687" s="6" t="e">
        <f t="shared" si="356"/>
        <v>#N/A</v>
      </c>
      <c r="AE687" s="6" t="e">
        <f t="shared" si="357"/>
        <v>#N/A</v>
      </c>
      <c r="AF687" s="6" t="e">
        <f t="shared" si="342"/>
        <v>#N/A</v>
      </c>
      <c r="AG687" s="6" t="e">
        <f t="shared" si="358"/>
        <v>#N/A</v>
      </c>
      <c r="AH687" s="11" t="str">
        <f t="shared" si="343"/>
        <v xml:space="preserve"> </v>
      </c>
      <c r="AI687" s="6" t="e">
        <f t="shared" si="359"/>
        <v>#N/A</v>
      </c>
      <c r="AJ687" s="6" t="e">
        <f t="shared" si="344"/>
        <v>#N/A</v>
      </c>
      <c r="AK687" s="6" t="e">
        <f t="shared" si="360"/>
        <v>#N/A</v>
      </c>
      <c r="AL687" s="6" t="e">
        <f t="shared" si="331"/>
        <v>#N/A</v>
      </c>
      <c r="AM687" s="6" t="e">
        <f t="shared" si="345"/>
        <v>#N/A</v>
      </c>
      <c r="AN687" s="6" t="e">
        <f t="shared" si="361"/>
        <v>#N/A</v>
      </c>
      <c r="AO687" s="6" t="e">
        <f t="shared" si="332"/>
        <v>#N/A</v>
      </c>
      <c r="AP687" s="6" t="e">
        <f t="shared" si="333"/>
        <v>#N/A</v>
      </c>
      <c r="AQ687" s="6" t="e">
        <f t="shared" si="334"/>
        <v>#N/A</v>
      </c>
      <c r="AR687" s="6">
        <f t="shared" si="346"/>
        <v>0</v>
      </c>
      <c r="AS687" s="6" t="e">
        <f t="shared" si="362"/>
        <v>#N/A</v>
      </c>
      <c r="AT687" s="6" t="str">
        <f t="shared" si="347"/>
        <v/>
      </c>
      <c r="AU687" s="6" t="str">
        <f t="shared" si="348"/>
        <v/>
      </c>
      <c r="AV687" s="6" t="str">
        <f t="shared" si="335"/>
        <v/>
      </c>
      <c r="AW687" s="103"/>
      <c r="BC687" s="3" t="s">
        <v>420</v>
      </c>
    </row>
    <row r="688" spans="1:55" s="12" customFormat="1" ht="13.5" customHeight="1" x14ac:dyDescent="0.2">
      <c r="A688" s="163">
        <v>673</v>
      </c>
      <c r="B688" s="7"/>
      <c r="C688" s="7"/>
      <c r="D688" s="120"/>
      <c r="E688" s="7"/>
      <c r="F688" s="7"/>
      <c r="G688" s="219"/>
      <c r="H688" s="7"/>
      <c r="I688" s="7"/>
      <c r="J688" s="9"/>
      <c r="K688" s="843"/>
      <c r="L688" s="838"/>
      <c r="M688" s="428"/>
      <c r="N688" s="429"/>
      <c r="O688" s="430"/>
      <c r="P688" s="422" t="str">
        <f t="shared" si="349"/>
        <v/>
      </c>
      <c r="Q688" s="422" t="str">
        <f t="shared" si="350"/>
        <v/>
      </c>
      <c r="R688" s="423" t="str">
        <f t="shared" si="351"/>
        <v/>
      </c>
      <c r="S688" s="424" t="str">
        <f t="shared" si="352"/>
        <v/>
      </c>
      <c r="T688" s="425" t="str">
        <f t="shared" si="353"/>
        <v/>
      </c>
      <c r="U688" s="425" t="str">
        <f t="shared" si="354"/>
        <v/>
      </c>
      <c r="V688" s="426" t="str">
        <f t="shared" si="355"/>
        <v/>
      </c>
      <c r="W688" s="38"/>
      <c r="X688" s="29" t="str">
        <f t="shared" si="336"/>
        <v/>
      </c>
      <c r="Y688" s="6" t="e">
        <f t="shared" si="337"/>
        <v>#N/A</v>
      </c>
      <c r="Z688" s="6" t="e">
        <f t="shared" si="338"/>
        <v>#N/A</v>
      </c>
      <c r="AA688" s="6" t="e">
        <f t="shared" si="339"/>
        <v>#N/A</v>
      </c>
      <c r="AB688" s="6" t="str">
        <f t="shared" si="340"/>
        <v/>
      </c>
      <c r="AC688" s="10">
        <f t="shared" si="341"/>
        <v>1</v>
      </c>
      <c r="AD688" s="6" t="e">
        <f t="shared" si="356"/>
        <v>#N/A</v>
      </c>
      <c r="AE688" s="6" t="e">
        <f t="shared" si="357"/>
        <v>#N/A</v>
      </c>
      <c r="AF688" s="6" t="e">
        <f t="shared" si="342"/>
        <v>#N/A</v>
      </c>
      <c r="AG688" s="6" t="e">
        <f t="shared" si="358"/>
        <v>#N/A</v>
      </c>
      <c r="AH688" s="11" t="str">
        <f t="shared" si="343"/>
        <v xml:space="preserve"> </v>
      </c>
      <c r="AI688" s="6" t="e">
        <f t="shared" si="359"/>
        <v>#N/A</v>
      </c>
      <c r="AJ688" s="6" t="e">
        <f t="shared" si="344"/>
        <v>#N/A</v>
      </c>
      <c r="AK688" s="6" t="e">
        <f t="shared" si="360"/>
        <v>#N/A</v>
      </c>
      <c r="AL688" s="6" t="e">
        <f t="shared" si="331"/>
        <v>#N/A</v>
      </c>
      <c r="AM688" s="6" t="e">
        <f t="shared" si="345"/>
        <v>#N/A</v>
      </c>
      <c r="AN688" s="6" t="e">
        <f t="shared" si="361"/>
        <v>#N/A</v>
      </c>
      <c r="AO688" s="6" t="e">
        <f t="shared" si="332"/>
        <v>#N/A</v>
      </c>
      <c r="AP688" s="6" t="e">
        <f t="shared" si="333"/>
        <v>#N/A</v>
      </c>
      <c r="AQ688" s="6" t="e">
        <f t="shared" si="334"/>
        <v>#N/A</v>
      </c>
      <c r="AR688" s="6">
        <f t="shared" si="346"/>
        <v>0</v>
      </c>
      <c r="AS688" s="6" t="e">
        <f t="shared" si="362"/>
        <v>#N/A</v>
      </c>
      <c r="AT688" s="6" t="str">
        <f t="shared" si="347"/>
        <v/>
      </c>
      <c r="AU688" s="6" t="str">
        <f t="shared" si="348"/>
        <v/>
      </c>
      <c r="AV688" s="6" t="str">
        <f t="shared" si="335"/>
        <v/>
      </c>
      <c r="AW688" s="103"/>
      <c r="BC688" s="3" t="s">
        <v>430</v>
      </c>
    </row>
    <row r="689" spans="1:55" s="12" customFormat="1" ht="13.5" customHeight="1" x14ac:dyDescent="0.2">
      <c r="A689" s="163">
        <v>674</v>
      </c>
      <c r="B689" s="7"/>
      <c r="C689" s="7"/>
      <c r="D689" s="120"/>
      <c r="E689" s="7"/>
      <c r="F689" s="7"/>
      <c r="G689" s="219"/>
      <c r="H689" s="7"/>
      <c r="I689" s="7"/>
      <c r="J689" s="9"/>
      <c r="K689" s="843"/>
      <c r="L689" s="838"/>
      <c r="M689" s="428"/>
      <c r="N689" s="429"/>
      <c r="O689" s="430"/>
      <c r="P689" s="422" t="str">
        <f t="shared" si="349"/>
        <v/>
      </c>
      <c r="Q689" s="422" t="str">
        <f t="shared" si="350"/>
        <v/>
      </c>
      <c r="R689" s="423" t="str">
        <f t="shared" si="351"/>
        <v/>
      </c>
      <c r="S689" s="424" t="str">
        <f t="shared" si="352"/>
        <v/>
      </c>
      <c r="T689" s="425" t="str">
        <f t="shared" si="353"/>
        <v/>
      </c>
      <c r="U689" s="425" t="str">
        <f t="shared" si="354"/>
        <v/>
      </c>
      <c r="V689" s="426" t="str">
        <f t="shared" si="355"/>
        <v/>
      </c>
      <c r="W689" s="38"/>
      <c r="X689" s="29" t="str">
        <f t="shared" si="336"/>
        <v/>
      </c>
      <c r="Y689" s="6" t="e">
        <f t="shared" si="337"/>
        <v>#N/A</v>
      </c>
      <c r="Z689" s="6" t="e">
        <f t="shared" si="338"/>
        <v>#N/A</v>
      </c>
      <c r="AA689" s="6" t="e">
        <f t="shared" si="339"/>
        <v>#N/A</v>
      </c>
      <c r="AB689" s="6" t="str">
        <f t="shared" si="340"/>
        <v/>
      </c>
      <c r="AC689" s="10">
        <f t="shared" si="341"/>
        <v>1</v>
      </c>
      <c r="AD689" s="6" t="e">
        <f t="shared" si="356"/>
        <v>#N/A</v>
      </c>
      <c r="AE689" s="6" t="e">
        <f t="shared" si="357"/>
        <v>#N/A</v>
      </c>
      <c r="AF689" s="6" t="e">
        <f t="shared" si="342"/>
        <v>#N/A</v>
      </c>
      <c r="AG689" s="6" t="e">
        <f t="shared" si="358"/>
        <v>#N/A</v>
      </c>
      <c r="AH689" s="11" t="str">
        <f t="shared" si="343"/>
        <v xml:space="preserve"> </v>
      </c>
      <c r="AI689" s="6" t="e">
        <f t="shared" si="359"/>
        <v>#N/A</v>
      </c>
      <c r="AJ689" s="6" t="e">
        <f t="shared" si="344"/>
        <v>#N/A</v>
      </c>
      <c r="AK689" s="6" t="e">
        <f t="shared" si="360"/>
        <v>#N/A</v>
      </c>
      <c r="AL689" s="6" t="e">
        <f t="shared" si="331"/>
        <v>#N/A</v>
      </c>
      <c r="AM689" s="6" t="e">
        <f t="shared" si="345"/>
        <v>#N/A</v>
      </c>
      <c r="AN689" s="6" t="e">
        <f t="shared" si="361"/>
        <v>#N/A</v>
      </c>
      <c r="AO689" s="6" t="e">
        <f t="shared" si="332"/>
        <v>#N/A</v>
      </c>
      <c r="AP689" s="6" t="e">
        <f t="shared" si="333"/>
        <v>#N/A</v>
      </c>
      <c r="AQ689" s="6" t="e">
        <f t="shared" si="334"/>
        <v>#N/A</v>
      </c>
      <c r="AR689" s="6">
        <f t="shared" si="346"/>
        <v>0</v>
      </c>
      <c r="AS689" s="6" t="e">
        <f t="shared" si="362"/>
        <v>#N/A</v>
      </c>
      <c r="AT689" s="6" t="str">
        <f t="shared" si="347"/>
        <v/>
      </c>
      <c r="AU689" s="6" t="str">
        <f t="shared" si="348"/>
        <v/>
      </c>
      <c r="AV689" s="6" t="str">
        <f t="shared" si="335"/>
        <v/>
      </c>
      <c r="AW689" s="103"/>
      <c r="BC689" s="3" t="s">
        <v>447</v>
      </c>
    </row>
    <row r="690" spans="1:55" s="12" customFormat="1" ht="13.5" customHeight="1" x14ac:dyDescent="0.2">
      <c r="A690" s="163">
        <v>675</v>
      </c>
      <c r="B690" s="7"/>
      <c r="C690" s="7"/>
      <c r="D690" s="120"/>
      <c r="E690" s="7"/>
      <c r="F690" s="7"/>
      <c r="G690" s="219"/>
      <c r="H690" s="7"/>
      <c r="I690" s="7"/>
      <c r="J690" s="9"/>
      <c r="K690" s="843"/>
      <c r="L690" s="838"/>
      <c r="M690" s="428"/>
      <c r="N690" s="429"/>
      <c r="O690" s="430"/>
      <c r="P690" s="422" t="str">
        <f t="shared" si="349"/>
        <v/>
      </c>
      <c r="Q690" s="422" t="str">
        <f t="shared" si="350"/>
        <v/>
      </c>
      <c r="R690" s="423" t="str">
        <f t="shared" si="351"/>
        <v/>
      </c>
      <c r="S690" s="424" t="str">
        <f t="shared" si="352"/>
        <v/>
      </c>
      <c r="T690" s="425" t="str">
        <f t="shared" si="353"/>
        <v/>
      </c>
      <c r="U690" s="425" t="str">
        <f t="shared" si="354"/>
        <v/>
      </c>
      <c r="V690" s="426" t="str">
        <f t="shared" si="355"/>
        <v/>
      </c>
      <c r="W690" s="38"/>
      <c r="X690" s="29" t="str">
        <f t="shared" si="336"/>
        <v/>
      </c>
      <c r="Y690" s="6" t="e">
        <f t="shared" si="337"/>
        <v>#N/A</v>
      </c>
      <c r="Z690" s="6" t="e">
        <f t="shared" si="338"/>
        <v>#N/A</v>
      </c>
      <c r="AA690" s="6" t="e">
        <f t="shared" si="339"/>
        <v>#N/A</v>
      </c>
      <c r="AB690" s="6" t="str">
        <f t="shared" si="340"/>
        <v/>
      </c>
      <c r="AC690" s="10">
        <f t="shared" si="341"/>
        <v>1</v>
      </c>
      <c r="AD690" s="6" t="e">
        <f t="shared" si="356"/>
        <v>#N/A</v>
      </c>
      <c r="AE690" s="6" t="e">
        <f t="shared" si="357"/>
        <v>#N/A</v>
      </c>
      <c r="AF690" s="6" t="e">
        <f t="shared" si="342"/>
        <v>#N/A</v>
      </c>
      <c r="AG690" s="6" t="e">
        <f t="shared" si="358"/>
        <v>#N/A</v>
      </c>
      <c r="AH690" s="11" t="str">
        <f t="shared" si="343"/>
        <v xml:space="preserve"> </v>
      </c>
      <c r="AI690" s="6" t="e">
        <f t="shared" si="359"/>
        <v>#N/A</v>
      </c>
      <c r="AJ690" s="6" t="e">
        <f t="shared" si="344"/>
        <v>#N/A</v>
      </c>
      <c r="AK690" s="6" t="e">
        <f t="shared" si="360"/>
        <v>#N/A</v>
      </c>
      <c r="AL690" s="6" t="e">
        <f t="shared" si="331"/>
        <v>#N/A</v>
      </c>
      <c r="AM690" s="6" t="e">
        <f t="shared" si="345"/>
        <v>#N/A</v>
      </c>
      <c r="AN690" s="6" t="e">
        <f t="shared" si="361"/>
        <v>#N/A</v>
      </c>
      <c r="AO690" s="6" t="e">
        <f t="shared" si="332"/>
        <v>#N/A</v>
      </c>
      <c r="AP690" s="6" t="e">
        <f t="shared" si="333"/>
        <v>#N/A</v>
      </c>
      <c r="AQ690" s="6" t="e">
        <f t="shared" si="334"/>
        <v>#N/A</v>
      </c>
      <c r="AR690" s="6">
        <f t="shared" si="346"/>
        <v>0</v>
      </c>
      <c r="AS690" s="6" t="e">
        <f t="shared" si="362"/>
        <v>#N/A</v>
      </c>
      <c r="AT690" s="6" t="str">
        <f t="shared" si="347"/>
        <v/>
      </c>
      <c r="AU690" s="6" t="str">
        <f t="shared" si="348"/>
        <v/>
      </c>
      <c r="AV690" s="6" t="str">
        <f t="shared" si="335"/>
        <v/>
      </c>
      <c r="AW690" s="103"/>
      <c r="BC690" s="3" t="s">
        <v>586</v>
      </c>
    </row>
    <row r="691" spans="1:55" s="12" customFormat="1" ht="13.5" customHeight="1" x14ac:dyDescent="0.2">
      <c r="A691" s="163">
        <v>676</v>
      </c>
      <c r="B691" s="7"/>
      <c r="C691" s="7"/>
      <c r="D691" s="120"/>
      <c r="E691" s="7"/>
      <c r="F691" s="7"/>
      <c r="G691" s="219"/>
      <c r="H691" s="7"/>
      <c r="I691" s="7"/>
      <c r="J691" s="9"/>
      <c r="K691" s="843"/>
      <c r="L691" s="838"/>
      <c r="M691" s="428"/>
      <c r="N691" s="429"/>
      <c r="O691" s="430"/>
      <c r="P691" s="422" t="str">
        <f t="shared" si="349"/>
        <v/>
      </c>
      <c r="Q691" s="422" t="str">
        <f t="shared" si="350"/>
        <v/>
      </c>
      <c r="R691" s="423" t="str">
        <f t="shared" si="351"/>
        <v/>
      </c>
      <c r="S691" s="424" t="str">
        <f t="shared" si="352"/>
        <v/>
      </c>
      <c r="T691" s="425" t="str">
        <f t="shared" si="353"/>
        <v/>
      </c>
      <c r="U691" s="425" t="str">
        <f t="shared" si="354"/>
        <v/>
      </c>
      <c r="V691" s="426" t="str">
        <f t="shared" si="355"/>
        <v/>
      </c>
      <c r="W691" s="38"/>
      <c r="X691" s="29" t="str">
        <f t="shared" si="336"/>
        <v/>
      </c>
      <c r="Y691" s="6" t="e">
        <f t="shared" si="337"/>
        <v>#N/A</v>
      </c>
      <c r="Z691" s="6" t="e">
        <f t="shared" si="338"/>
        <v>#N/A</v>
      </c>
      <c r="AA691" s="6" t="e">
        <f t="shared" si="339"/>
        <v>#N/A</v>
      </c>
      <c r="AB691" s="6" t="str">
        <f t="shared" si="340"/>
        <v/>
      </c>
      <c r="AC691" s="10">
        <f t="shared" si="341"/>
        <v>1</v>
      </c>
      <c r="AD691" s="6" t="e">
        <f t="shared" si="356"/>
        <v>#N/A</v>
      </c>
      <c r="AE691" s="6" t="e">
        <f t="shared" si="357"/>
        <v>#N/A</v>
      </c>
      <c r="AF691" s="6" t="e">
        <f t="shared" si="342"/>
        <v>#N/A</v>
      </c>
      <c r="AG691" s="6" t="e">
        <f t="shared" si="358"/>
        <v>#N/A</v>
      </c>
      <c r="AH691" s="11" t="str">
        <f t="shared" si="343"/>
        <v xml:space="preserve"> </v>
      </c>
      <c r="AI691" s="6" t="e">
        <f t="shared" si="359"/>
        <v>#N/A</v>
      </c>
      <c r="AJ691" s="6" t="e">
        <f t="shared" si="344"/>
        <v>#N/A</v>
      </c>
      <c r="AK691" s="6" t="e">
        <f t="shared" si="360"/>
        <v>#N/A</v>
      </c>
      <c r="AL691" s="6" t="e">
        <f t="shared" si="331"/>
        <v>#N/A</v>
      </c>
      <c r="AM691" s="6" t="e">
        <f t="shared" si="345"/>
        <v>#N/A</v>
      </c>
      <c r="AN691" s="6" t="e">
        <f t="shared" si="361"/>
        <v>#N/A</v>
      </c>
      <c r="AO691" s="6" t="e">
        <f t="shared" si="332"/>
        <v>#N/A</v>
      </c>
      <c r="AP691" s="6" t="e">
        <f t="shared" si="333"/>
        <v>#N/A</v>
      </c>
      <c r="AQ691" s="6" t="e">
        <f t="shared" si="334"/>
        <v>#N/A</v>
      </c>
      <c r="AR691" s="6">
        <f t="shared" si="346"/>
        <v>0</v>
      </c>
      <c r="AS691" s="6" t="e">
        <f t="shared" si="362"/>
        <v>#N/A</v>
      </c>
      <c r="AT691" s="6" t="str">
        <f t="shared" si="347"/>
        <v/>
      </c>
      <c r="AU691" s="6" t="str">
        <f t="shared" si="348"/>
        <v/>
      </c>
      <c r="AV691" s="6" t="str">
        <f t="shared" si="335"/>
        <v/>
      </c>
      <c r="AW691" s="103"/>
      <c r="BC691" s="3" t="s">
        <v>466</v>
      </c>
    </row>
    <row r="692" spans="1:55" s="12" customFormat="1" ht="13.5" customHeight="1" x14ac:dyDescent="0.2">
      <c r="A692" s="163">
        <v>677</v>
      </c>
      <c r="B692" s="7"/>
      <c r="C692" s="7"/>
      <c r="D692" s="120"/>
      <c r="E692" s="7"/>
      <c r="F692" s="7"/>
      <c r="G692" s="219"/>
      <c r="H692" s="7"/>
      <c r="I692" s="7"/>
      <c r="J692" s="9"/>
      <c r="K692" s="843"/>
      <c r="L692" s="838"/>
      <c r="M692" s="428"/>
      <c r="N692" s="429"/>
      <c r="O692" s="430"/>
      <c r="P692" s="422" t="str">
        <f t="shared" si="349"/>
        <v/>
      </c>
      <c r="Q692" s="422" t="str">
        <f t="shared" si="350"/>
        <v/>
      </c>
      <c r="R692" s="423" t="str">
        <f t="shared" si="351"/>
        <v/>
      </c>
      <c r="S692" s="424" t="str">
        <f t="shared" si="352"/>
        <v/>
      </c>
      <c r="T692" s="425" t="str">
        <f t="shared" si="353"/>
        <v/>
      </c>
      <c r="U692" s="425" t="str">
        <f t="shared" si="354"/>
        <v/>
      </c>
      <c r="V692" s="426" t="str">
        <f t="shared" si="355"/>
        <v/>
      </c>
      <c r="W692" s="38"/>
      <c r="X692" s="29" t="str">
        <f t="shared" si="336"/>
        <v/>
      </c>
      <c r="Y692" s="6" t="e">
        <f t="shared" si="337"/>
        <v>#N/A</v>
      </c>
      <c r="Z692" s="6" t="e">
        <f t="shared" si="338"/>
        <v>#N/A</v>
      </c>
      <c r="AA692" s="6" t="e">
        <f t="shared" si="339"/>
        <v>#N/A</v>
      </c>
      <c r="AB692" s="6" t="str">
        <f t="shared" si="340"/>
        <v/>
      </c>
      <c r="AC692" s="10">
        <f t="shared" si="341"/>
        <v>1</v>
      </c>
      <c r="AD692" s="6" t="e">
        <f t="shared" si="356"/>
        <v>#N/A</v>
      </c>
      <c r="AE692" s="6" t="e">
        <f t="shared" si="357"/>
        <v>#N/A</v>
      </c>
      <c r="AF692" s="6" t="e">
        <f t="shared" si="342"/>
        <v>#N/A</v>
      </c>
      <c r="AG692" s="6" t="e">
        <f t="shared" si="358"/>
        <v>#N/A</v>
      </c>
      <c r="AH692" s="11" t="str">
        <f t="shared" si="343"/>
        <v xml:space="preserve"> </v>
      </c>
      <c r="AI692" s="6" t="e">
        <f t="shared" si="359"/>
        <v>#N/A</v>
      </c>
      <c r="AJ692" s="6" t="e">
        <f t="shared" si="344"/>
        <v>#N/A</v>
      </c>
      <c r="AK692" s="6" t="e">
        <f t="shared" si="360"/>
        <v>#N/A</v>
      </c>
      <c r="AL692" s="6" t="e">
        <f t="shared" si="331"/>
        <v>#N/A</v>
      </c>
      <c r="AM692" s="6" t="e">
        <f t="shared" si="345"/>
        <v>#N/A</v>
      </c>
      <c r="AN692" s="6" t="e">
        <f t="shared" si="361"/>
        <v>#N/A</v>
      </c>
      <c r="AO692" s="6" t="e">
        <f t="shared" si="332"/>
        <v>#N/A</v>
      </c>
      <c r="AP692" s="6" t="e">
        <f t="shared" si="333"/>
        <v>#N/A</v>
      </c>
      <c r="AQ692" s="6" t="e">
        <f t="shared" si="334"/>
        <v>#N/A</v>
      </c>
      <c r="AR692" s="6">
        <f t="shared" si="346"/>
        <v>0</v>
      </c>
      <c r="AS692" s="6" t="e">
        <f t="shared" si="362"/>
        <v>#N/A</v>
      </c>
      <c r="AT692" s="6" t="str">
        <f t="shared" si="347"/>
        <v/>
      </c>
      <c r="AU692" s="6" t="str">
        <f t="shared" si="348"/>
        <v/>
      </c>
      <c r="AV692" s="6" t="str">
        <f t="shared" si="335"/>
        <v/>
      </c>
      <c r="AW692" s="103"/>
      <c r="BC692" s="3" t="s">
        <v>476</v>
      </c>
    </row>
    <row r="693" spans="1:55" s="12" customFormat="1" ht="13.5" customHeight="1" x14ac:dyDescent="0.2">
      <c r="A693" s="163">
        <v>678</v>
      </c>
      <c r="B693" s="7"/>
      <c r="C693" s="7"/>
      <c r="D693" s="120"/>
      <c r="E693" s="7"/>
      <c r="F693" s="7"/>
      <c r="G693" s="219"/>
      <c r="H693" s="7"/>
      <c r="I693" s="7"/>
      <c r="J693" s="9"/>
      <c r="K693" s="843"/>
      <c r="L693" s="838"/>
      <c r="M693" s="428"/>
      <c r="N693" s="429"/>
      <c r="O693" s="430"/>
      <c r="P693" s="422" t="str">
        <f t="shared" si="349"/>
        <v/>
      </c>
      <c r="Q693" s="422" t="str">
        <f t="shared" si="350"/>
        <v/>
      </c>
      <c r="R693" s="423" t="str">
        <f t="shared" si="351"/>
        <v/>
      </c>
      <c r="S693" s="424" t="str">
        <f t="shared" si="352"/>
        <v/>
      </c>
      <c r="T693" s="425" t="str">
        <f t="shared" si="353"/>
        <v/>
      </c>
      <c r="U693" s="425" t="str">
        <f t="shared" si="354"/>
        <v/>
      </c>
      <c r="V693" s="426" t="str">
        <f t="shared" si="355"/>
        <v/>
      </c>
      <c r="W693" s="38"/>
      <c r="X693" s="29" t="str">
        <f t="shared" si="336"/>
        <v/>
      </c>
      <c r="Y693" s="6" t="e">
        <f t="shared" si="337"/>
        <v>#N/A</v>
      </c>
      <c r="Z693" s="6" t="e">
        <f t="shared" si="338"/>
        <v>#N/A</v>
      </c>
      <c r="AA693" s="6" t="e">
        <f t="shared" si="339"/>
        <v>#N/A</v>
      </c>
      <c r="AB693" s="6" t="str">
        <f t="shared" si="340"/>
        <v/>
      </c>
      <c r="AC693" s="10">
        <f t="shared" si="341"/>
        <v>1</v>
      </c>
      <c r="AD693" s="6" t="e">
        <f t="shared" si="356"/>
        <v>#N/A</v>
      </c>
      <c r="AE693" s="6" t="e">
        <f t="shared" si="357"/>
        <v>#N/A</v>
      </c>
      <c r="AF693" s="6" t="e">
        <f t="shared" si="342"/>
        <v>#N/A</v>
      </c>
      <c r="AG693" s="6" t="e">
        <f t="shared" si="358"/>
        <v>#N/A</v>
      </c>
      <c r="AH693" s="11" t="str">
        <f t="shared" si="343"/>
        <v xml:space="preserve"> </v>
      </c>
      <c r="AI693" s="6" t="e">
        <f t="shared" si="359"/>
        <v>#N/A</v>
      </c>
      <c r="AJ693" s="6" t="e">
        <f t="shared" si="344"/>
        <v>#N/A</v>
      </c>
      <c r="AK693" s="6" t="e">
        <f t="shared" si="360"/>
        <v>#N/A</v>
      </c>
      <c r="AL693" s="6" t="e">
        <f t="shared" si="331"/>
        <v>#N/A</v>
      </c>
      <c r="AM693" s="6" t="e">
        <f t="shared" si="345"/>
        <v>#N/A</v>
      </c>
      <c r="AN693" s="6" t="e">
        <f t="shared" si="361"/>
        <v>#N/A</v>
      </c>
      <c r="AO693" s="6" t="e">
        <f t="shared" si="332"/>
        <v>#N/A</v>
      </c>
      <c r="AP693" s="6" t="e">
        <f t="shared" si="333"/>
        <v>#N/A</v>
      </c>
      <c r="AQ693" s="6" t="e">
        <f t="shared" si="334"/>
        <v>#N/A</v>
      </c>
      <c r="AR693" s="6">
        <f t="shared" si="346"/>
        <v>0</v>
      </c>
      <c r="AS693" s="6" t="e">
        <f t="shared" si="362"/>
        <v>#N/A</v>
      </c>
      <c r="AT693" s="6" t="str">
        <f t="shared" si="347"/>
        <v/>
      </c>
      <c r="AU693" s="6" t="str">
        <f t="shared" si="348"/>
        <v/>
      </c>
      <c r="AV693" s="6" t="str">
        <f t="shared" si="335"/>
        <v/>
      </c>
      <c r="AW693" s="103"/>
      <c r="BC693" s="3" t="s">
        <v>488</v>
      </c>
    </row>
    <row r="694" spans="1:55" s="12" customFormat="1" ht="13.5" customHeight="1" x14ac:dyDescent="0.2">
      <c r="A694" s="163">
        <v>679</v>
      </c>
      <c r="B694" s="7"/>
      <c r="C694" s="7"/>
      <c r="D694" s="120"/>
      <c r="E694" s="7"/>
      <c r="F694" s="7"/>
      <c r="G694" s="219"/>
      <c r="H694" s="7"/>
      <c r="I694" s="7"/>
      <c r="J694" s="9"/>
      <c r="K694" s="843"/>
      <c r="L694" s="838"/>
      <c r="M694" s="428"/>
      <c r="N694" s="429"/>
      <c r="O694" s="430"/>
      <c r="P694" s="422" t="str">
        <f t="shared" si="349"/>
        <v/>
      </c>
      <c r="Q694" s="422" t="str">
        <f t="shared" si="350"/>
        <v/>
      </c>
      <c r="R694" s="423" t="str">
        <f t="shared" si="351"/>
        <v/>
      </c>
      <c r="S694" s="424" t="str">
        <f t="shared" si="352"/>
        <v/>
      </c>
      <c r="T694" s="425" t="str">
        <f t="shared" si="353"/>
        <v/>
      </c>
      <c r="U694" s="425" t="str">
        <f t="shared" si="354"/>
        <v/>
      </c>
      <c r="V694" s="426" t="str">
        <f t="shared" si="355"/>
        <v/>
      </c>
      <c r="W694" s="38"/>
      <c r="X694" s="29" t="str">
        <f t="shared" si="336"/>
        <v/>
      </c>
      <c r="Y694" s="6" t="e">
        <f t="shared" si="337"/>
        <v>#N/A</v>
      </c>
      <c r="Z694" s="6" t="e">
        <f t="shared" si="338"/>
        <v>#N/A</v>
      </c>
      <c r="AA694" s="6" t="e">
        <f t="shared" si="339"/>
        <v>#N/A</v>
      </c>
      <c r="AB694" s="6" t="str">
        <f t="shared" si="340"/>
        <v/>
      </c>
      <c r="AC694" s="10">
        <f t="shared" si="341"/>
        <v>1</v>
      </c>
      <c r="AD694" s="6" t="e">
        <f t="shared" si="356"/>
        <v>#N/A</v>
      </c>
      <c r="AE694" s="6" t="e">
        <f t="shared" si="357"/>
        <v>#N/A</v>
      </c>
      <c r="AF694" s="6" t="e">
        <f t="shared" si="342"/>
        <v>#N/A</v>
      </c>
      <c r="AG694" s="6" t="e">
        <f t="shared" si="358"/>
        <v>#N/A</v>
      </c>
      <c r="AH694" s="11" t="str">
        <f t="shared" si="343"/>
        <v xml:space="preserve"> </v>
      </c>
      <c r="AI694" s="6" t="e">
        <f t="shared" si="359"/>
        <v>#N/A</v>
      </c>
      <c r="AJ694" s="6" t="e">
        <f t="shared" si="344"/>
        <v>#N/A</v>
      </c>
      <c r="AK694" s="6" t="e">
        <f t="shared" si="360"/>
        <v>#N/A</v>
      </c>
      <c r="AL694" s="6" t="e">
        <f t="shared" si="331"/>
        <v>#N/A</v>
      </c>
      <c r="AM694" s="6" t="e">
        <f t="shared" si="345"/>
        <v>#N/A</v>
      </c>
      <c r="AN694" s="6" t="e">
        <f t="shared" si="361"/>
        <v>#N/A</v>
      </c>
      <c r="AO694" s="6" t="e">
        <f t="shared" si="332"/>
        <v>#N/A</v>
      </c>
      <c r="AP694" s="6" t="e">
        <f t="shared" si="333"/>
        <v>#N/A</v>
      </c>
      <c r="AQ694" s="6" t="e">
        <f t="shared" si="334"/>
        <v>#N/A</v>
      </c>
      <c r="AR694" s="6">
        <f t="shared" si="346"/>
        <v>0</v>
      </c>
      <c r="AS694" s="6" t="e">
        <f t="shared" si="362"/>
        <v>#N/A</v>
      </c>
      <c r="AT694" s="6" t="str">
        <f t="shared" si="347"/>
        <v/>
      </c>
      <c r="AU694" s="6" t="str">
        <f t="shared" si="348"/>
        <v/>
      </c>
      <c r="AV694" s="6" t="str">
        <f t="shared" si="335"/>
        <v/>
      </c>
      <c r="AW694" s="103"/>
      <c r="BC694" s="3" t="s">
        <v>585</v>
      </c>
    </row>
    <row r="695" spans="1:55" s="12" customFormat="1" ht="13.5" customHeight="1" x14ac:dyDescent="0.2">
      <c r="A695" s="163">
        <v>680</v>
      </c>
      <c r="B695" s="7"/>
      <c r="C695" s="7"/>
      <c r="D695" s="120"/>
      <c r="E695" s="7"/>
      <c r="F695" s="7"/>
      <c r="G695" s="219"/>
      <c r="H695" s="7"/>
      <c r="I695" s="7"/>
      <c r="J695" s="9"/>
      <c r="K695" s="843"/>
      <c r="L695" s="838"/>
      <c r="M695" s="428"/>
      <c r="N695" s="429"/>
      <c r="O695" s="430"/>
      <c r="P695" s="422" t="str">
        <f t="shared" si="349"/>
        <v/>
      </c>
      <c r="Q695" s="422" t="str">
        <f t="shared" si="350"/>
        <v/>
      </c>
      <c r="R695" s="423" t="str">
        <f t="shared" si="351"/>
        <v/>
      </c>
      <c r="S695" s="424" t="str">
        <f t="shared" si="352"/>
        <v/>
      </c>
      <c r="T695" s="425" t="str">
        <f t="shared" si="353"/>
        <v/>
      </c>
      <c r="U695" s="425" t="str">
        <f t="shared" si="354"/>
        <v/>
      </c>
      <c r="V695" s="426" t="str">
        <f t="shared" si="355"/>
        <v/>
      </c>
      <c r="W695" s="38"/>
      <c r="X695" s="29" t="str">
        <f t="shared" si="336"/>
        <v/>
      </c>
      <c r="Y695" s="6" t="e">
        <f t="shared" si="337"/>
        <v>#N/A</v>
      </c>
      <c r="Z695" s="6" t="e">
        <f t="shared" si="338"/>
        <v>#N/A</v>
      </c>
      <c r="AA695" s="6" t="e">
        <f t="shared" si="339"/>
        <v>#N/A</v>
      </c>
      <c r="AB695" s="6" t="str">
        <f t="shared" si="340"/>
        <v/>
      </c>
      <c r="AC695" s="10">
        <f t="shared" si="341"/>
        <v>1</v>
      </c>
      <c r="AD695" s="6" t="e">
        <f t="shared" si="356"/>
        <v>#N/A</v>
      </c>
      <c r="AE695" s="6" t="e">
        <f t="shared" si="357"/>
        <v>#N/A</v>
      </c>
      <c r="AF695" s="6" t="e">
        <f t="shared" si="342"/>
        <v>#N/A</v>
      </c>
      <c r="AG695" s="6" t="e">
        <f t="shared" si="358"/>
        <v>#N/A</v>
      </c>
      <c r="AH695" s="11" t="str">
        <f t="shared" si="343"/>
        <v xml:space="preserve"> </v>
      </c>
      <c r="AI695" s="6" t="e">
        <f t="shared" si="359"/>
        <v>#N/A</v>
      </c>
      <c r="AJ695" s="6" t="e">
        <f t="shared" si="344"/>
        <v>#N/A</v>
      </c>
      <c r="AK695" s="6" t="e">
        <f t="shared" si="360"/>
        <v>#N/A</v>
      </c>
      <c r="AL695" s="6" t="e">
        <f t="shared" si="331"/>
        <v>#N/A</v>
      </c>
      <c r="AM695" s="6" t="e">
        <f t="shared" si="345"/>
        <v>#N/A</v>
      </c>
      <c r="AN695" s="6" t="e">
        <f t="shared" si="361"/>
        <v>#N/A</v>
      </c>
      <c r="AO695" s="6" t="e">
        <f t="shared" si="332"/>
        <v>#N/A</v>
      </c>
      <c r="AP695" s="6" t="e">
        <f t="shared" si="333"/>
        <v>#N/A</v>
      </c>
      <c r="AQ695" s="6" t="e">
        <f t="shared" si="334"/>
        <v>#N/A</v>
      </c>
      <c r="AR695" s="6">
        <f t="shared" si="346"/>
        <v>0</v>
      </c>
      <c r="AS695" s="6" t="e">
        <f t="shared" si="362"/>
        <v>#N/A</v>
      </c>
      <c r="AT695" s="6" t="str">
        <f t="shared" si="347"/>
        <v/>
      </c>
      <c r="AU695" s="6" t="str">
        <f t="shared" si="348"/>
        <v/>
      </c>
      <c r="AV695" s="6" t="str">
        <f t="shared" si="335"/>
        <v/>
      </c>
      <c r="AW695" s="103"/>
      <c r="BC695" s="3" t="s">
        <v>465</v>
      </c>
    </row>
    <row r="696" spans="1:55" s="12" customFormat="1" ht="13.5" customHeight="1" x14ac:dyDescent="0.2">
      <c r="A696" s="163">
        <v>681</v>
      </c>
      <c r="B696" s="7"/>
      <c r="C696" s="7"/>
      <c r="D696" s="120"/>
      <c r="E696" s="7"/>
      <c r="F696" s="7"/>
      <c r="G696" s="219"/>
      <c r="H696" s="7"/>
      <c r="I696" s="7"/>
      <c r="J696" s="9"/>
      <c r="K696" s="843"/>
      <c r="L696" s="838"/>
      <c r="M696" s="428"/>
      <c r="N696" s="429"/>
      <c r="O696" s="430"/>
      <c r="P696" s="422" t="str">
        <f t="shared" si="349"/>
        <v/>
      </c>
      <c r="Q696" s="422" t="str">
        <f t="shared" si="350"/>
        <v/>
      </c>
      <c r="R696" s="423" t="str">
        <f t="shared" si="351"/>
        <v/>
      </c>
      <c r="S696" s="424" t="str">
        <f t="shared" si="352"/>
        <v/>
      </c>
      <c r="T696" s="425" t="str">
        <f t="shared" si="353"/>
        <v/>
      </c>
      <c r="U696" s="425" t="str">
        <f t="shared" si="354"/>
        <v/>
      </c>
      <c r="V696" s="426" t="str">
        <f t="shared" si="355"/>
        <v/>
      </c>
      <c r="W696" s="38"/>
      <c r="X696" s="29" t="str">
        <f t="shared" si="336"/>
        <v/>
      </c>
      <c r="Y696" s="6" t="e">
        <f t="shared" si="337"/>
        <v>#N/A</v>
      </c>
      <c r="Z696" s="6" t="e">
        <f t="shared" si="338"/>
        <v>#N/A</v>
      </c>
      <c r="AA696" s="6" t="e">
        <f t="shared" si="339"/>
        <v>#N/A</v>
      </c>
      <c r="AB696" s="6" t="str">
        <f t="shared" si="340"/>
        <v/>
      </c>
      <c r="AC696" s="10">
        <f t="shared" si="341"/>
        <v>1</v>
      </c>
      <c r="AD696" s="6" t="e">
        <f t="shared" si="356"/>
        <v>#N/A</v>
      </c>
      <c r="AE696" s="6" t="e">
        <f t="shared" si="357"/>
        <v>#N/A</v>
      </c>
      <c r="AF696" s="6" t="e">
        <f t="shared" si="342"/>
        <v>#N/A</v>
      </c>
      <c r="AG696" s="6" t="e">
        <f t="shared" si="358"/>
        <v>#N/A</v>
      </c>
      <c r="AH696" s="11" t="str">
        <f t="shared" si="343"/>
        <v xml:space="preserve"> </v>
      </c>
      <c r="AI696" s="6" t="e">
        <f t="shared" si="359"/>
        <v>#N/A</v>
      </c>
      <c r="AJ696" s="6" t="e">
        <f t="shared" si="344"/>
        <v>#N/A</v>
      </c>
      <c r="AK696" s="6" t="e">
        <f t="shared" si="360"/>
        <v>#N/A</v>
      </c>
      <c r="AL696" s="6" t="e">
        <f t="shared" si="331"/>
        <v>#N/A</v>
      </c>
      <c r="AM696" s="6" t="e">
        <f t="shared" si="345"/>
        <v>#N/A</v>
      </c>
      <c r="AN696" s="6" t="e">
        <f t="shared" si="361"/>
        <v>#N/A</v>
      </c>
      <c r="AO696" s="6" t="e">
        <f t="shared" si="332"/>
        <v>#N/A</v>
      </c>
      <c r="AP696" s="6" t="e">
        <f t="shared" si="333"/>
        <v>#N/A</v>
      </c>
      <c r="AQ696" s="6" t="e">
        <f t="shared" si="334"/>
        <v>#N/A</v>
      </c>
      <c r="AR696" s="6">
        <f t="shared" si="346"/>
        <v>0</v>
      </c>
      <c r="AS696" s="6" t="e">
        <f t="shared" si="362"/>
        <v>#N/A</v>
      </c>
      <c r="AT696" s="6" t="str">
        <f t="shared" si="347"/>
        <v/>
      </c>
      <c r="AU696" s="6" t="str">
        <f t="shared" si="348"/>
        <v/>
      </c>
      <c r="AV696" s="6" t="str">
        <f t="shared" si="335"/>
        <v/>
      </c>
      <c r="AW696" s="103"/>
      <c r="BC696" s="3" t="s">
        <v>475</v>
      </c>
    </row>
    <row r="697" spans="1:55" s="12" customFormat="1" ht="13.5" customHeight="1" x14ac:dyDescent="0.2">
      <c r="A697" s="163">
        <v>682</v>
      </c>
      <c r="B697" s="7"/>
      <c r="C697" s="7"/>
      <c r="D697" s="120"/>
      <c r="E697" s="7"/>
      <c r="F697" s="7"/>
      <c r="G697" s="219"/>
      <c r="H697" s="7"/>
      <c r="I697" s="7"/>
      <c r="J697" s="9"/>
      <c r="K697" s="843"/>
      <c r="L697" s="838"/>
      <c r="M697" s="428"/>
      <c r="N697" s="429"/>
      <c r="O697" s="430"/>
      <c r="P697" s="422" t="str">
        <f t="shared" si="349"/>
        <v/>
      </c>
      <c r="Q697" s="422" t="str">
        <f t="shared" si="350"/>
        <v/>
      </c>
      <c r="R697" s="423" t="str">
        <f t="shared" si="351"/>
        <v/>
      </c>
      <c r="S697" s="424" t="str">
        <f t="shared" si="352"/>
        <v/>
      </c>
      <c r="T697" s="425" t="str">
        <f t="shared" si="353"/>
        <v/>
      </c>
      <c r="U697" s="425" t="str">
        <f t="shared" si="354"/>
        <v/>
      </c>
      <c r="V697" s="426" t="str">
        <f t="shared" si="355"/>
        <v/>
      </c>
      <c r="W697" s="38"/>
      <c r="X697" s="29" t="str">
        <f t="shared" si="336"/>
        <v/>
      </c>
      <c r="Y697" s="6" t="e">
        <f t="shared" si="337"/>
        <v>#N/A</v>
      </c>
      <c r="Z697" s="6" t="e">
        <f t="shared" si="338"/>
        <v>#N/A</v>
      </c>
      <c r="AA697" s="6" t="e">
        <f t="shared" si="339"/>
        <v>#N/A</v>
      </c>
      <c r="AB697" s="6" t="str">
        <f t="shared" si="340"/>
        <v/>
      </c>
      <c r="AC697" s="10">
        <f t="shared" si="341"/>
        <v>1</v>
      </c>
      <c r="AD697" s="6" t="e">
        <f t="shared" si="356"/>
        <v>#N/A</v>
      </c>
      <c r="AE697" s="6" t="e">
        <f t="shared" si="357"/>
        <v>#N/A</v>
      </c>
      <c r="AF697" s="6" t="e">
        <f t="shared" si="342"/>
        <v>#N/A</v>
      </c>
      <c r="AG697" s="6" t="e">
        <f t="shared" si="358"/>
        <v>#N/A</v>
      </c>
      <c r="AH697" s="11" t="str">
        <f t="shared" si="343"/>
        <v xml:space="preserve"> </v>
      </c>
      <c r="AI697" s="6" t="e">
        <f t="shared" si="359"/>
        <v>#N/A</v>
      </c>
      <c r="AJ697" s="6" t="e">
        <f t="shared" si="344"/>
        <v>#N/A</v>
      </c>
      <c r="AK697" s="6" t="e">
        <f t="shared" si="360"/>
        <v>#N/A</v>
      </c>
      <c r="AL697" s="6" t="e">
        <f t="shared" si="331"/>
        <v>#N/A</v>
      </c>
      <c r="AM697" s="6" t="e">
        <f t="shared" si="345"/>
        <v>#N/A</v>
      </c>
      <c r="AN697" s="6" t="e">
        <f t="shared" si="361"/>
        <v>#N/A</v>
      </c>
      <c r="AO697" s="6" t="e">
        <f t="shared" si="332"/>
        <v>#N/A</v>
      </c>
      <c r="AP697" s="6" t="e">
        <f t="shared" si="333"/>
        <v>#N/A</v>
      </c>
      <c r="AQ697" s="6" t="e">
        <f t="shared" si="334"/>
        <v>#N/A</v>
      </c>
      <c r="AR697" s="6">
        <f t="shared" si="346"/>
        <v>0</v>
      </c>
      <c r="AS697" s="6" t="e">
        <f t="shared" si="362"/>
        <v>#N/A</v>
      </c>
      <c r="AT697" s="6" t="str">
        <f t="shared" si="347"/>
        <v/>
      </c>
      <c r="AU697" s="6" t="str">
        <f t="shared" si="348"/>
        <v/>
      </c>
      <c r="AV697" s="6" t="str">
        <f t="shared" si="335"/>
        <v/>
      </c>
      <c r="AW697" s="103"/>
      <c r="BC697" s="3" t="s">
        <v>487</v>
      </c>
    </row>
    <row r="698" spans="1:55" s="12" customFormat="1" ht="13.5" customHeight="1" x14ac:dyDescent="0.2">
      <c r="A698" s="163">
        <v>683</v>
      </c>
      <c r="B698" s="7"/>
      <c r="C698" s="7"/>
      <c r="D698" s="120"/>
      <c r="E698" s="7"/>
      <c r="F698" s="7"/>
      <c r="G698" s="219"/>
      <c r="H698" s="7"/>
      <c r="I698" s="7"/>
      <c r="J698" s="9"/>
      <c r="K698" s="843"/>
      <c r="L698" s="838"/>
      <c r="M698" s="428"/>
      <c r="N698" s="429"/>
      <c r="O698" s="430"/>
      <c r="P698" s="422" t="str">
        <f t="shared" si="349"/>
        <v/>
      </c>
      <c r="Q698" s="422" t="str">
        <f t="shared" si="350"/>
        <v/>
      </c>
      <c r="R698" s="423" t="str">
        <f t="shared" si="351"/>
        <v/>
      </c>
      <c r="S698" s="424" t="str">
        <f t="shared" si="352"/>
        <v/>
      </c>
      <c r="T698" s="425" t="str">
        <f t="shared" si="353"/>
        <v/>
      </c>
      <c r="U698" s="425" t="str">
        <f t="shared" si="354"/>
        <v/>
      </c>
      <c r="V698" s="426" t="str">
        <f t="shared" si="355"/>
        <v/>
      </c>
      <c r="W698" s="38"/>
      <c r="X698" s="29" t="str">
        <f t="shared" si="336"/>
        <v/>
      </c>
      <c r="Y698" s="6" t="e">
        <f t="shared" si="337"/>
        <v>#N/A</v>
      </c>
      <c r="Z698" s="6" t="e">
        <f t="shared" si="338"/>
        <v>#N/A</v>
      </c>
      <c r="AA698" s="6" t="e">
        <f t="shared" si="339"/>
        <v>#N/A</v>
      </c>
      <c r="AB698" s="6" t="str">
        <f t="shared" si="340"/>
        <v/>
      </c>
      <c r="AC698" s="10">
        <f t="shared" si="341"/>
        <v>1</v>
      </c>
      <c r="AD698" s="6" t="e">
        <f t="shared" si="356"/>
        <v>#N/A</v>
      </c>
      <c r="AE698" s="6" t="e">
        <f t="shared" si="357"/>
        <v>#N/A</v>
      </c>
      <c r="AF698" s="6" t="e">
        <f t="shared" si="342"/>
        <v>#N/A</v>
      </c>
      <c r="AG698" s="6" t="e">
        <f t="shared" si="358"/>
        <v>#N/A</v>
      </c>
      <c r="AH698" s="11" t="str">
        <f t="shared" si="343"/>
        <v xml:space="preserve"> </v>
      </c>
      <c r="AI698" s="6" t="e">
        <f t="shared" si="359"/>
        <v>#N/A</v>
      </c>
      <c r="AJ698" s="6" t="e">
        <f t="shared" si="344"/>
        <v>#N/A</v>
      </c>
      <c r="AK698" s="6" t="e">
        <f t="shared" si="360"/>
        <v>#N/A</v>
      </c>
      <c r="AL698" s="6" t="e">
        <f t="shared" si="331"/>
        <v>#N/A</v>
      </c>
      <c r="AM698" s="6" t="e">
        <f t="shared" si="345"/>
        <v>#N/A</v>
      </c>
      <c r="AN698" s="6" t="e">
        <f t="shared" si="361"/>
        <v>#N/A</v>
      </c>
      <c r="AO698" s="6" t="e">
        <f t="shared" si="332"/>
        <v>#N/A</v>
      </c>
      <c r="AP698" s="6" t="e">
        <f t="shared" si="333"/>
        <v>#N/A</v>
      </c>
      <c r="AQ698" s="6" t="e">
        <f t="shared" si="334"/>
        <v>#N/A</v>
      </c>
      <c r="AR698" s="6">
        <f t="shared" si="346"/>
        <v>0</v>
      </c>
      <c r="AS698" s="6" t="e">
        <f t="shared" si="362"/>
        <v>#N/A</v>
      </c>
      <c r="AT698" s="6" t="str">
        <f t="shared" si="347"/>
        <v/>
      </c>
      <c r="AU698" s="6" t="str">
        <f t="shared" si="348"/>
        <v/>
      </c>
      <c r="AV698" s="6" t="str">
        <f t="shared" si="335"/>
        <v/>
      </c>
      <c r="AW698" s="103"/>
      <c r="BC698" s="3" t="s">
        <v>390</v>
      </c>
    </row>
    <row r="699" spans="1:55" s="12" customFormat="1" ht="13.5" customHeight="1" x14ac:dyDescent="0.2">
      <c r="A699" s="163">
        <v>684</v>
      </c>
      <c r="B699" s="7"/>
      <c r="C699" s="7"/>
      <c r="D699" s="120"/>
      <c r="E699" s="7"/>
      <c r="F699" s="7"/>
      <c r="G699" s="219"/>
      <c r="H699" s="7"/>
      <c r="I699" s="7"/>
      <c r="J699" s="9"/>
      <c r="K699" s="843"/>
      <c r="L699" s="838"/>
      <c r="M699" s="428"/>
      <c r="N699" s="429"/>
      <c r="O699" s="430"/>
      <c r="P699" s="422" t="str">
        <f t="shared" si="349"/>
        <v/>
      </c>
      <c r="Q699" s="422" t="str">
        <f t="shared" si="350"/>
        <v/>
      </c>
      <c r="R699" s="423" t="str">
        <f t="shared" si="351"/>
        <v/>
      </c>
      <c r="S699" s="424" t="str">
        <f t="shared" si="352"/>
        <v/>
      </c>
      <c r="T699" s="425" t="str">
        <f t="shared" si="353"/>
        <v/>
      </c>
      <c r="U699" s="425" t="str">
        <f t="shared" si="354"/>
        <v/>
      </c>
      <c r="V699" s="426" t="str">
        <f t="shared" si="355"/>
        <v/>
      </c>
      <c r="W699" s="38"/>
      <c r="X699" s="29" t="str">
        <f t="shared" si="336"/>
        <v/>
      </c>
      <c r="Y699" s="6" t="e">
        <f t="shared" si="337"/>
        <v>#N/A</v>
      </c>
      <c r="Z699" s="6" t="e">
        <f t="shared" si="338"/>
        <v>#N/A</v>
      </c>
      <c r="AA699" s="6" t="e">
        <f t="shared" si="339"/>
        <v>#N/A</v>
      </c>
      <c r="AB699" s="6" t="str">
        <f t="shared" si="340"/>
        <v/>
      </c>
      <c r="AC699" s="10">
        <f t="shared" si="341"/>
        <v>1</v>
      </c>
      <c r="AD699" s="6" t="e">
        <f t="shared" si="356"/>
        <v>#N/A</v>
      </c>
      <c r="AE699" s="6" t="e">
        <f t="shared" si="357"/>
        <v>#N/A</v>
      </c>
      <c r="AF699" s="6" t="e">
        <f t="shared" si="342"/>
        <v>#N/A</v>
      </c>
      <c r="AG699" s="6" t="e">
        <f t="shared" si="358"/>
        <v>#N/A</v>
      </c>
      <c r="AH699" s="11" t="str">
        <f t="shared" si="343"/>
        <v xml:space="preserve"> </v>
      </c>
      <c r="AI699" s="6" t="e">
        <f t="shared" si="359"/>
        <v>#N/A</v>
      </c>
      <c r="AJ699" s="6" t="e">
        <f t="shared" si="344"/>
        <v>#N/A</v>
      </c>
      <c r="AK699" s="6" t="e">
        <f t="shared" si="360"/>
        <v>#N/A</v>
      </c>
      <c r="AL699" s="6" t="e">
        <f t="shared" si="331"/>
        <v>#N/A</v>
      </c>
      <c r="AM699" s="6" t="e">
        <f t="shared" si="345"/>
        <v>#N/A</v>
      </c>
      <c r="AN699" s="6" t="e">
        <f t="shared" si="361"/>
        <v>#N/A</v>
      </c>
      <c r="AO699" s="6" t="e">
        <f t="shared" si="332"/>
        <v>#N/A</v>
      </c>
      <c r="AP699" s="6" t="e">
        <f t="shared" si="333"/>
        <v>#N/A</v>
      </c>
      <c r="AQ699" s="6" t="e">
        <f t="shared" si="334"/>
        <v>#N/A</v>
      </c>
      <c r="AR699" s="6">
        <f t="shared" si="346"/>
        <v>0</v>
      </c>
      <c r="AS699" s="6" t="e">
        <f t="shared" si="362"/>
        <v>#N/A</v>
      </c>
      <c r="AT699" s="6" t="str">
        <f t="shared" si="347"/>
        <v/>
      </c>
      <c r="AU699" s="6" t="str">
        <f t="shared" si="348"/>
        <v/>
      </c>
      <c r="AV699" s="6" t="str">
        <f t="shared" si="335"/>
        <v/>
      </c>
      <c r="AW699" s="103"/>
      <c r="BC699" s="3" t="s">
        <v>386</v>
      </c>
    </row>
    <row r="700" spans="1:55" s="12" customFormat="1" ht="13.5" customHeight="1" x14ac:dyDescent="0.2">
      <c r="A700" s="163">
        <v>685</v>
      </c>
      <c r="B700" s="7"/>
      <c r="C700" s="7"/>
      <c r="D700" s="120"/>
      <c r="E700" s="7"/>
      <c r="F700" s="7"/>
      <c r="G700" s="219"/>
      <c r="H700" s="7"/>
      <c r="I700" s="7"/>
      <c r="J700" s="9"/>
      <c r="K700" s="843"/>
      <c r="L700" s="838"/>
      <c r="M700" s="428"/>
      <c r="N700" s="429"/>
      <c r="O700" s="430"/>
      <c r="P700" s="422" t="str">
        <f t="shared" si="349"/>
        <v/>
      </c>
      <c r="Q700" s="422" t="str">
        <f t="shared" si="350"/>
        <v/>
      </c>
      <c r="R700" s="423" t="str">
        <f t="shared" si="351"/>
        <v/>
      </c>
      <c r="S700" s="424" t="str">
        <f t="shared" si="352"/>
        <v/>
      </c>
      <c r="T700" s="425" t="str">
        <f t="shared" si="353"/>
        <v/>
      </c>
      <c r="U700" s="425" t="str">
        <f t="shared" si="354"/>
        <v/>
      </c>
      <c r="V700" s="426" t="str">
        <f t="shared" si="355"/>
        <v/>
      </c>
      <c r="W700" s="38"/>
      <c r="X700" s="29" t="str">
        <f t="shared" si="336"/>
        <v/>
      </c>
      <c r="Y700" s="6" t="e">
        <f t="shared" si="337"/>
        <v>#N/A</v>
      </c>
      <c r="Z700" s="6" t="e">
        <f t="shared" si="338"/>
        <v>#N/A</v>
      </c>
      <c r="AA700" s="6" t="e">
        <f t="shared" si="339"/>
        <v>#N/A</v>
      </c>
      <c r="AB700" s="6" t="str">
        <f t="shared" si="340"/>
        <v/>
      </c>
      <c r="AC700" s="10">
        <f t="shared" si="341"/>
        <v>1</v>
      </c>
      <c r="AD700" s="6" t="e">
        <f t="shared" si="356"/>
        <v>#N/A</v>
      </c>
      <c r="AE700" s="6" t="e">
        <f t="shared" si="357"/>
        <v>#N/A</v>
      </c>
      <c r="AF700" s="6" t="e">
        <f t="shared" si="342"/>
        <v>#N/A</v>
      </c>
      <c r="AG700" s="6" t="e">
        <f t="shared" si="358"/>
        <v>#N/A</v>
      </c>
      <c r="AH700" s="11" t="str">
        <f t="shared" si="343"/>
        <v xml:space="preserve"> </v>
      </c>
      <c r="AI700" s="6" t="e">
        <f t="shared" si="359"/>
        <v>#N/A</v>
      </c>
      <c r="AJ700" s="6" t="e">
        <f t="shared" si="344"/>
        <v>#N/A</v>
      </c>
      <c r="AK700" s="6" t="e">
        <f t="shared" si="360"/>
        <v>#N/A</v>
      </c>
      <c r="AL700" s="6" t="e">
        <f t="shared" si="331"/>
        <v>#N/A</v>
      </c>
      <c r="AM700" s="6" t="e">
        <f t="shared" si="345"/>
        <v>#N/A</v>
      </c>
      <c r="AN700" s="6" t="e">
        <f t="shared" si="361"/>
        <v>#N/A</v>
      </c>
      <c r="AO700" s="6" t="e">
        <f t="shared" si="332"/>
        <v>#N/A</v>
      </c>
      <c r="AP700" s="6" t="e">
        <f t="shared" si="333"/>
        <v>#N/A</v>
      </c>
      <c r="AQ700" s="6" t="e">
        <f t="shared" si="334"/>
        <v>#N/A</v>
      </c>
      <c r="AR700" s="6">
        <f t="shared" si="346"/>
        <v>0</v>
      </c>
      <c r="AS700" s="6" t="e">
        <f t="shared" si="362"/>
        <v>#N/A</v>
      </c>
      <c r="AT700" s="6" t="str">
        <f t="shared" si="347"/>
        <v/>
      </c>
      <c r="AU700" s="6" t="str">
        <f t="shared" si="348"/>
        <v/>
      </c>
      <c r="AV700" s="6" t="str">
        <f t="shared" si="335"/>
        <v/>
      </c>
      <c r="AW700" s="103"/>
      <c r="BC700" s="3" t="s">
        <v>510</v>
      </c>
    </row>
    <row r="701" spans="1:55" s="12" customFormat="1" ht="13.5" customHeight="1" x14ac:dyDescent="0.2">
      <c r="A701" s="163">
        <v>686</v>
      </c>
      <c r="B701" s="7"/>
      <c r="C701" s="7"/>
      <c r="D701" s="120"/>
      <c r="E701" s="7"/>
      <c r="F701" s="7"/>
      <c r="G701" s="219"/>
      <c r="H701" s="7"/>
      <c r="I701" s="7"/>
      <c r="J701" s="9"/>
      <c r="K701" s="843"/>
      <c r="L701" s="838"/>
      <c r="M701" s="428"/>
      <c r="N701" s="429"/>
      <c r="O701" s="430"/>
      <c r="P701" s="422" t="str">
        <f t="shared" si="349"/>
        <v/>
      </c>
      <c r="Q701" s="422" t="str">
        <f t="shared" si="350"/>
        <v/>
      </c>
      <c r="R701" s="423" t="str">
        <f t="shared" si="351"/>
        <v/>
      </c>
      <c r="S701" s="424" t="str">
        <f t="shared" si="352"/>
        <v/>
      </c>
      <c r="T701" s="425" t="str">
        <f t="shared" si="353"/>
        <v/>
      </c>
      <c r="U701" s="425" t="str">
        <f t="shared" si="354"/>
        <v/>
      </c>
      <c r="V701" s="426" t="str">
        <f t="shared" si="355"/>
        <v/>
      </c>
      <c r="W701" s="38"/>
      <c r="X701" s="29" t="str">
        <f t="shared" si="336"/>
        <v/>
      </c>
      <c r="Y701" s="6" t="e">
        <f t="shared" si="337"/>
        <v>#N/A</v>
      </c>
      <c r="Z701" s="6" t="e">
        <f t="shared" si="338"/>
        <v>#N/A</v>
      </c>
      <c r="AA701" s="6" t="e">
        <f t="shared" si="339"/>
        <v>#N/A</v>
      </c>
      <c r="AB701" s="6" t="str">
        <f t="shared" si="340"/>
        <v/>
      </c>
      <c r="AC701" s="10">
        <f t="shared" si="341"/>
        <v>1</v>
      </c>
      <c r="AD701" s="6" t="e">
        <f t="shared" si="356"/>
        <v>#N/A</v>
      </c>
      <c r="AE701" s="6" t="e">
        <f t="shared" si="357"/>
        <v>#N/A</v>
      </c>
      <c r="AF701" s="6" t="e">
        <f t="shared" si="342"/>
        <v>#N/A</v>
      </c>
      <c r="AG701" s="6" t="e">
        <f t="shared" si="358"/>
        <v>#N/A</v>
      </c>
      <c r="AH701" s="11" t="str">
        <f t="shared" si="343"/>
        <v xml:space="preserve"> </v>
      </c>
      <c r="AI701" s="6" t="e">
        <f t="shared" si="359"/>
        <v>#N/A</v>
      </c>
      <c r="AJ701" s="6" t="e">
        <f t="shared" si="344"/>
        <v>#N/A</v>
      </c>
      <c r="AK701" s="6" t="e">
        <f t="shared" si="360"/>
        <v>#N/A</v>
      </c>
      <c r="AL701" s="6" t="e">
        <f t="shared" si="331"/>
        <v>#N/A</v>
      </c>
      <c r="AM701" s="6" t="e">
        <f t="shared" si="345"/>
        <v>#N/A</v>
      </c>
      <c r="AN701" s="6" t="e">
        <f t="shared" si="361"/>
        <v>#N/A</v>
      </c>
      <c r="AO701" s="6" t="e">
        <f t="shared" si="332"/>
        <v>#N/A</v>
      </c>
      <c r="AP701" s="6" t="e">
        <f t="shared" si="333"/>
        <v>#N/A</v>
      </c>
      <c r="AQ701" s="6" t="e">
        <f t="shared" si="334"/>
        <v>#N/A</v>
      </c>
      <c r="AR701" s="6">
        <f t="shared" si="346"/>
        <v>0</v>
      </c>
      <c r="AS701" s="6" t="e">
        <f t="shared" si="362"/>
        <v>#N/A</v>
      </c>
      <c r="AT701" s="6" t="str">
        <f t="shared" si="347"/>
        <v/>
      </c>
      <c r="AU701" s="6" t="str">
        <f t="shared" si="348"/>
        <v/>
      </c>
      <c r="AV701" s="6" t="str">
        <f t="shared" si="335"/>
        <v/>
      </c>
      <c r="AW701" s="103"/>
      <c r="BC701" s="3" t="s">
        <v>1262</v>
      </c>
    </row>
    <row r="702" spans="1:55" s="12" customFormat="1" ht="13.5" customHeight="1" x14ac:dyDescent="0.2">
      <c r="A702" s="163">
        <v>687</v>
      </c>
      <c r="B702" s="7"/>
      <c r="C702" s="7"/>
      <c r="D702" s="120"/>
      <c r="E702" s="7"/>
      <c r="F702" s="7"/>
      <c r="G702" s="219"/>
      <c r="H702" s="7"/>
      <c r="I702" s="7"/>
      <c r="J702" s="9"/>
      <c r="K702" s="843"/>
      <c r="L702" s="838"/>
      <c r="M702" s="428"/>
      <c r="N702" s="429"/>
      <c r="O702" s="430"/>
      <c r="P702" s="422" t="str">
        <f t="shared" si="349"/>
        <v/>
      </c>
      <c r="Q702" s="422" t="str">
        <f t="shared" si="350"/>
        <v/>
      </c>
      <c r="R702" s="423" t="str">
        <f t="shared" si="351"/>
        <v/>
      </c>
      <c r="S702" s="424" t="str">
        <f t="shared" si="352"/>
        <v/>
      </c>
      <c r="T702" s="425" t="str">
        <f t="shared" si="353"/>
        <v/>
      </c>
      <c r="U702" s="425" t="str">
        <f t="shared" si="354"/>
        <v/>
      </c>
      <c r="V702" s="426" t="str">
        <f t="shared" si="355"/>
        <v/>
      </c>
      <c r="W702" s="38"/>
      <c r="X702" s="29" t="str">
        <f t="shared" si="336"/>
        <v/>
      </c>
      <c r="Y702" s="6" t="e">
        <f t="shared" si="337"/>
        <v>#N/A</v>
      </c>
      <c r="Z702" s="6" t="e">
        <f t="shared" si="338"/>
        <v>#N/A</v>
      </c>
      <c r="AA702" s="6" t="e">
        <f t="shared" si="339"/>
        <v>#N/A</v>
      </c>
      <c r="AB702" s="6" t="str">
        <f t="shared" si="340"/>
        <v/>
      </c>
      <c r="AC702" s="10">
        <f t="shared" si="341"/>
        <v>1</v>
      </c>
      <c r="AD702" s="6" t="e">
        <f t="shared" si="356"/>
        <v>#N/A</v>
      </c>
      <c r="AE702" s="6" t="e">
        <f t="shared" si="357"/>
        <v>#N/A</v>
      </c>
      <c r="AF702" s="6" t="e">
        <f t="shared" si="342"/>
        <v>#N/A</v>
      </c>
      <c r="AG702" s="6" t="e">
        <f t="shared" si="358"/>
        <v>#N/A</v>
      </c>
      <c r="AH702" s="11" t="str">
        <f t="shared" si="343"/>
        <v xml:space="preserve"> </v>
      </c>
      <c r="AI702" s="6" t="e">
        <f t="shared" si="359"/>
        <v>#N/A</v>
      </c>
      <c r="AJ702" s="6" t="e">
        <f t="shared" si="344"/>
        <v>#N/A</v>
      </c>
      <c r="AK702" s="6" t="e">
        <f t="shared" si="360"/>
        <v>#N/A</v>
      </c>
      <c r="AL702" s="6" t="e">
        <f t="shared" si="331"/>
        <v>#N/A</v>
      </c>
      <c r="AM702" s="6" t="e">
        <f t="shared" si="345"/>
        <v>#N/A</v>
      </c>
      <c r="AN702" s="6" t="e">
        <f t="shared" si="361"/>
        <v>#N/A</v>
      </c>
      <c r="AO702" s="6" t="e">
        <f t="shared" si="332"/>
        <v>#N/A</v>
      </c>
      <c r="AP702" s="6" t="e">
        <f t="shared" si="333"/>
        <v>#N/A</v>
      </c>
      <c r="AQ702" s="6" t="e">
        <f t="shared" si="334"/>
        <v>#N/A</v>
      </c>
      <c r="AR702" s="6">
        <f t="shared" si="346"/>
        <v>0</v>
      </c>
      <c r="AS702" s="6" t="e">
        <f t="shared" si="362"/>
        <v>#N/A</v>
      </c>
      <c r="AT702" s="6" t="str">
        <f t="shared" si="347"/>
        <v/>
      </c>
      <c r="AU702" s="6" t="str">
        <f t="shared" si="348"/>
        <v/>
      </c>
      <c r="AV702" s="6" t="str">
        <f t="shared" si="335"/>
        <v/>
      </c>
      <c r="AW702" s="103"/>
      <c r="BC702" s="3" t="s">
        <v>1263</v>
      </c>
    </row>
    <row r="703" spans="1:55" s="12" customFormat="1" ht="13.5" customHeight="1" x14ac:dyDescent="0.2">
      <c r="A703" s="163">
        <v>688</v>
      </c>
      <c r="B703" s="7"/>
      <c r="C703" s="7"/>
      <c r="D703" s="120"/>
      <c r="E703" s="7"/>
      <c r="F703" s="7"/>
      <c r="G703" s="219"/>
      <c r="H703" s="7"/>
      <c r="I703" s="7"/>
      <c r="J703" s="9"/>
      <c r="K703" s="843"/>
      <c r="L703" s="838"/>
      <c r="M703" s="428"/>
      <c r="N703" s="429"/>
      <c r="O703" s="430"/>
      <c r="P703" s="422" t="str">
        <f t="shared" si="349"/>
        <v/>
      </c>
      <c r="Q703" s="422" t="str">
        <f t="shared" si="350"/>
        <v/>
      </c>
      <c r="R703" s="423" t="str">
        <f t="shared" si="351"/>
        <v/>
      </c>
      <c r="S703" s="424" t="str">
        <f t="shared" si="352"/>
        <v/>
      </c>
      <c r="T703" s="425" t="str">
        <f t="shared" si="353"/>
        <v/>
      </c>
      <c r="U703" s="425" t="str">
        <f t="shared" si="354"/>
        <v/>
      </c>
      <c r="V703" s="426" t="str">
        <f t="shared" si="355"/>
        <v/>
      </c>
      <c r="W703" s="38"/>
      <c r="X703" s="29" t="str">
        <f t="shared" si="336"/>
        <v/>
      </c>
      <c r="Y703" s="6" t="e">
        <f t="shared" si="337"/>
        <v>#N/A</v>
      </c>
      <c r="Z703" s="6" t="e">
        <f t="shared" si="338"/>
        <v>#N/A</v>
      </c>
      <c r="AA703" s="6" t="e">
        <f t="shared" si="339"/>
        <v>#N/A</v>
      </c>
      <c r="AB703" s="6" t="str">
        <f t="shared" si="340"/>
        <v/>
      </c>
      <c r="AC703" s="10">
        <f t="shared" si="341"/>
        <v>1</v>
      </c>
      <c r="AD703" s="6" t="e">
        <f t="shared" si="356"/>
        <v>#N/A</v>
      </c>
      <c r="AE703" s="6" t="e">
        <f t="shared" si="357"/>
        <v>#N/A</v>
      </c>
      <c r="AF703" s="6" t="e">
        <f t="shared" si="342"/>
        <v>#N/A</v>
      </c>
      <c r="AG703" s="6" t="e">
        <f t="shared" si="358"/>
        <v>#N/A</v>
      </c>
      <c r="AH703" s="11" t="str">
        <f t="shared" si="343"/>
        <v xml:space="preserve"> </v>
      </c>
      <c r="AI703" s="6" t="e">
        <f t="shared" si="359"/>
        <v>#N/A</v>
      </c>
      <c r="AJ703" s="6" t="e">
        <f t="shared" si="344"/>
        <v>#N/A</v>
      </c>
      <c r="AK703" s="6" t="e">
        <f t="shared" si="360"/>
        <v>#N/A</v>
      </c>
      <c r="AL703" s="6" t="e">
        <f t="shared" si="331"/>
        <v>#N/A</v>
      </c>
      <c r="AM703" s="6" t="e">
        <f t="shared" si="345"/>
        <v>#N/A</v>
      </c>
      <c r="AN703" s="6" t="e">
        <f t="shared" si="361"/>
        <v>#N/A</v>
      </c>
      <c r="AO703" s="6" t="e">
        <f t="shared" si="332"/>
        <v>#N/A</v>
      </c>
      <c r="AP703" s="6" t="e">
        <f t="shared" si="333"/>
        <v>#N/A</v>
      </c>
      <c r="AQ703" s="6" t="e">
        <f t="shared" si="334"/>
        <v>#N/A</v>
      </c>
      <c r="AR703" s="6">
        <f t="shared" si="346"/>
        <v>0</v>
      </c>
      <c r="AS703" s="6" t="e">
        <f t="shared" si="362"/>
        <v>#N/A</v>
      </c>
      <c r="AT703" s="6" t="str">
        <f t="shared" si="347"/>
        <v/>
      </c>
      <c r="AU703" s="6" t="str">
        <f t="shared" si="348"/>
        <v/>
      </c>
      <c r="AV703" s="6" t="str">
        <f t="shared" si="335"/>
        <v/>
      </c>
      <c r="AW703" s="103"/>
      <c r="BC703" s="3" t="s">
        <v>1551</v>
      </c>
    </row>
    <row r="704" spans="1:55" s="12" customFormat="1" ht="13.5" customHeight="1" x14ac:dyDescent="0.2">
      <c r="A704" s="163">
        <v>689</v>
      </c>
      <c r="B704" s="7"/>
      <c r="C704" s="7"/>
      <c r="D704" s="120"/>
      <c r="E704" s="7"/>
      <c r="F704" s="7"/>
      <c r="G704" s="219"/>
      <c r="H704" s="7"/>
      <c r="I704" s="7"/>
      <c r="J704" s="9"/>
      <c r="K704" s="843"/>
      <c r="L704" s="838"/>
      <c r="M704" s="428"/>
      <c r="N704" s="429"/>
      <c r="O704" s="430"/>
      <c r="P704" s="422" t="str">
        <f t="shared" si="349"/>
        <v/>
      </c>
      <c r="Q704" s="422" t="str">
        <f t="shared" si="350"/>
        <v/>
      </c>
      <c r="R704" s="423" t="str">
        <f t="shared" si="351"/>
        <v/>
      </c>
      <c r="S704" s="424" t="str">
        <f t="shared" si="352"/>
        <v/>
      </c>
      <c r="T704" s="425" t="str">
        <f t="shared" si="353"/>
        <v/>
      </c>
      <c r="U704" s="425" t="str">
        <f t="shared" si="354"/>
        <v/>
      </c>
      <c r="V704" s="426" t="str">
        <f t="shared" si="355"/>
        <v/>
      </c>
      <c r="W704" s="38"/>
      <c r="X704" s="29" t="str">
        <f t="shared" si="336"/>
        <v/>
      </c>
      <c r="Y704" s="6" t="e">
        <f t="shared" si="337"/>
        <v>#N/A</v>
      </c>
      <c r="Z704" s="6" t="e">
        <f t="shared" si="338"/>
        <v>#N/A</v>
      </c>
      <c r="AA704" s="6" t="e">
        <f t="shared" si="339"/>
        <v>#N/A</v>
      </c>
      <c r="AB704" s="6" t="str">
        <f t="shared" si="340"/>
        <v/>
      </c>
      <c r="AC704" s="10">
        <f t="shared" si="341"/>
        <v>1</v>
      </c>
      <c r="AD704" s="6" t="e">
        <f t="shared" si="356"/>
        <v>#N/A</v>
      </c>
      <c r="AE704" s="6" t="e">
        <f t="shared" si="357"/>
        <v>#N/A</v>
      </c>
      <c r="AF704" s="6" t="e">
        <f t="shared" si="342"/>
        <v>#N/A</v>
      </c>
      <c r="AG704" s="6" t="e">
        <f t="shared" si="358"/>
        <v>#N/A</v>
      </c>
      <c r="AH704" s="11" t="str">
        <f t="shared" si="343"/>
        <v xml:space="preserve"> </v>
      </c>
      <c r="AI704" s="6" t="e">
        <f t="shared" si="359"/>
        <v>#N/A</v>
      </c>
      <c r="AJ704" s="6" t="e">
        <f t="shared" si="344"/>
        <v>#N/A</v>
      </c>
      <c r="AK704" s="6" t="e">
        <f t="shared" si="360"/>
        <v>#N/A</v>
      </c>
      <c r="AL704" s="6" t="e">
        <f t="shared" si="331"/>
        <v>#N/A</v>
      </c>
      <c r="AM704" s="6" t="e">
        <f t="shared" si="345"/>
        <v>#N/A</v>
      </c>
      <c r="AN704" s="6" t="e">
        <f t="shared" si="361"/>
        <v>#N/A</v>
      </c>
      <c r="AO704" s="6" t="e">
        <f t="shared" si="332"/>
        <v>#N/A</v>
      </c>
      <c r="AP704" s="6" t="e">
        <f t="shared" si="333"/>
        <v>#N/A</v>
      </c>
      <c r="AQ704" s="6" t="e">
        <f t="shared" si="334"/>
        <v>#N/A</v>
      </c>
      <c r="AR704" s="6">
        <f t="shared" si="346"/>
        <v>0</v>
      </c>
      <c r="AS704" s="6" t="e">
        <f t="shared" si="362"/>
        <v>#N/A</v>
      </c>
      <c r="AT704" s="6" t="str">
        <f t="shared" si="347"/>
        <v/>
      </c>
      <c r="AU704" s="6" t="str">
        <f t="shared" si="348"/>
        <v/>
      </c>
      <c r="AV704" s="6" t="str">
        <f t="shared" si="335"/>
        <v/>
      </c>
      <c r="AW704" s="103"/>
      <c r="BC704" s="3" t="s">
        <v>561</v>
      </c>
    </row>
    <row r="705" spans="1:55" s="12" customFormat="1" ht="13.5" customHeight="1" x14ac:dyDescent="0.2">
      <c r="A705" s="163">
        <v>690</v>
      </c>
      <c r="B705" s="7"/>
      <c r="C705" s="7"/>
      <c r="D705" s="120"/>
      <c r="E705" s="7"/>
      <c r="F705" s="7"/>
      <c r="G705" s="219"/>
      <c r="H705" s="7"/>
      <c r="I705" s="7"/>
      <c r="J705" s="9"/>
      <c r="K705" s="843"/>
      <c r="L705" s="838"/>
      <c r="M705" s="428"/>
      <c r="N705" s="429"/>
      <c r="O705" s="430"/>
      <c r="P705" s="422" t="str">
        <f t="shared" si="349"/>
        <v/>
      </c>
      <c r="Q705" s="422" t="str">
        <f t="shared" si="350"/>
        <v/>
      </c>
      <c r="R705" s="423" t="str">
        <f t="shared" si="351"/>
        <v/>
      </c>
      <c r="S705" s="424" t="str">
        <f t="shared" si="352"/>
        <v/>
      </c>
      <c r="T705" s="425" t="str">
        <f t="shared" si="353"/>
        <v/>
      </c>
      <c r="U705" s="425" t="str">
        <f t="shared" si="354"/>
        <v/>
      </c>
      <c r="V705" s="426" t="str">
        <f t="shared" si="355"/>
        <v/>
      </c>
      <c r="W705" s="38"/>
      <c r="X705" s="29" t="str">
        <f t="shared" si="336"/>
        <v/>
      </c>
      <c r="Y705" s="6" t="e">
        <f t="shared" si="337"/>
        <v>#N/A</v>
      </c>
      <c r="Z705" s="6" t="e">
        <f t="shared" si="338"/>
        <v>#N/A</v>
      </c>
      <c r="AA705" s="6" t="e">
        <f t="shared" si="339"/>
        <v>#N/A</v>
      </c>
      <c r="AB705" s="6" t="str">
        <f t="shared" si="340"/>
        <v/>
      </c>
      <c r="AC705" s="10">
        <f t="shared" si="341"/>
        <v>1</v>
      </c>
      <c r="AD705" s="6" t="e">
        <f t="shared" si="356"/>
        <v>#N/A</v>
      </c>
      <c r="AE705" s="6" t="e">
        <f t="shared" si="357"/>
        <v>#N/A</v>
      </c>
      <c r="AF705" s="6" t="e">
        <f t="shared" si="342"/>
        <v>#N/A</v>
      </c>
      <c r="AG705" s="6" t="e">
        <f t="shared" si="358"/>
        <v>#N/A</v>
      </c>
      <c r="AH705" s="11" t="str">
        <f t="shared" si="343"/>
        <v xml:space="preserve"> </v>
      </c>
      <c r="AI705" s="6" t="e">
        <f t="shared" si="359"/>
        <v>#N/A</v>
      </c>
      <c r="AJ705" s="6" t="e">
        <f t="shared" si="344"/>
        <v>#N/A</v>
      </c>
      <c r="AK705" s="6" t="e">
        <f t="shared" si="360"/>
        <v>#N/A</v>
      </c>
      <c r="AL705" s="6" t="e">
        <f t="shared" ref="AL705:AL768" si="363">VLOOKUP(AE705,$BT$17:$BX$21,2,FALSE)</f>
        <v>#N/A</v>
      </c>
      <c r="AM705" s="6" t="e">
        <f t="shared" si="345"/>
        <v>#N/A</v>
      </c>
      <c r="AN705" s="6" t="e">
        <f t="shared" si="361"/>
        <v>#N/A</v>
      </c>
      <c r="AO705" s="6" t="e">
        <f t="shared" ref="AO705:AO768" si="364">VLOOKUP(AE705,$BT$17:$BX$21,3,FALSE)</f>
        <v>#N/A</v>
      </c>
      <c r="AP705" s="6" t="e">
        <f t="shared" ref="AP705:AP768" si="365">VLOOKUP(AE705,$BT$17:$BX$21,4,FALSE)</f>
        <v>#N/A</v>
      </c>
      <c r="AQ705" s="6" t="e">
        <f t="shared" ref="AQ705:AQ768" si="366">VLOOKUP(AE705,$BT$17:$BX$21,5,FALSE)</f>
        <v>#N/A</v>
      </c>
      <c r="AR705" s="6">
        <f t="shared" si="346"/>
        <v>0</v>
      </c>
      <c r="AS705" s="6" t="e">
        <f t="shared" si="362"/>
        <v>#N/A</v>
      </c>
      <c r="AT705" s="6" t="str">
        <f t="shared" si="347"/>
        <v/>
      </c>
      <c r="AU705" s="6" t="str">
        <f t="shared" si="348"/>
        <v/>
      </c>
      <c r="AV705" s="6" t="str">
        <f t="shared" ref="AV705:AV768" si="367">IF(AT705=AU705,"",1)</f>
        <v/>
      </c>
      <c r="AW705" s="103"/>
      <c r="BC705" s="3" t="s">
        <v>1621</v>
      </c>
    </row>
    <row r="706" spans="1:55" s="12" customFormat="1" ht="13.5" customHeight="1" x14ac:dyDescent="0.2">
      <c r="A706" s="163">
        <v>691</v>
      </c>
      <c r="B706" s="7"/>
      <c r="C706" s="7"/>
      <c r="D706" s="120"/>
      <c r="E706" s="7"/>
      <c r="F706" s="7"/>
      <c r="G706" s="219"/>
      <c r="H706" s="7"/>
      <c r="I706" s="7"/>
      <c r="J706" s="9"/>
      <c r="K706" s="843"/>
      <c r="L706" s="838"/>
      <c r="M706" s="428"/>
      <c r="N706" s="429"/>
      <c r="O706" s="430"/>
      <c r="P706" s="422" t="str">
        <f t="shared" si="349"/>
        <v/>
      </c>
      <c r="Q706" s="422" t="str">
        <f t="shared" si="350"/>
        <v/>
      </c>
      <c r="R706" s="423" t="str">
        <f t="shared" si="351"/>
        <v/>
      </c>
      <c r="S706" s="424" t="str">
        <f t="shared" si="352"/>
        <v/>
      </c>
      <c r="T706" s="425" t="str">
        <f t="shared" si="353"/>
        <v/>
      </c>
      <c r="U706" s="425" t="str">
        <f t="shared" si="354"/>
        <v/>
      </c>
      <c r="V706" s="426" t="str">
        <f t="shared" si="355"/>
        <v/>
      </c>
      <c r="W706" s="38"/>
      <c r="X706" s="29" t="str">
        <f t="shared" si="336"/>
        <v/>
      </c>
      <c r="Y706" s="6" t="e">
        <f t="shared" si="337"/>
        <v>#N/A</v>
      </c>
      <c r="Z706" s="6" t="e">
        <f t="shared" si="338"/>
        <v>#N/A</v>
      </c>
      <c r="AA706" s="6" t="e">
        <f t="shared" si="339"/>
        <v>#N/A</v>
      </c>
      <c r="AB706" s="6" t="str">
        <f t="shared" si="340"/>
        <v/>
      </c>
      <c r="AC706" s="10">
        <f t="shared" si="341"/>
        <v>1</v>
      </c>
      <c r="AD706" s="6" t="e">
        <f t="shared" si="356"/>
        <v>#N/A</v>
      </c>
      <c r="AE706" s="6" t="e">
        <f t="shared" si="357"/>
        <v>#N/A</v>
      </c>
      <c r="AF706" s="6" t="e">
        <f t="shared" si="342"/>
        <v>#N/A</v>
      </c>
      <c r="AG706" s="6" t="e">
        <f t="shared" si="358"/>
        <v>#N/A</v>
      </c>
      <c r="AH706" s="11" t="str">
        <f t="shared" si="343"/>
        <v xml:space="preserve"> </v>
      </c>
      <c r="AI706" s="6" t="e">
        <f t="shared" si="359"/>
        <v>#N/A</v>
      </c>
      <c r="AJ706" s="6" t="e">
        <f t="shared" si="344"/>
        <v>#N/A</v>
      </c>
      <c r="AK706" s="6" t="e">
        <f t="shared" si="360"/>
        <v>#N/A</v>
      </c>
      <c r="AL706" s="6" t="e">
        <f t="shared" si="363"/>
        <v>#N/A</v>
      </c>
      <c r="AM706" s="6" t="e">
        <f t="shared" si="345"/>
        <v>#N/A</v>
      </c>
      <c r="AN706" s="6" t="e">
        <f t="shared" si="361"/>
        <v>#N/A</v>
      </c>
      <c r="AO706" s="6" t="e">
        <f t="shared" si="364"/>
        <v>#N/A</v>
      </c>
      <c r="AP706" s="6" t="e">
        <f t="shared" si="365"/>
        <v>#N/A</v>
      </c>
      <c r="AQ706" s="6" t="e">
        <f t="shared" si="366"/>
        <v>#N/A</v>
      </c>
      <c r="AR706" s="6">
        <f t="shared" si="346"/>
        <v>0</v>
      </c>
      <c r="AS706" s="6" t="e">
        <f t="shared" si="362"/>
        <v>#N/A</v>
      </c>
      <c r="AT706" s="6" t="str">
        <f t="shared" si="347"/>
        <v/>
      </c>
      <c r="AU706" s="6" t="str">
        <f t="shared" si="348"/>
        <v/>
      </c>
      <c r="AV706" s="6" t="str">
        <f t="shared" si="367"/>
        <v/>
      </c>
      <c r="AW706" s="103"/>
      <c r="BC706" s="3" t="s">
        <v>1622</v>
      </c>
    </row>
    <row r="707" spans="1:55" s="12" customFormat="1" ht="13.5" customHeight="1" x14ac:dyDescent="0.2">
      <c r="A707" s="163">
        <v>692</v>
      </c>
      <c r="B707" s="7"/>
      <c r="C707" s="7"/>
      <c r="D707" s="120"/>
      <c r="E707" s="7"/>
      <c r="F707" s="7"/>
      <c r="G707" s="219"/>
      <c r="H707" s="7"/>
      <c r="I707" s="7"/>
      <c r="J707" s="9"/>
      <c r="K707" s="843"/>
      <c r="L707" s="838"/>
      <c r="M707" s="428"/>
      <c r="N707" s="429"/>
      <c r="O707" s="430"/>
      <c r="P707" s="422" t="str">
        <f t="shared" si="349"/>
        <v/>
      </c>
      <c r="Q707" s="422" t="str">
        <f t="shared" si="350"/>
        <v/>
      </c>
      <c r="R707" s="423" t="str">
        <f t="shared" si="351"/>
        <v/>
      </c>
      <c r="S707" s="424" t="str">
        <f t="shared" si="352"/>
        <v/>
      </c>
      <c r="T707" s="425" t="str">
        <f t="shared" si="353"/>
        <v/>
      </c>
      <c r="U707" s="425" t="str">
        <f t="shared" si="354"/>
        <v/>
      </c>
      <c r="V707" s="426" t="str">
        <f t="shared" si="355"/>
        <v/>
      </c>
      <c r="W707" s="38"/>
      <c r="X707" s="29" t="str">
        <f t="shared" si="336"/>
        <v/>
      </c>
      <c r="Y707" s="6" t="e">
        <f t="shared" si="337"/>
        <v>#N/A</v>
      </c>
      <c r="Z707" s="6" t="e">
        <f t="shared" si="338"/>
        <v>#N/A</v>
      </c>
      <c r="AA707" s="6" t="e">
        <f t="shared" si="339"/>
        <v>#N/A</v>
      </c>
      <c r="AB707" s="6" t="str">
        <f t="shared" si="340"/>
        <v/>
      </c>
      <c r="AC707" s="10">
        <f t="shared" si="341"/>
        <v>1</v>
      </c>
      <c r="AD707" s="6" t="e">
        <f t="shared" si="356"/>
        <v>#N/A</v>
      </c>
      <c r="AE707" s="6" t="e">
        <f t="shared" si="357"/>
        <v>#N/A</v>
      </c>
      <c r="AF707" s="6" t="e">
        <f t="shared" si="342"/>
        <v>#N/A</v>
      </c>
      <c r="AG707" s="6" t="e">
        <f t="shared" si="358"/>
        <v>#N/A</v>
      </c>
      <c r="AH707" s="11" t="str">
        <f t="shared" si="343"/>
        <v xml:space="preserve"> </v>
      </c>
      <c r="AI707" s="6" t="e">
        <f t="shared" si="359"/>
        <v>#N/A</v>
      </c>
      <c r="AJ707" s="6" t="e">
        <f t="shared" si="344"/>
        <v>#N/A</v>
      </c>
      <c r="AK707" s="6" t="e">
        <f t="shared" si="360"/>
        <v>#N/A</v>
      </c>
      <c r="AL707" s="6" t="e">
        <f t="shared" si="363"/>
        <v>#N/A</v>
      </c>
      <c r="AM707" s="6" t="e">
        <f t="shared" si="345"/>
        <v>#N/A</v>
      </c>
      <c r="AN707" s="6" t="e">
        <f t="shared" si="361"/>
        <v>#N/A</v>
      </c>
      <c r="AO707" s="6" t="e">
        <f t="shared" si="364"/>
        <v>#N/A</v>
      </c>
      <c r="AP707" s="6" t="e">
        <f t="shared" si="365"/>
        <v>#N/A</v>
      </c>
      <c r="AQ707" s="6" t="e">
        <f t="shared" si="366"/>
        <v>#N/A</v>
      </c>
      <c r="AR707" s="6">
        <f t="shared" si="346"/>
        <v>0</v>
      </c>
      <c r="AS707" s="6" t="e">
        <f t="shared" si="362"/>
        <v>#N/A</v>
      </c>
      <c r="AT707" s="6" t="str">
        <f t="shared" si="347"/>
        <v/>
      </c>
      <c r="AU707" s="6" t="str">
        <f t="shared" si="348"/>
        <v/>
      </c>
      <c r="AV707" s="6" t="str">
        <f t="shared" si="367"/>
        <v/>
      </c>
      <c r="AW707" s="103"/>
      <c r="BC707" s="3" t="s">
        <v>1567</v>
      </c>
    </row>
    <row r="708" spans="1:55" s="12" customFormat="1" ht="13.5" customHeight="1" x14ac:dyDescent="0.2">
      <c r="A708" s="163">
        <v>693</v>
      </c>
      <c r="B708" s="7"/>
      <c r="C708" s="7"/>
      <c r="D708" s="120"/>
      <c r="E708" s="7"/>
      <c r="F708" s="7"/>
      <c r="G708" s="219"/>
      <c r="H708" s="7"/>
      <c r="I708" s="7"/>
      <c r="J708" s="9"/>
      <c r="K708" s="843"/>
      <c r="L708" s="838"/>
      <c r="M708" s="428"/>
      <c r="N708" s="429"/>
      <c r="O708" s="430"/>
      <c r="P708" s="422" t="str">
        <f t="shared" si="349"/>
        <v/>
      </c>
      <c r="Q708" s="422" t="str">
        <f t="shared" si="350"/>
        <v/>
      </c>
      <c r="R708" s="423" t="str">
        <f t="shared" si="351"/>
        <v/>
      </c>
      <c r="S708" s="424" t="str">
        <f t="shared" si="352"/>
        <v/>
      </c>
      <c r="T708" s="425" t="str">
        <f t="shared" si="353"/>
        <v/>
      </c>
      <c r="U708" s="425" t="str">
        <f t="shared" si="354"/>
        <v/>
      </c>
      <c r="V708" s="426" t="str">
        <f t="shared" si="355"/>
        <v/>
      </c>
      <c r="W708" s="38"/>
      <c r="X708" s="29" t="str">
        <f t="shared" si="336"/>
        <v/>
      </c>
      <c r="Y708" s="6" t="e">
        <f t="shared" si="337"/>
        <v>#N/A</v>
      </c>
      <c r="Z708" s="6" t="e">
        <f t="shared" si="338"/>
        <v>#N/A</v>
      </c>
      <c r="AA708" s="6" t="e">
        <f t="shared" si="339"/>
        <v>#N/A</v>
      </c>
      <c r="AB708" s="6" t="str">
        <f t="shared" si="340"/>
        <v/>
      </c>
      <c r="AC708" s="10">
        <f t="shared" si="341"/>
        <v>1</v>
      </c>
      <c r="AD708" s="6" t="e">
        <f t="shared" si="356"/>
        <v>#N/A</v>
      </c>
      <c r="AE708" s="6" t="e">
        <f t="shared" si="357"/>
        <v>#N/A</v>
      </c>
      <c r="AF708" s="6" t="e">
        <f t="shared" si="342"/>
        <v>#N/A</v>
      </c>
      <c r="AG708" s="6" t="e">
        <f t="shared" si="358"/>
        <v>#N/A</v>
      </c>
      <c r="AH708" s="11" t="str">
        <f t="shared" si="343"/>
        <v xml:space="preserve"> </v>
      </c>
      <c r="AI708" s="6" t="e">
        <f t="shared" si="359"/>
        <v>#N/A</v>
      </c>
      <c r="AJ708" s="6" t="e">
        <f t="shared" si="344"/>
        <v>#N/A</v>
      </c>
      <c r="AK708" s="6" t="e">
        <f t="shared" si="360"/>
        <v>#N/A</v>
      </c>
      <c r="AL708" s="6" t="e">
        <f t="shared" si="363"/>
        <v>#N/A</v>
      </c>
      <c r="AM708" s="6" t="e">
        <f t="shared" si="345"/>
        <v>#N/A</v>
      </c>
      <c r="AN708" s="6" t="e">
        <f t="shared" si="361"/>
        <v>#N/A</v>
      </c>
      <c r="AO708" s="6" t="e">
        <f t="shared" si="364"/>
        <v>#N/A</v>
      </c>
      <c r="AP708" s="6" t="e">
        <f t="shared" si="365"/>
        <v>#N/A</v>
      </c>
      <c r="AQ708" s="6" t="e">
        <f t="shared" si="366"/>
        <v>#N/A</v>
      </c>
      <c r="AR708" s="6">
        <f t="shared" si="346"/>
        <v>0</v>
      </c>
      <c r="AS708" s="6" t="e">
        <f t="shared" si="362"/>
        <v>#N/A</v>
      </c>
      <c r="AT708" s="6" t="str">
        <f t="shared" si="347"/>
        <v/>
      </c>
      <c r="AU708" s="6" t="str">
        <f t="shared" si="348"/>
        <v/>
      </c>
      <c r="AV708" s="6" t="str">
        <f t="shared" si="367"/>
        <v/>
      </c>
      <c r="AW708" s="103"/>
      <c r="BC708" s="3" t="s">
        <v>391</v>
      </c>
    </row>
    <row r="709" spans="1:55" s="12" customFormat="1" ht="13.5" customHeight="1" x14ac:dyDescent="0.2">
      <c r="A709" s="163">
        <v>694</v>
      </c>
      <c r="B709" s="7"/>
      <c r="C709" s="7"/>
      <c r="D709" s="120"/>
      <c r="E709" s="7"/>
      <c r="F709" s="7"/>
      <c r="G709" s="219"/>
      <c r="H709" s="7"/>
      <c r="I709" s="7"/>
      <c r="J709" s="9"/>
      <c r="K709" s="843"/>
      <c r="L709" s="838"/>
      <c r="M709" s="428"/>
      <c r="N709" s="429"/>
      <c r="O709" s="430"/>
      <c r="P709" s="422" t="str">
        <f t="shared" si="349"/>
        <v/>
      </c>
      <c r="Q709" s="422" t="str">
        <f t="shared" si="350"/>
        <v/>
      </c>
      <c r="R709" s="423" t="str">
        <f t="shared" si="351"/>
        <v/>
      </c>
      <c r="S709" s="424" t="str">
        <f t="shared" si="352"/>
        <v/>
      </c>
      <c r="T709" s="425" t="str">
        <f t="shared" si="353"/>
        <v/>
      </c>
      <c r="U709" s="425" t="str">
        <f t="shared" si="354"/>
        <v/>
      </c>
      <c r="V709" s="426" t="str">
        <f t="shared" si="355"/>
        <v/>
      </c>
      <c r="W709" s="38"/>
      <c r="X709" s="29" t="str">
        <f t="shared" si="336"/>
        <v/>
      </c>
      <c r="Y709" s="6" t="e">
        <f t="shared" si="337"/>
        <v>#N/A</v>
      </c>
      <c r="Z709" s="6" t="e">
        <f t="shared" si="338"/>
        <v>#N/A</v>
      </c>
      <c r="AA709" s="6" t="e">
        <f t="shared" si="339"/>
        <v>#N/A</v>
      </c>
      <c r="AB709" s="6" t="str">
        <f t="shared" si="340"/>
        <v/>
      </c>
      <c r="AC709" s="10">
        <f t="shared" si="341"/>
        <v>1</v>
      </c>
      <c r="AD709" s="6" t="e">
        <f t="shared" si="356"/>
        <v>#N/A</v>
      </c>
      <c r="AE709" s="6" t="e">
        <f t="shared" si="357"/>
        <v>#N/A</v>
      </c>
      <c r="AF709" s="6" t="e">
        <f t="shared" si="342"/>
        <v>#N/A</v>
      </c>
      <c r="AG709" s="6" t="e">
        <f t="shared" si="358"/>
        <v>#N/A</v>
      </c>
      <c r="AH709" s="11" t="str">
        <f t="shared" si="343"/>
        <v xml:space="preserve"> </v>
      </c>
      <c r="AI709" s="6" t="e">
        <f t="shared" si="359"/>
        <v>#N/A</v>
      </c>
      <c r="AJ709" s="6" t="e">
        <f t="shared" si="344"/>
        <v>#N/A</v>
      </c>
      <c r="AK709" s="6" t="e">
        <f t="shared" si="360"/>
        <v>#N/A</v>
      </c>
      <c r="AL709" s="6" t="e">
        <f t="shared" si="363"/>
        <v>#N/A</v>
      </c>
      <c r="AM709" s="6" t="e">
        <f t="shared" si="345"/>
        <v>#N/A</v>
      </c>
      <c r="AN709" s="6" t="e">
        <f t="shared" si="361"/>
        <v>#N/A</v>
      </c>
      <c r="AO709" s="6" t="e">
        <f t="shared" si="364"/>
        <v>#N/A</v>
      </c>
      <c r="AP709" s="6" t="e">
        <f t="shared" si="365"/>
        <v>#N/A</v>
      </c>
      <c r="AQ709" s="6" t="e">
        <f t="shared" si="366"/>
        <v>#N/A</v>
      </c>
      <c r="AR709" s="6">
        <f t="shared" si="346"/>
        <v>0</v>
      </c>
      <c r="AS709" s="6" t="e">
        <f t="shared" si="362"/>
        <v>#N/A</v>
      </c>
      <c r="AT709" s="6" t="str">
        <f t="shared" si="347"/>
        <v/>
      </c>
      <c r="AU709" s="6" t="str">
        <f t="shared" si="348"/>
        <v/>
      </c>
      <c r="AV709" s="6" t="str">
        <f t="shared" si="367"/>
        <v/>
      </c>
      <c r="AW709" s="103"/>
      <c r="BC709" s="3" t="s">
        <v>387</v>
      </c>
    </row>
    <row r="710" spans="1:55" s="12" customFormat="1" ht="13.5" customHeight="1" x14ac:dyDescent="0.2">
      <c r="A710" s="163">
        <v>695</v>
      </c>
      <c r="B710" s="7"/>
      <c r="C710" s="7"/>
      <c r="D710" s="120"/>
      <c r="E710" s="7"/>
      <c r="F710" s="7"/>
      <c r="G710" s="219"/>
      <c r="H710" s="7"/>
      <c r="I710" s="7"/>
      <c r="J710" s="9"/>
      <c r="K710" s="843"/>
      <c r="L710" s="838"/>
      <c r="M710" s="428"/>
      <c r="N710" s="429"/>
      <c r="O710" s="430"/>
      <c r="P710" s="422" t="str">
        <f t="shared" si="349"/>
        <v/>
      </c>
      <c r="Q710" s="422" t="str">
        <f t="shared" si="350"/>
        <v/>
      </c>
      <c r="R710" s="423" t="str">
        <f t="shared" si="351"/>
        <v/>
      </c>
      <c r="S710" s="424" t="str">
        <f t="shared" si="352"/>
        <v/>
      </c>
      <c r="T710" s="425" t="str">
        <f t="shared" si="353"/>
        <v/>
      </c>
      <c r="U710" s="425" t="str">
        <f t="shared" si="354"/>
        <v/>
      </c>
      <c r="V710" s="426" t="str">
        <f t="shared" si="355"/>
        <v/>
      </c>
      <c r="W710" s="38"/>
      <c r="X710" s="29" t="str">
        <f t="shared" si="336"/>
        <v/>
      </c>
      <c r="Y710" s="6" t="e">
        <f t="shared" si="337"/>
        <v>#N/A</v>
      </c>
      <c r="Z710" s="6" t="e">
        <f t="shared" si="338"/>
        <v>#N/A</v>
      </c>
      <c r="AA710" s="6" t="e">
        <f t="shared" si="339"/>
        <v>#N/A</v>
      </c>
      <c r="AB710" s="6" t="str">
        <f t="shared" si="340"/>
        <v/>
      </c>
      <c r="AC710" s="10">
        <f t="shared" si="341"/>
        <v>1</v>
      </c>
      <c r="AD710" s="6" t="e">
        <f t="shared" si="356"/>
        <v>#N/A</v>
      </c>
      <c r="AE710" s="6" t="e">
        <f t="shared" si="357"/>
        <v>#N/A</v>
      </c>
      <c r="AF710" s="6" t="e">
        <f t="shared" si="342"/>
        <v>#N/A</v>
      </c>
      <c r="AG710" s="6" t="e">
        <f t="shared" si="358"/>
        <v>#N/A</v>
      </c>
      <c r="AH710" s="11" t="str">
        <f t="shared" si="343"/>
        <v xml:space="preserve"> </v>
      </c>
      <c r="AI710" s="6" t="e">
        <f t="shared" si="359"/>
        <v>#N/A</v>
      </c>
      <c r="AJ710" s="6" t="e">
        <f t="shared" si="344"/>
        <v>#N/A</v>
      </c>
      <c r="AK710" s="6" t="e">
        <f t="shared" si="360"/>
        <v>#N/A</v>
      </c>
      <c r="AL710" s="6" t="e">
        <f t="shared" si="363"/>
        <v>#N/A</v>
      </c>
      <c r="AM710" s="6" t="e">
        <f t="shared" si="345"/>
        <v>#N/A</v>
      </c>
      <c r="AN710" s="6" t="e">
        <f t="shared" si="361"/>
        <v>#N/A</v>
      </c>
      <c r="AO710" s="6" t="e">
        <f t="shared" si="364"/>
        <v>#N/A</v>
      </c>
      <c r="AP710" s="6" t="e">
        <f t="shared" si="365"/>
        <v>#N/A</v>
      </c>
      <c r="AQ710" s="6" t="e">
        <f t="shared" si="366"/>
        <v>#N/A</v>
      </c>
      <c r="AR710" s="6">
        <f t="shared" si="346"/>
        <v>0</v>
      </c>
      <c r="AS710" s="6" t="e">
        <f t="shared" si="362"/>
        <v>#N/A</v>
      </c>
      <c r="AT710" s="6" t="str">
        <f t="shared" si="347"/>
        <v/>
      </c>
      <c r="AU710" s="6" t="str">
        <f t="shared" si="348"/>
        <v/>
      </c>
      <c r="AV710" s="6" t="str">
        <f t="shared" si="367"/>
        <v/>
      </c>
      <c r="AW710" s="103"/>
      <c r="BC710" s="3" t="s">
        <v>392</v>
      </c>
    </row>
    <row r="711" spans="1:55" s="12" customFormat="1" ht="13.5" customHeight="1" x14ac:dyDescent="0.2">
      <c r="A711" s="163">
        <v>696</v>
      </c>
      <c r="B711" s="7"/>
      <c r="C711" s="7"/>
      <c r="D711" s="120"/>
      <c r="E711" s="7"/>
      <c r="F711" s="7"/>
      <c r="G711" s="219"/>
      <c r="H711" s="7"/>
      <c r="I711" s="7"/>
      <c r="J711" s="9"/>
      <c r="K711" s="843"/>
      <c r="L711" s="838"/>
      <c r="M711" s="428"/>
      <c r="N711" s="429"/>
      <c r="O711" s="430"/>
      <c r="P711" s="422" t="str">
        <f t="shared" si="349"/>
        <v/>
      </c>
      <c r="Q711" s="422" t="str">
        <f t="shared" si="350"/>
        <v/>
      </c>
      <c r="R711" s="423" t="str">
        <f t="shared" si="351"/>
        <v/>
      </c>
      <c r="S711" s="424" t="str">
        <f t="shared" si="352"/>
        <v/>
      </c>
      <c r="T711" s="425" t="str">
        <f t="shared" si="353"/>
        <v/>
      </c>
      <c r="U711" s="425" t="str">
        <f t="shared" si="354"/>
        <v/>
      </c>
      <c r="V711" s="426" t="str">
        <f t="shared" si="355"/>
        <v/>
      </c>
      <c r="W711" s="38"/>
      <c r="X711" s="29" t="str">
        <f t="shared" si="336"/>
        <v/>
      </c>
      <c r="Y711" s="6" t="e">
        <f t="shared" si="337"/>
        <v>#N/A</v>
      </c>
      <c r="Z711" s="6" t="e">
        <f t="shared" si="338"/>
        <v>#N/A</v>
      </c>
      <c r="AA711" s="6" t="e">
        <f t="shared" si="339"/>
        <v>#N/A</v>
      </c>
      <c r="AB711" s="6" t="str">
        <f t="shared" si="340"/>
        <v/>
      </c>
      <c r="AC711" s="10">
        <f t="shared" si="341"/>
        <v>1</v>
      </c>
      <c r="AD711" s="6" t="e">
        <f t="shared" si="356"/>
        <v>#N/A</v>
      </c>
      <c r="AE711" s="6" t="e">
        <f t="shared" si="357"/>
        <v>#N/A</v>
      </c>
      <c r="AF711" s="6" t="e">
        <f t="shared" si="342"/>
        <v>#N/A</v>
      </c>
      <c r="AG711" s="6" t="e">
        <f t="shared" si="358"/>
        <v>#N/A</v>
      </c>
      <c r="AH711" s="11" t="str">
        <f t="shared" si="343"/>
        <v xml:space="preserve"> </v>
      </c>
      <c r="AI711" s="6" t="e">
        <f t="shared" si="359"/>
        <v>#N/A</v>
      </c>
      <c r="AJ711" s="6" t="e">
        <f t="shared" si="344"/>
        <v>#N/A</v>
      </c>
      <c r="AK711" s="6" t="e">
        <f t="shared" si="360"/>
        <v>#N/A</v>
      </c>
      <c r="AL711" s="6" t="e">
        <f t="shared" si="363"/>
        <v>#N/A</v>
      </c>
      <c r="AM711" s="6" t="e">
        <f t="shared" si="345"/>
        <v>#N/A</v>
      </c>
      <c r="AN711" s="6" t="e">
        <f t="shared" si="361"/>
        <v>#N/A</v>
      </c>
      <c r="AO711" s="6" t="e">
        <f t="shared" si="364"/>
        <v>#N/A</v>
      </c>
      <c r="AP711" s="6" t="e">
        <f t="shared" si="365"/>
        <v>#N/A</v>
      </c>
      <c r="AQ711" s="6" t="e">
        <f t="shared" si="366"/>
        <v>#N/A</v>
      </c>
      <c r="AR711" s="6">
        <f t="shared" si="346"/>
        <v>0</v>
      </c>
      <c r="AS711" s="6" t="e">
        <f t="shared" si="362"/>
        <v>#N/A</v>
      </c>
      <c r="AT711" s="6" t="str">
        <f t="shared" si="347"/>
        <v/>
      </c>
      <c r="AU711" s="6" t="str">
        <f t="shared" si="348"/>
        <v/>
      </c>
      <c r="AV711" s="6" t="str">
        <f t="shared" si="367"/>
        <v/>
      </c>
      <c r="AW711" s="103"/>
      <c r="BC711" s="3" t="s">
        <v>388</v>
      </c>
    </row>
    <row r="712" spans="1:55" s="12" customFormat="1" ht="13.5" customHeight="1" x14ac:dyDescent="0.2">
      <c r="A712" s="163">
        <v>697</v>
      </c>
      <c r="B712" s="7"/>
      <c r="C712" s="7"/>
      <c r="D712" s="120"/>
      <c r="E712" s="7"/>
      <c r="F712" s="7"/>
      <c r="G712" s="219"/>
      <c r="H712" s="7"/>
      <c r="I712" s="7"/>
      <c r="J712" s="9"/>
      <c r="K712" s="843"/>
      <c r="L712" s="838"/>
      <c r="M712" s="428"/>
      <c r="N712" s="429"/>
      <c r="O712" s="430"/>
      <c r="P712" s="422" t="str">
        <f t="shared" si="349"/>
        <v/>
      </c>
      <c r="Q712" s="422" t="str">
        <f t="shared" si="350"/>
        <v/>
      </c>
      <c r="R712" s="423" t="str">
        <f t="shared" si="351"/>
        <v/>
      </c>
      <c r="S712" s="424" t="str">
        <f t="shared" si="352"/>
        <v/>
      </c>
      <c r="T712" s="425" t="str">
        <f t="shared" si="353"/>
        <v/>
      </c>
      <c r="U712" s="425" t="str">
        <f t="shared" si="354"/>
        <v/>
      </c>
      <c r="V712" s="426" t="str">
        <f t="shared" si="355"/>
        <v/>
      </c>
      <c r="W712" s="38"/>
      <c r="X712" s="29" t="str">
        <f t="shared" si="336"/>
        <v/>
      </c>
      <c r="Y712" s="6" t="e">
        <f t="shared" si="337"/>
        <v>#N/A</v>
      </c>
      <c r="Z712" s="6" t="e">
        <f t="shared" si="338"/>
        <v>#N/A</v>
      </c>
      <c r="AA712" s="6" t="e">
        <f t="shared" si="339"/>
        <v>#N/A</v>
      </c>
      <c r="AB712" s="6" t="str">
        <f t="shared" si="340"/>
        <v/>
      </c>
      <c r="AC712" s="10">
        <f t="shared" si="341"/>
        <v>1</v>
      </c>
      <c r="AD712" s="6" t="e">
        <f t="shared" si="356"/>
        <v>#N/A</v>
      </c>
      <c r="AE712" s="6" t="e">
        <f t="shared" si="357"/>
        <v>#N/A</v>
      </c>
      <c r="AF712" s="6" t="e">
        <f t="shared" si="342"/>
        <v>#N/A</v>
      </c>
      <c r="AG712" s="6" t="e">
        <f t="shared" si="358"/>
        <v>#N/A</v>
      </c>
      <c r="AH712" s="11" t="str">
        <f t="shared" si="343"/>
        <v xml:space="preserve"> </v>
      </c>
      <c r="AI712" s="6" t="e">
        <f t="shared" si="359"/>
        <v>#N/A</v>
      </c>
      <c r="AJ712" s="6" t="e">
        <f t="shared" si="344"/>
        <v>#N/A</v>
      </c>
      <c r="AK712" s="6" t="e">
        <f t="shared" si="360"/>
        <v>#N/A</v>
      </c>
      <c r="AL712" s="6" t="e">
        <f t="shared" si="363"/>
        <v>#N/A</v>
      </c>
      <c r="AM712" s="6" t="e">
        <f t="shared" si="345"/>
        <v>#N/A</v>
      </c>
      <c r="AN712" s="6" t="e">
        <f t="shared" si="361"/>
        <v>#N/A</v>
      </c>
      <c r="AO712" s="6" t="e">
        <f t="shared" si="364"/>
        <v>#N/A</v>
      </c>
      <c r="AP712" s="6" t="e">
        <f t="shared" si="365"/>
        <v>#N/A</v>
      </c>
      <c r="AQ712" s="6" t="e">
        <f t="shared" si="366"/>
        <v>#N/A</v>
      </c>
      <c r="AR712" s="6">
        <f t="shared" si="346"/>
        <v>0</v>
      </c>
      <c r="AS712" s="6" t="e">
        <f t="shared" si="362"/>
        <v>#N/A</v>
      </c>
      <c r="AT712" s="6" t="str">
        <f t="shared" si="347"/>
        <v/>
      </c>
      <c r="AU712" s="6" t="str">
        <f t="shared" si="348"/>
        <v/>
      </c>
      <c r="AV712" s="6" t="str">
        <f t="shared" si="367"/>
        <v/>
      </c>
      <c r="AW712" s="103"/>
      <c r="BC712" s="3" t="s">
        <v>308</v>
      </c>
    </row>
    <row r="713" spans="1:55" s="12" customFormat="1" ht="13.5" customHeight="1" x14ac:dyDescent="0.2">
      <c r="A713" s="163">
        <v>698</v>
      </c>
      <c r="B713" s="7"/>
      <c r="C713" s="7"/>
      <c r="D713" s="120"/>
      <c r="E713" s="7"/>
      <c r="F713" s="7"/>
      <c r="G713" s="219"/>
      <c r="H713" s="7"/>
      <c r="I713" s="7"/>
      <c r="J713" s="9"/>
      <c r="K713" s="843"/>
      <c r="L713" s="838"/>
      <c r="M713" s="428"/>
      <c r="N713" s="429"/>
      <c r="O713" s="430"/>
      <c r="P713" s="422" t="str">
        <f t="shared" si="349"/>
        <v/>
      </c>
      <c r="Q713" s="422" t="str">
        <f t="shared" si="350"/>
        <v/>
      </c>
      <c r="R713" s="423" t="str">
        <f t="shared" si="351"/>
        <v/>
      </c>
      <c r="S713" s="424" t="str">
        <f t="shared" si="352"/>
        <v/>
      </c>
      <c r="T713" s="425" t="str">
        <f t="shared" si="353"/>
        <v/>
      </c>
      <c r="U713" s="425" t="str">
        <f t="shared" si="354"/>
        <v/>
      </c>
      <c r="V713" s="426" t="str">
        <f t="shared" si="355"/>
        <v/>
      </c>
      <c r="W713" s="38"/>
      <c r="X713" s="29" t="str">
        <f t="shared" si="336"/>
        <v/>
      </c>
      <c r="Y713" s="6" t="e">
        <f t="shared" si="337"/>
        <v>#N/A</v>
      </c>
      <c r="Z713" s="6" t="e">
        <f t="shared" si="338"/>
        <v>#N/A</v>
      </c>
      <c r="AA713" s="6" t="e">
        <f t="shared" si="339"/>
        <v>#N/A</v>
      </c>
      <c r="AB713" s="6" t="str">
        <f t="shared" si="340"/>
        <v/>
      </c>
      <c r="AC713" s="10">
        <f t="shared" si="341"/>
        <v>1</v>
      </c>
      <c r="AD713" s="6" t="e">
        <f t="shared" si="356"/>
        <v>#N/A</v>
      </c>
      <c r="AE713" s="6" t="e">
        <f t="shared" si="357"/>
        <v>#N/A</v>
      </c>
      <c r="AF713" s="6" t="e">
        <f t="shared" si="342"/>
        <v>#N/A</v>
      </c>
      <c r="AG713" s="6" t="e">
        <f t="shared" si="358"/>
        <v>#N/A</v>
      </c>
      <c r="AH713" s="11" t="str">
        <f t="shared" si="343"/>
        <v xml:space="preserve"> </v>
      </c>
      <c r="AI713" s="6" t="e">
        <f t="shared" si="359"/>
        <v>#N/A</v>
      </c>
      <c r="AJ713" s="6" t="e">
        <f t="shared" si="344"/>
        <v>#N/A</v>
      </c>
      <c r="AK713" s="6" t="e">
        <f t="shared" si="360"/>
        <v>#N/A</v>
      </c>
      <c r="AL713" s="6" t="e">
        <f t="shared" si="363"/>
        <v>#N/A</v>
      </c>
      <c r="AM713" s="6" t="e">
        <f t="shared" si="345"/>
        <v>#N/A</v>
      </c>
      <c r="AN713" s="6" t="e">
        <f t="shared" si="361"/>
        <v>#N/A</v>
      </c>
      <c r="AO713" s="6" t="e">
        <f t="shared" si="364"/>
        <v>#N/A</v>
      </c>
      <c r="AP713" s="6" t="e">
        <f t="shared" si="365"/>
        <v>#N/A</v>
      </c>
      <c r="AQ713" s="6" t="e">
        <f t="shared" si="366"/>
        <v>#N/A</v>
      </c>
      <c r="AR713" s="6">
        <f t="shared" si="346"/>
        <v>0</v>
      </c>
      <c r="AS713" s="6" t="e">
        <f t="shared" si="362"/>
        <v>#N/A</v>
      </c>
      <c r="AT713" s="6" t="str">
        <f t="shared" si="347"/>
        <v/>
      </c>
      <c r="AU713" s="6" t="str">
        <f t="shared" si="348"/>
        <v/>
      </c>
      <c r="AV713" s="6" t="str">
        <f t="shared" si="367"/>
        <v/>
      </c>
      <c r="AW713" s="103"/>
      <c r="BC713" s="3" t="s">
        <v>397</v>
      </c>
    </row>
    <row r="714" spans="1:55" s="12" customFormat="1" ht="13.5" customHeight="1" x14ac:dyDescent="0.2">
      <c r="A714" s="163">
        <v>699</v>
      </c>
      <c r="B714" s="7"/>
      <c r="C714" s="7"/>
      <c r="D714" s="120"/>
      <c r="E714" s="7"/>
      <c r="F714" s="7"/>
      <c r="G714" s="219"/>
      <c r="H714" s="7"/>
      <c r="I714" s="7"/>
      <c r="J714" s="9"/>
      <c r="K714" s="843"/>
      <c r="L714" s="838"/>
      <c r="M714" s="428"/>
      <c r="N714" s="429"/>
      <c r="O714" s="430"/>
      <c r="P714" s="422" t="str">
        <f t="shared" si="349"/>
        <v/>
      </c>
      <c r="Q714" s="422" t="str">
        <f t="shared" si="350"/>
        <v/>
      </c>
      <c r="R714" s="423" t="str">
        <f t="shared" si="351"/>
        <v/>
      </c>
      <c r="S714" s="424" t="str">
        <f t="shared" si="352"/>
        <v/>
      </c>
      <c r="T714" s="425" t="str">
        <f t="shared" si="353"/>
        <v/>
      </c>
      <c r="U714" s="425" t="str">
        <f t="shared" si="354"/>
        <v/>
      </c>
      <c r="V714" s="426" t="str">
        <f t="shared" si="355"/>
        <v/>
      </c>
      <c r="W714" s="38"/>
      <c r="X714" s="29" t="str">
        <f t="shared" si="336"/>
        <v/>
      </c>
      <c r="Y714" s="6" t="e">
        <f t="shared" si="337"/>
        <v>#N/A</v>
      </c>
      <c r="Z714" s="6" t="e">
        <f t="shared" si="338"/>
        <v>#N/A</v>
      </c>
      <c r="AA714" s="6" t="e">
        <f t="shared" si="339"/>
        <v>#N/A</v>
      </c>
      <c r="AB714" s="6" t="str">
        <f t="shared" si="340"/>
        <v/>
      </c>
      <c r="AC714" s="10">
        <f t="shared" si="341"/>
        <v>1</v>
      </c>
      <c r="AD714" s="6" t="e">
        <f t="shared" si="356"/>
        <v>#N/A</v>
      </c>
      <c r="AE714" s="6" t="e">
        <f t="shared" si="357"/>
        <v>#N/A</v>
      </c>
      <c r="AF714" s="6" t="e">
        <f t="shared" si="342"/>
        <v>#N/A</v>
      </c>
      <c r="AG714" s="6" t="e">
        <f t="shared" si="358"/>
        <v>#N/A</v>
      </c>
      <c r="AH714" s="11" t="str">
        <f t="shared" si="343"/>
        <v xml:space="preserve"> </v>
      </c>
      <c r="AI714" s="6" t="e">
        <f t="shared" si="359"/>
        <v>#N/A</v>
      </c>
      <c r="AJ714" s="6" t="e">
        <f t="shared" si="344"/>
        <v>#N/A</v>
      </c>
      <c r="AK714" s="6" t="e">
        <f t="shared" si="360"/>
        <v>#N/A</v>
      </c>
      <c r="AL714" s="6" t="e">
        <f t="shared" si="363"/>
        <v>#N/A</v>
      </c>
      <c r="AM714" s="6" t="e">
        <f t="shared" si="345"/>
        <v>#N/A</v>
      </c>
      <c r="AN714" s="6" t="e">
        <f t="shared" si="361"/>
        <v>#N/A</v>
      </c>
      <c r="AO714" s="6" t="e">
        <f t="shared" si="364"/>
        <v>#N/A</v>
      </c>
      <c r="AP714" s="6" t="e">
        <f t="shared" si="365"/>
        <v>#N/A</v>
      </c>
      <c r="AQ714" s="6" t="e">
        <f t="shared" si="366"/>
        <v>#N/A</v>
      </c>
      <c r="AR714" s="6">
        <f t="shared" si="346"/>
        <v>0</v>
      </c>
      <c r="AS714" s="6" t="e">
        <f t="shared" si="362"/>
        <v>#N/A</v>
      </c>
      <c r="AT714" s="6" t="str">
        <f t="shared" si="347"/>
        <v/>
      </c>
      <c r="AU714" s="6" t="str">
        <f t="shared" si="348"/>
        <v/>
      </c>
      <c r="AV714" s="6" t="str">
        <f t="shared" si="367"/>
        <v/>
      </c>
      <c r="AW714" s="103"/>
      <c r="BC714" s="3" t="s">
        <v>307</v>
      </c>
    </row>
    <row r="715" spans="1:55" s="12" customFormat="1" ht="13.5" customHeight="1" x14ac:dyDescent="0.2">
      <c r="A715" s="163">
        <v>700</v>
      </c>
      <c r="B715" s="7"/>
      <c r="C715" s="7"/>
      <c r="D715" s="120"/>
      <c r="E715" s="7"/>
      <c r="F715" s="7"/>
      <c r="G715" s="219"/>
      <c r="H715" s="7"/>
      <c r="I715" s="7"/>
      <c r="J715" s="9"/>
      <c r="K715" s="843"/>
      <c r="L715" s="838"/>
      <c r="M715" s="428"/>
      <c r="N715" s="429"/>
      <c r="O715" s="430"/>
      <c r="P715" s="422" t="str">
        <f t="shared" si="349"/>
        <v/>
      </c>
      <c r="Q715" s="422" t="str">
        <f t="shared" si="350"/>
        <v/>
      </c>
      <c r="R715" s="423" t="str">
        <f t="shared" si="351"/>
        <v/>
      </c>
      <c r="S715" s="424" t="str">
        <f t="shared" si="352"/>
        <v/>
      </c>
      <c r="T715" s="425" t="str">
        <f t="shared" si="353"/>
        <v/>
      </c>
      <c r="U715" s="425" t="str">
        <f t="shared" si="354"/>
        <v/>
      </c>
      <c r="V715" s="426" t="str">
        <f t="shared" si="355"/>
        <v/>
      </c>
      <c r="W715" s="38"/>
      <c r="X715" s="29" t="str">
        <f t="shared" si="336"/>
        <v/>
      </c>
      <c r="Y715" s="6" t="e">
        <f t="shared" si="337"/>
        <v>#N/A</v>
      </c>
      <c r="Z715" s="6" t="e">
        <f t="shared" si="338"/>
        <v>#N/A</v>
      </c>
      <c r="AA715" s="6" t="e">
        <f t="shared" si="339"/>
        <v>#N/A</v>
      </c>
      <c r="AB715" s="6" t="str">
        <f t="shared" si="340"/>
        <v/>
      </c>
      <c r="AC715" s="10">
        <f t="shared" si="341"/>
        <v>1</v>
      </c>
      <c r="AD715" s="6" t="e">
        <f t="shared" si="356"/>
        <v>#N/A</v>
      </c>
      <c r="AE715" s="6" t="e">
        <f t="shared" si="357"/>
        <v>#N/A</v>
      </c>
      <c r="AF715" s="6" t="e">
        <f t="shared" si="342"/>
        <v>#N/A</v>
      </c>
      <c r="AG715" s="6" t="e">
        <f t="shared" si="358"/>
        <v>#N/A</v>
      </c>
      <c r="AH715" s="11" t="str">
        <f t="shared" si="343"/>
        <v xml:space="preserve"> </v>
      </c>
      <c r="AI715" s="6" t="e">
        <f t="shared" si="359"/>
        <v>#N/A</v>
      </c>
      <c r="AJ715" s="6" t="e">
        <f t="shared" si="344"/>
        <v>#N/A</v>
      </c>
      <c r="AK715" s="6" t="e">
        <f t="shared" si="360"/>
        <v>#N/A</v>
      </c>
      <c r="AL715" s="6" t="e">
        <f t="shared" si="363"/>
        <v>#N/A</v>
      </c>
      <c r="AM715" s="6" t="e">
        <f t="shared" si="345"/>
        <v>#N/A</v>
      </c>
      <c r="AN715" s="6" t="e">
        <f t="shared" si="361"/>
        <v>#N/A</v>
      </c>
      <c r="AO715" s="6" t="e">
        <f t="shared" si="364"/>
        <v>#N/A</v>
      </c>
      <c r="AP715" s="6" t="e">
        <f t="shared" si="365"/>
        <v>#N/A</v>
      </c>
      <c r="AQ715" s="6" t="e">
        <f t="shared" si="366"/>
        <v>#N/A</v>
      </c>
      <c r="AR715" s="6">
        <f t="shared" si="346"/>
        <v>0</v>
      </c>
      <c r="AS715" s="6" t="e">
        <f t="shared" si="362"/>
        <v>#N/A</v>
      </c>
      <c r="AT715" s="6" t="str">
        <f t="shared" si="347"/>
        <v/>
      </c>
      <c r="AU715" s="6" t="str">
        <f t="shared" si="348"/>
        <v/>
      </c>
      <c r="AV715" s="6" t="str">
        <f t="shared" si="367"/>
        <v/>
      </c>
      <c r="AW715" s="103"/>
      <c r="BC715" s="3" t="s">
        <v>393</v>
      </c>
    </row>
    <row r="716" spans="1:55" s="12" customFormat="1" ht="13.5" customHeight="1" x14ac:dyDescent="0.2">
      <c r="A716" s="163">
        <v>701</v>
      </c>
      <c r="B716" s="7"/>
      <c r="C716" s="7"/>
      <c r="D716" s="120"/>
      <c r="E716" s="7"/>
      <c r="F716" s="7"/>
      <c r="G716" s="219"/>
      <c r="H716" s="7"/>
      <c r="I716" s="7"/>
      <c r="J716" s="9"/>
      <c r="K716" s="843"/>
      <c r="L716" s="838"/>
      <c r="M716" s="428"/>
      <c r="N716" s="429"/>
      <c r="O716" s="430"/>
      <c r="P716" s="422" t="str">
        <f t="shared" si="349"/>
        <v/>
      </c>
      <c r="Q716" s="422" t="str">
        <f t="shared" si="350"/>
        <v/>
      </c>
      <c r="R716" s="423" t="str">
        <f t="shared" si="351"/>
        <v/>
      </c>
      <c r="S716" s="424" t="str">
        <f t="shared" si="352"/>
        <v/>
      </c>
      <c r="T716" s="425" t="str">
        <f t="shared" si="353"/>
        <v/>
      </c>
      <c r="U716" s="425" t="str">
        <f t="shared" si="354"/>
        <v/>
      </c>
      <c r="V716" s="426" t="str">
        <f t="shared" si="355"/>
        <v/>
      </c>
      <c r="W716" s="38"/>
      <c r="X716" s="29" t="str">
        <f t="shared" si="336"/>
        <v/>
      </c>
      <c r="Y716" s="6" t="e">
        <f t="shared" si="337"/>
        <v>#N/A</v>
      </c>
      <c r="Z716" s="6" t="e">
        <f t="shared" si="338"/>
        <v>#N/A</v>
      </c>
      <c r="AA716" s="6" t="e">
        <f t="shared" si="339"/>
        <v>#N/A</v>
      </c>
      <c r="AB716" s="6" t="str">
        <f t="shared" si="340"/>
        <v/>
      </c>
      <c r="AC716" s="10">
        <f t="shared" si="341"/>
        <v>1</v>
      </c>
      <c r="AD716" s="6" t="e">
        <f t="shared" si="356"/>
        <v>#N/A</v>
      </c>
      <c r="AE716" s="6" t="e">
        <f t="shared" si="357"/>
        <v>#N/A</v>
      </c>
      <c r="AF716" s="6" t="e">
        <f t="shared" si="342"/>
        <v>#N/A</v>
      </c>
      <c r="AG716" s="6" t="e">
        <f t="shared" si="358"/>
        <v>#N/A</v>
      </c>
      <c r="AH716" s="11" t="str">
        <f t="shared" si="343"/>
        <v xml:space="preserve"> </v>
      </c>
      <c r="AI716" s="6" t="e">
        <f t="shared" si="359"/>
        <v>#N/A</v>
      </c>
      <c r="AJ716" s="6" t="e">
        <f t="shared" si="344"/>
        <v>#N/A</v>
      </c>
      <c r="AK716" s="6" t="e">
        <f t="shared" si="360"/>
        <v>#N/A</v>
      </c>
      <c r="AL716" s="6" t="e">
        <f t="shared" si="363"/>
        <v>#N/A</v>
      </c>
      <c r="AM716" s="6" t="e">
        <f t="shared" si="345"/>
        <v>#N/A</v>
      </c>
      <c r="AN716" s="6" t="e">
        <f t="shared" si="361"/>
        <v>#N/A</v>
      </c>
      <c r="AO716" s="6" t="e">
        <f t="shared" si="364"/>
        <v>#N/A</v>
      </c>
      <c r="AP716" s="6" t="e">
        <f t="shared" si="365"/>
        <v>#N/A</v>
      </c>
      <c r="AQ716" s="6" t="e">
        <f t="shared" si="366"/>
        <v>#N/A</v>
      </c>
      <c r="AR716" s="6">
        <f t="shared" si="346"/>
        <v>0</v>
      </c>
      <c r="AS716" s="6" t="e">
        <f t="shared" si="362"/>
        <v>#N/A</v>
      </c>
      <c r="AT716" s="6" t="str">
        <f t="shared" si="347"/>
        <v/>
      </c>
      <c r="AU716" s="6" t="str">
        <f t="shared" si="348"/>
        <v/>
      </c>
      <c r="AV716" s="6" t="str">
        <f t="shared" si="367"/>
        <v/>
      </c>
      <c r="AW716" s="103"/>
      <c r="BC716" s="3" t="s">
        <v>450</v>
      </c>
    </row>
    <row r="717" spans="1:55" s="12" customFormat="1" ht="13.5" customHeight="1" x14ac:dyDescent="0.2">
      <c r="A717" s="163">
        <v>702</v>
      </c>
      <c r="B717" s="7"/>
      <c r="C717" s="7"/>
      <c r="D717" s="120"/>
      <c r="E717" s="7"/>
      <c r="F717" s="7"/>
      <c r="G717" s="219"/>
      <c r="H717" s="7"/>
      <c r="I717" s="7"/>
      <c r="J717" s="9"/>
      <c r="K717" s="843"/>
      <c r="L717" s="838"/>
      <c r="M717" s="428"/>
      <c r="N717" s="429"/>
      <c r="O717" s="430"/>
      <c r="P717" s="422" t="str">
        <f t="shared" si="349"/>
        <v/>
      </c>
      <c r="Q717" s="422" t="str">
        <f t="shared" si="350"/>
        <v/>
      </c>
      <c r="R717" s="423" t="str">
        <f t="shared" si="351"/>
        <v/>
      </c>
      <c r="S717" s="424" t="str">
        <f t="shared" si="352"/>
        <v/>
      </c>
      <c r="T717" s="425" t="str">
        <f t="shared" si="353"/>
        <v/>
      </c>
      <c r="U717" s="425" t="str">
        <f t="shared" si="354"/>
        <v/>
      </c>
      <c r="V717" s="426" t="str">
        <f t="shared" si="355"/>
        <v/>
      </c>
      <c r="W717" s="38"/>
      <c r="X717" s="29" t="str">
        <f t="shared" si="336"/>
        <v/>
      </c>
      <c r="Y717" s="6" t="e">
        <f t="shared" si="337"/>
        <v>#N/A</v>
      </c>
      <c r="Z717" s="6" t="e">
        <f t="shared" si="338"/>
        <v>#N/A</v>
      </c>
      <c r="AA717" s="6" t="e">
        <f t="shared" si="339"/>
        <v>#N/A</v>
      </c>
      <c r="AB717" s="6" t="str">
        <f t="shared" si="340"/>
        <v/>
      </c>
      <c r="AC717" s="10">
        <f t="shared" si="341"/>
        <v>1</v>
      </c>
      <c r="AD717" s="6" t="e">
        <f t="shared" si="356"/>
        <v>#N/A</v>
      </c>
      <c r="AE717" s="6" t="e">
        <f t="shared" si="357"/>
        <v>#N/A</v>
      </c>
      <c r="AF717" s="6" t="e">
        <f t="shared" si="342"/>
        <v>#N/A</v>
      </c>
      <c r="AG717" s="6" t="e">
        <f t="shared" si="358"/>
        <v>#N/A</v>
      </c>
      <c r="AH717" s="11" t="str">
        <f t="shared" si="343"/>
        <v xml:space="preserve"> </v>
      </c>
      <c r="AI717" s="6" t="e">
        <f t="shared" si="359"/>
        <v>#N/A</v>
      </c>
      <c r="AJ717" s="6" t="e">
        <f t="shared" si="344"/>
        <v>#N/A</v>
      </c>
      <c r="AK717" s="6" t="e">
        <f t="shared" si="360"/>
        <v>#N/A</v>
      </c>
      <c r="AL717" s="6" t="e">
        <f t="shared" si="363"/>
        <v>#N/A</v>
      </c>
      <c r="AM717" s="6" t="e">
        <f t="shared" si="345"/>
        <v>#N/A</v>
      </c>
      <c r="AN717" s="6" t="e">
        <f t="shared" si="361"/>
        <v>#N/A</v>
      </c>
      <c r="AO717" s="6" t="e">
        <f t="shared" si="364"/>
        <v>#N/A</v>
      </c>
      <c r="AP717" s="6" t="e">
        <f t="shared" si="365"/>
        <v>#N/A</v>
      </c>
      <c r="AQ717" s="6" t="e">
        <f t="shared" si="366"/>
        <v>#N/A</v>
      </c>
      <c r="AR717" s="6">
        <f t="shared" si="346"/>
        <v>0</v>
      </c>
      <c r="AS717" s="6" t="e">
        <f t="shared" si="362"/>
        <v>#N/A</v>
      </c>
      <c r="AT717" s="6" t="str">
        <f t="shared" si="347"/>
        <v/>
      </c>
      <c r="AU717" s="6" t="str">
        <f t="shared" si="348"/>
        <v/>
      </c>
      <c r="AV717" s="6" t="str">
        <f t="shared" si="367"/>
        <v/>
      </c>
      <c r="AW717" s="103"/>
      <c r="BC717" s="3" t="s">
        <v>449</v>
      </c>
    </row>
    <row r="718" spans="1:55" s="12" customFormat="1" ht="13.5" customHeight="1" x14ac:dyDescent="0.2">
      <c r="A718" s="163">
        <v>703</v>
      </c>
      <c r="B718" s="7"/>
      <c r="C718" s="7"/>
      <c r="D718" s="120"/>
      <c r="E718" s="7"/>
      <c r="F718" s="7"/>
      <c r="G718" s="219"/>
      <c r="H718" s="7"/>
      <c r="I718" s="7"/>
      <c r="J718" s="9"/>
      <c r="K718" s="843"/>
      <c r="L718" s="838"/>
      <c r="M718" s="428"/>
      <c r="N718" s="429"/>
      <c r="O718" s="430"/>
      <c r="P718" s="422" t="str">
        <f t="shared" si="349"/>
        <v/>
      </c>
      <c r="Q718" s="422" t="str">
        <f t="shared" si="350"/>
        <v/>
      </c>
      <c r="R718" s="423" t="str">
        <f t="shared" si="351"/>
        <v/>
      </c>
      <c r="S718" s="424" t="str">
        <f t="shared" si="352"/>
        <v/>
      </c>
      <c r="T718" s="425" t="str">
        <f t="shared" si="353"/>
        <v/>
      </c>
      <c r="U718" s="425" t="str">
        <f t="shared" si="354"/>
        <v/>
      </c>
      <c r="V718" s="426" t="str">
        <f t="shared" si="355"/>
        <v/>
      </c>
      <c r="W718" s="38"/>
      <c r="X718" s="29" t="str">
        <f t="shared" si="336"/>
        <v/>
      </c>
      <c r="Y718" s="6" t="e">
        <f t="shared" si="337"/>
        <v>#N/A</v>
      </c>
      <c r="Z718" s="6" t="e">
        <f t="shared" si="338"/>
        <v>#N/A</v>
      </c>
      <c r="AA718" s="6" t="e">
        <f t="shared" si="339"/>
        <v>#N/A</v>
      </c>
      <c r="AB718" s="6" t="str">
        <f t="shared" si="340"/>
        <v/>
      </c>
      <c r="AC718" s="10">
        <f t="shared" si="341"/>
        <v>1</v>
      </c>
      <c r="AD718" s="6" t="e">
        <f t="shared" si="356"/>
        <v>#N/A</v>
      </c>
      <c r="AE718" s="6" t="e">
        <f t="shared" si="357"/>
        <v>#N/A</v>
      </c>
      <c r="AF718" s="6" t="e">
        <f t="shared" si="342"/>
        <v>#N/A</v>
      </c>
      <c r="AG718" s="6" t="e">
        <f t="shared" si="358"/>
        <v>#N/A</v>
      </c>
      <c r="AH718" s="11" t="str">
        <f t="shared" si="343"/>
        <v xml:space="preserve"> </v>
      </c>
      <c r="AI718" s="6" t="e">
        <f t="shared" si="359"/>
        <v>#N/A</v>
      </c>
      <c r="AJ718" s="6" t="e">
        <f t="shared" si="344"/>
        <v>#N/A</v>
      </c>
      <c r="AK718" s="6" t="e">
        <f t="shared" si="360"/>
        <v>#N/A</v>
      </c>
      <c r="AL718" s="6" t="e">
        <f t="shared" si="363"/>
        <v>#N/A</v>
      </c>
      <c r="AM718" s="6" t="e">
        <f t="shared" si="345"/>
        <v>#N/A</v>
      </c>
      <c r="AN718" s="6" t="e">
        <f t="shared" si="361"/>
        <v>#N/A</v>
      </c>
      <c r="AO718" s="6" t="e">
        <f t="shared" si="364"/>
        <v>#N/A</v>
      </c>
      <c r="AP718" s="6" t="e">
        <f t="shared" si="365"/>
        <v>#N/A</v>
      </c>
      <c r="AQ718" s="6" t="e">
        <f t="shared" si="366"/>
        <v>#N/A</v>
      </c>
      <c r="AR718" s="6">
        <f t="shared" si="346"/>
        <v>0</v>
      </c>
      <c r="AS718" s="6" t="e">
        <f t="shared" si="362"/>
        <v>#N/A</v>
      </c>
      <c r="AT718" s="6" t="str">
        <f t="shared" si="347"/>
        <v/>
      </c>
      <c r="AU718" s="6" t="str">
        <f t="shared" si="348"/>
        <v/>
      </c>
      <c r="AV718" s="6" t="str">
        <f t="shared" si="367"/>
        <v/>
      </c>
      <c r="AW718" s="103"/>
      <c r="BC718" s="3" t="s">
        <v>492</v>
      </c>
    </row>
    <row r="719" spans="1:55" s="12" customFormat="1" ht="13.5" customHeight="1" x14ac:dyDescent="0.2">
      <c r="A719" s="163">
        <v>704</v>
      </c>
      <c r="B719" s="7"/>
      <c r="C719" s="7"/>
      <c r="D719" s="120"/>
      <c r="E719" s="7"/>
      <c r="F719" s="7"/>
      <c r="G719" s="219"/>
      <c r="H719" s="7"/>
      <c r="I719" s="7"/>
      <c r="J719" s="9"/>
      <c r="K719" s="843"/>
      <c r="L719" s="838"/>
      <c r="M719" s="428"/>
      <c r="N719" s="429"/>
      <c r="O719" s="430"/>
      <c r="P719" s="422" t="str">
        <f t="shared" si="349"/>
        <v/>
      </c>
      <c r="Q719" s="422" t="str">
        <f t="shared" si="350"/>
        <v/>
      </c>
      <c r="R719" s="423" t="str">
        <f t="shared" si="351"/>
        <v/>
      </c>
      <c r="S719" s="424" t="str">
        <f t="shared" si="352"/>
        <v/>
      </c>
      <c r="T719" s="425" t="str">
        <f t="shared" si="353"/>
        <v/>
      </c>
      <c r="U719" s="425" t="str">
        <f t="shared" si="354"/>
        <v/>
      </c>
      <c r="V719" s="426" t="str">
        <f t="shared" si="355"/>
        <v/>
      </c>
      <c r="W719" s="38"/>
      <c r="X719" s="29" t="str">
        <f t="shared" si="336"/>
        <v/>
      </c>
      <c r="Y719" s="6" t="e">
        <f t="shared" si="337"/>
        <v>#N/A</v>
      </c>
      <c r="Z719" s="6" t="e">
        <f t="shared" si="338"/>
        <v>#N/A</v>
      </c>
      <c r="AA719" s="6" t="e">
        <f t="shared" si="339"/>
        <v>#N/A</v>
      </c>
      <c r="AB719" s="6" t="str">
        <f t="shared" si="340"/>
        <v/>
      </c>
      <c r="AC719" s="10">
        <f t="shared" si="341"/>
        <v>1</v>
      </c>
      <c r="AD719" s="6" t="e">
        <f t="shared" si="356"/>
        <v>#N/A</v>
      </c>
      <c r="AE719" s="6" t="e">
        <f t="shared" si="357"/>
        <v>#N/A</v>
      </c>
      <c r="AF719" s="6" t="e">
        <f t="shared" si="342"/>
        <v>#N/A</v>
      </c>
      <c r="AG719" s="6" t="e">
        <f t="shared" si="358"/>
        <v>#N/A</v>
      </c>
      <c r="AH719" s="11" t="str">
        <f t="shared" si="343"/>
        <v xml:space="preserve"> </v>
      </c>
      <c r="AI719" s="6" t="e">
        <f t="shared" si="359"/>
        <v>#N/A</v>
      </c>
      <c r="AJ719" s="6" t="e">
        <f t="shared" si="344"/>
        <v>#N/A</v>
      </c>
      <c r="AK719" s="6" t="e">
        <f t="shared" si="360"/>
        <v>#N/A</v>
      </c>
      <c r="AL719" s="6" t="e">
        <f t="shared" si="363"/>
        <v>#N/A</v>
      </c>
      <c r="AM719" s="6" t="e">
        <f t="shared" si="345"/>
        <v>#N/A</v>
      </c>
      <c r="AN719" s="6" t="e">
        <f t="shared" si="361"/>
        <v>#N/A</v>
      </c>
      <c r="AO719" s="6" t="e">
        <f t="shared" si="364"/>
        <v>#N/A</v>
      </c>
      <c r="AP719" s="6" t="e">
        <f t="shared" si="365"/>
        <v>#N/A</v>
      </c>
      <c r="AQ719" s="6" t="e">
        <f t="shared" si="366"/>
        <v>#N/A</v>
      </c>
      <c r="AR719" s="6">
        <f t="shared" si="346"/>
        <v>0</v>
      </c>
      <c r="AS719" s="6" t="e">
        <f t="shared" si="362"/>
        <v>#N/A</v>
      </c>
      <c r="AT719" s="6" t="str">
        <f t="shared" si="347"/>
        <v/>
      </c>
      <c r="AU719" s="6" t="str">
        <f t="shared" si="348"/>
        <v/>
      </c>
      <c r="AV719" s="6" t="str">
        <f t="shared" si="367"/>
        <v/>
      </c>
      <c r="AW719" s="103"/>
      <c r="BC719" s="3" t="s">
        <v>491</v>
      </c>
    </row>
    <row r="720" spans="1:55" s="12" customFormat="1" ht="13.5" customHeight="1" x14ac:dyDescent="0.2">
      <c r="A720" s="163">
        <v>705</v>
      </c>
      <c r="B720" s="7"/>
      <c r="C720" s="7"/>
      <c r="D720" s="120"/>
      <c r="E720" s="7"/>
      <c r="F720" s="7"/>
      <c r="G720" s="219"/>
      <c r="H720" s="7"/>
      <c r="I720" s="7"/>
      <c r="J720" s="9"/>
      <c r="K720" s="843"/>
      <c r="L720" s="838"/>
      <c r="M720" s="428"/>
      <c r="N720" s="429"/>
      <c r="O720" s="430"/>
      <c r="P720" s="422" t="str">
        <f t="shared" si="349"/>
        <v/>
      </c>
      <c r="Q720" s="422" t="str">
        <f t="shared" si="350"/>
        <v/>
      </c>
      <c r="R720" s="423" t="str">
        <f t="shared" si="351"/>
        <v/>
      </c>
      <c r="S720" s="424" t="str">
        <f t="shared" si="352"/>
        <v/>
      </c>
      <c r="T720" s="425" t="str">
        <f t="shared" si="353"/>
        <v/>
      </c>
      <c r="U720" s="425" t="str">
        <f t="shared" si="354"/>
        <v/>
      </c>
      <c r="V720" s="426" t="str">
        <f t="shared" si="355"/>
        <v/>
      </c>
      <c r="W720" s="38"/>
      <c r="X720" s="29" t="str">
        <f t="shared" ref="X720:X783" si="368">IF(ISBLANK(H720)=TRUE,"",IF(OR(ISBLANK(B720)=TRUE),1,""))</f>
        <v/>
      </c>
      <c r="Y720" s="6" t="e">
        <f t="shared" ref="Y720:Y783" si="369">VLOOKUP(H720,$AX$17:$BA$23,2,FALSE)</f>
        <v>#N/A</v>
      </c>
      <c r="Z720" s="6" t="e">
        <f t="shared" ref="Z720:Z783" si="370">VLOOKUP(H720,$AX$17:$BA$23,3,FALSE)</f>
        <v>#N/A</v>
      </c>
      <c r="AA720" s="6" t="e">
        <f t="shared" ref="AA720:AA783" si="371">VLOOKUP(H720,$AX$17:$BA$23,4,FALSE)</f>
        <v>#N/A</v>
      </c>
      <c r="AB720" s="6" t="str">
        <f t="shared" ref="AB720:AB783" si="372">IF(ISERROR(SEARCH("-",I720,1))=TRUE,ASC(UPPER(I720)),ASC(UPPER(LEFT(I720,SEARCH("-",I720,1)-1))))</f>
        <v/>
      </c>
      <c r="AC720" s="10">
        <f t="shared" ref="AC720:AC783" si="373">IF(J720&gt;3500,J720/1000,1)</f>
        <v>1</v>
      </c>
      <c r="AD720" s="6" t="e">
        <f t="shared" si="356"/>
        <v>#N/A</v>
      </c>
      <c r="AE720" s="6" t="e">
        <f t="shared" si="357"/>
        <v>#N/A</v>
      </c>
      <c r="AF720" s="6" t="e">
        <f t="shared" ref="AF720:AF783" si="374">VLOOKUP(K720,$BF$17:$BG$27,2,FALSE)</f>
        <v>#N/A</v>
      </c>
      <c r="AG720" s="6" t="e">
        <f t="shared" si="358"/>
        <v>#N/A</v>
      </c>
      <c r="AH720" s="11" t="str">
        <f t="shared" ref="AH720:AH783" si="375">IF(OR(ISBLANK(K720)=TRUE,ISBLANK(B720)=TRUE)," ",CONCATENATE(B720,AA720,AD720))</f>
        <v xml:space="preserve"> </v>
      </c>
      <c r="AI720" s="6" t="e">
        <f t="shared" si="359"/>
        <v>#N/A</v>
      </c>
      <c r="AJ720" s="6" t="e">
        <f t="shared" ref="AJ720:AJ783" si="376">IF(AND(L720="あり",AF720="軽"),AL720,AK720)</f>
        <v>#N/A</v>
      </c>
      <c r="AK720" s="6" t="e">
        <f t="shared" si="360"/>
        <v>#N/A</v>
      </c>
      <c r="AL720" s="6" t="e">
        <f t="shared" si="363"/>
        <v>#N/A</v>
      </c>
      <c r="AM720" s="6" t="e">
        <f t="shared" ref="AM720:AM783" si="377">IF(AND(L720="あり",M720="なし",AF720="軽"),AO720,IF(AND(L720="あり",M720="あり(H17なし)",AF720="軽"),AO720,IF(AND(L720="あり",M720="",AF720="軽"),AO720,IF(AND(L720="なし",M720="あり(H17なし)",AF720="軽"),AP720,IF(AND(L720="",M720="あり(H17なし)",AF720="軽"),AP720,IF(AND(M720="あり(H17あり)",AF720="軽"),AQ720,AN720))))))</f>
        <v>#N/A</v>
      </c>
      <c r="AN720" s="6" t="e">
        <f t="shared" si="361"/>
        <v>#N/A</v>
      </c>
      <c r="AO720" s="6" t="e">
        <f t="shared" si="364"/>
        <v>#N/A</v>
      </c>
      <c r="AP720" s="6" t="e">
        <f t="shared" si="365"/>
        <v>#N/A</v>
      </c>
      <c r="AQ720" s="6" t="e">
        <f t="shared" si="366"/>
        <v>#N/A</v>
      </c>
      <c r="AR720" s="6">
        <f t="shared" ref="AR720:AR783" si="378">IF(AND(L720="なし",M720="なし"),0,IF(AND(L720="",M720=""),0,IF(AND(L720="",M720="なし"),0,IF(AND(L720="なし",M720=""),0,1))))</f>
        <v>0</v>
      </c>
      <c r="AS720" s="6" t="e">
        <f t="shared" si="362"/>
        <v>#N/A</v>
      </c>
      <c r="AT720" s="6" t="str">
        <f t="shared" ref="AT720:AT783" si="379">IF(H720="","",VLOOKUP(H720,$AX$17:$BB$25,5,FALSE))</f>
        <v/>
      </c>
      <c r="AU720" s="6" t="str">
        <f t="shared" ref="AU720:AU783" si="380">IF(D720="","",VLOOKUP(CONCATENATE("A",LEFT(D720)),$BQ$17:$BR$26,2,FALSE))</f>
        <v/>
      </c>
      <c r="AV720" s="6" t="str">
        <f t="shared" si="367"/>
        <v/>
      </c>
      <c r="AW720" s="103"/>
      <c r="BC720" s="3" t="s">
        <v>398</v>
      </c>
    </row>
    <row r="721" spans="1:55" s="12" customFormat="1" ht="13.5" customHeight="1" x14ac:dyDescent="0.2">
      <c r="A721" s="163">
        <v>706</v>
      </c>
      <c r="B721" s="7"/>
      <c r="C721" s="7"/>
      <c r="D721" s="120"/>
      <c r="E721" s="7"/>
      <c r="F721" s="7"/>
      <c r="G721" s="219"/>
      <c r="H721" s="7"/>
      <c r="I721" s="7"/>
      <c r="J721" s="9"/>
      <c r="K721" s="843"/>
      <c r="L721" s="838"/>
      <c r="M721" s="428"/>
      <c r="N721" s="429"/>
      <c r="O721" s="430"/>
      <c r="P721" s="422" t="str">
        <f t="shared" ref="P721:P784" si="381">IF(ISBLANK(K721)=TRUE,"",IF(ISNUMBER(AJ721)=TRUE,AJ721,"エラー"))</f>
        <v/>
      </c>
      <c r="Q721" s="422" t="str">
        <f t="shared" ref="Q721:Q784" si="382">IF(ISBLANK(K721)=TRUE,"",IF(ISNUMBER(AM721)=TRUE,AM721,"エラー"))</f>
        <v/>
      </c>
      <c r="R721" s="423" t="str">
        <f t="shared" ref="R721:R784" si="383">IF(ISBLANK(K721)=TRUE,"",IF(ISNUMBER(AS721)=TRUE,AS721,"エラー"))</f>
        <v/>
      </c>
      <c r="S721" s="424" t="str">
        <f t="shared" ref="S721:S784" si="384">IF(OR(N721="",O721=""),"",N721/O721)</f>
        <v/>
      </c>
      <c r="T721" s="425" t="str">
        <f t="shared" ref="T721:T784" si="385">IF(P721="","",IF(ISERROR(P721*N721*AC721),"エラー",IF(ISBLANK(P721)=TRUE,"エラー",IF(ISBLANK(N721)=TRUE,"エラー",IF(AV721=1,"エラー",P721*N721*AC721/1000)))))</f>
        <v/>
      </c>
      <c r="U721" s="425" t="str">
        <f t="shared" ref="U721:U784" si="386">IF(Q721="","",IF(ISERROR(Q721*N721*AC721),"エラー",IF(ISBLANK(Q721)=TRUE,"エラー",IF(ISBLANK(N721)=TRUE,"エラー",IF(AV721=1,"エラー",Q721*N721*AC721/1000)))))</f>
        <v/>
      </c>
      <c r="V721" s="426" t="str">
        <f t="shared" ref="V721:V784" si="387">IF(R721="","",IF(ISERROR(R721*O721),"エラー",IF(ISBLANK(R721)=TRUE,"エラー",IF(ISBLANK(O721)=TRUE,"エラー",IF(AV721=1,"エラー",R721*O721/1000)))))</f>
        <v/>
      </c>
      <c r="W721" s="38"/>
      <c r="X721" s="29" t="str">
        <f t="shared" si="368"/>
        <v/>
      </c>
      <c r="Y721" s="6" t="e">
        <f t="shared" si="369"/>
        <v>#N/A</v>
      </c>
      <c r="Z721" s="6" t="e">
        <f t="shared" si="370"/>
        <v>#N/A</v>
      </c>
      <c r="AA721" s="6" t="e">
        <f t="shared" si="371"/>
        <v>#N/A</v>
      </c>
      <c r="AB721" s="6" t="str">
        <f t="shared" si="372"/>
        <v/>
      </c>
      <c r="AC721" s="10">
        <f t="shared" si="373"/>
        <v>1</v>
      </c>
      <c r="AD721" s="6" t="e">
        <f t="shared" ref="AD721:AD784" si="388">IF(AA721=9,0,IF(J721&lt;=2500,IF(J721&lt;=1700,1,2),IF(J721&lt;=12000,IF(J721&lt;=3500,3,4),IF(ISERROR(SEARCH(LEFT(I721,1),"LFMRQST")),4,IF(AND(LEN(I721)&lt;&gt;3,AF721&lt;&gt;"軽"),4,5)))))</f>
        <v>#N/A</v>
      </c>
      <c r="AE721" s="6" t="e">
        <f t="shared" ref="AE721:AE784" si="389">IF(AA721=5,0,IF(AA721=9,0,IF(J721&lt;=2500,IF(J721&lt;=1700,1,2),IF(J721&lt;=12000,IF(J721&lt;=3500,3,4),IF(ISERROR(SEARCH(LEFT(I721,1),"LFMRQST")),4,IF(AND(LEN(I721)&lt;&gt;3,AF721&lt;&gt;"軽"),4,5))))))</f>
        <v>#N/A</v>
      </c>
      <c r="AF721" s="6" t="e">
        <f t="shared" si="374"/>
        <v>#N/A</v>
      </c>
      <c r="AG721" s="6" t="e">
        <f t="shared" ref="AG721:AG784" si="390">VLOOKUP(AI721,排出係数表,9,FALSE)</f>
        <v>#N/A</v>
      </c>
      <c r="AH721" s="11" t="str">
        <f t="shared" si="375"/>
        <v xml:space="preserve"> </v>
      </c>
      <c r="AI721" s="6" t="e">
        <f t="shared" ref="AI721:AI784" si="391">CONCATENATE(Y721,AE721,AF721,AB721)</f>
        <v>#N/A</v>
      </c>
      <c r="AJ721" s="6" t="e">
        <f t="shared" si="376"/>
        <v>#N/A</v>
      </c>
      <c r="AK721" s="6" t="e">
        <f t="shared" ref="AK721:AK784" si="392">VLOOKUP(AI721,排出係数表,6,FALSE)</f>
        <v>#N/A</v>
      </c>
      <c r="AL721" s="6" t="e">
        <f t="shared" si="363"/>
        <v>#N/A</v>
      </c>
      <c r="AM721" s="6" t="e">
        <f t="shared" si="377"/>
        <v>#N/A</v>
      </c>
      <c r="AN721" s="6" t="e">
        <f t="shared" ref="AN721:AN784" si="393">VLOOKUP(AI721,排出係数表,7,FALSE)</f>
        <v>#N/A</v>
      </c>
      <c r="AO721" s="6" t="e">
        <f t="shared" si="364"/>
        <v>#N/A</v>
      </c>
      <c r="AP721" s="6" t="e">
        <f t="shared" si="365"/>
        <v>#N/A</v>
      </c>
      <c r="AQ721" s="6" t="e">
        <f t="shared" si="366"/>
        <v>#N/A</v>
      </c>
      <c r="AR721" s="6">
        <f t="shared" si="378"/>
        <v>0</v>
      </c>
      <c r="AS721" s="6" t="e">
        <f t="shared" ref="AS721:AS784" si="394">VLOOKUP(AI721,排出係数表,8,FALSE)</f>
        <v>#N/A</v>
      </c>
      <c r="AT721" s="6" t="str">
        <f t="shared" si="379"/>
        <v/>
      </c>
      <c r="AU721" s="6" t="str">
        <f t="shared" si="380"/>
        <v/>
      </c>
      <c r="AV721" s="6" t="str">
        <f t="shared" si="367"/>
        <v/>
      </c>
      <c r="AW721" s="103"/>
      <c r="BC721" s="3" t="s">
        <v>394</v>
      </c>
    </row>
    <row r="722" spans="1:55" s="12" customFormat="1" ht="13.5" customHeight="1" x14ac:dyDescent="0.2">
      <c r="A722" s="163">
        <v>707</v>
      </c>
      <c r="B722" s="7"/>
      <c r="C722" s="7"/>
      <c r="D722" s="120"/>
      <c r="E722" s="7"/>
      <c r="F722" s="7"/>
      <c r="G722" s="219"/>
      <c r="H722" s="7"/>
      <c r="I722" s="7"/>
      <c r="J722" s="9"/>
      <c r="K722" s="843"/>
      <c r="L722" s="838"/>
      <c r="M722" s="428"/>
      <c r="N722" s="429"/>
      <c r="O722" s="430"/>
      <c r="P722" s="422" t="str">
        <f t="shared" si="381"/>
        <v/>
      </c>
      <c r="Q722" s="422" t="str">
        <f t="shared" si="382"/>
        <v/>
      </c>
      <c r="R722" s="423" t="str">
        <f t="shared" si="383"/>
        <v/>
      </c>
      <c r="S722" s="424" t="str">
        <f t="shared" si="384"/>
        <v/>
      </c>
      <c r="T722" s="425" t="str">
        <f t="shared" si="385"/>
        <v/>
      </c>
      <c r="U722" s="425" t="str">
        <f t="shared" si="386"/>
        <v/>
      </c>
      <c r="V722" s="426" t="str">
        <f t="shared" si="387"/>
        <v/>
      </c>
      <c r="W722" s="38"/>
      <c r="X722" s="29" t="str">
        <f t="shared" si="368"/>
        <v/>
      </c>
      <c r="Y722" s="6" t="e">
        <f t="shared" si="369"/>
        <v>#N/A</v>
      </c>
      <c r="Z722" s="6" t="e">
        <f t="shared" si="370"/>
        <v>#N/A</v>
      </c>
      <c r="AA722" s="6" t="e">
        <f t="shared" si="371"/>
        <v>#N/A</v>
      </c>
      <c r="AB722" s="6" t="str">
        <f t="shared" si="372"/>
        <v/>
      </c>
      <c r="AC722" s="10">
        <f t="shared" si="373"/>
        <v>1</v>
      </c>
      <c r="AD722" s="6" t="e">
        <f t="shared" si="388"/>
        <v>#N/A</v>
      </c>
      <c r="AE722" s="6" t="e">
        <f t="shared" si="389"/>
        <v>#N/A</v>
      </c>
      <c r="AF722" s="6" t="e">
        <f t="shared" si="374"/>
        <v>#N/A</v>
      </c>
      <c r="AG722" s="6" t="e">
        <f t="shared" si="390"/>
        <v>#N/A</v>
      </c>
      <c r="AH722" s="11" t="str">
        <f t="shared" si="375"/>
        <v xml:space="preserve"> </v>
      </c>
      <c r="AI722" s="6" t="e">
        <f t="shared" si="391"/>
        <v>#N/A</v>
      </c>
      <c r="AJ722" s="6" t="e">
        <f t="shared" si="376"/>
        <v>#N/A</v>
      </c>
      <c r="AK722" s="6" t="e">
        <f t="shared" si="392"/>
        <v>#N/A</v>
      </c>
      <c r="AL722" s="6" t="e">
        <f t="shared" si="363"/>
        <v>#N/A</v>
      </c>
      <c r="AM722" s="6" t="e">
        <f t="shared" si="377"/>
        <v>#N/A</v>
      </c>
      <c r="AN722" s="6" t="e">
        <f t="shared" si="393"/>
        <v>#N/A</v>
      </c>
      <c r="AO722" s="6" t="e">
        <f t="shared" si="364"/>
        <v>#N/A</v>
      </c>
      <c r="AP722" s="6" t="e">
        <f t="shared" si="365"/>
        <v>#N/A</v>
      </c>
      <c r="AQ722" s="6" t="e">
        <f t="shared" si="366"/>
        <v>#N/A</v>
      </c>
      <c r="AR722" s="6">
        <f t="shared" si="378"/>
        <v>0</v>
      </c>
      <c r="AS722" s="6" t="e">
        <f t="shared" si="394"/>
        <v>#N/A</v>
      </c>
      <c r="AT722" s="6" t="str">
        <f t="shared" si="379"/>
        <v/>
      </c>
      <c r="AU722" s="6" t="str">
        <f t="shared" si="380"/>
        <v/>
      </c>
      <c r="AV722" s="6" t="str">
        <f t="shared" si="367"/>
        <v/>
      </c>
      <c r="AW722" s="103"/>
      <c r="BC722" s="3" t="s">
        <v>1264</v>
      </c>
    </row>
    <row r="723" spans="1:55" s="12" customFormat="1" ht="13.5" customHeight="1" x14ac:dyDescent="0.2">
      <c r="A723" s="163">
        <v>708</v>
      </c>
      <c r="B723" s="7"/>
      <c r="C723" s="7"/>
      <c r="D723" s="120"/>
      <c r="E723" s="7"/>
      <c r="F723" s="7"/>
      <c r="G723" s="219"/>
      <c r="H723" s="7"/>
      <c r="I723" s="7"/>
      <c r="J723" s="9"/>
      <c r="K723" s="843"/>
      <c r="L723" s="838"/>
      <c r="M723" s="428"/>
      <c r="N723" s="429"/>
      <c r="O723" s="430"/>
      <c r="P723" s="422" t="str">
        <f t="shared" si="381"/>
        <v/>
      </c>
      <c r="Q723" s="422" t="str">
        <f t="shared" si="382"/>
        <v/>
      </c>
      <c r="R723" s="423" t="str">
        <f t="shared" si="383"/>
        <v/>
      </c>
      <c r="S723" s="424" t="str">
        <f t="shared" si="384"/>
        <v/>
      </c>
      <c r="T723" s="425" t="str">
        <f t="shared" si="385"/>
        <v/>
      </c>
      <c r="U723" s="425" t="str">
        <f t="shared" si="386"/>
        <v/>
      </c>
      <c r="V723" s="426" t="str">
        <f t="shared" si="387"/>
        <v/>
      </c>
      <c r="W723" s="38"/>
      <c r="X723" s="29" t="str">
        <f t="shared" si="368"/>
        <v/>
      </c>
      <c r="Y723" s="6" t="e">
        <f t="shared" si="369"/>
        <v>#N/A</v>
      </c>
      <c r="Z723" s="6" t="e">
        <f t="shared" si="370"/>
        <v>#N/A</v>
      </c>
      <c r="AA723" s="6" t="e">
        <f t="shared" si="371"/>
        <v>#N/A</v>
      </c>
      <c r="AB723" s="6" t="str">
        <f t="shared" si="372"/>
        <v/>
      </c>
      <c r="AC723" s="10">
        <f t="shared" si="373"/>
        <v>1</v>
      </c>
      <c r="AD723" s="6" t="e">
        <f t="shared" si="388"/>
        <v>#N/A</v>
      </c>
      <c r="AE723" s="6" t="e">
        <f t="shared" si="389"/>
        <v>#N/A</v>
      </c>
      <c r="AF723" s="6" t="e">
        <f t="shared" si="374"/>
        <v>#N/A</v>
      </c>
      <c r="AG723" s="6" t="e">
        <f t="shared" si="390"/>
        <v>#N/A</v>
      </c>
      <c r="AH723" s="11" t="str">
        <f t="shared" si="375"/>
        <v xml:space="preserve"> </v>
      </c>
      <c r="AI723" s="6" t="e">
        <f t="shared" si="391"/>
        <v>#N/A</v>
      </c>
      <c r="AJ723" s="6" t="e">
        <f t="shared" si="376"/>
        <v>#N/A</v>
      </c>
      <c r="AK723" s="6" t="e">
        <f t="shared" si="392"/>
        <v>#N/A</v>
      </c>
      <c r="AL723" s="6" t="e">
        <f t="shared" si="363"/>
        <v>#N/A</v>
      </c>
      <c r="AM723" s="6" t="e">
        <f t="shared" si="377"/>
        <v>#N/A</v>
      </c>
      <c r="AN723" s="6" t="e">
        <f t="shared" si="393"/>
        <v>#N/A</v>
      </c>
      <c r="AO723" s="6" t="e">
        <f t="shared" si="364"/>
        <v>#N/A</v>
      </c>
      <c r="AP723" s="6" t="e">
        <f t="shared" si="365"/>
        <v>#N/A</v>
      </c>
      <c r="AQ723" s="6" t="e">
        <f t="shared" si="366"/>
        <v>#N/A</v>
      </c>
      <c r="AR723" s="6">
        <f t="shared" si="378"/>
        <v>0</v>
      </c>
      <c r="AS723" s="6" t="e">
        <f t="shared" si="394"/>
        <v>#N/A</v>
      </c>
      <c r="AT723" s="6" t="str">
        <f t="shared" si="379"/>
        <v/>
      </c>
      <c r="AU723" s="6" t="str">
        <f t="shared" si="380"/>
        <v/>
      </c>
      <c r="AV723" s="6" t="str">
        <f t="shared" si="367"/>
        <v/>
      </c>
      <c r="AW723" s="103"/>
      <c r="BC723" s="3" t="s">
        <v>1265</v>
      </c>
    </row>
    <row r="724" spans="1:55" s="12" customFormat="1" ht="13.5" customHeight="1" x14ac:dyDescent="0.2">
      <c r="A724" s="163">
        <v>709</v>
      </c>
      <c r="B724" s="7"/>
      <c r="C724" s="7"/>
      <c r="D724" s="120"/>
      <c r="E724" s="7"/>
      <c r="F724" s="7"/>
      <c r="G724" s="219"/>
      <c r="H724" s="7"/>
      <c r="I724" s="7"/>
      <c r="J724" s="9"/>
      <c r="K724" s="843"/>
      <c r="L724" s="838"/>
      <c r="M724" s="428"/>
      <c r="N724" s="429"/>
      <c r="O724" s="430"/>
      <c r="P724" s="422" t="str">
        <f t="shared" si="381"/>
        <v/>
      </c>
      <c r="Q724" s="422" t="str">
        <f t="shared" si="382"/>
        <v/>
      </c>
      <c r="R724" s="423" t="str">
        <f t="shared" si="383"/>
        <v/>
      </c>
      <c r="S724" s="424" t="str">
        <f t="shared" si="384"/>
        <v/>
      </c>
      <c r="T724" s="425" t="str">
        <f t="shared" si="385"/>
        <v/>
      </c>
      <c r="U724" s="425" t="str">
        <f t="shared" si="386"/>
        <v/>
      </c>
      <c r="V724" s="426" t="str">
        <f t="shared" si="387"/>
        <v/>
      </c>
      <c r="W724" s="38"/>
      <c r="X724" s="29" t="str">
        <f t="shared" si="368"/>
        <v/>
      </c>
      <c r="Y724" s="6" t="e">
        <f t="shared" si="369"/>
        <v>#N/A</v>
      </c>
      <c r="Z724" s="6" t="e">
        <f t="shared" si="370"/>
        <v>#N/A</v>
      </c>
      <c r="AA724" s="6" t="e">
        <f t="shared" si="371"/>
        <v>#N/A</v>
      </c>
      <c r="AB724" s="6" t="str">
        <f t="shared" si="372"/>
        <v/>
      </c>
      <c r="AC724" s="10">
        <f t="shared" si="373"/>
        <v>1</v>
      </c>
      <c r="AD724" s="6" t="e">
        <f t="shared" si="388"/>
        <v>#N/A</v>
      </c>
      <c r="AE724" s="6" t="e">
        <f t="shared" si="389"/>
        <v>#N/A</v>
      </c>
      <c r="AF724" s="6" t="e">
        <f t="shared" si="374"/>
        <v>#N/A</v>
      </c>
      <c r="AG724" s="6" t="e">
        <f t="shared" si="390"/>
        <v>#N/A</v>
      </c>
      <c r="AH724" s="11" t="str">
        <f t="shared" si="375"/>
        <v xml:space="preserve"> </v>
      </c>
      <c r="AI724" s="6" t="e">
        <f t="shared" si="391"/>
        <v>#N/A</v>
      </c>
      <c r="AJ724" s="6" t="e">
        <f t="shared" si="376"/>
        <v>#N/A</v>
      </c>
      <c r="AK724" s="6" t="e">
        <f t="shared" si="392"/>
        <v>#N/A</v>
      </c>
      <c r="AL724" s="6" t="e">
        <f t="shared" si="363"/>
        <v>#N/A</v>
      </c>
      <c r="AM724" s="6" t="e">
        <f t="shared" si="377"/>
        <v>#N/A</v>
      </c>
      <c r="AN724" s="6" t="e">
        <f t="shared" si="393"/>
        <v>#N/A</v>
      </c>
      <c r="AO724" s="6" t="e">
        <f t="shared" si="364"/>
        <v>#N/A</v>
      </c>
      <c r="AP724" s="6" t="e">
        <f t="shared" si="365"/>
        <v>#N/A</v>
      </c>
      <c r="AQ724" s="6" t="e">
        <f t="shared" si="366"/>
        <v>#N/A</v>
      </c>
      <c r="AR724" s="6">
        <f t="shared" si="378"/>
        <v>0</v>
      </c>
      <c r="AS724" s="6" t="e">
        <f t="shared" si="394"/>
        <v>#N/A</v>
      </c>
      <c r="AT724" s="6" t="str">
        <f t="shared" si="379"/>
        <v/>
      </c>
      <c r="AU724" s="6" t="str">
        <f t="shared" si="380"/>
        <v/>
      </c>
      <c r="AV724" s="6" t="str">
        <f t="shared" si="367"/>
        <v/>
      </c>
      <c r="AW724" s="103"/>
      <c r="BC724" s="3" t="s">
        <v>399</v>
      </c>
    </row>
    <row r="725" spans="1:55" s="12" customFormat="1" ht="13.5" customHeight="1" x14ac:dyDescent="0.2">
      <c r="A725" s="163">
        <v>710</v>
      </c>
      <c r="B725" s="7"/>
      <c r="C725" s="7"/>
      <c r="D725" s="120"/>
      <c r="E725" s="7"/>
      <c r="F725" s="7"/>
      <c r="G725" s="219"/>
      <c r="H725" s="7"/>
      <c r="I725" s="7"/>
      <c r="J725" s="9"/>
      <c r="K725" s="843"/>
      <c r="L725" s="838"/>
      <c r="M725" s="428"/>
      <c r="N725" s="429"/>
      <c r="O725" s="430"/>
      <c r="P725" s="422" t="str">
        <f t="shared" si="381"/>
        <v/>
      </c>
      <c r="Q725" s="422" t="str">
        <f t="shared" si="382"/>
        <v/>
      </c>
      <c r="R725" s="423" t="str">
        <f t="shared" si="383"/>
        <v/>
      </c>
      <c r="S725" s="424" t="str">
        <f t="shared" si="384"/>
        <v/>
      </c>
      <c r="T725" s="425" t="str">
        <f t="shared" si="385"/>
        <v/>
      </c>
      <c r="U725" s="425" t="str">
        <f t="shared" si="386"/>
        <v/>
      </c>
      <c r="V725" s="426" t="str">
        <f t="shared" si="387"/>
        <v/>
      </c>
      <c r="W725" s="38"/>
      <c r="X725" s="29" t="str">
        <f t="shared" si="368"/>
        <v/>
      </c>
      <c r="Y725" s="6" t="e">
        <f t="shared" si="369"/>
        <v>#N/A</v>
      </c>
      <c r="Z725" s="6" t="e">
        <f t="shared" si="370"/>
        <v>#N/A</v>
      </c>
      <c r="AA725" s="6" t="e">
        <f t="shared" si="371"/>
        <v>#N/A</v>
      </c>
      <c r="AB725" s="6" t="str">
        <f t="shared" si="372"/>
        <v/>
      </c>
      <c r="AC725" s="10">
        <f t="shared" si="373"/>
        <v>1</v>
      </c>
      <c r="AD725" s="6" t="e">
        <f t="shared" si="388"/>
        <v>#N/A</v>
      </c>
      <c r="AE725" s="6" t="e">
        <f t="shared" si="389"/>
        <v>#N/A</v>
      </c>
      <c r="AF725" s="6" t="e">
        <f t="shared" si="374"/>
        <v>#N/A</v>
      </c>
      <c r="AG725" s="6" t="e">
        <f t="shared" si="390"/>
        <v>#N/A</v>
      </c>
      <c r="AH725" s="11" t="str">
        <f t="shared" si="375"/>
        <v xml:space="preserve"> </v>
      </c>
      <c r="AI725" s="6" t="e">
        <f t="shared" si="391"/>
        <v>#N/A</v>
      </c>
      <c r="AJ725" s="6" t="e">
        <f t="shared" si="376"/>
        <v>#N/A</v>
      </c>
      <c r="AK725" s="6" t="e">
        <f t="shared" si="392"/>
        <v>#N/A</v>
      </c>
      <c r="AL725" s="6" t="e">
        <f t="shared" si="363"/>
        <v>#N/A</v>
      </c>
      <c r="AM725" s="6" t="e">
        <f t="shared" si="377"/>
        <v>#N/A</v>
      </c>
      <c r="AN725" s="6" t="e">
        <f t="shared" si="393"/>
        <v>#N/A</v>
      </c>
      <c r="AO725" s="6" t="e">
        <f t="shared" si="364"/>
        <v>#N/A</v>
      </c>
      <c r="AP725" s="6" t="e">
        <f t="shared" si="365"/>
        <v>#N/A</v>
      </c>
      <c r="AQ725" s="6" t="e">
        <f t="shared" si="366"/>
        <v>#N/A</v>
      </c>
      <c r="AR725" s="6">
        <f t="shared" si="378"/>
        <v>0</v>
      </c>
      <c r="AS725" s="6" t="e">
        <f t="shared" si="394"/>
        <v>#N/A</v>
      </c>
      <c r="AT725" s="6" t="str">
        <f t="shared" si="379"/>
        <v/>
      </c>
      <c r="AU725" s="6" t="str">
        <f t="shared" si="380"/>
        <v/>
      </c>
      <c r="AV725" s="6" t="str">
        <f t="shared" si="367"/>
        <v/>
      </c>
      <c r="AW725" s="103"/>
      <c r="BC725" s="3" t="s">
        <v>395</v>
      </c>
    </row>
    <row r="726" spans="1:55" s="12" customFormat="1" ht="13.5" customHeight="1" x14ac:dyDescent="0.2">
      <c r="A726" s="163">
        <v>711</v>
      </c>
      <c r="B726" s="7"/>
      <c r="C726" s="7"/>
      <c r="D726" s="120"/>
      <c r="E726" s="7"/>
      <c r="F726" s="7"/>
      <c r="G726" s="219"/>
      <c r="H726" s="7"/>
      <c r="I726" s="7"/>
      <c r="J726" s="9"/>
      <c r="K726" s="843"/>
      <c r="L726" s="838"/>
      <c r="M726" s="428"/>
      <c r="N726" s="429"/>
      <c r="O726" s="430"/>
      <c r="P726" s="422" t="str">
        <f t="shared" si="381"/>
        <v/>
      </c>
      <c r="Q726" s="422" t="str">
        <f t="shared" si="382"/>
        <v/>
      </c>
      <c r="R726" s="423" t="str">
        <f t="shared" si="383"/>
        <v/>
      </c>
      <c r="S726" s="424" t="str">
        <f t="shared" si="384"/>
        <v/>
      </c>
      <c r="T726" s="425" t="str">
        <f t="shared" si="385"/>
        <v/>
      </c>
      <c r="U726" s="425" t="str">
        <f t="shared" si="386"/>
        <v/>
      </c>
      <c r="V726" s="426" t="str">
        <f t="shared" si="387"/>
        <v/>
      </c>
      <c r="W726" s="38"/>
      <c r="X726" s="29" t="str">
        <f t="shared" si="368"/>
        <v/>
      </c>
      <c r="Y726" s="6" t="e">
        <f t="shared" si="369"/>
        <v>#N/A</v>
      </c>
      <c r="Z726" s="6" t="e">
        <f t="shared" si="370"/>
        <v>#N/A</v>
      </c>
      <c r="AA726" s="6" t="e">
        <f t="shared" si="371"/>
        <v>#N/A</v>
      </c>
      <c r="AB726" s="6" t="str">
        <f t="shared" si="372"/>
        <v/>
      </c>
      <c r="AC726" s="10">
        <f t="shared" si="373"/>
        <v>1</v>
      </c>
      <c r="AD726" s="6" t="e">
        <f t="shared" si="388"/>
        <v>#N/A</v>
      </c>
      <c r="AE726" s="6" t="e">
        <f t="shared" si="389"/>
        <v>#N/A</v>
      </c>
      <c r="AF726" s="6" t="e">
        <f t="shared" si="374"/>
        <v>#N/A</v>
      </c>
      <c r="AG726" s="6" t="e">
        <f t="shared" si="390"/>
        <v>#N/A</v>
      </c>
      <c r="AH726" s="11" t="str">
        <f t="shared" si="375"/>
        <v xml:space="preserve"> </v>
      </c>
      <c r="AI726" s="6" t="e">
        <f t="shared" si="391"/>
        <v>#N/A</v>
      </c>
      <c r="AJ726" s="6" t="e">
        <f t="shared" si="376"/>
        <v>#N/A</v>
      </c>
      <c r="AK726" s="6" t="e">
        <f t="shared" si="392"/>
        <v>#N/A</v>
      </c>
      <c r="AL726" s="6" t="e">
        <f t="shared" si="363"/>
        <v>#N/A</v>
      </c>
      <c r="AM726" s="6" t="e">
        <f t="shared" si="377"/>
        <v>#N/A</v>
      </c>
      <c r="AN726" s="6" t="e">
        <f t="shared" si="393"/>
        <v>#N/A</v>
      </c>
      <c r="AO726" s="6" t="e">
        <f t="shared" si="364"/>
        <v>#N/A</v>
      </c>
      <c r="AP726" s="6" t="e">
        <f t="shared" si="365"/>
        <v>#N/A</v>
      </c>
      <c r="AQ726" s="6" t="e">
        <f t="shared" si="366"/>
        <v>#N/A</v>
      </c>
      <c r="AR726" s="6">
        <f t="shared" si="378"/>
        <v>0</v>
      </c>
      <c r="AS726" s="6" t="e">
        <f t="shared" si="394"/>
        <v>#N/A</v>
      </c>
      <c r="AT726" s="6" t="str">
        <f t="shared" si="379"/>
        <v/>
      </c>
      <c r="AU726" s="6" t="str">
        <f t="shared" si="380"/>
        <v/>
      </c>
      <c r="AV726" s="6" t="str">
        <f t="shared" si="367"/>
        <v/>
      </c>
      <c r="AW726" s="103"/>
      <c r="BC726" s="3" t="s">
        <v>400</v>
      </c>
    </row>
    <row r="727" spans="1:55" s="12" customFormat="1" ht="13.5" customHeight="1" x14ac:dyDescent="0.2">
      <c r="A727" s="163">
        <v>712</v>
      </c>
      <c r="B727" s="7"/>
      <c r="C727" s="7"/>
      <c r="D727" s="120"/>
      <c r="E727" s="7"/>
      <c r="F727" s="7"/>
      <c r="G727" s="219"/>
      <c r="H727" s="7"/>
      <c r="I727" s="7"/>
      <c r="J727" s="9"/>
      <c r="K727" s="843"/>
      <c r="L727" s="838"/>
      <c r="M727" s="428"/>
      <c r="N727" s="429"/>
      <c r="O727" s="430"/>
      <c r="P727" s="422" t="str">
        <f t="shared" si="381"/>
        <v/>
      </c>
      <c r="Q727" s="422" t="str">
        <f t="shared" si="382"/>
        <v/>
      </c>
      <c r="R727" s="423" t="str">
        <f t="shared" si="383"/>
        <v/>
      </c>
      <c r="S727" s="424" t="str">
        <f t="shared" si="384"/>
        <v/>
      </c>
      <c r="T727" s="425" t="str">
        <f t="shared" si="385"/>
        <v/>
      </c>
      <c r="U727" s="425" t="str">
        <f t="shared" si="386"/>
        <v/>
      </c>
      <c r="V727" s="426" t="str">
        <f t="shared" si="387"/>
        <v/>
      </c>
      <c r="W727" s="38"/>
      <c r="X727" s="29" t="str">
        <f t="shared" si="368"/>
        <v/>
      </c>
      <c r="Y727" s="6" t="e">
        <f t="shared" si="369"/>
        <v>#N/A</v>
      </c>
      <c r="Z727" s="6" t="e">
        <f t="shared" si="370"/>
        <v>#N/A</v>
      </c>
      <c r="AA727" s="6" t="e">
        <f t="shared" si="371"/>
        <v>#N/A</v>
      </c>
      <c r="AB727" s="6" t="str">
        <f t="shared" si="372"/>
        <v/>
      </c>
      <c r="AC727" s="10">
        <f t="shared" si="373"/>
        <v>1</v>
      </c>
      <c r="AD727" s="6" t="e">
        <f t="shared" si="388"/>
        <v>#N/A</v>
      </c>
      <c r="AE727" s="6" t="e">
        <f t="shared" si="389"/>
        <v>#N/A</v>
      </c>
      <c r="AF727" s="6" t="e">
        <f t="shared" si="374"/>
        <v>#N/A</v>
      </c>
      <c r="AG727" s="6" t="e">
        <f t="shared" si="390"/>
        <v>#N/A</v>
      </c>
      <c r="AH727" s="11" t="str">
        <f t="shared" si="375"/>
        <v xml:space="preserve"> </v>
      </c>
      <c r="AI727" s="6" t="e">
        <f t="shared" si="391"/>
        <v>#N/A</v>
      </c>
      <c r="AJ727" s="6" t="e">
        <f t="shared" si="376"/>
        <v>#N/A</v>
      </c>
      <c r="AK727" s="6" t="e">
        <f t="shared" si="392"/>
        <v>#N/A</v>
      </c>
      <c r="AL727" s="6" t="e">
        <f t="shared" si="363"/>
        <v>#N/A</v>
      </c>
      <c r="AM727" s="6" t="e">
        <f t="shared" si="377"/>
        <v>#N/A</v>
      </c>
      <c r="AN727" s="6" t="e">
        <f t="shared" si="393"/>
        <v>#N/A</v>
      </c>
      <c r="AO727" s="6" t="e">
        <f t="shared" si="364"/>
        <v>#N/A</v>
      </c>
      <c r="AP727" s="6" t="e">
        <f t="shared" si="365"/>
        <v>#N/A</v>
      </c>
      <c r="AQ727" s="6" t="e">
        <f t="shared" si="366"/>
        <v>#N/A</v>
      </c>
      <c r="AR727" s="6">
        <f t="shared" si="378"/>
        <v>0</v>
      </c>
      <c r="AS727" s="6" t="e">
        <f t="shared" si="394"/>
        <v>#N/A</v>
      </c>
      <c r="AT727" s="6" t="str">
        <f t="shared" si="379"/>
        <v/>
      </c>
      <c r="AU727" s="6" t="str">
        <f t="shared" si="380"/>
        <v/>
      </c>
      <c r="AV727" s="6" t="str">
        <f t="shared" si="367"/>
        <v/>
      </c>
      <c r="AW727" s="103"/>
      <c r="BC727" s="3" t="s">
        <v>396</v>
      </c>
    </row>
    <row r="728" spans="1:55" s="12" customFormat="1" ht="13.5" customHeight="1" x14ac:dyDescent="0.2">
      <c r="A728" s="163">
        <v>713</v>
      </c>
      <c r="B728" s="7"/>
      <c r="C728" s="7"/>
      <c r="D728" s="120"/>
      <c r="E728" s="7"/>
      <c r="F728" s="7"/>
      <c r="G728" s="219"/>
      <c r="H728" s="7"/>
      <c r="I728" s="7"/>
      <c r="J728" s="9"/>
      <c r="K728" s="843"/>
      <c r="L728" s="838"/>
      <c r="M728" s="428"/>
      <c r="N728" s="429"/>
      <c r="O728" s="430"/>
      <c r="P728" s="422" t="str">
        <f t="shared" si="381"/>
        <v/>
      </c>
      <c r="Q728" s="422" t="str">
        <f t="shared" si="382"/>
        <v/>
      </c>
      <c r="R728" s="423" t="str">
        <f t="shared" si="383"/>
        <v/>
      </c>
      <c r="S728" s="424" t="str">
        <f t="shared" si="384"/>
        <v/>
      </c>
      <c r="T728" s="425" t="str">
        <f t="shared" si="385"/>
        <v/>
      </c>
      <c r="U728" s="425" t="str">
        <f t="shared" si="386"/>
        <v/>
      </c>
      <c r="V728" s="426" t="str">
        <f t="shared" si="387"/>
        <v/>
      </c>
      <c r="W728" s="38"/>
      <c r="X728" s="29" t="str">
        <f t="shared" si="368"/>
        <v/>
      </c>
      <c r="Y728" s="6" t="e">
        <f t="shared" si="369"/>
        <v>#N/A</v>
      </c>
      <c r="Z728" s="6" t="e">
        <f t="shared" si="370"/>
        <v>#N/A</v>
      </c>
      <c r="AA728" s="6" t="e">
        <f t="shared" si="371"/>
        <v>#N/A</v>
      </c>
      <c r="AB728" s="6" t="str">
        <f t="shared" si="372"/>
        <v/>
      </c>
      <c r="AC728" s="10">
        <f t="shared" si="373"/>
        <v>1</v>
      </c>
      <c r="AD728" s="6" t="e">
        <f t="shared" si="388"/>
        <v>#N/A</v>
      </c>
      <c r="AE728" s="6" t="e">
        <f t="shared" si="389"/>
        <v>#N/A</v>
      </c>
      <c r="AF728" s="6" t="e">
        <f t="shared" si="374"/>
        <v>#N/A</v>
      </c>
      <c r="AG728" s="6" t="e">
        <f t="shared" si="390"/>
        <v>#N/A</v>
      </c>
      <c r="AH728" s="11" t="str">
        <f t="shared" si="375"/>
        <v xml:space="preserve"> </v>
      </c>
      <c r="AI728" s="6" t="e">
        <f t="shared" si="391"/>
        <v>#N/A</v>
      </c>
      <c r="AJ728" s="6" t="e">
        <f t="shared" si="376"/>
        <v>#N/A</v>
      </c>
      <c r="AK728" s="6" t="e">
        <f t="shared" si="392"/>
        <v>#N/A</v>
      </c>
      <c r="AL728" s="6" t="e">
        <f t="shared" si="363"/>
        <v>#N/A</v>
      </c>
      <c r="AM728" s="6" t="e">
        <f t="shared" si="377"/>
        <v>#N/A</v>
      </c>
      <c r="AN728" s="6" t="e">
        <f t="shared" si="393"/>
        <v>#N/A</v>
      </c>
      <c r="AO728" s="6" t="e">
        <f t="shared" si="364"/>
        <v>#N/A</v>
      </c>
      <c r="AP728" s="6" t="e">
        <f t="shared" si="365"/>
        <v>#N/A</v>
      </c>
      <c r="AQ728" s="6" t="e">
        <f t="shared" si="366"/>
        <v>#N/A</v>
      </c>
      <c r="AR728" s="6">
        <f t="shared" si="378"/>
        <v>0</v>
      </c>
      <c r="AS728" s="6" t="e">
        <f t="shared" si="394"/>
        <v>#N/A</v>
      </c>
      <c r="AT728" s="6" t="str">
        <f t="shared" si="379"/>
        <v/>
      </c>
      <c r="AU728" s="6" t="str">
        <f t="shared" si="380"/>
        <v/>
      </c>
      <c r="AV728" s="6" t="str">
        <f t="shared" si="367"/>
        <v/>
      </c>
      <c r="AW728" s="103"/>
      <c r="BC728" s="3" t="s">
        <v>1266</v>
      </c>
    </row>
    <row r="729" spans="1:55" s="12" customFormat="1" ht="13.5" customHeight="1" x14ac:dyDescent="0.2">
      <c r="A729" s="163">
        <v>714</v>
      </c>
      <c r="B729" s="7"/>
      <c r="C729" s="7"/>
      <c r="D729" s="120"/>
      <c r="E729" s="7"/>
      <c r="F729" s="7"/>
      <c r="G729" s="219"/>
      <c r="H729" s="7"/>
      <c r="I729" s="7"/>
      <c r="J729" s="9"/>
      <c r="K729" s="843"/>
      <c r="L729" s="838"/>
      <c r="M729" s="428"/>
      <c r="N729" s="429"/>
      <c r="O729" s="430"/>
      <c r="P729" s="422" t="str">
        <f t="shared" si="381"/>
        <v/>
      </c>
      <c r="Q729" s="422" t="str">
        <f t="shared" si="382"/>
        <v/>
      </c>
      <c r="R729" s="423" t="str">
        <f t="shared" si="383"/>
        <v/>
      </c>
      <c r="S729" s="424" t="str">
        <f t="shared" si="384"/>
        <v/>
      </c>
      <c r="T729" s="425" t="str">
        <f t="shared" si="385"/>
        <v/>
      </c>
      <c r="U729" s="425" t="str">
        <f t="shared" si="386"/>
        <v/>
      </c>
      <c r="V729" s="426" t="str">
        <f t="shared" si="387"/>
        <v/>
      </c>
      <c r="W729" s="38"/>
      <c r="X729" s="29" t="str">
        <f t="shared" si="368"/>
        <v/>
      </c>
      <c r="Y729" s="6" t="e">
        <f t="shared" si="369"/>
        <v>#N/A</v>
      </c>
      <c r="Z729" s="6" t="e">
        <f t="shared" si="370"/>
        <v>#N/A</v>
      </c>
      <c r="AA729" s="6" t="e">
        <f t="shared" si="371"/>
        <v>#N/A</v>
      </c>
      <c r="AB729" s="6" t="str">
        <f t="shared" si="372"/>
        <v/>
      </c>
      <c r="AC729" s="10">
        <f t="shared" si="373"/>
        <v>1</v>
      </c>
      <c r="AD729" s="6" t="e">
        <f t="shared" si="388"/>
        <v>#N/A</v>
      </c>
      <c r="AE729" s="6" t="e">
        <f t="shared" si="389"/>
        <v>#N/A</v>
      </c>
      <c r="AF729" s="6" t="e">
        <f t="shared" si="374"/>
        <v>#N/A</v>
      </c>
      <c r="AG729" s="6" t="e">
        <f t="shared" si="390"/>
        <v>#N/A</v>
      </c>
      <c r="AH729" s="11" t="str">
        <f t="shared" si="375"/>
        <v xml:space="preserve"> </v>
      </c>
      <c r="AI729" s="6" t="e">
        <f t="shared" si="391"/>
        <v>#N/A</v>
      </c>
      <c r="AJ729" s="6" t="e">
        <f t="shared" si="376"/>
        <v>#N/A</v>
      </c>
      <c r="AK729" s="6" t="e">
        <f t="shared" si="392"/>
        <v>#N/A</v>
      </c>
      <c r="AL729" s="6" t="e">
        <f t="shared" si="363"/>
        <v>#N/A</v>
      </c>
      <c r="AM729" s="6" t="e">
        <f t="shared" si="377"/>
        <v>#N/A</v>
      </c>
      <c r="AN729" s="6" t="e">
        <f t="shared" si="393"/>
        <v>#N/A</v>
      </c>
      <c r="AO729" s="6" t="e">
        <f t="shared" si="364"/>
        <v>#N/A</v>
      </c>
      <c r="AP729" s="6" t="e">
        <f t="shared" si="365"/>
        <v>#N/A</v>
      </c>
      <c r="AQ729" s="6" t="e">
        <f t="shared" si="366"/>
        <v>#N/A</v>
      </c>
      <c r="AR729" s="6">
        <f t="shared" si="378"/>
        <v>0</v>
      </c>
      <c r="AS729" s="6" t="e">
        <f t="shared" si="394"/>
        <v>#N/A</v>
      </c>
      <c r="AT729" s="6" t="str">
        <f t="shared" si="379"/>
        <v/>
      </c>
      <c r="AU729" s="6" t="str">
        <f t="shared" si="380"/>
        <v/>
      </c>
      <c r="AV729" s="6" t="str">
        <f t="shared" si="367"/>
        <v/>
      </c>
      <c r="AW729" s="103"/>
      <c r="BC729" s="3" t="s">
        <v>1267</v>
      </c>
    </row>
    <row r="730" spans="1:55" s="12" customFormat="1" ht="13.5" customHeight="1" x14ac:dyDescent="0.2">
      <c r="A730" s="163">
        <v>715</v>
      </c>
      <c r="B730" s="7"/>
      <c r="C730" s="7"/>
      <c r="D730" s="120"/>
      <c r="E730" s="7"/>
      <c r="F730" s="7"/>
      <c r="G730" s="219"/>
      <c r="H730" s="7"/>
      <c r="I730" s="7"/>
      <c r="J730" s="9"/>
      <c r="K730" s="843"/>
      <c r="L730" s="838"/>
      <c r="M730" s="428"/>
      <c r="N730" s="429"/>
      <c r="O730" s="430"/>
      <c r="P730" s="422" t="str">
        <f t="shared" si="381"/>
        <v/>
      </c>
      <c r="Q730" s="422" t="str">
        <f t="shared" si="382"/>
        <v/>
      </c>
      <c r="R730" s="423" t="str">
        <f t="shared" si="383"/>
        <v/>
      </c>
      <c r="S730" s="424" t="str">
        <f t="shared" si="384"/>
        <v/>
      </c>
      <c r="T730" s="425" t="str">
        <f t="shared" si="385"/>
        <v/>
      </c>
      <c r="U730" s="425" t="str">
        <f t="shared" si="386"/>
        <v/>
      </c>
      <c r="V730" s="426" t="str">
        <f t="shared" si="387"/>
        <v/>
      </c>
      <c r="W730" s="38"/>
      <c r="X730" s="29" t="str">
        <f t="shared" si="368"/>
        <v/>
      </c>
      <c r="Y730" s="6" t="e">
        <f t="shared" si="369"/>
        <v>#N/A</v>
      </c>
      <c r="Z730" s="6" t="e">
        <f t="shared" si="370"/>
        <v>#N/A</v>
      </c>
      <c r="AA730" s="6" t="e">
        <f t="shared" si="371"/>
        <v>#N/A</v>
      </c>
      <c r="AB730" s="6" t="str">
        <f t="shared" si="372"/>
        <v/>
      </c>
      <c r="AC730" s="10">
        <f t="shared" si="373"/>
        <v>1</v>
      </c>
      <c r="AD730" s="6" t="e">
        <f t="shared" si="388"/>
        <v>#N/A</v>
      </c>
      <c r="AE730" s="6" t="e">
        <f t="shared" si="389"/>
        <v>#N/A</v>
      </c>
      <c r="AF730" s="6" t="e">
        <f t="shared" si="374"/>
        <v>#N/A</v>
      </c>
      <c r="AG730" s="6" t="e">
        <f t="shared" si="390"/>
        <v>#N/A</v>
      </c>
      <c r="AH730" s="11" t="str">
        <f t="shared" si="375"/>
        <v xml:space="preserve"> </v>
      </c>
      <c r="AI730" s="6" t="e">
        <f t="shared" si="391"/>
        <v>#N/A</v>
      </c>
      <c r="AJ730" s="6" t="e">
        <f t="shared" si="376"/>
        <v>#N/A</v>
      </c>
      <c r="AK730" s="6" t="e">
        <f t="shared" si="392"/>
        <v>#N/A</v>
      </c>
      <c r="AL730" s="6" t="e">
        <f t="shared" si="363"/>
        <v>#N/A</v>
      </c>
      <c r="AM730" s="6" t="e">
        <f t="shared" si="377"/>
        <v>#N/A</v>
      </c>
      <c r="AN730" s="6" t="e">
        <f t="shared" si="393"/>
        <v>#N/A</v>
      </c>
      <c r="AO730" s="6" t="e">
        <f t="shared" si="364"/>
        <v>#N/A</v>
      </c>
      <c r="AP730" s="6" t="e">
        <f t="shared" si="365"/>
        <v>#N/A</v>
      </c>
      <c r="AQ730" s="6" t="e">
        <f t="shared" si="366"/>
        <v>#N/A</v>
      </c>
      <c r="AR730" s="6">
        <f t="shared" si="378"/>
        <v>0</v>
      </c>
      <c r="AS730" s="6" t="e">
        <f t="shared" si="394"/>
        <v>#N/A</v>
      </c>
      <c r="AT730" s="6" t="str">
        <f t="shared" si="379"/>
        <v/>
      </c>
      <c r="AU730" s="6" t="str">
        <f t="shared" si="380"/>
        <v/>
      </c>
      <c r="AV730" s="6" t="str">
        <f t="shared" si="367"/>
        <v/>
      </c>
      <c r="AW730" s="103"/>
      <c r="BC730" s="3" t="s">
        <v>310</v>
      </c>
    </row>
    <row r="731" spans="1:55" s="12" customFormat="1" ht="13.5" customHeight="1" x14ac:dyDescent="0.2">
      <c r="A731" s="163">
        <v>716</v>
      </c>
      <c r="B731" s="7"/>
      <c r="C731" s="7"/>
      <c r="D731" s="120"/>
      <c r="E731" s="7"/>
      <c r="F731" s="7"/>
      <c r="G731" s="219"/>
      <c r="H731" s="7"/>
      <c r="I731" s="7"/>
      <c r="J731" s="9"/>
      <c r="K731" s="843"/>
      <c r="L731" s="838"/>
      <c r="M731" s="428"/>
      <c r="N731" s="429"/>
      <c r="O731" s="430"/>
      <c r="P731" s="422" t="str">
        <f t="shared" si="381"/>
        <v/>
      </c>
      <c r="Q731" s="422" t="str">
        <f t="shared" si="382"/>
        <v/>
      </c>
      <c r="R731" s="423" t="str">
        <f t="shared" si="383"/>
        <v/>
      </c>
      <c r="S731" s="424" t="str">
        <f t="shared" si="384"/>
        <v/>
      </c>
      <c r="T731" s="425" t="str">
        <f t="shared" si="385"/>
        <v/>
      </c>
      <c r="U731" s="425" t="str">
        <f t="shared" si="386"/>
        <v/>
      </c>
      <c r="V731" s="426" t="str">
        <f t="shared" si="387"/>
        <v/>
      </c>
      <c r="W731" s="38"/>
      <c r="X731" s="29" t="str">
        <f t="shared" si="368"/>
        <v/>
      </c>
      <c r="Y731" s="6" t="e">
        <f t="shared" si="369"/>
        <v>#N/A</v>
      </c>
      <c r="Z731" s="6" t="e">
        <f t="shared" si="370"/>
        <v>#N/A</v>
      </c>
      <c r="AA731" s="6" t="e">
        <f t="shared" si="371"/>
        <v>#N/A</v>
      </c>
      <c r="AB731" s="6" t="str">
        <f t="shared" si="372"/>
        <v/>
      </c>
      <c r="AC731" s="10">
        <f t="shared" si="373"/>
        <v>1</v>
      </c>
      <c r="AD731" s="6" t="e">
        <f t="shared" si="388"/>
        <v>#N/A</v>
      </c>
      <c r="AE731" s="6" t="e">
        <f t="shared" si="389"/>
        <v>#N/A</v>
      </c>
      <c r="AF731" s="6" t="e">
        <f t="shared" si="374"/>
        <v>#N/A</v>
      </c>
      <c r="AG731" s="6" t="e">
        <f t="shared" si="390"/>
        <v>#N/A</v>
      </c>
      <c r="AH731" s="11" t="str">
        <f t="shared" si="375"/>
        <v xml:space="preserve"> </v>
      </c>
      <c r="AI731" s="6" t="e">
        <f t="shared" si="391"/>
        <v>#N/A</v>
      </c>
      <c r="AJ731" s="6" t="e">
        <f t="shared" si="376"/>
        <v>#N/A</v>
      </c>
      <c r="AK731" s="6" t="e">
        <f t="shared" si="392"/>
        <v>#N/A</v>
      </c>
      <c r="AL731" s="6" t="e">
        <f t="shared" si="363"/>
        <v>#N/A</v>
      </c>
      <c r="AM731" s="6" t="e">
        <f t="shared" si="377"/>
        <v>#N/A</v>
      </c>
      <c r="AN731" s="6" t="e">
        <f t="shared" si="393"/>
        <v>#N/A</v>
      </c>
      <c r="AO731" s="6" t="e">
        <f t="shared" si="364"/>
        <v>#N/A</v>
      </c>
      <c r="AP731" s="6" t="e">
        <f t="shared" si="365"/>
        <v>#N/A</v>
      </c>
      <c r="AQ731" s="6" t="e">
        <f t="shared" si="366"/>
        <v>#N/A</v>
      </c>
      <c r="AR731" s="6">
        <f t="shared" si="378"/>
        <v>0</v>
      </c>
      <c r="AS731" s="6" t="e">
        <f t="shared" si="394"/>
        <v>#N/A</v>
      </c>
      <c r="AT731" s="6" t="str">
        <f t="shared" si="379"/>
        <v/>
      </c>
      <c r="AU731" s="6" t="str">
        <f t="shared" si="380"/>
        <v/>
      </c>
      <c r="AV731" s="6" t="str">
        <f t="shared" si="367"/>
        <v/>
      </c>
      <c r="AW731" s="103"/>
      <c r="BC731" s="3" t="s">
        <v>405</v>
      </c>
    </row>
    <row r="732" spans="1:55" s="12" customFormat="1" ht="13.5" customHeight="1" x14ac:dyDescent="0.2">
      <c r="A732" s="163">
        <v>717</v>
      </c>
      <c r="B732" s="7"/>
      <c r="C732" s="7"/>
      <c r="D732" s="120"/>
      <c r="E732" s="7"/>
      <c r="F732" s="7"/>
      <c r="G732" s="219"/>
      <c r="H732" s="7"/>
      <c r="I732" s="7"/>
      <c r="J732" s="9"/>
      <c r="K732" s="843"/>
      <c r="L732" s="838"/>
      <c r="M732" s="428"/>
      <c r="N732" s="429"/>
      <c r="O732" s="430"/>
      <c r="P732" s="422" t="str">
        <f t="shared" si="381"/>
        <v/>
      </c>
      <c r="Q732" s="422" t="str">
        <f t="shared" si="382"/>
        <v/>
      </c>
      <c r="R732" s="423" t="str">
        <f t="shared" si="383"/>
        <v/>
      </c>
      <c r="S732" s="424" t="str">
        <f t="shared" si="384"/>
        <v/>
      </c>
      <c r="T732" s="425" t="str">
        <f t="shared" si="385"/>
        <v/>
      </c>
      <c r="U732" s="425" t="str">
        <f t="shared" si="386"/>
        <v/>
      </c>
      <c r="V732" s="426" t="str">
        <f t="shared" si="387"/>
        <v/>
      </c>
      <c r="W732" s="38"/>
      <c r="X732" s="29" t="str">
        <f t="shared" si="368"/>
        <v/>
      </c>
      <c r="Y732" s="6" t="e">
        <f t="shared" si="369"/>
        <v>#N/A</v>
      </c>
      <c r="Z732" s="6" t="e">
        <f t="shared" si="370"/>
        <v>#N/A</v>
      </c>
      <c r="AA732" s="6" t="e">
        <f t="shared" si="371"/>
        <v>#N/A</v>
      </c>
      <c r="AB732" s="6" t="str">
        <f t="shared" si="372"/>
        <v/>
      </c>
      <c r="AC732" s="10">
        <f t="shared" si="373"/>
        <v>1</v>
      </c>
      <c r="AD732" s="6" t="e">
        <f t="shared" si="388"/>
        <v>#N/A</v>
      </c>
      <c r="AE732" s="6" t="e">
        <f t="shared" si="389"/>
        <v>#N/A</v>
      </c>
      <c r="AF732" s="6" t="e">
        <f t="shared" si="374"/>
        <v>#N/A</v>
      </c>
      <c r="AG732" s="6" t="e">
        <f t="shared" si="390"/>
        <v>#N/A</v>
      </c>
      <c r="AH732" s="11" t="str">
        <f t="shared" si="375"/>
        <v xml:space="preserve"> </v>
      </c>
      <c r="AI732" s="6" t="e">
        <f t="shared" si="391"/>
        <v>#N/A</v>
      </c>
      <c r="AJ732" s="6" t="e">
        <f t="shared" si="376"/>
        <v>#N/A</v>
      </c>
      <c r="AK732" s="6" t="e">
        <f t="shared" si="392"/>
        <v>#N/A</v>
      </c>
      <c r="AL732" s="6" t="e">
        <f t="shared" si="363"/>
        <v>#N/A</v>
      </c>
      <c r="AM732" s="6" t="e">
        <f t="shared" si="377"/>
        <v>#N/A</v>
      </c>
      <c r="AN732" s="6" t="e">
        <f t="shared" si="393"/>
        <v>#N/A</v>
      </c>
      <c r="AO732" s="6" t="e">
        <f t="shared" si="364"/>
        <v>#N/A</v>
      </c>
      <c r="AP732" s="6" t="e">
        <f t="shared" si="365"/>
        <v>#N/A</v>
      </c>
      <c r="AQ732" s="6" t="e">
        <f t="shared" si="366"/>
        <v>#N/A</v>
      </c>
      <c r="AR732" s="6">
        <f t="shared" si="378"/>
        <v>0</v>
      </c>
      <c r="AS732" s="6" t="e">
        <f t="shared" si="394"/>
        <v>#N/A</v>
      </c>
      <c r="AT732" s="6" t="str">
        <f t="shared" si="379"/>
        <v/>
      </c>
      <c r="AU732" s="6" t="str">
        <f t="shared" si="380"/>
        <v/>
      </c>
      <c r="AV732" s="6" t="str">
        <f t="shared" si="367"/>
        <v/>
      </c>
      <c r="AW732" s="103"/>
      <c r="BC732" s="3" t="s">
        <v>309</v>
      </c>
    </row>
    <row r="733" spans="1:55" s="12" customFormat="1" ht="13.5" customHeight="1" x14ac:dyDescent="0.2">
      <c r="A733" s="163">
        <v>718</v>
      </c>
      <c r="B733" s="7"/>
      <c r="C733" s="7"/>
      <c r="D733" s="120"/>
      <c r="E733" s="7"/>
      <c r="F733" s="7"/>
      <c r="G733" s="219"/>
      <c r="H733" s="7"/>
      <c r="I733" s="7"/>
      <c r="J733" s="9"/>
      <c r="K733" s="843"/>
      <c r="L733" s="838"/>
      <c r="M733" s="428"/>
      <c r="N733" s="429"/>
      <c r="O733" s="430"/>
      <c r="P733" s="422" t="str">
        <f t="shared" si="381"/>
        <v/>
      </c>
      <c r="Q733" s="422" t="str">
        <f t="shared" si="382"/>
        <v/>
      </c>
      <c r="R733" s="423" t="str">
        <f t="shared" si="383"/>
        <v/>
      </c>
      <c r="S733" s="424" t="str">
        <f t="shared" si="384"/>
        <v/>
      </c>
      <c r="T733" s="425" t="str">
        <f t="shared" si="385"/>
        <v/>
      </c>
      <c r="U733" s="425" t="str">
        <f t="shared" si="386"/>
        <v/>
      </c>
      <c r="V733" s="426" t="str">
        <f t="shared" si="387"/>
        <v/>
      </c>
      <c r="W733" s="38"/>
      <c r="X733" s="29" t="str">
        <f t="shared" si="368"/>
        <v/>
      </c>
      <c r="Y733" s="6" t="e">
        <f t="shared" si="369"/>
        <v>#N/A</v>
      </c>
      <c r="Z733" s="6" t="e">
        <f t="shared" si="370"/>
        <v>#N/A</v>
      </c>
      <c r="AA733" s="6" t="e">
        <f t="shared" si="371"/>
        <v>#N/A</v>
      </c>
      <c r="AB733" s="6" t="str">
        <f t="shared" si="372"/>
        <v/>
      </c>
      <c r="AC733" s="10">
        <f t="shared" si="373"/>
        <v>1</v>
      </c>
      <c r="AD733" s="6" t="e">
        <f t="shared" si="388"/>
        <v>#N/A</v>
      </c>
      <c r="AE733" s="6" t="e">
        <f t="shared" si="389"/>
        <v>#N/A</v>
      </c>
      <c r="AF733" s="6" t="e">
        <f t="shared" si="374"/>
        <v>#N/A</v>
      </c>
      <c r="AG733" s="6" t="e">
        <f t="shared" si="390"/>
        <v>#N/A</v>
      </c>
      <c r="AH733" s="11" t="str">
        <f t="shared" si="375"/>
        <v xml:space="preserve"> </v>
      </c>
      <c r="AI733" s="6" t="e">
        <f t="shared" si="391"/>
        <v>#N/A</v>
      </c>
      <c r="AJ733" s="6" t="e">
        <f t="shared" si="376"/>
        <v>#N/A</v>
      </c>
      <c r="AK733" s="6" t="e">
        <f t="shared" si="392"/>
        <v>#N/A</v>
      </c>
      <c r="AL733" s="6" t="e">
        <f t="shared" si="363"/>
        <v>#N/A</v>
      </c>
      <c r="AM733" s="6" t="e">
        <f t="shared" si="377"/>
        <v>#N/A</v>
      </c>
      <c r="AN733" s="6" t="e">
        <f t="shared" si="393"/>
        <v>#N/A</v>
      </c>
      <c r="AO733" s="6" t="e">
        <f t="shared" si="364"/>
        <v>#N/A</v>
      </c>
      <c r="AP733" s="6" t="e">
        <f t="shared" si="365"/>
        <v>#N/A</v>
      </c>
      <c r="AQ733" s="6" t="e">
        <f t="shared" si="366"/>
        <v>#N/A</v>
      </c>
      <c r="AR733" s="6">
        <f t="shared" si="378"/>
        <v>0</v>
      </c>
      <c r="AS733" s="6" t="e">
        <f t="shared" si="394"/>
        <v>#N/A</v>
      </c>
      <c r="AT733" s="6" t="str">
        <f t="shared" si="379"/>
        <v/>
      </c>
      <c r="AU733" s="6" t="str">
        <f t="shared" si="380"/>
        <v/>
      </c>
      <c r="AV733" s="6" t="str">
        <f t="shared" si="367"/>
        <v/>
      </c>
      <c r="AW733" s="103"/>
      <c r="BC733" s="3" t="s">
        <v>401</v>
      </c>
    </row>
    <row r="734" spans="1:55" s="12" customFormat="1" ht="13.5" customHeight="1" x14ac:dyDescent="0.2">
      <c r="A734" s="163">
        <v>719</v>
      </c>
      <c r="B734" s="7"/>
      <c r="C734" s="7"/>
      <c r="D734" s="120"/>
      <c r="E734" s="7"/>
      <c r="F734" s="7"/>
      <c r="G734" s="219"/>
      <c r="H734" s="7"/>
      <c r="I734" s="7"/>
      <c r="J734" s="9"/>
      <c r="K734" s="843"/>
      <c r="L734" s="838"/>
      <c r="M734" s="428"/>
      <c r="N734" s="429"/>
      <c r="O734" s="430"/>
      <c r="P734" s="422" t="str">
        <f t="shared" si="381"/>
        <v/>
      </c>
      <c r="Q734" s="422" t="str">
        <f t="shared" si="382"/>
        <v/>
      </c>
      <c r="R734" s="423" t="str">
        <f t="shared" si="383"/>
        <v/>
      </c>
      <c r="S734" s="424" t="str">
        <f t="shared" si="384"/>
        <v/>
      </c>
      <c r="T734" s="425" t="str">
        <f t="shared" si="385"/>
        <v/>
      </c>
      <c r="U734" s="425" t="str">
        <f t="shared" si="386"/>
        <v/>
      </c>
      <c r="V734" s="426" t="str">
        <f t="shared" si="387"/>
        <v/>
      </c>
      <c r="W734" s="38"/>
      <c r="X734" s="29" t="str">
        <f t="shared" si="368"/>
        <v/>
      </c>
      <c r="Y734" s="6" t="e">
        <f t="shared" si="369"/>
        <v>#N/A</v>
      </c>
      <c r="Z734" s="6" t="e">
        <f t="shared" si="370"/>
        <v>#N/A</v>
      </c>
      <c r="AA734" s="6" t="e">
        <f t="shared" si="371"/>
        <v>#N/A</v>
      </c>
      <c r="AB734" s="6" t="str">
        <f t="shared" si="372"/>
        <v/>
      </c>
      <c r="AC734" s="10">
        <f t="shared" si="373"/>
        <v>1</v>
      </c>
      <c r="AD734" s="6" t="e">
        <f t="shared" si="388"/>
        <v>#N/A</v>
      </c>
      <c r="AE734" s="6" t="e">
        <f t="shared" si="389"/>
        <v>#N/A</v>
      </c>
      <c r="AF734" s="6" t="e">
        <f t="shared" si="374"/>
        <v>#N/A</v>
      </c>
      <c r="AG734" s="6" t="e">
        <f t="shared" si="390"/>
        <v>#N/A</v>
      </c>
      <c r="AH734" s="11" t="str">
        <f t="shared" si="375"/>
        <v xml:space="preserve"> </v>
      </c>
      <c r="AI734" s="6" t="e">
        <f t="shared" si="391"/>
        <v>#N/A</v>
      </c>
      <c r="AJ734" s="6" t="e">
        <f t="shared" si="376"/>
        <v>#N/A</v>
      </c>
      <c r="AK734" s="6" t="e">
        <f t="shared" si="392"/>
        <v>#N/A</v>
      </c>
      <c r="AL734" s="6" t="e">
        <f t="shared" si="363"/>
        <v>#N/A</v>
      </c>
      <c r="AM734" s="6" t="e">
        <f t="shared" si="377"/>
        <v>#N/A</v>
      </c>
      <c r="AN734" s="6" t="e">
        <f t="shared" si="393"/>
        <v>#N/A</v>
      </c>
      <c r="AO734" s="6" t="e">
        <f t="shared" si="364"/>
        <v>#N/A</v>
      </c>
      <c r="AP734" s="6" t="e">
        <f t="shared" si="365"/>
        <v>#N/A</v>
      </c>
      <c r="AQ734" s="6" t="e">
        <f t="shared" si="366"/>
        <v>#N/A</v>
      </c>
      <c r="AR734" s="6">
        <f t="shared" si="378"/>
        <v>0</v>
      </c>
      <c r="AS734" s="6" t="e">
        <f t="shared" si="394"/>
        <v>#N/A</v>
      </c>
      <c r="AT734" s="6" t="str">
        <f t="shared" si="379"/>
        <v/>
      </c>
      <c r="AU734" s="6" t="str">
        <f t="shared" si="380"/>
        <v/>
      </c>
      <c r="AV734" s="6" t="str">
        <f t="shared" si="367"/>
        <v/>
      </c>
      <c r="AW734" s="103"/>
      <c r="BC734" s="3" t="s">
        <v>452</v>
      </c>
    </row>
    <row r="735" spans="1:55" s="12" customFormat="1" ht="13.5" customHeight="1" x14ac:dyDescent="0.2">
      <c r="A735" s="163">
        <v>720</v>
      </c>
      <c r="B735" s="7"/>
      <c r="C735" s="7"/>
      <c r="D735" s="120"/>
      <c r="E735" s="7"/>
      <c r="F735" s="7"/>
      <c r="G735" s="219"/>
      <c r="H735" s="7"/>
      <c r="I735" s="7"/>
      <c r="J735" s="9"/>
      <c r="K735" s="843"/>
      <c r="L735" s="838"/>
      <c r="M735" s="428"/>
      <c r="N735" s="429"/>
      <c r="O735" s="430"/>
      <c r="P735" s="422" t="str">
        <f t="shared" si="381"/>
        <v/>
      </c>
      <c r="Q735" s="422" t="str">
        <f t="shared" si="382"/>
        <v/>
      </c>
      <c r="R735" s="423" t="str">
        <f t="shared" si="383"/>
        <v/>
      </c>
      <c r="S735" s="424" t="str">
        <f t="shared" si="384"/>
        <v/>
      </c>
      <c r="T735" s="425" t="str">
        <f t="shared" si="385"/>
        <v/>
      </c>
      <c r="U735" s="425" t="str">
        <f t="shared" si="386"/>
        <v/>
      </c>
      <c r="V735" s="426" t="str">
        <f t="shared" si="387"/>
        <v/>
      </c>
      <c r="W735" s="38"/>
      <c r="X735" s="29" t="str">
        <f t="shared" si="368"/>
        <v/>
      </c>
      <c r="Y735" s="6" t="e">
        <f t="shared" si="369"/>
        <v>#N/A</v>
      </c>
      <c r="Z735" s="6" t="e">
        <f t="shared" si="370"/>
        <v>#N/A</v>
      </c>
      <c r="AA735" s="6" t="e">
        <f t="shared" si="371"/>
        <v>#N/A</v>
      </c>
      <c r="AB735" s="6" t="str">
        <f t="shared" si="372"/>
        <v/>
      </c>
      <c r="AC735" s="10">
        <f t="shared" si="373"/>
        <v>1</v>
      </c>
      <c r="AD735" s="6" t="e">
        <f t="shared" si="388"/>
        <v>#N/A</v>
      </c>
      <c r="AE735" s="6" t="e">
        <f t="shared" si="389"/>
        <v>#N/A</v>
      </c>
      <c r="AF735" s="6" t="e">
        <f t="shared" si="374"/>
        <v>#N/A</v>
      </c>
      <c r="AG735" s="6" t="e">
        <f t="shared" si="390"/>
        <v>#N/A</v>
      </c>
      <c r="AH735" s="11" t="str">
        <f t="shared" si="375"/>
        <v xml:space="preserve"> </v>
      </c>
      <c r="AI735" s="6" t="e">
        <f t="shared" si="391"/>
        <v>#N/A</v>
      </c>
      <c r="AJ735" s="6" t="e">
        <f t="shared" si="376"/>
        <v>#N/A</v>
      </c>
      <c r="AK735" s="6" t="e">
        <f t="shared" si="392"/>
        <v>#N/A</v>
      </c>
      <c r="AL735" s="6" t="e">
        <f t="shared" si="363"/>
        <v>#N/A</v>
      </c>
      <c r="AM735" s="6" t="e">
        <f t="shared" si="377"/>
        <v>#N/A</v>
      </c>
      <c r="AN735" s="6" t="e">
        <f t="shared" si="393"/>
        <v>#N/A</v>
      </c>
      <c r="AO735" s="6" t="e">
        <f t="shared" si="364"/>
        <v>#N/A</v>
      </c>
      <c r="AP735" s="6" t="e">
        <f t="shared" si="365"/>
        <v>#N/A</v>
      </c>
      <c r="AQ735" s="6" t="e">
        <f t="shared" si="366"/>
        <v>#N/A</v>
      </c>
      <c r="AR735" s="6">
        <f t="shared" si="378"/>
        <v>0</v>
      </c>
      <c r="AS735" s="6" t="e">
        <f t="shared" si="394"/>
        <v>#N/A</v>
      </c>
      <c r="AT735" s="6" t="str">
        <f t="shared" si="379"/>
        <v/>
      </c>
      <c r="AU735" s="6" t="str">
        <f t="shared" si="380"/>
        <v/>
      </c>
      <c r="AV735" s="6" t="str">
        <f t="shared" si="367"/>
        <v/>
      </c>
      <c r="AW735" s="103"/>
      <c r="BC735" s="3" t="s">
        <v>451</v>
      </c>
    </row>
    <row r="736" spans="1:55" s="12" customFormat="1" ht="13.5" customHeight="1" x14ac:dyDescent="0.2">
      <c r="A736" s="163">
        <v>721</v>
      </c>
      <c r="B736" s="7"/>
      <c r="C736" s="7"/>
      <c r="D736" s="120"/>
      <c r="E736" s="7"/>
      <c r="F736" s="7"/>
      <c r="G736" s="219"/>
      <c r="H736" s="7"/>
      <c r="I736" s="7"/>
      <c r="J736" s="9"/>
      <c r="K736" s="843"/>
      <c r="L736" s="838"/>
      <c r="M736" s="428"/>
      <c r="N736" s="429"/>
      <c r="O736" s="430"/>
      <c r="P736" s="422" t="str">
        <f t="shared" si="381"/>
        <v/>
      </c>
      <c r="Q736" s="422" t="str">
        <f t="shared" si="382"/>
        <v/>
      </c>
      <c r="R736" s="423" t="str">
        <f t="shared" si="383"/>
        <v/>
      </c>
      <c r="S736" s="424" t="str">
        <f t="shared" si="384"/>
        <v/>
      </c>
      <c r="T736" s="425" t="str">
        <f t="shared" si="385"/>
        <v/>
      </c>
      <c r="U736" s="425" t="str">
        <f t="shared" si="386"/>
        <v/>
      </c>
      <c r="V736" s="426" t="str">
        <f t="shared" si="387"/>
        <v/>
      </c>
      <c r="W736" s="38"/>
      <c r="X736" s="29" t="str">
        <f t="shared" si="368"/>
        <v/>
      </c>
      <c r="Y736" s="6" t="e">
        <f t="shared" si="369"/>
        <v>#N/A</v>
      </c>
      <c r="Z736" s="6" t="e">
        <f t="shared" si="370"/>
        <v>#N/A</v>
      </c>
      <c r="AA736" s="6" t="e">
        <f t="shared" si="371"/>
        <v>#N/A</v>
      </c>
      <c r="AB736" s="6" t="str">
        <f t="shared" si="372"/>
        <v/>
      </c>
      <c r="AC736" s="10">
        <f t="shared" si="373"/>
        <v>1</v>
      </c>
      <c r="AD736" s="6" t="e">
        <f t="shared" si="388"/>
        <v>#N/A</v>
      </c>
      <c r="AE736" s="6" t="e">
        <f t="shared" si="389"/>
        <v>#N/A</v>
      </c>
      <c r="AF736" s="6" t="e">
        <f t="shared" si="374"/>
        <v>#N/A</v>
      </c>
      <c r="AG736" s="6" t="e">
        <f t="shared" si="390"/>
        <v>#N/A</v>
      </c>
      <c r="AH736" s="11" t="str">
        <f t="shared" si="375"/>
        <v xml:space="preserve"> </v>
      </c>
      <c r="AI736" s="6" t="e">
        <f t="shared" si="391"/>
        <v>#N/A</v>
      </c>
      <c r="AJ736" s="6" t="e">
        <f t="shared" si="376"/>
        <v>#N/A</v>
      </c>
      <c r="AK736" s="6" t="e">
        <f t="shared" si="392"/>
        <v>#N/A</v>
      </c>
      <c r="AL736" s="6" t="e">
        <f t="shared" si="363"/>
        <v>#N/A</v>
      </c>
      <c r="AM736" s="6" t="e">
        <f t="shared" si="377"/>
        <v>#N/A</v>
      </c>
      <c r="AN736" s="6" t="e">
        <f t="shared" si="393"/>
        <v>#N/A</v>
      </c>
      <c r="AO736" s="6" t="e">
        <f t="shared" si="364"/>
        <v>#N/A</v>
      </c>
      <c r="AP736" s="6" t="e">
        <f t="shared" si="365"/>
        <v>#N/A</v>
      </c>
      <c r="AQ736" s="6" t="e">
        <f t="shared" si="366"/>
        <v>#N/A</v>
      </c>
      <c r="AR736" s="6">
        <f t="shared" si="378"/>
        <v>0</v>
      </c>
      <c r="AS736" s="6" t="e">
        <f t="shared" si="394"/>
        <v>#N/A</v>
      </c>
      <c r="AT736" s="6" t="str">
        <f t="shared" si="379"/>
        <v/>
      </c>
      <c r="AU736" s="6" t="str">
        <f t="shared" si="380"/>
        <v/>
      </c>
      <c r="AV736" s="6" t="str">
        <f t="shared" si="367"/>
        <v/>
      </c>
      <c r="AW736" s="103"/>
      <c r="BC736" s="3" t="s">
        <v>494</v>
      </c>
    </row>
    <row r="737" spans="1:55" s="12" customFormat="1" ht="13.5" customHeight="1" x14ac:dyDescent="0.2">
      <c r="A737" s="163">
        <v>722</v>
      </c>
      <c r="B737" s="7"/>
      <c r="C737" s="7"/>
      <c r="D737" s="120"/>
      <c r="E737" s="7"/>
      <c r="F737" s="7"/>
      <c r="G737" s="219"/>
      <c r="H737" s="7"/>
      <c r="I737" s="7"/>
      <c r="J737" s="9"/>
      <c r="K737" s="843"/>
      <c r="L737" s="838"/>
      <c r="M737" s="428"/>
      <c r="N737" s="429"/>
      <c r="O737" s="430"/>
      <c r="P737" s="422" t="str">
        <f t="shared" si="381"/>
        <v/>
      </c>
      <c r="Q737" s="422" t="str">
        <f t="shared" si="382"/>
        <v/>
      </c>
      <c r="R737" s="423" t="str">
        <f t="shared" si="383"/>
        <v/>
      </c>
      <c r="S737" s="424" t="str">
        <f t="shared" si="384"/>
        <v/>
      </c>
      <c r="T737" s="425" t="str">
        <f t="shared" si="385"/>
        <v/>
      </c>
      <c r="U737" s="425" t="str">
        <f t="shared" si="386"/>
        <v/>
      </c>
      <c r="V737" s="426" t="str">
        <f t="shared" si="387"/>
        <v/>
      </c>
      <c r="W737" s="38"/>
      <c r="X737" s="29" t="str">
        <f t="shared" si="368"/>
        <v/>
      </c>
      <c r="Y737" s="6" t="e">
        <f t="shared" si="369"/>
        <v>#N/A</v>
      </c>
      <c r="Z737" s="6" t="e">
        <f t="shared" si="370"/>
        <v>#N/A</v>
      </c>
      <c r="AA737" s="6" t="e">
        <f t="shared" si="371"/>
        <v>#N/A</v>
      </c>
      <c r="AB737" s="6" t="str">
        <f t="shared" si="372"/>
        <v/>
      </c>
      <c r="AC737" s="10">
        <f t="shared" si="373"/>
        <v>1</v>
      </c>
      <c r="AD737" s="6" t="e">
        <f t="shared" si="388"/>
        <v>#N/A</v>
      </c>
      <c r="AE737" s="6" t="e">
        <f t="shared" si="389"/>
        <v>#N/A</v>
      </c>
      <c r="AF737" s="6" t="e">
        <f t="shared" si="374"/>
        <v>#N/A</v>
      </c>
      <c r="AG737" s="6" t="e">
        <f t="shared" si="390"/>
        <v>#N/A</v>
      </c>
      <c r="AH737" s="11" t="str">
        <f t="shared" si="375"/>
        <v xml:space="preserve"> </v>
      </c>
      <c r="AI737" s="6" t="e">
        <f t="shared" si="391"/>
        <v>#N/A</v>
      </c>
      <c r="AJ737" s="6" t="e">
        <f t="shared" si="376"/>
        <v>#N/A</v>
      </c>
      <c r="AK737" s="6" t="e">
        <f t="shared" si="392"/>
        <v>#N/A</v>
      </c>
      <c r="AL737" s="6" t="e">
        <f t="shared" si="363"/>
        <v>#N/A</v>
      </c>
      <c r="AM737" s="6" t="e">
        <f t="shared" si="377"/>
        <v>#N/A</v>
      </c>
      <c r="AN737" s="6" t="e">
        <f t="shared" si="393"/>
        <v>#N/A</v>
      </c>
      <c r="AO737" s="6" t="e">
        <f t="shared" si="364"/>
        <v>#N/A</v>
      </c>
      <c r="AP737" s="6" t="e">
        <f t="shared" si="365"/>
        <v>#N/A</v>
      </c>
      <c r="AQ737" s="6" t="e">
        <f t="shared" si="366"/>
        <v>#N/A</v>
      </c>
      <c r="AR737" s="6">
        <f t="shared" si="378"/>
        <v>0</v>
      </c>
      <c r="AS737" s="6" t="e">
        <f t="shared" si="394"/>
        <v>#N/A</v>
      </c>
      <c r="AT737" s="6" t="str">
        <f t="shared" si="379"/>
        <v/>
      </c>
      <c r="AU737" s="6" t="str">
        <f t="shared" si="380"/>
        <v/>
      </c>
      <c r="AV737" s="6" t="str">
        <f t="shared" si="367"/>
        <v/>
      </c>
      <c r="AW737" s="103"/>
      <c r="BC737" s="3" t="s">
        <v>493</v>
      </c>
    </row>
    <row r="738" spans="1:55" s="12" customFormat="1" ht="13.5" customHeight="1" x14ac:dyDescent="0.2">
      <c r="A738" s="163">
        <v>723</v>
      </c>
      <c r="B738" s="7"/>
      <c r="C738" s="7"/>
      <c r="D738" s="120"/>
      <c r="E738" s="7"/>
      <c r="F738" s="7"/>
      <c r="G738" s="219"/>
      <c r="H738" s="7"/>
      <c r="I738" s="7"/>
      <c r="J738" s="9"/>
      <c r="K738" s="843"/>
      <c r="L738" s="838"/>
      <c r="M738" s="428"/>
      <c r="N738" s="429"/>
      <c r="O738" s="430"/>
      <c r="P738" s="422" t="str">
        <f t="shared" si="381"/>
        <v/>
      </c>
      <c r="Q738" s="422" t="str">
        <f t="shared" si="382"/>
        <v/>
      </c>
      <c r="R738" s="423" t="str">
        <f t="shared" si="383"/>
        <v/>
      </c>
      <c r="S738" s="424" t="str">
        <f t="shared" si="384"/>
        <v/>
      </c>
      <c r="T738" s="425" t="str">
        <f t="shared" si="385"/>
        <v/>
      </c>
      <c r="U738" s="425" t="str">
        <f t="shared" si="386"/>
        <v/>
      </c>
      <c r="V738" s="426" t="str">
        <f t="shared" si="387"/>
        <v/>
      </c>
      <c r="W738" s="38"/>
      <c r="X738" s="29" t="str">
        <f t="shared" si="368"/>
        <v/>
      </c>
      <c r="Y738" s="6" t="e">
        <f t="shared" si="369"/>
        <v>#N/A</v>
      </c>
      <c r="Z738" s="6" t="e">
        <f t="shared" si="370"/>
        <v>#N/A</v>
      </c>
      <c r="AA738" s="6" t="e">
        <f t="shared" si="371"/>
        <v>#N/A</v>
      </c>
      <c r="AB738" s="6" t="str">
        <f t="shared" si="372"/>
        <v/>
      </c>
      <c r="AC738" s="10">
        <f t="shared" si="373"/>
        <v>1</v>
      </c>
      <c r="AD738" s="6" t="e">
        <f t="shared" si="388"/>
        <v>#N/A</v>
      </c>
      <c r="AE738" s="6" t="e">
        <f t="shared" si="389"/>
        <v>#N/A</v>
      </c>
      <c r="AF738" s="6" t="e">
        <f t="shared" si="374"/>
        <v>#N/A</v>
      </c>
      <c r="AG738" s="6" t="e">
        <f t="shared" si="390"/>
        <v>#N/A</v>
      </c>
      <c r="AH738" s="11" t="str">
        <f t="shared" si="375"/>
        <v xml:space="preserve"> </v>
      </c>
      <c r="AI738" s="6" t="e">
        <f t="shared" si="391"/>
        <v>#N/A</v>
      </c>
      <c r="AJ738" s="6" t="e">
        <f t="shared" si="376"/>
        <v>#N/A</v>
      </c>
      <c r="AK738" s="6" t="e">
        <f t="shared" si="392"/>
        <v>#N/A</v>
      </c>
      <c r="AL738" s="6" t="e">
        <f t="shared" si="363"/>
        <v>#N/A</v>
      </c>
      <c r="AM738" s="6" t="e">
        <f t="shared" si="377"/>
        <v>#N/A</v>
      </c>
      <c r="AN738" s="6" t="e">
        <f t="shared" si="393"/>
        <v>#N/A</v>
      </c>
      <c r="AO738" s="6" t="e">
        <f t="shared" si="364"/>
        <v>#N/A</v>
      </c>
      <c r="AP738" s="6" t="e">
        <f t="shared" si="365"/>
        <v>#N/A</v>
      </c>
      <c r="AQ738" s="6" t="e">
        <f t="shared" si="366"/>
        <v>#N/A</v>
      </c>
      <c r="AR738" s="6">
        <f t="shared" si="378"/>
        <v>0</v>
      </c>
      <c r="AS738" s="6" t="e">
        <f t="shared" si="394"/>
        <v>#N/A</v>
      </c>
      <c r="AT738" s="6" t="str">
        <f t="shared" si="379"/>
        <v/>
      </c>
      <c r="AU738" s="6" t="str">
        <f t="shared" si="380"/>
        <v/>
      </c>
      <c r="AV738" s="6" t="str">
        <f t="shared" si="367"/>
        <v/>
      </c>
      <c r="AW738" s="103"/>
      <c r="BC738" s="3" t="s">
        <v>406</v>
      </c>
    </row>
    <row r="739" spans="1:55" s="12" customFormat="1" ht="13.5" customHeight="1" x14ac:dyDescent="0.2">
      <c r="A739" s="163">
        <v>724</v>
      </c>
      <c r="B739" s="7"/>
      <c r="C739" s="7"/>
      <c r="D739" s="120"/>
      <c r="E739" s="7"/>
      <c r="F739" s="7"/>
      <c r="G739" s="219"/>
      <c r="H739" s="7"/>
      <c r="I739" s="7"/>
      <c r="J739" s="9"/>
      <c r="K739" s="843"/>
      <c r="L739" s="838"/>
      <c r="M739" s="428"/>
      <c r="N739" s="429"/>
      <c r="O739" s="430"/>
      <c r="P739" s="422" t="str">
        <f t="shared" si="381"/>
        <v/>
      </c>
      <c r="Q739" s="422" t="str">
        <f t="shared" si="382"/>
        <v/>
      </c>
      <c r="R739" s="423" t="str">
        <f t="shared" si="383"/>
        <v/>
      </c>
      <c r="S739" s="424" t="str">
        <f t="shared" si="384"/>
        <v/>
      </c>
      <c r="T739" s="425" t="str">
        <f t="shared" si="385"/>
        <v/>
      </c>
      <c r="U739" s="425" t="str">
        <f t="shared" si="386"/>
        <v/>
      </c>
      <c r="V739" s="426" t="str">
        <f t="shared" si="387"/>
        <v/>
      </c>
      <c r="W739" s="38"/>
      <c r="X739" s="29" t="str">
        <f t="shared" si="368"/>
        <v/>
      </c>
      <c r="Y739" s="6" t="e">
        <f t="shared" si="369"/>
        <v>#N/A</v>
      </c>
      <c r="Z739" s="6" t="e">
        <f t="shared" si="370"/>
        <v>#N/A</v>
      </c>
      <c r="AA739" s="6" t="e">
        <f t="shared" si="371"/>
        <v>#N/A</v>
      </c>
      <c r="AB739" s="6" t="str">
        <f t="shared" si="372"/>
        <v/>
      </c>
      <c r="AC739" s="10">
        <f t="shared" si="373"/>
        <v>1</v>
      </c>
      <c r="AD739" s="6" t="e">
        <f t="shared" si="388"/>
        <v>#N/A</v>
      </c>
      <c r="AE739" s="6" t="e">
        <f t="shared" si="389"/>
        <v>#N/A</v>
      </c>
      <c r="AF739" s="6" t="e">
        <f t="shared" si="374"/>
        <v>#N/A</v>
      </c>
      <c r="AG739" s="6" t="e">
        <f t="shared" si="390"/>
        <v>#N/A</v>
      </c>
      <c r="AH739" s="11" t="str">
        <f t="shared" si="375"/>
        <v xml:space="preserve"> </v>
      </c>
      <c r="AI739" s="6" t="e">
        <f t="shared" si="391"/>
        <v>#N/A</v>
      </c>
      <c r="AJ739" s="6" t="e">
        <f t="shared" si="376"/>
        <v>#N/A</v>
      </c>
      <c r="AK739" s="6" t="e">
        <f t="shared" si="392"/>
        <v>#N/A</v>
      </c>
      <c r="AL739" s="6" t="e">
        <f t="shared" si="363"/>
        <v>#N/A</v>
      </c>
      <c r="AM739" s="6" t="e">
        <f t="shared" si="377"/>
        <v>#N/A</v>
      </c>
      <c r="AN739" s="6" t="e">
        <f t="shared" si="393"/>
        <v>#N/A</v>
      </c>
      <c r="AO739" s="6" t="e">
        <f t="shared" si="364"/>
        <v>#N/A</v>
      </c>
      <c r="AP739" s="6" t="e">
        <f t="shared" si="365"/>
        <v>#N/A</v>
      </c>
      <c r="AQ739" s="6" t="e">
        <f t="shared" si="366"/>
        <v>#N/A</v>
      </c>
      <c r="AR739" s="6">
        <f t="shared" si="378"/>
        <v>0</v>
      </c>
      <c r="AS739" s="6" t="e">
        <f t="shared" si="394"/>
        <v>#N/A</v>
      </c>
      <c r="AT739" s="6" t="str">
        <f t="shared" si="379"/>
        <v/>
      </c>
      <c r="AU739" s="6" t="str">
        <f t="shared" si="380"/>
        <v/>
      </c>
      <c r="AV739" s="6" t="str">
        <f t="shared" si="367"/>
        <v/>
      </c>
      <c r="AW739" s="103"/>
      <c r="BC739" s="3" t="s">
        <v>402</v>
      </c>
    </row>
    <row r="740" spans="1:55" s="12" customFormat="1" ht="13.5" customHeight="1" x14ac:dyDescent="0.2">
      <c r="A740" s="163">
        <v>725</v>
      </c>
      <c r="B740" s="7"/>
      <c r="C740" s="7"/>
      <c r="D740" s="120"/>
      <c r="E740" s="7"/>
      <c r="F740" s="7"/>
      <c r="G740" s="219"/>
      <c r="H740" s="7"/>
      <c r="I740" s="7"/>
      <c r="J740" s="9"/>
      <c r="K740" s="843"/>
      <c r="L740" s="838"/>
      <c r="M740" s="428"/>
      <c r="N740" s="429"/>
      <c r="O740" s="430"/>
      <c r="P740" s="422" t="str">
        <f t="shared" si="381"/>
        <v/>
      </c>
      <c r="Q740" s="422" t="str">
        <f t="shared" si="382"/>
        <v/>
      </c>
      <c r="R740" s="423" t="str">
        <f t="shared" si="383"/>
        <v/>
      </c>
      <c r="S740" s="424" t="str">
        <f t="shared" si="384"/>
        <v/>
      </c>
      <c r="T740" s="425" t="str">
        <f t="shared" si="385"/>
        <v/>
      </c>
      <c r="U740" s="425" t="str">
        <f t="shared" si="386"/>
        <v/>
      </c>
      <c r="V740" s="426" t="str">
        <f t="shared" si="387"/>
        <v/>
      </c>
      <c r="W740" s="38"/>
      <c r="X740" s="29" t="str">
        <f t="shared" si="368"/>
        <v/>
      </c>
      <c r="Y740" s="6" t="e">
        <f t="shared" si="369"/>
        <v>#N/A</v>
      </c>
      <c r="Z740" s="6" t="e">
        <f t="shared" si="370"/>
        <v>#N/A</v>
      </c>
      <c r="AA740" s="6" t="e">
        <f t="shared" si="371"/>
        <v>#N/A</v>
      </c>
      <c r="AB740" s="6" t="str">
        <f t="shared" si="372"/>
        <v/>
      </c>
      <c r="AC740" s="10">
        <f t="shared" si="373"/>
        <v>1</v>
      </c>
      <c r="AD740" s="6" t="e">
        <f t="shared" si="388"/>
        <v>#N/A</v>
      </c>
      <c r="AE740" s="6" t="e">
        <f t="shared" si="389"/>
        <v>#N/A</v>
      </c>
      <c r="AF740" s="6" t="e">
        <f t="shared" si="374"/>
        <v>#N/A</v>
      </c>
      <c r="AG740" s="6" t="e">
        <f t="shared" si="390"/>
        <v>#N/A</v>
      </c>
      <c r="AH740" s="11" t="str">
        <f t="shared" si="375"/>
        <v xml:space="preserve"> </v>
      </c>
      <c r="AI740" s="6" t="e">
        <f t="shared" si="391"/>
        <v>#N/A</v>
      </c>
      <c r="AJ740" s="6" t="e">
        <f t="shared" si="376"/>
        <v>#N/A</v>
      </c>
      <c r="AK740" s="6" t="e">
        <f t="shared" si="392"/>
        <v>#N/A</v>
      </c>
      <c r="AL740" s="6" t="e">
        <f t="shared" si="363"/>
        <v>#N/A</v>
      </c>
      <c r="AM740" s="6" t="e">
        <f t="shared" si="377"/>
        <v>#N/A</v>
      </c>
      <c r="AN740" s="6" t="e">
        <f t="shared" si="393"/>
        <v>#N/A</v>
      </c>
      <c r="AO740" s="6" t="e">
        <f t="shared" si="364"/>
        <v>#N/A</v>
      </c>
      <c r="AP740" s="6" t="e">
        <f t="shared" si="365"/>
        <v>#N/A</v>
      </c>
      <c r="AQ740" s="6" t="e">
        <f t="shared" si="366"/>
        <v>#N/A</v>
      </c>
      <c r="AR740" s="6">
        <f t="shared" si="378"/>
        <v>0</v>
      </c>
      <c r="AS740" s="6" t="e">
        <f t="shared" si="394"/>
        <v>#N/A</v>
      </c>
      <c r="AT740" s="6" t="str">
        <f t="shared" si="379"/>
        <v/>
      </c>
      <c r="AU740" s="6" t="str">
        <f t="shared" si="380"/>
        <v/>
      </c>
      <c r="AV740" s="6" t="str">
        <f t="shared" si="367"/>
        <v/>
      </c>
      <c r="AW740" s="103"/>
      <c r="BC740" s="3" t="s">
        <v>1557</v>
      </c>
    </row>
    <row r="741" spans="1:55" s="12" customFormat="1" ht="13.5" customHeight="1" x14ac:dyDescent="0.2">
      <c r="A741" s="163">
        <v>726</v>
      </c>
      <c r="B741" s="7"/>
      <c r="C741" s="7"/>
      <c r="D741" s="120"/>
      <c r="E741" s="7"/>
      <c r="F741" s="7"/>
      <c r="G741" s="219"/>
      <c r="H741" s="7"/>
      <c r="I741" s="7"/>
      <c r="J741" s="9"/>
      <c r="K741" s="843"/>
      <c r="L741" s="838"/>
      <c r="M741" s="428"/>
      <c r="N741" s="429"/>
      <c r="O741" s="430"/>
      <c r="P741" s="422" t="str">
        <f t="shared" si="381"/>
        <v/>
      </c>
      <c r="Q741" s="422" t="str">
        <f t="shared" si="382"/>
        <v/>
      </c>
      <c r="R741" s="423" t="str">
        <f t="shared" si="383"/>
        <v/>
      </c>
      <c r="S741" s="424" t="str">
        <f t="shared" si="384"/>
        <v/>
      </c>
      <c r="T741" s="425" t="str">
        <f t="shared" si="385"/>
        <v/>
      </c>
      <c r="U741" s="425" t="str">
        <f t="shared" si="386"/>
        <v/>
      </c>
      <c r="V741" s="426" t="str">
        <f t="shared" si="387"/>
        <v/>
      </c>
      <c r="W741" s="38"/>
      <c r="X741" s="29" t="str">
        <f t="shared" si="368"/>
        <v/>
      </c>
      <c r="Y741" s="6" t="e">
        <f t="shared" si="369"/>
        <v>#N/A</v>
      </c>
      <c r="Z741" s="6" t="e">
        <f t="shared" si="370"/>
        <v>#N/A</v>
      </c>
      <c r="AA741" s="6" t="e">
        <f t="shared" si="371"/>
        <v>#N/A</v>
      </c>
      <c r="AB741" s="6" t="str">
        <f t="shared" si="372"/>
        <v/>
      </c>
      <c r="AC741" s="10">
        <f t="shared" si="373"/>
        <v>1</v>
      </c>
      <c r="AD741" s="6" t="e">
        <f t="shared" si="388"/>
        <v>#N/A</v>
      </c>
      <c r="AE741" s="6" t="e">
        <f t="shared" si="389"/>
        <v>#N/A</v>
      </c>
      <c r="AF741" s="6" t="e">
        <f t="shared" si="374"/>
        <v>#N/A</v>
      </c>
      <c r="AG741" s="6" t="e">
        <f t="shared" si="390"/>
        <v>#N/A</v>
      </c>
      <c r="AH741" s="11" t="str">
        <f t="shared" si="375"/>
        <v xml:space="preserve"> </v>
      </c>
      <c r="AI741" s="6" t="e">
        <f t="shared" si="391"/>
        <v>#N/A</v>
      </c>
      <c r="AJ741" s="6" t="e">
        <f t="shared" si="376"/>
        <v>#N/A</v>
      </c>
      <c r="AK741" s="6" t="e">
        <f t="shared" si="392"/>
        <v>#N/A</v>
      </c>
      <c r="AL741" s="6" t="e">
        <f t="shared" si="363"/>
        <v>#N/A</v>
      </c>
      <c r="AM741" s="6" t="e">
        <f t="shared" si="377"/>
        <v>#N/A</v>
      </c>
      <c r="AN741" s="6" t="e">
        <f t="shared" si="393"/>
        <v>#N/A</v>
      </c>
      <c r="AO741" s="6" t="e">
        <f t="shared" si="364"/>
        <v>#N/A</v>
      </c>
      <c r="AP741" s="6" t="e">
        <f t="shared" si="365"/>
        <v>#N/A</v>
      </c>
      <c r="AQ741" s="6" t="e">
        <f t="shared" si="366"/>
        <v>#N/A</v>
      </c>
      <c r="AR741" s="6">
        <f t="shared" si="378"/>
        <v>0</v>
      </c>
      <c r="AS741" s="6" t="e">
        <f t="shared" si="394"/>
        <v>#N/A</v>
      </c>
      <c r="AT741" s="6" t="str">
        <f t="shared" si="379"/>
        <v/>
      </c>
      <c r="AU741" s="6" t="str">
        <f t="shared" si="380"/>
        <v/>
      </c>
      <c r="AV741" s="6" t="str">
        <f t="shared" si="367"/>
        <v/>
      </c>
      <c r="AW741" s="103"/>
      <c r="BC741" s="3" t="s">
        <v>1623</v>
      </c>
    </row>
    <row r="742" spans="1:55" s="12" customFormat="1" ht="13.5" customHeight="1" x14ac:dyDescent="0.2">
      <c r="A742" s="163">
        <v>727</v>
      </c>
      <c r="B742" s="7"/>
      <c r="C742" s="7"/>
      <c r="D742" s="120"/>
      <c r="E742" s="7"/>
      <c r="F742" s="7"/>
      <c r="G742" s="219"/>
      <c r="H742" s="7"/>
      <c r="I742" s="7"/>
      <c r="J742" s="9"/>
      <c r="K742" s="843"/>
      <c r="L742" s="838"/>
      <c r="M742" s="428"/>
      <c r="N742" s="429"/>
      <c r="O742" s="430"/>
      <c r="P742" s="422" t="str">
        <f t="shared" si="381"/>
        <v/>
      </c>
      <c r="Q742" s="422" t="str">
        <f t="shared" si="382"/>
        <v/>
      </c>
      <c r="R742" s="423" t="str">
        <f t="shared" si="383"/>
        <v/>
      </c>
      <c r="S742" s="424" t="str">
        <f t="shared" si="384"/>
        <v/>
      </c>
      <c r="T742" s="425" t="str">
        <f t="shared" si="385"/>
        <v/>
      </c>
      <c r="U742" s="425" t="str">
        <f t="shared" si="386"/>
        <v/>
      </c>
      <c r="V742" s="426" t="str">
        <f t="shared" si="387"/>
        <v/>
      </c>
      <c r="W742" s="38"/>
      <c r="X742" s="29" t="str">
        <f t="shared" si="368"/>
        <v/>
      </c>
      <c r="Y742" s="6" t="e">
        <f t="shared" si="369"/>
        <v>#N/A</v>
      </c>
      <c r="Z742" s="6" t="e">
        <f t="shared" si="370"/>
        <v>#N/A</v>
      </c>
      <c r="AA742" s="6" t="e">
        <f t="shared" si="371"/>
        <v>#N/A</v>
      </c>
      <c r="AB742" s="6" t="str">
        <f t="shared" si="372"/>
        <v/>
      </c>
      <c r="AC742" s="10">
        <f t="shared" si="373"/>
        <v>1</v>
      </c>
      <c r="AD742" s="6" t="e">
        <f t="shared" si="388"/>
        <v>#N/A</v>
      </c>
      <c r="AE742" s="6" t="e">
        <f t="shared" si="389"/>
        <v>#N/A</v>
      </c>
      <c r="AF742" s="6" t="e">
        <f t="shared" si="374"/>
        <v>#N/A</v>
      </c>
      <c r="AG742" s="6" t="e">
        <f t="shared" si="390"/>
        <v>#N/A</v>
      </c>
      <c r="AH742" s="11" t="str">
        <f t="shared" si="375"/>
        <v xml:space="preserve"> </v>
      </c>
      <c r="AI742" s="6" t="e">
        <f t="shared" si="391"/>
        <v>#N/A</v>
      </c>
      <c r="AJ742" s="6" t="e">
        <f t="shared" si="376"/>
        <v>#N/A</v>
      </c>
      <c r="AK742" s="6" t="e">
        <f t="shared" si="392"/>
        <v>#N/A</v>
      </c>
      <c r="AL742" s="6" t="e">
        <f t="shared" si="363"/>
        <v>#N/A</v>
      </c>
      <c r="AM742" s="6" t="e">
        <f t="shared" si="377"/>
        <v>#N/A</v>
      </c>
      <c r="AN742" s="6" t="e">
        <f t="shared" si="393"/>
        <v>#N/A</v>
      </c>
      <c r="AO742" s="6" t="e">
        <f t="shared" si="364"/>
        <v>#N/A</v>
      </c>
      <c r="AP742" s="6" t="e">
        <f t="shared" si="365"/>
        <v>#N/A</v>
      </c>
      <c r="AQ742" s="6" t="e">
        <f t="shared" si="366"/>
        <v>#N/A</v>
      </c>
      <c r="AR742" s="6">
        <f t="shared" si="378"/>
        <v>0</v>
      </c>
      <c r="AS742" s="6" t="e">
        <f t="shared" si="394"/>
        <v>#N/A</v>
      </c>
      <c r="AT742" s="6" t="str">
        <f t="shared" si="379"/>
        <v/>
      </c>
      <c r="AU742" s="6" t="str">
        <f t="shared" si="380"/>
        <v/>
      </c>
      <c r="AV742" s="6" t="str">
        <f t="shared" si="367"/>
        <v/>
      </c>
      <c r="AW742" s="103"/>
      <c r="BC742" s="3" t="s">
        <v>407</v>
      </c>
    </row>
    <row r="743" spans="1:55" s="12" customFormat="1" ht="13.5" customHeight="1" x14ac:dyDescent="0.2">
      <c r="A743" s="163">
        <v>728</v>
      </c>
      <c r="B743" s="7"/>
      <c r="C743" s="7"/>
      <c r="D743" s="120"/>
      <c r="E743" s="7"/>
      <c r="F743" s="7"/>
      <c r="G743" s="219"/>
      <c r="H743" s="7"/>
      <c r="I743" s="7"/>
      <c r="J743" s="9"/>
      <c r="K743" s="843"/>
      <c r="L743" s="838"/>
      <c r="M743" s="428"/>
      <c r="N743" s="429"/>
      <c r="O743" s="430"/>
      <c r="P743" s="422" t="str">
        <f t="shared" si="381"/>
        <v/>
      </c>
      <c r="Q743" s="422" t="str">
        <f t="shared" si="382"/>
        <v/>
      </c>
      <c r="R743" s="423" t="str">
        <f t="shared" si="383"/>
        <v/>
      </c>
      <c r="S743" s="424" t="str">
        <f t="shared" si="384"/>
        <v/>
      </c>
      <c r="T743" s="425" t="str">
        <f t="shared" si="385"/>
        <v/>
      </c>
      <c r="U743" s="425" t="str">
        <f t="shared" si="386"/>
        <v/>
      </c>
      <c r="V743" s="426" t="str">
        <f t="shared" si="387"/>
        <v/>
      </c>
      <c r="W743" s="38"/>
      <c r="X743" s="29" t="str">
        <f t="shared" si="368"/>
        <v/>
      </c>
      <c r="Y743" s="6" t="e">
        <f t="shared" si="369"/>
        <v>#N/A</v>
      </c>
      <c r="Z743" s="6" t="e">
        <f t="shared" si="370"/>
        <v>#N/A</v>
      </c>
      <c r="AA743" s="6" t="e">
        <f t="shared" si="371"/>
        <v>#N/A</v>
      </c>
      <c r="AB743" s="6" t="str">
        <f t="shared" si="372"/>
        <v/>
      </c>
      <c r="AC743" s="10">
        <f t="shared" si="373"/>
        <v>1</v>
      </c>
      <c r="AD743" s="6" t="e">
        <f t="shared" si="388"/>
        <v>#N/A</v>
      </c>
      <c r="AE743" s="6" t="e">
        <f t="shared" si="389"/>
        <v>#N/A</v>
      </c>
      <c r="AF743" s="6" t="e">
        <f t="shared" si="374"/>
        <v>#N/A</v>
      </c>
      <c r="AG743" s="6" t="e">
        <f t="shared" si="390"/>
        <v>#N/A</v>
      </c>
      <c r="AH743" s="11" t="str">
        <f t="shared" si="375"/>
        <v xml:space="preserve"> </v>
      </c>
      <c r="AI743" s="6" t="e">
        <f t="shared" si="391"/>
        <v>#N/A</v>
      </c>
      <c r="AJ743" s="6" t="e">
        <f t="shared" si="376"/>
        <v>#N/A</v>
      </c>
      <c r="AK743" s="6" t="e">
        <f t="shared" si="392"/>
        <v>#N/A</v>
      </c>
      <c r="AL743" s="6" t="e">
        <f t="shared" si="363"/>
        <v>#N/A</v>
      </c>
      <c r="AM743" s="6" t="e">
        <f t="shared" si="377"/>
        <v>#N/A</v>
      </c>
      <c r="AN743" s="6" t="e">
        <f t="shared" si="393"/>
        <v>#N/A</v>
      </c>
      <c r="AO743" s="6" t="e">
        <f t="shared" si="364"/>
        <v>#N/A</v>
      </c>
      <c r="AP743" s="6" t="e">
        <f t="shared" si="365"/>
        <v>#N/A</v>
      </c>
      <c r="AQ743" s="6" t="e">
        <f t="shared" si="366"/>
        <v>#N/A</v>
      </c>
      <c r="AR743" s="6">
        <f t="shared" si="378"/>
        <v>0</v>
      </c>
      <c r="AS743" s="6" t="e">
        <f t="shared" si="394"/>
        <v>#N/A</v>
      </c>
      <c r="AT743" s="6" t="str">
        <f t="shared" si="379"/>
        <v/>
      </c>
      <c r="AU743" s="6" t="str">
        <f t="shared" si="380"/>
        <v/>
      </c>
      <c r="AV743" s="6" t="str">
        <f t="shared" si="367"/>
        <v/>
      </c>
      <c r="AW743" s="103"/>
      <c r="BC743" s="3" t="s">
        <v>403</v>
      </c>
    </row>
    <row r="744" spans="1:55" s="12" customFormat="1" ht="13.5" customHeight="1" x14ac:dyDescent="0.2">
      <c r="A744" s="163">
        <v>729</v>
      </c>
      <c r="B744" s="7"/>
      <c r="C744" s="7"/>
      <c r="D744" s="120"/>
      <c r="E744" s="7"/>
      <c r="F744" s="7"/>
      <c r="G744" s="219"/>
      <c r="H744" s="7"/>
      <c r="I744" s="7"/>
      <c r="J744" s="9"/>
      <c r="K744" s="843"/>
      <c r="L744" s="838"/>
      <c r="M744" s="428"/>
      <c r="N744" s="429"/>
      <c r="O744" s="430"/>
      <c r="P744" s="422" t="str">
        <f t="shared" si="381"/>
        <v/>
      </c>
      <c r="Q744" s="422" t="str">
        <f t="shared" si="382"/>
        <v/>
      </c>
      <c r="R744" s="423" t="str">
        <f t="shared" si="383"/>
        <v/>
      </c>
      <c r="S744" s="424" t="str">
        <f t="shared" si="384"/>
        <v/>
      </c>
      <c r="T744" s="425" t="str">
        <f t="shared" si="385"/>
        <v/>
      </c>
      <c r="U744" s="425" t="str">
        <f t="shared" si="386"/>
        <v/>
      </c>
      <c r="V744" s="426" t="str">
        <f t="shared" si="387"/>
        <v/>
      </c>
      <c r="W744" s="38"/>
      <c r="X744" s="29" t="str">
        <f t="shared" si="368"/>
        <v/>
      </c>
      <c r="Y744" s="6" t="e">
        <f t="shared" si="369"/>
        <v>#N/A</v>
      </c>
      <c r="Z744" s="6" t="e">
        <f t="shared" si="370"/>
        <v>#N/A</v>
      </c>
      <c r="AA744" s="6" t="e">
        <f t="shared" si="371"/>
        <v>#N/A</v>
      </c>
      <c r="AB744" s="6" t="str">
        <f t="shared" si="372"/>
        <v/>
      </c>
      <c r="AC744" s="10">
        <f t="shared" si="373"/>
        <v>1</v>
      </c>
      <c r="AD744" s="6" t="e">
        <f t="shared" si="388"/>
        <v>#N/A</v>
      </c>
      <c r="AE744" s="6" t="e">
        <f t="shared" si="389"/>
        <v>#N/A</v>
      </c>
      <c r="AF744" s="6" t="e">
        <f t="shared" si="374"/>
        <v>#N/A</v>
      </c>
      <c r="AG744" s="6" t="e">
        <f t="shared" si="390"/>
        <v>#N/A</v>
      </c>
      <c r="AH744" s="11" t="str">
        <f t="shared" si="375"/>
        <v xml:space="preserve"> </v>
      </c>
      <c r="AI744" s="6" t="e">
        <f t="shared" si="391"/>
        <v>#N/A</v>
      </c>
      <c r="AJ744" s="6" t="e">
        <f t="shared" si="376"/>
        <v>#N/A</v>
      </c>
      <c r="AK744" s="6" t="e">
        <f t="shared" si="392"/>
        <v>#N/A</v>
      </c>
      <c r="AL744" s="6" t="e">
        <f t="shared" si="363"/>
        <v>#N/A</v>
      </c>
      <c r="AM744" s="6" t="e">
        <f t="shared" si="377"/>
        <v>#N/A</v>
      </c>
      <c r="AN744" s="6" t="e">
        <f t="shared" si="393"/>
        <v>#N/A</v>
      </c>
      <c r="AO744" s="6" t="e">
        <f t="shared" si="364"/>
        <v>#N/A</v>
      </c>
      <c r="AP744" s="6" t="e">
        <f t="shared" si="365"/>
        <v>#N/A</v>
      </c>
      <c r="AQ744" s="6" t="e">
        <f t="shared" si="366"/>
        <v>#N/A</v>
      </c>
      <c r="AR744" s="6">
        <f t="shared" si="378"/>
        <v>0</v>
      </c>
      <c r="AS744" s="6" t="e">
        <f t="shared" si="394"/>
        <v>#N/A</v>
      </c>
      <c r="AT744" s="6" t="str">
        <f t="shared" si="379"/>
        <v/>
      </c>
      <c r="AU744" s="6" t="str">
        <f t="shared" si="380"/>
        <v/>
      </c>
      <c r="AV744" s="6" t="str">
        <f t="shared" si="367"/>
        <v/>
      </c>
      <c r="AW744" s="103"/>
      <c r="BC744" s="3" t="s">
        <v>408</v>
      </c>
    </row>
    <row r="745" spans="1:55" s="12" customFormat="1" ht="13.5" customHeight="1" x14ac:dyDescent="0.2">
      <c r="A745" s="163">
        <v>730</v>
      </c>
      <c r="B745" s="7"/>
      <c r="C745" s="7"/>
      <c r="D745" s="120"/>
      <c r="E745" s="7"/>
      <c r="F745" s="7"/>
      <c r="G745" s="219"/>
      <c r="H745" s="7"/>
      <c r="I745" s="7"/>
      <c r="J745" s="9"/>
      <c r="K745" s="843"/>
      <c r="L745" s="838"/>
      <c r="M745" s="428"/>
      <c r="N745" s="429"/>
      <c r="O745" s="430"/>
      <c r="P745" s="422" t="str">
        <f t="shared" si="381"/>
        <v/>
      </c>
      <c r="Q745" s="422" t="str">
        <f t="shared" si="382"/>
        <v/>
      </c>
      <c r="R745" s="423" t="str">
        <f t="shared" si="383"/>
        <v/>
      </c>
      <c r="S745" s="424" t="str">
        <f t="shared" si="384"/>
        <v/>
      </c>
      <c r="T745" s="425" t="str">
        <f t="shared" si="385"/>
        <v/>
      </c>
      <c r="U745" s="425" t="str">
        <f t="shared" si="386"/>
        <v/>
      </c>
      <c r="V745" s="426" t="str">
        <f t="shared" si="387"/>
        <v/>
      </c>
      <c r="W745" s="38"/>
      <c r="X745" s="29" t="str">
        <f t="shared" si="368"/>
        <v/>
      </c>
      <c r="Y745" s="6" t="e">
        <f t="shared" si="369"/>
        <v>#N/A</v>
      </c>
      <c r="Z745" s="6" t="e">
        <f t="shared" si="370"/>
        <v>#N/A</v>
      </c>
      <c r="AA745" s="6" t="e">
        <f t="shared" si="371"/>
        <v>#N/A</v>
      </c>
      <c r="AB745" s="6" t="str">
        <f t="shared" si="372"/>
        <v/>
      </c>
      <c r="AC745" s="10">
        <f t="shared" si="373"/>
        <v>1</v>
      </c>
      <c r="AD745" s="6" t="e">
        <f t="shared" si="388"/>
        <v>#N/A</v>
      </c>
      <c r="AE745" s="6" t="e">
        <f t="shared" si="389"/>
        <v>#N/A</v>
      </c>
      <c r="AF745" s="6" t="e">
        <f t="shared" si="374"/>
        <v>#N/A</v>
      </c>
      <c r="AG745" s="6" t="e">
        <f t="shared" si="390"/>
        <v>#N/A</v>
      </c>
      <c r="AH745" s="11" t="str">
        <f t="shared" si="375"/>
        <v xml:space="preserve"> </v>
      </c>
      <c r="AI745" s="6" t="e">
        <f t="shared" si="391"/>
        <v>#N/A</v>
      </c>
      <c r="AJ745" s="6" t="e">
        <f t="shared" si="376"/>
        <v>#N/A</v>
      </c>
      <c r="AK745" s="6" t="e">
        <f t="shared" si="392"/>
        <v>#N/A</v>
      </c>
      <c r="AL745" s="6" t="e">
        <f t="shared" si="363"/>
        <v>#N/A</v>
      </c>
      <c r="AM745" s="6" t="e">
        <f t="shared" si="377"/>
        <v>#N/A</v>
      </c>
      <c r="AN745" s="6" t="e">
        <f t="shared" si="393"/>
        <v>#N/A</v>
      </c>
      <c r="AO745" s="6" t="e">
        <f t="shared" si="364"/>
        <v>#N/A</v>
      </c>
      <c r="AP745" s="6" t="e">
        <f t="shared" si="365"/>
        <v>#N/A</v>
      </c>
      <c r="AQ745" s="6" t="e">
        <f t="shared" si="366"/>
        <v>#N/A</v>
      </c>
      <c r="AR745" s="6">
        <f t="shared" si="378"/>
        <v>0</v>
      </c>
      <c r="AS745" s="6" t="e">
        <f t="shared" si="394"/>
        <v>#N/A</v>
      </c>
      <c r="AT745" s="6" t="str">
        <f t="shared" si="379"/>
        <v/>
      </c>
      <c r="AU745" s="6" t="str">
        <f t="shared" si="380"/>
        <v/>
      </c>
      <c r="AV745" s="6" t="str">
        <f t="shared" si="367"/>
        <v/>
      </c>
      <c r="AW745" s="103"/>
      <c r="BC745" s="3" t="s">
        <v>404</v>
      </c>
    </row>
    <row r="746" spans="1:55" s="12" customFormat="1" ht="13.5" customHeight="1" x14ac:dyDescent="0.2">
      <c r="A746" s="163">
        <v>731</v>
      </c>
      <c r="B746" s="7"/>
      <c r="C746" s="7"/>
      <c r="D746" s="120"/>
      <c r="E746" s="7"/>
      <c r="F746" s="7"/>
      <c r="G746" s="219"/>
      <c r="H746" s="7"/>
      <c r="I746" s="7"/>
      <c r="J746" s="9"/>
      <c r="K746" s="843"/>
      <c r="L746" s="838"/>
      <c r="M746" s="428"/>
      <c r="N746" s="429"/>
      <c r="O746" s="430"/>
      <c r="P746" s="422" t="str">
        <f t="shared" si="381"/>
        <v/>
      </c>
      <c r="Q746" s="422" t="str">
        <f t="shared" si="382"/>
        <v/>
      </c>
      <c r="R746" s="423" t="str">
        <f t="shared" si="383"/>
        <v/>
      </c>
      <c r="S746" s="424" t="str">
        <f t="shared" si="384"/>
        <v/>
      </c>
      <c r="T746" s="425" t="str">
        <f t="shared" si="385"/>
        <v/>
      </c>
      <c r="U746" s="425" t="str">
        <f t="shared" si="386"/>
        <v/>
      </c>
      <c r="V746" s="426" t="str">
        <f t="shared" si="387"/>
        <v/>
      </c>
      <c r="W746" s="38"/>
      <c r="X746" s="29" t="str">
        <f t="shared" si="368"/>
        <v/>
      </c>
      <c r="Y746" s="6" t="e">
        <f t="shared" si="369"/>
        <v>#N/A</v>
      </c>
      <c r="Z746" s="6" t="e">
        <f t="shared" si="370"/>
        <v>#N/A</v>
      </c>
      <c r="AA746" s="6" t="e">
        <f t="shared" si="371"/>
        <v>#N/A</v>
      </c>
      <c r="AB746" s="6" t="str">
        <f t="shared" si="372"/>
        <v/>
      </c>
      <c r="AC746" s="10">
        <f t="shared" si="373"/>
        <v>1</v>
      </c>
      <c r="AD746" s="6" t="e">
        <f t="shared" si="388"/>
        <v>#N/A</v>
      </c>
      <c r="AE746" s="6" t="e">
        <f t="shared" si="389"/>
        <v>#N/A</v>
      </c>
      <c r="AF746" s="6" t="e">
        <f t="shared" si="374"/>
        <v>#N/A</v>
      </c>
      <c r="AG746" s="6" t="e">
        <f t="shared" si="390"/>
        <v>#N/A</v>
      </c>
      <c r="AH746" s="11" t="str">
        <f t="shared" si="375"/>
        <v xml:space="preserve"> </v>
      </c>
      <c r="AI746" s="6" t="e">
        <f t="shared" si="391"/>
        <v>#N/A</v>
      </c>
      <c r="AJ746" s="6" t="e">
        <f t="shared" si="376"/>
        <v>#N/A</v>
      </c>
      <c r="AK746" s="6" t="e">
        <f t="shared" si="392"/>
        <v>#N/A</v>
      </c>
      <c r="AL746" s="6" t="e">
        <f t="shared" si="363"/>
        <v>#N/A</v>
      </c>
      <c r="AM746" s="6" t="e">
        <f t="shared" si="377"/>
        <v>#N/A</v>
      </c>
      <c r="AN746" s="6" t="e">
        <f t="shared" si="393"/>
        <v>#N/A</v>
      </c>
      <c r="AO746" s="6" t="e">
        <f t="shared" si="364"/>
        <v>#N/A</v>
      </c>
      <c r="AP746" s="6" t="e">
        <f t="shared" si="365"/>
        <v>#N/A</v>
      </c>
      <c r="AQ746" s="6" t="e">
        <f t="shared" si="366"/>
        <v>#N/A</v>
      </c>
      <c r="AR746" s="6">
        <f t="shared" si="378"/>
        <v>0</v>
      </c>
      <c r="AS746" s="6" t="e">
        <f t="shared" si="394"/>
        <v>#N/A</v>
      </c>
      <c r="AT746" s="6" t="str">
        <f t="shared" si="379"/>
        <v/>
      </c>
      <c r="AU746" s="6" t="str">
        <f t="shared" si="380"/>
        <v/>
      </c>
      <c r="AV746" s="6" t="str">
        <f t="shared" si="367"/>
        <v/>
      </c>
      <c r="AW746" s="103"/>
      <c r="BC746" s="3" t="s">
        <v>1268</v>
      </c>
    </row>
    <row r="747" spans="1:55" s="12" customFormat="1" ht="13.5" customHeight="1" x14ac:dyDescent="0.2">
      <c r="A747" s="163">
        <v>732</v>
      </c>
      <c r="B747" s="7"/>
      <c r="C747" s="7"/>
      <c r="D747" s="120"/>
      <c r="E747" s="7"/>
      <c r="F747" s="7"/>
      <c r="G747" s="219"/>
      <c r="H747" s="7"/>
      <c r="I747" s="7"/>
      <c r="J747" s="9"/>
      <c r="K747" s="843"/>
      <c r="L747" s="838"/>
      <c r="M747" s="428"/>
      <c r="N747" s="429"/>
      <c r="O747" s="430"/>
      <c r="P747" s="422" t="str">
        <f t="shared" si="381"/>
        <v/>
      </c>
      <c r="Q747" s="422" t="str">
        <f t="shared" si="382"/>
        <v/>
      </c>
      <c r="R747" s="423" t="str">
        <f t="shared" si="383"/>
        <v/>
      </c>
      <c r="S747" s="424" t="str">
        <f t="shared" si="384"/>
        <v/>
      </c>
      <c r="T747" s="425" t="str">
        <f t="shared" si="385"/>
        <v/>
      </c>
      <c r="U747" s="425" t="str">
        <f t="shared" si="386"/>
        <v/>
      </c>
      <c r="V747" s="426" t="str">
        <f t="shared" si="387"/>
        <v/>
      </c>
      <c r="W747" s="38"/>
      <c r="X747" s="29" t="str">
        <f t="shared" si="368"/>
        <v/>
      </c>
      <c r="Y747" s="6" t="e">
        <f t="shared" si="369"/>
        <v>#N/A</v>
      </c>
      <c r="Z747" s="6" t="e">
        <f t="shared" si="370"/>
        <v>#N/A</v>
      </c>
      <c r="AA747" s="6" t="e">
        <f t="shared" si="371"/>
        <v>#N/A</v>
      </c>
      <c r="AB747" s="6" t="str">
        <f t="shared" si="372"/>
        <v/>
      </c>
      <c r="AC747" s="10">
        <f t="shared" si="373"/>
        <v>1</v>
      </c>
      <c r="AD747" s="6" t="e">
        <f t="shared" si="388"/>
        <v>#N/A</v>
      </c>
      <c r="AE747" s="6" t="e">
        <f t="shared" si="389"/>
        <v>#N/A</v>
      </c>
      <c r="AF747" s="6" t="e">
        <f t="shared" si="374"/>
        <v>#N/A</v>
      </c>
      <c r="AG747" s="6" t="e">
        <f t="shared" si="390"/>
        <v>#N/A</v>
      </c>
      <c r="AH747" s="11" t="str">
        <f t="shared" si="375"/>
        <v xml:space="preserve"> </v>
      </c>
      <c r="AI747" s="6" t="e">
        <f t="shared" si="391"/>
        <v>#N/A</v>
      </c>
      <c r="AJ747" s="6" t="e">
        <f t="shared" si="376"/>
        <v>#N/A</v>
      </c>
      <c r="AK747" s="6" t="e">
        <f t="shared" si="392"/>
        <v>#N/A</v>
      </c>
      <c r="AL747" s="6" t="e">
        <f t="shared" si="363"/>
        <v>#N/A</v>
      </c>
      <c r="AM747" s="6" t="e">
        <f t="shared" si="377"/>
        <v>#N/A</v>
      </c>
      <c r="AN747" s="6" t="e">
        <f t="shared" si="393"/>
        <v>#N/A</v>
      </c>
      <c r="AO747" s="6" t="e">
        <f t="shared" si="364"/>
        <v>#N/A</v>
      </c>
      <c r="AP747" s="6" t="e">
        <f t="shared" si="365"/>
        <v>#N/A</v>
      </c>
      <c r="AQ747" s="6" t="e">
        <f t="shared" si="366"/>
        <v>#N/A</v>
      </c>
      <c r="AR747" s="6">
        <f t="shared" si="378"/>
        <v>0</v>
      </c>
      <c r="AS747" s="6" t="e">
        <f t="shared" si="394"/>
        <v>#N/A</v>
      </c>
      <c r="AT747" s="6" t="str">
        <f t="shared" si="379"/>
        <v/>
      </c>
      <c r="AU747" s="6" t="str">
        <f t="shared" si="380"/>
        <v/>
      </c>
      <c r="AV747" s="6" t="str">
        <f t="shared" si="367"/>
        <v/>
      </c>
      <c r="AW747" s="103"/>
      <c r="BC747" s="3" t="s">
        <v>1269</v>
      </c>
    </row>
    <row r="748" spans="1:55" s="12" customFormat="1" ht="13.5" customHeight="1" x14ac:dyDescent="0.2">
      <c r="A748" s="163">
        <v>733</v>
      </c>
      <c r="B748" s="7"/>
      <c r="C748" s="7"/>
      <c r="D748" s="120"/>
      <c r="E748" s="7"/>
      <c r="F748" s="7"/>
      <c r="G748" s="219"/>
      <c r="H748" s="7"/>
      <c r="I748" s="7"/>
      <c r="J748" s="9"/>
      <c r="K748" s="843"/>
      <c r="L748" s="838"/>
      <c r="M748" s="428"/>
      <c r="N748" s="429"/>
      <c r="O748" s="430"/>
      <c r="P748" s="422" t="str">
        <f t="shared" si="381"/>
        <v/>
      </c>
      <c r="Q748" s="422" t="str">
        <f t="shared" si="382"/>
        <v/>
      </c>
      <c r="R748" s="423" t="str">
        <f t="shared" si="383"/>
        <v/>
      </c>
      <c r="S748" s="424" t="str">
        <f t="shared" si="384"/>
        <v/>
      </c>
      <c r="T748" s="425" t="str">
        <f t="shared" si="385"/>
        <v/>
      </c>
      <c r="U748" s="425" t="str">
        <f t="shared" si="386"/>
        <v/>
      </c>
      <c r="V748" s="426" t="str">
        <f t="shared" si="387"/>
        <v/>
      </c>
      <c r="W748" s="38"/>
      <c r="X748" s="29" t="str">
        <f t="shared" si="368"/>
        <v/>
      </c>
      <c r="Y748" s="6" t="e">
        <f t="shared" si="369"/>
        <v>#N/A</v>
      </c>
      <c r="Z748" s="6" t="e">
        <f t="shared" si="370"/>
        <v>#N/A</v>
      </c>
      <c r="AA748" s="6" t="e">
        <f t="shared" si="371"/>
        <v>#N/A</v>
      </c>
      <c r="AB748" s="6" t="str">
        <f t="shared" si="372"/>
        <v/>
      </c>
      <c r="AC748" s="10">
        <f t="shared" si="373"/>
        <v>1</v>
      </c>
      <c r="AD748" s="6" t="e">
        <f t="shared" si="388"/>
        <v>#N/A</v>
      </c>
      <c r="AE748" s="6" t="e">
        <f t="shared" si="389"/>
        <v>#N/A</v>
      </c>
      <c r="AF748" s="6" t="e">
        <f t="shared" si="374"/>
        <v>#N/A</v>
      </c>
      <c r="AG748" s="6" t="e">
        <f t="shared" si="390"/>
        <v>#N/A</v>
      </c>
      <c r="AH748" s="11" t="str">
        <f t="shared" si="375"/>
        <v xml:space="preserve"> </v>
      </c>
      <c r="AI748" s="6" t="e">
        <f t="shared" si="391"/>
        <v>#N/A</v>
      </c>
      <c r="AJ748" s="6" t="e">
        <f t="shared" si="376"/>
        <v>#N/A</v>
      </c>
      <c r="AK748" s="6" t="e">
        <f t="shared" si="392"/>
        <v>#N/A</v>
      </c>
      <c r="AL748" s="6" t="e">
        <f t="shared" si="363"/>
        <v>#N/A</v>
      </c>
      <c r="AM748" s="6" t="e">
        <f t="shared" si="377"/>
        <v>#N/A</v>
      </c>
      <c r="AN748" s="6" t="e">
        <f t="shared" si="393"/>
        <v>#N/A</v>
      </c>
      <c r="AO748" s="6" t="e">
        <f t="shared" si="364"/>
        <v>#N/A</v>
      </c>
      <c r="AP748" s="6" t="e">
        <f t="shared" si="365"/>
        <v>#N/A</v>
      </c>
      <c r="AQ748" s="6" t="e">
        <f t="shared" si="366"/>
        <v>#N/A</v>
      </c>
      <c r="AR748" s="6">
        <f t="shared" si="378"/>
        <v>0</v>
      </c>
      <c r="AS748" s="6" t="e">
        <f t="shared" si="394"/>
        <v>#N/A</v>
      </c>
      <c r="AT748" s="6" t="str">
        <f t="shared" si="379"/>
        <v/>
      </c>
      <c r="AU748" s="6" t="str">
        <f t="shared" si="380"/>
        <v/>
      </c>
      <c r="AV748" s="6" t="str">
        <f t="shared" si="367"/>
        <v/>
      </c>
      <c r="AW748" s="103"/>
      <c r="BC748" s="3" t="s">
        <v>597</v>
      </c>
    </row>
    <row r="749" spans="1:55" s="12" customFormat="1" ht="13.5" customHeight="1" x14ac:dyDescent="0.2">
      <c r="A749" s="163">
        <v>734</v>
      </c>
      <c r="B749" s="7"/>
      <c r="C749" s="7"/>
      <c r="D749" s="120"/>
      <c r="E749" s="7"/>
      <c r="F749" s="7"/>
      <c r="G749" s="219"/>
      <c r="H749" s="7"/>
      <c r="I749" s="7"/>
      <c r="J749" s="9"/>
      <c r="K749" s="843"/>
      <c r="L749" s="838"/>
      <c r="M749" s="428"/>
      <c r="N749" s="429"/>
      <c r="O749" s="430"/>
      <c r="P749" s="422" t="str">
        <f t="shared" si="381"/>
        <v/>
      </c>
      <c r="Q749" s="422" t="str">
        <f t="shared" si="382"/>
        <v/>
      </c>
      <c r="R749" s="423" t="str">
        <f t="shared" si="383"/>
        <v/>
      </c>
      <c r="S749" s="424" t="str">
        <f t="shared" si="384"/>
        <v/>
      </c>
      <c r="T749" s="425" t="str">
        <f t="shared" si="385"/>
        <v/>
      </c>
      <c r="U749" s="425" t="str">
        <f t="shared" si="386"/>
        <v/>
      </c>
      <c r="V749" s="426" t="str">
        <f t="shared" si="387"/>
        <v/>
      </c>
      <c r="W749" s="38"/>
      <c r="X749" s="29" t="str">
        <f t="shared" si="368"/>
        <v/>
      </c>
      <c r="Y749" s="6" t="e">
        <f t="shared" si="369"/>
        <v>#N/A</v>
      </c>
      <c r="Z749" s="6" t="e">
        <f t="shared" si="370"/>
        <v>#N/A</v>
      </c>
      <c r="AA749" s="6" t="e">
        <f t="shared" si="371"/>
        <v>#N/A</v>
      </c>
      <c r="AB749" s="6" t="str">
        <f t="shared" si="372"/>
        <v/>
      </c>
      <c r="AC749" s="10">
        <f t="shared" si="373"/>
        <v>1</v>
      </c>
      <c r="AD749" s="6" t="e">
        <f t="shared" si="388"/>
        <v>#N/A</v>
      </c>
      <c r="AE749" s="6" t="e">
        <f t="shared" si="389"/>
        <v>#N/A</v>
      </c>
      <c r="AF749" s="6" t="e">
        <f t="shared" si="374"/>
        <v>#N/A</v>
      </c>
      <c r="AG749" s="6" t="e">
        <f t="shared" si="390"/>
        <v>#N/A</v>
      </c>
      <c r="AH749" s="11" t="str">
        <f t="shared" si="375"/>
        <v xml:space="preserve"> </v>
      </c>
      <c r="AI749" s="6" t="e">
        <f t="shared" si="391"/>
        <v>#N/A</v>
      </c>
      <c r="AJ749" s="6" t="e">
        <f t="shared" si="376"/>
        <v>#N/A</v>
      </c>
      <c r="AK749" s="6" t="e">
        <f t="shared" si="392"/>
        <v>#N/A</v>
      </c>
      <c r="AL749" s="6" t="e">
        <f t="shared" si="363"/>
        <v>#N/A</v>
      </c>
      <c r="AM749" s="6" t="e">
        <f t="shared" si="377"/>
        <v>#N/A</v>
      </c>
      <c r="AN749" s="6" t="e">
        <f t="shared" si="393"/>
        <v>#N/A</v>
      </c>
      <c r="AO749" s="6" t="e">
        <f t="shared" si="364"/>
        <v>#N/A</v>
      </c>
      <c r="AP749" s="6" t="e">
        <f t="shared" si="365"/>
        <v>#N/A</v>
      </c>
      <c r="AQ749" s="6" t="e">
        <f t="shared" si="366"/>
        <v>#N/A</v>
      </c>
      <c r="AR749" s="6">
        <f t="shared" si="378"/>
        <v>0</v>
      </c>
      <c r="AS749" s="6" t="e">
        <f t="shared" si="394"/>
        <v>#N/A</v>
      </c>
      <c r="AT749" s="6" t="str">
        <f t="shared" si="379"/>
        <v/>
      </c>
      <c r="AU749" s="6" t="str">
        <f t="shared" si="380"/>
        <v/>
      </c>
      <c r="AV749" s="6" t="str">
        <f t="shared" si="367"/>
        <v/>
      </c>
      <c r="AW749" s="103"/>
      <c r="BC749" s="72" t="s">
        <v>598</v>
      </c>
    </row>
    <row r="750" spans="1:55" s="12" customFormat="1" ht="13.5" customHeight="1" x14ac:dyDescent="0.2">
      <c r="A750" s="163">
        <v>735</v>
      </c>
      <c r="B750" s="7"/>
      <c r="C750" s="7"/>
      <c r="D750" s="120"/>
      <c r="E750" s="7"/>
      <c r="F750" s="7"/>
      <c r="G750" s="219"/>
      <c r="H750" s="7"/>
      <c r="I750" s="7"/>
      <c r="J750" s="9"/>
      <c r="K750" s="843"/>
      <c r="L750" s="838"/>
      <c r="M750" s="428"/>
      <c r="N750" s="429"/>
      <c r="O750" s="430"/>
      <c r="P750" s="422" t="str">
        <f t="shared" si="381"/>
        <v/>
      </c>
      <c r="Q750" s="422" t="str">
        <f t="shared" si="382"/>
        <v/>
      </c>
      <c r="R750" s="423" t="str">
        <f t="shared" si="383"/>
        <v/>
      </c>
      <c r="S750" s="424" t="str">
        <f t="shared" si="384"/>
        <v/>
      </c>
      <c r="T750" s="425" t="str">
        <f t="shared" si="385"/>
        <v/>
      </c>
      <c r="U750" s="425" t="str">
        <f t="shared" si="386"/>
        <v/>
      </c>
      <c r="V750" s="426" t="str">
        <f t="shared" si="387"/>
        <v/>
      </c>
      <c r="W750" s="38"/>
      <c r="X750" s="29" t="str">
        <f t="shared" si="368"/>
        <v/>
      </c>
      <c r="Y750" s="6" t="e">
        <f t="shared" si="369"/>
        <v>#N/A</v>
      </c>
      <c r="Z750" s="6" t="e">
        <f t="shared" si="370"/>
        <v>#N/A</v>
      </c>
      <c r="AA750" s="6" t="e">
        <f t="shared" si="371"/>
        <v>#N/A</v>
      </c>
      <c r="AB750" s="6" t="str">
        <f t="shared" si="372"/>
        <v/>
      </c>
      <c r="AC750" s="10">
        <f t="shared" si="373"/>
        <v>1</v>
      </c>
      <c r="AD750" s="6" t="e">
        <f t="shared" si="388"/>
        <v>#N/A</v>
      </c>
      <c r="AE750" s="6" t="e">
        <f t="shared" si="389"/>
        <v>#N/A</v>
      </c>
      <c r="AF750" s="6" t="e">
        <f t="shared" si="374"/>
        <v>#N/A</v>
      </c>
      <c r="AG750" s="6" t="e">
        <f t="shared" si="390"/>
        <v>#N/A</v>
      </c>
      <c r="AH750" s="11" t="str">
        <f t="shared" si="375"/>
        <v xml:space="preserve"> </v>
      </c>
      <c r="AI750" s="6" t="e">
        <f t="shared" si="391"/>
        <v>#N/A</v>
      </c>
      <c r="AJ750" s="6" t="e">
        <f t="shared" si="376"/>
        <v>#N/A</v>
      </c>
      <c r="AK750" s="6" t="e">
        <f t="shared" si="392"/>
        <v>#N/A</v>
      </c>
      <c r="AL750" s="6" t="e">
        <f t="shared" si="363"/>
        <v>#N/A</v>
      </c>
      <c r="AM750" s="6" t="e">
        <f t="shared" si="377"/>
        <v>#N/A</v>
      </c>
      <c r="AN750" s="6" t="e">
        <f t="shared" si="393"/>
        <v>#N/A</v>
      </c>
      <c r="AO750" s="6" t="e">
        <f t="shared" si="364"/>
        <v>#N/A</v>
      </c>
      <c r="AP750" s="6" t="e">
        <f t="shared" si="365"/>
        <v>#N/A</v>
      </c>
      <c r="AQ750" s="6" t="e">
        <f t="shared" si="366"/>
        <v>#N/A</v>
      </c>
      <c r="AR750" s="6">
        <f t="shared" si="378"/>
        <v>0</v>
      </c>
      <c r="AS750" s="6" t="e">
        <f t="shared" si="394"/>
        <v>#N/A</v>
      </c>
      <c r="AT750" s="6" t="str">
        <f t="shared" si="379"/>
        <v/>
      </c>
      <c r="AU750" s="6" t="str">
        <f t="shared" si="380"/>
        <v/>
      </c>
      <c r="AV750" s="6" t="str">
        <f t="shared" si="367"/>
        <v/>
      </c>
      <c r="AW750" s="103"/>
      <c r="BC750" s="72" t="s">
        <v>599</v>
      </c>
    </row>
    <row r="751" spans="1:55" s="12" customFormat="1" ht="13.5" customHeight="1" x14ac:dyDescent="0.2">
      <c r="A751" s="163">
        <v>736</v>
      </c>
      <c r="B751" s="7"/>
      <c r="C751" s="7"/>
      <c r="D751" s="120"/>
      <c r="E751" s="7"/>
      <c r="F751" s="7"/>
      <c r="G751" s="219"/>
      <c r="H751" s="7"/>
      <c r="I751" s="7"/>
      <c r="J751" s="9"/>
      <c r="K751" s="843"/>
      <c r="L751" s="838"/>
      <c r="M751" s="428"/>
      <c r="N751" s="429"/>
      <c r="O751" s="430"/>
      <c r="P751" s="422" t="str">
        <f t="shared" si="381"/>
        <v/>
      </c>
      <c r="Q751" s="422" t="str">
        <f t="shared" si="382"/>
        <v/>
      </c>
      <c r="R751" s="423" t="str">
        <f t="shared" si="383"/>
        <v/>
      </c>
      <c r="S751" s="424" t="str">
        <f t="shared" si="384"/>
        <v/>
      </c>
      <c r="T751" s="425" t="str">
        <f t="shared" si="385"/>
        <v/>
      </c>
      <c r="U751" s="425" t="str">
        <f t="shared" si="386"/>
        <v/>
      </c>
      <c r="V751" s="426" t="str">
        <f t="shared" si="387"/>
        <v/>
      </c>
      <c r="W751" s="38"/>
      <c r="X751" s="29" t="str">
        <f t="shared" si="368"/>
        <v/>
      </c>
      <c r="Y751" s="6" t="e">
        <f t="shared" si="369"/>
        <v>#N/A</v>
      </c>
      <c r="Z751" s="6" t="e">
        <f t="shared" si="370"/>
        <v>#N/A</v>
      </c>
      <c r="AA751" s="6" t="e">
        <f t="shared" si="371"/>
        <v>#N/A</v>
      </c>
      <c r="AB751" s="6" t="str">
        <f t="shared" si="372"/>
        <v/>
      </c>
      <c r="AC751" s="10">
        <f t="shared" si="373"/>
        <v>1</v>
      </c>
      <c r="AD751" s="6" t="e">
        <f t="shared" si="388"/>
        <v>#N/A</v>
      </c>
      <c r="AE751" s="6" t="e">
        <f t="shared" si="389"/>
        <v>#N/A</v>
      </c>
      <c r="AF751" s="6" t="e">
        <f t="shared" si="374"/>
        <v>#N/A</v>
      </c>
      <c r="AG751" s="6" t="e">
        <f t="shared" si="390"/>
        <v>#N/A</v>
      </c>
      <c r="AH751" s="11" t="str">
        <f t="shared" si="375"/>
        <v xml:space="preserve"> </v>
      </c>
      <c r="AI751" s="6" t="e">
        <f t="shared" si="391"/>
        <v>#N/A</v>
      </c>
      <c r="AJ751" s="6" t="e">
        <f t="shared" si="376"/>
        <v>#N/A</v>
      </c>
      <c r="AK751" s="6" t="e">
        <f t="shared" si="392"/>
        <v>#N/A</v>
      </c>
      <c r="AL751" s="6" t="e">
        <f t="shared" si="363"/>
        <v>#N/A</v>
      </c>
      <c r="AM751" s="6" t="e">
        <f t="shared" si="377"/>
        <v>#N/A</v>
      </c>
      <c r="AN751" s="6" t="e">
        <f t="shared" si="393"/>
        <v>#N/A</v>
      </c>
      <c r="AO751" s="6" t="e">
        <f t="shared" si="364"/>
        <v>#N/A</v>
      </c>
      <c r="AP751" s="6" t="e">
        <f t="shared" si="365"/>
        <v>#N/A</v>
      </c>
      <c r="AQ751" s="6" t="e">
        <f t="shared" si="366"/>
        <v>#N/A</v>
      </c>
      <c r="AR751" s="6">
        <f t="shared" si="378"/>
        <v>0</v>
      </c>
      <c r="AS751" s="6" t="e">
        <f t="shared" si="394"/>
        <v>#N/A</v>
      </c>
      <c r="AT751" s="6" t="str">
        <f t="shared" si="379"/>
        <v/>
      </c>
      <c r="AU751" s="6" t="str">
        <f t="shared" si="380"/>
        <v/>
      </c>
      <c r="AV751" s="6" t="str">
        <f t="shared" si="367"/>
        <v/>
      </c>
      <c r="AW751" s="103"/>
      <c r="BC751" s="72" t="s">
        <v>600</v>
      </c>
    </row>
    <row r="752" spans="1:55" s="12" customFormat="1" ht="13.5" customHeight="1" x14ac:dyDescent="0.2">
      <c r="A752" s="163">
        <v>737</v>
      </c>
      <c r="B752" s="7"/>
      <c r="C752" s="7"/>
      <c r="D752" s="120"/>
      <c r="E752" s="7"/>
      <c r="F752" s="7"/>
      <c r="G752" s="219"/>
      <c r="H752" s="7"/>
      <c r="I752" s="7"/>
      <c r="J752" s="9"/>
      <c r="K752" s="843"/>
      <c r="L752" s="838"/>
      <c r="M752" s="428"/>
      <c r="N752" s="429"/>
      <c r="O752" s="430"/>
      <c r="P752" s="422" t="str">
        <f t="shared" si="381"/>
        <v/>
      </c>
      <c r="Q752" s="422" t="str">
        <f t="shared" si="382"/>
        <v/>
      </c>
      <c r="R752" s="423" t="str">
        <f t="shared" si="383"/>
        <v/>
      </c>
      <c r="S752" s="424" t="str">
        <f t="shared" si="384"/>
        <v/>
      </c>
      <c r="T752" s="425" t="str">
        <f t="shared" si="385"/>
        <v/>
      </c>
      <c r="U752" s="425" t="str">
        <f t="shared" si="386"/>
        <v/>
      </c>
      <c r="V752" s="426" t="str">
        <f t="shared" si="387"/>
        <v/>
      </c>
      <c r="W752" s="38"/>
      <c r="X752" s="29" t="str">
        <f t="shared" si="368"/>
        <v/>
      </c>
      <c r="Y752" s="6" t="e">
        <f t="shared" si="369"/>
        <v>#N/A</v>
      </c>
      <c r="Z752" s="6" t="e">
        <f t="shared" si="370"/>
        <v>#N/A</v>
      </c>
      <c r="AA752" s="6" t="e">
        <f t="shared" si="371"/>
        <v>#N/A</v>
      </c>
      <c r="AB752" s="6" t="str">
        <f t="shared" si="372"/>
        <v/>
      </c>
      <c r="AC752" s="10">
        <f t="shared" si="373"/>
        <v>1</v>
      </c>
      <c r="AD752" s="6" t="e">
        <f t="shared" si="388"/>
        <v>#N/A</v>
      </c>
      <c r="AE752" s="6" t="e">
        <f t="shared" si="389"/>
        <v>#N/A</v>
      </c>
      <c r="AF752" s="6" t="e">
        <f t="shared" si="374"/>
        <v>#N/A</v>
      </c>
      <c r="AG752" s="6" t="e">
        <f t="shared" si="390"/>
        <v>#N/A</v>
      </c>
      <c r="AH752" s="11" t="str">
        <f t="shared" si="375"/>
        <v xml:space="preserve"> </v>
      </c>
      <c r="AI752" s="6" t="e">
        <f t="shared" si="391"/>
        <v>#N/A</v>
      </c>
      <c r="AJ752" s="6" t="e">
        <f t="shared" si="376"/>
        <v>#N/A</v>
      </c>
      <c r="AK752" s="6" t="e">
        <f t="shared" si="392"/>
        <v>#N/A</v>
      </c>
      <c r="AL752" s="6" t="e">
        <f t="shared" si="363"/>
        <v>#N/A</v>
      </c>
      <c r="AM752" s="6" t="e">
        <f t="shared" si="377"/>
        <v>#N/A</v>
      </c>
      <c r="AN752" s="6" t="e">
        <f t="shared" si="393"/>
        <v>#N/A</v>
      </c>
      <c r="AO752" s="6" t="e">
        <f t="shared" si="364"/>
        <v>#N/A</v>
      </c>
      <c r="AP752" s="6" t="e">
        <f t="shared" si="365"/>
        <v>#N/A</v>
      </c>
      <c r="AQ752" s="6" t="e">
        <f t="shared" si="366"/>
        <v>#N/A</v>
      </c>
      <c r="AR752" s="6">
        <f t="shared" si="378"/>
        <v>0</v>
      </c>
      <c r="AS752" s="6" t="e">
        <f t="shared" si="394"/>
        <v>#N/A</v>
      </c>
      <c r="AT752" s="6" t="str">
        <f t="shared" si="379"/>
        <v/>
      </c>
      <c r="AU752" s="6" t="str">
        <f t="shared" si="380"/>
        <v/>
      </c>
      <c r="AV752" s="6" t="str">
        <f t="shared" si="367"/>
        <v/>
      </c>
      <c r="AW752" s="103"/>
      <c r="BC752" s="72" t="s">
        <v>601</v>
      </c>
    </row>
    <row r="753" spans="1:55" s="12" customFormat="1" ht="13.5" customHeight="1" x14ac:dyDescent="0.2">
      <c r="A753" s="163">
        <v>738</v>
      </c>
      <c r="B753" s="7"/>
      <c r="C753" s="7"/>
      <c r="D753" s="120"/>
      <c r="E753" s="7"/>
      <c r="F753" s="7"/>
      <c r="G753" s="219"/>
      <c r="H753" s="7"/>
      <c r="I753" s="7"/>
      <c r="J753" s="9"/>
      <c r="K753" s="843"/>
      <c r="L753" s="838"/>
      <c r="M753" s="428"/>
      <c r="N753" s="429"/>
      <c r="O753" s="430"/>
      <c r="P753" s="422" t="str">
        <f t="shared" si="381"/>
        <v/>
      </c>
      <c r="Q753" s="422" t="str">
        <f t="shared" si="382"/>
        <v/>
      </c>
      <c r="R753" s="423" t="str">
        <f t="shared" si="383"/>
        <v/>
      </c>
      <c r="S753" s="424" t="str">
        <f t="shared" si="384"/>
        <v/>
      </c>
      <c r="T753" s="425" t="str">
        <f t="shared" si="385"/>
        <v/>
      </c>
      <c r="U753" s="425" t="str">
        <f t="shared" si="386"/>
        <v/>
      </c>
      <c r="V753" s="426" t="str">
        <f t="shared" si="387"/>
        <v/>
      </c>
      <c r="W753" s="38"/>
      <c r="X753" s="29" t="str">
        <f t="shared" si="368"/>
        <v/>
      </c>
      <c r="Y753" s="6" t="e">
        <f t="shared" si="369"/>
        <v>#N/A</v>
      </c>
      <c r="Z753" s="6" t="e">
        <f t="shared" si="370"/>
        <v>#N/A</v>
      </c>
      <c r="AA753" s="6" t="e">
        <f t="shared" si="371"/>
        <v>#N/A</v>
      </c>
      <c r="AB753" s="6" t="str">
        <f t="shared" si="372"/>
        <v/>
      </c>
      <c r="AC753" s="10">
        <f t="shared" si="373"/>
        <v>1</v>
      </c>
      <c r="AD753" s="6" t="e">
        <f t="shared" si="388"/>
        <v>#N/A</v>
      </c>
      <c r="AE753" s="6" t="e">
        <f t="shared" si="389"/>
        <v>#N/A</v>
      </c>
      <c r="AF753" s="6" t="e">
        <f t="shared" si="374"/>
        <v>#N/A</v>
      </c>
      <c r="AG753" s="6" t="e">
        <f t="shared" si="390"/>
        <v>#N/A</v>
      </c>
      <c r="AH753" s="11" t="str">
        <f t="shared" si="375"/>
        <v xml:space="preserve"> </v>
      </c>
      <c r="AI753" s="6" t="e">
        <f t="shared" si="391"/>
        <v>#N/A</v>
      </c>
      <c r="AJ753" s="6" t="e">
        <f t="shared" si="376"/>
        <v>#N/A</v>
      </c>
      <c r="AK753" s="6" t="e">
        <f t="shared" si="392"/>
        <v>#N/A</v>
      </c>
      <c r="AL753" s="6" t="e">
        <f t="shared" si="363"/>
        <v>#N/A</v>
      </c>
      <c r="AM753" s="6" t="e">
        <f t="shared" si="377"/>
        <v>#N/A</v>
      </c>
      <c r="AN753" s="6" t="e">
        <f t="shared" si="393"/>
        <v>#N/A</v>
      </c>
      <c r="AO753" s="6" t="e">
        <f t="shared" si="364"/>
        <v>#N/A</v>
      </c>
      <c r="AP753" s="6" t="e">
        <f t="shared" si="365"/>
        <v>#N/A</v>
      </c>
      <c r="AQ753" s="6" t="e">
        <f t="shared" si="366"/>
        <v>#N/A</v>
      </c>
      <c r="AR753" s="6">
        <f t="shared" si="378"/>
        <v>0</v>
      </c>
      <c r="AS753" s="6" t="e">
        <f t="shared" si="394"/>
        <v>#N/A</v>
      </c>
      <c r="AT753" s="6" t="str">
        <f t="shared" si="379"/>
        <v/>
      </c>
      <c r="AU753" s="6" t="str">
        <f t="shared" si="380"/>
        <v/>
      </c>
      <c r="AV753" s="6" t="str">
        <f t="shared" si="367"/>
        <v/>
      </c>
      <c r="AW753" s="103"/>
      <c r="BC753" s="72" t="s">
        <v>602</v>
      </c>
    </row>
    <row r="754" spans="1:55" s="12" customFormat="1" ht="13.5" customHeight="1" x14ac:dyDescent="0.2">
      <c r="A754" s="163">
        <v>739</v>
      </c>
      <c r="B754" s="7"/>
      <c r="C754" s="7"/>
      <c r="D754" s="120"/>
      <c r="E754" s="7"/>
      <c r="F754" s="7"/>
      <c r="G754" s="219"/>
      <c r="H754" s="7"/>
      <c r="I754" s="7"/>
      <c r="J754" s="9"/>
      <c r="K754" s="843"/>
      <c r="L754" s="838"/>
      <c r="M754" s="428"/>
      <c r="N754" s="429"/>
      <c r="O754" s="430"/>
      <c r="P754" s="422" t="str">
        <f t="shared" si="381"/>
        <v/>
      </c>
      <c r="Q754" s="422" t="str">
        <f t="shared" si="382"/>
        <v/>
      </c>
      <c r="R754" s="423" t="str">
        <f t="shared" si="383"/>
        <v/>
      </c>
      <c r="S754" s="424" t="str">
        <f t="shared" si="384"/>
        <v/>
      </c>
      <c r="T754" s="425" t="str">
        <f t="shared" si="385"/>
        <v/>
      </c>
      <c r="U754" s="425" t="str">
        <f t="shared" si="386"/>
        <v/>
      </c>
      <c r="V754" s="426" t="str">
        <f t="shared" si="387"/>
        <v/>
      </c>
      <c r="W754" s="38"/>
      <c r="X754" s="29" t="str">
        <f t="shared" si="368"/>
        <v/>
      </c>
      <c r="Y754" s="6" t="e">
        <f t="shared" si="369"/>
        <v>#N/A</v>
      </c>
      <c r="Z754" s="6" t="e">
        <f t="shared" si="370"/>
        <v>#N/A</v>
      </c>
      <c r="AA754" s="6" t="e">
        <f t="shared" si="371"/>
        <v>#N/A</v>
      </c>
      <c r="AB754" s="6" t="str">
        <f t="shared" si="372"/>
        <v/>
      </c>
      <c r="AC754" s="10">
        <f t="shared" si="373"/>
        <v>1</v>
      </c>
      <c r="AD754" s="6" t="e">
        <f t="shared" si="388"/>
        <v>#N/A</v>
      </c>
      <c r="AE754" s="6" t="e">
        <f t="shared" si="389"/>
        <v>#N/A</v>
      </c>
      <c r="AF754" s="6" t="e">
        <f t="shared" si="374"/>
        <v>#N/A</v>
      </c>
      <c r="AG754" s="6" t="e">
        <f t="shared" si="390"/>
        <v>#N/A</v>
      </c>
      <c r="AH754" s="11" t="str">
        <f t="shared" si="375"/>
        <v xml:space="preserve"> </v>
      </c>
      <c r="AI754" s="6" t="e">
        <f t="shared" si="391"/>
        <v>#N/A</v>
      </c>
      <c r="AJ754" s="6" t="e">
        <f t="shared" si="376"/>
        <v>#N/A</v>
      </c>
      <c r="AK754" s="6" t="e">
        <f t="shared" si="392"/>
        <v>#N/A</v>
      </c>
      <c r="AL754" s="6" t="e">
        <f t="shared" si="363"/>
        <v>#N/A</v>
      </c>
      <c r="AM754" s="6" t="e">
        <f t="shared" si="377"/>
        <v>#N/A</v>
      </c>
      <c r="AN754" s="6" t="e">
        <f t="shared" si="393"/>
        <v>#N/A</v>
      </c>
      <c r="AO754" s="6" t="e">
        <f t="shared" si="364"/>
        <v>#N/A</v>
      </c>
      <c r="AP754" s="6" t="e">
        <f t="shared" si="365"/>
        <v>#N/A</v>
      </c>
      <c r="AQ754" s="6" t="e">
        <f t="shared" si="366"/>
        <v>#N/A</v>
      </c>
      <c r="AR754" s="6">
        <f t="shared" si="378"/>
        <v>0</v>
      </c>
      <c r="AS754" s="6" t="e">
        <f t="shared" si="394"/>
        <v>#N/A</v>
      </c>
      <c r="AT754" s="6" t="str">
        <f t="shared" si="379"/>
        <v/>
      </c>
      <c r="AU754" s="6" t="str">
        <f t="shared" si="380"/>
        <v/>
      </c>
      <c r="AV754" s="6" t="str">
        <f t="shared" si="367"/>
        <v/>
      </c>
      <c r="AW754" s="103"/>
      <c r="BC754" s="72"/>
    </row>
    <row r="755" spans="1:55" s="12" customFormat="1" ht="13.5" customHeight="1" x14ac:dyDescent="0.2">
      <c r="A755" s="163">
        <v>740</v>
      </c>
      <c r="B755" s="7"/>
      <c r="C755" s="7"/>
      <c r="D755" s="120"/>
      <c r="E755" s="7"/>
      <c r="F755" s="7"/>
      <c r="G755" s="219"/>
      <c r="H755" s="7"/>
      <c r="I755" s="7"/>
      <c r="J755" s="9"/>
      <c r="K755" s="843"/>
      <c r="L755" s="838"/>
      <c r="M755" s="428"/>
      <c r="N755" s="429"/>
      <c r="O755" s="430"/>
      <c r="P755" s="422" t="str">
        <f t="shared" si="381"/>
        <v/>
      </c>
      <c r="Q755" s="422" t="str">
        <f t="shared" si="382"/>
        <v/>
      </c>
      <c r="R755" s="423" t="str">
        <f t="shared" si="383"/>
        <v/>
      </c>
      <c r="S755" s="424" t="str">
        <f t="shared" si="384"/>
        <v/>
      </c>
      <c r="T755" s="425" t="str">
        <f t="shared" si="385"/>
        <v/>
      </c>
      <c r="U755" s="425" t="str">
        <f t="shared" si="386"/>
        <v/>
      </c>
      <c r="V755" s="426" t="str">
        <f t="shared" si="387"/>
        <v/>
      </c>
      <c r="W755" s="38"/>
      <c r="X755" s="29" t="str">
        <f t="shared" si="368"/>
        <v/>
      </c>
      <c r="Y755" s="6" t="e">
        <f t="shared" si="369"/>
        <v>#N/A</v>
      </c>
      <c r="Z755" s="6" t="e">
        <f t="shared" si="370"/>
        <v>#N/A</v>
      </c>
      <c r="AA755" s="6" t="e">
        <f t="shared" si="371"/>
        <v>#N/A</v>
      </c>
      <c r="AB755" s="6" t="str">
        <f t="shared" si="372"/>
        <v/>
      </c>
      <c r="AC755" s="10">
        <f t="shared" si="373"/>
        <v>1</v>
      </c>
      <c r="AD755" s="6" t="e">
        <f t="shared" si="388"/>
        <v>#N/A</v>
      </c>
      <c r="AE755" s="6" t="e">
        <f t="shared" si="389"/>
        <v>#N/A</v>
      </c>
      <c r="AF755" s="6" t="e">
        <f t="shared" si="374"/>
        <v>#N/A</v>
      </c>
      <c r="AG755" s="6" t="e">
        <f t="shared" si="390"/>
        <v>#N/A</v>
      </c>
      <c r="AH755" s="11" t="str">
        <f t="shared" si="375"/>
        <v xml:space="preserve"> </v>
      </c>
      <c r="AI755" s="6" t="e">
        <f t="shared" si="391"/>
        <v>#N/A</v>
      </c>
      <c r="AJ755" s="6" t="e">
        <f t="shared" si="376"/>
        <v>#N/A</v>
      </c>
      <c r="AK755" s="6" t="e">
        <f t="shared" si="392"/>
        <v>#N/A</v>
      </c>
      <c r="AL755" s="6" t="e">
        <f t="shared" si="363"/>
        <v>#N/A</v>
      </c>
      <c r="AM755" s="6" t="e">
        <f t="shared" si="377"/>
        <v>#N/A</v>
      </c>
      <c r="AN755" s="6" t="e">
        <f t="shared" si="393"/>
        <v>#N/A</v>
      </c>
      <c r="AO755" s="6" t="e">
        <f t="shared" si="364"/>
        <v>#N/A</v>
      </c>
      <c r="AP755" s="6" t="e">
        <f t="shared" si="365"/>
        <v>#N/A</v>
      </c>
      <c r="AQ755" s="6" t="e">
        <f t="shared" si="366"/>
        <v>#N/A</v>
      </c>
      <c r="AR755" s="6">
        <f t="shared" si="378"/>
        <v>0</v>
      </c>
      <c r="AS755" s="6" t="e">
        <f t="shared" si="394"/>
        <v>#N/A</v>
      </c>
      <c r="AT755" s="6" t="str">
        <f t="shared" si="379"/>
        <v/>
      </c>
      <c r="AU755" s="6" t="str">
        <f t="shared" si="380"/>
        <v/>
      </c>
      <c r="AV755" s="6" t="str">
        <f t="shared" si="367"/>
        <v/>
      </c>
      <c r="AW755" s="103"/>
      <c r="BC755" s="3"/>
    </row>
    <row r="756" spans="1:55" s="12" customFormat="1" ht="13.5" customHeight="1" x14ac:dyDescent="0.2">
      <c r="A756" s="163">
        <v>741</v>
      </c>
      <c r="B756" s="7"/>
      <c r="C756" s="7"/>
      <c r="D756" s="120"/>
      <c r="E756" s="7"/>
      <c r="F756" s="7"/>
      <c r="G756" s="219"/>
      <c r="H756" s="7"/>
      <c r="I756" s="7"/>
      <c r="J756" s="9"/>
      <c r="K756" s="843"/>
      <c r="L756" s="838"/>
      <c r="M756" s="428"/>
      <c r="N756" s="429"/>
      <c r="O756" s="430"/>
      <c r="P756" s="422" t="str">
        <f t="shared" si="381"/>
        <v/>
      </c>
      <c r="Q756" s="422" t="str">
        <f t="shared" si="382"/>
        <v/>
      </c>
      <c r="R756" s="423" t="str">
        <f t="shared" si="383"/>
        <v/>
      </c>
      <c r="S756" s="424" t="str">
        <f t="shared" si="384"/>
        <v/>
      </c>
      <c r="T756" s="425" t="str">
        <f t="shared" si="385"/>
        <v/>
      </c>
      <c r="U756" s="425" t="str">
        <f t="shared" si="386"/>
        <v/>
      </c>
      <c r="V756" s="426" t="str">
        <f t="shared" si="387"/>
        <v/>
      </c>
      <c r="W756" s="38"/>
      <c r="X756" s="29" t="str">
        <f t="shared" si="368"/>
        <v/>
      </c>
      <c r="Y756" s="6" t="e">
        <f t="shared" si="369"/>
        <v>#N/A</v>
      </c>
      <c r="Z756" s="6" t="e">
        <f t="shared" si="370"/>
        <v>#N/A</v>
      </c>
      <c r="AA756" s="6" t="e">
        <f t="shared" si="371"/>
        <v>#N/A</v>
      </c>
      <c r="AB756" s="6" t="str">
        <f t="shared" si="372"/>
        <v/>
      </c>
      <c r="AC756" s="10">
        <f t="shared" si="373"/>
        <v>1</v>
      </c>
      <c r="AD756" s="6" t="e">
        <f t="shared" si="388"/>
        <v>#N/A</v>
      </c>
      <c r="AE756" s="6" t="e">
        <f t="shared" si="389"/>
        <v>#N/A</v>
      </c>
      <c r="AF756" s="6" t="e">
        <f t="shared" si="374"/>
        <v>#N/A</v>
      </c>
      <c r="AG756" s="6" t="e">
        <f t="shared" si="390"/>
        <v>#N/A</v>
      </c>
      <c r="AH756" s="11" t="str">
        <f t="shared" si="375"/>
        <v xml:space="preserve"> </v>
      </c>
      <c r="AI756" s="6" t="e">
        <f t="shared" si="391"/>
        <v>#N/A</v>
      </c>
      <c r="AJ756" s="6" t="e">
        <f t="shared" si="376"/>
        <v>#N/A</v>
      </c>
      <c r="AK756" s="6" t="e">
        <f t="shared" si="392"/>
        <v>#N/A</v>
      </c>
      <c r="AL756" s="6" t="e">
        <f t="shared" si="363"/>
        <v>#N/A</v>
      </c>
      <c r="AM756" s="6" t="e">
        <f t="shared" si="377"/>
        <v>#N/A</v>
      </c>
      <c r="AN756" s="6" t="e">
        <f t="shared" si="393"/>
        <v>#N/A</v>
      </c>
      <c r="AO756" s="6" t="e">
        <f t="shared" si="364"/>
        <v>#N/A</v>
      </c>
      <c r="AP756" s="6" t="e">
        <f t="shared" si="365"/>
        <v>#N/A</v>
      </c>
      <c r="AQ756" s="6" t="e">
        <f t="shared" si="366"/>
        <v>#N/A</v>
      </c>
      <c r="AR756" s="6">
        <f t="shared" si="378"/>
        <v>0</v>
      </c>
      <c r="AS756" s="6" t="e">
        <f t="shared" si="394"/>
        <v>#N/A</v>
      </c>
      <c r="AT756" s="6" t="str">
        <f t="shared" si="379"/>
        <v/>
      </c>
      <c r="AU756" s="6" t="str">
        <f t="shared" si="380"/>
        <v/>
      </c>
      <c r="AV756" s="6" t="str">
        <f t="shared" si="367"/>
        <v/>
      </c>
      <c r="AW756" s="103"/>
      <c r="BC756" s="3"/>
    </row>
    <row r="757" spans="1:55" s="12" customFormat="1" ht="13.5" customHeight="1" x14ac:dyDescent="0.2">
      <c r="A757" s="163">
        <v>742</v>
      </c>
      <c r="B757" s="7"/>
      <c r="C757" s="7"/>
      <c r="D757" s="120"/>
      <c r="E757" s="7"/>
      <c r="F757" s="7"/>
      <c r="G757" s="219"/>
      <c r="H757" s="7"/>
      <c r="I757" s="7"/>
      <c r="J757" s="9"/>
      <c r="K757" s="843"/>
      <c r="L757" s="838"/>
      <c r="M757" s="428"/>
      <c r="N757" s="429"/>
      <c r="O757" s="430"/>
      <c r="P757" s="422" t="str">
        <f t="shared" si="381"/>
        <v/>
      </c>
      <c r="Q757" s="422" t="str">
        <f t="shared" si="382"/>
        <v/>
      </c>
      <c r="R757" s="423" t="str">
        <f t="shared" si="383"/>
        <v/>
      </c>
      <c r="S757" s="424" t="str">
        <f t="shared" si="384"/>
        <v/>
      </c>
      <c r="T757" s="425" t="str">
        <f t="shared" si="385"/>
        <v/>
      </c>
      <c r="U757" s="425" t="str">
        <f t="shared" si="386"/>
        <v/>
      </c>
      <c r="V757" s="426" t="str">
        <f t="shared" si="387"/>
        <v/>
      </c>
      <c r="W757" s="38"/>
      <c r="X757" s="29" t="str">
        <f t="shared" si="368"/>
        <v/>
      </c>
      <c r="Y757" s="6" t="e">
        <f t="shared" si="369"/>
        <v>#N/A</v>
      </c>
      <c r="Z757" s="6" t="e">
        <f t="shared" si="370"/>
        <v>#N/A</v>
      </c>
      <c r="AA757" s="6" t="e">
        <f t="shared" si="371"/>
        <v>#N/A</v>
      </c>
      <c r="AB757" s="6" t="str">
        <f t="shared" si="372"/>
        <v/>
      </c>
      <c r="AC757" s="10">
        <f t="shared" si="373"/>
        <v>1</v>
      </c>
      <c r="AD757" s="6" t="e">
        <f t="shared" si="388"/>
        <v>#N/A</v>
      </c>
      <c r="AE757" s="6" t="e">
        <f t="shared" si="389"/>
        <v>#N/A</v>
      </c>
      <c r="AF757" s="6" t="e">
        <f t="shared" si="374"/>
        <v>#N/A</v>
      </c>
      <c r="AG757" s="6" t="e">
        <f t="shared" si="390"/>
        <v>#N/A</v>
      </c>
      <c r="AH757" s="11" t="str">
        <f t="shared" si="375"/>
        <v xml:space="preserve"> </v>
      </c>
      <c r="AI757" s="6" t="e">
        <f t="shared" si="391"/>
        <v>#N/A</v>
      </c>
      <c r="AJ757" s="6" t="e">
        <f t="shared" si="376"/>
        <v>#N/A</v>
      </c>
      <c r="AK757" s="6" t="e">
        <f t="shared" si="392"/>
        <v>#N/A</v>
      </c>
      <c r="AL757" s="6" t="e">
        <f t="shared" si="363"/>
        <v>#N/A</v>
      </c>
      <c r="AM757" s="6" t="e">
        <f t="shared" si="377"/>
        <v>#N/A</v>
      </c>
      <c r="AN757" s="6" t="e">
        <f t="shared" si="393"/>
        <v>#N/A</v>
      </c>
      <c r="AO757" s="6" t="e">
        <f t="shared" si="364"/>
        <v>#N/A</v>
      </c>
      <c r="AP757" s="6" t="e">
        <f t="shared" si="365"/>
        <v>#N/A</v>
      </c>
      <c r="AQ757" s="6" t="e">
        <f t="shared" si="366"/>
        <v>#N/A</v>
      </c>
      <c r="AR757" s="6">
        <f t="shared" si="378"/>
        <v>0</v>
      </c>
      <c r="AS757" s="6" t="e">
        <f t="shared" si="394"/>
        <v>#N/A</v>
      </c>
      <c r="AT757" s="6" t="str">
        <f t="shared" si="379"/>
        <v/>
      </c>
      <c r="AU757" s="6" t="str">
        <f t="shared" si="380"/>
        <v/>
      </c>
      <c r="AV757" s="6" t="str">
        <f t="shared" si="367"/>
        <v/>
      </c>
      <c r="AW757" s="103"/>
      <c r="BC757" s="3"/>
    </row>
    <row r="758" spans="1:55" s="12" customFormat="1" ht="13.5" customHeight="1" x14ac:dyDescent="0.2">
      <c r="A758" s="163">
        <v>743</v>
      </c>
      <c r="B758" s="7"/>
      <c r="C758" s="7"/>
      <c r="D758" s="120"/>
      <c r="E758" s="7"/>
      <c r="F758" s="7"/>
      <c r="G758" s="219"/>
      <c r="H758" s="7"/>
      <c r="I758" s="7"/>
      <c r="J758" s="9"/>
      <c r="K758" s="843"/>
      <c r="L758" s="838"/>
      <c r="M758" s="428"/>
      <c r="N758" s="429"/>
      <c r="O758" s="430"/>
      <c r="P758" s="422" t="str">
        <f t="shared" si="381"/>
        <v/>
      </c>
      <c r="Q758" s="422" t="str">
        <f t="shared" si="382"/>
        <v/>
      </c>
      <c r="R758" s="423" t="str">
        <f t="shared" si="383"/>
        <v/>
      </c>
      <c r="S758" s="424" t="str">
        <f t="shared" si="384"/>
        <v/>
      </c>
      <c r="T758" s="425" t="str">
        <f t="shared" si="385"/>
        <v/>
      </c>
      <c r="U758" s="425" t="str">
        <f t="shared" si="386"/>
        <v/>
      </c>
      <c r="V758" s="426" t="str">
        <f t="shared" si="387"/>
        <v/>
      </c>
      <c r="W758" s="38"/>
      <c r="X758" s="29" t="str">
        <f t="shared" si="368"/>
        <v/>
      </c>
      <c r="Y758" s="6" t="e">
        <f t="shared" si="369"/>
        <v>#N/A</v>
      </c>
      <c r="Z758" s="6" t="e">
        <f t="shared" si="370"/>
        <v>#N/A</v>
      </c>
      <c r="AA758" s="6" t="e">
        <f t="shared" si="371"/>
        <v>#N/A</v>
      </c>
      <c r="AB758" s="6" t="str">
        <f t="shared" si="372"/>
        <v/>
      </c>
      <c r="AC758" s="10">
        <f t="shared" si="373"/>
        <v>1</v>
      </c>
      <c r="AD758" s="6" t="e">
        <f t="shared" si="388"/>
        <v>#N/A</v>
      </c>
      <c r="AE758" s="6" t="e">
        <f t="shared" si="389"/>
        <v>#N/A</v>
      </c>
      <c r="AF758" s="6" t="e">
        <f t="shared" si="374"/>
        <v>#N/A</v>
      </c>
      <c r="AG758" s="6" t="e">
        <f t="shared" si="390"/>
        <v>#N/A</v>
      </c>
      <c r="AH758" s="11" t="str">
        <f t="shared" si="375"/>
        <v xml:space="preserve"> </v>
      </c>
      <c r="AI758" s="6" t="e">
        <f t="shared" si="391"/>
        <v>#N/A</v>
      </c>
      <c r="AJ758" s="6" t="e">
        <f t="shared" si="376"/>
        <v>#N/A</v>
      </c>
      <c r="AK758" s="6" t="e">
        <f t="shared" si="392"/>
        <v>#N/A</v>
      </c>
      <c r="AL758" s="6" t="e">
        <f t="shared" si="363"/>
        <v>#N/A</v>
      </c>
      <c r="AM758" s="6" t="e">
        <f t="shared" si="377"/>
        <v>#N/A</v>
      </c>
      <c r="AN758" s="6" t="e">
        <f t="shared" si="393"/>
        <v>#N/A</v>
      </c>
      <c r="AO758" s="6" t="e">
        <f t="shared" si="364"/>
        <v>#N/A</v>
      </c>
      <c r="AP758" s="6" t="e">
        <f t="shared" si="365"/>
        <v>#N/A</v>
      </c>
      <c r="AQ758" s="6" t="e">
        <f t="shared" si="366"/>
        <v>#N/A</v>
      </c>
      <c r="AR758" s="6">
        <f t="shared" si="378"/>
        <v>0</v>
      </c>
      <c r="AS758" s="6" t="e">
        <f t="shared" si="394"/>
        <v>#N/A</v>
      </c>
      <c r="AT758" s="6" t="str">
        <f t="shared" si="379"/>
        <v/>
      </c>
      <c r="AU758" s="6" t="str">
        <f t="shared" si="380"/>
        <v/>
      </c>
      <c r="AV758" s="6" t="str">
        <f t="shared" si="367"/>
        <v/>
      </c>
      <c r="AW758" s="103"/>
      <c r="BC758" s="3"/>
    </row>
    <row r="759" spans="1:55" s="12" customFormat="1" ht="13.5" customHeight="1" x14ac:dyDescent="0.2">
      <c r="A759" s="163">
        <v>744</v>
      </c>
      <c r="B759" s="7"/>
      <c r="C759" s="7"/>
      <c r="D759" s="120"/>
      <c r="E759" s="7"/>
      <c r="F759" s="7"/>
      <c r="G759" s="219"/>
      <c r="H759" s="7"/>
      <c r="I759" s="7"/>
      <c r="J759" s="9"/>
      <c r="K759" s="843"/>
      <c r="L759" s="838"/>
      <c r="M759" s="428"/>
      <c r="N759" s="429"/>
      <c r="O759" s="430"/>
      <c r="P759" s="422" t="str">
        <f t="shared" si="381"/>
        <v/>
      </c>
      <c r="Q759" s="422" t="str">
        <f t="shared" si="382"/>
        <v/>
      </c>
      <c r="R759" s="423" t="str">
        <f t="shared" si="383"/>
        <v/>
      </c>
      <c r="S759" s="424" t="str">
        <f t="shared" si="384"/>
        <v/>
      </c>
      <c r="T759" s="425" t="str">
        <f t="shared" si="385"/>
        <v/>
      </c>
      <c r="U759" s="425" t="str">
        <f t="shared" si="386"/>
        <v/>
      </c>
      <c r="V759" s="426" t="str">
        <f t="shared" si="387"/>
        <v/>
      </c>
      <c r="W759" s="38"/>
      <c r="X759" s="29" t="str">
        <f t="shared" si="368"/>
        <v/>
      </c>
      <c r="Y759" s="6" t="e">
        <f t="shared" si="369"/>
        <v>#N/A</v>
      </c>
      <c r="Z759" s="6" t="e">
        <f t="shared" si="370"/>
        <v>#N/A</v>
      </c>
      <c r="AA759" s="6" t="e">
        <f t="shared" si="371"/>
        <v>#N/A</v>
      </c>
      <c r="AB759" s="6" t="str">
        <f t="shared" si="372"/>
        <v/>
      </c>
      <c r="AC759" s="10">
        <f t="shared" si="373"/>
        <v>1</v>
      </c>
      <c r="AD759" s="6" t="e">
        <f t="shared" si="388"/>
        <v>#N/A</v>
      </c>
      <c r="AE759" s="6" t="e">
        <f t="shared" si="389"/>
        <v>#N/A</v>
      </c>
      <c r="AF759" s="6" t="e">
        <f t="shared" si="374"/>
        <v>#N/A</v>
      </c>
      <c r="AG759" s="6" t="e">
        <f t="shared" si="390"/>
        <v>#N/A</v>
      </c>
      <c r="AH759" s="11" t="str">
        <f t="shared" si="375"/>
        <v xml:space="preserve"> </v>
      </c>
      <c r="AI759" s="6" t="e">
        <f t="shared" si="391"/>
        <v>#N/A</v>
      </c>
      <c r="AJ759" s="6" t="e">
        <f t="shared" si="376"/>
        <v>#N/A</v>
      </c>
      <c r="AK759" s="6" t="e">
        <f t="shared" si="392"/>
        <v>#N/A</v>
      </c>
      <c r="AL759" s="6" t="e">
        <f t="shared" si="363"/>
        <v>#N/A</v>
      </c>
      <c r="AM759" s="6" t="e">
        <f t="shared" si="377"/>
        <v>#N/A</v>
      </c>
      <c r="AN759" s="6" t="e">
        <f t="shared" si="393"/>
        <v>#N/A</v>
      </c>
      <c r="AO759" s="6" t="e">
        <f t="shared" si="364"/>
        <v>#N/A</v>
      </c>
      <c r="AP759" s="6" t="e">
        <f t="shared" si="365"/>
        <v>#N/A</v>
      </c>
      <c r="AQ759" s="6" t="e">
        <f t="shared" si="366"/>
        <v>#N/A</v>
      </c>
      <c r="AR759" s="6">
        <f t="shared" si="378"/>
        <v>0</v>
      </c>
      <c r="AS759" s="6" t="e">
        <f t="shared" si="394"/>
        <v>#N/A</v>
      </c>
      <c r="AT759" s="6" t="str">
        <f t="shared" si="379"/>
        <v/>
      </c>
      <c r="AU759" s="6" t="str">
        <f t="shared" si="380"/>
        <v/>
      </c>
      <c r="AV759" s="6" t="str">
        <f t="shared" si="367"/>
        <v/>
      </c>
      <c r="AW759" s="103"/>
      <c r="BC759" s="3"/>
    </row>
    <row r="760" spans="1:55" s="12" customFormat="1" ht="13.5" customHeight="1" x14ac:dyDescent="0.2">
      <c r="A760" s="163">
        <v>745</v>
      </c>
      <c r="B760" s="7"/>
      <c r="C760" s="7"/>
      <c r="D760" s="120"/>
      <c r="E760" s="7"/>
      <c r="F760" s="7"/>
      <c r="G760" s="219"/>
      <c r="H760" s="7"/>
      <c r="I760" s="7"/>
      <c r="J760" s="9"/>
      <c r="K760" s="843"/>
      <c r="L760" s="838"/>
      <c r="M760" s="428"/>
      <c r="N760" s="429"/>
      <c r="O760" s="430"/>
      <c r="P760" s="422" t="str">
        <f t="shared" si="381"/>
        <v/>
      </c>
      <c r="Q760" s="422" t="str">
        <f t="shared" si="382"/>
        <v/>
      </c>
      <c r="R760" s="423" t="str">
        <f t="shared" si="383"/>
        <v/>
      </c>
      <c r="S760" s="424" t="str">
        <f t="shared" si="384"/>
        <v/>
      </c>
      <c r="T760" s="425" t="str">
        <f t="shared" si="385"/>
        <v/>
      </c>
      <c r="U760" s="425" t="str">
        <f t="shared" si="386"/>
        <v/>
      </c>
      <c r="V760" s="426" t="str">
        <f t="shared" si="387"/>
        <v/>
      </c>
      <c r="W760" s="38"/>
      <c r="X760" s="29" t="str">
        <f t="shared" si="368"/>
        <v/>
      </c>
      <c r="Y760" s="6" t="e">
        <f t="shared" si="369"/>
        <v>#N/A</v>
      </c>
      <c r="Z760" s="6" t="e">
        <f t="shared" si="370"/>
        <v>#N/A</v>
      </c>
      <c r="AA760" s="6" t="e">
        <f t="shared" si="371"/>
        <v>#N/A</v>
      </c>
      <c r="AB760" s="6" t="str">
        <f t="shared" si="372"/>
        <v/>
      </c>
      <c r="AC760" s="10">
        <f t="shared" si="373"/>
        <v>1</v>
      </c>
      <c r="AD760" s="6" t="e">
        <f t="shared" si="388"/>
        <v>#N/A</v>
      </c>
      <c r="AE760" s="6" t="e">
        <f t="shared" si="389"/>
        <v>#N/A</v>
      </c>
      <c r="AF760" s="6" t="e">
        <f t="shared" si="374"/>
        <v>#N/A</v>
      </c>
      <c r="AG760" s="6" t="e">
        <f t="shared" si="390"/>
        <v>#N/A</v>
      </c>
      <c r="AH760" s="11" t="str">
        <f t="shared" si="375"/>
        <v xml:space="preserve"> </v>
      </c>
      <c r="AI760" s="6" t="e">
        <f t="shared" si="391"/>
        <v>#N/A</v>
      </c>
      <c r="AJ760" s="6" t="e">
        <f t="shared" si="376"/>
        <v>#N/A</v>
      </c>
      <c r="AK760" s="6" t="e">
        <f t="shared" si="392"/>
        <v>#N/A</v>
      </c>
      <c r="AL760" s="6" t="e">
        <f t="shared" si="363"/>
        <v>#N/A</v>
      </c>
      <c r="AM760" s="6" t="e">
        <f t="shared" si="377"/>
        <v>#N/A</v>
      </c>
      <c r="AN760" s="6" t="e">
        <f t="shared" si="393"/>
        <v>#N/A</v>
      </c>
      <c r="AO760" s="6" t="e">
        <f t="shared" si="364"/>
        <v>#N/A</v>
      </c>
      <c r="AP760" s="6" t="e">
        <f t="shared" si="365"/>
        <v>#N/A</v>
      </c>
      <c r="AQ760" s="6" t="e">
        <f t="shared" si="366"/>
        <v>#N/A</v>
      </c>
      <c r="AR760" s="6">
        <f t="shared" si="378"/>
        <v>0</v>
      </c>
      <c r="AS760" s="6" t="e">
        <f t="shared" si="394"/>
        <v>#N/A</v>
      </c>
      <c r="AT760" s="6" t="str">
        <f t="shared" si="379"/>
        <v/>
      </c>
      <c r="AU760" s="6" t="str">
        <f t="shared" si="380"/>
        <v/>
      </c>
      <c r="AV760" s="6" t="str">
        <f t="shared" si="367"/>
        <v/>
      </c>
      <c r="AW760" s="103"/>
      <c r="BC760" s="3"/>
    </row>
    <row r="761" spans="1:55" s="12" customFormat="1" ht="13.5" customHeight="1" x14ac:dyDescent="0.2">
      <c r="A761" s="163">
        <v>746</v>
      </c>
      <c r="B761" s="7"/>
      <c r="C761" s="7"/>
      <c r="D761" s="120"/>
      <c r="E761" s="7"/>
      <c r="F761" s="7"/>
      <c r="G761" s="219"/>
      <c r="H761" s="7"/>
      <c r="I761" s="7"/>
      <c r="J761" s="9"/>
      <c r="K761" s="843"/>
      <c r="L761" s="838"/>
      <c r="M761" s="428"/>
      <c r="N761" s="429"/>
      <c r="O761" s="430"/>
      <c r="P761" s="422" t="str">
        <f t="shared" si="381"/>
        <v/>
      </c>
      <c r="Q761" s="422" t="str">
        <f t="shared" si="382"/>
        <v/>
      </c>
      <c r="R761" s="423" t="str">
        <f t="shared" si="383"/>
        <v/>
      </c>
      <c r="S761" s="424" t="str">
        <f t="shared" si="384"/>
        <v/>
      </c>
      <c r="T761" s="425" t="str">
        <f t="shared" si="385"/>
        <v/>
      </c>
      <c r="U761" s="425" t="str">
        <f t="shared" si="386"/>
        <v/>
      </c>
      <c r="V761" s="426" t="str">
        <f t="shared" si="387"/>
        <v/>
      </c>
      <c r="W761" s="38"/>
      <c r="X761" s="29" t="str">
        <f t="shared" si="368"/>
        <v/>
      </c>
      <c r="Y761" s="6" t="e">
        <f t="shared" si="369"/>
        <v>#N/A</v>
      </c>
      <c r="Z761" s="6" t="e">
        <f t="shared" si="370"/>
        <v>#N/A</v>
      </c>
      <c r="AA761" s="6" t="e">
        <f t="shared" si="371"/>
        <v>#N/A</v>
      </c>
      <c r="AB761" s="6" t="str">
        <f t="shared" si="372"/>
        <v/>
      </c>
      <c r="AC761" s="10">
        <f t="shared" si="373"/>
        <v>1</v>
      </c>
      <c r="AD761" s="6" t="e">
        <f t="shared" si="388"/>
        <v>#N/A</v>
      </c>
      <c r="AE761" s="6" t="e">
        <f t="shared" si="389"/>
        <v>#N/A</v>
      </c>
      <c r="AF761" s="6" t="e">
        <f t="shared" si="374"/>
        <v>#N/A</v>
      </c>
      <c r="AG761" s="6" t="e">
        <f t="shared" si="390"/>
        <v>#N/A</v>
      </c>
      <c r="AH761" s="11" t="str">
        <f t="shared" si="375"/>
        <v xml:space="preserve"> </v>
      </c>
      <c r="AI761" s="6" t="e">
        <f t="shared" si="391"/>
        <v>#N/A</v>
      </c>
      <c r="AJ761" s="6" t="e">
        <f t="shared" si="376"/>
        <v>#N/A</v>
      </c>
      <c r="AK761" s="6" t="e">
        <f t="shared" si="392"/>
        <v>#N/A</v>
      </c>
      <c r="AL761" s="6" t="e">
        <f t="shared" si="363"/>
        <v>#N/A</v>
      </c>
      <c r="AM761" s="6" t="e">
        <f t="shared" si="377"/>
        <v>#N/A</v>
      </c>
      <c r="AN761" s="6" t="e">
        <f t="shared" si="393"/>
        <v>#N/A</v>
      </c>
      <c r="AO761" s="6" t="e">
        <f t="shared" si="364"/>
        <v>#N/A</v>
      </c>
      <c r="AP761" s="6" t="e">
        <f t="shared" si="365"/>
        <v>#N/A</v>
      </c>
      <c r="AQ761" s="6" t="e">
        <f t="shared" si="366"/>
        <v>#N/A</v>
      </c>
      <c r="AR761" s="6">
        <f t="shared" si="378"/>
        <v>0</v>
      </c>
      <c r="AS761" s="6" t="e">
        <f t="shared" si="394"/>
        <v>#N/A</v>
      </c>
      <c r="AT761" s="6" t="str">
        <f t="shared" si="379"/>
        <v/>
      </c>
      <c r="AU761" s="6" t="str">
        <f t="shared" si="380"/>
        <v/>
      </c>
      <c r="AV761" s="6" t="str">
        <f t="shared" si="367"/>
        <v/>
      </c>
      <c r="AW761" s="103"/>
      <c r="BC761" s="3"/>
    </row>
    <row r="762" spans="1:55" s="12" customFormat="1" ht="13.5" customHeight="1" x14ac:dyDescent="0.2">
      <c r="A762" s="163">
        <v>747</v>
      </c>
      <c r="B762" s="7"/>
      <c r="C762" s="7"/>
      <c r="D762" s="120"/>
      <c r="E762" s="7"/>
      <c r="F762" s="7"/>
      <c r="G762" s="219"/>
      <c r="H762" s="7"/>
      <c r="I762" s="7"/>
      <c r="J762" s="9"/>
      <c r="K762" s="843"/>
      <c r="L762" s="838"/>
      <c r="M762" s="428"/>
      <c r="N762" s="429"/>
      <c r="O762" s="430"/>
      <c r="P762" s="422" t="str">
        <f t="shared" si="381"/>
        <v/>
      </c>
      <c r="Q762" s="422" t="str">
        <f t="shared" si="382"/>
        <v/>
      </c>
      <c r="R762" s="423" t="str">
        <f t="shared" si="383"/>
        <v/>
      </c>
      <c r="S762" s="424" t="str">
        <f t="shared" si="384"/>
        <v/>
      </c>
      <c r="T762" s="425" t="str">
        <f t="shared" si="385"/>
        <v/>
      </c>
      <c r="U762" s="425" t="str">
        <f t="shared" si="386"/>
        <v/>
      </c>
      <c r="V762" s="426" t="str">
        <f t="shared" si="387"/>
        <v/>
      </c>
      <c r="W762" s="38"/>
      <c r="X762" s="29" t="str">
        <f t="shared" si="368"/>
        <v/>
      </c>
      <c r="Y762" s="6" t="e">
        <f t="shared" si="369"/>
        <v>#N/A</v>
      </c>
      <c r="Z762" s="6" t="e">
        <f t="shared" si="370"/>
        <v>#N/A</v>
      </c>
      <c r="AA762" s="6" t="e">
        <f t="shared" si="371"/>
        <v>#N/A</v>
      </c>
      <c r="AB762" s="6" t="str">
        <f t="shared" si="372"/>
        <v/>
      </c>
      <c r="AC762" s="10">
        <f t="shared" si="373"/>
        <v>1</v>
      </c>
      <c r="AD762" s="6" t="e">
        <f t="shared" si="388"/>
        <v>#N/A</v>
      </c>
      <c r="AE762" s="6" t="e">
        <f t="shared" si="389"/>
        <v>#N/A</v>
      </c>
      <c r="AF762" s="6" t="e">
        <f t="shared" si="374"/>
        <v>#N/A</v>
      </c>
      <c r="AG762" s="6" t="e">
        <f t="shared" si="390"/>
        <v>#N/A</v>
      </c>
      <c r="AH762" s="11" t="str">
        <f t="shared" si="375"/>
        <v xml:space="preserve"> </v>
      </c>
      <c r="AI762" s="6" t="e">
        <f t="shared" si="391"/>
        <v>#N/A</v>
      </c>
      <c r="AJ762" s="6" t="e">
        <f t="shared" si="376"/>
        <v>#N/A</v>
      </c>
      <c r="AK762" s="6" t="e">
        <f t="shared" si="392"/>
        <v>#N/A</v>
      </c>
      <c r="AL762" s="6" t="e">
        <f t="shared" si="363"/>
        <v>#N/A</v>
      </c>
      <c r="AM762" s="6" t="e">
        <f t="shared" si="377"/>
        <v>#N/A</v>
      </c>
      <c r="AN762" s="6" t="e">
        <f t="shared" si="393"/>
        <v>#N/A</v>
      </c>
      <c r="AO762" s="6" t="e">
        <f t="shared" si="364"/>
        <v>#N/A</v>
      </c>
      <c r="AP762" s="6" t="e">
        <f t="shared" si="365"/>
        <v>#N/A</v>
      </c>
      <c r="AQ762" s="6" t="e">
        <f t="shared" si="366"/>
        <v>#N/A</v>
      </c>
      <c r="AR762" s="6">
        <f t="shared" si="378"/>
        <v>0</v>
      </c>
      <c r="AS762" s="6" t="e">
        <f t="shared" si="394"/>
        <v>#N/A</v>
      </c>
      <c r="AT762" s="6" t="str">
        <f t="shared" si="379"/>
        <v/>
      </c>
      <c r="AU762" s="6" t="str">
        <f t="shared" si="380"/>
        <v/>
      </c>
      <c r="AV762" s="6" t="str">
        <f t="shared" si="367"/>
        <v/>
      </c>
      <c r="AW762" s="103"/>
      <c r="BC762" s="3"/>
    </row>
    <row r="763" spans="1:55" s="12" customFormat="1" ht="13.5" customHeight="1" x14ac:dyDescent="0.2">
      <c r="A763" s="163">
        <v>748</v>
      </c>
      <c r="B763" s="7"/>
      <c r="C763" s="7"/>
      <c r="D763" s="120"/>
      <c r="E763" s="7"/>
      <c r="F763" s="7"/>
      <c r="G763" s="219"/>
      <c r="H763" s="7"/>
      <c r="I763" s="7"/>
      <c r="J763" s="9"/>
      <c r="K763" s="843"/>
      <c r="L763" s="838"/>
      <c r="M763" s="428"/>
      <c r="N763" s="429"/>
      <c r="O763" s="430"/>
      <c r="P763" s="422" t="str">
        <f t="shared" si="381"/>
        <v/>
      </c>
      <c r="Q763" s="422" t="str">
        <f t="shared" si="382"/>
        <v/>
      </c>
      <c r="R763" s="423" t="str">
        <f t="shared" si="383"/>
        <v/>
      </c>
      <c r="S763" s="424" t="str">
        <f t="shared" si="384"/>
        <v/>
      </c>
      <c r="T763" s="425" t="str">
        <f t="shared" si="385"/>
        <v/>
      </c>
      <c r="U763" s="425" t="str">
        <f t="shared" si="386"/>
        <v/>
      </c>
      <c r="V763" s="426" t="str">
        <f t="shared" si="387"/>
        <v/>
      </c>
      <c r="W763" s="38"/>
      <c r="X763" s="29" t="str">
        <f t="shared" si="368"/>
        <v/>
      </c>
      <c r="Y763" s="6" t="e">
        <f t="shared" si="369"/>
        <v>#N/A</v>
      </c>
      <c r="Z763" s="6" t="e">
        <f t="shared" si="370"/>
        <v>#N/A</v>
      </c>
      <c r="AA763" s="6" t="e">
        <f t="shared" si="371"/>
        <v>#N/A</v>
      </c>
      <c r="AB763" s="6" t="str">
        <f t="shared" si="372"/>
        <v/>
      </c>
      <c r="AC763" s="10">
        <f t="shared" si="373"/>
        <v>1</v>
      </c>
      <c r="AD763" s="6" t="e">
        <f t="shared" si="388"/>
        <v>#N/A</v>
      </c>
      <c r="AE763" s="6" t="e">
        <f t="shared" si="389"/>
        <v>#N/A</v>
      </c>
      <c r="AF763" s="6" t="e">
        <f t="shared" si="374"/>
        <v>#N/A</v>
      </c>
      <c r="AG763" s="6" t="e">
        <f t="shared" si="390"/>
        <v>#N/A</v>
      </c>
      <c r="AH763" s="11" t="str">
        <f t="shared" si="375"/>
        <v xml:space="preserve"> </v>
      </c>
      <c r="AI763" s="6" t="e">
        <f t="shared" si="391"/>
        <v>#N/A</v>
      </c>
      <c r="AJ763" s="6" t="e">
        <f t="shared" si="376"/>
        <v>#N/A</v>
      </c>
      <c r="AK763" s="6" t="e">
        <f t="shared" si="392"/>
        <v>#N/A</v>
      </c>
      <c r="AL763" s="6" t="e">
        <f t="shared" si="363"/>
        <v>#N/A</v>
      </c>
      <c r="AM763" s="6" t="e">
        <f t="shared" si="377"/>
        <v>#N/A</v>
      </c>
      <c r="AN763" s="6" t="e">
        <f t="shared" si="393"/>
        <v>#N/A</v>
      </c>
      <c r="AO763" s="6" t="e">
        <f t="shared" si="364"/>
        <v>#N/A</v>
      </c>
      <c r="AP763" s="6" t="e">
        <f t="shared" si="365"/>
        <v>#N/A</v>
      </c>
      <c r="AQ763" s="6" t="e">
        <f t="shared" si="366"/>
        <v>#N/A</v>
      </c>
      <c r="AR763" s="6">
        <f t="shared" si="378"/>
        <v>0</v>
      </c>
      <c r="AS763" s="6" t="e">
        <f t="shared" si="394"/>
        <v>#N/A</v>
      </c>
      <c r="AT763" s="6" t="str">
        <f t="shared" si="379"/>
        <v/>
      </c>
      <c r="AU763" s="6" t="str">
        <f t="shared" si="380"/>
        <v/>
      </c>
      <c r="AV763" s="6" t="str">
        <f t="shared" si="367"/>
        <v/>
      </c>
      <c r="AW763" s="103"/>
      <c r="BC763" s="3"/>
    </row>
    <row r="764" spans="1:55" s="12" customFormat="1" ht="13.5" customHeight="1" x14ac:dyDescent="0.2">
      <c r="A764" s="163">
        <v>749</v>
      </c>
      <c r="B764" s="7"/>
      <c r="C764" s="7"/>
      <c r="D764" s="120"/>
      <c r="E764" s="7"/>
      <c r="F764" s="7"/>
      <c r="G764" s="219"/>
      <c r="H764" s="7"/>
      <c r="I764" s="7"/>
      <c r="J764" s="9"/>
      <c r="K764" s="843"/>
      <c r="L764" s="838"/>
      <c r="M764" s="428"/>
      <c r="N764" s="429"/>
      <c r="O764" s="430"/>
      <c r="P764" s="422" t="str">
        <f t="shared" si="381"/>
        <v/>
      </c>
      <c r="Q764" s="422" t="str">
        <f t="shared" si="382"/>
        <v/>
      </c>
      <c r="R764" s="423" t="str">
        <f t="shared" si="383"/>
        <v/>
      </c>
      <c r="S764" s="424" t="str">
        <f t="shared" si="384"/>
        <v/>
      </c>
      <c r="T764" s="425" t="str">
        <f t="shared" si="385"/>
        <v/>
      </c>
      <c r="U764" s="425" t="str">
        <f t="shared" si="386"/>
        <v/>
      </c>
      <c r="V764" s="426" t="str">
        <f t="shared" si="387"/>
        <v/>
      </c>
      <c r="W764" s="38"/>
      <c r="X764" s="29" t="str">
        <f t="shared" si="368"/>
        <v/>
      </c>
      <c r="Y764" s="6" t="e">
        <f t="shared" si="369"/>
        <v>#N/A</v>
      </c>
      <c r="Z764" s="6" t="e">
        <f t="shared" si="370"/>
        <v>#N/A</v>
      </c>
      <c r="AA764" s="6" t="e">
        <f t="shared" si="371"/>
        <v>#N/A</v>
      </c>
      <c r="AB764" s="6" t="str">
        <f t="shared" si="372"/>
        <v/>
      </c>
      <c r="AC764" s="10">
        <f t="shared" si="373"/>
        <v>1</v>
      </c>
      <c r="AD764" s="6" t="e">
        <f t="shared" si="388"/>
        <v>#N/A</v>
      </c>
      <c r="AE764" s="6" t="e">
        <f t="shared" si="389"/>
        <v>#N/A</v>
      </c>
      <c r="AF764" s="6" t="e">
        <f t="shared" si="374"/>
        <v>#N/A</v>
      </c>
      <c r="AG764" s="6" t="e">
        <f t="shared" si="390"/>
        <v>#N/A</v>
      </c>
      <c r="AH764" s="11" t="str">
        <f t="shared" si="375"/>
        <v xml:space="preserve"> </v>
      </c>
      <c r="AI764" s="6" t="e">
        <f t="shared" si="391"/>
        <v>#N/A</v>
      </c>
      <c r="AJ764" s="6" t="e">
        <f t="shared" si="376"/>
        <v>#N/A</v>
      </c>
      <c r="AK764" s="6" t="e">
        <f t="shared" si="392"/>
        <v>#N/A</v>
      </c>
      <c r="AL764" s="6" t="e">
        <f t="shared" si="363"/>
        <v>#N/A</v>
      </c>
      <c r="AM764" s="6" t="e">
        <f t="shared" si="377"/>
        <v>#N/A</v>
      </c>
      <c r="AN764" s="6" t="e">
        <f t="shared" si="393"/>
        <v>#N/A</v>
      </c>
      <c r="AO764" s="6" t="e">
        <f t="shared" si="364"/>
        <v>#N/A</v>
      </c>
      <c r="AP764" s="6" t="e">
        <f t="shared" si="365"/>
        <v>#N/A</v>
      </c>
      <c r="AQ764" s="6" t="e">
        <f t="shared" si="366"/>
        <v>#N/A</v>
      </c>
      <c r="AR764" s="6">
        <f t="shared" si="378"/>
        <v>0</v>
      </c>
      <c r="AS764" s="6" t="e">
        <f t="shared" si="394"/>
        <v>#N/A</v>
      </c>
      <c r="AT764" s="6" t="str">
        <f t="shared" si="379"/>
        <v/>
      </c>
      <c r="AU764" s="6" t="str">
        <f t="shared" si="380"/>
        <v/>
      </c>
      <c r="AV764" s="6" t="str">
        <f t="shared" si="367"/>
        <v/>
      </c>
      <c r="AW764" s="103"/>
      <c r="BC764" s="3"/>
    </row>
    <row r="765" spans="1:55" s="12" customFormat="1" ht="13.5" customHeight="1" x14ac:dyDescent="0.2">
      <c r="A765" s="163">
        <v>750</v>
      </c>
      <c r="B765" s="7"/>
      <c r="C765" s="7"/>
      <c r="D765" s="120"/>
      <c r="E765" s="7"/>
      <c r="F765" s="7"/>
      <c r="G765" s="219"/>
      <c r="H765" s="7"/>
      <c r="I765" s="7"/>
      <c r="J765" s="9"/>
      <c r="K765" s="843"/>
      <c r="L765" s="838"/>
      <c r="M765" s="428"/>
      <c r="N765" s="429"/>
      <c r="O765" s="430"/>
      <c r="P765" s="422" t="str">
        <f t="shared" si="381"/>
        <v/>
      </c>
      <c r="Q765" s="422" t="str">
        <f t="shared" si="382"/>
        <v/>
      </c>
      <c r="R765" s="423" t="str">
        <f t="shared" si="383"/>
        <v/>
      </c>
      <c r="S765" s="424" t="str">
        <f t="shared" si="384"/>
        <v/>
      </c>
      <c r="T765" s="425" t="str">
        <f t="shared" si="385"/>
        <v/>
      </c>
      <c r="U765" s="425" t="str">
        <f t="shared" si="386"/>
        <v/>
      </c>
      <c r="V765" s="426" t="str">
        <f t="shared" si="387"/>
        <v/>
      </c>
      <c r="W765" s="38"/>
      <c r="X765" s="29" t="str">
        <f t="shared" si="368"/>
        <v/>
      </c>
      <c r="Y765" s="6" t="e">
        <f t="shared" si="369"/>
        <v>#N/A</v>
      </c>
      <c r="Z765" s="6" t="e">
        <f t="shared" si="370"/>
        <v>#N/A</v>
      </c>
      <c r="AA765" s="6" t="e">
        <f t="shared" si="371"/>
        <v>#N/A</v>
      </c>
      <c r="AB765" s="6" t="str">
        <f t="shared" si="372"/>
        <v/>
      </c>
      <c r="AC765" s="10">
        <f t="shared" si="373"/>
        <v>1</v>
      </c>
      <c r="AD765" s="6" t="e">
        <f t="shared" si="388"/>
        <v>#N/A</v>
      </c>
      <c r="AE765" s="6" t="e">
        <f t="shared" si="389"/>
        <v>#N/A</v>
      </c>
      <c r="AF765" s="6" t="e">
        <f t="shared" si="374"/>
        <v>#N/A</v>
      </c>
      <c r="AG765" s="6" t="e">
        <f t="shared" si="390"/>
        <v>#N/A</v>
      </c>
      <c r="AH765" s="11" t="str">
        <f t="shared" si="375"/>
        <v xml:space="preserve"> </v>
      </c>
      <c r="AI765" s="6" t="e">
        <f t="shared" si="391"/>
        <v>#N/A</v>
      </c>
      <c r="AJ765" s="6" t="e">
        <f t="shared" si="376"/>
        <v>#N/A</v>
      </c>
      <c r="AK765" s="6" t="e">
        <f t="shared" si="392"/>
        <v>#N/A</v>
      </c>
      <c r="AL765" s="6" t="e">
        <f t="shared" si="363"/>
        <v>#N/A</v>
      </c>
      <c r="AM765" s="6" t="e">
        <f t="shared" si="377"/>
        <v>#N/A</v>
      </c>
      <c r="AN765" s="6" t="e">
        <f t="shared" si="393"/>
        <v>#N/A</v>
      </c>
      <c r="AO765" s="6" t="e">
        <f t="shared" si="364"/>
        <v>#N/A</v>
      </c>
      <c r="AP765" s="6" t="e">
        <f t="shared" si="365"/>
        <v>#N/A</v>
      </c>
      <c r="AQ765" s="6" t="e">
        <f t="shared" si="366"/>
        <v>#N/A</v>
      </c>
      <c r="AR765" s="6">
        <f t="shared" si="378"/>
        <v>0</v>
      </c>
      <c r="AS765" s="6" t="e">
        <f t="shared" si="394"/>
        <v>#N/A</v>
      </c>
      <c r="AT765" s="6" t="str">
        <f t="shared" si="379"/>
        <v/>
      </c>
      <c r="AU765" s="6" t="str">
        <f t="shared" si="380"/>
        <v/>
      </c>
      <c r="AV765" s="6" t="str">
        <f t="shared" si="367"/>
        <v/>
      </c>
      <c r="AW765" s="103"/>
      <c r="BC765" s="3"/>
    </row>
    <row r="766" spans="1:55" s="12" customFormat="1" ht="13.5" customHeight="1" x14ac:dyDescent="0.2">
      <c r="A766" s="163">
        <v>751</v>
      </c>
      <c r="B766" s="7"/>
      <c r="C766" s="7"/>
      <c r="D766" s="120"/>
      <c r="E766" s="7"/>
      <c r="F766" s="7"/>
      <c r="G766" s="219"/>
      <c r="H766" s="7"/>
      <c r="I766" s="7"/>
      <c r="J766" s="9"/>
      <c r="K766" s="843"/>
      <c r="L766" s="838"/>
      <c r="M766" s="428"/>
      <c r="N766" s="429"/>
      <c r="O766" s="430"/>
      <c r="P766" s="422" t="str">
        <f t="shared" si="381"/>
        <v/>
      </c>
      <c r="Q766" s="422" t="str">
        <f t="shared" si="382"/>
        <v/>
      </c>
      <c r="R766" s="423" t="str">
        <f t="shared" si="383"/>
        <v/>
      </c>
      <c r="S766" s="424" t="str">
        <f t="shared" si="384"/>
        <v/>
      </c>
      <c r="T766" s="425" t="str">
        <f t="shared" si="385"/>
        <v/>
      </c>
      <c r="U766" s="425" t="str">
        <f t="shared" si="386"/>
        <v/>
      </c>
      <c r="V766" s="426" t="str">
        <f t="shared" si="387"/>
        <v/>
      </c>
      <c r="W766" s="38"/>
      <c r="X766" s="29" t="str">
        <f t="shared" si="368"/>
        <v/>
      </c>
      <c r="Y766" s="6" t="e">
        <f t="shared" si="369"/>
        <v>#N/A</v>
      </c>
      <c r="Z766" s="6" t="e">
        <f t="shared" si="370"/>
        <v>#N/A</v>
      </c>
      <c r="AA766" s="6" t="e">
        <f t="shared" si="371"/>
        <v>#N/A</v>
      </c>
      <c r="AB766" s="6" t="str">
        <f t="shared" si="372"/>
        <v/>
      </c>
      <c r="AC766" s="10">
        <f t="shared" si="373"/>
        <v>1</v>
      </c>
      <c r="AD766" s="6" t="e">
        <f t="shared" si="388"/>
        <v>#N/A</v>
      </c>
      <c r="AE766" s="6" t="e">
        <f t="shared" si="389"/>
        <v>#N/A</v>
      </c>
      <c r="AF766" s="6" t="e">
        <f t="shared" si="374"/>
        <v>#N/A</v>
      </c>
      <c r="AG766" s="6" t="e">
        <f t="shared" si="390"/>
        <v>#N/A</v>
      </c>
      <c r="AH766" s="11" t="str">
        <f t="shared" si="375"/>
        <v xml:space="preserve"> </v>
      </c>
      <c r="AI766" s="6" t="e">
        <f t="shared" si="391"/>
        <v>#N/A</v>
      </c>
      <c r="AJ766" s="6" t="e">
        <f t="shared" si="376"/>
        <v>#N/A</v>
      </c>
      <c r="AK766" s="6" t="e">
        <f t="shared" si="392"/>
        <v>#N/A</v>
      </c>
      <c r="AL766" s="6" t="e">
        <f t="shared" si="363"/>
        <v>#N/A</v>
      </c>
      <c r="AM766" s="6" t="e">
        <f t="shared" si="377"/>
        <v>#N/A</v>
      </c>
      <c r="AN766" s="6" t="e">
        <f t="shared" si="393"/>
        <v>#N/A</v>
      </c>
      <c r="AO766" s="6" t="e">
        <f t="shared" si="364"/>
        <v>#N/A</v>
      </c>
      <c r="AP766" s="6" t="e">
        <f t="shared" si="365"/>
        <v>#N/A</v>
      </c>
      <c r="AQ766" s="6" t="e">
        <f t="shared" si="366"/>
        <v>#N/A</v>
      </c>
      <c r="AR766" s="6">
        <f t="shared" si="378"/>
        <v>0</v>
      </c>
      <c r="AS766" s="6" t="e">
        <f t="shared" si="394"/>
        <v>#N/A</v>
      </c>
      <c r="AT766" s="6" t="str">
        <f t="shared" si="379"/>
        <v/>
      </c>
      <c r="AU766" s="6" t="str">
        <f t="shared" si="380"/>
        <v/>
      </c>
      <c r="AV766" s="6" t="str">
        <f t="shared" si="367"/>
        <v/>
      </c>
      <c r="AW766" s="103"/>
      <c r="BC766" s="3"/>
    </row>
    <row r="767" spans="1:55" s="12" customFormat="1" ht="13.5" customHeight="1" x14ac:dyDescent="0.2">
      <c r="A767" s="163">
        <v>752</v>
      </c>
      <c r="B767" s="7"/>
      <c r="C767" s="7"/>
      <c r="D767" s="120"/>
      <c r="E767" s="7"/>
      <c r="F767" s="7"/>
      <c r="G767" s="219"/>
      <c r="H767" s="7"/>
      <c r="I767" s="7"/>
      <c r="J767" s="9"/>
      <c r="K767" s="843"/>
      <c r="L767" s="838"/>
      <c r="M767" s="428"/>
      <c r="N767" s="429"/>
      <c r="O767" s="430"/>
      <c r="P767" s="422" t="str">
        <f t="shared" si="381"/>
        <v/>
      </c>
      <c r="Q767" s="422" t="str">
        <f t="shared" si="382"/>
        <v/>
      </c>
      <c r="R767" s="423" t="str">
        <f t="shared" si="383"/>
        <v/>
      </c>
      <c r="S767" s="424" t="str">
        <f t="shared" si="384"/>
        <v/>
      </c>
      <c r="T767" s="425" t="str">
        <f t="shared" si="385"/>
        <v/>
      </c>
      <c r="U767" s="425" t="str">
        <f t="shared" si="386"/>
        <v/>
      </c>
      <c r="V767" s="426" t="str">
        <f t="shared" si="387"/>
        <v/>
      </c>
      <c r="W767" s="38"/>
      <c r="X767" s="29" t="str">
        <f t="shared" si="368"/>
        <v/>
      </c>
      <c r="Y767" s="6" t="e">
        <f t="shared" si="369"/>
        <v>#N/A</v>
      </c>
      <c r="Z767" s="6" t="e">
        <f t="shared" si="370"/>
        <v>#N/A</v>
      </c>
      <c r="AA767" s="6" t="e">
        <f t="shared" si="371"/>
        <v>#N/A</v>
      </c>
      <c r="AB767" s="6" t="str">
        <f t="shared" si="372"/>
        <v/>
      </c>
      <c r="AC767" s="10">
        <f t="shared" si="373"/>
        <v>1</v>
      </c>
      <c r="AD767" s="6" t="e">
        <f t="shared" si="388"/>
        <v>#N/A</v>
      </c>
      <c r="AE767" s="6" t="e">
        <f t="shared" si="389"/>
        <v>#N/A</v>
      </c>
      <c r="AF767" s="6" t="e">
        <f t="shared" si="374"/>
        <v>#N/A</v>
      </c>
      <c r="AG767" s="6" t="e">
        <f t="shared" si="390"/>
        <v>#N/A</v>
      </c>
      <c r="AH767" s="11" t="str">
        <f t="shared" si="375"/>
        <v xml:space="preserve"> </v>
      </c>
      <c r="AI767" s="6" t="e">
        <f t="shared" si="391"/>
        <v>#N/A</v>
      </c>
      <c r="AJ767" s="6" t="e">
        <f t="shared" si="376"/>
        <v>#N/A</v>
      </c>
      <c r="AK767" s="6" t="e">
        <f t="shared" si="392"/>
        <v>#N/A</v>
      </c>
      <c r="AL767" s="6" t="e">
        <f t="shared" si="363"/>
        <v>#N/A</v>
      </c>
      <c r="AM767" s="6" t="e">
        <f t="shared" si="377"/>
        <v>#N/A</v>
      </c>
      <c r="AN767" s="6" t="e">
        <f t="shared" si="393"/>
        <v>#N/A</v>
      </c>
      <c r="AO767" s="6" t="e">
        <f t="shared" si="364"/>
        <v>#N/A</v>
      </c>
      <c r="AP767" s="6" t="e">
        <f t="shared" si="365"/>
        <v>#N/A</v>
      </c>
      <c r="AQ767" s="6" t="e">
        <f t="shared" si="366"/>
        <v>#N/A</v>
      </c>
      <c r="AR767" s="6">
        <f t="shared" si="378"/>
        <v>0</v>
      </c>
      <c r="AS767" s="6" t="e">
        <f t="shared" si="394"/>
        <v>#N/A</v>
      </c>
      <c r="AT767" s="6" t="str">
        <f t="shared" si="379"/>
        <v/>
      </c>
      <c r="AU767" s="6" t="str">
        <f t="shared" si="380"/>
        <v/>
      </c>
      <c r="AV767" s="6" t="str">
        <f t="shared" si="367"/>
        <v/>
      </c>
      <c r="AW767" s="103"/>
      <c r="BC767" s="3"/>
    </row>
    <row r="768" spans="1:55" s="12" customFormat="1" ht="13.5" customHeight="1" x14ac:dyDescent="0.2">
      <c r="A768" s="163">
        <v>753</v>
      </c>
      <c r="B768" s="7"/>
      <c r="C768" s="7"/>
      <c r="D768" s="120"/>
      <c r="E768" s="7"/>
      <c r="F768" s="7"/>
      <c r="G768" s="219"/>
      <c r="H768" s="7"/>
      <c r="I768" s="7"/>
      <c r="J768" s="9"/>
      <c r="K768" s="843"/>
      <c r="L768" s="838"/>
      <c r="M768" s="428"/>
      <c r="N768" s="429"/>
      <c r="O768" s="430"/>
      <c r="P768" s="422" t="str">
        <f t="shared" si="381"/>
        <v/>
      </c>
      <c r="Q768" s="422" t="str">
        <f t="shared" si="382"/>
        <v/>
      </c>
      <c r="R768" s="423" t="str">
        <f t="shared" si="383"/>
        <v/>
      </c>
      <c r="S768" s="424" t="str">
        <f t="shared" si="384"/>
        <v/>
      </c>
      <c r="T768" s="425" t="str">
        <f t="shared" si="385"/>
        <v/>
      </c>
      <c r="U768" s="425" t="str">
        <f t="shared" si="386"/>
        <v/>
      </c>
      <c r="V768" s="426" t="str">
        <f t="shared" si="387"/>
        <v/>
      </c>
      <c r="W768" s="38"/>
      <c r="X768" s="29" t="str">
        <f t="shared" si="368"/>
        <v/>
      </c>
      <c r="Y768" s="6" t="e">
        <f t="shared" si="369"/>
        <v>#N/A</v>
      </c>
      <c r="Z768" s="6" t="e">
        <f t="shared" si="370"/>
        <v>#N/A</v>
      </c>
      <c r="AA768" s="6" t="e">
        <f t="shared" si="371"/>
        <v>#N/A</v>
      </c>
      <c r="AB768" s="6" t="str">
        <f t="shared" si="372"/>
        <v/>
      </c>
      <c r="AC768" s="10">
        <f t="shared" si="373"/>
        <v>1</v>
      </c>
      <c r="AD768" s="6" t="e">
        <f t="shared" si="388"/>
        <v>#N/A</v>
      </c>
      <c r="AE768" s="6" t="e">
        <f t="shared" si="389"/>
        <v>#N/A</v>
      </c>
      <c r="AF768" s="6" t="e">
        <f t="shared" si="374"/>
        <v>#N/A</v>
      </c>
      <c r="AG768" s="6" t="e">
        <f t="shared" si="390"/>
        <v>#N/A</v>
      </c>
      <c r="AH768" s="11" t="str">
        <f t="shared" si="375"/>
        <v xml:space="preserve"> </v>
      </c>
      <c r="AI768" s="6" t="e">
        <f t="shared" si="391"/>
        <v>#N/A</v>
      </c>
      <c r="AJ768" s="6" t="e">
        <f t="shared" si="376"/>
        <v>#N/A</v>
      </c>
      <c r="AK768" s="6" t="e">
        <f t="shared" si="392"/>
        <v>#N/A</v>
      </c>
      <c r="AL768" s="6" t="e">
        <f t="shared" si="363"/>
        <v>#N/A</v>
      </c>
      <c r="AM768" s="6" t="e">
        <f t="shared" si="377"/>
        <v>#N/A</v>
      </c>
      <c r="AN768" s="6" t="e">
        <f t="shared" si="393"/>
        <v>#N/A</v>
      </c>
      <c r="AO768" s="6" t="e">
        <f t="shared" si="364"/>
        <v>#N/A</v>
      </c>
      <c r="AP768" s="6" t="e">
        <f t="shared" si="365"/>
        <v>#N/A</v>
      </c>
      <c r="AQ768" s="6" t="e">
        <f t="shared" si="366"/>
        <v>#N/A</v>
      </c>
      <c r="AR768" s="6">
        <f t="shared" si="378"/>
        <v>0</v>
      </c>
      <c r="AS768" s="6" t="e">
        <f t="shared" si="394"/>
        <v>#N/A</v>
      </c>
      <c r="AT768" s="6" t="str">
        <f t="shared" si="379"/>
        <v/>
      </c>
      <c r="AU768" s="6" t="str">
        <f t="shared" si="380"/>
        <v/>
      </c>
      <c r="AV768" s="6" t="str">
        <f t="shared" si="367"/>
        <v/>
      </c>
      <c r="AW768" s="103"/>
      <c r="BC768" s="3"/>
    </row>
    <row r="769" spans="1:55" s="12" customFormat="1" ht="13.5" customHeight="1" x14ac:dyDescent="0.2">
      <c r="A769" s="163">
        <v>754</v>
      </c>
      <c r="B769" s="7"/>
      <c r="C769" s="7"/>
      <c r="D769" s="120"/>
      <c r="E769" s="7"/>
      <c r="F769" s="7"/>
      <c r="G769" s="219"/>
      <c r="H769" s="7"/>
      <c r="I769" s="7"/>
      <c r="J769" s="9"/>
      <c r="K769" s="843"/>
      <c r="L769" s="838"/>
      <c r="M769" s="428"/>
      <c r="N769" s="429"/>
      <c r="O769" s="430"/>
      <c r="P769" s="422" t="str">
        <f t="shared" si="381"/>
        <v/>
      </c>
      <c r="Q769" s="422" t="str">
        <f t="shared" si="382"/>
        <v/>
      </c>
      <c r="R769" s="423" t="str">
        <f t="shared" si="383"/>
        <v/>
      </c>
      <c r="S769" s="424" t="str">
        <f t="shared" si="384"/>
        <v/>
      </c>
      <c r="T769" s="425" t="str">
        <f t="shared" si="385"/>
        <v/>
      </c>
      <c r="U769" s="425" t="str">
        <f t="shared" si="386"/>
        <v/>
      </c>
      <c r="V769" s="426" t="str">
        <f t="shared" si="387"/>
        <v/>
      </c>
      <c r="W769" s="38"/>
      <c r="X769" s="29" t="str">
        <f t="shared" si="368"/>
        <v/>
      </c>
      <c r="Y769" s="6" t="e">
        <f t="shared" si="369"/>
        <v>#N/A</v>
      </c>
      <c r="Z769" s="6" t="e">
        <f t="shared" si="370"/>
        <v>#N/A</v>
      </c>
      <c r="AA769" s="6" t="e">
        <f t="shared" si="371"/>
        <v>#N/A</v>
      </c>
      <c r="AB769" s="6" t="str">
        <f t="shared" si="372"/>
        <v/>
      </c>
      <c r="AC769" s="10">
        <f t="shared" si="373"/>
        <v>1</v>
      </c>
      <c r="AD769" s="6" t="e">
        <f t="shared" si="388"/>
        <v>#N/A</v>
      </c>
      <c r="AE769" s="6" t="e">
        <f t="shared" si="389"/>
        <v>#N/A</v>
      </c>
      <c r="AF769" s="6" t="e">
        <f t="shared" si="374"/>
        <v>#N/A</v>
      </c>
      <c r="AG769" s="6" t="e">
        <f t="shared" si="390"/>
        <v>#N/A</v>
      </c>
      <c r="AH769" s="11" t="str">
        <f t="shared" si="375"/>
        <v xml:space="preserve"> </v>
      </c>
      <c r="AI769" s="6" t="e">
        <f t="shared" si="391"/>
        <v>#N/A</v>
      </c>
      <c r="AJ769" s="6" t="e">
        <f t="shared" si="376"/>
        <v>#N/A</v>
      </c>
      <c r="AK769" s="6" t="e">
        <f t="shared" si="392"/>
        <v>#N/A</v>
      </c>
      <c r="AL769" s="6" t="e">
        <f t="shared" ref="AL769:AL832" si="395">VLOOKUP(AE769,$BT$17:$BX$21,2,FALSE)</f>
        <v>#N/A</v>
      </c>
      <c r="AM769" s="6" t="e">
        <f t="shared" si="377"/>
        <v>#N/A</v>
      </c>
      <c r="AN769" s="6" t="e">
        <f t="shared" si="393"/>
        <v>#N/A</v>
      </c>
      <c r="AO769" s="6" t="e">
        <f t="shared" ref="AO769:AO832" si="396">VLOOKUP(AE769,$BT$17:$BX$21,3,FALSE)</f>
        <v>#N/A</v>
      </c>
      <c r="AP769" s="6" t="e">
        <f t="shared" ref="AP769:AP832" si="397">VLOOKUP(AE769,$BT$17:$BX$21,4,FALSE)</f>
        <v>#N/A</v>
      </c>
      <c r="AQ769" s="6" t="e">
        <f t="shared" ref="AQ769:AQ832" si="398">VLOOKUP(AE769,$BT$17:$BX$21,5,FALSE)</f>
        <v>#N/A</v>
      </c>
      <c r="AR769" s="6">
        <f t="shared" si="378"/>
        <v>0</v>
      </c>
      <c r="AS769" s="6" t="e">
        <f t="shared" si="394"/>
        <v>#N/A</v>
      </c>
      <c r="AT769" s="6" t="str">
        <f t="shared" si="379"/>
        <v/>
      </c>
      <c r="AU769" s="6" t="str">
        <f t="shared" si="380"/>
        <v/>
      </c>
      <c r="AV769" s="6" t="str">
        <f t="shared" ref="AV769:AV832" si="399">IF(AT769=AU769,"",1)</f>
        <v/>
      </c>
      <c r="AW769" s="103"/>
      <c r="BC769" s="3"/>
    </row>
    <row r="770" spans="1:55" s="12" customFormat="1" ht="13.5" customHeight="1" x14ac:dyDescent="0.2">
      <c r="A770" s="163">
        <v>755</v>
      </c>
      <c r="B770" s="7"/>
      <c r="C770" s="7"/>
      <c r="D770" s="120"/>
      <c r="E770" s="7"/>
      <c r="F770" s="7"/>
      <c r="G770" s="219"/>
      <c r="H770" s="7"/>
      <c r="I770" s="7"/>
      <c r="J770" s="9"/>
      <c r="K770" s="843"/>
      <c r="L770" s="838"/>
      <c r="M770" s="428"/>
      <c r="N770" s="429"/>
      <c r="O770" s="430"/>
      <c r="P770" s="422" t="str">
        <f t="shared" si="381"/>
        <v/>
      </c>
      <c r="Q770" s="422" t="str">
        <f t="shared" si="382"/>
        <v/>
      </c>
      <c r="R770" s="423" t="str">
        <f t="shared" si="383"/>
        <v/>
      </c>
      <c r="S770" s="424" t="str">
        <f t="shared" si="384"/>
        <v/>
      </c>
      <c r="T770" s="425" t="str">
        <f t="shared" si="385"/>
        <v/>
      </c>
      <c r="U770" s="425" t="str">
        <f t="shared" si="386"/>
        <v/>
      </c>
      <c r="V770" s="426" t="str">
        <f t="shared" si="387"/>
        <v/>
      </c>
      <c r="W770" s="38"/>
      <c r="X770" s="29" t="str">
        <f t="shared" si="368"/>
        <v/>
      </c>
      <c r="Y770" s="6" t="e">
        <f t="shared" si="369"/>
        <v>#N/A</v>
      </c>
      <c r="Z770" s="6" t="e">
        <f t="shared" si="370"/>
        <v>#N/A</v>
      </c>
      <c r="AA770" s="6" t="e">
        <f t="shared" si="371"/>
        <v>#N/A</v>
      </c>
      <c r="AB770" s="6" t="str">
        <f t="shared" si="372"/>
        <v/>
      </c>
      <c r="AC770" s="10">
        <f t="shared" si="373"/>
        <v>1</v>
      </c>
      <c r="AD770" s="6" t="e">
        <f t="shared" si="388"/>
        <v>#N/A</v>
      </c>
      <c r="AE770" s="6" t="e">
        <f t="shared" si="389"/>
        <v>#N/A</v>
      </c>
      <c r="AF770" s="6" t="e">
        <f t="shared" si="374"/>
        <v>#N/A</v>
      </c>
      <c r="AG770" s="6" t="e">
        <f t="shared" si="390"/>
        <v>#N/A</v>
      </c>
      <c r="AH770" s="11" t="str">
        <f t="shared" si="375"/>
        <v xml:space="preserve"> </v>
      </c>
      <c r="AI770" s="6" t="e">
        <f t="shared" si="391"/>
        <v>#N/A</v>
      </c>
      <c r="AJ770" s="6" t="e">
        <f t="shared" si="376"/>
        <v>#N/A</v>
      </c>
      <c r="AK770" s="6" t="e">
        <f t="shared" si="392"/>
        <v>#N/A</v>
      </c>
      <c r="AL770" s="6" t="e">
        <f t="shared" si="395"/>
        <v>#N/A</v>
      </c>
      <c r="AM770" s="6" t="e">
        <f t="shared" si="377"/>
        <v>#N/A</v>
      </c>
      <c r="AN770" s="6" t="e">
        <f t="shared" si="393"/>
        <v>#N/A</v>
      </c>
      <c r="AO770" s="6" t="e">
        <f t="shared" si="396"/>
        <v>#N/A</v>
      </c>
      <c r="AP770" s="6" t="e">
        <f t="shared" si="397"/>
        <v>#N/A</v>
      </c>
      <c r="AQ770" s="6" t="e">
        <f t="shared" si="398"/>
        <v>#N/A</v>
      </c>
      <c r="AR770" s="6">
        <f t="shared" si="378"/>
        <v>0</v>
      </c>
      <c r="AS770" s="6" t="e">
        <f t="shared" si="394"/>
        <v>#N/A</v>
      </c>
      <c r="AT770" s="6" t="str">
        <f t="shared" si="379"/>
        <v/>
      </c>
      <c r="AU770" s="6" t="str">
        <f t="shared" si="380"/>
        <v/>
      </c>
      <c r="AV770" s="6" t="str">
        <f t="shared" si="399"/>
        <v/>
      </c>
      <c r="AW770" s="103"/>
      <c r="BC770" s="3"/>
    </row>
    <row r="771" spans="1:55" s="12" customFormat="1" ht="13.5" customHeight="1" x14ac:dyDescent="0.2">
      <c r="A771" s="163">
        <v>756</v>
      </c>
      <c r="B771" s="7"/>
      <c r="C771" s="7"/>
      <c r="D771" s="120"/>
      <c r="E771" s="7"/>
      <c r="F771" s="7"/>
      <c r="G771" s="219"/>
      <c r="H771" s="7"/>
      <c r="I771" s="7"/>
      <c r="J771" s="9"/>
      <c r="K771" s="843"/>
      <c r="L771" s="838"/>
      <c r="M771" s="428"/>
      <c r="N771" s="429"/>
      <c r="O771" s="430"/>
      <c r="P771" s="422" t="str">
        <f t="shared" si="381"/>
        <v/>
      </c>
      <c r="Q771" s="422" t="str">
        <f t="shared" si="382"/>
        <v/>
      </c>
      <c r="R771" s="423" t="str">
        <f t="shared" si="383"/>
        <v/>
      </c>
      <c r="S771" s="424" t="str">
        <f t="shared" si="384"/>
        <v/>
      </c>
      <c r="T771" s="425" t="str">
        <f t="shared" si="385"/>
        <v/>
      </c>
      <c r="U771" s="425" t="str">
        <f t="shared" si="386"/>
        <v/>
      </c>
      <c r="V771" s="426" t="str">
        <f t="shared" si="387"/>
        <v/>
      </c>
      <c r="W771" s="38"/>
      <c r="X771" s="29" t="str">
        <f t="shared" si="368"/>
        <v/>
      </c>
      <c r="Y771" s="6" t="e">
        <f t="shared" si="369"/>
        <v>#N/A</v>
      </c>
      <c r="Z771" s="6" t="e">
        <f t="shared" si="370"/>
        <v>#N/A</v>
      </c>
      <c r="AA771" s="6" t="e">
        <f t="shared" si="371"/>
        <v>#N/A</v>
      </c>
      <c r="AB771" s="6" t="str">
        <f t="shared" si="372"/>
        <v/>
      </c>
      <c r="AC771" s="10">
        <f t="shared" si="373"/>
        <v>1</v>
      </c>
      <c r="AD771" s="6" t="e">
        <f t="shared" si="388"/>
        <v>#N/A</v>
      </c>
      <c r="AE771" s="6" t="e">
        <f t="shared" si="389"/>
        <v>#N/A</v>
      </c>
      <c r="AF771" s="6" t="e">
        <f t="shared" si="374"/>
        <v>#N/A</v>
      </c>
      <c r="AG771" s="6" t="e">
        <f t="shared" si="390"/>
        <v>#N/A</v>
      </c>
      <c r="AH771" s="11" t="str">
        <f t="shared" si="375"/>
        <v xml:space="preserve"> </v>
      </c>
      <c r="AI771" s="6" t="e">
        <f t="shared" si="391"/>
        <v>#N/A</v>
      </c>
      <c r="AJ771" s="6" t="e">
        <f t="shared" si="376"/>
        <v>#N/A</v>
      </c>
      <c r="AK771" s="6" t="e">
        <f t="shared" si="392"/>
        <v>#N/A</v>
      </c>
      <c r="AL771" s="6" t="e">
        <f t="shared" si="395"/>
        <v>#N/A</v>
      </c>
      <c r="AM771" s="6" t="e">
        <f t="shared" si="377"/>
        <v>#N/A</v>
      </c>
      <c r="AN771" s="6" t="e">
        <f t="shared" si="393"/>
        <v>#N/A</v>
      </c>
      <c r="AO771" s="6" t="e">
        <f t="shared" si="396"/>
        <v>#N/A</v>
      </c>
      <c r="AP771" s="6" t="e">
        <f t="shared" si="397"/>
        <v>#N/A</v>
      </c>
      <c r="AQ771" s="6" t="e">
        <f t="shared" si="398"/>
        <v>#N/A</v>
      </c>
      <c r="AR771" s="6">
        <f t="shared" si="378"/>
        <v>0</v>
      </c>
      <c r="AS771" s="6" t="e">
        <f t="shared" si="394"/>
        <v>#N/A</v>
      </c>
      <c r="AT771" s="6" t="str">
        <f t="shared" si="379"/>
        <v/>
      </c>
      <c r="AU771" s="6" t="str">
        <f t="shared" si="380"/>
        <v/>
      </c>
      <c r="AV771" s="6" t="str">
        <f t="shared" si="399"/>
        <v/>
      </c>
      <c r="AW771" s="103"/>
      <c r="BC771" s="3"/>
    </row>
    <row r="772" spans="1:55" s="12" customFormat="1" ht="13.5" customHeight="1" x14ac:dyDescent="0.2">
      <c r="A772" s="163">
        <v>757</v>
      </c>
      <c r="B772" s="7"/>
      <c r="C772" s="7"/>
      <c r="D772" s="120"/>
      <c r="E772" s="7"/>
      <c r="F772" s="7"/>
      <c r="G772" s="219"/>
      <c r="H772" s="7"/>
      <c r="I772" s="7"/>
      <c r="J772" s="9"/>
      <c r="K772" s="843"/>
      <c r="L772" s="838"/>
      <c r="M772" s="428"/>
      <c r="N772" s="429"/>
      <c r="O772" s="430"/>
      <c r="P772" s="422" t="str">
        <f t="shared" si="381"/>
        <v/>
      </c>
      <c r="Q772" s="422" t="str">
        <f t="shared" si="382"/>
        <v/>
      </c>
      <c r="R772" s="423" t="str">
        <f t="shared" si="383"/>
        <v/>
      </c>
      <c r="S772" s="424" t="str">
        <f t="shared" si="384"/>
        <v/>
      </c>
      <c r="T772" s="425" t="str">
        <f t="shared" si="385"/>
        <v/>
      </c>
      <c r="U772" s="425" t="str">
        <f t="shared" si="386"/>
        <v/>
      </c>
      <c r="V772" s="426" t="str">
        <f t="shared" si="387"/>
        <v/>
      </c>
      <c r="W772" s="38"/>
      <c r="X772" s="29" t="str">
        <f t="shared" si="368"/>
        <v/>
      </c>
      <c r="Y772" s="6" t="e">
        <f t="shared" si="369"/>
        <v>#N/A</v>
      </c>
      <c r="Z772" s="6" t="e">
        <f t="shared" si="370"/>
        <v>#N/A</v>
      </c>
      <c r="AA772" s="6" t="e">
        <f t="shared" si="371"/>
        <v>#N/A</v>
      </c>
      <c r="AB772" s="6" t="str">
        <f t="shared" si="372"/>
        <v/>
      </c>
      <c r="AC772" s="10">
        <f t="shared" si="373"/>
        <v>1</v>
      </c>
      <c r="AD772" s="6" t="e">
        <f t="shared" si="388"/>
        <v>#N/A</v>
      </c>
      <c r="AE772" s="6" t="e">
        <f t="shared" si="389"/>
        <v>#N/A</v>
      </c>
      <c r="AF772" s="6" t="e">
        <f t="shared" si="374"/>
        <v>#N/A</v>
      </c>
      <c r="AG772" s="6" t="e">
        <f t="shared" si="390"/>
        <v>#N/A</v>
      </c>
      <c r="AH772" s="11" t="str">
        <f t="shared" si="375"/>
        <v xml:space="preserve"> </v>
      </c>
      <c r="AI772" s="6" t="e">
        <f t="shared" si="391"/>
        <v>#N/A</v>
      </c>
      <c r="AJ772" s="6" t="e">
        <f t="shared" si="376"/>
        <v>#N/A</v>
      </c>
      <c r="AK772" s="6" t="e">
        <f t="shared" si="392"/>
        <v>#N/A</v>
      </c>
      <c r="AL772" s="6" t="e">
        <f t="shared" si="395"/>
        <v>#N/A</v>
      </c>
      <c r="AM772" s="6" t="e">
        <f t="shared" si="377"/>
        <v>#N/A</v>
      </c>
      <c r="AN772" s="6" t="e">
        <f t="shared" si="393"/>
        <v>#N/A</v>
      </c>
      <c r="AO772" s="6" t="e">
        <f t="shared" si="396"/>
        <v>#N/A</v>
      </c>
      <c r="AP772" s="6" t="e">
        <f t="shared" si="397"/>
        <v>#N/A</v>
      </c>
      <c r="AQ772" s="6" t="e">
        <f t="shared" si="398"/>
        <v>#N/A</v>
      </c>
      <c r="AR772" s="6">
        <f t="shared" si="378"/>
        <v>0</v>
      </c>
      <c r="AS772" s="6" t="e">
        <f t="shared" si="394"/>
        <v>#N/A</v>
      </c>
      <c r="AT772" s="6" t="str">
        <f t="shared" si="379"/>
        <v/>
      </c>
      <c r="AU772" s="6" t="str">
        <f t="shared" si="380"/>
        <v/>
      </c>
      <c r="AV772" s="6" t="str">
        <f t="shared" si="399"/>
        <v/>
      </c>
      <c r="AW772" s="103"/>
      <c r="BC772" s="3"/>
    </row>
    <row r="773" spans="1:55" s="12" customFormat="1" ht="13.5" customHeight="1" x14ac:dyDescent="0.2">
      <c r="A773" s="163">
        <v>758</v>
      </c>
      <c r="B773" s="7"/>
      <c r="C773" s="7"/>
      <c r="D773" s="120"/>
      <c r="E773" s="7"/>
      <c r="F773" s="7"/>
      <c r="G773" s="219"/>
      <c r="H773" s="7"/>
      <c r="I773" s="7"/>
      <c r="J773" s="9"/>
      <c r="K773" s="843"/>
      <c r="L773" s="838"/>
      <c r="M773" s="428"/>
      <c r="N773" s="429"/>
      <c r="O773" s="430"/>
      <c r="P773" s="422" t="str">
        <f t="shared" si="381"/>
        <v/>
      </c>
      <c r="Q773" s="422" t="str">
        <f t="shared" si="382"/>
        <v/>
      </c>
      <c r="R773" s="423" t="str">
        <f t="shared" si="383"/>
        <v/>
      </c>
      <c r="S773" s="424" t="str">
        <f t="shared" si="384"/>
        <v/>
      </c>
      <c r="T773" s="425" t="str">
        <f t="shared" si="385"/>
        <v/>
      </c>
      <c r="U773" s="425" t="str">
        <f t="shared" si="386"/>
        <v/>
      </c>
      <c r="V773" s="426" t="str">
        <f t="shared" si="387"/>
        <v/>
      </c>
      <c r="W773" s="38"/>
      <c r="X773" s="29" t="str">
        <f t="shared" si="368"/>
        <v/>
      </c>
      <c r="Y773" s="6" t="e">
        <f t="shared" si="369"/>
        <v>#N/A</v>
      </c>
      <c r="Z773" s="6" t="e">
        <f t="shared" si="370"/>
        <v>#N/A</v>
      </c>
      <c r="AA773" s="6" t="e">
        <f t="shared" si="371"/>
        <v>#N/A</v>
      </c>
      <c r="AB773" s="6" t="str">
        <f t="shared" si="372"/>
        <v/>
      </c>
      <c r="AC773" s="10">
        <f t="shared" si="373"/>
        <v>1</v>
      </c>
      <c r="AD773" s="6" t="e">
        <f t="shared" si="388"/>
        <v>#N/A</v>
      </c>
      <c r="AE773" s="6" t="e">
        <f t="shared" si="389"/>
        <v>#N/A</v>
      </c>
      <c r="AF773" s="6" t="e">
        <f t="shared" si="374"/>
        <v>#N/A</v>
      </c>
      <c r="AG773" s="6" t="e">
        <f t="shared" si="390"/>
        <v>#N/A</v>
      </c>
      <c r="AH773" s="11" t="str">
        <f t="shared" si="375"/>
        <v xml:space="preserve"> </v>
      </c>
      <c r="AI773" s="6" t="e">
        <f t="shared" si="391"/>
        <v>#N/A</v>
      </c>
      <c r="AJ773" s="6" t="e">
        <f t="shared" si="376"/>
        <v>#N/A</v>
      </c>
      <c r="AK773" s="6" t="e">
        <f t="shared" si="392"/>
        <v>#N/A</v>
      </c>
      <c r="AL773" s="6" t="e">
        <f t="shared" si="395"/>
        <v>#N/A</v>
      </c>
      <c r="AM773" s="6" t="e">
        <f t="shared" si="377"/>
        <v>#N/A</v>
      </c>
      <c r="AN773" s="6" t="e">
        <f t="shared" si="393"/>
        <v>#N/A</v>
      </c>
      <c r="AO773" s="6" t="e">
        <f t="shared" si="396"/>
        <v>#N/A</v>
      </c>
      <c r="AP773" s="6" t="e">
        <f t="shared" si="397"/>
        <v>#N/A</v>
      </c>
      <c r="AQ773" s="6" t="e">
        <f t="shared" si="398"/>
        <v>#N/A</v>
      </c>
      <c r="AR773" s="6">
        <f t="shared" si="378"/>
        <v>0</v>
      </c>
      <c r="AS773" s="6" t="e">
        <f t="shared" si="394"/>
        <v>#N/A</v>
      </c>
      <c r="AT773" s="6" t="str">
        <f t="shared" si="379"/>
        <v/>
      </c>
      <c r="AU773" s="6" t="str">
        <f t="shared" si="380"/>
        <v/>
      </c>
      <c r="AV773" s="6" t="str">
        <f t="shared" si="399"/>
        <v/>
      </c>
      <c r="AW773" s="103"/>
      <c r="BC773" s="3"/>
    </row>
    <row r="774" spans="1:55" s="12" customFormat="1" ht="13.5" customHeight="1" x14ac:dyDescent="0.2">
      <c r="A774" s="163">
        <v>759</v>
      </c>
      <c r="B774" s="7"/>
      <c r="C774" s="7"/>
      <c r="D774" s="120"/>
      <c r="E774" s="7"/>
      <c r="F774" s="7"/>
      <c r="G774" s="219"/>
      <c r="H774" s="7"/>
      <c r="I774" s="7"/>
      <c r="J774" s="9"/>
      <c r="K774" s="843"/>
      <c r="L774" s="838"/>
      <c r="M774" s="428"/>
      <c r="N774" s="429"/>
      <c r="O774" s="430"/>
      <c r="P774" s="422" t="str">
        <f t="shared" si="381"/>
        <v/>
      </c>
      <c r="Q774" s="422" t="str">
        <f t="shared" si="382"/>
        <v/>
      </c>
      <c r="R774" s="423" t="str">
        <f t="shared" si="383"/>
        <v/>
      </c>
      <c r="S774" s="424" t="str">
        <f t="shared" si="384"/>
        <v/>
      </c>
      <c r="T774" s="425" t="str">
        <f t="shared" si="385"/>
        <v/>
      </c>
      <c r="U774" s="425" t="str">
        <f t="shared" si="386"/>
        <v/>
      </c>
      <c r="V774" s="426" t="str">
        <f t="shared" si="387"/>
        <v/>
      </c>
      <c r="W774" s="38"/>
      <c r="X774" s="29" t="str">
        <f t="shared" si="368"/>
        <v/>
      </c>
      <c r="Y774" s="6" t="e">
        <f t="shared" si="369"/>
        <v>#N/A</v>
      </c>
      <c r="Z774" s="6" t="e">
        <f t="shared" si="370"/>
        <v>#N/A</v>
      </c>
      <c r="AA774" s="6" t="e">
        <f t="shared" si="371"/>
        <v>#N/A</v>
      </c>
      <c r="AB774" s="6" t="str">
        <f t="shared" si="372"/>
        <v/>
      </c>
      <c r="AC774" s="10">
        <f t="shared" si="373"/>
        <v>1</v>
      </c>
      <c r="AD774" s="6" t="e">
        <f t="shared" si="388"/>
        <v>#N/A</v>
      </c>
      <c r="AE774" s="6" t="e">
        <f t="shared" si="389"/>
        <v>#N/A</v>
      </c>
      <c r="AF774" s="6" t="e">
        <f t="shared" si="374"/>
        <v>#N/A</v>
      </c>
      <c r="AG774" s="6" t="e">
        <f t="shared" si="390"/>
        <v>#N/A</v>
      </c>
      <c r="AH774" s="11" t="str">
        <f t="shared" si="375"/>
        <v xml:space="preserve"> </v>
      </c>
      <c r="AI774" s="6" t="e">
        <f t="shared" si="391"/>
        <v>#N/A</v>
      </c>
      <c r="AJ774" s="6" t="e">
        <f t="shared" si="376"/>
        <v>#N/A</v>
      </c>
      <c r="AK774" s="6" t="e">
        <f t="shared" si="392"/>
        <v>#N/A</v>
      </c>
      <c r="AL774" s="6" t="e">
        <f t="shared" si="395"/>
        <v>#N/A</v>
      </c>
      <c r="AM774" s="6" t="e">
        <f t="shared" si="377"/>
        <v>#N/A</v>
      </c>
      <c r="AN774" s="6" t="e">
        <f t="shared" si="393"/>
        <v>#N/A</v>
      </c>
      <c r="AO774" s="6" t="e">
        <f t="shared" si="396"/>
        <v>#N/A</v>
      </c>
      <c r="AP774" s="6" t="e">
        <f t="shared" si="397"/>
        <v>#N/A</v>
      </c>
      <c r="AQ774" s="6" t="e">
        <f t="shared" si="398"/>
        <v>#N/A</v>
      </c>
      <c r="AR774" s="6">
        <f t="shared" si="378"/>
        <v>0</v>
      </c>
      <c r="AS774" s="6" t="e">
        <f t="shared" si="394"/>
        <v>#N/A</v>
      </c>
      <c r="AT774" s="6" t="str">
        <f t="shared" si="379"/>
        <v/>
      </c>
      <c r="AU774" s="6" t="str">
        <f t="shared" si="380"/>
        <v/>
      </c>
      <c r="AV774" s="6" t="str">
        <f t="shared" si="399"/>
        <v/>
      </c>
      <c r="AW774" s="103"/>
      <c r="BC774" s="3"/>
    </row>
    <row r="775" spans="1:55" s="12" customFormat="1" ht="13.5" customHeight="1" x14ac:dyDescent="0.2">
      <c r="A775" s="163">
        <v>760</v>
      </c>
      <c r="B775" s="7"/>
      <c r="C775" s="7"/>
      <c r="D775" s="120"/>
      <c r="E775" s="7"/>
      <c r="F775" s="7"/>
      <c r="G775" s="219"/>
      <c r="H775" s="7"/>
      <c r="I775" s="7"/>
      <c r="J775" s="9"/>
      <c r="K775" s="843"/>
      <c r="L775" s="838"/>
      <c r="M775" s="428"/>
      <c r="N775" s="429"/>
      <c r="O775" s="430"/>
      <c r="P775" s="422" t="str">
        <f t="shared" si="381"/>
        <v/>
      </c>
      <c r="Q775" s="422" t="str">
        <f t="shared" si="382"/>
        <v/>
      </c>
      <c r="R775" s="423" t="str">
        <f t="shared" si="383"/>
        <v/>
      </c>
      <c r="S775" s="424" t="str">
        <f t="shared" si="384"/>
        <v/>
      </c>
      <c r="T775" s="425" t="str">
        <f t="shared" si="385"/>
        <v/>
      </c>
      <c r="U775" s="425" t="str">
        <f t="shared" si="386"/>
        <v/>
      </c>
      <c r="V775" s="426" t="str">
        <f t="shared" si="387"/>
        <v/>
      </c>
      <c r="W775" s="38"/>
      <c r="X775" s="29" t="str">
        <f t="shared" si="368"/>
        <v/>
      </c>
      <c r="Y775" s="6" t="e">
        <f t="shared" si="369"/>
        <v>#N/A</v>
      </c>
      <c r="Z775" s="6" t="e">
        <f t="shared" si="370"/>
        <v>#N/A</v>
      </c>
      <c r="AA775" s="6" t="e">
        <f t="shared" si="371"/>
        <v>#N/A</v>
      </c>
      <c r="AB775" s="6" t="str">
        <f t="shared" si="372"/>
        <v/>
      </c>
      <c r="AC775" s="10">
        <f t="shared" si="373"/>
        <v>1</v>
      </c>
      <c r="AD775" s="6" t="e">
        <f t="shared" si="388"/>
        <v>#N/A</v>
      </c>
      <c r="AE775" s="6" t="e">
        <f t="shared" si="389"/>
        <v>#N/A</v>
      </c>
      <c r="AF775" s="6" t="e">
        <f t="shared" si="374"/>
        <v>#N/A</v>
      </c>
      <c r="AG775" s="6" t="e">
        <f t="shared" si="390"/>
        <v>#N/A</v>
      </c>
      <c r="AH775" s="11" t="str">
        <f t="shared" si="375"/>
        <v xml:space="preserve"> </v>
      </c>
      <c r="AI775" s="6" t="e">
        <f t="shared" si="391"/>
        <v>#N/A</v>
      </c>
      <c r="AJ775" s="6" t="e">
        <f t="shared" si="376"/>
        <v>#N/A</v>
      </c>
      <c r="AK775" s="6" t="e">
        <f t="shared" si="392"/>
        <v>#N/A</v>
      </c>
      <c r="AL775" s="6" t="e">
        <f t="shared" si="395"/>
        <v>#N/A</v>
      </c>
      <c r="AM775" s="6" t="e">
        <f t="shared" si="377"/>
        <v>#N/A</v>
      </c>
      <c r="AN775" s="6" t="e">
        <f t="shared" si="393"/>
        <v>#N/A</v>
      </c>
      <c r="AO775" s="6" t="e">
        <f t="shared" si="396"/>
        <v>#N/A</v>
      </c>
      <c r="AP775" s="6" t="e">
        <f t="shared" si="397"/>
        <v>#N/A</v>
      </c>
      <c r="AQ775" s="6" t="e">
        <f t="shared" si="398"/>
        <v>#N/A</v>
      </c>
      <c r="AR775" s="6">
        <f t="shared" si="378"/>
        <v>0</v>
      </c>
      <c r="AS775" s="6" t="e">
        <f t="shared" si="394"/>
        <v>#N/A</v>
      </c>
      <c r="AT775" s="6" t="str">
        <f t="shared" si="379"/>
        <v/>
      </c>
      <c r="AU775" s="6" t="str">
        <f t="shared" si="380"/>
        <v/>
      </c>
      <c r="AV775" s="6" t="str">
        <f t="shared" si="399"/>
        <v/>
      </c>
      <c r="AW775" s="103"/>
      <c r="BC775" s="3"/>
    </row>
    <row r="776" spans="1:55" s="12" customFormat="1" ht="13.5" customHeight="1" x14ac:dyDescent="0.2">
      <c r="A776" s="163">
        <v>761</v>
      </c>
      <c r="B776" s="7"/>
      <c r="C776" s="7"/>
      <c r="D776" s="120"/>
      <c r="E776" s="7"/>
      <c r="F776" s="7"/>
      <c r="G776" s="219"/>
      <c r="H776" s="7"/>
      <c r="I776" s="7"/>
      <c r="J776" s="9"/>
      <c r="K776" s="843"/>
      <c r="L776" s="838"/>
      <c r="M776" s="428"/>
      <c r="N776" s="429"/>
      <c r="O776" s="430"/>
      <c r="P776" s="422" t="str">
        <f t="shared" si="381"/>
        <v/>
      </c>
      <c r="Q776" s="422" t="str">
        <f t="shared" si="382"/>
        <v/>
      </c>
      <c r="R776" s="423" t="str">
        <f t="shared" si="383"/>
        <v/>
      </c>
      <c r="S776" s="424" t="str">
        <f t="shared" si="384"/>
        <v/>
      </c>
      <c r="T776" s="425" t="str">
        <f t="shared" si="385"/>
        <v/>
      </c>
      <c r="U776" s="425" t="str">
        <f t="shared" si="386"/>
        <v/>
      </c>
      <c r="V776" s="426" t="str">
        <f t="shared" si="387"/>
        <v/>
      </c>
      <c r="W776" s="38"/>
      <c r="X776" s="29" t="str">
        <f t="shared" si="368"/>
        <v/>
      </c>
      <c r="Y776" s="6" t="e">
        <f t="shared" si="369"/>
        <v>#N/A</v>
      </c>
      <c r="Z776" s="6" t="e">
        <f t="shared" si="370"/>
        <v>#N/A</v>
      </c>
      <c r="AA776" s="6" t="e">
        <f t="shared" si="371"/>
        <v>#N/A</v>
      </c>
      <c r="AB776" s="6" t="str">
        <f t="shared" si="372"/>
        <v/>
      </c>
      <c r="AC776" s="10">
        <f t="shared" si="373"/>
        <v>1</v>
      </c>
      <c r="AD776" s="6" t="e">
        <f t="shared" si="388"/>
        <v>#N/A</v>
      </c>
      <c r="AE776" s="6" t="e">
        <f t="shared" si="389"/>
        <v>#N/A</v>
      </c>
      <c r="AF776" s="6" t="e">
        <f t="shared" si="374"/>
        <v>#N/A</v>
      </c>
      <c r="AG776" s="6" t="e">
        <f t="shared" si="390"/>
        <v>#N/A</v>
      </c>
      <c r="AH776" s="11" t="str">
        <f t="shared" si="375"/>
        <v xml:space="preserve"> </v>
      </c>
      <c r="AI776" s="6" t="e">
        <f t="shared" si="391"/>
        <v>#N/A</v>
      </c>
      <c r="AJ776" s="6" t="e">
        <f t="shared" si="376"/>
        <v>#N/A</v>
      </c>
      <c r="AK776" s="6" t="e">
        <f t="shared" si="392"/>
        <v>#N/A</v>
      </c>
      <c r="AL776" s="6" t="e">
        <f t="shared" si="395"/>
        <v>#N/A</v>
      </c>
      <c r="AM776" s="6" t="e">
        <f t="shared" si="377"/>
        <v>#N/A</v>
      </c>
      <c r="AN776" s="6" t="e">
        <f t="shared" si="393"/>
        <v>#N/A</v>
      </c>
      <c r="AO776" s="6" t="e">
        <f t="shared" si="396"/>
        <v>#N/A</v>
      </c>
      <c r="AP776" s="6" t="e">
        <f t="shared" si="397"/>
        <v>#N/A</v>
      </c>
      <c r="AQ776" s="6" t="e">
        <f t="shared" si="398"/>
        <v>#N/A</v>
      </c>
      <c r="AR776" s="6">
        <f t="shared" si="378"/>
        <v>0</v>
      </c>
      <c r="AS776" s="6" t="e">
        <f t="shared" si="394"/>
        <v>#N/A</v>
      </c>
      <c r="AT776" s="6" t="str">
        <f t="shared" si="379"/>
        <v/>
      </c>
      <c r="AU776" s="6" t="str">
        <f t="shared" si="380"/>
        <v/>
      </c>
      <c r="AV776" s="6" t="str">
        <f t="shared" si="399"/>
        <v/>
      </c>
      <c r="AW776" s="103"/>
      <c r="BC776" s="3"/>
    </row>
    <row r="777" spans="1:55" s="12" customFormat="1" ht="13.5" customHeight="1" x14ac:dyDescent="0.2">
      <c r="A777" s="163">
        <v>762</v>
      </c>
      <c r="B777" s="7"/>
      <c r="C777" s="7"/>
      <c r="D777" s="120"/>
      <c r="E777" s="7"/>
      <c r="F777" s="7"/>
      <c r="G777" s="219"/>
      <c r="H777" s="7"/>
      <c r="I777" s="7"/>
      <c r="J777" s="9"/>
      <c r="K777" s="843"/>
      <c r="L777" s="838"/>
      <c r="M777" s="428"/>
      <c r="N777" s="429"/>
      <c r="O777" s="430"/>
      <c r="P777" s="422" t="str">
        <f t="shared" si="381"/>
        <v/>
      </c>
      <c r="Q777" s="422" t="str">
        <f t="shared" si="382"/>
        <v/>
      </c>
      <c r="R777" s="423" t="str">
        <f t="shared" si="383"/>
        <v/>
      </c>
      <c r="S777" s="424" t="str">
        <f t="shared" si="384"/>
        <v/>
      </c>
      <c r="T777" s="425" t="str">
        <f t="shared" si="385"/>
        <v/>
      </c>
      <c r="U777" s="425" t="str">
        <f t="shared" si="386"/>
        <v/>
      </c>
      <c r="V777" s="426" t="str">
        <f t="shared" si="387"/>
        <v/>
      </c>
      <c r="W777" s="38"/>
      <c r="X777" s="29" t="str">
        <f t="shared" si="368"/>
        <v/>
      </c>
      <c r="Y777" s="6" t="e">
        <f t="shared" si="369"/>
        <v>#N/A</v>
      </c>
      <c r="Z777" s="6" t="e">
        <f t="shared" si="370"/>
        <v>#N/A</v>
      </c>
      <c r="AA777" s="6" t="e">
        <f t="shared" si="371"/>
        <v>#N/A</v>
      </c>
      <c r="AB777" s="6" t="str">
        <f t="shared" si="372"/>
        <v/>
      </c>
      <c r="AC777" s="10">
        <f t="shared" si="373"/>
        <v>1</v>
      </c>
      <c r="AD777" s="6" t="e">
        <f t="shared" si="388"/>
        <v>#N/A</v>
      </c>
      <c r="AE777" s="6" t="e">
        <f t="shared" si="389"/>
        <v>#N/A</v>
      </c>
      <c r="AF777" s="6" t="e">
        <f t="shared" si="374"/>
        <v>#N/A</v>
      </c>
      <c r="AG777" s="6" t="e">
        <f t="shared" si="390"/>
        <v>#N/A</v>
      </c>
      <c r="AH777" s="11" t="str">
        <f t="shared" si="375"/>
        <v xml:space="preserve"> </v>
      </c>
      <c r="AI777" s="6" t="e">
        <f t="shared" si="391"/>
        <v>#N/A</v>
      </c>
      <c r="AJ777" s="6" t="e">
        <f t="shared" si="376"/>
        <v>#N/A</v>
      </c>
      <c r="AK777" s="6" t="e">
        <f t="shared" si="392"/>
        <v>#N/A</v>
      </c>
      <c r="AL777" s="6" t="e">
        <f t="shared" si="395"/>
        <v>#N/A</v>
      </c>
      <c r="AM777" s="6" t="e">
        <f t="shared" si="377"/>
        <v>#N/A</v>
      </c>
      <c r="AN777" s="6" t="e">
        <f t="shared" si="393"/>
        <v>#N/A</v>
      </c>
      <c r="AO777" s="6" t="e">
        <f t="shared" si="396"/>
        <v>#N/A</v>
      </c>
      <c r="AP777" s="6" t="e">
        <f t="shared" si="397"/>
        <v>#N/A</v>
      </c>
      <c r="AQ777" s="6" t="e">
        <f t="shared" si="398"/>
        <v>#N/A</v>
      </c>
      <c r="AR777" s="6">
        <f t="shared" si="378"/>
        <v>0</v>
      </c>
      <c r="AS777" s="6" t="e">
        <f t="shared" si="394"/>
        <v>#N/A</v>
      </c>
      <c r="AT777" s="6" t="str">
        <f t="shared" si="379"/>
        <v/>
      </c>
      <c r="AU777" s="6" t="str">
        <f t="shared" si="380"/>
        <v/>
      </c>
      <c r="AV777" s="6" t="str">
        <f t="shared" si="399"/>
        <v/>
      </c>
      <c r="AW777" s="103"/>
      <c r="BC777" s="3"/>
    </row>
    <row r="778" spans="1:55" s="12" customFormat="1" ht="13.5" customHeight="1" x14ac:dyDescent="0.2">
      <c r="A778" s="163">
        <v>763</v>
      </c>
      <c r="B778" s="7"/>
      <c r="C778" s="7"/>
      <c r="D778" s="120"/>
      <c r="E778" s="7"/>
      <c r="F778" s="7"/>
      <c r="G778" s="219"/>
      <c r="H778" s="7"/>
      <c r="I778" s="7"/>
      <c r="J778" s="9"/>
      <c r="K778" s="843"/>
      <c r="L778" s="838"/>
      <c r="M778" s="428"/>
      <c r="N778" s="429"/>
      <c r="O778" s="430"/>
      <c r="P778" s="422" t="str">
        <f t="shared" si="381"/>
        <v/>
      </c>
      <c r="Q778" s="422" t="str">
        <f t="shared" si="382"/>
        <v/>
      </c>
      <c r="R778" s="423" t="str">
        <f t="shared" si="383"/>
        <v/>
      </c>
      <c r="S778" s="424" t="str">
        <f t="shared" si="384"/>
        <v/>
      </c>
      <c r="T778" s="425" t="str">
        <f t="shared" si="385"/>
        <v/>
      </c>
      <c r="U778" s="425" t="str">
        <f t="shared" si="386"/>
        <v/>
      </c>
      <c r="V778" s="426" t="str">
        <f t="shared" si="387"/>
        <v/>
      </c>
      <c r="W778" s="38"/>
      <c r="X778" s="29" t="str">
        <f t="shared" si="368"/>
        <v/>
      </c>
      <c r="Y778" s="6" t="e">
        <f t="shared" si="369"/>
        <v>#N/A</v>
      </c>
      <c r="Z778" s="6" t="e">
        <f t="shared" si="370"/>
        <v>#N/A</v>
      </c>
      <c r="AA778" s="6" t="e">
        <f t="shared" si="371"/>
        <v>#N/A</v>
      </c>
      <c r="AB778" s="6" t="str">
        <f t="shared" si="372"/>
        <v/>
      </c>
      <c r="AC778" s="10">
        <f t="shared" si="373"/>
        <v>1</v>
      </c>
      <c r="AD778" s="6" t="e">
        <f t="shared" si="388"/>
        <v>#N/A</v>
      </c>
      <c r="AE778" s="6" t="e">
        <f t="shared" si="389"/>
        <v>#N/A</v>
      </c>
      <c r="AF778" s="6" t="e">
        <f t="shared" si="374"/>
        <v>#N/A</v>
      </c>
      <c r="AG778" s="6" t="e">
        <f t="shared" si="390"/>
        <v>#N/A</v>
      </c>
      <c r="AH778" s="11" t="str">
        <f t="shared" si="375"/>
        <v xml:space="preserve"> </v>
      </c>
      <c r="AI778" s="6" t="e">
        <f t="shared" si="391"/>
        <v>#N/A</v>
      </c>
      <c r="AJ778" s="6" t="e">
        <f t="shared" si="376"/>
        <v>#N/A</v>
      </c>
      <c r="AK778" s="6" t="e">
        <f t="shared" si="392"/>
        <v>#N/A</v>
      </c>
      <c r="AL778" s="6" t="e">
        <f t="shared" si="395"/>
        <v>#N/A</v>
      </c>
      <c r="AM778" s="6" t="e">
        <f t="shared" si="377"/>
        <v>#N/A</v>
      </c>
      <c r="AN778" s="6" t="e">
        <f t="shared" si="393"/>
        <v>#N/A</v>
      </c>
      <c r="AO778" s="6" t="e">
        <f t="shared" si="396"/>
        <v>#N/A</v>
      </c>
      <c r="AP778" s="6" t="e">
        <f t="shared" si="397"/>
        <v>#N/A</v>
      </c>
      <c r="AQ778" s="6" t="e">
        <f t="shared" si="398"/>
        <v>#N/A</v>
      </c>
      <c r="AR778" s="6">
        <f t="shared" si="378"/>
        <v>0</v>
      </c>
      <c r="AS778" s="6" t="e">
        <f t="shared" si="394"/>
        <v>#N/A</v>
      </c>
      <c r="AT778" s="6" t="str">
        <f t="shared" si="379"/>
        <v/>
      </c>
      <c r="AU778" s="6" t="str">
        <f t="shared" si="380"/>
        <v/>
      </c>
      <c r="AV778" s="6" t="str">
        <f t="shared" si="399"/>
        <v/>
      </c>
      <c r="AW778" s="103"/>
      <c r="BC778" s="3"/>
    </row>
    <row r="779" spans="1:55" s="12" customFormat="1" ht="13.5" customHeight="1" x14ac:dyDescent="0.2">
      <c r="A779" s="163">
        <v>764</v>
      </c>
      <c r="B779" s="7"/>
      <c r="C779" s="7"/>
      <c r="D779" s="120"/>
      <c r="E779" s="7"/>
      <c r="F779" s="7"/>
      <c r="G779" s="219"/>
      <c r="H779" s="7"/>
      <c r="I779" s="7"/>
      <c r="J779" s="9"/>
      <c r="K779" s="843"/>
      <c r="L779" s="838"/>
      <c r="M779" s="428"/>
      <c r="N779" s="429"/>
      <c r="O779" s="430"/>
      <c r="P779" s="422" t="str">
        <f t="shared" si="381"/>
        <v/>
      </c>
      <c r="Q779" s="422" t="str">
        <f t="shared" si="382"/>
        <v/>
      </c>
      <c r="R779" s="423" t="str">
        <f t="shared" si="383"/>
        <v/>
      </c>
      <c r="S779" s="424" t="str">
        <f t="shared" si="384"/>
        <v/>
      </c>
      <c r="T779" s="425" t="str">
        <f t="shared" si="385"/>
        <v/>
      </c>
      <c r="U779" s="425" t="str">
        <f t="shared" si="386"/>
        <v/>
      </c>
      <c r="V779" s="426" t="str">
        <f t="shared" si="387"/>
        <v/>
      </c>
      <c r="W779" s="38"/>
      <c r="X779" s="29" t="str">
        <f t="shared" si="368"/>
        <v/>
      </c>
      <c r="Y779" s="6" t="e">
        <f t="shared" si="369"/>
        <v>#N/A</v>
      </c>
      <c r="Z779" s="6" t="e">
        <f t="shared" si="370"/>
        <v>#N/A</v>
      </c>
      <c r="AA779" s="6" t="e">
        <f t="shared" si="371"/>
        <v>#N/A</v>
      </c>
      <c r="AB779" s="6" t="str">
        <f t="shared" si="372"/>
        <v/>
      </c>
      <c r="AC779" s="10">
        <f t="shared" si="373"/>
        <v>1</v>
      </c>
      <c r="AD779" s="6" t="e">
        <f t="shared" si="388"/>
        <v>#N/A</v>
      </c>
      <c r="AE779" s="6" t="e">
        <f t="shared" si="389"/>
        <v>#N/A</v>
      </c>
      <c r="AF779" s="6" t="e">
        <f t="shared" si="374"/>
        <v>#N/A</v>
      </c>
      <c r="AG779" s="6" t="e">
        <f t="shared" si="390"/>
        <v>#N/A</v>
      </c>
      <c r="AH779" s="11" t="str">
        <f t="shared" si="375"/>
        <v xml:space="preserve"> </v>
      </c>
      <c r="AI779" s="6" t="e">
        <f t="shared" si="391"/>
        <v>#N/A</v>
      </c>
      <c r="AJ779" s="6" t="e">
        <f t="shared" si="376"/>
        <v>#N/A</v>
      </c>
      <c r="AK779" s="6" t="e">
        <f t="shared" si="392"/>
        <v>#N/A</v>
      </c>
      <c r="AL779" s="6" t="e">
        <f t="shared" si="395"/>
        <v>#N/A</v>
      </c>
      <c r="AM779" s="6" t="e">
        <f t="shared" si="377"/>
        <v>#N/A</v>
      </c>
      <c r="AN779" s="6" t="e">
        <f t="shared" si="393"/>
        <v>#N/A</v>
      </c>
      <c r="AO779" s="6" t="e">
        <f t="shared" si="396"/>
        <v>#N/A</v>
      </c>
      <c r="AP779" s="6" t="e">
        <f t="shared" si="397"/>
        <v>#N/A</v>
      </c>
      <c r="AQ779" s="6" t="e">
        <f t="shared" si="398"/>
        <v>#N/A</v>
      </c>
      <c r="AR779" s="6">
        <f t="shared" si="378"/>
        <v>0</v>
      </c>
      <c r="AS779" s="6" t="e">
        <f t="shared" si="394"/>
        <v>#N/A</v>
      </c>
      <c r="AT779" s="6" t="str">
        <f t="shared" si="379"/>
        <v/>
      </c>
      <c r="AU779" s="6" t="str">
        <f t="shared" si="380"/>
        <v/>
      </c>
      <c r="AV779" s="6" t="str">
        <f t="shared" si="399"/>
        <v/>
      </c>
      <c r="AW779" s="103"/>
      <c r="BC779" s="3"/>
    </row>
    <row r="780" spans="1:55" s="12" customFormat="1" ht="13.5" customHeight="1" x14ac:dyDescent="0.2">
      <c r="A780" s="163">
        <v>765</v>
      </c>
      <c r="B780" s="7"/>
      <c r="C780" s="7"/>
      <c r="D780" s="120"/>
      <c r="E780" s="7"/>
      <c r="F780" s="7"/>
      <c r="G780" s="219"/>
      <c r="H780" s="7"/>
      <c r="I780" s="7"/>
      <c r="J780" s="9"/>
      <c r="K780" s="843"/>
      <c r="L780" s="838"/>
      <c r="M780" s="428"/>
      <c r="N780" s="429"/>
      <c r="O780" s="430"/>
      <c r="P780" s="422" t="str">
        <f t="shared" si="381"/>
        <v/>
      </c>
      <c r="Q780" s="422" t="str">
        <f t="shared" si="382"/>
        <v/>
      </c>
      <c r="R780" s="423" t="str">
        <f t="shared" si="383"/>
        <v/>
      </c>
      <c r="S780" s="424" t="str">
        <f t="shared" si="384"/>
        <v/>
      </c>
      <c r="T780" s="425" t="str">
        <f t="shared" si="385"/>
        <v/>
      </c>
      <c r="U780" s="425" t="str">
        <f t="shared" si="386"/>
        <v/>
      </c>
      <c r="V780" s="426" t="str">
        <f t="shared" si="387"/>
        <v/>
      </c>
      <c r="W780" s="38"/>
      <c r="X780" s="29" t="str">
        <f t="shared" si="368"/>
        <v/>
      </c>
      <c r="Y780" s="6" t="e">
        <f t="shared" si="369"/>
        <v>#N/A</v>
      </c>
      <c r="Z780" s="6" t="e">
        <f t="shared" si="370"/>
        <v>#N/A</v>
      </c>
      <c r="AA780" s="6" t="e">
        <f t="shared" si="371"/>
        <v>#N/A</v>
      </c>
      <c r="AB780" s="6" t="str">
        <f t="shared" si="372"/>
        <v/>
      </c>
      <c r="AC780" s="10">
        <f t="shared" si="373"/>
        <v>1</v>
      </c>
      <c r="AD780" s="6" t="e">
        <f t="shared" si="388"/>
        <v>#N/A</v>
      </c>
      <c r="AE780" s="6" t="e">
        <f t="shared" si="389"/>
        <v>#N/A</v>
      </c>
      <c r="AF780" s="6" t="e">
        <f t="shared" si="374"/>
        <v>#N/A</v>
      </c>
      <c r="AG780" s="6" t="e">
        <f t="shared" si="390"/>
        <v>#N/A</v>
      </c>
      <c r="AH780" s="11" t="str">
        <f t="shared" si="375"/>
        <v xml:space="preserve"> </v>
      </c>
      <c r="AI780" s="6" t="e">
        <f t="shared" si="391"/>
        <v>#N/A</v>
      </c>
      <c r="AJ780" s="6" t="e">
        <f t="shared" si="376"/>
        <v>#N/A</v>
      </c>
      <c r="AK780" s="6" t="e">
        <f t="shared" si="392"/>
        <v>#N/A</v>
      </c>
      <c r="AL780" s="6" t="e">
        <f t="shared" si="395"/>
        <v>#N/A</v>
      </c>
      <c r="AM780" s="6" t="e">
        <f t="shared" si="377"/>
        <v>#N/A</v>
      </c>
      <c r="AN780" s="6" t="e">
        <f t="shared" si="393"/>
        <v>#N/A</v>
      </c>
      <c r="AO780" s="6" t="e">
        <f t="shared" si="396"/>
        <v>#N/A</v>
      </c>
      <c r="AP780" s="6" t="e">
        <f t="shared" si="397"/>
        <v>#N/A</v>
      </c>
      <c r="AQ780" s="6" t="e">
        <f t="shared" si="398"/>
        <v>#N/A</v>
      </c>
      <c r="AR780" s="6">
        <f t="shared" si="378"/>
        <v>0</v>
      </c>
      <c r="AS780" s="6" t="e">
        <f t="shared" si="394"/>
        <v>#N/A</v>
      </c>
      <c r="AT780" s="6" t="str">
        <f t="shared" si="379"/>
        <v/>
      </c>
      <c r="AU780" s="6" t="str">
        <f t="shared" si="380"/>
        <v/>
      </c>
      <c r="AV780" s="6" t="str">
        <f t="shared" si="399"/>
        <v/>
      </c>
      <c r="AW780" s="103"/>
      <c r="BC780" s="3"/>
    </row>
    <row r="781" spans="1:55" s="12" customFormat="1" ht="13.5" customHeight="1" x14ac:dyDescent="0.2">
      <c r="A781" s="163">
        <v>766</v>
      </c>
      <c r="B781" s="7"/>
      <c r="C781" s="7"/>
      <c r="D781" s="120"/>
      <c r="E781" s="7"/>
      <c r="F781" s="7"/>
      <c r="G781" s="219"/>
      <c r="H781" s="7"/>
      <c r="I781" s="7"/>
      <c r="J781" s="9"/>
      <c r="K781" s="843"/>
      <c r="L781" s="838"/>
      <c r="M781" s="428"/>
      <c r="N781" s="429"/>
      <c r="O781" s="430"/>
      <c r="P781" s="422" t="str">
        <f t="shared" si="381"/>
        <v/>
      </c>
      <c r="Q781" s="422" t="str">
        <f t="shared" si="382"/>
        <v/>
      </c>
      <c r="R781" s="423" t="str">
        <f t="shared" si="383"/>
        <v/>
      </c>
      <c r="S781" s="424" t="str">
        <f t="shared" si="384"/>
        <v/>
      </c>
      <c r="T781" s="425" t="str">
        <f t="shared" si="385"/>
        <v/>
      </c>
      <c r="U781" s="425" t="str">
        <f t="shared" si="386"/>
        <v/>
      </c>
      <c r="V781" s="426" t="str">
        <f t="shared" si="387"/>
        <v/>
      </c>
      <c r="W781" s="38"/>
      <c r="X781" s="29" t="str">
        <f t="shared" si="368"/>
        <v/>
      </c>
      <c r="Y781" s="6" t="e">
        <f t="shared" si="369"/>
        <v>#N/A</v>
      </c>
      <c r="Z781" s="6" t="e">
        <f t="shared" si="370"/>
        <v>#N/A</v>
      </c>
      <c r="AA781" s="6" t="e">
        <f t="shared" si="371"/>
        <v>#N/A</v>
      </c>
      <c r="AB781" s="6" t="str">
        <f t="shared" si="372"/>
        <v/>
      </c>
      <c r="AC781" s="10">
        <f t="shared" si="373"/>
        <v>1</v>
      </c>
      <c r="AD781" s="6" t="e">
        <f t="shared" si="388"/>
        <v>#N/A</v>
      </c>
      <c r="AE781" s="6" t="e">
        <f t="shared" si="389"/>
        <v>#N/A</v>
      </c>
      <c r="AF781" s="6" t="e">
        <f t="shared" si="374"/>
        <v>#N/A</v>
      </c>
      <c r="AG781" s="6" t="e">
        <f t="shared" si="390"/>
        <v>#N/A</v>
      </c>
      <c r="AH781" s="11" t="str">
        <f t="shared" si="375"/>
        <v xml:space="preserve"> </v>
      </c>
      <c r="AI781" s="6" t="e">
        <f t="shared" si="391"/>
        <v>#N/A</v>
      </c>
      <c r="AJ781" s="6" t="e">
        <f t="shared" si="376"/>
        <v>#N/A</v>
      </c>
      <c r="AK781" s="6" t="e">
        <f t="shared" si="392"/>
        <v>#N/A</v>
      </c>
      <c r="AL781" s="6" t="e">
        <f t="shared" si="395"/>
        <v>#N/A</v>
      </c>
      <c r="AM781" s="6" t="e">
        <f t="shared" si="377"/>
        <v>#N/A</v>
      </c>
      <c r="AN781" s="6" t="e">
        <f t="shared" si="393"/>
        <v>#N/A</v>
      </c>
      <c r="AO781" s="6" t="e">
        <f t="shared" si="396"/>
        <v>#N/A</v>
      </c>
      <c r="AP781" s="6" t="e">
        <f t="shared" si="397"/>
        <v>#N/A</v>
      </c>
      <c r="AQ781" s="6" t="e">
        <f t="shared" si="398"/>
        <v>#N/A</v>
      </c>
      <c r="AR781" s="6">
        <f t="shared" si="378"/>
        <v>0</v>
      </c>
      <c r="AS781" s="6" t="e">
        <f t="shared" si="394"/>
        <v>#N/A</v>
      </c>
      <c r="AT781" s="6" t="str">
        <f t="shared" si="379"/>
        <v/>
      </c>
      <c r="AU781" s="6" t="str">
        <f t="shared" si="380"/>
        <v/>
      </c>
      <c r="AV781" s="6" t="str">
        <f t="shared" si="399"/>
        <v/>
      </c>
      <c r="AW781" s="103"/>
      <c r="BC781" s="3"/>
    </row>
    <row r="782" spans="1:55" s="12" customFormat="1" ht="13.5" customHeight="1" x14ac:dyDescent="0.2">
      <c r="A782" s="163">
        <v>767</v>
      </c>
      <c r="B782" s="7"/>
      <c r="C782" s="7"/>
      <c r="D782" s="120"/>
      <c r="E782" s="7"/>
      <c r="F782" s="7"/>
      <c r="G782" s="219"/>
      <c r="H782" s="7"/>
      <c r="I782" s="7"/>
      <c r="J782" s="9"/>
      <c r="K782" s="843"/>
      <c r="L782" s="838"/>
      <c r="M782" s="428"/>
      <c r="N782" s="429"/>
      <c r="O782" s="430"/>
      <c r="P782" s="422" t="str">
        <f t="shared" si="381"/>
        <v/>
      </c>
      <c r="Q782" s="422" t="str">
        <f t="shared" si="382"/>
        <v/>
      </c>
      <c r="R782" s="423" t="str">
        <f t="shared" si="383"/>
        <v/>
      </c>
      <c r="S782" s="424" t="str">
        <f t="shared" si="384"/>
        <v/>
      </c>
      <c r="T782" s="425" t="str">
        <f t="shared" si="385"/>
        <v/>
      </c>
      <c r="U782" s="425" t="str">
        <f t="shared" si="386"/>
        <v/>
      </c>
      <c r="V782" s="426" t="str">
        <f t="shared" si="387"/>
        <v/>
      </c>
      <c r="W782" s="38"/>
      <c r="X782" s="29" t="str">
        <f t="shared" si="368"/>
        <v/>
      </c>
      <c r="Y782" s="6" t="e">
        <f t="shared" si="369"/>
        <v>#N/A</v>
      </c>
      <c r="Z782" s="6" t="e">
        <f t="shared" si="370"/>
        <v>#N/A</v>
      </c>
      <c r="AA782" s="6" t="e">
        <f t="shared" si="371"/>
        <v>#N/A</v>
      </c>
      <c r="AB782" s="6" t="str">
        <f t="shared" si="372"/>
        <v/>
      </c>
      <c r="AC782" s="10">
        <f t="shared" si="373"/>
        <v>1</v>
      </c>
      <c r="AD782" s="6" t="e">
        <f t="shared" si="388"/>
        <v>#N/A</v>
      </c>
      <c r="AE782" s="6" t="e">
        <f t="shared" si="389"/>
        <v>#N/A</v>
      </c>
      <c r="AF782" s="6" t="e">
        <f t="shared" si="374"/>
        <v>#N/A</v>
      </c>
      <c r="AG782" s="6" t="e">
        <f t="shared" si="390"/>
        <v>#N/A</v>
      </c>
      <c r="AH782" s="11" t="str">
        <f t="shared" si="375"/>
        <v xml:space="preserve"> </v>
      </c>
      <c r="AI782" s="6" t="e">
        <f t="shared" si="391"/>
        <v>#N/A</v>
      </c>
      <c r="AJ782" s="6" t="e">
        <f t="shared" si="376"/>
        <v>#N/A</v>
      </c>
      <c r="AK782" s="6" t="e">
        <f t="shared" si="392"/>
        <v>#N/A</v>
      </c>
      <c r="AL782" s="6" t="e">
        <f t="shared" si="395"/>
        <v>#N/A</v>
      </c>
      <c r="AM782" s="6" t="e">
        <f t="shared" si="377"/>
        <v>#N/A</v>
      </c>
      <c r="AN782" s="6" t="e">
        <f t="shared" si="393"/>
        <v>#N/A</v>
      </c>
      <c r="AO782" s="6" t="e">
        <f t="shared" si="396"/>
        <v>#N/A</v>
      </c>
      <c r="AP782" s="6" t="e">
        <f t="shared" si="397"/>
        <v>#N/A</v>
      </c>
      <c r="AQ782" s="6" t="e">
        <f t="shared" si="398"/>
        <v>#N/A</v>
      </c>
      <c r="AR782" s="6">
        <f t="shared" si="378"/>
        <v>0</v>
      </c>
      <c r="AS782" s="6" t="e">
        <f t="shared" si="394"/>
        <v>#N/A</v>
      </c>
      <c r="AT782" s="6" t="str">
        <f t="shared" si="379"/>
        <v/>
      </c>
      <c r="AU782" s="6" t="str">
        <f t="shared" si="380"/>
        <v/>
      </c>
      <c r="AV782" s="6" t="str">
        <f t="shared" si="399"/>
        <v/>
      </c>
      <c r="AW782" s="103"/>
      <c r="BC782" s="3"/>
    </row>
    <row r="783" spans="1:55" s="12" customFormat="1" ht="13.5" customHeight="1" x14ac:dyDescent="0.2">
      <c r="A783" s="163">
        <v>768</v>
      </c>
      <c r="B783" s="7"/>
      <c r="C783" s="7"/>
      <c r="D783" s="120"/>
      <c r="E783" s="7"/>
      <c r="F783" s="7"/>
      <c r="G783" s="219"/>
      <c r="H783" s="7"/>
      <c r="I783" s="7"/>
      <c r="J783" s="9"/>
      <c r="K783" s="843"/>
      <c r="L783" s="838"/>
      <c r="M783" s="428"/>
      <c r="N783" s="429"/>
      <c r="O783" s="430"/>
      <c r="P783" s="422" t="str">
        <f t="shared" si="381"/>
        <v/>
      </c>
      <c r="Q783" s="422" t="str">
        <f t="shared" si="382"/>
        <v/>
      </c>
      <c r="R783" s="423" t="str">
        <f t="shared" si="383"/>
        <v/>
      </c>
      <c r="S783" s="424" t="str">
        <f t="shared" si="384"/>
        <v/>
      </c>
      <c r="T783" s="425" t="str">
        <f t="shared" si="385"/>
        <v/>
      </c>
      <c r="U783" s="425" t="str">
        <f t="shared" si="386"/>
        <v/>
      </c>
      <c r="V783" s="426" t="str">
        <f t="shared" si="387"/>
        <v/>
      </c>
      <c r="W783" s="38"/>
      <c r="X783" s="29" t="str">
        <f t="shared" si="368"/>
        <v/>
      </c>
      <c r="Y783" s="6" t="e">
        <f t="shared" si="369"/>
        <v>#N/A</v>
      </c>
      <c r="Z783" s="6" t="e">
        <f t="shared" si="370"/>
        <v>#N/A</v>
      </c>
      <c r="AA783" s="6" t="e">
        <f t="shared" si="371"/>
        <v>#N/A</v>
      </c>
      <c r="AB783" s="6" t="str">
        <f t="shared" si="372"/>
        <v/>
      </c>
      <c r="AC783" s="10">
        <f t="shared" si="373"/>
        <v>1</v>
      </c>
      <c r="AD783" s="6" t="e">
        <f t="shared" si="388"/>
        <v>#N/A</v>
      </c>
      <c r="AE783" s="6" t="e">
        <f t="shared" si="389"/>
        <v>#N/A</v>
      </c>
      <c r="AF783" s="6" t="e">
        <f t="shared" si="374"/>
        <v>#N/A</v>
      </c>
      <c r="AG783" s="6" t="e">
        <f t="shared" si="390"/>
        <v>#N/A</v>
      </c>
      <c r="AH783" s="11" t="str">
        <f t="shared" si="375"/>
        <v xml:space="preserve"> </v>
      </c>
      <c r="AI783" s="6" t="e">
        <f t="shared" si="391"/>
        <v>#N/A</v>
      </c>
      <c r="AJ783" s="6" t="e">
        <f t="shared" si="376"/>
        <v>#N/A</v>
      </c>
      <c r="AK783" s="6" t="e">
        <f t="shared" si="392"/>
        <v>#N/A</v>
      </c>
      <c r="AL783" s="6" t="e">
        <f t="shared" si="395"/>
        <v>#N/A</v>
      </c>
      <c r="AM783" s="6" t="e">
        <f t="shared" si="377"/>
        <v>#N/A</v>
      </c>
      <c r="AN783" s="6" t="e">
        <f t="shared" si="393"/>
        <v>#N/A</v>
      </c>
      <c r="AO783" s="6" t="e">
        <f t="shared" si="396"/>
        <v>#N/A</v>
      </c>
      <c r="AP783" s="6" t="e">
        <f t="shared" si="397"/>
        <v>#N/A</v>
      </c>
      <c r="AQ783" s="6" t="e">
        <f t="shared" si="398"/>
        <v>#N/A</v>
      </c>
      <c r="AR783" s="6">
        <f t="shared" si="378"/>
        <v>0</v>
      </c>
      <c r="AS783" s="6" t="e">
        <f t="shared" si="394"/>
        <v>#N/A</v>
      </c>
      <c r="AT783" s="6" t="str">
        <f t="shared" si="379"/>
        <v/>
      </c>
      <c r="AU783" s="6" t="str">
        <f t="shared" si="380"/>
        <v/>
      </c>
      <c r="AV783" s="6" t="str">
        <f t="shared" si="399"/>
        <v/>
      </c>
      <c r="AW783" s="103"/>
      <c r="BC783" s="3"/>
    </row>
    <row r="784" spans="1:55" s="12" customFormat="1" ht="13.5" customHeight="1" x14ac:dyDescent="0.2">
      <c r="A784" s="163">
        <v>769</v>
      </c>
      <c r="B784" s="7"/>
      <c r="C784" s="7"/>
      <c r="D784" s="120"/>
      <c r="E784" s="7"/>
      <c r="F784" s="7"/>
      <c r="G784" s="219"/>
      <c r="H784" s="7"/>
      <c r="I784" s="7"/>
      <c r="J784" s="9"/>
      <c r="K784" s="843"/>
      <c r="L784" s="838"/>
      <c r="M784" s="428"/>
      <c r="N784" s="429"/>
      <c r="O784" s="430"/>
      <c r="P784" s="422" t="str">
        <f t="shared" si="381"/>
        <v/>
      </c>
      <c r="Q784" s="422" t="str">
        <f t="shared" si="382"/>
        <v/>
      </c>
      <c r="R784" s="423" t="str">
        <f t="shared" si="383"/>
        <v/>
      </c>
      <c r="S784" s="424" t="str">
        <f t="shared" si="384"/>
        <v/>
      </c>
      <c r="T784" s="425" t="str">
        <f t="shared" si="385"/>
        <v/>
      </c>
      <c r="U784" s="425" t="str">
        <f t="shared" si="386"/>
        <v/>
      </c>
      <c r="V784" s="426" t="str">
        <f t="shared" si="387"/>
        <v/>
      </c>
      <c r="W784" s="38"/>
      <c r="X784" s="29" t="str">
        <f t="shared" ref="X784:X847" si="400">IF(ISBLANK(H784)=TRUE,"",IF(OR(ISBLANK(B784)=TRUE),1,""))</f>
        <v/>
      </c>
      <c r="Y784" s="6" t="e">
        <f t="shared" ref="Y784:Y847" si="401">VLOOKUP(H784,$AX$17:$BA$23,2,FALSE)</f>
        <v>#N/A</v>
      </c>
      <c r="Z784" s="6" t="e">
        <f t="shared" ref="Z784:Z847" si="402">VLOOKUP(H784,$AX$17:$BA$23,3,FALSE)</f>
        <v>#N/A</v>
      </c>
      <c r="AA784" s="6" t="e">
        <f t="shared" ref="AA784:AA847" si="403">VLOOKUP(H784,$AX$17:$BA$23,4,FALSE)</f>
        <v>#N/A</v>
      </c>
      <c r="AB784" s="6" t="str">
        <f t="shared" ref="AB784:AB847" si="404">IF(ISERROR(SEARCH("-",I784,1))=TRUE,ASC(UPPER(I784)),ASC(UPPER(LEFT(I784,SEARCH("-",I784,1)-1))))</f>
        <v/>
      </c>
      <c r="AC784" s="10">
        <f t="shared" ref="AC784:AC847" si="405">IF(J784&gt;3500,J784/1000,1)</f>
        <v>1</v>
      </c>
      <c r="AD784" s="6" t="e">
        <f t="shared" si="388"/>
        <v>#N/A</v>
      </c>
      <c r="AE784" s="6" t="e">
        <f t="shared" si="389"/>
        <v>#N/A</v>
      </c>
      <c r="AF784" s="6" t="e">
        <f t="shared" ref="AF784:AF847" si="406">VLOOKUP(K784,$BF$17:$BG$27,2,FALSE)</f>
        <v>#N/A</v>
      </c>
      <c r="AG784" s="6" t="e">
        <f t="shared" si="390"/>
        <v>#N/A</v>
      </c>
      <c r="AH784" s="11" t="str">
        <f t="shared" ref="AH784:AH847" si="407">IF(OR(ISBLANK(K784)=TRUE,ISBLANK(B784)=TRUE)," ",CONCATENATE(B784,AA784,AD784))</f>
        <v xml:space="preserve"> </v>
      </c>
      <c r="AI784" s="6" t="e">
        <f t="shared" si="391"/>
        <v>#N/A</v>
      </c>
      <c r="AJ784" s="6" t="e">
        <f t="shared" ref="AJ784:AJ847" si="408">IF(AND(L784="あり",AF784="軽"),AL784,AK784)</f>
        <v>#N/A</v>
      </c>
      <c r="AK784" s="6" t="e">
        <f t="shared" si="392"/>
        <v>#N/A</v>
      </c>
      <c r="AL784" s="6" t="e">
        <f t="shared" si="395"/>
        <v>#N/A</v>
      </c>
      <c r="AM784" s="6" t="e">
        <f t="shared" ref="AM784:AM847" si="409">IF(AND(L784="あり",M784="なし",AF784="軽"),AO784,IF(AND(L784="あり",M784="あり(H17なし)",AF784="軽"),AO784,IF(AND(L784="あり",M784="",AF784="軽"),AO784,IF(AND(L784="なし",M784="あり(H17なし)",AF784="軽"),AP784,IF(AND(L784="",M784="あり(H17なし)",AF784="軽"),AP784,IF(AND(M784="あり(H17あり)",AF784="軽"),AQ784,AN784))))))</f>
        <v>#N/A</v>
      </c>
      <c r="AN784" s="6" t="e">
        <f t="shared" si="393"/>
        <v>#N/A</v>
      </c>
      <c r="AO784" s="6" t="e">
        <f t="shared" si="396"/>
        <v>#N/A</v>
      </c>
      <c r="AP784" s="6" t="e">
        <f t="shared" si="397"/>
        <v>#N/A</v>
      </c>
      <c r="AQ784" s="6" t="e">
        <f t="shared" si="398"/>
        <v>#N/A</v>
      </c>
      <c r="AR784" s="6">
        <f t="shared" ref="AR784:AR847" si="410">IF(AND(L784="なし",M784="なし"),0,IF(AND(L784="",M784=""),0,IF(AND(L784="",M784="なし"),0,IF(AND(L784="なし",M784=""),0,1))))</f>
        <v>0</v>
      </c>
      <c r="AS784" s="6" t="e">
        <f t="shared" si="394"/>
        <v>#N/A</v>
      </c>
      <c r="AT784" s="6" t="str">
        <f t="shared" ref="AT784:AT847" si="411">IF(H784="","",VLOOKUP(H784,$AX$17:$BB$25,5,FALSE))</f>
        <v/>
      </c>
      <c r="AU784" s="6" t="str">
        <f t="shared" ref="AU784:AU847" si="412">IF(D784="","",VLOOKUP(CONCATENATE("A",LEFT(D784)),$BQ$17:$BR$26,2,FALSE))</f>
        <v/>
      </c>
      <c r="AV784" s="6" t="str">
        <f t="shared" si="399"/>
        <v/>
      </c>
      <c r="AW784" s="103"/>
      <c r="BC784" s="3"/>
    </row>
    <row r="785" spans="1:55" s="12" customFormat="1" ht="13.5" customHeight="1" x14ac:dyDescent="0.2">
      <c r="A785" s="163">
        <v>770</v>
      </c>
      <c r="B785" s="7"/>
      <c r="C785" s="7"/>
      <c r="D785" s="120"/>
      <c r="E785" s="7"/>
      <c r="F785" s="7"/>
      <c r="G785" s="219"/>
      <c r="H785" s="7"/>
      <c r="I785" s="7"/>
      <c r="J785" s="9"/>
      <c r="K785" s="843"/>
      <c r="L785" s="838"/>
      <c r="M785" s="428"/>
      <c r="N785" s="429"/>
      <c r="O785" s="430"/>
      <c r="P785" s="422" t="str">
        <f t="shared" ref="P785:P848" si="413">IF(ISBLANK(K785)=TRUE,"",IF(ISNUMBER(AJ785)=TRUE,AJ785,"エラー"))</f>
        <v/>
      </c>
      <c r="Q785" s="422" t="str">
        <f t="shared" ref="Q785:Q848" si="414">IF(ISBLANK(K785)=TRUE,"",IF(ISNUMBER(AM785)=TRUE,AM785,"エラー"))</f>
        <v/>
      </c>
      <c r="R785" s="423" t="str">
        <f t="shared" ref="R785:R848" si="415">IF(ISBLANK(K785)=TRUE,"",IF(ISNUMBER(AS785)=TRUE,AS785,"エラー"))</f>
        <v/>
      </c>
      <c r="S785" s="424" t="str">
        <f t="shared" ref="S785:S848" si="416">IF(OR(N785="",O785=""),"",N785/O785)</f>
        <v/>
      </c>
      <c r="T785" s="425" t="str">
        <f t="shared" ref="T785:T848" si="417">IF(P785="","",IF(ISERROR(P785*N785*AC785),"エラー",IF(ISBLANK(P785)=TRUE,"エラー",IF(ISBLANK(N785)=TRUE,"エラー",IF(AV785=1,"エラー",P785*N785*AC785/1000)))))</f>
        <v/>
      </c>
      <c r="U785" s="425" t="str">
        <f t="shared" ref="U785:U848" si="418">IF(Q785="","",IF(ISERROR(Q785*N785*AC785),"エラー",IF(ISBLANK(Q785)=TRUE,"エラー",IF(ISBLANK(N785)=TRUE,"エラー",IF(AV785=1,"エラー",Q785*N785*AC785/1000)))))</f>
        <v/>
      </c>
      <c r="V785" s="426" t="str">
        <f t="shared" ref="V785:V848" si="419">IF(R785="","",IF(ISERROR(R785*O785),"エラー",IF(ISBLANK(R785)=TRUE,"エラー",IF(ISBLANK(O785)=TRUE,"エラー",IF(AV785=1,"エラー",R785*O785/1000)))))</f>
        <v/>
      </c>
      <c r="W785" s="38"/>
      <c r="X785" s="29" t="str">
        <f t="shared" si="400"/>
        <v/>
      </c>
      <c r="Y785" s="6" t="e">
        <f t="shared" si="401"/>
        <v>#N/A</v>
      </c>
      <c r="Z785" s="6" t="e">
        <f t="shared" si="402"/>
        <v>#N/A</v>
      </c>
      <c r="AA785" s="6" t="e">
        <f t="shared" si="403"/>
        <v>#N/A</v>
      </c>
      <c r="AB785" s="6" t="str">
        <f t="shared" si="404"/>
        <v/>
      </c>
      <c r="AC785" s="10">
        <f t="shared" si="405"/>
        <v>1</v>
      </c>
      <c r="AD785" s="6" t="e">
        <f t="shared" ref="AD785:AD848" si="420">IF(AA785=9,0,IF(J785&lt;=2500,IF(J785&lt;=1700,1,2),IF(J785&lt;=12000,IF(J785&lt;=3500,3,4),IF(ISERROR(SEARCH(LEFT(I785,1),"LFMRQST")),4,IF(AND(LEN(I785)&lt;&gt;3,AF785&lt;&gt;"軽"),4,5)))))</f>
        <v>#N/A</v>
      </c>
      <c r="AE785" s="6" t="e">
        <f t="shared" ref="AE785:AE848" si="421">IF(AA785=5,0,IF(AA785=9,0,IF(J785&lt;=2500,IF(J785&lt;=1700,1,2),IF(J785&lt;=12000,IF(J785&lt;=3500,3,4),IF(ISERROR(SEARCH(LEFT(I785,1),"LFMRQST")),4,IF(AND(LEN(I785)&lt;&gt;3,AF785&lt;&gt;"軽"),4,5))))))</f>
        <v>#N/A</v>
      </c>
      <c r="AF785" s="6" t="e">
        <f t="shared" si="406"/>
        <v>#N/A</v>
      </c>
      <c r="AG785" s="6" t="e">
        <f t="shared" ref="AG785:AG848" si="422">VLOOKUP(AI785,排出係数表,9,FALSE)</f>
        <v>#N/A</v>
      </c>
      <c r="AH785" s="11" t="str">
        <f t="shared" si="407"/>
        <v xml:space="preserve"> </v>
      </c>
      <c r="AI785" s="6" t="e">
        <f t="shared" ref="AI785:AI848" si="423">CONCATENATE(Y785,AE785,AF785,AB785)</f>
        <v>#N/A</v>
      </c>
      <c r="AJ785" s="6" t="e">
        <f t="shared" si="408"/>
        <v>#N/A</v>
      </c>
      <c r="AK785" s="6" t="e">
        <f t="shared" ref="AK785:AK848" si="424">VLOOKUP(AI785,排出係数表,6,FALSE)</f>
        <v>#N/A</v>
      </c>
      <c r="AL785" s="6" t="e">
        <f t="shared" si="395"/>
        <v>#N/A</v>
      </c>
      <c r="AM785" s="6" t="e">
        <f t="shared" si="409"/>
        <v>#N/A</v>
      </c>
      <c r="AN785" s="6" t="e">
        <f t="shared" ref="AN785:AN848" si="425">VLOOKUP(AI785,排出係数表,7,FALSE)</f>
        <v>#N/A</v>
      </c>
      <c r="AO785" s="6" t="e">
        <f t="shared" si="396"/>
        <v>#N/A</v>
      </c>
      <c r="AP785" s="6" t="e">
        <f t="shared" si="397"/>
        <v>#N/A</v>
      </c>
      <c r="AQ785" s="6" t="e">
        <f t="shared" si="398"/>
        <v>#N/A</v>
      </c>
      <c r="AR785" s="6">
        <f t="shared" si="410"/>
        <v>0</v>
      </c>
      <c r="AS785" s="6" t="e">
        <f t="shared" ref="AS785:AS848" si="426">VLOOKUP(AI785,排出係数表,8,FALSE)</f>
        <v>#N/A</v>
      </c>
      <c r="AT785" s="6" t="str">
        <f t="shared" si="411"/>
        <v/>
      </c>
      <c r="AU785" s="6" t="str">
        <f t="shared" si="412"/>
        <v/>
      </c>
      <c r="AV785" s="6" t="str">
        <f t="shared" si="399"/>
        <v/>
      </c>
      <c r="AW785" s="103"/>
      <c r="BC785" s="3"/>
    </row>
    <row r="786" spans="1:55" s="12" customFormat="1" ht="13.5" customHeight="1" x14ac:dyDescent="0.2">
      <c r="A786" s="163">
        <v>771</v>
      </c>
      <c r="B786" s="7"/>
      <c r="C786" s="7"/>
      <c r="D786" s="120"/>
      <c r="E786" s="7"/>
      <c r="F786" s="7"/>
      <c r="G786" s="219"/>
      <c r="H786" s="7"/>
      <c r="I786" s="7"/>
      <c r="J786" s="9"/>
      <c r="K786" s="843"/>
      <c r="L786" s="838"/>
      <c r="M786" s="428"/>
      <c r="N786" s="429"/>
      <c r="O786" s="430"/>
      <c r="P786" s="422" t="str">
        <f t="shared" si="413"/>
        <v/>
      </c>
      <c r="Q786" s="422" t="str">
        <f t="shared" si="414"/>
        <v/>
      </c>
      <c r="R786" s="423" t="str">
        <f t="shared" si="415"/>
        <v/>
      </c>
      <c r="S786" s="424" t="str">
        <f t="shared" si="416"/>
        <v/>
      </c>
      <c r="T786" s="425" t="str">
        <f t="shared" si="417"/>
        <v/>
      </c>
      <c r="U786" s="425" t="str">
        <f t="shared" si="418"/>
        <v/>
      </c>
      <c r="V786" s="426" t="str">
        <f t="shared" si="419"/>
        <v/>
      </c>
      <c r="W786" s="38"/>
      <c r="X786" s="29" t="str">
        <f t="shared" si="400"/>
        <v/>
      </c>
      <c r="Y786" s="6" t="e">
        <f t="shared" si="401"/>
        <v>#N/A</v>
      </c>
      <c r="Z786" s="6" t="e">
        <f t="shared" si="402"/>
        <v>#N/A</v>
      </c>
      <c r="AA786" s="6" t="e">
        <f t="shared" si="403"/>
        <v>#N/A</v>
      </c>
      <c r="AB786" s="6" t="str">
        <f t="shared" si="404"/>
        <v/>
      </c>
      <c r="AC786" s="10">
        <f t="shared" si="405"/>
        <v>1</v>
      </c>
      <c r="AD786" s="6" t="e">
        <f t="shared" si="420"/>
        <v>#N/A</v>
      </c>
      <c r="AE786" s="6" t="e">
        <f t="shared" si="421"/>
        <v>#N/A</v>
      </c>
      <c r="AF786" s="6" t="e">
        <f t="shared" si="406"/>
        <v>#N/A</v>
      </c>
      <c r="AG786" s="6" t="e">
        <f t="shared" si="422"/>
        <v>#N/A</v>
      </c>
      <c r="AH786" s="11" t="str">
        <f t="shared" si="407"/>
        <v xml:space="preserve"> </v>
      </c>
      <c r="AI786" s="6" t="e">
        <f t="shared" si="423"/>
        <v>#N/A</v>
      </c>
      <c r="AJ786" s="6" t="e">
        <f t="shared" si="408"/>
        <v>#N/A</v>
      </c>
      <c r="AK786" s="6" t="e">
        <f t="shared" si="424"/>
        <v>#N/A</v>
      </c>
      <c r="AL786" s="6" t="e">
        <f t="shared" si="395"/>
        <v>#N/A</v>
      </c>
      <c r="AM786" s="6" t="e">
        <f t="shared" si="409"/>
        <v>#N/A</v>
      </c>
      <c r="AN786" s="6" t="e">
        <f t="shared" si="425"/>
        <v>#N/A</v>
      </c>
      <c r="AO786" s="6" t="e">
        <f t="shared" si="396"/>
        <v>#N/A</v>
      </c>
      <c r="AP786" s="6" t="e">
        <f t="shared" si="397"/>
        <v>#N/A</v>
      </c>
      <c r="AQ786" s="6" t="e">
        <f t="shared" si="398"/>
        <v>#N/A</v>
      </c>
      <c r="AR786" s="6">
        <f t="shared" si="410"/>
        <v>0</v>
      </c>
      <c r="AS786" s="6" t="e">
        <f t="shared" si="426"/>
        <v>#N/A</v>
      </c>
      <c r="AT786" s="6" t="str">
        <f t="shared" si="411"/>
        <v/>
      </c>
      <c r="AU786" s="6" t="str">
        <f t="shared" si="412"/>
        <v/>
      </c>
      <c r="AV786" s="6" t="str">
        <f t="shared" si="399"/>
        <v/>
      </c>
      <c r="AW786" s="103"/>
      <c r="BC786" s="3"/>
    </row>
    <row r="787" spans="1:55" s="12" customFormat="1" ht="13.5" customHeight="1" x14ac:dyDescent="0.2">
      <c r="A787" s="163">
        <v>772</v>
      </c>
      <c r="B787" s="7"/>
      <c r="C787" s="7"/>
      <c r="D787" s="120"/>
      <c r="E787" s="7"/>
      <c r="F787" s="7"/>
      <c r="G787" s="219"/>
      <c r="H787" s="7"/>
      <c r="I787" s="7"/>
      <c r="J787" s="9"/>
      <c r="K787" s="843"/>
      <c r="L787" s="838"/>
      <c r="M787" s="428"/>
      <c r="N787" s="429"/>
      <c r="O787" s="430"/>
      <c r="P787" s="422" t="str">
        <f t="shared" si="413"/>
        <v/>
      </c>
      <c r="Q787" s="422" t="str">
        <f t="shared" si="414"/>
        <v/>
      </c>
      <c r="R787" s="423" t="str">
        <f t="shared" si="415"/>
        <v/>
      </c>
      <c r="S787" s="424" t="str">
        <f t="shared" si="416"/>
        <v/>
      </c>
      <c r="T787" s="425" t="str">
        <f t="shared" si="417"/>
        <v/>
      </c>
      <c r="U787" s="425" t="str">
        <f t="shared" si="418"/>
        <v/>
      </c>
      <c r="V787" s="426" t="str">
        <f t="shared" si="419"/>
        <v/>
      </c>
      <c r="W787" s="38"/>
      <c r="X787" s="29" t="str">
        <f t="shared" si="400"/>
        <v/>
      </c>
      <c r="Y787" s="6" t="e">
        <f t="shared" si="401"/>
        <v>#N/A</v>
      </c>
      <c r="Z787" s="6" t="e">
        <f t="shared" si="402"/>
        <v>#N/A</v>
      </c>
      <c r="AA787" s="6" t="e">
        <f t="shared" si="403"/>
        <v>#N/A</v>
      </c>
      <c r="AB787" s="6" t="str">
        <f t="shared" si="404"/>
        <v/>
      </c>
      <c r="AC787" s="10">
        <f t="shared" si="405"/>
        <v>1</v>
      </c>
      <c r="AD787" s="6" t="e">
        <f t="shared" si="420"/>
        <v>#N/A</v>
      </c>
      <c r="AE787" s="6" t="e">
        <f t="shared" si="421"/>
        <v>#N/A</v>
      </c>
      <c r="AF787" s="6" t="e">
        <f t="shared" si="406"/>
        <v>#N/A</v>
      </c>
      <c r="AG787" s="6" t="e">
        <f t="shared" si="422"/>
        <v>#N/A</v>
      </c>
      <c r="AH787" s="11" t="str">
        <f t="shared" si="407"/>
        <v xml:space="preserve"> </v>
      </c>
      <c r="AI787" s="6" t="e">
        <f t="shared" si="423"/>
        <v>#N/A</v>
      </c>
      <c r="AJ787" s="6" t="e">
        <f t="shared" si="408"/>
        <v>#N/A</v>
      </c>
      <c r="AK787" s="6" t="e">
        <f t="shared" si="424"/>
        <v>#N/A</v>
      </c>
      <c r="AL787" s="6" t="e">
        <f t="shared" si="395"/>
        <v>#N/A</v>
      </c>
      <c r="AM787" s="6" t="e">
        <f t="shared" si="409"/>
        <v>#N/A</v>
      </c>
      <c r="AN787" s="6" t="e">
        <f t="shared" si="425"/>
        <v>#N/A</v>
      </c>
      <c r="AO787" s="6" t="e">
        <f t="shared" si="396"/>
        <v>#N/A</v>
      </c>
      <c r="AP787" s="6" t="e">
        <f t="shared" si="397"/>
        <v>#N/A</v>
      </c>
      <c r="AQ787" s="6" t="e">
        <f t="shared" si="398"/>
        <v>#N/A</v>
      </c>
      <c r="AR787" s="6">
        <f t="shared" si="410"/>
        <v>0</v>
      </c>
      <c r="AS787" s="6" t="e">
        <f t="shared" si="426"/>
        <v>#N/A</v>
      </c>
      <c r="AT787" s="6" t="str">
        <f t="shared" si="411"/>
        <v/>
      </c>
      <c r="AU787" s="6" t="str">
        <f t="shared" si="412"/>
        <v/>
      </c>
      <c r="AV787" s="6" t="str">
        <f t="shared" si="399"/>
        <v/>
      </c>
      <c r="AW787" s="103"/>
      <c r="BC787" s="3"/>
    </row>
    <row r="788" spans="1:55" s="12" customFormat="1" ht="13.5" customHeight="1" x14ac:dyDescent="0.2">
      <c r="A788" s="163">
        <v>773</v>
      </c>
      <c r="B788" s="7"/>
      <c r="C788" s="7"/>
      <c r="D788" s="120"/>
      <c r="E788" s="7"/>
      <c r="F788" s="7"/>
      <c r="G788" s="219"/>
      <c r="H788" s="7"/>
      <c r="I788" s="7"/>
      <c r="J788" s="9"/>
      <c r="K788" s="843"/>
      <c r="L788" s="838"/>
      <c r="M788" s="428"/>
      <c r="N788" s="429"/>
      <c r="O788" s="430"/>
      <c r="P788" s="422" t="str">
        <f t="shared" si="413"/>
        <v/>
      </c>
      <c r="Q788" s="422" t="str">
        <f t="shared" si="414"/>
        <v/>
      </c>
      <c r="R788" s="423" t="str">
        <f t="shared" si="415"/>
        <v/>
      </c>
      <c r="S788" s="424" t="str">
        <f t="shared" si="416"/>
        <v/>
      </c>
      <c r="T788" s="425" t="str">
        <f t="shared" si="417"/>
        <v/>
      </c>
      <c r="U788" s="425" t="str">
        <f t="shared" si="418"/>
        <v/>
      </c>
      <c r="V788" s="426" t="str">
        <f t="shared" si="419"/>
        <v/>
      </c>
      <c r="W788" s="38"/>
      <c r="X788" s="29" t="str">
        <f t="shared" si="400"/>
        <v/>
      </c>
      <c r="Y788" s="6" t="e">
        <f t="shared" si="401"/>
        <v>#N/A</v>
      </c>
      <c r="Z788" s="6" t="e">
        <f t="shared" si="402"/>
        <v>#N/A</v>
      </c>
      <c r="AA788" s="6" t="e">
        <f t="shared" si="403"/>
        <v>#N/A</v>
      </c>
      <c r="AB788" s="6" t="str">
        <f t="shared" si="404"/>
        <v/>
      </c>
      <c r="AC788" s="10">
        <f t="shared" si="405"/>
        <v>1</v>
      </c>
      <c r="AD788" s="6" t="e">
        <f t="shared" si="420"/>
        <v>#N/A</v>
      </c>
      <c r="AE788" s="6" t="e">
        <f t="shared" si="421"/>
        <v>#N/A</v>
      </c>
      <c r="AF788" s="6" t="e">
        <f t="shared" si="406"/>
        <v>#N/A</v>
      </c>
      <c r="AG788" s="6" t="e">
        <f t="shared" si="422"/>
        <v>#N/A</v>
      </c>
      <c r="AH788" s="11" t="str">
        <f t="shared" si="407"/>
        <v xml:space="preserve"> </v>
      </c>
      <c r="AI788" s="6" t="e">
        <f t="shared" si="423"/>
        <v>#N/A</v>
      </c>
      <c r="AJ788" s="6" t="e">
        <f t="shared" si="408"/>
        <v>#N/A</v>
      </c>
      <c r="AK788" s="6" t="e">
        <f t="shared" si="424"/>
        <v>#N/A</v>
      </c>
      <c r="AL788" s="6" t="e">
        <f t="shared" si="395"/>
        <v>#N/A</v>
      </c>
      <c r="AM788" s="6" t="e">
        <f t="shared" si="409"/>
        <v>#N/A</v>
      </c>
      <c r="AN788" s="6" t="e">
        <f t="shared" si="425"/>
        <v>#N/A</v>
      </c>
      <c r="AO788" s="6" t="e">
        <f t="shared" si="396"/>
        <v>#N/A</v>
      </c>
      <c r="AP788" s="6" t="e">
        <f t="shared" si="397"/>
        <v>#N/A</v>
      </c>
      <c r="AQ788" s="6" t="e">
        <f t="shared" si="398"/>
        <v>#N/A</v>
      </c>
      <c r="AR788" s="6">
        <f t="shared" si="410"/>
        <v>0</v>
      </c>
      <c r="AS788" s="6" t="e">
        <f t="shared" si="426"/>
        <v>#N/A</v>
      </c>
      <c r="AT788" s="6" t="str">
        <f t="shared" si="411"/>
        <v/>
      </c>
      <c r="AU788" s="6" t="str">
        <f t="shared" si="412"/>
        <v/>
      </c>
      <c r="AV788" s="6" t="str">
        <f t="shared" si="399"/>
        <v/>
      </c>
      <c r="AW788" s="103"/>
      <c r="BC788" s="3"/>
    </row>
    <row r="789" spans="1:55" s="12" customFormat="1" ht="13.5" customHeight="1" x14ac:dyDescent="0.2">
      <c r="A789" s="163">
        <v>774</v>
      </c>
      <c r="B789" s="7"/>
      <c r="C789" s="7"/>
      <c r="D789" s="120"/>
      <c r="E789" s="7"/>
      <c r="F789" s="7"/>
      <c r="G789" s="219"/>
      <c r="H789" s="7"/>
      <c r="I789" s="7"/>
      <c r="J789" s="9"/>
      <c r="K789" s="843"/>
      <c r="L789" s="838"/>
      <c r="M789" s="428"/>
      <c r="N789" s="429"/>
      <c r="O789" s="430"/>
      <c r="P789" s="422" t="str">
        <f t="shared" si="413"/>
        <v/>
      </c>
      <c r="Q789" s="422" t="str">
        <f t="shared" si="414"/>
        <v/>
      </c>
      <c r="R789" s="423" t="str">
        <f t="shared" si="415"/>
        <v/>
      </c>
      <c r="S789" s="424" t="str">
        <f t="shared" si="416"/>
        <v/>
      </c>
      <c r="T789" s="425" t="str">
        <f t="shared" si="417"/>
        <v/>
      </c>
      <c r="U789" s="425" t="str">
        <f t="shared" si="418"/>
        <v/>
      </c>
      <c r="V789" s="426" t="str">
        <f t="shared" si="419"/>
        <v/>
      </c>
      <c r="W789" s="38"/>
      <c r="X789" s="29" t="str">
        <f t="shared" si="400"/>
        <v/>
      </c>
      <c r="Y789" s="6" t="e">
        <f t="shared" si="401"/>
        <v>#N/A</v>
      </c>
      <c r="Z789" s="6" t="e">
        <f t="shared" si="402"/>
        <v>#N/A</v>
      </c>
      <c r="AA789" s="6" t="e">
        <f t="shared" si="403"/>
        <v>#N/A</v>
      </c>
      <c r="AB789" s="6" t="str">
        <f t="shared" si="404"/>
        <v/>
      </c>
      <c r="AC789" s="10">
        <f t="shared" si="405"/>
        <v>1</v>
      </c>
      <c r="AD789" s="6" t="e">
        <f t="shared" si="420"/>
        <v>#N/A</v>
      </c>
      <c r="AE789" s="6" t="e">
        <f t="shared" si="421"/>
        <v>#N/A</v>
      </c>
      <c r="AF789" s="6" t="e">
        <f t="shared" si="406"/>
        <v>#N/A</v>
      </c>
      <c r="AG789" s="6" t="e">
        <f t="shared" si="422"/>
        <v>#N/A</v>
      </c>
      <c r="AH789" s="11" t="str">
        <f t="shared" si="407"/>
        <v xml:space="preserve"> </v>
      </c>
      <c r="AI789" s="6" t="e">
        <f t="shared" si="423"/>
        <v>#N/A</v>
      </c>
      <c r="AJ789" s="6" t="e">
        <f t="shared" si="408"/>
        <v>#N/A</v>
      </c>
      <c r="AK789" s="6" t="e">
        <f t="shared" si="424"/>
        <v>#N/A</v>
      </c>
      <c r="AL789" s="6" t="e">
        <f t="shared" si="395"/>
        <v>#N/A</v>
      </c>
      <c r="AM789" s="6" t="e">
        <f t="shared" si="409"/>
        <v>#N/A</v>
      </c>
      <c r="AN789" s="6" t="e">
        <f t="shared" si="425"/>
        <v>#N/A</v>
      </c>
      <c r="AO789" s="6" t="e">
        <f t="shared" si="396"/>
        <v>#N/A</v>
      </c>
      <c r="AP789" s="6" t="e">
        <f t="shared" si="397"/>
        <v>#N/A</v>
      </c>
      <c r="AQ789" s="6" t="e">
        <f t="shared" si="398"/>
        <v>#N/A</v>
      </c>
      <c r="AR789" s="6">
        <f t="shared" si="410"/>
        <v>0</v>
      </c>
      <c r="AS789" s="6" t="e">
        <f t="shared" si="426"/>
        <v>#N/A</v>
      </c>
      <c r="AT789" s="6" t="str">
        <f t="shared" si="411"/>
        <v/>
      </c>
      <c r="AU789" s="6" t="str">
        <f t="shared" si="412"/>
        <v/>
      </c>
      <c r="AV789" s="6" t="str">
        <f t="shared" si="399"/>
        <v/>
      </c>
      <c r="AW789" s="103"/>
      <c r="BC789" s="3"/>
    </row>
    <row r="790" spans="1:55" s="12" customFormat="1" ht="13.5" customHeight="1" x14ac:dyDescent="0.2">
      <c r="A790" s="163">
        <v>775</v>
      </c>
      <c r="B790" s="7"/>
      <c r="C790" s="7"/>
      <c r="D790" s="120"/>
      <c r="E790" s="7"/>
      <c r="F790" s="7"/>
      <c r="G790" s="219"/>
      <c r="H790" s="7"/>
      <c r="I790" s="7"/>
      <c r="J790" s="9"/>
      <c r="K790" s="843"/>
      <c r="L790" s="838"/>
      <c r="M790" s="428"/>
      <c r="N790" s="429"/>
      <c r="O790" s="430"/>
      <c r="P790" s="422" t="str">
        <f t="shared" si="413"/>
        <v/>
      </c>
      <c r="Q790" s="422" t="str">
        <f t="shared" si="414"/>
        <v/>
      </c>
      <c r="R790" s="423" t="str">
        <f t="shared" si="415"/>
        <v/>
      </c>
      <c r="S790" s="424" t="str">
        <f t="shared" si="416"/>
        <v/>
      </c>
      <c r="T790" s="425" t="str">
        <f t="shared" si="417"/>
        <v/>
      </c>
      <c r="U790" s="425" t="str">
        <f t="shared" si="418"/>
        <v/>
      </c>
      <c r="V790" s="426" t="str">
        <f t="shared" si="419"/>
        <v/>
      </c>
      <c r="W790" s="38"/>
      <c r="X790" s="29" t="str">
        <f t="shared" si="400"/>
        <v/>
      </c>
      <c r="Y790" s="6" t="e">
        <f t="shared" si="401"/>
        <v>#N/A</v>
      </c>
      <c r="Z790" s="6" t="e">
        <f t="shared" si="402"/>
        <v>#N/A</v>
      </c>
      <c r="AA790" s="6" t="e">
        <f t="shared" si="403"/>
        <v>#N/A</v>
      </c>
      <c r="AB790" s="6" t="str">
        <f t="shared" si="404"/>
        <v/>
      </c>
      <c r="AC790" s="10">
        <f t="shared" si="405"/>
        <v>1</v>
      </c>
      <c r="AD790" s="6" t="e">
        <f t="shared" si="420"/>
        <v>#N/A</v>
      </c>
      <c r="AE790" s="6" t="e">
        <f t="shared" si="421"/>
        <v>#N/A</v>
      </c>
      <c r="AF790" s="6" t="e">
        <f t="shared" si="406"/>
        <v>#N/A</v>
      </c>
      <c r="AG790" s="6" t="e">
        <f t="shared" si="422"/>
        <v>#N/A</v>
      </c>
      <c r="AH790" s="11" t="str">
        <f t="shared" si="407"/>
        <v xml:space="preserve"> </v>
      </c>
      <c r="AI790" s="6" t="e">
        <f t="shared" si="423"/>
        <v>#N/A</v>
      </c>
      <c r="AJ790" s="6" t="e">
        <f t="shared" si="408"/>
        <v>#N/A</v>
      </c>
      <c r="AK790" s="6" t="e">
        <f t="shared" si="424"/>
        <v>#N/A</v>
      </c>
      <c r="AL790" s="6" t="e">
        <f t="shared" si="395"/>
        <v>#N/A</v>
      </c>
      <c r="AM790" s="6" t="e">
        <f t="shared" si="409"/>
        <v>#N/A</v>
      </c>
      <c r="AN790" s="6" t="e">
        <f t="shared" si="425"/>
        <v>#N/A</v>
      </c>
      <c r="AO790" s="6" t="e">
        <f t="shared" si="396"/>
        <v>#N/A</v>
      </c>
      <c r="AP790" s="6" t="e">
        <f t="shared" si="397"/>
        <v>#N/A</v>
      </c>
      <c r="AQ790" s="6" t="e">
        <f t="shared" si="398"/>
        <v>#N/A</v>
      </c>
      <c r="AR790" s="6">
        <f t="shared" si="410"/>
        <v>0</v>
      </c>
      <c r="AS790" s="6" t="e">
        <f t="shared" si="426"/>
        <v>#N/A</v>
      </c>
      <c r="AT790" s="6" t="str">
        <f t="shared" si="411"/>
        <v/>
      </c>
      <c r="AU790" s="6" t="str">
        <f t="shared" si="412"/>
        <v/>
      </c>
      <c r="AV790" s="6" t="str">
        <f t="shared" si="399"/>
        <v/>
      </c>
      <c r="AW790" s="103"/>
      <c r="BC790" s="3"/>
    </row>
    <row r="791" spans="1:55" s="12" customFormat="1" ht="13.5" customHeight="1" x14ac:dyDescent="0.2">
      <c r="A791" s="163">
        <v>776</v>
      </c>
      <c r="B791" s="7"/>
      <c r="C791" s="7"/>
      <c r="D791" s="120"/>
      <c r="E791" s="7"/>
      <c r="F791" s="7"/>
      <c r="G791" s="219"/>
      <c r="H791" s="7"/>
      <c r="I791" s="7"/>
      <c r="J791" s="9"/>
      <c r="K791" s="843"/>
      <c r="L791" s="838"/>
      <c r="M791" s="428"/>
      <c r="N791" s="429"/>
      <c r="O791" s="430"/>
      <c r="P791" s="422" t="str">
        <f t="shared" si="413"/>
        <v/>
      </c>
      <c r="Q791" s="422" t="str">
        <f t="shared" si="414"/>
        <v/>
      </c>
      <c r="R791" s="423" t="str">
        <f t="shared" si="415"/>
        <v/>
      </c>
      <c r="S791" s="424" t="str">
        <f t="shared" si="416"/>
        <v/>
      </c>
      <c r="T791" s="425" t="str">
        <f t="shared" si="417"/>
        <v/>
      </c>
      <c r="U791" s="425" t="str">
        <f t="shared" si="418"/>
        <v/>
      </c>
      <c r="V791" s="426" t="str">
        <f t="shared" si="419"/>
        <v/>
      </c>
      <c r="W791" s="38"/>
      <c r="X791" s="29" t="str">
        <f t="shared" si="400"/>
        <v/>
      </c>
      <c r="Y791" s="6" t="e">
        <f t="shared" si="401"/>
        <v>#N/A</v>
      </c>
      <c r="Z791" s="6" t="e">
        <f t="shared" si="402"/>
        <v>#N/A</v>
      </c>
      <c r="AA791" s="6" t="e">
        <f t="shared" si="403"/>
        <v>#N/A</v>
      </c>
      <c r="AB791" s="6" t="str">
        <f t="shared" si="404"/>
        <v/>
      </c>
      <c r="AC791" s="10">
        <f t="shared" si="405"/>
        <v>1</v>
      </c>
      <c r="AD791" s="6" t="e">
        <f t="shared" si="420"/>
        <v>#N/A</v>
      </c>
      <c r="AE791" s="6" t="e">
        <f t="shared" si="421"/>
        <v>#N/A</v>
      </c>
      <c r="AF791" s="6" t="e">
        <f t="shared" si="406"/>
        <v>#N/A</v>
      </c>
      <c r="AG791" s="6" t="e">
        <f t="shared" si="422"/>
        <v>#N/A</v>
      </c>
      <c r="AH791" s="11" t="str">
        <f t="shared" si="407"/>
        <v xml:space="preserve"> </v>
      </c>
      <c r="AI791" s="6" t="e">
        <f t="shared" si="423"/>
        <v>#N/A</v>
      </c>
      <c r="AJ791" s="6" t="e">
        <f t="shared" si="408"/>
        <v>#N/A</v>
      </c>
      <c r="AK791" s="6" t="e">
        <f t="shared" si="424"/>
        <v>#N/A</v>
      </c>
      <c r="AL791" s="6" t="e">
        <f t="shared" si="395"/>
        <v>#N/A</v>
      </c>
      <c r="AM791" s="6" t="e">
        <f t="shared" si="409"/>
        <v>#N/A</v>
      </c>
      <c r="AN791" s="6" t="e">
        <f t="shared" si="425"/>
        <v>#N/A</v>
      </c>
      <c r="AO791" s="6" t="e">
        <f t="shared" si="396"/>
        <v>#N/A</v>
      </c>
      <c r="AP791" s="6" t="e">
        <f t="shared" si="397"/>
        <v>#N/A</v>
      </c>
      <c r="AQ791" s="6" t="e">
        <f t="shared" si="398"/>
        <v>#N/A</v>
      </c>
      <c r="AR791" s="6">
        <f t="shared" si="410"/>
        <v>0</v>
      </c>
      <c r="AS791" s="6" t="e">
        <f t="shared" si="426"/>
        <v>#N/A</v>
      </c>
      <c r="AT791" s="6" t="str">
        <f t="shared" si="411"/>
        <v/>
      </c>
      <c r="AU791" s="6" t="str">
        <f t="shared" si="412"/>
        <v/>
      </c>
      <c r="AV791" s="6" t="str">
        <f t="shared" si="399"/>
        <v/>
      </c>
      <c r="AW791" s="103"/>
      <c r="BC791" s="3"/>
    </row>
    <row r="792" spans="1:55" s="12" customFormat="1" ht="13.5" customHeight="1" x14ac:dyDescent="0.2">
      <c r="A792" s="163">
        <v>777</v>
      </c>
      <c r="B792" s="7"/>
      <c r="C792" s="7"/>
      <c r="D792" s="120"/>
      <c r="E792" s="7"/>
      <c r="F792" s="7"/>
      <c r="G792" s="219"/>
      <c r="H792" s="7"/>
      <c r="I792" s="7"/>
      <c r="J792" s="9"/>
      <c r="K792" s="843"/>
      <c r="L792" s="838"/>
      <c r="M792" s="428"/>
      <c r="N792" s="429"/>
      <c r="O792" s="430"/>
      <c r="P792" s="422" t="str">
        <f t="shared" si="413"/>
        <v/>
      </c>
      <c r="Q792" s="422" t="str">
        <f t="shared" si="414"/>
        <v/>
      </c>
      <c r="R792" s="423" t="str">
        <f t="shared" si="415"/>
        <v/>
      </c>
      <c r="S792" s="424" t="str">
        <f t="shared" si="416"/>
        <v/>
      </c>
      <c r="T792" s="425" t="str">
        <f t="shared" si="417"/>
        <v/>
      </c>
      <c r="U792" s="425" t="str">
        <f t="shared" si="418"/>
        <v/>
      </c>
      <c r="V792" s="426" t="str">
        <f t="shared" si="419"/>
        <v/>
      </c>
      <c r="W792" s="38"/>
      <c r="X792" s="29" t="str">
        <f t="shared" si="400"/>
        <v/>
      </c>
      <c r="Y792" s="6" t="e">
        <f t="shared" si="401"/>
        <v>#N/A</v>
      </c>
      <c r="Z792" s="6" t="e">
        <f t="shared" si="402"/>
        <v>#N/A</v>
      </c>
      <c r="AA792" s="6" t="e">
        <f t="shared" si="403"/>
        <v>#N/A</v>
      </c>
      <c r="AB792" s="6" t="str">
        <f t="shared" si="404"/>
        <v/>
      </c>
      <c r="AC792" s="10">
        <f t="shared" si="405"/>
        <v>1</v>
      </c>
      <c r="AD792" s="6" t="e">
        <f t="shared" si="420"/>
        <v>#N/A</v>
      </c>
      <c r="AE792" s="6" t="e">
        <f t="shared" si="421"/>
        <v>#N/A</v>
      </c>
      <c r="AF792" s="6" t="e">
        <f t="shared" si="406"/>
        <v>#N/A</v>
      </c>
      <c r="AG792" s="6" t="e">
        <f t="shared" si="422"/>
        <v>#N/A</v>
      </c>
      <c r="AH792" s="11" t="str">
        <f t="shared" si="407"/>
        <v xml:space="preserve"> </v>
      </c>
      <c r="AI792" s="6" t="e">
        <f t="shared" si="423"/>
        <v>#N/A</v>
      </c>
      <c r="AJ792" s="6" t="e">
        <f t="shared" si="408"/>
        <v>#N/A</v>
      </c>
      <c r="AK792" s="6" t="e">
        <f t="shared" si="424"/>
        <v>#N/A</v>
      </c>
      <c r="AL792" s="6" t="e">
        <f t="shared" si="395"/>
        <v>#N/A</v>
      </c>
      <c r="AM792" s="6" t="e">
        <f t="shared" si="409"/>
        <v>#N/A</v>
      </c>
      <c r="AN792" s="6" t="e">
        <f t="shared" si="425"/>
        <v>#N/A</v>
      </c>
      <c r="AO792" s="6" t="e">
        <f t="shared" si="396"/>
        <v>#N/A</v>
      </c>
      <c r="AP792" s="6" t="e">
        <f t="shared" si="397"/>
        <v>#N/A</v>
      </c>
      <c r="AQ792" s="6" t="e">
        <f t="shared" si="398"/>
        <v>#N/A</v>
      </c>
      <c r="AR792" s="6">
        <f t="shared" si="410"/>
        <v>0</v>
      </c>
      <c r="AS792" s="6" t="e">
        <f t="shared" si="426"/>
        <v>#N/A</v>
      </c>
      <c r="AT792" s="6" t="str">
        <f t="shared" si="411"/>
        <v/>
      </c>
      <c r="AU792" s="6" t="str">
        <f t="shared" si="412"/>
        <v/>
      </c>
      <c r="AV792" s="6" t="str">
        <f t="shared" si="399"/>
        <v/>
      </c>
      <c r="AW792" s="103"/>
      <c r="BC792" s="3"/>
    </row>
    <row r="793" spans="1:55" s="12" customFormat="1" ht="13.5" customHeight="1" x14ac:dyDescent="0.2">
      <c r="A793" s="163">
        <v>778</v>
      </c>
      <c r="B793" s="7"/>
      <c r="C793" s="7"/>
      <c r="D793" s="120"/>
      <c r="E793" s="7"/>
      <c r="F793" s="7"/>
      <c r="G793" s="219"/>
      <c r="H793" s="7"/>
      <c r="I793" s="7"/>
      <c r="J793" s="9"/>
      <c r="K793" s="843"/>
      <c r="L793" s="838"/>
      <c r="M793" s="428"/>
      <c r="N793" s="429"/>
      <c r="O793" s="430"/>
      <c r="P793" s="422" t="str">
        <f t="shared" si="413"/>
        <v/>
      </c>
      <c r="Q793" s="422" t="str">
        <f t="shared" si="414"/>
        <v/>
      </c>
      <c r="R793" s="423" t="str">
        <f t="shared" si="415"/>
        <v/>
      </c>
      <c r="S793" s="424" t="str">
        <f t="shared" si="416"/>
        <v/>
      </c>
      <c r="T793" s="425" t="str">
        <f t="shared" si="417"/>
        <v/>
      </c>
      <c r="U793" s="425" t="str">
        <f t="shared" si="418"/>
        <v/>
      </c>
      <c r="V793" s="426" t="str">
        <f t="shared" si="419"/>
        <v/>
      </c>
      <c r="W793" s="38"/>
      <c r="X793" s="29" t="str">
        <f t="shared" si="400"/>
        <v/>
      </c>
      <c r="Y793" s="6" t="e">
        <f t="shared" si="401"/>
        <v>#N/A</v>
      </c>
      <c r="Z793" s="6" t="e">
        <f t="shared" si="402"/>
        <v>#N/A</v>
      </c>
      <c r="AA793" s="6" t="e">
        <f t="shared" si="403"/>
        <v>#N/A</v>
      </c>
      <c r="AB793" s="6" t="str">
        <f t="shared" si="404"/>
        <v/>
      </c>
      <c r="AC793" s="10">
        <f t="shared" si="405"/>
        <v>1</v>
      </c>
      <c r="AD793" s="6" t="e">
        <f t="shared" si="420"/>
        <v>#N/A</v>
      </c>
      <c r="AE793" s="6" t="e">
        <f t="shared" si="421"/>
        <v>#N/A</v>
      </c>
      <c r="AF793" s="6" t="e">
        <f t="shared" si="406"/>
        <v>#N/A</v>
      </c>
      <c r="AG793" s="6" t="e">
        <f t="shared" si="422"/>
        <v>#N/A</v>
      </c>
      <c r="AH793" s="11" t="str">
        <f t="shared" si="407"/>
        <v xml:space="preserve"> </v>
      </c>
      <c r="AI793" s="6" t="e">
        <f t="shared" si="423"/>
        <v>#N/A</v>
      </c>
      <c r="AJ793" s="6" t="e">
        <f t="shared" si="408"/>
        <v>#N/A</v>
      </c>
      <c r="AK793" s="6" t="e">
        <f t="shared" si="424"/>
        <v>#N/A</v>
      </c>
      <c r="AL793" s="6" t="e">
        <f t="shared" si="395"/>
        <v>#N/A</v>
      </c>
      <c r="AM793" s="6" t="e">
        <f t="shared" si="409"/>
        <v>#N/A</v>
      </c>
      <c r="AN793" s="6" t="e">
        <f t="shared" si="425"/>
        <v>#N/A</v>
      </c>
      <c r="AO793" s="6" t="e">
        <f t="shared" si="396"/>
        <v>#N/A</v>
      </c>
      <c r="AP793" s="6" t="e">
        <f t="shared" si="397"/>
        <v>#N/A</v>
      </c>
      <c r="AQ793" s="6" t="e">
        <f t="shared" si="398"/>
        <v>#N/A</v>
      </c>
      <c r="AR793" s="6">
        <f t="shared" si="410"/>
        <v>0</v>
      </c>
      <c r="AS793" s="6" t="e">
        <f t="shared" si="426"/>
        <v>#N/A</v>
      </c>
      <c r="AT793" s="6" t="str">
        <f t="shared" si="411"/>
        <v/>
      </c>
      <c r="AU793" s="6" t="str">
        <f t="shared" si="412"/>
        <v/>
      </c>
      <c r="AV793" s="6" t="str">
        <f t="shared" si="399"/>
        <v/>
      </c>
      <c r="AW793" s="103"/>
      <c r="BC793" s="3"/>
    </row>
    <row r="794" spans="1:55" s="12" customFormat="1" ht="13.5" customHeight="1" x14ac:dyDescent="0.2">
      <c r="A794" s="163">
        <v>779</v>
      </c>
      <c r="B794" s="7"/>
      <c r="C794" s="7"/>
      <c r="D794" s="120"/>
      <c r="E794" s="7"/>
      <c r="F794" s="7"/>
      <c r="G794" s="219"/>
      <c r="H794" s="7"/>
      <c r="I794" s="7"/>
      <c r="J794" s="9"/>
      <c r="K794" s="843"/>
      <c r="L794" s="838"/>
      <c r="M794" s="428"/>
      <c r="N794" s="429"/>
      <c r="O794" s="430"/>
      <c r="P794" s="422" t="str">
        <f t="shared" si="413"/>
        <v/>
      </c>
      <c r="Q794" s="422" t="str">
        <f t="shared" si="414"/>
        <v/>
      </c>
      <c r="R794" s="423" t="str">
        <f t="shared" si="415"/>
        <v/>
      </c>
      <c r="S794" s="424" t="str">
        <f t="shared" si="416"/>
        <v/>
      </c>
      <c r="T794" s="425" t="str">
        <f t="shared" si="417"/>
        <v/>
      </c>
      <c r="U794" s="425" t="str">
        <f t="shared" si="418"/>
        <v/>
      </c>
      <c r="V794" s="426" t="str">
        <f t="shared" si="419"/>
        <v/>
      </c>
      <c r="W794" s="38"/>
      <c r="X794" s="29" t="str">
        <f t="shared" si="400"/>
        <v/>
      </c>
      <c r="Y794" s="6" t="e">
        <f t="shared" si="401"/>
        <v>#N/A</v>
      </c>
      <c r="Z794" s="6" t="e">
        <f t="shared" si="402"/>
        <v>#N/A</v>
      </c>
      <c r="AA794" s="6" t="e">
        <f t="shared" si="403"/>
        <v>#N/A</v>
      </c>
      <c r="AB794" s="6" t="str">
        <f t="shared" si="404"/>
        <v/>
      </c>
      <c r="AC794" s="10">
        <f t="shared" si="405"/>
        <v>1</v>
      </c>
      <c r="AD794" s="6" t="e">
        <f t="shared" si="420"/>
        <v>#N/A</v>
      </c>
      <c r="AE794" s="6" t="e">
        <f t="shared" si="421"/>
        <v>#N/A</v>
      </c>
      <c r="AF794" s="6" t="e">
        <f t="shared" si="406"/>
        <v>#N/A</v>
      </c>
      <c r="AG794" s="6" t="e">
        <f t="shared" si="422"/>
        <v>#N/A</v>
      </c>
      <c r="AH794" s="11" t="str">
        <f t="shared" si="407"/>
        <v xml:space="preserve"> </v>
      </c>
      <c r="AI794" s="6" t="e">
        <f t="shared" si="423"/>
        <v>#N/A</v>
      </c>
      <c r="AJ794" s="6" t="e">
        <f t="shared" si="408"/>
        <v>#N/A</v>
      </c>
      <c r="AK794" s="6" t="e">
        <f t="shared" si="424"/>
        <v>#N/A</v>
      </c>
      <c r="AL794" s="6" t="e">
        <f t="shared" si="395"/>
        <v>#N/A</v>
      </c>
      <c r="AM794" s="6" t="e">
        <f t="shared" si="409"/>
        <v>#N/A</v>
      </c>
      <c r="AN794" s="6" t="e">
        <f t="shared" si="425"/>
        <v>#N/A</v>
      </c>
      <c r="AO794" s="6" t="e">
        <f t="shared" si="396"/>
        <v>#N/A</v>
      </c>
      <c r="AP794" s="6" t="e">
        <f t="shared" si="397"/>
        <v>#N/A</v>
      </c>
      <c r="AQ794" s="6" t="e">
        <f t="shared" si="398"/>
        <v>#N/A</v>
      </c>
      <c r="AR794" s="6">
        <f t="shared" si="410"/>
        <v>0</v>
      </c>
      <c r="AS794" s="6" t="e">
        <f t="shared" si="426"/>
        <v>#N/A</v>
      </c>
      <c r="AT794" s="6" t="str">
        <f t="shared" si="411"/>
        <v/>
      </c>
      <c r="AU794" s="6" t="str">
        <f t="shared" si="412"/>
        <v/>
      </c>
      <c r="AV794" s="6" t="str">
        <f t="shared" si="399"/>
        <v/>
      </c>
      <c r="AW794" s="103"/>
      <c r="BC794" s="3"/>
    </row>
    <row r="795" spans="1:55" s="12" customFormat="1" ht="13.5" customHeight="1" x14ac:dyDescent="0.2">
      <c r="A795" s="163">
        <v>780</v>
      </c>
      <c r="B795" s="7"/>
      <c r="C795" s="7"/>
      <c r="D795" s="120"/>
      <c r="E795" s="7"/>
      <c r="F795" s="7"/>
      <c r="G795" s="219"/>
      <c r="H795" s="7"/>
      <c r="I795" s="7"/>
      <c r="J795" s="9"/>
      <c r="K795" s="843"/>
      <c r="L795" s="838"/>
      <c r="M795" s="428"/>
      <c r="N795" s="429"/>
      <c r="O795" s="430"/>
      <c r="P795" s="422" t="str">
        <f t="shared" si="413"/>
        <v/>
      </c>
      <c r="Q795" s="422" t="str">
        <f t="shared" si="414"/>
        <v/>
      </c>
      <c r="R795" s="423" t="str">
        <f t="shared" si="415"/>
        <v/>
      </c>
      <c r="S795" s="424" t="str">
        <f t="shared" si="416"/>
        <v/>
      </c>
      <c r="T795" s="425" t="str">
        <f t="shared" si="417"/>
        <v/>
      </c>
      <c r="U795" s="425" t="str">
        <f t="shared" si="418"/>
        <v/>
      </c>
      <c r="V795" s="426" t="str">
        <f t="shared" si="419"/>
        <v/>
      </c>
      <c r="W795" s="38"/>
      <c r="X795" s="29" t="str">
        <f t="shared" si="400"/>
        <v/>
      </c>
      <c r="Y795" s="6" t="e">
        <f t="shared" si="401"/>
        <v>#N/A</v>
      </c>
      <c r="Z795" s="6" t="e">
        <f t="shared" si="402"/>
        <v>#N/A</v>
      </c>
      <c r="AA795" s="6" t="e">
        <f t="shared" si="403"/>
        <v>#N/A</v>
      </c>
      <c r="AB795" s="6" t="str">
        <f t="shared" si="404"/>
        <v/>
      </c>
      <c r="AC795" s="10">
        <f t="shared" si="405"/>
        <v>1</v>
      </c>
      <c r="AD795" s="6" t="e">
        <f t="shared" si="420"/>
        <v>#N/A</v>
      </c>
      <c r="AE795" s="6" t="e">
        <f t="shared" si="421"/>
        <v>#N/A</v>
      </c>
      <c r="AF795" s="6" t="e">
        <f t="shared" si="406"/>
        <v>#N/A</v>
      </c>
      <c r="AG795" s="6" t="e">
        <f t="shared" si="422"/>
        <v>#N/A</v>
      </c>
      <c r="AH795" s="11" t="str">
        <f t="shared" si="407"/>
        <v xml:space="preserve"> </v>
      </c>
      <c r="AI795" s="6" t="e">
        <f t="shared" si="423"/>
        <v>#N/A</v>
      </c>
      <c r="AJ795" s="6" t="e">
        <f t="shared" si="408"/>
        <v>#N/A</v>
      </c>
      <c r="AK795" s="6" t="e">
        <f t="shared" si="424"/>
        <v>#N/A</v>
      </c>
      <c r="AL795" s="6" t="e">
        <f t="shared" si="395"/>
        <v>#N/A</v>
      </c>
      <c r="AM795" s="6" t="e">
        <f t="shared" si="409"/>
        <v>#N/A</v>
      </c>
      <c r="AN795" s="6" t="e">
        <f t="shared" si="425"/>
        <v>#N/A</v>
      </c>
      <c r="AO795" s="6" t="e">
        <f t="shared" si="396"/>
        <v>#N/A</v>
      </c>
      <c r="AP795" s="6" t="e">
        <f t="shared" si="397"/>
        <v>#N/A</v>
      </c>
      <c r="AQ795" s="6" t="e">
        <f t="shared" si="398"/>
        <v>#N/A</v>
      </c>
      <c r="AR795" s="6">
        <f t="shared" si="410"/>
        <v>0</v>
      </c>
      <c r="AS795" s="6" t="e">
        <f t="shared" si="426"/>
        <v>#N/A</v>
      </c>
      <c r="AT795" s="6" t="str">
        <f t="shared" si="411"/>
        <v/>
      </c>
      <c r="AU795" s="6" t="str">
        <f t="shared" si="412"/>
        <v/>
      </c>
      <c r="AV795" s="6" t="str">
        <f t="shared" si="399"/>
        <v/>
      </c>
      <c r="AW795" s="103"/>
      <c r="BC795" s="3"/>
    </row>
    <row r="796" spans="1:55" s="12" customFormat="1" ht="13.5" customHeight="1" x14ac:dyDescent="0.2">
      <c r="A796" s="163">
        <v>781</v>
      </c>
      <c r="B796" s="7"/>
      <c r="C796" s="7"/>
      <c r="D796" s="120"/>
      <c r="E796" s="7"/>
      <c r="F796" s="7"/>
      <c r="G796" s="219"/>
      <c r="H796" s="7"/>
      <c r="I796" s="7"/>
      <c r="J796" s="9"/>
      <c r="K796" s="843"/>
      <c r="L796" s="838"/>
      <c r="M796" s="428"/>
      <c r="N796" s="429"/>
      <c r="O796" s="430"/>
      <c r="P796" s="422" t="str">
        <f t="shared" si="413"/>
        <v/>
      </c>
      <c r="Q796" s="422" t="str">
        <f t="shared" si="414"/>
        <v/>
      </c>
      <c r="R796" s="423" t="str">
        <f t="shared" si="415"/>
        <v/>
      </c>
      <c r="S796" s="424" t="str">
        <f t="shared" si="416"/>
        <v/>
      </c>
      <c r="T796" s="425" t="str">
        <f t="shared" si="417"/>
        <v/>
      </c>
      <c r="U796" s="425" t="str">
        <f t="shared" si="418"/>
        <v/>
      </c>
      <c r="V796" s="426" t="str">
        <f t="shared" si="419"/>
        <v/>
      </c>
      <c r="W796" s="38"/>
      <c r="X796" s="29" t="str">
        <f t="shared" si="400"/>
        <v/>
      </c>
      <c r="Y796" s="6" t="e">
        <f t="shared" si="401"/>
        <v>#N/A</v>
      </c>
      <c r="Z796" s="6" t="e">
        <f t="shared" si="402"/>
        <v>#N/A</v>
      </c>
      <c r="AA796" s="6" t="e">
        <f t="shared" si="403"/>
        <v>#N/A</v>
      </c>
      <c r="AB796" s="6" t="str">
        <f t="shared" si="404"/>
        <v/>
      </c>
      <c r="AC796" s="10">
        <f t="shared" si="405"/>
        <v>1</v>
      </c>
      <c r="AD796" s="6" t="e">
        <f t="shared" si="420"/>
        <v>#N/A</v>
      </c>
      <c r="AE796" s="6" t="e">
        <f t="shared" si="421"/>
        <v>#N/A</v>
      </c>
      <c r="AF796" s="6" t="e">
        <f t="shared" si="406"/>
        <v>#N/A</v>
      </c>
      <c r="AG796" s="6" t="e">
        <f t="shared" si="422"/>
        <v>#N/A</v>
      </c>
      <c r="AH796" s="11" t="str">
        <f t="shared" si="407"/>
        <v xml:space="preserve"> </v>
      </c>
      <c r="AI796" s="6" t="e">
        <f t="shared" si="423"/>
        <v>#N/A</v>
      </c>
      <c r="AJ796" s="6" t="e">
        <f t="shared" si="408"/>
        <v>#N/A</v>
      </c>
      <c r="AK796" s="6" t="e">
        <f t="shared" si="424"/>
        <v>#N/A</v>
      </c>
      <c r="AL796" s="6" t="e">
        <f t="shared" si="395"/>
        <v>#N/A</v>
      </c>
      <c r="AM796" s="6" t="e">
        <f t="shared" si="409"/>
        <v>#N/A</v>
      </c>
      <c r="AN796" s="6" t="e">
        <f t="shared" si="425"/>
        <v>#N/A</v>
      </c>
      <c r="AO796" s="6" t="e">
        <f t="shared" si="396"/>
        <v>#N/A</v>
      </c>
      <c r="AP796" s="6" t="e">
        <f t="shared" si="397"/>
        <v>#N/A</v>
      </c>
      <c r="AQ796" s="6" t="e">
        <f t="shared" si="398"/>
        <v>#N/A</v>
      </c>
      <c r="AR796" s="6">
        <f t="shared" si="410"/>
        <v>0</v>
      </c>
      <c r="AS796" s="6" t="e">
        <f t="shared" si="426"/>
        <v>#N/A</v>
      </c>
      <c r="AT796" s="6" t="str">
        <f t="shared" si="411"/>
        <v/>
      </c>
      <c r="AU796" s="6" t="str">
        <f t="shared" si="412"/>
        <v/>
      </c>
      <c r="AV796" s="6" t="str">
        <f t="shared" si="399"/>
        <v/>
      </c>
      <c r="AW796" s="103"/>
      <c r="BC796" s="3"/>
    </row>
    <row r="797" spans="1:55" s="12" customFormat="1" ht="13.5" customHeight="1" x14ac:dyDescent="0.2">
      <c r="A797" s="163">
        <v>782</v>
      </c>
      <c r="B797" s="7"/>
      <c r="C797" s="7"/>
      <c r="D797" s="120"/>
      <c r="E797" s="7"/>
      <c r="F797" s="7"/>
      <c r="G797" s="219"/>
      <c r="H797" s="7"/>
      <c r="I797" s="7"/>
      <c r="J797" s="9"/>
      <c r="K797" s="843"/>
      <c r="L797" s="838"/>
      <c r="M797" s="428"/>
      <c r="N797" s="429"/>
      <c r="O797" s="430"/>
      <c r="P797" s="422" t="str">
        <f t="shared" si="413"/>
        <v/>
      </c>
      <c r="Q797" s="422" t="str">
        <f t="shared" si="414"/>
        <v/>
      </c>
      <c r="R797" s="423" t="str">
        <f t="shared" si="415"/>
        <v/>
      </c>
      <c r="S797" s="424" t="str">
        <f t="shared" si="416"/>
        <v/>
      </c>
      <c r="T797" s="425" t="str">
        <f t="shared" si="417"/>
        <v/>
      </c>
      <c r="U797" s="425" t="str">
        <f t="shared" si="418"/>
        <v/>
      </c>
      <c r="V797" s="426" t="str">
        <f t="shared" si="419"/>
        <v/>
      </c>
      <c r="W797" s="38"/>
      <c r="X797" s="29" t="str">
        <f t="shared" si="400"/>
        <v/>
      </c>
      <c r="Y797" s="6" t="e">
        <f t="shared" si="401"/>
        <v>#N/A</v>
      </c>
      <c r="Z797" s="6" t="e">
        <f t="shared" si="402"/>
        <v>#N/A</v>
      </c>
      <c r="AA797" s="6" t="e">
        <f t="shared" si="403"/>
        <v>#N/A</v>
      </c>
      <c r="AB797" s="6" t="str">
        <f t="shared" si="404"/>
        <v/>
      </c>
      <c r="AC797" s="10">
        <f t="shared" si="405"/>
        <v>1</v>
      </c>
      <c r="AD797" s="6" t="e">
        <f t="shared" si="420"/>
        <v>#N/A</v>
      </c>
      <c r="AE797" s="6" t="e">
        <f t="shared" si="421"/>
        <v>#N/A</v>
      </c>
      <c r="AF797" s="6" t="e">
        <f t="shared" si="406"/>
        <v>#N/A</v>
      </c>
      <c r="AG797" s="6" t="e">
        <f t="shared" si="422"/>
        <v>#N/A</v>
      </c>
      <c r="AH797" s="11" t="str">
        <f t="shared" si="407"/>
        <v xml:space="preserve"> </v>
      </c>
      <c r="AI797" s="6" t="e">
        <f t="shared" si="423"/>
        <v>#N/A</v>
      </c>
      <c r="AJ797" s="6" t="e">
        <f t="shared" si="408"/>
        <v>#N/A</v>
      </c>
      <c r="AK797" s="6" t="e">
        <f t="shared" si="424"/>
        <v>#N/A</v>
      </c>
      <c r="AL797" s="6" t="e">
        <f t="shared" si="395"/>
        <v>#N/A</v>
      </c>
      <c r="AM797" s="6" t="e">
        <f t="shared" si="409"/>
        <v>#N/A</v>
      </c>
      <c r="AN797" s="6" t="e">
        <f t="shared" si="425"/>
        <v>#N/A</v>
      </c>
      <c r="AO797" s="6" t="e">
        <f t="shared" si="396"/>
        <v>#N/A</v>
      </c>
      <c r="AP797" s="6" t="e">
        <f t="shared" si="397"/>
        <v>#N/A</v>
      </c>
      <c r="AQ797" s="6" t="e">
        <f t="shared" si="398"/>
        <v>#N/A</v>
      </c>
      <c r="AR797" s="6">
        <f t="shared" si="410"/>
        <v>0</v>
      </c>
      <c r="AS797" s="6" t="e">
        <f t="shared" si="426"/>
        <v>#N/A</v>
      </c>
      <c r="AT797" s="6" t="str">
        <f t="shared" si="411"/>
        <v/>
      </c>
      <c r="AU797" s="6" t="str">
        <f t="shared" si="412"/>
        <v/>
      </c>
      <c r="AV797" s="6" t="str">
        <f t="shared" si="399"/>
        <v/>
      </c>
      <c r="AW797" s="103"/>
      <c r="BC797" s="3"/>
    </row>
    <row r="798" spans="1:55" s="12" customFormat="1" ht="13.5" customHeight="1" x14ac:dyDescent="0.2">
      <c r="A798" s="163">
        <v>783</v>
      </c>
      <c r="B798" s="7"/>
      <c r="C798" s="7"/>
      <c r="D798" s="120"/>
      <c r="E798" s="7"/>
      <c r="F798" s="7"/>
      <c r="G798" s="219"/>
      <c r="H798" s="7"/>
      <c r="I798" s="7"/>
      <c r="J798" s="9"/>
      <c r="K798" s="843"/>
      <c r="L798" s="838"/>
      <c r="M798" s="428"/>
      <c r="N798" s="429"/>
      <c r="O798" s="430"/>
      <c r="P798" s="422" t="str">
        <f t="shared" si="413"/>
        <v/>
      </c>
      <c r="Q798" s="422" t="str">
        <f t="shared" si="414"/>
        <v/>
      </c>
      <c r="R798" s="423" t="str">
        <f t="shared" si="415"/>
        <v/>
      </c>
      <c r="S798" s="424" t="str">
        <f t="shared" si="416"/>
        <v/>
      </c>
      <c r="T798" s="425" t="str">
        <f t="shared" si="417"/>
        <v/>
      </c>
      <c r="U798" s="425" t="str">
        <f t="shared" si="418"/>
        <v/>
      </c>
      <c r="V798" s="426" t="str">
        <f t="shared" si="419"/>
        <v/>
      </c>
      <c r="W798" s="38"/>
      <c r="X798" s="29" t="str">
        <f t="shared" si="400"/>
        <v/>
      </c>
      <c r="Y798" s="6" t="e">
        <f t="shared" si="401"/>
        <v>#N/A</v>
      </c>
      <c r="Z798" s="6" t="e">
        <f t="shared" si="402"/>
        <v>#N/A</v>
      </c>
      <c r="AA798" s="6" t="e">
        <f t="shared" si="403"/>
        <v>#N/A</v>
      </c>
      <c r="AB798" s="6" t="str">
        <f t="shared" si="404"/>
        <v/>
      </c>
      <c r="AC798" s="10">
        <f t="shared" si="405"/>
        <v>1</v>
      </c>
      <c r="AD798" s="6" t="e">
        <f t="shared" si="420"/>
        <v>#N/A</v>
      </c>
      <c r="AE798" s="6" t="e">
        <f t="shared" si="421"/>
        <v>#N/A</v>
      </c>
      <c r="AF798" s="6" t="e">
        <f t="shared" si="406"/>
        <v>#N/A</v>
      </c>
      <c r="AG798" s="6" t="e">
        <f t="shared" si="422"/>
        <v>#N/A</v>
      </c>
      <c r="AH798" s="11" t="str">
        <f t="shared" si="407"/>
        <v xml:space="preserve"> </v>
      </c>
      <c r="AI798" s="6" t="e">
        <f t="shared" si="423"/>
        <v>#N/A</v>
      </c>
      <c r="AJ798" s="6" t="e">
        <f t="shared" si="408"/>
        <v>#N/A</v>
      </c>
      <c r="AK798" s="6" t="e">
        <f t="shared" si="424"/>
        <v>#N/A</v>
      </c>
      <c r="AL798" s="6" t="e">
        <f t="shared" si="395"/>
        <v>#N/A</v>
      </c>
      <c r="AM798" s="6" t="e">
        <f t="shared" si="409"/>
        <v>#N/A</v>
      </c>
      <c r="AN798" s="6" t="e">
        <f t="shared" si="425"/>
        <v>#N/A</v>
      </c>
      <c r="AO798" s="6" t="e">
        <f t="shared" si="396"/>
        <v>#N/A</v>
      </c>
      <c r="AP798" s="6" t="e">
        <f t="shared" si="397"/>
        <v>#N/A</v>
      </c>
      <c r="AQ798" s="6" t="e">
        <f t="shared" si="398"/>
        <v>#N/A</v>
      </c>
      <c r="AR798" s="6">
        <f t="shared" si="410"/>
        <v>0</v>
      </c>
      <c r="AS798" s="6" t="e">
        <f t="shared" si="426"/>
        <v>#N/A</v>
      </c>
      <c r="AT798" s="6" t="str">
        <f t="shared" si="411"/>
        <v/>
      </c>
      <c r="AU798" s="6" t="str">
        <f t="shared" si="412"/>
        <v/>
      </c>
      <c r="AV798" s="6" t="str">
        <f t="shared" si="399"/>
        <v/>
      </c>
      <c r="AW798" s="103"/>
      <c r="BC798" s="3"/>
    </row>
    <row r="799" spans="1:55" s="12" customFormat="1" ht="13.5" customHeight="1" x14ac:dyDescent="0.2">
      <c r="A799" s="163">
        <v>784</v>
      </c>
      <c r="B799" s="7"/>
      <c r="C799" s="7"/>
      <c r="D799" s="120"/>
      <c r="E799" s="7"/>
      <c r="F799" s="7"/>
      <c r="G799" s="219"/>
      <c r="H799" s="7"/>
      <c r="I799" s="7"/>
      <c r="J799" s="9"/>
      <c r="K799" s="843"/>
      <c r="L799" s="838"/>
      <c r="M799" s="428"/>
      <c r="N799" s="429"/>
      <c r="O799" s="430"/>
      <c r="P799" s="422" t="str">
        <f t="shared" si="413"/>
        <v/>
      </c>
      <c r="Q799" s="422" t="str">
        <f t="shared" si="414"/>
        <v/>
      </c>
      <c r="R799" s="423" t="str">
        <f t="shared" si="415"/>
        <v/>
      </c>
      <c r="S799" s="424" t="str">
        <f t="shared" si="416"/>
        <v/>
      </c>
      <c r="T799" s="425" t="str">
        <f t="shared" si="417"/>
        <v/>
      </c>
      <c r="U799" s="425" t="str">
        <f t="shared" si="418"/>
        <v/>
      </c>
      <c r="V799" s="426" t="str">
        <f t="shared" si="419"/>
        <v/>
      </c>
      <c r="W799" s="38"/>
      <c r="X799" s="29" t="str">
        <f t="shared" si="400"/>
        <v/>
      </c>
      <c r="Y799" s="6" t="e">
        <f t="shared" si="401"/>
        <v>#N/A</v>
      </c>
      <c r="Z799" s="6" t="e">
        <f t="shared" si="402"/>
        <v>#N/A</v>
      </c>
      <c r="AA799" s="6" t="e">
        <f t="shared" si="403"/>
        <v>#N/A</v>
      </c>
      <c r="AB799" s="6" t="str">
        <f t="shared" si="404"/>
        <v/>
      </c>
      <c r="AC799" s="10">
        <f t="shared" si="405"/>
        <v>1</v>
      </c>
      <c r="AD799" s="6" t="e">
        <f t="shared" si="420"/>
        <v>#N/A</v>
      </c>
      <c r="AE799" s="6" t="e">
        <f t="shared" si="421"/>
        <v>#N/A</v>
      </c>
      <c r="AF799" s="6" t="e">
        <f t="shared" si="406"/>
        <v>#N/A</v>
      </c>
      <c r="AG799" s="6" t="e">
        <f t="shared" si="422"/>
        <v>#N/A</v>
      </c>
      <c r="AH799" s="11" t="str">
        <f t="shared" si="407"/>
        <v xml:space="preserve"> </v>
      </c>
      <c r="AI799" s="6" t="e">
        <f t="shared" si="423"/>
        <v>#N/A</v>
      </c>
      <c r="AJ799" s="6" t="e">
        <f t="shared" si="408"/>
        <v>#N/A</v>
      </c>
      <c r="AK799" s="6" t="e">
        <f t="shared" si="424"/>
        <v>#N/A</v>
      </c>
      <c r="AL799" s="6" t="e">
        <f t="shared" si="395"/>
        <v>#N/A</v>
      </c>
      <c r="AM799" s="6" t="e">
        <f t="shared" si="409"/>
        <v>#N/A</v>
      </c>
      <c r="AN799" s="6" t="e">
        <f t="shared" si="425"/>
        <v>#N/A</v>
      </c>
      <c r="AO799" s="6" t="e">
        <f t="shared" si="396"/>
        <v>#N/A</v>
      </c>
      <c r="AP799" s="6" t="e">
        <f t="shared" si="397"/>
        <v>#N/A</v>
      </c>
      <c r="AQ799" s="6" t="e">
        <f t="shared" si="398"/>
        <v>#N/A</v>
      </c>
      <c r="AR799" s="6">
        <f t="shared" si="410"/>
        <v>0</v>
      </c>
      <c r="AS799" s="6" t="e">
        <f t="shared" si="426"/>
        <v>#N/A</v>
      </c>
      <c r="AT799" s="6" t="str">
        <f t="shared" si="411"/>
        <v/>
      </c>
      <c r="AU799" s="6" t="str">
        <f t="shared" si="412"/>
        <v/>
      </c>
      <c r="AV799" s="6" t="str">
        <f t="shared" si="399"/>
        <v/>
      </c>
      <c r="AW799" s="103"/>
      <c r="BC799" s="3"/>
    </row>
    <row r="800" spans="1:55" s="12" customFormat="1" ht="13.5" customHeight="1" x14ac:dyDescent="0.2">
      <c r="A800" s="163">
        <v>785</v>
      </c>
      <c r="B800" s="7"/>
      <c r="C800" s="7"/>
      <c r="D800" s="120"/>
      <c r="E800" s="7"/>
      <c r="F800" s="7"/>
      <c r="G800" s="219"/>
      <c r="H800" s="7"/>
      <c r="I800" s="7"/>
      <c r="J800" s="9"/>
      <c r="K800" s="843"/>
      <c r="L800" s="838"/>
      <c r="M800" s="428"/>
      <c r="N800" s="429"/>
      <c r="O800" s="430"/>
      <c r="P800" s="422" t="str">
        <f t="shared" si="413"/>
        <v/>
      </c>
      <c r="Q800" s="422" t="str">
        <f t="shared" si="414"/>
        <v/>
      </c>
      <c r="R800" s="423" t="str">
        <f t="shared" si="415"/>
        <v/>
      </c>
      <c r="S800" s="424" t="str">
        <f t="shared" si="416"/>
        <v/>
      </c>
      <c r="T800" s="425" t="str">
        <f t="shared" si="417"/>
        <v/>
      </c>
      <c r="U800" s="425" t="str">
        <f t="shared" si="418"/>
        <v/>
      </c>
      <c r="V800" s="426" t="str">
        <f t="shared" si="419"/>
        <v/>
      </c>
      <c r="W800" s="38"/>
      <c r="X800" s="29" t="str">
        <f t="shared" si="400"/>
        <v/>
      </c>
      <c r="Y800" s="6" t="e">
        <f t="shared" si="401"/>
        <v>#N/A</v>
      </c>
      <c r="Z800" s="6" t="e">
        <f t="shared" si="402"/>
        <v>#N/A</v>
      </c>
      <c r="AA800" s="6" t="e">
        <f t="shared" si="403"/>
        <v>#N/A</v>
      </c>
      <c r="AB800" s="6" t="str">
        <f t="shared" si="404"/>
        <v/>
      </c>
      <c r="AC800" s="10">
        <f t="shared" si="405"/>
        <v>1</v>
      </c>
      <c r="AD800" s="6" t="e">
        <f t="shared" si="420"/>
        <v>#N/A</v>
      </c>
      <c r="AE800" s="6" t="e">
        <f t="shared" si="421"/>
        <v>#N/A</v>
      </c>
      <c r="AF800" s="6" t="e">
        <f t="shared" si="406"/>
        <v>#N/A</v>
      </c>
      <c r="AG800" s="6" t="e">
        <f t="shared" si="422"/>
        <v>#N/A</v>
      </c>
      <c r="AH800" s="11" t="str">
        <f t="shared" si="407"/>
        <v xml:space="preserve"> </v>
      </c>
      <c r="AI800" s="6" t="e">
        <f t="shared" si="423"/>
        <v>#N/A</v>
      </c>
      <c r="AJ800" s="6" t="e">
        <f t="shared" si="408"/>
        <v>#N/A</v>
      </c>
      <c r="AK800" s="6" t="e">
        <f t="shared" si="424"/>
        <v>#N/A</v>
      </c>
      <c r="AL800" s="6" t="e">
        <f t="shared" si="395"/>
        <v>#N/A</v>
      </c>
      <c r="AM800" s="6" t="e">
        <f t="shared" si="409"/>
        <v>#N/A</v>
      </c>
      <c r="AN800" s="6" t="e">
        <f t="shared" si="425"/>
        <v>#N/A</v>
      </c>
      <c r="AO800" s="6" t="e">
        <f t="shared" si="396"/>
        <v>#N/A</v>
      </c>
      <c r="AP800" s="6" t="e">
        <f t="shared" si="397"/>
        <v>#N/A</v>
      </c>
      <c r="AQ800" s="6" t="e">
        <f t="shared" si="398"/>
        <v>#N/A</v>
      </c>
      <c r="AR800" s="6">
        <f t="shared" si="410"/>
        <v>0</v>
      </c>
      <c r="AS800" s="6" t="e">
        <f t="shared" si="426"/>
        <v>#N/A</v>
      </c>
      <c r="AT800" s="6" t="str">
        <f t="shared" si="411"/>
        <v/>
      </c>
      <c r="AU800" s="6" t="str">
        <f t="shared" si="412"/>
        <v/>
      </c>
      <c r="AV800" s="6" t="str">
        <f t="shared" si="399"/>
        <v/>
      </c>
      <c r="AW800" s="103"/>
      <c r="BC800" s="3"/>
    </row>
    <row r="801" spans="1:55" s="12" customFormat="1" ht="13.5" customHeight="1" x14ac:dyDescent="0.2">
      <c r="A801" s="163">
        <v>786</v>
      </c>
      <c r="B801" s="7"/>
      <c r="C801" s="7"/>
      <c r="D801" s="120"/>
      <c r="E801" s="7"/>
      <c r="F801" s="7"/>
      <c r="G801" s="219"/>
      <c r="H801" s="7"/>
      <c r="I801" s="7"/>
      <c r="J801" s="9"/>
      <c r="K801" s="843"/>
      <c r="L801" s="838"/>
      <c r="M801" s="428"/>
      <c r="N801" s="429"/>
      <c r="O801" s="430"/>
      <c r="P801" s="422" t="str">
        <f t="shared" si="413"/>
        <v/>
      </c>
      <c r="Q801" s="422" t="str">
        <f t="shared" si="414"/>
        <v/>
      </c>
      <c r="R801" s="423" t="str">
        <f t="shared" si="415"/>
        <v/>
      </c>
      <c r="S801" s="424" t="str">
        <f t="shared" si="416"/>
        <v/>
      </c>
      <c r="T801" s="425" t="str">
        <f t="shared" si="417"/>
        <v/>
      </c>
      <c r="U801" s="425" t="str">
        <f t="shared" si="418"/>
        <v/>
      </c>
      <c r="V801" s="426" t="str">
        <f t="shared" si="419"/>
        <v/>
      </c>
      <c r="W801" s="38"/>
      <c r="X801" s="29" t="str">
        <f t="shared" si="400"/>
        <v/>
      </c>
      <c r="Y801" s="6" t="e">
        <f t="shared" si="401"/>
        <v>#N/A</v>
      </c>
      <c r="Z801" s="6" t="e">
        <f t="shared" si="402"/>
        <v>#N/A</v>
      </c>
      <c r="AA801" s="6" t="e">
        <f t="shared" si="403"/>
        <v>#N/A</v>
      </c>
      <c r="AB801" s="6" t="str">
        <f t="shared" si="404"/>
        <v/>
      </c>
      <c r="AC801" s="10">
        <f t="shared" si="405"/>
        <v>1</v>
      </c>
      <c r="AD801" s="6" t="e">
        <f t="shared" si="420"/>
        <v>#N/A</v>
      </c>
      <c r="AE801" s="6" t="e">
        <f t="shared" si="421"/>
        <v>#N/A</v>
      </c>
      <c r="AF801" s="6" t="e">
        <f t="shared" si="406"/>
        <v>#N/A</v>
      </c>
      <c r="AG801" s="6" t="e">
        <f t="shared" si="422"/>
        <v>#N/A</v>
      </c>
      <c r="AH801" s="11" t="str">
        <f t="shared" si="407"/>
        <v xml:space="preserve"> </v>
      </c>
      <c r="AI801" s="6" t="e">
        <f t="shared" si="423"/>
        <v>#N/A</v>
      </c>
      <c r="AJ801" s="6" t="e">
        <f t="shared" si="408"/>
        <v>#N/A</v>
      </c>
      <c r="AK801" s="6" t="e">
        <f t="shared" si="424"/>
        <v>#N/A</v>
      </c>
      <c r="AL801" s="6" t="e">
        <f t="shared" si="395"/>
        <v>#N/A</v>
      </c>
      <c r="AM801" s="6" t="e">
        <f t="shared" si="409"/>
        <v>#N/A</v>
      </c>
      <c r="AN801" s="6" t="e">
        <f t="shared" si="425"/>
        <v>#N/A</v>
      </c>
      <c r="AO801" s="6" t="e">
        <f t="shared" si="396"/>
        <v>#N/A</v>
      </c>
      <c r="AP801" s="6" t="e">
        <f t="shared" si="397"/>
        <v>#N/A</v>
      </c>
      <c r="AQ801" s="6" t="e">
        <f t="shared" si="398"/>
        <v>#N/A</v>
      </c>
      <c r="AR801" s="6">
        <f t="shared" si="410"/>
        <v>0</v>
      </c>
      <c r="AS801" s="6" t="e">
        <f t="shared" si="426"/>
        <v>#N/A</v>
      </c>
      <c r="AT801" s="6" t="str">
        <f t="shared" si="411"/>
        <v/>
      </c>
      <c r="AU801" s="6" t="str">
        <f t="shared" si="412"/>
        <v/>
      </c>
      <c r="AV801" s="6" t="str">
        <f t="shared" si="399"/>
        <v/>
      </c>
      <c r="AW801" s="103"/>
      <c r="BC801" s="3"/>
    </row>
    <row r="802" spans="1:55" s="12" customFormat="1" ht="13.5" customHeight="1" x14ac:dyDescent="0.2">
      <c r="A802" s="163">
        <v>787</v>
      </c>
      <c r="B802" s="7"/>
      <c r="C802" s="7"/>
      <c r="D802" s="120"/>
      <c r="E802" s="7"/>
      <c r="F802" s="7"/>
      <c r="G802" s="219"/>
      <c r="H802" s="7"/>
      <c r="I802" s="7"/>
      <c r="J802" s="9"/>
      <c r="K802" s="843"/>
      <c r="L802" s="838"/>
      <c r="M802" s="428"/>
      <c r="N802" s="429"/>
      <c r="O802" s="430"/>
      <c r="P802" s="422" t="str">
        <f t="shared" si="413"/>
        <v/>
      </c>
      <c r="Q802" s="422" t="str">
        <f t="shared" si="414"/>
        <v/>
      </c>
      <c r="R802" s="423" t="str">
        <f t="shared" si="415"/>
        <v/>
      </c>
      <c r="S802" s="424" t="str">
        <f t="shared" si="416"/>
        <v/>
      </c>
      <c r="T802" s="425" t="str">
        <f t="shared" si="417"/>
        <v/>
      </c>
      <c r="U802" s="425" t="str">
        <f t="shared" si="418"/>
        <v/>
      </c>
      <c r="V802" s="426" t="str">
        <f t="shared" si="419"/>
        <v/>
      </c>
      <c r="W802" s="38"/>
      <c r="X802" s="29" t="str">
        <f t="shared" si="400"/>
        <v/>
      </c>
      <c r="Y802" s="6" t="e">
        <f t="shared" si="401"/>
        <v>#N/A</v>
      </c>
      <c r="Z802" s="6" t="e">
        <f t="shared" si="402"/>
        <v>#N/A</v>
      </c>
      <c r="AA802" s="6" t="e">
        <f t="shared" si="403"/>
        <v>#N/A</v>
      </c>
      <c r="AB802" s="6" t="str">
        <f t="shared" si="404"/>
        <v/>
      </c>
      <c r="AC802" s="10">
        <f t="shared" si="405"/>
        <v>1</v>
      </c>
      <c r="AD802" s="6" t="e">
        <f t="shared" si="420"/>
        <v>#N/A</v>
      </c>
      <c r="AE802" s="6" t="e">
        <f t="shared" si="421"/>
        <v>#N/A</v>
      </c>
      <c r="AF802" s="6" t="e">
        <f t="shared" si="406"/>
        <v>#N/A</v>
      </c>
      <c r="AG802" s="6" t="e">
        <f t="shared" si="422"/>
        <v>#N/A</v>
      </c>
      <c r="AH802" s="11" t="str">
        <f t="shared" si="407"/>
        <v xml:space="preserve"> </v>
      </c>
      <c r="AI802" s="6" t="e">
        <f t="shared" si="423"/>
        <v>#N/A</v>
      </c>
      <c r="AJ802" s="6" t="e">
        <f t="shared" si="408"/>
        <v>#N/A</v>
      </c>
      <c r="AK802" s="6" t="e">
        <f t="shared" si="424"/>
        <v>#N/A</v>
      </c>
      <c r="AL802" s="6" t="e">
        <f t="shared" si="395"/>
        <v>#N/A</v>
      </c>
      <c r="AM802" s="6" t="e">
        <f t="shared" si="409"/>
        <v>#N/A</v>
      </c>
      <c r="AN802" s="6" t="e">
        <f t="shared" si="425"/>
        <v>#N/A</v>
      </c>
      <c r="AO802" s="6" t="e">
        <f t="shared" si="396"/>
        <v>#N/A</v>
      </c>
      <c r="AP802" s="6" t="e">
        <f t="shared" si="397"/>
        <v>#N/A</v>
      </c>
      <c r="AQ802" s="6" t="e">
        <f t="shared" si="398"/>
        <v>#N/A</v>
      </c>
      <c r="AR802" s="6">
        <f t="shared" si="410"/>
        <v>0</v>
      </c>
      <c r="AS802" s="6" t="e">
        <f t="shared" si="426"/>
        <v>#N/A</v>
      </c>
      <c r="AT802" s="6" t="str">
        <f t="shared" si="411"/>
        <v/>
      </c>
      <c r="AU802" s="6" t="str">
        <f t="shared" si="412"/>
        <v/>
      </c>
      <c r="AV802" s="6" t="str">
        <f t="shared" si="399"/>
        <v/>
      </c>
      <c r="AW802" s="103"/>
      <c r="BC802" s="3"/>
    </row>
    <row r="803" spans="1:55" s="12" customFormat="1" ht="13.5" customHeight="1" x14ac:dyDescent="0.2">
      <c r="A803" s="163">
        <v>788</v>
      </c>
      <c r="B803" s="7"/>
      <c r="C803" s="7"/>
      <c r="D803" s="120"/>
      <c r="E803" s="7"/>
      <c r="F803" s="7"/>
      <c r="G803" s="219"/>
      <c r="H803" s="7"/>
      <c r="I803" s="7"/>
      <c r="J803" s="9"/>
      <c r="K803" s="843"/>
      <c r="L803" s="838"/>
      <c r="M803" s="428"/>
      <c r="N803" s="429"/>
      <c r="O803" s="430"/>
      <c r="P803" s="422" t="str">
        <f t="shared" si="413"/>
        <v/>
      </c>
      <c r="Q803" s="422" t="str">
        <f t="shared" si="414"/>
        <v/>
      </c>
      <c r="R803" s="423" t="str">
        <f t="shared" si="415"/>
        <v/>
      </c>
      <c r="S803" s="424" t="str">
        <f t="shared" si="416"/>
        <v/>
      </c>
      <c r="T803" s="425" t="str">
        <f t="shared" si="417"/>
        <v/>
      </c>
      <c r="U803" s="425" t="str">
        <f t="shared" si="418"/>
        <v/>
      </c>
      <c r="V803" s="426" t="str">
        <f t="shared" si="419"/>
        <v/>
      </c>
      <c r="W803" s="38"/>
      <c r="X803" s="29" t="str">
        <f t="shared" si="400"/>
        <v/>
      </c>
      <c r="Y803" s="6" t="e">
        <f t="shared" si="401"/>
        <v>#N/A</v>
      </c>
      <c r="Z803" s="6" t="e">
        <f t="shared" si="402"/>
        <v>#N/A</v>
      </c>
      <c r="AA803" s="6" t="e">
        <f t="shared" si="403"/>
        <v>#N/A</v>
      </c>
      <c r="AB803" s="6" t="str">
        <f t="shared" si="404"/>
        <v/>
      </c>
      <c r="AC803" s="10">
        <f t="shared" si="405"/>
        <v>1</v>
      </c>
      <c r="AD803" s="6" t="e">
        <f t="shared" si="420"/>
        <v>#N/A</v>
      </c>
      <c r="AE803" s="6" t="e">
        <f t="shared" si="421"/>
        <v>#N/A</v>
      </c>
      <c r="AF803" s="6" t="e">
        <f t="shared" si="406"/>
        <v>#N/A</v>
      </c>
      <c r="AG803" s="6" t="e">
        <f t="shared" si="422"/>
        <v>#N/A</v>
      </c>
      <c r="AH803" s="11" t="str">
        <f t="shared" si="407"/>
        <v xml:space="preserve"> </v>
      </c>
      <c r="AI803" s="6" t="e">
        <f t="shared" si="423"/>
        <v>#N/A</v>
      </c>
      <c r="AJ803" s="6" t="e">
        <f t="shared" si="408"/>
        <v>#N/A</v>
      </c>
      <c r="AK803" s="6" t="e">
        <f t="shared" si="424"/>
        <v>#N/A</v>
      </c>
      <c r="AL803" s="6" t="e">
        <f t="shared" si="395"/>
        <v>#N/A</v>
      </c>
      <c r="AM803" s="6" t="e">
        <f t="shared" si="409"/>
        <v>#N/A</v>
      </c>
      <c r="AN803" s="6" t="e">
        <f t="shared" si="425"/>
        <v>#N/A</v>
      </c>
      <c r="AO803" s="6" t="e">
        <f t="shared" si="396"/>
        <v>#N/A</v>
      </c>
      <c r="AP803" s="6" t="e">
        <f t="shared" si="397"/>
        <v>#N/A</v>
      </c>
      <c r="AQ803" s="6" t="e">
        <f t="shared" si="398"/>
        <v>#N/A</v>
      </c>
      <c r="AR803" s="6">
        <f t="shared" si="410"/>
        <v>0</v>
      </c>
      <c r="AS803" s="6" t="e">
        <f t="shared" si="426"/>
        <v>#N/A</v>
      </c>
      <c r="AT803" s="6" t="str">
        <f t="shared" si="411"/>
        <v/>
      </c>
      <c r="AU803" s="6" t="str">
        <f t="shared" si="412"/>
        <v/>
      </c>
      <c r="AV803" s="6" t="str">
        <f t="shared" si="399"/>
        <v/>
      </c>
      <c r="AW803" s="103"/>
      <c r="BC803" s="3"/>
    </row>
    <row r="804" spans="1:55" s="12" customFormat="1" ht="13.5" customHeight="1" x14ac:dyDescent="0.2">
      <c r="A804" s="163">
        <v>789</v>
      </c>
      <c r="B804" s="7"/>
      <c r="C804" s="7"/>
      <c r="D804" s="120"/>
      <c r="E804" s="7"/>
      <c r="F804" s="7"/>
      <c r="G804" s="219"/>
      <c r="H804" s="7"/>
      <c r="I804" s="7"/>
      <c r="J804" s="9"/>
      <c r="K804" s="843"/>
      <c r="L804" s="838"/>
      <c r="M804" s="428"/>
      <c r="N804" s="429"/>
      <c r="O804" s="430"/>
      <c r="P804" s="422" t="str">
        <f t="shared" si="413"/>
        <v/>
      </c>
      <c r="Q804" s="422" t="str">
        <f t="shared" si="414"/>
        <v/>
      </c>
      <c r="R804" s="423" t="str">
        <f t="shared" si="415"/>
        <v/>
      </c>
      <c r="S804" s="424" t="str">
        <f t="shared" si="416"/>
        <v/>
      </c>
      <c r="T804" s="425" t="str">
        <f t="shared" si="417"/>
        <v/>
      </c>
      <c r="U804" s="425" t="str">
        <f t="shared" si="418"/>
        <v/>
      </c>
      <c r="V804" s="426" t="str">
        <f t="shared" si="419"/>
        <v/>
      </c>
      <c r="W804" s="38"/>
      <c r="X804" s="29" t="str">
        <f t="shared" si="400"/>
        <v/>
      </c>
      <c r="Y804" s="6" t="e">
        <f t="shared" si="401"/>
        <v>#N/A</v>
      </c>
      <c r="Z804" s="6" t="e">
        <f t="shared" si="402"/>
        <v>#N/A</v>
      </c>
      <c r="AA804" s="6" t="e">
        <f t="shared" si="403"/>
        <v>#N/A</v>
      </c>
      <c r="AB804" s="6" t="str">
        <f t="shared" si="404"/>
        <v/>
      </c>
      <c r="AC804" s="10">
        <f t="shared" si="405"/>
        <v>1</v>
      </c>
      <c r="AD804" s="6" t="e">
        <f t="shared" si="420"/>
        <v>#N/A</v>
      </c>
      <c r="AE804" s="6" t="e">
        <f t="shared" si="421"/>
        <v>#N/A</v>
      </c>
      <c r="AF804" s="6" t="e">
        <f t="shared" si="406"/>
        <v>#N/A</v>
      </c>
      <c r="AG804" s="6" t="e">
        <f t="shared" si="422"/>
        <v>#N/A</v>
      </c>
      <c r="AH804" s="11" t="str">
        <f t="shared" si="407"/>
        <v xml:space="preserve"> </v>
      </c>
      <c r="AI804" s="6" t="e">
        <f t="shared" si="423"/>
        <v>#N/A</v>
      </c>
      <c r="AJ804" s="6" t="e">
        <f t="shared" si="408"/>
        <v>#N/A</v>
      </c>
      <c r="AK804" s="6" t="e">
        <f t="shared" si="424"/>
        <v>#N/A</v>
      </c>
      <c r="AL804" s="6" t="e">
        <f t="shared" si="395"/>
        <v>#N/A</v>
      </c>
      <c r="AM804" s="6" t="e">
        <f t="shared" si="409"/>
        <v>#N/A</v>
      </c>
      <c r="AN804" s="6" t="e">
        <f t="shared" si="425"/>
        <v>#N/A</v>
      </c>
      <c r="AO804" s="6" t="e">
        <f t="shared" si="396"/>
        <v>#N/A</v>
      </c>
      <c r="AP804" s="6" t="e">
        <f t="shared" si="397"/>
        <v>#N/A</v>
      </c>
      <c r="AQ804" s="6" t="e">
        <f t="shared" si="398"/>
        <v>#N/A</v>
      </c>
      <c r="AR804" s="6">
        <f t="shared" si="410"/>
        <v>0</v>
      </c>
      <c r="AS804" s="6" t="e">
        <f t="shared" si="426"/>
        <v>#N/A</v>
      </c>
      <c r="AT804" s="6" t="str">
        <f t="shared" si="411"/>
        <v/>
      </c>
      <c r="AU804" s="6" t="str">
        <f t="shared" si="412"/>
        <v/>
      </c>
      <c r="AV804" s="6" t="str">
        <f t="shared" si="399"/>
        <v/>
      </c>
      <c r="AW804" s="103"/>
      <c r="BC804" s="3"/>
    </row>
    <row r="805" spans="1:55" s="12" customFormat="1" ht="13.5" customHeight="1" x14ac:dyDescent="0.2">
      <c r="A805" s="163">
        <v>790</v>
      </c>
      <c r="B805" s="7"/>
      <c r="C805" s="7"/>
      <c r="D805" s="120"/>
      <c r="E805" s="7"/>
      <c r="F805" s="7"/>
      <c r="G805" s="219"/>
      <c r="H805" s="7"/>
      <c r="I805" s="7"/>
      <c r="J805" s="9"/>
      <c r="K805" s="843"/>
      <c r="L805" s="838"/>
      <c r="M805" s="428"/>
      <c r="N805" s="429"/>
      <c r="O805" s="430"/>
      <c r="P805" s="422" t="str">
        <f t="shared" si="413"/>
        <v/>
      </c>
      <c r="Q805" s="422" t="str">
        <f t="shared" si="414"/>
        <v/>
      </c>
      <c r="R805" s="423" t="str">
        <f t="shared" si="415"/>
        <v/>
      </c>
      <c r="S805" s="424" t="str">
        <f t="shared" si="416"/>
        <v/>
      </c>
      <c r="T805" s="425" t="str">
        <f t="shared" si="417"/>
        <v/>
      </c>
      <c r="U805" s="425" t="str">
        <f t="shared" si="418"/>
        <v/>
      </c>
      <c r="V805" s="426" t="str">
        <f t="shared" si="419"/>
        <v/>
      </c>
      <c r="W805" s="38"/>
      <c r="X805" s="29" t="str">
        <f t="shared" si="400"/>
        <v/>
      </c>
      <c r="Y805" s="6" t="e">
        <f t="shared" si="401"/>
        <v>#N/A</v>
      </c>
      <c r="Z805" s="6" t="e">
        <f t="shared" si="402"/>
        <v>#N/A</v>
      </c>
      <c r="AA805" s="6" t="e">
        <f t="shared" si="403"/>
        <v>#N/A</v>
      </c>
      <c r="AB805" s="6" t="str">
        <f t="shared" si="404"/>
        <v/>
      </c>
      <c r="AC805" s="10">
        <f t="shared" si="405"/>
        <v>1</v>
      </c>
      <c r="AD805" s="6" t="e">
        <f t="shared" si="420"/>
        <v>#N/A</v>
      </c>
      <c r="AE805" s="6" t="e">
        <f t="shared" si="421"/>
        <v>#N/A</v>
      </c>
      <c r="AF805" s="6" t="e">
        <f t="shared" si="406"/>
        <v>#N/A</v>
      </c>
      <c r="AG805" s="6" t="e">
        <f t="shared" si="422"/>
        <v>#N/A</v>
      </c>
      <c r="AH805" s="11" t="str">
        <f t="shared" si="407"/>
        <v xml:space="preserve"> </v>
      </c>
      <c r="AI805" s="6" t="e">
        <f t="shared" si="423"/>
        <v>#N/A</v>
      </c>
      <c r="AJ805" s="6" t="e">
        <f t="shared" si="408"/>
        <v>#N/A</v>
      </c>
      <c r="AK805" s="6" t="e">
        <f t="shared" si="424"/>
        <v>#N/A</v>
      </c>
      <c r="AL805" s="6" t="e">
        <f t="shared" si="395"/>
        <v>#N/A</v>
      </c>
      <c r="AM805" s="6" t="e">
        <f t="shared" si="409"/>
        <v>#N/A</v>
      </c>
      <c r="AN805" s="6" t="e">
        <f t="shared" si="425"/>
        <v>#N/A</v>
      </c>
      <c r="AO805" s="6" t="e">
        <f t="shared" si="396"/>
        <v>#N/A</v>
      </c>
      <c r="AP805" s="6" t="e">
        <f t="shared" si="397"/>
        <v>#N/A</v>
      </c>
      <c r="AQ805" s="6" t="e">
        <f t="shared" si="398"/>
        <v>#N/A</v>
      </c>
      <c r="AR805" s="6">
        <f t="shared" si="410"/>
        <v>0</v>
      </c>
      <c r="AS805" s="6" t="e">
        <f t="shared" si="426"/>
        <v>#N/A</v>
      </c>
      <c r="AT805" s="6" t="str">
        <f t="shared" si="411"/>
        <v/>
      </c>
      <c r="AU805" s="6" t="str">
        <f t="shared" si="412"/>
        <v/>
      </c>
      <c r="AV805" s="6" t="str">
        <f t="shared" si="399"/>
        <v/>
      </c>
      <c r="AW805" s="103"/>
      <c r="BC805" s="3"/>
    </row>
    <row r="806" spans="1:55" s="12" customFormat="1" ht="13.5" customHeight="1" x14ac:dyDescent="0.2">
      <c r="A806" s="163">
        <v>791</v>
      </c>
      <c r="B806" s="7"/>
      <c r="C806" s="7"/>
      <c r="D806" s="120"/>
      <c r="E806" s="7"/>
      <c r="F806" s="7"/>
      <c r="G806" s="219"/>
      <c r="H806" s="7"/>
      <c r="I806" s="7"/>
      <c r="J806" s="9"/>
      <c r="K806" s="843"/>
      <c r="L806" s="838"/>
      <c r="M806" s="428"/>
      <c r="N806" s="429"/>
      <c r="O806" s="430"/>
      <c r="P806" s="422" t="str">
        <f t="shared" si="413"/>
        <v/>
      </c>
      <c r="Q806" s="422" t="str">
        <f t="shared" si="414"/>
        <v/>
      </c>
      <c r="R806" s="423" t="str">
        <f t="shared" si="415"/>
        <v/>
      </c>
      <c r="S806" s="424" t="str">
        <f t="shared" si="416"/>
        <v/>
      </c>
      <c r="T806" s="425" t="str">
        <f t="shared" si="417"/>
        <v/>
      </c>
      <c r="U806" s="425" t="str">
        <f t="shared" si="418"/>
        <v/>
      </c>
      <c r="V806" s="426" t="str">
        <f t="shared" si="419"/>
        <v/>
      </c>
      <c r="W806" s="38"/>
      <c r="X806" s="29" t="str">
        <f t="shared" si="400"/>
        <v/>
      </c>
      <c r="Y806" s="6" t="e">
        <f t="shared" si="401"/>
        <v>#N/A</v>
      </c>
      <c r="Z806" s="6" t="e">
        <f t="shared" si="402"/>
        <v>#N/A</v>
      </c>
      <c r="AA806" s="6" t="e">
        <f t="shared" si="403"/>
        <v>#N/A</v>
      </c>
      <c r="AB806" s="6" t="str">
        <f t="shared" si="404"/>
        <v/>
      </c>
      <c r="AC806" s="10">
        <f t="shared" si="405"/>
        <v>1</v>
      </c>
      <c r="AD806" s="6" t="e">
        <f t="shared" si="420"/>
        <v>#N/A</v>
      </c>
      <c r="AE806" s="6" t="e">
        <f t="shared" si="421"/>
        <v>#N/A</v>
      </c>
      <c r="AF806" s="6" t="e">
        <f t="shared" si="406"/>
        <v>#N/A</v>
      </c>
      <c r="AG806" s="6" t="e">
        <f t="shared" si="422"/>
        <v>#N/A</v>
      </c>
      <c r="AH806" s="11" t="str">
        <f t="shared" si="407"/>
        <v xml:space="preserve"> </v>
      </c>
      <c r="AI806" s="6" t="e">
        <f t="shared" si="423"/>
        <v>#N/A</v>
      </c>
      <c r="AJ806" s="6" t="e">
        <f t="shared" si="408"/>
        <v>#N/A</v>
      </c>
      <c r="AK806" s="6" t="e">
        <f t="shared" si="424"/>
        <v>#N/A</v>
      </c>
      <c r="AL806" s="6" t="e">
        <f t="shared" si="395"/>
        <v>#N/A</v>
      </c>
      <c r="AM806" s="6" t="e">
        <f t="shared" si="409"/>
        <v>#N/A</v>
      </c>
      <c r="AN806" s="6" t="e">
        <f t="shared" si="425"/>
        <v>#N/A</v>
      </c>
      <c r="AO806" s="6" t="e">
        <f t="shared" si="396"/>
        <v>#N/A</v>
      </c>
      <c r="AP806" s="6" t="e">
        <f t="shared" si="397"/>
        <v>#N/A</v>
      </c>
      <c r="AQ806" s="6" t="e">
        <f t="shared" si="398"/>
        <v>#N/A</v>
      </c>
      <c r="AR806" s="6">
        <f t="shared" si="410"/>
        <v>0</v>
      </c>
      <c r="AS806" s="6" t="e">
        <f t="shared" si="426"/>
        <v>#N/A</v>
      </c>
      <c r="AT806" s="6" t="str">
        <f t="shared" si="411"/>
        <v/>
      </c>
      <c r="AU806" s="6" t="str">
        <f t="shared" si="412"/>
        <v/>
      </c>
      <c r="AV806" s="6" t="str">
        <f t="shared" si="399"/>
        <v/>
      </c>
      <c r="AW806" s="103"/>
      <c r="BC806" s="3"/>
    </row>
    <row r="807" spans="1:55" s="12" customFormat="1" ht="13.5" customHeight="1" x14ac:dyDescent="0.2">
      <c r="A807" s="163">
        <v>792</v>
      </c>
      <c r="B807" s="7"/>
      <c r="C807" s="7"/>
      <c r="D807" s="120"/>
      <c r="E807" s="7"/>
      <c r="F807" s="7"/>
      <c r="G807" s="219"/>
      <c r="H807" s="7"/>
      <c r="I807" s="7"/>
      <c r="J807" s="9"/>
      <c r="K807" s="843"/>
      <c r="L807" s="838"/>
      <c r="M807" s="428"/>
      <c r="N807" s="429"/>
      <c r="O807" s="430"/>
      <c r="P807" s="422" t="str">
        <f t="shared" si="413"/>
        <v/>
      </c>
      <c r="Q807" s="422" t="str">
        <f t="shared" si="414"/>
        <v/>
      </c>
      <c r="R807" s="423" t="str">
        <f t="shared" si="415"/>
        <v/>
      </c>
      <c r="S807" s="424" t="str">
        <f t="shared" si="416"/>
        <v/>
      </c>
      <c r="T807" s="425" t="str">
        <f t="shared" si="417"/>
        <v/>
      </c>
      <c r="U807" s="425" t="str">
        <f t="shared" si="418"/>
        <v/>
      </c>
      <c r="V807" s="426" t="str">
        <f t="shared" si="419"/>
        <v/>
      </c>
      <c r="W807" s="38"/>
      <c r="X807" s="29" t="str">
        <f t="shared" si="400"/>
        <v/>
      </c>
      <c r="Y807" s="6" t="e">
        <f t="shared" si="401"/>
        <v>#N/A</v>
      </c>
      <c r="Z807" s="6" t="e">
        <f t="shared" si="402"/>
        <v>#N/A</v>
      </c>
      <c r="AA807" s="6" t="e">
        <f t="shared" si="403"/>
        <v>#N/A</v>
      </c>
      <c r="AB807" s="6" t="str">
        <f t="shared" si="404"/>
        <v/>
      </c>
      <c r="AC807" s="10">
        <f t="shared" si="405"/>
        <v>1</v>
      </c>
      <c r="AD807" s="6" t="e">
        <f t="shared" si="420"/>
        <v>#N/A</v>
      </c>
      <c r="AE807" s="6" t="e">
        <f t="shared" si="421"/>
        <v>#N/A</v>
      </c>
      <c r="AF807" s="6" t="e">
        <f t="shared" si="406"/>
        <v>#N/A</v>
      </c>
      <c r="AG807" s="6" t="e">
        <f t="shared" si="422"/>
        <v>#N/A</v>
      </c>
      <c r="AH807" s="11" t="str">
        <f t="shared" si="407"/>
        <v xml:space="preserve"> </v>
      </c>
      <c r="AI807" s="6" t="e">
        <f t="shared" si="423"/>
        <v>#N/A</v>
      </c>
      <c r="AJ807" s="6" t="e">
        <f t="shared" si="408"/>
        <v>#N/A</v>
      </c>
      <c r="AK807" s="6" t="e">
        <f t="shared" si="424"/>
        <v>#N/A</v>
      </c>
      <c r="AL807" s="6" t="e">
        <f t="shared" si="395"/>
        <v>#N/A</v>
      </c>
      <c r="AM807" s="6" t="e">
        <f t="shared" si="409"/>
        <v>#N/A</v>
      </c>
      <c r="AN807" s="6" t="e">
        <f t="shared" si="425"/>
        <v>#N/A</v>
      </c>
      <c r="AO807" s="6" t="e">
        <f t="shared" si="396"/>
        <v>#N/A</v>
      </c>
      <c r="AP807" s="6" t="e">
        <f t="shared" si="397"/>
        <v>#N/A</v>
      </c>
      <c r="AQ807" s="6" t="e">
        <f t="shared" si="398"/>
        <v>#N/A</v>
      </c>
      <c r="AR807" s="6">
        <f t="shared" si="410"/>
        <v>0</v>
      </c>
      <c r="AS807" s="6" t="e">
        <f t="shared" si="426"/>
        <v>#N/A</v>
      </c>
      <c r="AT807" s="6" t="str">
        <f t="shared" si="411"/>
        <v/>
      </c>
      <c r="AU807" s="6" t="str">
        <f t="shared" si="412"/>
        <v/>
      </c>
      <c r="AV807" s="6" t="str">
        <f t="shared" si="399"/>
        <v/>
      </c>
      <c r="AW807" s="103"/>
      <c r="BC807" s="3"/>
    </row>
    <row r="808" spans="1:55" s="12" customFormat="1" ht="13.5" customHeight="1" x14ac:dyDescent="0.2">
      <c r="A808" s="163">
        <v>793</v>
      </c>
      <c r="B808" s="7"/>
      <c r="C808" s="7"/>
      <c r="D808" s="120"/>
      <c r="E808" s="7"/>
      <c r="F808" s="7"/>
      <c r="G808" s="219"/>
      <c r="H808" s="7"/>
      <c r="I808" s="7"/>
      <c r="J808" s="9"/>
      <c r="K808" s="843"/>
      <c r="L808" s="838"/>
      <c r="M808" s="428"/>
      <c r="N808" s="429"/>
      <c r="O808" s="430"/>
      <c r="P808" s="422" t="str">
        <f t="shared" si="413"/>
        <v/>
      </c>
      <c r="Q808" s="422" t="str">
        <f t="shared" si="414"/>
        <v/>
      </c>
      <c r="R808" s="423" t="str">
        <f t="shared" si="415"/>
        <v/>
      </c>
      <c r="S808" s="424" t="str">
        <f t="shared" si="416"/>
        <v/>
      </c>
      <c r="T808" s="425" t="str">
        <f t="shared" si="417"/>
        <v/>
      </c>
      <c r="U808" s="425" t="str">
        <f t="shared" si="418"/>
        <v/>
      </c>
      <c r="V808" s="426" t="str">
        <f t="shared" si="419"/>
        <v/>
      </c>
      <c r="W808" s="38"/>
      <c r="X808" s="29" t="str">
        <f t="shared" si="400"/>
        <v/>
      </c>
      <c r="Y808" s="6" t="e">
        <f t="shared" si="401"/>
        <v>#N/A</v>
      </c>
      <c r="Z808" s="6" t="e">
        <f t="shared" si="402"/>
        <v>#N/A</v>
      </c>
      <c r="AA808" s="6" t="e">
        <f t="shared" si="403"/>
        <v>#N/A</v>
      </c>
      <c r="AB808" s="6" t="str">
        <f t="shared" si="404"/>
        <v/>
      </c>
      <c r="AC808" s="10">
        <f t="shared" si="405"/>
        <v>1</v>
      </c>
      <c r="AD808" s="6" t="e">
        <f t="shared" si="420"/>
        <v>#N/A</v>
      </c>
      <c r="AE808" s="6" t="e">
        <f t="shared" si="421"/>
        <v>#N/A</v>
      </c>
      <c r="AF808" s="6" t="e">
        <f t="shared" si="406"/>
        <v>#N/A</v>
      </c>
      <c r="AG808" s="6" t="e">
        <f t="shared" si="422"/>
        <v>#N/A</v>
      </c>
      <c r="AH808" s="11" t="str">
        <f t="shared" si="407"/>
        <v xml:space="preserve"> </v>
      </c>
      <c r="AI808" s="6" t="e">
        <f t="shared" si="423"/>
        <v>#N/A</v>
      </c>
      <c r="AJ808" s="6" t="e">
        <f t="shared" si="408"/>
        <v>#N/A</v>
      </c>
      <c r="AK808" s="6" t="e">
        <f t="shared" si="424"/>
        <v>#N/A</v>
      </c>
      <c r="AL808" s="6" t="e">
        <f t="shared" si="395"/>
        <v>#N/A</v>
      </c>
      <c r="AM808" s="6" t="e">
        <f t="shared" si="409"/>
        <v>#N/A</v>
      </c>
      <c r="AN808" s="6" t="e">
        <f t="shared" si="425"/>
        <v>#N/A</v>
      </c>
      <c r="AO808" s="6" t="e">
        <f t="shared" si="396"/>
        <v>#N/A</v>
      </c>
      <c r="AP808" s="6" t="e">
        <f t="shared" si="397"/>
        <v>#N/A</v>
      </c>
      <c r="AQ808" s="6" t="e">
        <f t="shared" si="398"/>
        <v>#N/A</v>
      </c>
      <c r="AR808" s="6">
        <f t="shared" si="410"/>
        <v>0</v>
      </c>
      <c r="AS808" s="6" t="e">
        <f t="shared" si="426"/>
        <v>#N/A</v>
      </c>
      <c r="AT808" s="6" t="str">
        <f t="shared" si="411"/>
        <v/>
      </c>
      <c r="AU808" s="6" t="str">
        <f t="shared" si="412"/>
        <v/>
      </c>
      <c r="AV808" s="6" t="str">
        <f t="shared" si="399"/>
        <v/>
      </c>
      <c r="AW808" s="103"/>
      <c r="BC808" s="3"/>
    </row>
    <row r="809" spans="1:55" s="12" customFormat="1" ht="13.5" customHeight="1" x14ac:dyDescent="0.2">
      <c r="A809" s="163">
        <v>794</v>
      </c>
      <c r="B809" s="7"/>
      <c r="C809" s="7"/>
      <c r="D809" s="120"/>
      <c r="E809" s="7"/>
      <c r="F809" s="7"/>
      <c r="G809" s="219"/>
      <c r="H809" s="7"/>
      <c r="I809" s="7"/>
      <c r="J809" s="9"/>
      <c r="K809" s="843"/>
      <c r="L809" s="838"/>
      <c r="M809" s="428"/>
      <c r="N809" s="429"/>
      <c r="O809" s="430"/>
      <c r="P809" s="422" t="str">
        <f t="shared" si="413"/>
        <v/>
      </c>
      <c r="Q809" s="422" t="str">
        <f t="shared" si="414"/>
        <v/>
      </c>
      <c r="R809" s="423" t="str">
        <f t="shared" si="415"/>
        <v/>
      </c>
      <c r="S809" s="424" t="str">
        <f t="shared" si="416"/>
        <v/>
      </c>
      <c r="T809" s="425" t="str">
        <f t="shared" si="417"/>
        <v/>
      </c>
      <c r="U809" s="425" t="str">
        <f t="shared" si="418"/>
        <v/>
      </c>
      <c r="V809" s="426" t="str">
        <f t="shared" si="419"/>
        <v/>
      </c>
      <c r="W809" s="38"/>
      <c r="X809" s="29" t="str">
        <f t="shared" si="400"/>
        <v/>
      </c>
      <c r="Y809" s="6" t="e">
        <f t="shared" si="401"/>
        <v>#N/A</v>
      </c>
      <c r="Z809" s="6" t="e">
        <f t="shared" si="402"/>
        <v>#N/A</v>
      </c>
      <c r="AA809" s="6" t="e">
        <f t="shared" si="403"/>
        <v>#N/A</v>
      </c>
      <c r="AB809" s="6" t="str">
        <f t="shared" si="404"/>
        <v/>
      </c>
      <c r="AC809" s="10">
        <f t="shared" si="405"/>
        <v>1</v>
      </c>
      <c r="AD809" s="6" t="e">
        <f t="shared" si="420"/>
        <v>#N/A</v>
      </c>
      <c r="AE809" s="6" t="e">
        <f t="shared" si="421"/>
        <v>#N/A</v>
      </c>
      <c r="AF809" s="6" t="e">
        <f t="shared" si="406"/>
        <v>#N/A</v>
      </c>
      <c r="AG809" s="6" t="e">
        <f t="shared" si="422"/>
        <v>#N/A</v>
      </c>
      <c r="AH809" s="11" t="str">
        <f t="shared" si="407"/>
        <v xml:space="preserve"> </v>
      </c>
      <c r="AI809" s="6" t="e">
        <f t="shared" si="423"/>
        <v>#N/A</v>
      </c>
      <c r="AJ809" s="6" t="e">
        <f t="shared" si="408"/>
        <v>#N/A</v>
      </c>
      <c r="AK809" s="6" t="e">
        <f t="shared" si="424"/>
        <v>#N/A</v>
      </c>
      <c r="AL809" s="6" t="e">
        <f t="shared" si="395"/>
        <v>#N/A</v>
      </c>
      <c r="AM809" s="6" t="e">
        <f t="shared" si="409"/>
        <v>#N/A</v>
      </c>
      <c r="AN809" s="6" t="e">
        <f t="shared" si="425"/>
        <v>#N/A</v>
      </c>
      <c r="AO809" s="6" t="e">
        <f t="shared" si="396"/>
        <v>#N/A</v>
      </c>
      <c r="AP809" s="6" t="e">
        <f t="shared" si="397"/>
        <v>#N/A</v>
      </c>
      <c r="AQ809" s="6" t="e">
        <f t="shared" si="398"/>
        <v>#N/A</v>
      </c>
      <c r="AR809" s="6">
        <f t="shared" si="410"/>
        <v>0</v>
      </c>
      <c r="AS809" s="6" t="e">
        <f t="shared" si="426"/>
        <v>#N/A</v>
      </c>
      <c r="AT809" s="6" t="str">
        <f t="shared" si="411"/>
        <v/>
      </c>
      <c r="AU809" s="6" t="str">
        <f t="shared" si="412"/>
        <v/>
      </c>
      <c r="AV809" s="6" t="str">
        <f t="shared" si="399"/>
        <v/>
      </c>
      <c r="AW809" s="103"/>
      <c r="BC809" s="3"/>
    </row>
    <row r="810" spans="1:55" s="12" customFormat="1" ht="13.5" customHeight="1" x14ac:dyDescent="0.2">
      <c r="A810" s="163">
        <v>795</v>
      </c>
      <c r="B810" s="7"/>
      <c r="C810" s="7"/>
      <c r="D810" s="120"/>
      <c r="E810" s="7"/>
      <c r="F810" s="7"/>
      <c r="G810" s="219"/>
      <c r="H810" s="7"/>
      <c r="I810" s="7"/>
      <c r="J810" s="9"/>
      <c r="K810" s="843"/>
      <c r="L810" s="838"/>
      <c r="M810" s="428"/>
      <c r="N810" s="429"/>
      <c r="O810" s="430"/>
      <c r="P810" s="422" t="str">
        <f t="shared" si="413"/>
        <v/>
      </c>
      <c r="Q810" s="422" t="str">
        <f t="shared" si="414"/>
        <v/>
      </c>
      <c r="R810" s="423" t="str">
        <f t="shared" si="415"/>
        <v/>
      </c>
      <c r="S810" s="424" t="str">
        <f t="shared" si="416"/>
        <v/>
      </c>
      <c r="T810" s="425" t="str">
        <f t="shared" si="417"/>
        <v/>
      </c>
      <c r="U810" s="425" t="str">
        <f t="shared" si="418"/>
        <v/>
      </c>
      <c r="V810" s="426" t="str">
        <f t="shared" si="419"/>
        <v/>
      </c>
      <c r="W810" s="38"/>
      <c r="X810" s="29" t="str">
        <f t="shared" si="400"/>
        <v/>
      </c>
      <c r="Y810" s="6" t="e">
        <f t="shared" si="401"/>
        <v>#N/A</v>
      </c>
      <c r="Z810" s="6" t="e">
        <f t="shared" si="402"/>
        <v>#N/A</v>
      </c>
      <c r="AA810" s="6" t="e">
        <f t="shared" si="403"/>
        <v>#N/A</v>
      </c>
      <c r="AB810" s="6" t="str">
        <f t="shared" si="404"/>
        <v/>
      </c>
      <c r="AC810" s="10">
        <f t="shared" si="405"/>
        <v>1</v>
      </c>
      <c r="AD810" s="6" t="e">
        <f t="shared" si="420"/>
        <v>#N/A</v>
      </c>
      <c r="AE810" s="6" t="e">
        <f t="shared" si="421"/>
        <v>#N/A</v>
      </c>
      <c r="AF810" s="6" t="e">
        <f t="shared" si="406"/>
        <v>#N/A</v>
      </c>
      <c r="AG810" s="6" t="e">
        <f t="shared" si="422"/>
        <v>#N/A</v>
      </c>
      <c r="AH810" s="11" t="str">
        <f t="shared" si="407"/>
        <v xml:space="preserve"> </v>
      </c>
      <c r="AI810" s="6" t="e">
        <f t="shared" si="423"/>
        <v>#N/A</v>
      </c>
      <c r="AJ810" s="6" t="e">
        <f t="shared" si="408"/>
        <v>#N/A</v>
      </c>
      <c r="AK810" s="6" t="e">
        <f t="shared" si="424"/>
        <v>#N/A</v>
      </c>
      <c r="AL810" s="6" t="e">
        <f t="shared" si="395"/>
        <v>#N/A</v>
      </c>
      <c r="AM810" s="6" t="e">
        <f t="shared" si="409"/>
        <v>#N/A</v>
      </c>
      <c r="AN810" s="6" t="e">
        <f t="shared" si="425"/>
        <v>#N/A</v>
      </c>
      <c r="AO810" s="6" t="e">
        <f t="shared" si="396"/>
        <v>#N/A</v>
      </c>
      <c r="AP810" s="6" t="e">
        <f t="shared" si="397"/>
        <v>#N/A</v>
      </c>
      <c r="AQ810" s="6" t="e">
        <f t="shared" si="398"/>
        <v>#N/A</v>
      </c>
      <c r="AR810" s="6">
        <f t="shared" si="410"/>
        <v>0</v>
      </c>
      <c r="AS810" s="6" t="e">
        <f t="shared" si="426"/>
        <v>#N/A</v>
      </c>
      <c r="AT810" s="6" t="str">
        <f t="shared" si="411"/>
        <v/>
      </c>
      <c r="AU810" s="6" t="str">
        <f t="shared" si="412"/>
        <v/>
      </c>
      <c r="AV810" s="6" t="str">
        <f t="shared" si="399"/>
        <v/>
      </c>
      <c r="AW810" s="103"/>
      <c r="BC810" s="3"/>
    </row>
    <row r="811" spans="1:55" s="12" customFormat="1" ht="13.5" customHeight="1" x14ac:dyDescent="0.2">
      <c r="A811" s="163">
        <v>796</v>
      </c>
      <c r="B811" s="7"/>
      <c r="C811" s="7"/>
      <c r="D811" s="120"/>
      <c r="E811" s="7"/>
      <c r="F811" s="7"/>
      <c r="G811" s="219"/>
      <c r="H811" s="7"/>
      <c r="I811" s="7"/>
      <c r="J811" s="9"/>
      <c r="K811" s="843"/>
      <c r="L811" s="838"/>
      <c r="M811" s="428"/>
      <c r="N811" s="429"/>
      <c r="O811" s="430"/>
      <c r="P811" s="422" t="str">
        <f t="shared" si="413"/>
        <v/>
      </c>
      <c r="Q811" s="422" t="str">
        <f t="shared" si="414"/>
        <v/>
      </c>
      <c r="R811" s="423" t="str">
        <f t="shared" si="415"/>
        <v/>
      </c>
      <c r="S811" s="424" t="str">
        <f t="shared" si="416"/>
        <v/>
      </c>
      <c r="T811" s="425" t="str">
        <f t="shared" si="417"/>
        <v/>
      </c>
      <c r="U811" s="425" t="str">
        <f t="shared" si="418"/>
        <v/>
      </c>
      <c r="V811" s="426" t="str">
        <f t="shared" si="419"/>
        <v/>
      </c>
      <c r="W811" s="38"/>
      <c r="X811" s="29" t="str">
        <f t="shared" si="400"/>
        <v/>
      </c>
      <c r="Y811" s="6" t="e">
        <f t="shared" si="401"/>
        <v>#N/A</v>
      </c>
      <c r="Z811" s="6" t="e">
        <f t="shared" si="402"/>
        <v>#N/A</v>
      </c>
      <c r="AA811" s="6" t="e">
        <f t="shared" si="403"/>
        <v>#N/A</v>
      </c>
      <c r="AB811" s="6" t="str">
        <f t="shared" si="404"/>
        <v/>
      </c>
      <c r="AC811" s="10">
        <f t="shared" si="405"/>
        <v>1</v>
      </c>
      <c r="AD811" s="6" t="e">
        <f t="shared" si="420"/>
        <v>#N/A</v>
      </c>
      <c r="AE811" s="6" t="e">
        <f t="shared" si="421"/>
        <v>#N/A</v>
      </c>
      <c r="AF811" s="6" t="e">
        <f t="shared" si="406"/>
        <v>#N/A</v>
      </c>
      <c r="AG811" s="6" t="e">
        <f t="shared" si="422"/>
        <v>#N/A</v>
      </c>
      <c r="AH811" s="11" t="str">
        <f t="shared" si="407"/>
        <v xml:space="preserve"> </v>
      </c>
      <c r="AI811" s="6" t="e">
        <f t="shared" si="423"/>
        <v>#N/A</v>
      </c>
      <c r="AJ811" s="6" t="e">
        <f t="shared" si="408"/>
        <v>#N/A</v>
      </c>
      <c r="AK811" s="6" t="e">
        <f t="shared" si="424"/>
        <v>#N/A</v>
      </c>
      <c r="AL811" s="6" t="e">
        <f t="shared" si="395"/>
        <v>#N/A</v>
      </c>
      <c r="AM811" s="6" t="e">
        <f t="shared" si="409"/>
        <v>#N/A</v>
      </c>
      <c r="AN811" s="6" t="e">
        <f t="shared" si="425"/>
        <v>#N/A</v>
      </c>
      <c r="AO811" s="6" t="e">
        <f t="shared" si="396"/>
        <v>#N/A</v>
      </c>
      <c r="AP811" s="6" t="e">
        <f t="shared" si="397"/>
        <v>#N/A</v>
      </c>
      <c r="AQ811" s="6" t="e">
        <f t="shared" si="398"/>
        <v>#N/A</v>
      </c>
      <c r="AR811" s="6">
        <f t="shared" si="410"/>
        <v>0</v>
      </c>
      <c r="AS811" s="6" t="e">
        <f t="shared" si="426"/>
        <v>#N/A</v>
      </c>
      <c r="AT811" s="6" t="str">
        <f t="shared" si="411"/>
        <v/>
      </c>
      <c r="AU811" s="6" t="str">
        <f t="shared" si="412"/>
        <v/>
      </c>
      <c r="AV811" s="6" t="str">
        <f t="shared" si="399"/>
        <v/>
      </c>
      <c r="AW811" s="103"/>
      <c r="BC811" s="3"/>
    </row>
    <row r="812" spans="1:55" s="12" customFormat="1" ht="13.5" customHeight="1" x14ac:dyDescent="0.2">
      <c r="A812" s="163">
        <v>797</v>
      </c>
      <c r="B812" s="7"/>
      <c r="C812" s="7"/>
      <c r="D812" s="120"/>
      <c r="E812" s="7"/>
      <c r="F812" s="7"/>
      <c r="G812" s="219"/>
      <c r="H812" s="7"/>
      <c r="I812" s="7"/>
      <c r="J812" s="9"/>
      <c r="K812" s="843"/>
      <c r="L812" s="838"/>
      <c r="M812" s="428"/>
      <c r="N812" s="429"/>
      <c r="O812" s="430"/>
      <c r="P812" s="422" t="str">
        <f t="shared" si="413"/>
        <v/>
      </c>
      <c r="Q812" s="422" t="str">
        <f t="shared" si="414"/>
        <v/>
      </c>
      <c r="R812" s="423" t="str">
        <f t="shared" si="415"/>
        <v/>
      </c>
      <c r="S812" s="424" t="str">
        <f t="shared" si="416"/>
        <v/>
      </c>
      <c r="T812" s="425" t="str">
        <f t="shared" si="417"/>
        <v/>
      </c>
      <c r="U812" s="425" t="str">
        <f t="shared" si="418"/>
        <v/>
      </c>
      <c r="V812" s="426" t="str">
        <f t="shared" si="419"/>
        <v/>
      </c>
      <c r="W812" s="38"/>
      <c r="X812" s="29" t="str">
        <f t="shared" si="400"/>
        <v/>
      </c>
      <c r="Y812" s="6" t="e">
        <f t="shared" si="401"/>
        <v>#N/A</v>
      </c>
      <c r="Z812" s="6" t="e">
        <f t="shared" si="402"/>
        <v>#N/A</v>
      </c>
      <c r="AA812" s="6" t="e">
        <f t="shared" si="403"/>
        <v>#N/A</v>
      </c>
      <c r="AB812" s="6" t="str">
        <f t="shared" si="404"/>
        <v/>
      </c>
      <c r="AC812" s="10">
        <f t="shared" si="405"/>
        <v>1</v>
      </c>
      <c r="AD812" s="6" t="e">
        <f t="shared" si="420"/>
        <v>#N/A</v>
      </c>
      <c r="AE812" s="6" t="e">
        <f t="shared" si="421"/>
        <v>#N/A</v>
      </c>
      <c r="AF812" s="6" t="e">
        <f t="shared" si="406"/>
        <v>#N/A</v>
      </c>
      <c r="AG812" s="6" t="e">
        <f t="shared" si="422"/>
        <v>#N/A</v>
      </c>
      <c r="AH812" s="11" t="str">
        <f t="shared" si="407"/>
        <v xml:space="preserve"> </v>
      </c>
      <c r="AI812" s="6" t="e">
        <f t="shared" si="423"/>
        <v>#N/A</v>
      </c>
      <c r="AJ812" s="6" t="e">
        <f t="shared" si="408"/>
        <v>#N/A</v>
      </c>
      <c r="AK812" s="6" t="e">
        <f t="shared" si="424"/>
        <v>#N/A</v>
      </c>
      <c r="AL812" s="6" t="e">
        <f t="shared" si="395"/>
        <v>#N/A</v>
      </c>
      <c r="AM812" s="6" t="e">
        <f t="shared" si="409"/>
        <v>#N/A</v>
      </c>
      <c r="AN812" s="6" t="e">
        <f t="shared" si="425"/>
        <v>#N/A</v>
      </c>
      <c r="AO812" s="6" t="e">
        <f t="shared" si="396"/>
        <v>#N/A</v>
      </c>
      <c r="AP812" s="6" t="e">
        <f t="shared" si="397"/>
        <v>#N/A</v>
      </c>
      <c r="AQ812" s="6" t="e">
        <f t="shared" si="398"/>
        <v>#N/A</v>
      </c>
      <c r="AR812" s="6">
        <f t="shared" si="410"/>
        <v>0</v>
      </c>
      <c r="AS812" s="6" t="e">
        <f t="shared" si="426"/>
        <v>#N/A</v>
      </c>
      <c r="AT812" s="6" t="str">
        <f t="shared" si="411"/>
        <v/>
      </c>
      <c r="AU812" s="6" t="str">
        <f t="shared" si="412"/>
        <v/>
      </c>
      <c r="AV812" s="6" t="str">
        <f t="shared" si="399"/>
        <v/>
      </c>
      <c r="AW812" s="103"/>
      <c r="BC812" s="3"/>
    </row>
    <row r="813" spans="1:55" s="12" customFormat="1" ht="13.5" customHeight="1" x14ac:dyDescent="0.2">
      <c r="A813" s="163">
        <v>798</v>
      </c>
      <c r="B813" s="7"/>
      <c r="C813" s="7"/>
      <c r="D813" s="120"/>
      <c r="E813" s="7"/>
      <c r="F813" s="7"/>
      <c r="G813" s="219"/>
      <c r="H813" s="7"/>
      <c r="I813" s="7"/>
      <c r="J813" s="9"/>
      <c r="K813" s="843"/>
      <c r="L813" s="838"/>
      <c r="M813" s="428"/>
      <c r="N813" s="429"/>
      <c r="O813" s="430"/>
      <c r="P813" s="422" t="str">
        <f t="shared" si="413"/>
        <v/>
      </c>
      <c r="Q813" s="422" t="str">
        <f t="shared" si="414"/>
        <v/>
      </c>
      <c r="R813" s="423" t="str">
        <f t="shared" si="415"/>
        <v/>
      </c>
      <c r="S813" s="424" t="str">
        <f t="shared" si="416"/>
        <v/>
      </c>
      <c r="T813" s="425" t="str">
        <f t="shared" si="417"/>
        <v/>
      </c>
      <c r="U813" s="425" t="str">
        <f t="shared" si="418"/>
        <v/>
      </c>
      <c r="V813" s="426" t="str">
        <f t="shared" si="419"/>
        <v/>
      </c>
      <c r="W813" s="38"/>
      <c r="X813" s="29" t="str">
        <f t="shared" si="400"/>
        <v/>
      </c>
      <c r="Y813" s="6" t="e">
        <f t="shared" si="401"/>
        <v>#N/A</v>
      </c>
      <c r="Z813" s="6" t="e">
        <f t="shared" si="402"/>
        <v>#N/A</v>
      </c>
      <c r="AA813" s="6" t="e">
        <f t="shared" si="403"/>
        <v>#N/A</v>
      </c>
      <c r="AB813" s="6" t="str">
        <f t="shared" si="404"/>
        <v/>
      </c>
      <c r="AC813" s="10">
        <f t="shared" si="405"/>
        <v>1</v>
      </c>
      <c r="AD813" s="6" t="e">
        <f t="shared" si="420"/>
        <v>#N/A</v>
      </c>
      <c r="AE813" s="6" t="e">
        <f t="shared" si="421"/>
        <v>#N/A</v>
      </c>
      <c r="AF813" s="6" t="e">
        <f t="shared" si="406"/>
        <v>#N/A</v>
      </c>
      <c r="AG813" s="6" t="e">
        <f t="shared" si="422"/>
        <v>#N/A</v>
      </c>
      <c r="AH813" s="11" t="str">
        <f t="shared" si="407"/>
        <v xml:space="preserve"> </v>
      </c>
      <c r="AI813" s="6" t="e">
        <f t="shared" si="423"/>
        <v>#N/A</v>
      </c>
      <c r="AJ813" s="6" t="e">
        <f t="shared" si="408"/>
        <v>#N/A</v>
      </c>
      <c r="AK813" s="6" t="e">
        <f t="shared" si="424"/>
        <v>#N/A</v>
      </c>
      <c r="AL813" s="6" t="e">
        <f t="shared" si="395"/>
        <v>#N/A</v>
      </c>
      <c r="AM813" s="6" t="e">
        <f t="shared" si="409"/>
        <v>#N/A</v>
      </c>
      <c r="AN813" s="6" t="e">
        <f t="shared" si="425"/>
        <v>#N/A</v>
      </c>
      <c r="AO813" s="6" t="e">
        <f t="shared" si="396"/>
        <v>#N/A</v>
      </c>
      <c r="AP813" s="6" t="e">
        <f t="shared" si="397"/>
        <v>#N/A</v>
      </c>
      <c r="AQ813" s="6" t="e">
        <f t="shared" si="398"/>
        <v>#N/A</v>
      </c>
      <c r="AR813" s="6">
        <f t="shared" si="410"/>
        <v>0</v>
      </c>
      <c r="AS813" s="6" t="e">
        <f t="shared" si="426"/>
        <v>#N/A</v>
      </c>
      <c r="AT813" s="6" t="str">
        <f t="shared" si="411"/>
        <v/>
      </c>
      <c r="AU813" s="6" t="str">
        <f t="shared" si="412"/>
        <v/>
      </c>
      <c r="AV813" s="6" t="str">
        <f t="shared" si="399"/>
        <v/>
      </c>
      <c r="AW813" s="103"/>
      <c r="BC813" s="3"/>
    </row>
    <row r="814" spans="1:55" s="12" customFormat="1" ht="13.5" customHeight="1" x14ac:dyDescent="0.2">
      <c r="A814" s="163">
        <v>799</v>
      </c>
      <c r="B814" s="7"/>
      <c r="C814" s="7"/>
      <c r="D814" s="120"/>
      <c r="E814" s="7"/>
      <c r="F814" s="7"/>
      <c r="G814" s="219"/>
      <c r="H814" s="7"/>
      <c r="I814" s="7"/>
      <c r="J814" s="9"/>
      <c r="K814" s="843"/>
      <c r="L814" s="838"/>
      <c r="M814" s="428"/>
      <c r="N814" s="429"/>
      <c r="O814" s="430"/>
      <c r="P814" s="422" t="str">
        <f t="shared" si="413"/>
        <v/>
      </c>
      <c r="Q814" s="422" t="str">
        <f t="shared" si="414"/>
        <v/>
      </c>
      <c r="R814" s="423" t="str">
        <f t="shared" si="415"/>
        <v/>
      </c>
      <c r="S814" s="424" t="str">
        <f t="shared" si="416"/>
        <v/>
      </c>
      <c r="T814" s="425" t="str">
        <f t="shared" si="417"/>
        <v/>
      </c>
      <c r="U814" s="425" t="str">
        <f t="shared" si="418"/>
        <v/>
      </c>
      <c r="V814" s="426" t="str">
        <f t="shared" si="419"/>
        <v/>
      </c>
      <c r="W814" s="38"/>
      <c r="X814" s="29" t="str">
        <f t="shared" si="400"/>
        <v/>
      </c>
      <c r="Y814" s="6" t="e">
        <f t="shared" si="401"/>
        <v>#N/A</v>
      </c>
      <c r="Z814" s="6" t="e">
        <f t="shared" si="402"/>
        <v>#N/A</v>
      </c>
      <c r="AA814" s="6" t="e">
        <f t="shared" si="403"/>
        <v>#N/A</v>
      </c>
      <c r="AB814" s="6" t="str">
        <f t="shared" si="404"/>
        <v/>
      </c>
      <c r="AC814" s="10">
        <f t="shared" si="405"/>
        <v>1</v>
      </c>
      <c r="AD814" s="6" t="e">
        <f t="shared" si="420"/>
        <v>#N/A</v>
      </c>
      <c r="AE814" s="6" t="e">
        <f t="shared" si="421"/>
        <v>#N/A</v>
      </c>
      <c r="AF814" s="6" t="e">
        <f t="shared" si="406"/>
        <v>#N/A</v>
      </c>
      <c r="AG814" s="6" t="e">
        <f t="shared" si="422"/>
        <v>#N/A</v>
      </c>
      <c r="AH814" s="11" t="str">
        <f t="shared" si="407"/>
        <v xml:space="preserve"> </v>
      </c>
      <c r="AI814" s="6" t="e">
        <f t="shared" si="423"/>
        <v>#N/A</v>
      </c>
      <c r="AJ814" s="6" t="e">
        <f t="shared" si="408"/>
        <v>#N/A</v>
      </c>
      <c r="AK814" s="6" t="e">
        <f t="shared" si="424"/>
        <v>#N/A</v>
      </c>
      <c r="AL814" s="6" t="e">
        <f t="shared" si="395"/>
        <v>#N/A</v>
      </c>
      <c r="AM814" s="6" t="e">
        <f t="shared" si="409"/>
        <v>#N/A</v>
      </c>
      <c r="AN814" s="6" t="e">
        <f t="shared" si="425"/>
        <v>#N/A</v>
      </c>
      <c r="AO814" s="6" t="e">
        <f t="shared" si="396"/>
        <v>#N/A</v>
      </c>
      <c r="AP814" s="6" t="e">
        <f t="shared" si="397"/>
        <v>#N/A</v>
      </c>
      <c r="AQ814" s="6" t="e">
        <f t="shared" si="398"/>
        <v>#N/A</v>
      </c>
      <c r="AR814" s="6">
        <f t="shared" si="410"/>
        <v>0</v>
      </c>
      <c r="AS814" s="6" t="e">
        <f t="shared" si="426"/>
        <v>#N/A</v>
      </c>
      <c r="AT814" s="6" t="str">
        <f t="shared" si="411"/>
        <v/>
      </c>
      <c r="AU814" s="6" t="str">
        <f t="shared" si="412"/>
        <v/>
      </c>
      <c r="AV814" s="6" t="str">
        <f t="shared" si="399"/>
        <v/>
      </c>
      <c r="AW814" s="103"/>
      <c r="BC814" s="3"/>
    </row>
    <row r="815" spans="1:55" s="12" customFormat="1" ht="13.5" customHeight="1" x14ac:dyDescent="0.2">
      <c r="A815" s="163">
        <v>800</v>
      </c>
      <c r="B815" s="7"/>
      <c r="C815" s="7"/>
      <c r="D815" s="120"/>
      <c r="E815" s="7"/>
      <c r="F815" s="7"/>
      <c r="G815" s="219"/>
      <c r="H815" s="7"/>
      <c r="I815" s="7"/>
      <c r="J815" s="9"/>
      <c r="K815" s="843"/>
      <c r="L815" s="838"/>
      <c r="M815" s="428"/>
      <c r="N815" s="429"/>
      <c r="O815" s="430"/>
      <c r="P815" s="422" t="str">
        <f t="shared" si="413"/>
        <v/>
      </c>
      <c r="Q815" s="422" t="str">
        <f t="shared" si="414"/>
        <v/>
      </c>
      <c r="R815" s="423" t="str">
        <f t="shared" si="415"/>
        <v/>
      </c>
      <c r="S815" s="424" t="str">
        <f t="shared" si="416"/>
        <v/>
      </c>
      <c r="T815" s="425" t="str">
        <f t="shared" si="417"/>
        <v/>
      </c>
      <c r="U815" s="425" t="str">
        <f t="shared" si="418"/>
        <v/>
      </c>
      <c r="V815" s="426" t="str">
        <f t="shared" si="419"/>
        <v/>
      </c>
      <c r="W815" s="38"/>
      <c r="X815" s="29" t="str">
        <f t="shared" si="400"/>
        <v/>
      </c>
      <c r="Y815" s="6" t="e">
        <f t="shared" si="401"/>
        <v>#N/A</v>
      </c>
      <c r="Z815" s="6" t="e">
        <f t="shared" si="402"/>
        <v>#N/A</v>
      </c>
      <c r="AA815" s="6" t="e">
        <f t="shared" si="403"/>
        <v>#N/A</v>
      </c>
      <c r="AB815" s="6" t="str">
        <f t="shared" si="404"/>
        <v/>
      </c>
      <c r="AC815" s="10">
        <f t="shared" si="405"/>
        <v>1</v>
      </c>
      <c r="AD815" s="6" t="e">
        <f t="shared" si="420"/>
        <v>#N/A</v>
      </c>
      <c r="AE815" s="6" t="e">
        <f t="shared" si="421"/>
        <v>#N/A</v>
      </c>
      <c r="AF815" s="6" t="e">
        <f t="shared" si="406"/>
        <v>#N/A</v>
      </c>
      <c r="AG815" s="6" t="e">
        <f t="shared" si="422"/>
        <v>#N/A</v>
      </c>
      <c r="AH815" s="11" t="str">
        <f t="shared" si="407"/>
        <v xml:space="preserve"> </v>
      </c>
      <c r="AI815" s="6" t="e">
        <f t="shared" si="423"/>
        <v>#N/A</v>
      </c>
      <c r="AJ815" s="6" t="e">
        <f t="shared" si="408"/>
        <v>#N/A</v>
      </c>
      <c r="AK815" s="6" t="e">
        <f t="shared" si="424"/>
        <v>#N/A</v>
      </c>
      <c r="AL815" s="6" t="e">
        <f t="shared" si="395"/>
        <v>#N/A</v>
      </c>
      <c r="AM815" s="6" t="e">
        <f t="shared" si="409"/>
        <v>#N/A</v>
      </c>
      <c r="AN815" s="6" t="e">
        <f t="shared" si="425"/>
        <v>#N/A</v>
      </c>
      <c r="AO815" s="6" t="e">
        <f t="shared" si="396"/>
        <v>#N/A</v>
      </c>
      <c r="AP815" s="6" t="e">
        <f t="shared" si="397"/>
        <v>#N/A</v>
      </c>
      <c r="AQ815" s="6" t="e">
        <f t="shared" si="398"/>
        <v>#N/A</v>
      </c>
      <c r="AR815" s="6">
        <f t="shared" si="410"/>
        <v>0</v>
      </c>
      <c r="AS815" s="6" t="e">
        <f t="shared" si="426"/>
        <v>#N/A</v>
      </c>
      <c r="AT815" s="6" t="str">
        <f t="shared" si="411"/>
        <v/>
      </c>
      <c r="AU815" s="6" t="str">
        <f t="shared" si="412"/>
        <v/>
      </c>
      <c r="AV815" s="6" t="str">
        <f t="shared" si="399"/>
        <v/>
      </c>
      <c r="AW815" s="103"/>
      <c r="BC815" s="3"/>
    </row>
    <row r="816" spans="1:55" s="12" customFormat="1" ht="13.5" customHeight="1" x14ac:dyDescent="0.2">
      <c r="A816" s="163">
        <v>801</v>
      </c>
      <c r="B816" s="7"/>
      <c r="C816" s="7"/>
      <c r="D816" s="120"/>
      <c r="E816" s="7"/>
      <c r="F816" s="7"/>
      <c r="G816" s="219"/>
      <c r="H816" s="7"/>
      <c r="I816" s="7"/>
      <c r="J816" s="9"/>
      <c r="K816" s="843"/>
      <c r="L816" s="838"/>
      <c r="M816" s="428"/>
      <c r="N816" s="429"/>
      <c r="O816" s="430"/>
      <c r="P816" s="422" t="str">
        <f t="shared" si="413"/>
        <v/>
      </c>
      <c r="Q816" s="422" t="str">
        <f t="shared" si="414"/>
        <v/>
      </c>
      <c r="R816" s="423" t="str">
        <f t="shared" si="415"/>
        <v/>
      </c>
      <c r="S816" s="424" t="str">
        <f t="shared" si="416"/>
        <v/>
      </c>
      <c r="T816" s="425" t="str">
        <f t="shared" si="417"/>
        <v/>
      </c>
      <c r="U816" s="425" t="str">
        <f t="shared" si="418"/>
        <v/>
      </c>
      <c r="V816" s="426" t="str">
        <f t="shared" si="419"/>
        <v/>
      </c>
      <c r="W816" s="38"/>
      <c r="X816" s="29" t="str">
        <f t="shared" si="400"/>
        <v/>
      </c>
      <c r="Y816" s="6" t="e">
        <f t="shared" si="401"/>
        <v>#N/A</v>
      </c>
      <c r="Z816" s="6" t="e">
        <f t="shared" si="402"/>
        <v>#N/A</v>
      </c>
      <c r="AA816" s="6" t="e">
        <f t="shared" si="403"/>
        <v>#N/A</v>
      </c>
      <c r="AB816" s="6" t="str">
        <f t="shared" si="404"/>
        <v/>
      </c>
      <c r="AC816" s="10">
        <f t="shared" si="405"/>
        <v>1</v>
      </c>
      <c r="AD816" s="6" t="e">
        <f t="shared" si="420"/>
        <v>#N/A</v>
      </c>
      <c r="AE816" s="6" t="e">
        <f t="shared" si="421"/>
        <v>#N/A</v>
      </c>
      <c r="AF816" s="6" t="e">
        <f t="shared" si="406"/>
        <v>#N/A</v>
      </c>
      <c r="AG816" s="6" t="e">
        <f t="shared" si="422"/>
        <v>#N/A</v>
      </c>
      <c r="AH816" s="11" t="str">
        <f t="shared" si="407"/>
        <v xml:space="preserve"> </v>
      </c>
      <c r="AI816" s="6" t="e">
        <f t="shared" si="423"/>
        <v>#N/A</v>
      </c>
      <c r="AJ816" s="6" t="e">
        <f t="shared" si="408"/>
        <v>#N/A</v>
      </c>
      <c r="AK816" s="6" t="e">
        <f t="shared" si="424"/>
        <v>#N/A</v>
      </c>
      <c r="AL816" s="6" t="e">
        <f t="shared" si="395"/>
        <v>#N/A</v>
      </c>
      <c r="AM816" s="6" t="e">
        <f t="shared" si="409"/>
        <v>#N/A</v>
      </c>
      <c r="AN816" s="6" t="e">
        <f t="shared" si="425"/>
        <v>#N/A</v>
      </c>
      <c r="AO816" s="6" t="e">
        <f t="shared" si="396"/>
        <v>#N/A</v>
      </c>
      <c r="AP816" s="6" t="e">
        <f t="shared" si="397"/>
        <v>#N/A</v>
      </c>
      <c r="AQ816" s="6" t="e">
        <f t="shared" si="398"/>
        <v>#N/A</v>
      </c>
      <c r="AR816" s="6">
        <f t="shared" si="410"/>
        <v>0</v>
      </c>
      <c r="AS816" s="6" t="e">
        <f t="shared" si="426"/>
        <v>#N/A</v>
      </c>
      <c r="AT816" s="6" t="str">
        <f t="shared" si="411"/>
        <v/>
      </c>
      <c r="AU816" s="6" t="str">
        <f t="shared" si="412"/>
        <v/>
      </c>
      <c r="AV816" s="6" t="str">
        <f t="shared" si="399"/>
        <v/>
      </c>
      <c r="AW816" s="103"/>
      <c r="BC816" s="3"/>
    </row>
    <row r="817" spans="1:55" s="12" customFormat="1" ht="13.5" customHeight="1" x14ac:dyDescent="0.2">
      <c r="A817" s="163">
        <v>802</v>
      </c>
      <c r="B817" s="7"/>
      <c r="C817" s="7"/>
      <c r="D817" s="120"/>
      <c r="E817" s="7"/>
      <c r="F817" s="7"/>
      <c r="G817" s="219"/>
      <c r="H817" s="7"/>
      <c r="I817" s="7"/>
      <c r="J817" s="9"/>
      <c r="K817" s="843"/>
      <c r="L817" s="838"/>
      <c r="M817" s="428"/>
      <c r="N817" s="429"/>
      <c r="O817" s="430"/>
      <c r="P817" s="422" t="str">
        <f t="shared" si="413"/>
        <v/>
      </c>
      <c r="Q817" s="422" t="str">
        <f t="shared" si="414"/>
        <v/>
      </c>
      <c r="R817" s="423" t="str">
        <f t="shared" si="415"/>
        <v/>
      </c>
      <c r="S817" s="424" t="str">
        <f t="shared" si="416"/>
        <v/>
      </c>
      <c r="T817" s="425" t="str">
        <f t="shared" si="417"/>
        <v/>
      </c>
      <c r="U817" s="425" t="str">
        <f t="shared" si="418"/>
        <v/>
      </c>
      <c r="V817" s="426" t="str">
        <f t="shared" si="419"/>
        <v/>
      </c>
      <c r="W817" s="38"/>
      <c r="X817" s="29" t="str">
        <f t="shared" si="400"/>
        <v/>
      </c>
      <c r="Y817" s="6" t="e">
        <f t="shared" si="401"/>
        <v>#N/A</v>
      </c>
      <c r="Z817" s="6" t="e">
        <f t="shared" si="402"/>
        <v>#N/A</v>
      </c>
      <c r="AA817" s="6" t="e">
        <f t="shared" si="403"/>
        <v>#N/A</v>
      </c>
      <c r="AB817" s="6" t="str">
        <f t="shared" si="404"/>
        <v/>
      </c>
      <c r="AC817" s="10">
        <f t="shared" si="405"/>
        <v>1</v>
      </c>
      <c r="AD817" s="6" t="e">
        <f t="shared" si="420"/>
        <v>#N/A</v>
      </c>
      <c r="AE817" s="6" t="e">
        <f t="shared" si="421"/>
        <v>#N/A</v>
      </c>
      <c r="AF817" s="6" t="e">
        <f t="shared" si="406"/>
        <v>#N/A</v>
      </c>
      <c r="AG817" s="6" t="e">
        <f t="shared" si="422"/>
        <v>#N/A</v>
      </c>
      <c r="AH817" s="11" t="str">
        <f t="shared" si="407"/>
        <v xml:space="preserve"> </v>
      </c>
      <c r="AI817" s="6" t="e">
        <f t="shared" si="423"/>
        <v>#N/A</v>
      </c>
      <c r="AJ817" s="6" t="e">
        <f t="shared" si="408"/>
        <v>#N/A</v>
      </c>
      <c r="AK817" s="6" t="e">
        <f t="shared" si="424"/>
        <v>#N/A</v>
      </c>
      <c r="AL817" s="6" t="e">
        <f t="shared" si="395"/>
        <v>#N/A</v>
      </c>
      <c r="AM817" s="6" t="e">
        <f t="shared" si="409"/>
        <v>#N/A</v>
      </c>
      <c r="AN817" s="6" t="e">
        <f t="shared" si="425"/>
        <v>#N/A</v>
      </c>
      <c r="AO817" s="6" t="e">
        <f t="shared" si="396"/>
        <v>#N/A</v>
      </c>
      <c r="AP817" s="6" t="e">
        <f t="shared" si="397"/>
        <v>#N/A</v>
      </c>
      <c r="AQ817" s="6" t="e">
        <f t="shared" si="398"/>
        <v>#N/A</v>
      </c>
      <c r="AR817" s="6">
        <f t="shared" si="410"/>
        <v>0</v>
      </c>
      <c r="AS817" s="6" t="e">
        <f t="shared" si="426"/>
        <v>#N/A</v>
      </c>
      <c r="AT817" s="6" t="str">
        <f t="shared" si="411"/>
        <v/>
      </c>
      <c r="AU817" s="6" t="str">
        <f t="shared" si="412"/>
        <v/>
      </c>
      <c r="AV817" s="6" t="str">
        <f t="shared" si="399"/>
        <v/>
      </c>
      <c r="AW817" s="103"/>
      <c r="BC817" s="3"/>
    </row>
    <row r="818" spans="1:55" s="12" customFormat="1" ht="13.5" customHeight="1" x14ac:dyDescent="0.2">
      <c r="A818" s="163">
        <v>803</v>
      </c>
      <c r="B818" s="7"/>
      <c r="C818" s="7"/>
      <c r="D818" s="120"/>
      <c r="E818" s="7"/>
      <c r="F818" s="7"/>
      <c r="G818" s="219"/>
      <c r="H818" s="7"/>
      <c r="I818" s="7"/>
      <c r="J818" s="9"/>
      <c r="K818" s="843"/>
      <c r="L818" s="838"/>
      <c r="M818" s="428"/>
      <c r="N818" s="429"/>
      <c r="O818" s="430"/>
      <c r="P818" s="422" t="str">
        <f t="shared" si="413"/>
        <v/>
      </c>
      <c r="Q818" s="422" t="str">
        <f t="shared" si="414"/>
        <v/>
      </c>
      <c r="R818" s="423" t="str">
        <f t="shared" si="415"/>
        <v/>
      </c>
      <c r="S818" s="424" t="str">
        <f t="shared" si="416"/>
        <v/>
      </c>
      <c r="T818" s="425" t="str">
        <f t="shared" si="417"/>
        <v/>
      </c>
      <c r="U818" s="425" t="str">
        <f t="shared" si="418"/>
        <v/>
      </c>
      <c r="V818" s="426" t="str">
        <f t="shared" si="419"/>
        <v/>
      </c>
      <c r="W818" s="38"/>
      <c r="X818" s="29" t="str">
        <f t="shared" si="400"/>
        <v/>
      </c>
      <c r="Y818" s="6" t="e">
        <f t="shared" si="401"/>
        <v>#N/A</v>
      </c>
      <c r="Z818" s="6" t="e">
        <f t="shared" si="402"/>
        <v>#N/A</v>
      </c>
      <c r="AA818" s="6" t="e">
        <f t="shared" si="403"/>
        <v>#N/A</v>
      </c>
      <c r="AB818" s="6" t="str">
        <f t="shared" si="404"/>
        <v/>
      </c>
      <c r="AC818" s="10">
        <f t="shared" si="405"/>
        <v>1</v>
      </c>
      <c r="AD818" s="6" t="e">
        <f t="shared" si="420"/>
        <v>#N/A</v>
      </c>
      <c r="AE818" s="6" t="e">
        <f t="shared" si="421"/>
        <v>#N/A</v>
      </c>
      <c r="AF818" s="6" t="e">
        <f t="shared" si="406"/>
        <v>#N/A</v>
      </c>
      <c r="AG818" s="6" t="e">
        <f t="shared" si="422"/>
        <v>#N/A</v>
      </c>
      <c r="AH818" s="11" t="str">
        <f t="shared" si="407"/>
        <v xml:space="preserve"> </v>
      </c>
      <c r="AI818" s="6" t="e">
        <f t="shared" si="423"/>
        <v>#N/A</v>
      </c>
      <c r="AJ818" s="6" t="e">
        <f t="shared" si="408"/>
        <v>#N/A</v>
      </c>
      <c r="AK818" s="6" t="e">
        <f t="shared" si="424"/>
        <v>#N/A</v>
      </c>
      <c r="AL818" s="6" t="e">
        <f t="shared" si="395"/>
        <v>#N/A</v>
      </c>
      <c r="AM818" s="6" t="e">
        <f t="shared" si="409"/>
        <v>#N/A</v>
      </c>
      <c r="AN818" s="6" t="e">
        <f t="shared" si="425"/>
        <v>#N/A</v>
      </c>
      <c r="AO818" s="6" t="e">
        <f t="shared" si="396"/>
        <v>#N/A</v>
      </c>
      <c r="AP818" s="6" t="e">
        <f t="shared" si="397"/>
        <v>#N/A</v>
      </c>
      <c r="AQ818" s="6" t="e">
        <f t="shared" si="398"/>
        <v>#N/A</v>
      </c>
      <c r="AR818" s="6">
        <f t="shared" si="410"/>
        <v>0</v>
      </c>
      <c r="AS818" s="6" t="e">
        <f t="shared" si="426"/>
        <v>#N/A</v>
      </c>
      <c r="AT818" s="6" t="str">
        <f t="shared" si="411"/>
        <v/>
      </c>
      <c r="AU818" s="6" t="str">
        <f t="shared" si="412"/>
        <v/>
      </c>
      <c r="AV818" s="6" t="str">
        <f t="shared" si="399"/>
        <v/>
      </c>
      <c r="AW818" s="103"/>
      <c r="BC818" s="3"/>
    </row>
    <row r="819" spans="1:55" s="12" customFormat="1" ht="13.5" customHeight="1" x14ac:dyDescent="0.2">
      <c r="A819" s="163">
        <v>804</v>
      </c>
      <c r="B819" s="7"/>
      <c r="C819" s="7"/>
      <c r="D819" s="120"/>
      <c r="E819" s="7"/>
      <c r="F819" s="7"/>
      <c r="G819" s="219"/>
      <c r="H819" s="7"/>
      <c r="I819" s="7"/>
      <c r="J819" s="9"/>
      <c r="K819" s="843"/>
      <c r="L819" s="838"/>
      <c r="M819" s="428"/>
      <c r="N819" s="429"/>
      <c r="O819" s="430"/>
      <c r="P819" s="422" t="str">
        <f t="shared" si="413"/>
        <v/>
      </c>
      <c r="Q819" s="422" t="str">
        <f t="shared" si="414"/>
        <v/>
      </c>
      <c r="R819" s="423" t="str">
        <f t="shared" si="415"/>
        <v/>
      </c>
      <c r="S819" s="424" t="str">
        <f t="shared" si="416"/>
        <v/>
      </c>
      <c r="T819" s="425" t="str">
        <f t="shared" si="417"/>
        <v/>
      </c>
      <c r="U819" s="425" t="str">
        <f t="shared" si="418"/>
        <v/>
      </c>
      <c r="V819" s="426" t="str">
        <f t="shared" si="419"/>
        <v/>
      </c>
      <c r="W819" s="38"/>
      <c r="X819" s="29" t="str">
        <f t="shared" si="400"/>
        <v/>
      </c>
      <c r="Y819" s="6" t="e">
        <f t="shared" si="401"/>
        <v>#N/A</v>
      </c>
      <c r="Z819" s="6" t="e">
        <f t="shared" si="402"/>
        <v>#N/A</v>
      </c>
      <c r="AA819" s="6" t="e">
        <f t="shared" si="403"/>
        <v>#N/A</v>
      </c>
      <c r="AB819" s="6" t="str">
        <f t="shared" si="404"/>
        <v/>
      </c>
      <c r="AC819" s="10">
        <f t="shared" si="405"/>
        <v>1</v>
      </c>
      <c r="AD819" s="6" t="e">
        <f t="shared" si="420"/>
        <v>#N/A</v>
      </c>
      <c r="AE819" s="6" t="e">
        <f t="shared" si="421"/>
        <v>#N/A</v>
      </c>
      <c r="AF819" s="6" t="e">
        <f t="shared" si="406"/>
        <v>#N/A</v>
      </c>
      <c r="AG819" s="6" t="e">
        <f t="shared" si="422"/>
        <v>#N/A</v>
      </c>
      <c r="AH819" s="11" t="str">
        <f t="shared" si="407"/>
        <v xml:space="preserve"> </v>
      </c>
      <c r="AI819" s="6" t="e">
        <f t="shared" si="423"/>
        <v>#N/A</v>
      </c>
      <c r="AJ819" s="6" t="e">
        <f t="shared" si="408"/>
        <v>#N/A</v>
      </c>
      <c r="AK819" s="6" t="e">
        <f t="shared" si="424"/>
        <v>#N/A</v>
      </c>
      <c r="AL819" s="6" t="e">
        <f t="shared" si="395"/>
        <v>#N/A</v>
      </c>
      <c r="AM819" s="6" t="e">
        <f t="shared" si="409"/>
        <v>#N/A</v>
      </c>
      <c r="AN819" s="6" t="e">
        <f t="shared" si="425"/>
        <v>#N/A</v>
      </c>
      <c r="AO819" s="6" t="e">
        <f t="shared" si="396"/>
        <v>#N/A</v>
      </c>
      <c r="AP819" s="6" t="e">
        <f t="shared" si="397"/>
        <v>#N/A</v>
      </c>
      <c r="AQ819" s="6" t="e">
        <f t="shared" si="398"/>
        <v>#N/A</v>
      </c>
      <c r="AR819" s="6">
        <f t="shared" si="410"/>
        <v>0</v>
      </c>
      <c r="AS819" s="6" t="e">
        <f t="shared" si="426"/>
        <v>#N/A</v>
      </c>
      <c r="AT819" s="6" t="str">
        <f t="shared" si="411"/>
        <v/>
      </c>
      <c r="AU819" s="6" t="str">
        <f t="shared" si="412"/>
        <v/>
      </c>
      <c r="AV819" s="6" t="str">
        <f t="shared" si="399"/>
        <v/>
      </c>
      <c r="AW819" s="103"/>
      <c r="BC819" s="3"/>
    </row>
    <row r="820" spans="1:55" s="12" customFormat="1" ht="13.5" customHeight="1" x14ac:dyDescent="0.2">
      <c r="A820" s="163">
        <v>805</v>
      </c>
      <c r="B820" s="7"/>
      <c r="C820" s="7"/>
      <c r="D820" s="120"/>
      <c r="E820" s="7"/>
      <c r="F820" s="7"/>
      <c r="G820" s="219"/>
      <c r="H820" s="7"/>
      <c r="I820" s="7"/>
      <c r="J820" s="9"/>
      <c r="K820" s="843"/>
      <c r="L820" s="838"/>
      <c r="M820" s="428"/>
      <c r="N820" s="429"/>
      <c r="O820" s="430"/>
      <c r="P820" s="422" t="str">
        <f t="shared" si="413"/>
        <v/>
      </c>
      <c r="Q820" s="422" t="str">
        <f t="shared" si="414"/>
        <v/>
      </c>
      <c r="R820" s="423" t="str">
        <f t="shared" si="415"/>
        <v/>
      </c>
      <c r="S820" s="424" t="str">
        <f t="shared" si="416"/>
        <v/>
      </c>
      <c r="T820" s="425" t="str">
        <f t="shared" si="417"/>
        <v/>
      </c>
      <c r="U820" s="425" t="str">
        <f t="shared" si="418"/>
        <v/>
      </c>
      <c r="V820" s="426" t="str">
        <f t="shared" si="419"/>
        <v/>
      </c>
      <c r="W820" s="38"/>
      <c r="X820" s="29" t="str">
        <f t="shared" si="400"/>
        <v/>
      </c>
      <c r="Y820" s="6" t="e">
        <f t="shared" si="401"/>
        <v>#N/A</v>
      </c>
      <c r="Z820" s="6" t="e">
        <f t="shared" si="402"/>
        <v>#N/A</v>
      </c>
      <c r="AA820" s="6" t="e">
        <f t="shared" si="403"/>
        <v>#N/A</v>
      </c>
      <c r="AB820" s="6" t="str">
        <f t="shared" si="404"/>
        <v/>
      </c>
      <c r="AC820" s="10">
        <f t="shared" si="405"/>
        <v>1</v>
      </c>
      <c r="AD820" s="6" t="e">
        <f t="shared" si="420"/>
        <v>#N/A</v>
      </c>
      <c r="AE820" s="6" t="e">
        <f t="shared" si="421"/>
        <v>#N/A</v>
      </c>
      <c r="AF820" s="6" t="e">
        <f t="shared" si="406"/>
        <v>#N/A</v>
      </c>
      <c r="AG820" s="6" t="e">
        <f t="shared" si="422"/>
        <v>#N/A</v>
      </c>
      <c r="AH820" s="11" t="str">
        <f t="shared" si="407"/>
        <v xml:space="preserve"> </v>
      </c>
      <c r="AI820" s="6" t="e">
        <f t="shared" si="423"/>
        <v>#N/A</v>
      </c>
      <c r="AJ820" s="6" t="e">
        <f t="shared" si="408"/>
        <v>#N/A</v>
      </c>
      <c r="AK820" s="6" t="e">
        <f t="shared" si="424"/>
        <v>#N/A</v>
      </c>
      <c r="AL820" s="6" t="e">
        <f t="shared" si="395"/>
        <v>#N/A</v>
      </c>
      <c r="AM820" s="6" t="e">
        <f t="shared" si="409"/>
        <v>#N/A</v>
      </c>
      <c r="AN820" s="6" t="e">
        <f t="shared" si="425"/>
        <v>#N/A</v>
      </c>
      <c r="AO820" s="6" t="e">
        <f t="shared" si="396"/>
        <v>#N/A</v>
      </c>
      <c r="AP820" s="6" t="e">
        <f t="shared" si="397"/>
        <v>#N/A</v>
      </c>
      <c r="AQ820" s="6" t="e">
        <f t="shared" si="398"/>
        <v>#N/A</v>
      </c>
      <c r="AR820" s="6">
        <f t="shared" si="410"/>
        <v>0</v>
      </c>
      <c r="AS820" s="6" t="e">
        <f t="shared" si="426"/>
        <v>#N/A</v>
      </c>
      <c r="AT820" s="6" t="str">
        <f t="shared" si="411"/>
        <v/>
      </c>
      <c r="AU820" s="6" t="str">
        <f t="shared" si="412"/>
        <v/>
      </c>
      <c r="AV820" s="6" t="str">
        <f t="shared" si="399"/>
        <v/>
      </c>
      <c r="AW820" s="103"/>
      <c r="BC820" s="3"/>
    </row>
    <row r="821" spans="1:55" s="12" customFormat="1" ht="13.5" customHeight="1" x14ac:dyDescent="0.2">
      <c r="A821" s="163">
        <v>806</v>
      </c>
      <c r="B821" s="7"/>
      <c r="C821" s="7"/>
      <c r="D821" s="120"/>
      <c r="E821" s="7"/>
      <c r="F821" s="7"/>
      <c r="G821" s="219"/>
      <c r="H821" s="7"/>
      <c r="I821" s="7"/>
      <c r="J821" s="9"/>
      <c r="K821" s="843"/>
      <c r="L821" s="838"/>
      <c r="M821" s="428"/>
      <c r="N821" s="429"/>
      <c r="O821" s="430"/>
      <c r="P821" s="422" t="str">
        <f t="shared" si="413"/>
        <v/>
      </c>
      <c r="Q821" s="422" t="str">
        <f t="shared" si="414"/>
        <v/>
      </c>
      <c r="R821" s="423" t="str">
        <f t="shared" si="415"/>
        <v/>
      </c>
      <c r="S821" s="424" t="str">
        <f t="shared" si="416"/>
        <v/>
      </c>
      <c r="T821" s="425" t="str">
        <f t="shared" si="417"/>
        <v/>
      </c>
      <c r="U821" s="425" t="str">
        <f t="shared" si="418"/>
        <v/>
      </c>
      <c r="V821" s="426" t="str">
        <f t="shared" si="419"/>
        <v/>
      </c>
      <c r="W821" s="38"/>
      <c r="X821" s="29" t="str">
        <f t="shared" si="400"/>
        <v/>
      </c>
      <c r="Y821" s="6" t="e">
        <f t="shared" si="401"/>
        <v>#N/A</v>
      </c>
      <c r="Z821" s="6" t="e">
        <f t="shared" si="402"/>
        <v>#N/A</v>
      </c>
      <c r="AA821" s="6" t="e">
        <f t="shared" si="403"/>
        <v>#N/A</v>
      </c>
      <c r="AB821" s="6" t="str">
        <f t="shared" si="404"/>
        <v/>
      </c>
      <c r="AC821" s="10">
        <f t="shared" si="405"/>
        <v>1</v>
      </c>
      <c r="AD821" s="6" t="e">
        <f t="shared" si="420"/>
        <v>#N/A</v>
      </c>
      <c r="AE821" s="6" t="e">
        <f t="shared" si="421"/>
        <v>#N/A</v>
      </c>
      <c r="AF821" s="6" t="e">
        <f t="shared" si="406"/>
        <v>#N/A</v>
      </c>
      <c r="AG821" s="6" t="e">
        <f t="shared" si="422"/>
        <v>#N/A</v>
      </c>
      <c r="AH821" s="11" t="str">
        <f t="shared" si="407"/>
        <v xml:space="preserve"> </v>
      </c>
      <c r="AI821" s="6" t="e">
        <f t="shared" si="423"/>
        <v>#N/A</v>
      </c>
      <c r="AJ821" s="6" t="e">
        <f t="shared" si="408"/>
        <v>#N/A</v>
      </c>
      <c r="AK821" s="6" t="e">
        <f t="shared" si="424"/>
        <v>#N/A</v>
      </c>
      <c r="AL821" s="6" t="e">
        <f t="shared" si="395"/>
        <v>#N/A</v>
      </c>
      <c r="AM821" s="6" t="e">
        <f t="shared" si="409"/>
        <v>#N/A</v>
      </c>
      <c r="AN821" s="6" t="e">
        <f t="shared" si="425"/>
        <v>#N/A</v>
      </c>
      <c r="AO821" s="6" t="e">
        <f t="shared" si="396"/>
        <v>#N/A</v>
      </c>
      <c r="AP821" s="6" t="e">
        <f t="shared" si="397"/>
        <v>#N/A</v>
      </c>
      <c r="AQ821" s="6" t="e">
        <f t="shared" si="398"/>
        <v>#N/A</v>
      </c>
      <c r="AR821" s="6">
        <f t="shared" si="410"/>
        <v>0</v>
      </c>
      <c r="AS821" s="6" t="e">
        <f t="shared" si="426"/>
        <v>#N/A</v>
      </c>
      <c r="AT821" s="6" t="str">
        <f t="shared" si="411"/>
        <v/>
      </c>
      <c r="AU821" s="6" t="str">
        <f t="shared" si="412"/>
        <v/>
      </c>
      <c r="AV821" s="6" t="str">
        <f t="shared" si="399"/>
        <v/>
      </c>
      <c r="AW821" s="103"/>
      <c r="BC821" s="3"/>
    </row>
    <row r="822" spans="1:55" s="12" customFormat="1" ht="13.5" customHeight="1" x14ac:dyDescent="0.2">
      <c r="A822" s="163">
        <v>807</v>
      </c>
      <c r="B822" s="7"/>
      <c r="C822" s="7"/>
      <c r="D822" s="120"/>
      <c r="E822" s="7"/>
      <c r="F822" s="7"/>
      <c r="G822" s="219"/>
      <c r="H822" s="7"/>
      <c r="I822" s="7"/>
      <c r="J822" s="9"/>
      <c r="K822" s="843"/>
      <c r="L822" s="838"/>
      <c r="M822" s="428"/>
      <c r="N822" s="429"/>
      <c r="O822" s="430"/>
      <c r="P822" s="422" t="str">
        <f t="shared" si="413"/>
        <v/>
      </c>
      <c r="Q822" s="422" t="str">
        <f t="shared" si="414"/>
        <v/>
      </c>
      <c r="R822" s="423" t="str">
        <f t="shared" si="415"/>
        <v/>
      </c>
      <c r="S822" s="424" t="str">
        <f t="shared" si="416"/>
        <v/>
      </c>
      <c r="T822" s="425" t="str">
        <f t="shared" si="417"/>
        <v/>
      </c>
      <c r="U822" s="425" t="str">
        <f t="shared" si="418"/>
        <v/>
      </c>
      <c r="V822" s="426" t="str">
        <f t="shared" si="419"/>
        <v/>
      </c>
      <c r="W822" s="38"/>
      <c r="X822" s="29" t="str">
        <f t="shared" si="400"/>
        <v/>
      </c>
      <c r="Y822" s="6" t="e">
        <f t="shared" si="401"/>
        <v>#N/A</v>
      </c>
      <c r="Z822" s="6" t="e">
        <f t="shared" si="402"/>
        <v>#N/A</v>
      </c>
      <c r="AA822" s="6" t="e">
        <f t="shared" si="403"/>
        <v>#N/A</v>
      </c>
      <c r="AB822" s="6" t="str">
        <f t="shared" si="404"/>
        <v/>
      </c>
      <c r="AC822" s="10">
        <f t="shared" si="405"/>
        <v>1</v>
      </c>
      <c r="AD822" s="6" t="e">
        <f t="shared" si="420"/>
        <v>#N/A</v>
      </c>
      <c r="AE822" s="6" t="e">
        <f t="shared" si="421"/>
        <v>#N/A</v>
      </c>
      <c r="AF822" s="6" t="e">
        <f t="shared" si="406"/>
        <v>#N/A</v>
      </c>
      <c r="AG822" s="6" t="e">
        <f t="shared" si="422"/>
        <v>#N/A</v>
      </c>
      <c r="AH822" s="11" t="str">
        <f t="shared" si="407"/>
        <v xml:space="preserve"> </v>
      </c>
      <c r="AI822" s="6" t="e">
        <f t="shared" si="423"/>
        <v>#N/A</v>
      </c>
      <c r="AJ822" s="6" t="e">
        <f t="shared" si="408"/>
        <v>#N/A</v>
      </c>
      <c r="AK822" s="6" t="e">
        <f t="shared" si="424"/>
        <v>#N/A</v>
      </c>
      <c r="AL822" s="6" t="e">
        <f t="shared" si="395"/>
        <v>#N/A</v>
      </c>
      <c r="AM822" s="6" t="e">
        <f t="shared" si="409"/>
        <v>#N/A</v>
      </c>
      <c r="AN822" s="6" t="e">
        <f t="shared" si="425"/>
        <v>#N/A</v>
      </c>
      <c r="AO822" s="6" t="e">
        <f t="shared" si="396"/>
        <v>#N/A</v>
      </c>
      <c r="AP822" s="6" t="e">
        <f t="shared" si="397"/>
        <v>#N/A</v>
      </c>
      <c r="AQ822" s="6" t="e">
        <f t="shared" si="398"/>
        <v>#N/A</v>
      </c>
      <c r="AR822" s="6">
        <f t="shared" si="410"/>
        <v>0</v>
      </c>
      <c r="AS822" s="6" t="e">
        <f t="shared" si="426"/>
        <v>#N/A</v>
      </c>
      <c r="AT822" s="6" t="str">
        <f t="shared" si="411"/>
        <v/>
      </c>
      <c r="AU822" s="6" t="str">
        <f t="shared" si="412"/>
        <v/>
      </c>
      <c r="AV822" s="6" t="str">
        <f t="shared" si="399"/>
        <v/>
      </c>
      <c r="AW822" s="103"/>
      <c r="BC822" s="3"/>
    </row>
    <row r="823" spans="1:55" s="12" customFormat="1" ht="13.5" customHeight="1" x14ac:dyDescent="0.2">
      <c r="A823" s="163">
        <v>808</v>
      </c>
      <c r="B823" s="7"/>
      <c r="C823" s="7"/>
      <c r="D823" s="120"/>
      <c r="E823" s="7"/>
      <c r="F823" s="7"/>
      <c r="G823" s="219"/>
      <c r="H823" s="7"/>
      <c r="I823" s="7"/>
      <c r="J823" s="9"/>
      <c r="K823" s="843"/>
      <c r="L823" s="838"/>
      <c r="M823" s="428"/>
      <c r="N823" s="429"/>
      <c r="O823" s="430"/>
      <c r="P823" s="422" t="str">
        <f t="shared" si="413"/>
        <v/>
      </c>
      <c r="Q823" s="422" t="str">
        <f t="shared" si="414"/>
        <v/>
      </c>
      <c r="R823" s="423" t="str">
        <f t="shared" si="415"/>
        <v/>
      </c>
      <c r="S823" s="424" t="str">
        <f t="shared" si="416"/>
        <v/>
      </c>
      <c r="T823" s="425" t="str">
        <f t="shared" si="417"/>
        <v/>
      </c>
      <c r="U823" s="425" t="str">
        <f t="shared" si="418"/>
        <v/>
      </c>
      <c r="V823" s="426" t="str">
        <f t="shared" si="419"/>
        <v/>
      </c>
      <c r="W823" s="38"/>
      <c r="X823" s="29" t="str">
        <f t="shared" si="400"/>
        <v/>
      </c>
      <c r="Y823" s="6" t="e">
        <f t="shared" si="401"/>
        <v>#N/A</v>
      </c>
      <c r="Z823" s="6" t="e">
        <f t="shared" si="402"/>
        <v>#N/A</v>
      </c>
      <c r="AA823" s="6" t="e">
        <f t="shared" si="403"/>
        <v>#N/A</v>
      </c>
      <c r="AB823" s="6" t="str">
        <f t="shared" si="404"/>
        <v/>
      </c>
      <c r="AC823" s="10">
        <f t="shared" si="405"/>
        <v>1</v>
      </c>
      <c r="AD823" s="6" t="e">
        <f t="shared" si="420"/>
        <v>#N/A</v>
      </c>
      <c r="AE823" s="6" t="e">
        <f t="shared" si="421"/>
        <v>#N/A</v>
      </c>
      <c r="AF823" s="6" t="e">
        <f t="shared" si="406"/>
        <v>#N/A</v>
      </c>
      <c r="AG823" s="6" t="e">
        <f t="shared" si="422"/>
        <v>#N/A</v>
      </c>
      <c r="AH823" s="11" t="str">
        <f t="shared" si="407"/>
        <v xml:space="preserve"> </v>
      </c>
      <c r="AI823" s="6" t="e">
        <f t="shared" si="423"/>
        <v>#N/A</v>
      </c>
      <c r="AJ823" s="6" t="e">
        <f t="shared" si="408"/>
        <v>#N/A</v>
      </c>
      <c r="AK823" s="6" t="e">
        <f t="shared" si="424"/>
        <v>#N/A</v>
      </c>
      <c r="AL823" s="6" t="e">
        <f t="shared" si="395"/>
        <v>#N/A</v>
      </c>
      <c r="AM823" s="6" t="e">
        <f t="shared" si="409"/>
        <v>#N/A</v>
      </c>
      <c r="AN823" s="6" t="e">
        <f t="shared" si="425"/>
        <v>#N/A</v>
      </c>
      <c r="AO823" s="6" t="e">
        <f t="shared" si="396"/>
        <v>#N/A</v>
      </c>
      <c r="AP823" s="6" t="e">
        <f t="shared" si="397"/>
        <v>#N/A</v>
      </c>
      <c r="AQ823" s="6" t="e">
        <f t="shared" si="398"/>
        <v>#N/A</v>
      </c>
      <c r="AR823" s="6">
        <f t="shared" si="410"/>
        <v>0</v>
      </c>
      <c r="AS823" s="6" t="e">
        <f t="shared" si="426"/>
        <v>#N/A</v>
      </c>
      <c r="AT823" s="6" t="str">
        <f t="shared" si="411"/>
        <v/>
      </c>
      <c r="AU823" s="6" t="str">
        <f t="shared" si="412"/>
        <v/>
      </c>
      <c r="AV823" s="6" t="str">
        <f t="shared" si="399"/>
        <v/>
      </c>
      <c r="AW823" s="103"/>
      <c r="BC823" s="3"/>
    </row>
    <row r="824" spans="1:55" s="12" customFormat="1" ht="13.5" customHeight="1" x14ac:dyDescent="0.2">
      <c r="A824" s="163">
        <v>809</v>
      </c>
      <c r="B824" s="7"/>
      <c r="C824" s="7"/>
      <c r="D824" s="120"/>
      <c r="E824" s="7"/>
      <c r="F824" s="7"/>
      <c r="G824" s="219"/>
      <c r="H824" s="7"/>
      <c r="I824" s="7"/>
      <c r="J824" s="9"/>
      <c r="K824" s="843"/>
      <c r="L824" s="838"/>
      <c r="M824" s="428"/>
      <c r="N824" s="429"/>
      <c r="O824" s="430"/>
      <c r="P824" s="422" t="str">
        <f t="shared" si="413"/>
        <v/>
      </c>
      <c r="Q824" s="422" t="str">
        <f t="shared" si="414"/>
        <v/>
      </c>
      <c r="R824" s="423" t="str">
        <f t="shared" si="415"/>
        <v/>
      </c>
      <c r="S824" s="424" t="str">
        <f t="shared" si="416"/>
        <v/>
      </c>
      <c r="T824" s="425" t="str">
        <f t="shared" si="417"/>
        <v/>
      </c>
      <c r="U824" s="425" t="str">
        <f t="shared" si="418"/>
        <v/>
      </c>
      <c r="V824" s="426" t="str">
        <f t="shared" si="419"/>
        <v/>
      </c>
      <c r="W824" s="38"/>
      <c r="X824" s="29" t="str">
        <f t="shared" si="400"/>
        <v/>
      </c>
      <c r="Y824" s="6" t="e">
        <f t="shared" si="401"/>
        <v>#N/A</v>
      </c>
      <c r="Z824" s="6" t="e">
        <f t="shared" si="402"/>
        <v>#N/A</v>
      </c>
      <c r="AA824" s="6" t="e">
        <f t="shared" si="403"/>
        <v>#N/A</v>
      </c>
      <c r="AB824" s="6" t="str">
        <f t="shared" si="404"/>
        <v/>
      </c>
      <c r="AC824" s="10">
        <f t="shared" si="405"/>
        <v>1</v>
      </c>
      <c r="AD824" s="6" t="e">
        <f t="shared" si="420"/>
        <v>#N/A</v>
      </c>
      <c r="AE824" s="6" t="e">
        <f t="shared" si="421"/>
        <v>#N/A</v>
      </c>
      <c r="AF824" s="6" t="e">
        <f t="shared" si="406"/>
        <v>#N/A</v>
      </c>
      <c r="AG824" s="6" t="e">
        <f t="shared" si="422"/>
        <v>#N/A</v>
      </c>
      <c r="AH824" s="11" t="str">
        <f t="shared" si="407"/>
        <v xml:space="preserve"> </v>
      </c>
      <c r="AI824" s="6" t="e">
        <f t="shared" si="423"/>
        <v>#N/A</v>
      </c>
      <c r="AJ824" s="6" t="e">
        <f t="shared" si="408"/>
        <v>#N/A</v>
      </c>
      <c r="AK824" s="6" t="e">
        <f t="shared" si="424"/>
        <v>#N/A</v>
      </c>
      <c r="AL824" s="6" t="e">
        <f t="shared" si="395"/>
        <v>#N/A</v>
      </c>
      <c r="AM824" s="6" t="e">
        <f t="shared" si="409"/>
        <v>#N/A</v>
      </c>
      <c r="AN824" s="6" t="e">
        <f t="shared" si="425"/>
        <v>#N/A</v>
      </c>
      <c r="AO824" s="6" t="e">
        <f t="shared" si="396"/>
        <v>#N/A</v>
      </c>
      <c r="AP824" s="6" t="e">
        <f t="shared" si="397"/>
        <v>#N/A</v>
      </c>
      <c r="AQ824" s="6" t="e">
        <f t="shared" si="398"/>
        <v>#N/A</v>
      </c>
      <c r="AR824" s="6">
        <f t="shared" si="410"/>
        <v>0</v>
      </c>
      <c r="AS824" s="6" t="e">
        <f t="shared" si="426"/>
        <v>#N/A</v>
      </c>
      <c r="AT824" s="6" t="str">
        <f t="shared" si="411"/>
        <v/>
      </c>
      <c r="AU824" s="6" t="str">
        <f t="shared" si="412"/>
        <v/>
      </c>
      <c r="AV824" s="6" t="str">
        <f t="shared" si="399"/>
        <v/>
      </c>
      <c r="AW824" s="103"/>
      <c r="BC824" s="3"/>
    </row>
    <row r="825" spans="1:55" s="12" customFormat="1" ht="13.5" customHeight="1" x14ac:dyDescent="0.2">
      <c r="A825" s="163">
        <v>810</v>
      </c>
      <c r="B825" s="7"/>
      <c r="C825" s="7"/>
      <c r="D825" s="120"/>
      <c r="E825" s="7"/>
      <c r="F825" s="7"/>
      <c r="G825" s="219"/>
      <c r="H825" s="7"/>
      <c r="I825" s="7"/>
      <c r="J825" s="9"/>
      <c r="K825" s="843"/>
      <c r="L825" s="838"/>
      <c r="M825" s="428"/>
      <c r="N825" s="429"/>
      <c r="O825" s="430"/>
      <c r="P825" s="422" t="str">
        <f t="shared" si="413"/>
        <v/>
      </c>
      <c r="Q825" s="422" t="str">
        <f t="shared" si="414"/>
        <v/>
      </c>
      <c r="R825" s="423" t="str">
        <f t="shared" si="415"/>
        <v/>
      </c>
      <c r="S825" s="424" t="str">
        <f t="shared" si="416"/>
        <v/>
      </c>
      <c r="T825" s="425" t="str">
        <f t="shared" si="417"/>
        <v/>
      </c>
      <c r="U825" s="425" t="str">
        <f t="shared" si="418"/>
        <v/>
      </c>
      <c r="V825" s="426" t="str">
        <f t="shared" si="419"/>
        <v/>
      </c>
      <c r="W825" s="38"/>
      <c r="X825" s="29" t="str">
        <f t="shared" si="400"/>
        <v/>
      </c>
      <c r="Y825" s="6" t="e">
        <f t="shared" si="401"/>
        <v>#N/A</v>
      </c>
      <c r="Z825" s="6" t="e">
        <f t="shared" si="402"/>
        <v>#N/A</v>
      </c>
      <c r="AA825" s="6" t="e">
        <f t="shared" si="403"/>
        <v>#N/A</v>
      </c>
      <c r="AB825" s="6" t="str">
        <f t="shared" si="404"/>
        <v/>
      </c>
      <c r="AC825" s="10">
        <f t="shared" si="405"/>
        <v>1</v>
      </c>
      <c r="AD825" s="6" t="e">
        <f t="shared" si="420"/>
        <v>#N/A</v>
      </c>
      <c r="AE825" s="6" t="e">
        <f t="shared" si="421"/>
        <v>#N/A</v>
      </c>
      <c r="AF825" s="6" t="e">
        <f t="shared" si="406"/>
        <v>#N/A</v>
      </c>
      <c r="AG825" s="6" t="e">
        <f t="shared" si="422"/>
        <v>#N/A</v>
      </c>
      <c r="AH825" s="11" t="str">
        <f t="shared" si="407"/>
        <v xml:space="preserve"> </v>
      </c>
      <c r="AI825" s="6" t="e">
        <f t="shared" si="423"/>
        <v>#N/A</v>
      </c>
      <c r="AJ825" s="6" t="e">
        <f t="shared" si="408"/>
        <v>#N/A</v>
      </c>
      <c r="AK825" s="6" t="e">
        <f t="shared" si="424"/>
        <v>#N/A</v>
      </c>
      <c r="AL825" s="6" t="e">
        <f t="shared" si="395"/>
        <v>#N/A</v>
      </c>
      <c r="AM825" s="6" t="e">
        <f t="shared" si="409"/>
        <v>#N/A</v>
      </c>
      <c r="AN825" s="6" t="e">
        <f t="shared" si="425"/>
        <v>#N/A</v>
      </c>
      <c r="AO825" s="6" t="e">
        <f t="shared" si="396"/>
        <v>#N/A</v>
      </c>
      <c r="AP825" s="6" t="e">
        <f t="shared" si="397"/>
        <v>#N/A</v>
      </c>
      <c r="AQ825" s="6" t="e">
        <f t="shared" si="398"/>
        <v>#N/A</v>
      </c>
      <c r="AR825" s="6">
        <f t="shared" si="410"/>
        <v>0</v>
      </c>
      <c r="AS825" s="6" t="e">
        <f t="shared" si="426"/>
        <v>#N/A</v>
      </c>
      <c r="AT825" s="6" t="str">
        <f t="shared" si="411"/>
        <v/>
      </c>
      <c r="AU825" s="6" t="str">
        <f t="shared" si="412"/>
        <v/>
      </c>
      <c r="AV825" s="6" t="str">
        <f t="shared" si="399"/>
        <v/>
      </c>
      <c r="AW825" s="103"/>
      <c r="BC825" s="3"/>
    </row>
    <row r="826" spans="1:55" s="12" customFormat="1" ht="13.5" customHeight="1" x14ac:dyDescent="0.2">
      <c r="A826" s="163">
        <v>811</v>
      </c>
      <c r="B826" s="7"/>
      <c r="C826" s="7"/>
      <c r="D826" s="120"/>
      <c r="E826" s="7"/>
      <c r="F826" s="7"/>
      <c r="G826" s="219"/>
      <c r="H826" s="7"/>
      <c r="I826" s="7"/>
      <c r="J826" s="9"/>
      <c r="K826" s="843"/>
      <c r="L826" s="838"/>
      <c r="M826" s="428"/>
      <c r="N826" s="429"/>
      <c r="O826" s="430"/>
      <c r="P826" s="422" t="str">
        <f t="shared" si="413"/>
        <v/>
      </c>
      <c r="Q826" s="422" t="str">
        <f t="shared" si="414"/>
        <v/>
      </c>
      <c r="R826" s="423" t="str">
        <f t="shared" si="415"/>
        <v/>
      </c>
      <c r="S826" s="424" t="str">
        <f t="shared" si="416"/>
        <v/>
      </c>
      <c r="T826" s="425" t="str">
        <f t="shared" si="417"/>
        <v/>
      </c>
      <c r="U826" s="425" t="str">
        <f t="shared" si="418"/>
        <v/>
      </c>
      <c r="V826" s="426" t="str">
        <f t="shared" si="419"/>
        <v/>
      </c>
      <c r="W826" s="38"/>
      <c r="X826" s="29" t="str">
        <f t="shared" si="400"/>
        <v/>
      </c>
      <c r="Y826" s="6" t="e">
        <f t="shared" si="401"/>
        <v>#N/A</v>
      </c>
      <c r="Z826" s="6" t="e">
        <f t="shared" si="402"/>
        <v>#N/A</v>
      </c>
      <c r="AA826" s="6" t="e">
        <f t="shared" si="403"/>
        <v>#N/A</v>
      </c>
      <c r="AB826" s="6" t="str">
        <f t="shared" si="404"/>
        <v/>
      </c>
      <c r="AC826" s="10">
        <f t="shared" si="405"/>
        <v>1</v>
      </c>
      <c r="AD826" s="6" t="e">
        <f t="shared" si="420"/>
        <v>#N/A</v>
      </c>
      <c r="AE826" s="6" t="e">
        <f t="shared" si="421"/>
        <v>#N/A</v>
      </c>
      <c r="AF826" s="6" t="e">
        <f t="shared" si="406"/>
        <v>#N/A</v>
      </c>
      <c r="AG826" s="6" t="e">
        <f t="shared" si="422"/>
        <v>#N/A</v>
      </c>
      <c r="AH826" s="11" t="str">
        <f t="shared" si="407"/>
        <v xml:space="preserve"> </v>
      </c>
      <c r="AI826" s="6" t="e">
        <f t="shared" si="423"/>
        <v>#N/A</v>
      </c>
      <c r="AJ826" s="6" t="e">
        <f t="shared" si="408"/>
        <v>#N/A</v>
      </c>
      <c r="AK826" s="6" t="e">
        <f t="shared" si="424"/>
        <v>#N/A</v>
      </c>
      <c r="AL826" s="6" t="e">
        <f t="shared" si="395"/>
        <v>#N/A</v>
      </c>
      <c r="AM826" s="6" t="e">
        <f t="shared" si="409"/>
        <v>#N/A</v>
      </c>
      <c r="AN826" s="6" t="e">
        <f t="shared" si="425"/>
        <v>#N/A</v>
      </c>
      <c r="AO826" s="6" t="e">
        <f t="shared" si="396"/>
        <v>#N/A</v>
      </c>
      <c r="AP826" s="6" t="e">
        <f t="shared" si="397"/>
        <v>#N/A</v>
      </c>
      <c r="AQ826" s="6" t="e">
        <f t="shared" si="398"/>
        <v>#N/A</v>
      </c>
      <c r="AR826" s="6">
        <f t="shared" si="410"/>
        <v>0</v>
      </c>
      <c r="AS826" s="6" t="e">
        <f t="shared" si="426"/>
        <v>#N/A</v>
      </c>
      <c r="AT826" s="6" t="str">
        <f t="shared" si="411"/>
        <v/>
      </c>
      <c r="AU826" s="6" t="str">
        <f t="shared" si="412"/>
        <v/>
      </c>
      <c r="AV826" s="6" t="str">
        <f t="shared" si="399"/>
        <v/>
      </c>
      <c r="AW826" s="103"/>
      <c r="BC826" s="3"/>
    </row>
    <row r="827" spans="1:55" s="12" customFormat="1" ht="13.5" customHeight="1" x14ac:dyDescent="0.2">
      <c r="A827" s="163">
        <v>812</v>
      </c>
      <c r="B827" s="7"/>
      <c r="C827" s="7"/>
      <c r="D827" s="120"/>
      <c r="E827" s="7"/>
      <c r="F827" s="7"/>
      <c r="G827" s="219"/>
      <c r="H827" s="7"/>
      <c r="I827" s="7"/>
      <c r="J827" s="9"/>
      <c r="K827" s="843"/>
      <c r="L827" s="838"/>
      <c r="M827" s="428"/>
      <c r="N827" s="429"/>
      <c r="O827" s="430"/>
      <c r="P827" s="422" t="str">
        <f t="shared" si="413"/>
        <v/>
      </c>
      <c r="Q827" s="422" t="str">
        <f t="shared" si="414"/>
        <v/>
      </c>
      <c r="R827" s="423" t="str">
        <f t="shared" si="415"/>
        <v/>
      </c>
      <c r="S827" s="424" t="str">
        <f t="shared" si="416"/>
        <v/>
      </c>
      <c r="T827" s="425" t="str">
        <f t="shared" si="417"/>
        <v/>
      </c>
      <c r="U827" s="425" t="str">
        <f t="shared" si="418"/>
        <v/>
      </c>
      <c r="V827" s="426" t="str">
        <f t="shared" si="419"/>
        <v/>
      </c>
      <c r="W827" s="38"/>
      <c r="X827" s="29" t="str">
        <f t="shared" si="400"/>
        <v/>
      </c>
      <c r="Y827" s="6" t="e">
        <f t="shared" si="401"/>
        <v>#N/A</v>
      </c>
      <c r="Z827" s="6" t="e">
        <f t="shared" si="402"/>
        <v>#N/A</v>
      </c>
      <c r="AA827" s="6" t="e">
        <f t="shared" si="403"/>
        <v>#N/A</v>
      </c>
      <c r="AB827" s="6" t="str">
        <f t="shared" si="404"/>
        <v/>
      </c>
      <c r="AC827" s="10">
        <f t="shared" si="405"/>
        <v>1</v>
      </c>
      <c r="AD827" s="6" t="e">
        <f t="shared" si="420"/>
        <v>#N/A</v>
      </c>
      <c r="AE827" s="6" t="e">
        <f t="shared" si="421"/>
        <v>#N/A</v>
      </c>
      <c r="AF827" s="6" t="e">
        <f t="shared" si="406"/>
        <v>#N/A</v>
      </c>
      <c r="AG827" s="6" t="e">
        <f t="shared" si="422"/>
        <v>#N/A</v>
      </c>
      <c r="AH827" s="11" t="str">
        <f t="shared" si="407"/>
        <v xml:space="preserve"> </v>
      </c>
      <c r="AI827" s="6" t="e">
        <f t="shared" si="423"/>
        <v>#N/A</v>
      </c>
      <c r="AJ827" s="6" t="e">
        <f t="shared" si="408"/>
        <v>#N/A</v>
      </c>
      <c r="AK827" s="6" t="e">
        <f t="shared" si="424"/>
        <v>#N/A</v>
      </c>
      <c r="AL827" s="6" t="e">
        <f t="shared" si="395"/>
        <v>#N/A</v>
      </c>
      <c r="AM827" s="6" t="e">
        <f t="shared" si="409"/>
        <v>#N/A</v>
      </c>
      <c r="AN827" s="6" t="e">
        <f t="shared" si="425"/>
        <v>#N/A</v>
      </c>
      <c r="AO827" s="6" t="e">
        <f t="shared" si="396"/>
        <v>#N/A</v>
      </c>
      <c r="AP827" s="6" t="e">
        <f t="shared" si="397"/>
        <v>#N/A</v>
      </c>
      <c r="AQ827" s="6" t="e">
        <f t="shared" si="398"/>
        <v>#N/A</v>
      </c>
      <c r="AR827" s="6">
        <f t="shared" si="410"/>
        <v>0</v>
      </c>
      <c r="AS827" s="6" t="e">
        <f t="shared" si="426"/>
        <v>#N/A</v>
      </c>
      <c r="AT827" s="6" t="str">
        <f t="shared" si="411"/>
        <v/>
      </c>
      <c r="AU827" s="6" t="str">
        <f t="shared" si="412"/>
        <v/>
      </c>
      <c r="AV827" s="6" t="str">
        <f t="shared" si="399"/>
        <v/>
      </c>
      <c r="AW827" s="103"/>
      <c r="BC827" s="3"/>
    </row>
    <row r="828" spans="1:55" s="12" customFormat="1" ht="13.5" customHeight="1" x14ac:dyDescent="0.2">
      <c r="A828" s="163">
        <v>813</v>
      </c>
      <c r="B828" s="7"/>
      <c r="C828" s="7"/>
      <c r="D828" s="120"/>
      <c r="E828" s="7"/>
      <c r="F828" s="7"/>
      <c r="G828" s="219"/>
      <c r="H828" s="7"/>
      <c r="I828" s="7"/>
      <c r="J828" s="9"/>
      <c r="K828" s="843"/>
      <c r="L828" s="838"/>
      <c r="M828" s="428"/>
      <c r="N828" s="429"/>
      <c r="O828" s="430"/>
      <c r="P828" s="422" t="str">
        <f t="shared" si="413"/>
        <v/>
      </c>
      <c r="Q828" s="422" t="str">
        <f t="shared" si="414"/>
        <v/>
      </c>
      <c r="R828" s="423" t="str">
        <f t="shared" si="415"/>
        <v/>
      </c>
      <c r="S828" s="424" t="str">
        <f t="shared" si="416"/>
        <v/>
      </c>
      <c r="T828" s="425" t="str">
        <f t="shared" si="417"/>
        <v/>
      </c>
      <c r="U828" s="425" t="str">
        <f t="shared" si="418"/>
        <v/>
      </c>
      <c r="V828" s="426" t="str">
        <f t="shared" si="419"/>
        <v/>
      </c>
      <c r="W828" s="38"/>
      <c r="X828" s="29" t="str">
        <f t="shared" si="400"/>
        <v/>
      </c>
      <c r="Y828" s="6" t="e">
        <f t="shared" si="401"/>
        <v>#N/A</v>
      </c>
      <c r="Z828" s="6" t="e">
        <f t="shared" si="402"/>
        <v>#N/A</v>
      </c>
      <c r="AA828" s="6" t="e">
        <f t="shared" si="403"/>
        <v>#N/A</v>
      </c>
      <c r="AB828" s="6" t="str">
        <f t="shared" si="404"/>
        <v/>
      </c>
      <c r="AC828" s="10">
        <f t="shared" si="405"/>
        <v>1</v>
      </c>
      <c r="AD828" s="6" t="e">
        <f t="shared" si="420"/>
        <v>#N/A</v>
      </c>
      <c r="AE828" s="6" t="e">
        <f t="shared" si="421"/>
        <v>#N/A</v>
      </c>
      <c r="AF828" s="6" t="e">
        <f t="shared" si="406"/>
        <v>#N/A</v>
      </c>
      <c r="AG828" s="6" t="e">
        <f t="shared" si="422"/>
        <v>#N/A</v>
      </c>
      <c r="AH828" s="11" t="str">
        <f t="shared" si="407"/>
        <v xml:space="preserve"> </v>
      </c>
      <c r="AI828" s="6" t="e">
        <f t="shared" si="423"/>
        <v>#N/A</v>
      </c>
      <c r="AJ828" s="6" t="e">
        <f t="shared" si="408"/>
        <v>#N/A</v>
      </c>
      <c r="AK828" s="6" t="e">
        <f t="shared" si="424"/>
        <v>#N/A</v>
      </c>
      <c r="AL828" s="6" t="e">
        <f t="shared" si="395"/>
        <v>#N/A</v>
      </c>
      <c r="AM828" s="6" t="e">
        <f t="shared" si="409"/>
        <v>#N/A</v>
      </c>
      <c r="AN828" s="6" t="e">
        <f t="shared" si="425"/>
        <v>#N/A</v>
      </c>
      <c r="AO828" s="6" t="e">
        <f t="shared" si="396"/>
        <v>#N/A</v>
      </c>
      <c r="AP828" s="6" t="e">
        <f t="shared" si="397"/>
        <v>#N/A</v>
      </c>
      <c r="AQ828" s="6" t="e">
        <f t="shared" si="398"/>
        <v>#N/A</v>
      </c>
      <c r="AR828" s="6">
        <f t="shared" si="410"/>
        <v>0</v>
      </c>
      <c r="AS828" s="6" t="e">
        <f t="shared" si="426"/>
        <v>#N/A</v>
      </c>
      <c r="AT828" s="6" t="str">
        <f t="shared" si="411"/>
        <v/>
      </c>
      <c r="AU828" s="6" t="str">
        <f t="shared" si="412"/>
        <v/>
      </c>
      <c r="AV828" s="6" t="str">
        <f t="shared" si="399"/>
        <v/>
      </c>
      <c r="AW828" s="103"/>
      <c r="BC828" s="3"/>
    </row>
    <row r="829" spans="1:55" s="12" customFormat="1" ht="13.5" customHeight="1" x14ac:dyDescent="0.2">
      <c r="A829" s="163">
        <v>814</v>
      </c>
      <c r="B829" s="7"/>
      <c r="C829" s="7"/>
      <c r="D829" s="120"/>
      <c r="E829" s="7"/>
      <c r="F829" s="7"/>
      <c r="G829" s="219"/>
      <c r="H829" s="7"/>
      <c r="I829" s="7"/>
      <c r="J829" s="9"/>
      <c r="K829" s="843"/>
      <c r="L829" s="838"/>
      <c r="M829" s="428"/>
      <c r="N829" s="429"/>
      <c r="O829" s="430"/>
      <c r="P829" s="422" t="str">
        <f t="shared" si="413"/>
        <v/>
      </c>
      <c r="Q829" s="422" t="str">
        <f t="shared" si="414"/>
        <v/>
      </c>
      <c r="R829" s="423" t="str">
        <f t="shared" si="415"/>
        <v/>
      </c>
      <c r="S829" s="424" t="str">
        <f t="shared" si="416"/>
        <v/>
      </c>
      <c r="T829" s="425" t="str">
        <f t="shared" si="417"/>
        <v/>
      </c>
      <c r="U829" s="425" t="str">
        <f t="shared" si="418"/>
        <v/>
      </c>
      <c r="V829" s="426" t="str">
        <f t="shared" si="419"/>
        <v/>
      </c>
      <c r="W829" s="38"/>
      <c r="X829" s="29" t="str">
        <f t="shared" si="400"/>
        <v/>
      </c>
      <c r="Y829" s="6" t="e">
        <f t="shared" si="401"/>
        <v>#N/A</v>
      </c>
      <c r="Z829" s="6" t="e">
        <f t="shared" si="402"/>
        <v>#N/A</v>
      </c>
      <c r="AA829" s="6" t="e">
        <f t="shared" si="403"/>
        <v>#N/A</v>
      </c>
      <c r="AB829" s="6" t="str">
        <f t="shared" si="404"/>
        <v/>
      </c>
      <c r="AC829" s="10">
        <f t="shared" si="405"/>
        <v>1</v>
      </c>
      <c r="AD829" s="6" t="e">
        <f t="shared" si="420"/>
        <v>#N/A</v>
      </c>
      <c r="AE829" s="6" t="e">
        <f t="shared" si="421"/>
        <v>#N/A</v>
      </c>
      <c r="AF829" s="6" t="e">
        <f t="shared" si="406"/>
        <v>#N/A</v>
      </c>
      <c r="AG829" s="6" t="e">
        <f t="shared" si="422"/>
        <v>#N/A</v>
      </c>
      <c r="AH829" s="11" t="str">
        <f t="shared" si="407"/>
        <v xml:space="preserve"> </v>
      </c>
      <c r="AI829" s="6" t="e">
        <f t="shared" si="423"/>
        <v>#N/A</v>
      </c>
      <c r="AJ829" s="6" t="e">
        <f t="shared" si="408"/>
        <v>#N/A</v>
      </c>
      <c r="AK829" s="6" t="e">
        <f t="shared" si="424"/>
        <v>#N/A</v>
      </c>
      <c r="AL829" s="6" t="e">
        <f t="shared" si="395"/>
        <v>#N/A</v>
      </c>
      <c r="AM829" s="6" t="e">
        <f t="shared" si="409"/>
        <v>#N/A</v>
      </c>
      <c r="AN829" s="6" t="e">
        <f t="shared" si="425"/>
        <v>#N/A</v>
      </c>
      <c r="AO829" s="6" t="e">
        <f t="shared" si="396"/>
        <v>#N/A</v>
      </c>
      <c r="AP829" s="6" t="e">
        <f t="shared" si="397"/>
        <v>#N/A</v>
      </c>
      <c r="AQ829" s="6" t="e">
        <f t="shared" si="398"/>
        <v>#N/A</v>
      </c>
      <c r="AR829" s="6">
        <f t="shared" si="410"/>
        <v>0</v>
      </c>
      <c r="AS829" s="6" t="e">
        <f t="shared" si="426"/>
        <v>#N/A</v>
      </c>
      <c r="AT829" s="6" t="str">
        <f t="shared" si="411"/>
        <v/>
      </c>
      <c r="AU829" s="6" t="str">
        <f t="shared" si="412"/>
        <v/>
      </c>
      <c r="AV829" s="6" t="str">
        <f t="shared" si="399"/>
        <v/>
      </c>
      <c r="AW829" s="103"/>
      <c r="BC829" s="3"/>
    </row>
    <row r="830" spans="1:55" s="12" customFormat="1" ht="13.5" customHeight="1" x14ac:dyDescent="0.2">
      <c r="A830" s="163">
        <v>815</v>
      </c>
      <c r="B830" s="7"/>
      <c r="C830" s="7"/>
      <c r="D830" s="120"/>
      <c r="E830" s="7"/>
      <c r="F830" s="7"/>
      <c r="G830" s="219"/>
      <c r="H830" s="7"/>
      <c r="I830" s="7"/>
      <c r="J830" s="9"/>
      <c r="K830" s="843"/>
      <c r="L830" s="838"/>
      <c r="M830" s="428"/>
      <c r="N830" s="429"/>
      <c r="O830" s="430"/>
      <c r="P830" s="422" t="str">
        <f t="shared" si="413"/>
        <v/>
      </c>
      <c r="Q830" s="422" t="str">
        <f t="shared" si="414"/>
        <v/>
      </c>
      <c r="R830" s="423" t="str">
        <f t="shared" si="415"/>
        <v/>
      </c>
      <c r="S830" s="424" t="str">
        <f t="shared" si="416"/>
        <v/>
      </c>
      <c r="T830" s="425" t="str">
        <f t="shared" si="417"/>
        <v/>
      </c>
      <c r="U830" s="425" t="str">
        <f t="shared" si="418"/>
        <v/>
      </c>
      <c r="V830" s="426" t="str">
        <f t="shared" si="419"/>
        <v/>
      </c>
      <c r="W830" s="38"/>
      <c r="X830" s="29" t="str">
        <f t="shared" si="400"/>
        <v/>
      </c>
      <c r="Y830" s="6" t="e">
        <f t="shared" si="401"/>
        <v>#N/A</v>
      </c>
      <c r="Z830" s="6" t="e">
        <f t="shared" si="402"/>
        <v>#N/A</v>
      </c>
      <c r="AA830" s="6" t="e">
        <f t="shared" si="403"/>
        <v>#N/A</v>
      </c>
      <c r="AB830" s="6" t="str">
        <f t="shared" si="404"/>
        <v/>
      </c>
      <c r="AC830" s="10">
        <f t="shared" si="405"/>
        <v>1</v>
      </c>
      <c r="AD830" s="6" t="e">
        <f t="shared" si="420"/>
        <v>#N/A</v>
      </c>
      <c r="AE830" s="6" t="e">
        <f t="shared" si="421"/>
        <v>#N/A</v>
      </c>
      <c r="AF830" s="6" t="e">
        <f t="shared" si="406"/>
        <v>#N/A</v>
      </c>
      <c r="AG830" s="6" t="e">
        <f t="shared" si="422"/>
        <v>#N/A</v>
      </c>
      <c r="AH830" s="11" t="str">
        <f t="shared" si="407"/>
        <v xml:space="preserve"> </v>
      </c>
      <c r="AI830" s="6" t="e">
        <f t="shared" si="423"/>
        <v>#N/A</v>
      </c>
      <c r="AJ830" s="6" t="e">
        <f t="shared" si="408"/>
        <v>#N/A</v>
      </c>
      <c r="AK830" s="6" t="e">
        <f t="shared" si="424"/>
        <v>#N/A</v>
      </c>
      <c r="AL830" s="6" t="e">
        <f t="shared" si="395"/>
        <v>#N/A</v>
      </c>
      <c r="AM830" s="6" t="e">
        <f t="shared" si="409"/>
        <v>#N/A</v>
      </c>
      <c r="AN830" s="6" t="e">
        <f t="shared" si="425"/>
        <v>#N/A</v>
      </c>
      <c r="AO830" s="6" t="e">
        <f t="shared" si="396"/>
        <v>#N/A</v>
      </c>
      <c r="AP830" s="6" t="e">
        <f t="shared" si="397"/>
        <v>#N/A</v>
      </c>
      <c r="AQ830" s="6" t="e">
        <f t="shared" si="398"/>
        <v>#N/A</v>
      </c>
      <c r="AR830" s="6">
        <f t="shared" si="410"/>
        <v>0</v>
      </c>
      <c r="AS830" s="6" t="e">
        <f t="shared" si="426"/>
        <v>#N/A</v>
      </c>
      <c r="AT830" s="6" t="str">
        <f t="shared" si="411"/>
        <v/>
      </c>
      <c r="AU830" s="6" t="str">
        <f t="shared" si="412"/>
        <v/>
      </c>
      <c r="AV830" s="6" t="str">
        <f t="shared" si="399"/>
        <v/>
      </c>
      <c r="AW830" s="103"/>
      <c r="BC830" s="3"/>
    </row>
    <row r="831" spans="1:55" s="12" customFormat="1" ht="13.5" customHeight="1" x14ac:dyDescent="0.2">
      <c r="A831" s="163">
        <v>816</v>
      </c>
      <c r="B831" s="7"/>
      <c r="C831" s="7"/>
      <c r="D831" s="120"/>
      <c r="E831" s="7"/>
      <c r="F831" s="7"/>
      <c r="G831" s="219"/>
      <c r="H831" s="7"/>
      <c r="I831" s="7"/>
      <c r="J831" s="9"/>
      <c r="K831" s="843"/>
      <c r="L831" s="838"/>
      <c r="M831" s="428"/>
      <c r="N831" s="429"/>
      <c r="O831" s="430"/>
      <c r="P831" s="422" t="str">
        <f t="shared" si="413"/>
        <v/>
      </c>
      <c r="Q831" s="422" t="str">
        <f t="shared" si="414"/>
        <v/>
      </c>
      <c r="R831" s="423" t="str">
        <f t="shared" si="415"/>
        <v/>
      </c>
      <c r="S831" s="424" t="str">
        <f t="shared" si="416"/>
        <v/>
      </c>
      <c r="T831" s="425" t="str">
        <f t="shared" si="417"/>
        <v/>
      </c>
      <c r="U831" s="425" t="str">
        <f t="shared" si="418"/>
        <v/>
      </c>
      <c r="V831" s="426" t="str">
        <f t="shared" si="419"/>
        <v/>
      </c>
      <c r="W831" s="38"/>
      <c r="X831" s="29" t="str">
        <f t="shared" si="400"/>
        <v/>
      </c>
      <c r="Y831" s="6" t="e">
        <f t="shared" si="401"/>
        <v>#N/A</v>
      </c>
      <c r="Z831" s="6" t="e">
        <f t="shared" si="402"/>
        <v>#N/A</v>
      </c>
      <c r="AA831" s="6" t="e">
        <f t="shared" si="403"/>
        <v>#N/A</v>
      </c>
      <c r="AB831" s="6" t="str">
        <f t="shared" si="404"/>
        <v/>
      </c>
      <c r="AC831" s="10">
        <f t="shared" si="405"/>
        <v>1</v>
      </c>
      <c r="AD831" s="6" t="e">
        <f t="shared" si="420"/>
        <v>#N/A</v>
      </c>
      <c r="AE831" s="6" t="e">
        <f t="shared" si="421"/>
        <v>#N/A</v>
      </c>
      <c r="AF831" s="6" t="e">
        <f t="shared" si="406"/>
        <v>#N/A</v>
      </c>
      <c r="AG831" s="6" t="e">
        <f t="shared" si="422"/>
        <v>#N/A</v>
      </c>
      <c r="AH831" s="11" t="str">
        <f t="shared" si="407"/>
        <v xml:space="preserve"> </v>
      </c>
      <c r="AI831" s="6" t="e">
        <f t="shared" si="423"/>
        <v>#N/A</v>
      </c>
      <c r="AJ831" s="6" t="e">
        <f t="shared" si="408"/>
        <v>#N/A</v>
      </c>
      <c r="AK831" s="6" t="e">
        <f t="shared" si="424"/>
        <v>#N/A</v>
      </c>
      <c r="AL831" s="6" t="e">
        <f t="shared" si="395"/>
        <v>#N/A</v>
      </c>
      <c r="AM831" s="6" t="e">
        <f t="shared" si="409"/>
        <v>#N/A</v>
      </c>
      <c r="AN831" s="6" t="e">
        <f t="shared" si="425"/>
        <v>#N/A</v>
      </c>
      <c r="AO831" s="6" t="e">
        <f t="shared" si="396"/>
        <v>#N/A</v>
      </c>
      <c r="AP831" s="6" t="e">
        <f t="shared" si="397"/>
        <v>#N/A</v>
      </c>
      <c r="AQ831" s="6" t="e">
        <f t="shared" si="398"/>
        <v>#N/A</v>
      </c>
      <c r="AR831" s="6">
        <f t="shared" si="410"/>
        <v>0</v>
      </c>
      <c r="AS831" s="6" t="e">
        <f t="shared" si="426"/>
        <v>#N/A</v>
      </c>
      <c r="AT831" s="6" t="str">
        <f t="shared" si="411"/>
        <v/>
      </c>
      <c r="AU831" s="6" t="str">
        <f t="shared" si="412"/>
        <v/>
      </c>
      <c r="AV831" s="6" t="str">
        <f t="shared" si="399"/>
        <v/>
      </c>
      <c r="AW831" s="103"/>
      <c r="BC831" s="3"/>
    </row>
    <row r="832" spans="1:55" s="12" customFormat="1" ht="13.5" customHeight="1" x14ac:dyDescent="0.2">
      <c r="A832" s="163">
        <v>817</v>
      </c>
      <c r="B832" s="7"/>
      <c r="C832" s="7"/>
      <c r="D832" s="120"/>
      <c r="E832" s="7"/>
      <c r="F832" s="7"/>
      <c r="G832" s="219"/>
      <c r="H832" s="7"/>
      <c r="I832" s="7"/>
      <c r="J832" s="9"/>
      <c r="K832" s="843"/>
      <c r="L832" s="838"/>
      <c r="M832" s="428"/>
      <c r="N832" s="429"/>
      <c r="O832" s="430"/>
      <c r="P832" s="422" t="str">
        <f t="shared" si="413"/>
        <v/>
      </c>
      <c r="Q832" s="422" t="str">
        <f t="shared" si="414"/>
        <v/>
      </c>
      <c r="R832" s="423" t="str">
        <f t="shared" si="415"/>
        <v/>
      </c>
      <c r="S832" s="424" t="str">
        <f t="shared" si="416"/>
        <v/>
      </c>
      <c r="T832" s="425" t="str">
        <f t="shared" si="417"/>
        <v/>
      </c>
      <c r="U832" s="425" t="str">
        <f t="shared" si="418"/>
        <v/>
      </c>
      <c r="V832" s="426" t="str">
        <f t="shared" si="419"/>
        <v/>
      </c>
      <c r="W832" s="38"/>
      <c r="X832" s="29" t="str">
        <f t="shared" si="400"/>
        <v/>
      </c>
      <c r="Y832" s="6" t="e">
        <f t="shared" si="401"/>
        <v>#N/A</v>
      </c>
      <c r="Z832" s="6" t="e">
        <f t="shared" si="402"/>
        <v>#N/A</v>
      </c>
      <c r="AA832" s="6" t="e">
        <f t="shared" si="403"/>
        <v>#N/A</v>
      </c>
      <c r="AB832" s="6" t="str">
        <f t="shared" si="404"/>
        <v/>
      </c>
      <c r="AC832" s="10">
        <f t="shared" si="405"/>
        <v>1</v>
      </c>
      <c r="AD832" s="6" t="e">
        <f t="shared" si="420"/>
        <v>#N/A</v>
      </c>
      <c r="AE832" s="6" t="e">
        <f t="shared" si="421"/>
        <v>#N/A</v>
      </c>
      <c r="AF832" s="6" t="e">
        <f t="shared" si="406"/>
        <v>#N/A</v>
      </c>
      <c r="AG832" s="6" t="e">
        <f t="shared" si="422"/>
        <v>#N/A</v>
      </c>
      <c r="AH832" s="11" t="str">
        <f t="shared" si="407"/>
        <v xml:space="preserve"> </v>
      </c>
      <c r="AI832" s="6" t="e">
        <f t="shared" si="423"/>
        <v>#N/A</v>
      </c>
      <c r="AJ832" s="6" t="e">
        <f t="shared" si="408"/>
        <v>#N/A</v>
      </c>
      <c r="AK832" s="6" t="e">
        <f t="shared" si="424"/>
        <v>#N/A</v>
      </c>
      <c r="AL832" s="6" t="e">
        <f t="shared" si="395"/>
        <v>#N/A</v>
      </c>
      <c r="AM832" s="6" t="e">
        <f t="shared" si="409"/>
        <v>#N/A</v>
      </c>
      <c r="AN832" s="6" t="e">
        <f t="shared" si="425"/>
        <v>#N/A</v>
      </c>
      <c r="AO832" s="6" t="e">
        <f t="shared" si="396"/>
        <v>#N/A</v>
      </c>
      <c r="AP832" s="6" t="e">
        <f t="shared" si="397"/>
        <v>#N/A</v>
      </c>
      <c r="AQ832" s="6" t="e">
        <f t="shared" si="398"/>
        <v>#N/A</v>
      </c>
      <c r="AR832" s="6">
        <f t="shared" si="410"/>
        <v>0</v>
      </c>
      <c r="AS832" s="6" t="e">
        <f t="shared" si="426"/>
        <v>#N/A</v>
      </c>
      <c r="AT832" s="6" t="str">
        <f t="shared" si="411"/>
        <v/>
      </c>
      <c r="AU832" s="6" t="str">
        <f t="shared" si="412"/>
        <v/>
      </c>
      <c r="AV832" s="6" t="str">
        <f t="shared" si="399"/>
        <v/>
      </c>
      <c r="AW832" s="103"/>
      <c r="BC832" s="3"/>
    </row>
    <row r="833" spans="1:55" s="12" customFormat="1" ht="13.5" customHeight="1" x14ac:dyDescent="0.2">
      <c r="A833" s="163">
        <v>818</v>
      </c>
      <c r="B833" s="7"/>
      <c r="C833" s="7"/>
      <c r="D833" s="120"/>
      <c r="E833" s="7"/>
      <c r="F833" s="7"/>
      <c r="G833" s="219"/>
      <c r="H833" s="7"/>
      <c r="I833" s="7"/>
      <c r="J833" s="9"/>
      <c r="K833" s="843"/>
      <c r="L833" s="838"/>
      <c r="M833" s="428"/>
      <c r="N833" s="429"/>
      <c r="O833" s="430"/>
      <c r="P833" s="422" t="str">
        <f t="shared" si="413"/>
        <v/>
      </c>
      <c r="Q833" s="422" t="str">
        <f t="shared" si="414"/>
        <v/>
      </c>
      <c r="R833" s="423" t="str">
        <f t="shared" si="415"/>
        <v/>
      </c>
      <c r="S833" s="424" t="str">
        <f t="shared" si="416"/>
        <v/>
      </c>
      <c r="T833" s="425" t="str">
        <f t="shared" si="417"/>
        <v/>
      </c>
      <c r="U833" s="425" t="str">
        <f t="shared" si="418"/>
        <v/>
      </c>
      <c r="V833" s="426" t="str">
        <f t="shared" si="419"/>
        <v/>
      </c>
      <c r="W833" s="38"/>
      <c r="X833" s="29" t="str">
        <f t="shared" si="400"/>
        <v/>
      </c>
      <c r="Y833" s="6" t="e">
        <f t="shared" si="401"/>
        <v>#N/A</v>
      </c>
      <c r="Z833" s="6" t="e">
        <f t="shared" si="402"/>
        <v>#N/A</v>
      </c>
      <c r="AA833" s="6" t="e">
        <f t="shared" si="403"/>
        <v>#N/A</v>
      </c>
      <c r="AB833" s="6" t="str">
        <f t="shared" si="404"/>
        <v/>
      </c>
      <c r="AC833" s="10">
        <f t="shared" si="405"/>
        <v>1</v>
      </c>
      <c r="AD833" s="6" t="e">
        <f t="shared" si="420"/>
        <v>#N/A</v>
      </c>
      <c r="AE833" s="6" t="e">
        <f t="shared" si="421"/>
        <v>#N/A</v>
      </c>
      <c r="AF833" s="6" t="e">
        <f t="shared" si="406"/>
        <v>#N/A</v>
      </c>
      <c r="AG833" s="6" t="e">
        <f t="shared" si="422"/>
        <v>#N/A</v>
      </c>
      <c r="AH833" s="11" t="str">
        <f t="shared" si="407"/>
        <v xml:space="preserve"> </v>
      </c>
      <c r="AI833" s="6" t="e">
        <f t="shared" si="423"/>
        <v>#N/A</v>
      </c>
      <c r="AJ833" s="6" t="e">
        <f t="shared" si="408"/>
        <v>#N/A</v>
      </c>
      <c r="AK833" s="6" t="e">
        <f t="shared" si="424"/>
        <v>#N/A</v>
      </c>
      <c r="AL833" s="6" t="e">
        <f t="shared" ref="AL833:AL896" si="427">VLOOKUP(AE833,$BT$17:$BX$21,2,FALSE)</f>
        <v>#N/A</v>
      </c>
      <c r="AM833" s="6" t="e">
        <f t="shared" si="409"/>
        <v>#N/A</v>
      </c>
      <c r="AN833" s="6" t="e">
        <f t="shared" si="425"/>
        <v>#N/A</v>
      </c>
      <c r="AO833" s="6" t="e">
        <f t="shared" ref="AO833:AO896" si="428">VLOOKUP(AE833,$BT$17:$BX$21,3,FALSE)</f>
        <v>#N/A</v>
      </c>
      <c r="AP833" s="6" t="e">
        <f t="shared" ref="AP833:AP896" si="429">VLOOKUP(AE833,$BT$17:$BX$21,4,FALSE)</f>
        <v>#N/A</v>
      </c>
      <c r="AQ833" s="6" t="e">
        <f t="shared" ref="AQ833:AQ896" si="430">VLOOKUP(AE833,$BT$17:$BX$21,5,FALSE)</f>
        <v>#N/A</v>
      </c>
      <c r="AR833" s="6">
        <f t="shared" si="410"/>
        <v>0</v>
      </c>
      <c r="AS833" s="6" t="e">
        <f t="shared" si="426"/>
        <v>#N/A</v>
      </c>
      <c r="AT833" s="6" t="str">
        <f t="shared" si="411"/>
        <v/>
      </c>
      <c r="AU833" s="6" t="str">
        <f t="shared" si="412"/>
        <v/>
      </c>
      <c r="AV833" s="6" t="str">
        <f t="shared" ref="AV833:AV896" si="431">IF(AT833=AU833,"",1)</f>
        <v/>
      </c>
      <c r="AW833" s="103"/>
      <c r="BC833" s="3"/>
    </row>
    <row r="834" spans="1:55" s="12" customFormat="1" ht="13.5" customHeight="1" x14ac:dyDescent="0.2">
      <c r="A834" s="163">
        <v>819</v>
      </c>
      <c r="B834" s="7"/>
      <c r="C834" s="7"/>
      <c r="D834" s="120"/>
      <c r="E834" s="7"/>
      <c r="F834" s="7"/>
      <c r="G834" s="219"/>
      <c r="H834" s="7"/>
      <c r="I834" s="7"/>
      <c r="J834" s="9"/>
      <c r="K834" s="843"/>
      <c r="L834" s="838"/>
      <c r="M834" s="428"/>
      <c r="N834" s="429"/>
      <c r="O834" s="430"/>
      <c r="P834" s="422" t="str">
        <f t="shared" si="413"/>
        <v/>
      </c>
      <c r="Q834" s="422" t="str">
        <f t="shared" si="414"/>
        <v/>
      </c>
      <c r="R834" s="423" t="str">
        <f t="shared" si="415"/>
        <v/>
      </c>
      <c r="S834" s="424" t="str">
        <f t="shared" si="416"/>
        <v/>
      </c>
      <c r="T834" s="425" t="str">
        <f t="shared" si="417"/>
        <v/>
      </c>
      <c r="U834" s="425" t="str">
        <f t="shared" si="418"/>
        <v/>
      </c>
      <c r="V834" s="426" t="str">
        <f t="shared" si="419"/>
        <v/>
      </c>
      <c r="W834" s="38"/>
      <c r="X834" s="29" t="str">
        <f t="shared" si="400"/>
        <v/>
      </c>
      <c r="Y834" s="6" t="e">
        <f t="shared" si="401"/>
        <v>#N/A</v>
      </c>
      <c r="Z834" s="6" t="e">
        <f t="shared" si="402"/>
        <v>#N/A</v>
      </c>
      <c r="AA834" s="6" t="e">
        <f t="shared" si="403"/>
        <v>#N/A</v>
      </c>
      <c r="AB834" s="6" t="str">
        <f t="shared" si="404"/>
        <v/>
      </c>
      <c r="AC834" s="10">
        <f t="shared" si="405"/>
        <v>1</v>
      </c>
      <c r="AD834" s="6" t="e">
        <f t="shared" si="420"/>
        <v>#N/A</v>
      </c>
      <c r="AE834" s="6" t="e">
        <f t="shared" si="421"/>
        <v>#N/A</v>
      </c>
      <c r="AF834" s="6" t="e">
        <f t="shared" si="406"/>
        <v>#N/A</v>
      </c>
      <c r="AG834" s="6" t="e">
        <f t="shared" si="422"/>
        <v>#N/A</v>
      </c>
      <c r="AH834" s="11" t="str">
        <f t="shared" si="407"/>
        <v xml:space="preserve"> </v>
      </c>
      <c r="AI834" s="6" t="e">
        <f t="shared" si="423"/>
        <v>#N/A</v>
      </c>
      <c r="AJ834" s="6" t="e">
        <f t="shared" si="408"/>
        <v>#N/A</v>
      </c>
      <c r="AK834" s="6" t="e">
        <f t="shared" si="424"/>
        <v>#N/A</v>
      </c>
      <c r="AL834" s="6" t="e">
        <f t="shared" si="427"/>
        <v>#N/A</v>
      </c>
      <c r="AM834" s="6" t="e">
        <f t="shared" si="409"/>
        <v>#N/A</v>
      </c>
      <c r="AN834" s="6" t="e">
        <f t="shared" si="425"/>
        <v>#N/A</v>
      </c>
      <c r="AO834" s="6" t="e">
        <f t="shared" si="428"/>
        <v>#N/A</v>
      </c>
      <c r="AP834" s="6" t="e">
        <f t="shared" si="429"/>
        <v>#N/A</v>
      </c>
      <c r="AQ834" s="6" t="e">
        <f t="shared" si="430"/>
        <v>#N/A</v>
      </c>
      <c r="AR834" s="6">
        <f t="shared" si="410"/>
        <v>0</v>
      </c>
      <c r="AS834" s="6" t="e">
        <f t="shared" si="426"/>
        <v>#N/A</v>
      </c>
      <c r="AT834" s="6" t="str">
        <f t="shared" si="411"/>
        <v/>
      </c>
      <c r="AU834" s="6" t="str">
        <f t="shared" si="412"/>
        <v/>
      </c>
      <c r="AV834" s="6" t="str">
        <f t="shared" si="431"/>
        <v/>
      </c>
      <c r="AW834" s="103"/>
      <c r="BC834" s="3"/>
    </row>
    <row r="835" spans="1:55" s="12" customFormat="1" ht="13.5" customHeight="1" x14ac:dyDescent="0.2">
      <c r="A835" s="163">
        <v>820</v>
      </c>
      <c r="B835" s="7"/>
      <c r="C835" s="7"/>
      <c r="D835" s="120"/>
      <c r="E835" s="7"/>
      <c r="F835" s="7"/>
      <c r="G835" s="219"/>
      <c r="H835" s="7"/>
      <c r="I835" s="7"/>
      <c r="J835" s="9"/>
      <c r="K835" s="843"/>
      <c r="L835" s="838"/>
      <c r="M835" s="428"/>
      <c r="N835" s="429"/>
      <c r="O835" s="430"/>
      <c r="P835" s="422" t="str">
        <f t="shared" si="413"/>
        <v/>
      </c>
      <c r="Q835" s="422" t="str">
        <f t="shared" si="414"/>
        <v/>
      </c>
      <c r="R835" s="423" t="str">
        <f t="shared" si="415"/>
        <v/>
      </c>
      <c r="S835" s="424" t="str">
        <f t="shared" si="416"/>
        <v/>
      </c>
      <c r="T835" s="425" t="str">
        <f t="shared" si="417"/>
        <v/>
      </c>
      <c r="U835" s="425" t="str">
        <f t="shared" si="418"/>
        <v/>
      </c>
      <c r="V835" s="426" t="str">
        <f t="shared" si="419"/>
        <v/>
      </c>
      <c r="W835" s="38"/>
      <c r="X835" s="29" t="str">
        <f t="shared" si="400"/>
        <v/>
      </c>
      <c r="Y835" s="6" t="e">
        <f t="shared" si="401"/>
        <v>#N/A</v>
      </c>
      <c r="Z835" s="6" t="e">
        <f t="shared" si="402"/>
        <v>#N/A</v>
      </c>
      <c r="AA835" s="6" t="e">
        <f t="shared" si="403"/>
        <v>#N/A</v>
      </c>
      <c r="AB835" s="6" t="str">
        <f t="shared" si="404"/>
        <v/>
      </c>
      <c r="AC835" s="10">
        <f t="shared" si="405"/>
        <v>1</v>
      </c>
      <c r="AD835" s="6" t="e">
        <f t="shared" si="420"/>
        <v>#N/A</v>
      </c>
      <c r="AE835" s="6" t="e">
        <f t="shared" si="421"/>
        <v>#N/A</v>
      </c>
      <c r="AF835" s="6" t="e">
        <f t="shared" si="406"/>
        <v>#N/A</v>
      </c>
      <c r="AG835" s="6" t="e">
        <f t="shared" si="422"/>
        <v>#N/A</v>
      </c>
      <c r="AH835" s="11" t="str">
        <f t="shared" si="407"/>
        <v xml:space="preserve"> </v>
      </c>
      <c r="AI835" s="6" t="e">
        <f t="shared" si="423"/>
        <v>#N/A</v>
      </c>
      <c r="AJ835" s="6" t="e">
        <f t="shared" si="408"/>
        <v>#N/A</v>
      </c>
      <c r="AK835" s="6" t="e">
        <f t="shared" si="424"/>
        <v>#N/A</v>
      </c>
      <c r="AL835" s="6" t="e">
        <f t="shared" si="427"/>
        <v>#N/A</v>
      </c>
      <c r="AM835" s="6" t="e">
        <f t="shared" si="409"/>
        <v>#N/A</v>
      </c>
      <c r="AN835" s="6" t="e">
        <f t="shared" si="425"/>
        <v>#N/A</v>
      </c>
      <c r="AO835" s="6" t="e">
        <f t="shared" si="428"/>
        <v>#N/A</v>
      </c>
      <c r="AP835" s="6" t="e">
        <f t="shared" si="429"/>
        <v>#N/A</v>
      </c>
      <c r="AQ835" s="6" t="e">
        <f t="shared" si="430"/>
        <v>#N/A</v>
      </c>
      <c r="AR835" s="6">
        <f t="shared" si="410"/>
        <v>0</v>
      </c>
      <c r="AS835" s="6" t="e">
        <f t="shared" si="426"/>
        <v>#N/A</v>
      </c>
      <c r="AT835" s="6" t="str">
        <f t="shared" si="411"/>
        <v/>
      </c>
      <c r="AU835" s="6" t="str">
        <f t="shared" si="412"/>
        <v/>
      </c>
      <c r="AV835" s="6" t="str">
        <f t="shared" si="431"/>
        <v/>
      </c>
      <c r="AW835" s="103"/>
      <c r="BC835" s="3"/>
    </row>
    <row r="836" spans="1:55" s="12" customFormat="1" ht="13.5" customHeight="1" x14ac:dyDescent="0.2">
      <c r="A836" s="163">
        <v>821</v>
      </c>
      <c r="B836" s="7"/>
      <c r="C836" s="7"/>
      <c r="D836" s="120"/>
      <c r="E836" s="7"/>
      <c r="F836" s="7"/>
      <c r="G836" s="219"/>
      <c r="H836" s="7"/>
      <c r="I836" s="7"/>
      <c r="J836" s="9"/>
      <c r="K836" s="843"/>
      <c r="L836" s="838"/>
      <c r="M836" s="428"/>
      <c r="N836" s="429"/>
      <c r="O836" s="430"/>
      <c r="P836" s="422" t="str">
        <f t="shared" si="413"/>
        <v/>
      </c>
      <c r="Q836" s="422" t="str">
        <f t="shared" si="414"/>
        <v/>
      </c>
      <c r="R836" s="423" t="str">
        <f t="shared" si="415"/>
        <v/>
      </c>
      <c r="S836" s="424" t="str">
        <f t="shared" si="416"/>
        <v/>
      </c>
      <c r="T836" s="425" t="str">
        <f t="shared" si="417"/>
        <v/>
      </c>
      <c r="U836" s="425" t="str">
        <f t="shared" si="418"/>
        <v/>
      </c>
      <c r="V836" s="426" t="str">
        <f t="shared" si="419"/>
        <v/>
      </c>
      <c r="W836" s="38"/>
      <c r="X836" s="29" t="str">
        <f t="shared" si="400"/>
        <v/>
      </c>
      <c r="Y836" s="6" t="e">
        <f t="shared" si="401"/>
        <v>#N/A</v>
      </c>
      <c r="Z836" s="6" t="e">
        <f t="shared" si="402"/>
        <v>#N/A</v>
      </c>
      <c r="AA836" s="6" t="e">
        <f t="shared" si="403"/>
        <v>#N/A</v>
      </c>
      <c r="AB836" s="6" t="str">
        <f t="shared" si="404"/>
        <v/>
      </c>
      <c r="AC836" s="10">
        <f t="shared" si="405"/>
        <v>1</v>
      </c>
      <c r="AD836" s="6" t="e">
        <f t="shared" si="420"/>
        <v>#N/A</v>
      </c>
      <c r="AE836" s="6" t="e">
        <f t="shared" si="421"/>
        <v>#N/A</v>
      </c>
      <c r="AF836" s="6" t="e">
        <f t="shared" si="406"/>
        <v>#N/A</v>
      </c>
      <c r="AG836" s="6" t="e">
        <f t="shared" si="422"/>
        <v>#N/A</v>
      </c>
      <c r="AH836" s="11" t="str">
        <f t="shared" si="407"/>
        <v xml:space="preserve"> </v>
      </c>
      <c r="AI836" s="6" t="e">
        <f t="shared" si="423"/>
        <v>#N/A</v>
      </c>
      <c r="AJ836" s="6" t="e">
        <f t="shared" si="408"/>
        <v>#N/A</v>
      </c>
      <c r="AK836" s="6" t="e">
        <f t="shared" si="424"/>
        <v>#N/A</v>
      </c>
      <c r="AL836" s="6" t="e">
        <f t="shared" si="427"/>
        <v>#N/A</v>
      </c>
      <c r="AM836" s="6" t="e">
        <f t="shared" si="409"/>
        <v>#N/A</v>
      </c>
      <c r="AN836" s="6" t="e">
        <f t="shared" si="425"/>
        <v>#N/A</v>
      </c>
      <c r="AO836" s="6" t="e">
        <f t="shared" si="428"/>
        <v>#N/A</v>
      </c>
      <c r="AP836" s="6" t="e">
        <f t="shared" si="429"/>
        <v>#N/A</v>
      </c>
      <c r="AQ836" s="6" t="e">
        <f t="shared" si="430"/>
        <v>#N/A</v>
      </c>
      <c r="AR836" s="6">
        <f t="shared" si="410"/>
        <v>0</v>
      </c>
      <c r="AS836" s="6" t="e">
        <f t="shared" si="426"/>
        <v>#N/A</v>
      </c>
      <c r="AT836" s="6" t="str">
        <f t="shared" si="411"/>
        <v/>
      </c>
      <c r="AU836" s="6" t="str">
        <f t="shared" si="412"/>
        <v/>
      </c>
      <c r="AV836" s="6" t="str">
        <f t="shared" si="431"/>
        <v/>
      </c>
      <c r="AW836" s="103"/>
      <c r="BC836" s="3"/>
    </row>
    <row r="837" spans="1:55" s="12" customFormat="1" ht="13.5" customHeight="1" x14ac:dyDescent="0.2">
      <c r="A837" s="163">
        <v>822</v>
      </c>
      <c r="B837" s="7"/>
      <c r="C837" s="7"/>
      <c r="D837" s="120"/>
      <c r="E837" s="7"/>
      <c r="F837" s="7"/>
      <c r="G837" s="219"/>
      <c r="H837" s="7"/>
      <c r="I837" s="7"/>
      <c r="J837" s="9"/>
      <c r="K837" s="843"/>
      <c r="L837" s="838"/>
      <c r="M837" s="428"/>
      <c r="N837" s="429"/>
      <c r="O837" s="430"/>
      <c r="P837" s="422" t="str">
        <f t="shared" si="413"/>
        <v/>
      </c>
      <c r="Q837" s="422" t="str">
        <f t="shared" si="414"/>
        <v/>
      </c>
      <c r="R837" s="423" t="str">
        <f t="shared" si="415"/>
        <v/>
      </c>
      <c r="S837" s="424" t="str">
        <f t="shared" si="416"/>
        <v/>
      </c>
      <c r="T837" s="425" t="str">
        <f t="shared" si="417"/>
        <v/>
      </c>
      <c r="U837" s="425" t="str">
        <f t="shared" si="418"/>
        <v/>
      </c>
      <c r="V837" s="426" t="str">
        <f t="shared" si="419"/>
        <v/>
      </c>
      <c r="W837" s="38"/>
      <c r="X837" s="29" t="str">
        <f t="shared" si="400"/>
        <v/>
      </c>
      <c r="Y837" s="6" t="e">
        <f t="shared" si="401"/>
        <v>#N/A</v>
      </c>
      <c r="Z837" s="6" t="e">
        <f t="shared" si="402"/>
        <v>#N/A</v>
      </c>
      <c r="AA837" s="6" t="e">
        <f t="shared" si="403"/>
        <v>#N/A</v>
      </c>
      <c r="AB837" s="6" t="str">
        <f t="shared" si="404"/>
        <v/>
      </c>
      <c r="AC837" s="10">
        <f t="shared" si="405"/>
        <v>1</v>
      </c>
      <c r="AD837" s="6" t="e">
        <f t="shared" si="420"/>
        <v>#N/A</v>
      </c>
      <c r="AE837" s="6" t="e">
        <f t="shared" si="421"/>
        <v>#N/A</v>
      </c>
      <c r="AF837" s="6" t="e">
        <f t="shared" si="406"/>
        <v>#N/A</v>
      </c>
      <c r="AG837" s="6" t="e">
        <f t="shared" si="422"/>
        <v>#N/A</v>
      </c>
      <c r="AH837" s="11" t="str">
        <f t="shared" si="407"/>
        <v xml:space="preserve"> </v>
      </c>
      <c r="AI837" s="6" t="e">
        <f t="shared" si="423"/>
        <v>#N/A</v>
      </c>
      <c r="AJ837" s="6" t="e">
        <f t="shared" si="408"/>
        <v>#N/A</v>
      </c>
      <c r="AK837" s="6" t="e">
        <f t="shared" si="424"/>
        <v>#N/A</v>
      </c>
      <c r="AL837" s="6" t="e">
        <f t="shared" si="427"/>
        <v>#N/A</v>
      </c>
      <c r="AM837" s="6" t="e">
        <f t="shared" si="409"/>
        <v>#N/A</v>
      </c>
      <c r="AN837" s="6" t="e">
        <f t="shared" si="425"/>
        <v>#N/A</v>
      </c>
      <c r="AO837" s="6" t="e">
        <f t="shared" si="428"/>
        <v>#N/A</v>
      </c>
      <c r="AP837" s="6" t="e">
        <f t="shared" si="429"/>
        <v>#N/A</v>
      </c>
      <c r="AQ837" s="6" t="e">
        <f t="shared" si="430"/>
        <v>#N/A</v>
      </c>
      <c r="AR837" s="6">
        <f t="shared" si="410"/>
        <v>0</v>
      </c>
      <c r="AS837" s="6" t="e">
        <f t="shared" si="426"/>
        <v>#N/A</v>
      </c>
      <c r="AT837" s="6" t="str">
        <f t="shared" si="411"/>
        <v/>
      </c>
      <c r="AU837" s="6" t="str">
        <f t="shared" si="412"/>
        <v/>
      </c>
      <c r="AV837" s="6" t="str">
        <f t="shared" si="431"/>
        <v/>
      </c>
      <c r="AW837" s="103"/>
      <c r="BC837" s="3"/>
    </row>
    <row r="838" spans="1:55" s="12" customFormat="1" ht="13.5" customHeight="1" x14ac:dyDescent="0.2">
      <c r="A838" s="163">
        <v>823</v>
      </c>
      <c r="B838" s="7"/>
      <c r="C838" s="7"/>
      <c r="D838" s="120"/>
      <c r="E838" s="7"/>
      <c r="F838" s="7"/>
      <c r="G838" s="219"/>
      <c r="H838" s="7"/>
      <c r="I838" s="7"/>
      <c r="J838" s="9"/>
      <c r="K838" s="843"/>
      <c r="L838" s="838"/>
      <c r="M838" s="428"/>
      <c r="N838" s="429"/>
      <c r="O838" s="430"/>
      <c r="P838" s="422" t="str">
        <f t="shared" si="413"/>
        <v/>
      </c>
      <c r="Q838" s="422" t="str">
        <f t="shared" si="414"/>
        <v/>
      </c>
      <c r="R838" s="423" t="str">
        <f t="shared" si="415"/>
        <v/>
      </c>
      <c r="S838" s="424" t="str">
        <f t="shared" si="416"/>
        <v/>
      </c>
      <c r="T838" s="425" t="str">
        <f t="shared" si="417"/>
        <v/>
      </c>
      <c r="U838" s="425" t="str">
        <f t="shared" si="418"/>
        <v/>
      </c>
      <c r="V838" s="426" t="str">
        <f t="shared" si="419"/>
        <v/>
      </c>
      <c r="W838" s="38"/>
      <c r="X838" s="29" t="str">
        <f t="shared" si="400"/>
        <v/>
      </c>
      <c r="Y838" s="6" t="e">
        <f t="shared" si="401"/>
        <v>#N/A</v>
      </c>
      <c r="Z838" s="6" t="e">
        <f t="shared" si="402"/>
        <v>#N/A</v>
      </c>
      <c r="AA838" s="6" t="e">
        <f t="shared" si="403"/>
        <v>#N/A</v>
      </c>
      <c r="AB838" s="6" t="str">
        <f t="shared" si="404"/>
        <v/>
      </c>
      <c r="AC838" s="10">
        <f t="shared" si="405"/>
        <v>1</v>
      </c>
      <c r="AD838" s="6" t="e">
        <f t="shared" si="420"/>
        <v>#N/A</v>
      </c>
      <c r="AE838" s="6" t="e">
        <f t="shared" si="421"/>
        <v>#N/A</v>
      </c>
      <c r="AF838" s="6" t="e">
        <f t="shared" si="406"/>
        <v>#N/A</v>
      </c>
      <c r="AG838" s="6" t="e">
        <f t="shared" si="422"/>
        <v>#N/A</v>
      </c>
      <c r="AH838" s="11" t="str">
        <f t="shared" si="407"/>
        <v xml:space="preserve"> </v>
      </c>
      <c r="AI838" s="6" t="e">
        <f t="shared" si="423"/>
        <v>#N/A</v>
      </c>
      <c r="AJ838" s="6" t="e">
        <f t="shared" si="408"/>
        <v>#N/A</v>
      </c>
      <c r="AK838" s="6" t="e">
        <f t="shared" si="424"/>
        <v>#N/A</v>
      </c>
      <c r="AL838" s="6" t="e">
        <f t="shared" si="427"/>
        <v>#N/A</v>
      </c>
      <c r="AM838" s="6" t="e">
        <f t="shared" si="409"/>
        <v>#N/A</v>
      </c>
      <c r="AN838" s="6" t="e">
        <f t="shared" si="425"/>
        <v>#N/A</v>
      </c>
      <c r="AO838" s="6" t="e">
        <f t="shared" si="428"/>
        <v>#N/A</v>
      </c>
      <c r="AP838" s="6" t="e">
        <f t="shared" si="429"/>
        <v>#N/A</v>
      </c>
      <c r="AQ838" s="6" t="e">
        <f t="shared" si="430"/>
        <v>#N/A</v>
      </c>
      <c r="AR838" s="6">
        <f t="shared" si="410"/>
        <v>0</v>
      </c>
      <c r="AS838" s="6" t="e">
        <f t="shared" si="426"/>
        <v>#N/A</v>
      </c>
      <c r="AT838" s="6" t="str">
        <f t="shared" si="411"/>
        <v/>
      </c>
      <c r="AU838" s="6" t="str">
        <f t="shared" si="412"/>
        <v/>
      </c>
      <c r="AV838" s="6" t="str">
        <f t="shared" si="431"/>
        <v/>
      </c>
      <c r="AW838" s="103"/>
      <c r="BC838" s="3"/>
    </row>
    <row r="839" spans="1:55" s="12" customFormat="1" ht="13.5" customHeight="1" x14ac:dyDescent="0.2">
      <c r="A839" s="163">
        <v>824</v>
      </c>
      <c r="B839" s="7"/>
      <c r="C839" s="7"/>
      <c r="D839" s="120"/>
      <c r="E839" s="7"/>
      <c r="F839" s="7"/>
      <c r="G839" s="219"/>
      <c r="H839" s="7"/>
      <c r="I839" s="7"/>
      <c r="J839" s="9"/>
      <c r="K839" s="843"/>
      <c r="L839" s="838"/>
      <c r="M839" s="428"/>
      <c r="N839" s="429"/>
      <c r="O839" s="430"/>
      <c r="P839" s="422" t="str">
        <f t="shared" si="413"/>
        <v/>
      </c>
      <c r="Q839" s="422" t="str">
        <f t="shared" si="414"/>
        <v/>
      </c>
      <c r="R839" s="423" t="str">
        <f t="shared" si="415"/>
        <v/>
      </c>
      <c r="S839" s="424" t="str">
        <f t="shared" si="416"/>
        <v/>
      </c>
      <c r="T839" s="425" t="str">
        <f t="shared" si="417"/>
        <v/>
      </c>
      <c r="U839" s="425" t="str">
        <f t="shared" si="418"/>
        <v/>
      </c>
      <c r="V839" s="426" t="str">
        <f t="shared" si="419"/>
        <v/>
      </c>
      <c r="W839" s="38"/>
      <c r="X839" s="29" t="str">
        <f t="shared" si="400"/>
        <v/>
      </c>
      <c r="Y839" s="6" t="e">
        <f t="shared" si="401"/>
        <v>#N/A</v>
      </c>
      <c r="Z839" s="6" t="e">
        <f t="shared" si="402"/>
        <v>#N/A</v>
      </c>
      <c r="AA839" s="6" t="e">
        <f t="shared" si="403"/>
        <v>#N/A</v>
      </c>
      <c r="AB839" s="6" t="str">
        <f t="shared" si="404"/>
        <v/>
      </c>
      <c r="AC839" s="10">
        <f t="shared" si="405"/>
        <v>1</v>
      </c>
      <c r="AD839" s="6" t="e">
        <f t="shared" si="420"/>
        <v>#N/A</v>
      </c>
      <c r="AE839" s="6" t="e">
        <f t="shared" si="421"/>
        <v>#N/A</v>
      </c>
      <c r="AF839" s="6" t="e">
        <f t="shared" si="406"/>
        <v>#N/A</v>
      </c>
      <c r="AG839" s="6" t="e">
        <f t="shared" si="422"/>
        <v>#N/A</v>
      </c>
      <c r="AH839" s="11" t="str">
        <f t="shared" si="407"/>
        <v xml:space="preserve"> </v>
      </c>
      <c r="AI839" s="6" t="e">
        <f t="shared" si="423"/>
        <v>#N/A</v>
      </c>
      <c r="AJ839" s="6" t="e">
        <f t="shared" si="408"/>
        <v>#N/A</v>
      </c>
      <c r="AK839" s="6" t="e">
        <f t="shared" si="424"/>
        <v>#N/A</v>
      </c>
      <c r="AL839" s="6" t="e">
        <f t="shared" si="427"/>
        <v>#N/A</v>
      </c>
      <c r="AM839" s="6" t="e">
        <f t="shared" si="409"/>
        <v>#N/A</v>
      </c>
      <c r="AN839" s="6" t="e">
        <f t="shared" si="425"/>
        <v>#N/A</v>
      </c>
      <c r="AO839" s="6" t="e">
        <f t="shared" si="428"/>
        <v>#N/A</v>
      </c>
      <c r="AP839" s="6" t="e">
        <f t="shared" si="429"/>
        <v>#N/A</v>
      </c>
      <c r="AQ839" s="6" t="e">
        <f t="shared" si="430"/>
        <v>#N/A</v>
      </c>
      <c r="AR839" s="6">
        <f t="shared" si="410"/>
        <v>0</v>
      </c>
      <c r="AS839" s="6" t="e">
        <f t="shared" si="426"/>
        <v>#N/A</v>
      </c>
      <c r="AT839" s="6" t="str">
        <f t="shared" si="411"/>
        <v/>
      </c>
      <c r="AU839" s="6" t="str">
        <f t="shared" si="412"/>
        <v/>
      </c>
      <c r="AV839" s="6" t="str">
        <f t="shared" si="431"/>
        <v/>
      </c>
      <c r="AW839" s="103"/>
      <c r="BC839" s="3"/>
    </row>
    <row r="840" spans="1:55" s="12" customFormat="1" ht="13.5" customHeight="1" x14ac:dyDescent="0.2">
      <c r="A840" s="163">
        <v>825</v>
      </c>
      <c r="B840" s="7"/>
      <c r="C840" s="7"/>
      <c r="D840" s="120"/>
      <c r="E840" s="7"/>
      <c r="F840" s="7"/>
      <c r="G840" s="219"/>
      <c r="H840" s="7"/>
      <c r="I840" s="7"/>
      <c r="J840" s="9"/>
      <c r="K840" s="843"/>
      <c r="L840" s="838"/>
      <c r="M840" s="428"/>
      <c r="N840" s="429"/>
      <c r="O840" s="430"/>
      <c r="P840" s="422" t="str">
        <f t="shared" si="413"/>
        <v/>
      </c>
      <c r="Q840" s="422" t="str">
        <f t="shared" si="414"/>
        <v/>
      </c>
      <c r="R840" s="423" t="str">
        <f t="shared" si="415"/>
        <v/>
      </c>
      <c r="S840" s="424" t="str">
        <f t="shared" si="416"/>
        <v/>
      </c>
      <c r="T840" s="425" t="str">
        <f t="shared" si="417"/>
        <v/>
      </c>
      <c r="U840" s="425" t="str">
        <f t="shared" si="418"/>
        <v/>
      </c>
      <c r="V840" s="426" t="str">
        <f t="shared" si="419"/>
        <v/>
      </c>
      <c r="W840" s="38"/>
      <c r="X840" s="29" t="str">
        <f t="shared" si="400"/>
        <v/>
      </c>
      <c r="Y840" s="6" t="e">
        <f t="shared" si="401"/>
        <v>#N/A</v>
      </c>
      <c r="Z840" s="6" t="e">
        <f t="shared" si="402"/>
        <v>#N/A</v>
      </c>
      <c r="AA840" s="6" t="e">
        <f t="shared" si="403"/>
        <v>#N/A</v>
      </c>
      <c r="AB840" s="6" t="str">
        <f t="shared" si="404"/>
        <v/>
      </c>
      <c r="AC840" s="10">
        <f t="shared" si="405"/>
        <v>1</v>
      </c>
      <c r="AD840" s="6" t="e">
        <f t="shared" si="420"/>
        <v>#N/A</v>
      </c>
      <c r="AE840" s="6" t="e">
        <f t="shared" si="421"/>
        <v>#N/A</v>
      </c>
      <c r="AF840" s="6" t="e">
        <f t="shared" si="406"/>
        <v>#N/A</v>
      </c>
      <c r="AG840" s="6" t="e">
        <f t="shared" si="422"/>
        <v>#N/A</v>
      </c>
      <c r="AH840" s="11" t="str">
        <f t="shared" si="407"/>
        <v xml:space="preserve"> </v>
      </c>
      <c r="AI840" s="6" t="e">
        <f t="shared" si="423"/>
        <v>#N/A</v>
      </c>
      <c r="AJ840" s="6" t="e">
        <f t="shared" si="408"/>
        <v>#N/A</v>
      </c>
      <c r="AK840" s="6" t="e">
        <f t="shared" si="424"/>
        <v>#N/A</v>
      </c>
      <c r="AL840" s="6" t="e">
        <f t="shared" si="427"/>
        <v>#N/A</v>
      </c>
      <c r="AM840" s="6" t="e">
        <f t="shared" si="409"/>
        <v>#N/A</v>
      </c>
      <c r="AN840" s="6" t="e">
        <f t="shared" si="425"/>
        <v>#N/A</v>
      </c>
      <c r="AO840" s="6" t="e">
        <f t="shared" si="428"/>
        <v>#N/A</v>
      </c>
      <c r="AP840" s="6" t="e">
        <f t="shared" si="429"/>
        <v>#N/A</v>
      </c>
      <c r="AQ840" s="6" t="e">
        <f t="shared" si="430"/>
        <v>#N/A</v>
      </c>
      <c r="AR840" s="6">
        <f t="shared" si="410"/>
        <v>0</v>
      </c>
      <c r="AS840" s="6" t="e">
        <f t="shared" si="426"/>
        <v>#N/A</v>
      </c>
      <c r="AT840" s="6" t="str">
        <f t="shared" si="411"/>
        <v/>
      </c>
      <c r="AU840" s="6" t="str">
        <f t="shared" si="412"/>
        <v/>
      </c>
      <c r="AV840" s="6" t="str">
        <f t="shared" si="431"/>
        <v/>
      </c>
      <c r="AW840" s="103"/>
      <c r="BC840" s="3"/>
    </row>
    <row r="841" spans="1:55" s="12" customFormat="1" ht="13.5" customHeight="1" x14ac:dyDescent="0.2">
      <c r="A841" s="163">
        <v>826</v>
      </c>
      <c r="B841" s="7"/>
      <c r="C841" s="7"/>
      <c r="D841" s="120"/>
      <c r="E841" s="7"/>
      <c r="F841" s="7"/>
      <c r="G841" s="219"/>
      <c r="H841" s="7"/>
      <c r="I841" s="7"/>
      <c r="J841" s="9"/>
      <c r="K841" s="843"/>
      <c r="L841" s="838"/>
      <c r="M841" s="428"/>
      <c r="N841" s="429"/>
      <c r="O841" s="430"/>
      <c r="P841" s="422" t="str">
        <f t="shared" si="413"/>
        <v/>
      </c>
      <c r="Q841" s="422" t="str">
        <f t="shared" si="414"/>
        <v/>
      </c>
      <c r="R841" s="423" t="str">
        <f t="shared" si="415"/>
        <v/>
      </c>
      <c r="S841" s="424" t="str">
        <f t="shared" si="416"/>
        <v/>
      </c>
      <c r="T841" s="425" t="str">
        <f t="shared" si="417"/>
        <v/>
      </c>
      <c r="U841" s="425" t="str">
        <f t="shared" si="418"/>
        <v/>
      </c>
      <c r="V841" s="426" t="str">
        <f t="shared" si="419"/>
        <v/>
      </c>
      <c r="W841" s="38"/>
      <c r="X841" s="29" t="str">
        <f t="shared" si="400"/>
        <v/>
      </c>
      <c r="Y841" s="6" t="e">
        <f t="shared" si="401"/>
        <v>#N/A</v>
      </c>
      <c r="Z841" s="6" t="e">
        <f t="shared" si="402"/>
        <v>#N/A</v>
      </c>
      <c r="AA841" s="6" t="e">
        <f t="shared" si="403"/>
        <v>#N/A</v>
      </c>
      <c r="AB841" s="6" t="str">
        <f t="shared" si="404"/>
        <v/>
      </c>
      <c r="AC841" s="10">
        <f t="shared" si="405"/>
        <v>1</v>
      </c>
      <c r="AD841" s="6" t="e">
        <f t="shared" si="420"/>
        <v>#N/A</v>
      </c>
      <c r="AE841" s="6" t="e">
        <f t="shared" si="421"/>
        <v>#N/A</v>
      </c>
      <c r="AF841" s="6" t="e">
        <f t="shared" si="406"/>
        <v>#N/A</v>
      </c>
      <c r="AG841" s="6" t="e">
        <f t="shared" si="422"/>
        <v>#N/A</v>
      </c>
      <c r="AH841" s="11" t="str">
        <f t="shared" si="407"/>
        <v xml:space="preserve"> </v>
      </c>
      <c r="AI841" s="6" t="e">
        <f t="shared" si="423"/>
        <v>#N/A</v>
      </c>
      <c r="AJ841" s="6" t="e">
        <f t="shared" si="408"/>
        <v>#N/A</v>
      </c>
      <c r="AK841" s="6" t="e">
        <f t="shared" si="424"/>
        <v>#N/A</v>
      </c>
      <c r="AL841" s="6" t="e">
        <f t="shared" si="427"/>
        <v>#N/A</v>
      </c>
      <c r="AM841" s="6" t="e">
        <f t="shared" si="409"/>
        <v>#N/A</v>
      </c>
      <c r="AN841" s="6" t="e">
        <f t="shared" si="425"/>
        <v>#N/A</v>
      </c>
      <c r="AO841" s="6" t="e">
        <f t="shared" si="428"/>
        <v>#N/A</v>
      </c>
      <c r="AP841" s="6" t="e">
        <f t="shared" si="429"/>
        <v>#N/A</v>
      </c>
      <c r="AQ841" s="6" t="e">
        <f t="shared" si="430"/>
        <v>#N/A</v>
      </c>
      <c r="AR841" s="6">
        <f t="shared" si="410"/>
        <v>0</v>
      </c>
      <c r="AS841" s="6" t="e">
        <f t="shared" si="426"/>
        <v>#N/A</v>
      </c>
      <c r="AT841" s="6" t="str">
        <f t="shared" si="411"/>
        <v/>
      </c>
      <c r="AU841" s="6" t="str">
        <f t="shared" si="412"/>
        <v/>
      </c>
      <c r="AV841" s="6" t="str">
        <f t="shared" si="431"/>
        <v/>
      </c>
      <c r="AW841" s="103"/>
      <c r="BC841" s="3"/>
    </row>
    <row r="842" spans="1:55" s="12" customFormat="1" ht="13.5" customHeight="1" x14ac:dyDescent="0.2">
      <c r="A842" s="163">
        <v>827</v>
      </c>
      <c r="B842" s="7"/>
      <c r="C842" s="7"/>
      <c r="D842" s="120"/>
      <c r="E842" s="7"/>
      <c r="F842" s="7"/>
      <c r="G842" s="219"/>
      <c r="H842" s="7"/>
      <c r="I842" s="7"/>
      <c r="J842" s="9"/>
      <c r="K842" s="843"/>
      <c r="L842" s="838"/>
      <c r="M842" s="428"/>
      <c r="N842" s="429"/>
      <c r="O842" s="430"/>
      <c r="P842" s="422" t="str">
        <f t="shared" si="413"/>
        <v/>
      </c>
      <c r="Q842" s="422" t="str">
        <f t="shared" si="414"/>
        <v/>
      </c>
      <c r="R842" s="423" t="str">
        <f t="shared" si="415"/>
        <v/>
      </c>
      <c r="S842" s="424" t="str">
        <f t="shared" si="416"/>
        <v/>
      </c>
      <c r="T842" s="425" t="str">
        <f t="shared" si="417"/>
        <v/>
      </c>
      <c r="U842" s="425" t="str">
        <f t="shared" si="418"/>
        <v/>
      </c>
      <c r="V842" s="426" t="str">
        <f t="shared" si="419"/>
        <v/>
      </c>
      <c r="W842" s="38"/>
      <c r="X842" s="29" t="str">
        <f t="shared" si="400"/>
        <v/>
      </c>
      <c r="Y842" s="6" t="e">
        <f t="shared" si="401"/>
        <v>#N/A</v>
      </c>
      <c r="Z842" s="6" t="e">
        <f t="shared" si="402"/>
        <v>#N/A</v>
      </c>
      <c r="AA842" s="6" t="e">
        <f t="shared" si="403"/>
        <v>#N/A</v>
      </c>
      <c r="AB842" s="6" t="str">
        <f t="shared" si="404"/>
        <v/>
      </c>
      <c r="AC842" s="10">
        <f t="shared" si="405"/>
        <v>1</v>
      </c>
      <c r="AD842" s="6" t="e">
        <f t="shared" si="420"/>
        <v>#N/A</v>
      </c>
      <c r="AE842" s="6" t="e">
        <f t="shared" si="421"/>
        <v>#N/A</v>
      </c>
      <c r="AF842" s="6" t="e">
        <f t="shared" si="406"/>
        <v>#N/A</v>
      </c>
      <c r="AG842" s="6" t="e">
        <f t="shared" si="422"/>
        <v>#N/A</v>
      </c>
      <c r="AH842" s="11" t="str">
        <f t="shared" si="407"/>
        <v xml:space="preserve"> </v>
      </c>
      <c r="AI842" s="6" t="e">
        <f t="shared" si="423"/>
        <v>#N/A</v>
      </c>
      <c r="AJ842" s="6" t="e">
        <f t="shared" si="408"/>
        <v>#N/A</v>
      </c>
      <c r="AK842" s="6" t="e">
        <f t="shared" si="424"/>
        <v>#N/A</v>
      </c>
      <c r="AL842" s="6" t="e">
        <f t="shared" si="427"/>
        <v>#N/A</v>
      </c>
      <c r="AM842" s="6" t="e">
        <f t="shared" si="409"/>
        <v>#N/A</v>
      </c>
      <c r="AN842" s="6" t="e">
        <f t="shared" si="425"/>
        <v>#N/A</v>
      </c>
      <c r="AO842" s="6" t="e">
        <f t="shared" si="428"/>
        <v>#N/A</v>
      </c>
      <c r="AP842" s="6" t="e">
        <f t="shared" si="429"/>
        <v>#N/A</v>
      </c>
      <c r="AQ842" s="6" t="e">
        <f t="shared" si="430"/>
        <v>#N/A</v>
      </c>
      <c r="AR842" s="6">
        <f t="shared" si="410"/>
        <v>0</v>
      </c>
      <c r="AS842" s="6" t="e">
        <f t="shared" si="426"/>
        <v>#N/A</v>
      </c>
      <c r="AT842" s="6" t="str">
        <f t="shared" si="411"/>
        <v/>
      </c>
      <c r="AU842" s="6" t="str">
        <f t="shared" si="412"/>
        <v/>
      </c>
      <c r="AV842" s="6" t="str">
        <f t="shared" si="431"/>
        <v/>
      </c>
      <c r="AW842" s="103"/>
      <c r="BC842" s="3"/>
    </row>
    <row r="843" spans="1:55" s="12" customFormat="1" ht="13.5" customHeight="1" x14ac:dyDescent="0.2">
      <c r="A843" s="163">
        <v>828</v>
      </c>
      <c r="B843" s="7"/>
      <c r="C843" s="7"/>
      <c r="D843" s="120"/>
      <c r="E843" s="7"/>
      <c r="F843" s="7"/>
      <c r="G843" s="219"/>
      <c r="H843" s="7"/>
      <c r="I843" s="7"/>
      <c r="J843" s="9"/>
      <c r="K843" s="843"/>
      <c r="L843" s="838"/>
      <c r="M843" s="428"/>
      <c r="N843" s="429"/>
      <c r="O843" s="430"/>
      <c r="P843" s="422" t="str">
        <f t="shared" si="413"/>
        <v/>
      </c>
      <c r="Q843" s="422" t="str">
        <f t="shared" si="414"/>
        <v/>
      </c>
      <c r="R843" s="423" t="str">
        <f t="shared" si="415"/>
        <v/>
      </c>
      <c r="S843" s="424" t="str">
        <f t="shared" si="416"/>
        <v/>
      </c>
      <c r="T843" s="425" t="str">
        <f t="shared" si="417"/>
        <v/>
      </c>
      <c r="U843" s="425" t="str">
        <f t="shared" si="418"/>
        <v/>
      </c>
      <c r="V843" s="426" t="str">
        <f t="shared" si="419"/>
        <v/>
      </c>
      <c r="W843" s="38"/>
      <c r="X843" s="29" t="str">
        <f t="shared" si="400"/>
        <v/>
      </c>
      <c r="Y843" s="6" t="e">
        <f t="shared" si="401"/>
        <v>#N/A</v>
      </c>
      <c r="Z843" s="6" t="e">
        <f t="shared" si="402"/>
        <v>#N/A</v>
      </c>
      <c r="AA843" s="6" t="e">
        <f t="shared" si="403"/>
        <v>#N/A</v>
      </c>
      <c r="AB843" s="6" t="str">
        <f t="shared" si="404"/>
        <v/>
      </c>
      <c r="AC843" s="10">
        <f t="shared" si="405"/>
        <v>1</v>
      </c>
      <c r="AD843" s="6" t="e">
        <f t="shared" si="420"/>
        <v>#N/A</v>
      </c>
      <c r="AE843" s="6" t="e">
        <f t="shared" si="421"/>
        <v>#N/A</v>
      </c>
      <c r="AF843" s="6" t="e">
        <f t="shared" si="406"/>
        <v>#N/A</v>
      </c>
      <c r="AG843" s="6" t="e">
        <f t="shared" si="422"/>
        <v>#N/A</v>
      </c>
      <c r="AH843" s="11" t="str">
        <f t="shared" si="407"/>
        <v xml:space="preserve"> </v>
      </c>
      <c r="AI843" s="6" t="e">
        <f t="shared" si="423"/>
        <v>#N/A</v>
      </c>
      <c r="AJ843" s="6" t="e">
        <f t="shared" si="408"/>
        <v>#N/A</v>
      </c>
      <c r="AK843" s="6" t="e">
        <f t="shared" si="424"/>
        <v>#N/A</v>
      </c>
      <c r="AL843" s="6" t="e">
        <f t="shared" si="427"/>
        <v>#N/A</v>
      </c>
      <c r="AM843" s="6" t="e">
        <f t="shared" si="409"/>
        <v>#N/A</v>
      </c>
      <c r="AN843" s="6" t="e">
        <f t="shared" si="425"/>
        <v>#N/A</v>
      </c>
      <c r="AO843" s="6" t="e">
        <f t="shared" si="428"/>
        <v>#N/A</v>
      </c>
      <c r="AP843" s="6" t="e">
        <f t="shared" si="429"/>
        <v>#N/A</v>
      </c>
      <c r="AQ843" s="6" t="e">
        <f t="shared" si="430"/>
        <v>#N/A</v>
      </c>
      <c r="AR843" s="6">
        <f t="shared" si="410"/>
        <v>0</v>
      </c>
      <c r="AS843" s="6" t="e">
        <f t="shared" si="426"/>
        <v>#N/A</v>
      </c>
      <c r="AT843" s="6" t="str">
        <f t="shared" si="411"/>
        <v/>
      </c>
      <c r="AU843" s="6" t="str">
        <f t="shared" si="412"/>
        <v/>
      </c>
      <c r="AV843" s="6" t="str">
        <f t="shared" si="431"/>
        <v/>
      </c>
      <c r="AW843" s="103"/>
      <c r="BC843" s="3"/>
    </row>
    <row r="844" spans="1:55" s="12" customFormat="1" ht="13.5" customHeight="1" x14ac:dyDescent="0.2">
      <c r="A844" s="163">
        <v>829</v>
      </c>
      <c r="B844" s="7"/>
      <c r="C844" s="7"/>
      <c r="D844" s="120"/>
      <c r="E844" s="7"/>
      <c r="F844" s="7"/>
      <c r="G844" s="219"/>
      <c r="H844" s="7"/>
      <c r="I844" s="7"/>
      <c r="J844" s="9"/>
      <c r="K844" s="843"/>
      <c r="L844" s="838"/>
      <c r="M844" s="428"/>
      <c r="N844" s="429"/>
      <c r="O844" s="430"/>
      <c r="P844" s="422" t="str">
        <f t="shared" si="413"/>
        <v/>
      </c>
      <c r="Q844" s="422" t="str">
        <f t="shared" si="414"/>
        <v/>
      </c>
      <c r="R844" s="423" t="str">
        <f t="shared" si="415"/>
        <v/>
      </c>
      <c r="S844" s="424" t="str">
        <f t="shared" si="416"/>
        <v/>
      </c>
      <c r="T844" s="425" t="str">
        <f t="shared" si="417"/>
        <v/>
      </c>
      <c r="U844" s="425" t="str">
        <f t="shared" si="418"/>
        <v/>
      </c>
      <c r="V844" s="426" t="str">
        <f t="shared" si="419"/>
        <v/>
      </c>
      <c r="W844" s="38"/>
      <c r="X844" s="29" t="str">
        <f t="shared" si="400"/>
        <v/>
      </c>
      <c r="Y844" s="6" t="e">
        <f t="shared" si="401"/>
        <v>#N/A</v>
      </c>
      <c r="Z844" s="6" t="e">
        <f t="shared" si="402"/>
        <v>#N/A</v>
      </c>
      <c r="AA844" s="6" t="e">
        <f t="shared" si="403"/>
        <v>#N/A</v>
      </c>
      <c r="AB844" s="6" t="str">
        <f t="shared" si="404"/>
        <v/>
      </c>
      <c r="AC844" s="10">
        <f t="shared" si="405"/>
        <v>1</v>
      </c>
      <c r="AD844" s="6" t="e">
        <f t="shared" si="420"/>
        <v>#N/A</v>
      </c>
      <c r="AE844" s="6" t="e">
        <f t="shared" si="421"/>
        <v>#N/A</v>
      </c>
      <c r="AF844" s="6" t="e">
        <f t="shared" si="406"/>
        <v>#N/A</v>
      </c>
      <c r="AG844" s="6" t="e">
        <f t="shared" si="422"/>
        <v>#N/A</v>
      </c>
      <c r="AH844" s="11" t="str">
        <f t="shared" si="407"/>
        <v xml:space="preserve"> </v>
      </c>
      <c r="AI844" s="6" t="e">
        <f t="shared" si="423"/>
        <v>#N/A</v>
      </c>
      <c r="AJ844" s="6" t="e">
        <f t="shared" si="408"/>
        <v>#N/A</v>
      </c>
      <c r="AK844" s="6" t="e">
        <f t="shared" si="424"/>
        <v>#N/A</v>
      </c>
      <c r="AL844" s="6" t="e">
        <f t="shared" si="427"/>
        <v>#N/A</v>
      </c>
      <c r="AM844" s="6" t="e">
        <f t="shared" si="409"/>
        <v>#N/A</v>
      </c>
      <c r="AN844" s="6" t="e">
        <f t="shared" si="425"/>
        <v>#N/A</v>
      </c>
      <c r="AO844" s="6" t="e">
        <f t="shared" si="428"/>
        <v>#N/A</v>
      </c>
      <c r="AP844" s="6" t="e">
        <f t="shared" si="429"/>
        <v>#N/A</v>
      </c>
      <c r="AQ844" s="6" t="e">
        <f t="shared" si="430"/>
        <v>#N/A</v>
      </c>
      <c r="AR844" s="6">
        <f t="shared" si="410"/>
        <v>0</v>
      </c>
      <c r="AS844" s="6" t="e">
        <f t="shared" si="426"/>
        <v>#N/A</v>
      </c>
      <c r="AT844" s="6" t="str">
        <f t="shared" si="411"/>
        <v/>
      </c>
      <c r="AU844" s="6" t="str">
        <f t="shared" si="412"/>
        <v/>
      </c>
      <c r="AV844" s="6" t="str">
        <f t="shared" si="431"/>
        <v/>
      </c>
      <c r="AW844" s="103"/>
      <c r="BC844" s="3"/>
    </row>
    <row r="845" spans="1:55" s="12" customFormat="1" ht="13.5" customHeight="1" x14ac:dyDescent="0.2">
      <c r="A845" s="163">
        <v>830</v>
      </c>
      <c r="B845" s="7"/>
      <c r="C845" s="7"/>
      <c r="D845" s="120"/>
      <c r="E845" s="7"/>
      <c r="F845" s="7"/>
      <c r="G845" s="219"/>
      <c r="H845" s="7"/>
      <c r="I845" s="7"/>
      <c r="J845" s="9"/>
      <c r="K845" s="843"/>
      <c r="L845" s="838"/>
      <c r="M845" s="428"/>
      <c r="N845" s="429"/>
      <c r="O845" s="430"/>
      <c r="P845" s="422" t="str">
        <f t="shared" si="413"/>
        <v/>
      </c>
      <c r="Q845" s="422" t="str">
        <f t="shared" si="414"/>
        <v/>
      </c>
      <c r="R845" s="423" t="str">
        <f t="shared" si="415"/>
        <v/>
      </c>
      <c r="S845" s="424" t="str">
        <f t="shared" si="416"/>
        <v/>
      </c>
      <c r="T845" s="425" t="str">
        <f t="shared" si="417"/>
        <v/>
      </c>
      <c r="U845" s="425" t="str">
        <f t="shared" si="418"/>
        <v/>
      </c>
      <c r="V845" s="426" t="str">
        <f t="shared" si="419"/>
        <v/>
      </c>
      <c r="W845" s="38"/>
      <c r="X845" s="29" t="str">
        <f t="shared" si="400"/>
        <v/>
      </c>
      <c r="Y845" s="6" t="e">
        <f t="shared" si="401"/>
        <v>#N/A</v>
      </c>
      <c r="Z845" s="6" t="e">
        <f t="shared" si="402"/>
        <v>#N/A</v>
      </c>
      <c r="AA845" s="6" t="e">
        <f t="shared" si="403"/>
        <v>#N/A</v>
      </c>
      <c r="AB845" s="6" t="str">
        <f t="shared" si="404"/>
        <v/>
      </c>
      <c r="AC845" s="10">
        <f t="shared" si="405"/>
        <v>1</v>
      </c>
      <c r="AD845" s="6" t="e">
        <f t="shared" si="420"/>
        <v>#N/A</v>
      </c>
      <c r="AE845" s="6" t="e">
        <f t="shared" si="421"/>
        <v>#N/A</v>
      </c>
      <c r="AF845" s="6" t="e">
        <f t="shared" si="406"/>
        <v>#N/A</v>
      </c>
      <c r="AG845" s="6" t="e">
        <f t="shared" si="422"/>
        <v>#N/A</v>
      </c>
      <c r="AH845" s="11" t="str">
        <f t="shared" si="407"/>
        <v xml:space="preserve"> </v>
      </c>
      <c r="AI845" s="6" t="e">
        <f t="shared" si="423"/>
        <v>#N/A</v>
      </c>
      <c r="AJ845" s="6" t="e">
        <f t="shared" si="408"/>
        <v>#N/A</v>
      </c>
      <c r="AK845" s="6" t="e">
        <f t="shared" si="424"/>
        <v>#N/A</v>
      </c>
      <c r="AL845" s="6" t="e">
        <f t="shared" si="427"/>
        <v>#N/A</v>
      </c>
      <c r="AM845" s="6" t="e">
        <f t="shared" si="409"/>
        <v>#N/A</v>
      </c>
      <c r="AN845" s="6" t="e">
        <f t="shared" si="425"/>
        <v>#N/A</v>
      </c>
      <c r="AO845" s="6" t="e">
        <f t="shared" si="428"/>
        <v>#N/A</v>
      </c>
      <c r="AP845" s="6" t="e">
        <f t="shared" si="429"/>
        <v>#N/A</v>
      </c>
      <c r="AQ845" s="6" t="e">
        <f t="shared" si="430"/>
        <v>#N/A</v>
      </c>
      <c r="AR845" s="6">
        <f t="shared" si="410"/>
        <v>0</v>
      </c>
      <c r="AS845" s="6" t="e">
        <f t="shared" si="426"/>
        <v>#N/A</v>
      </c>
      <c r="AT845" s="6" t="str">
        <f t="shared" si="411"/>
        <v/>
      </c>
      <c r="AU845" s="6" t="str">
        <f t="shared" si="412"/>
        <v/>
      </c>
      <c r="AV845" s="6" t="str">
        <f t="shared" si="431"/>
        <v/>
      </c>
      <c r="AW845" s="103"/>
      <c r="BC845" s="3"/>
    </row>
    <row r="846" spans="1:55" s="12" customFormat="1" ht="13.5" customHeight="1" x14ac:dyDescent="0.2">
      <c r="A846" s="163">
        <v>831</v>
      </c>
      <c r="B846" s="7"/>
      <c r="C846" s="7"/>
      <c r="D846" s="120"/>
      <c r="E846" s="7"/>
      <c r="F846" s="7"/>
      <c r="G846" s="219"/>
      <c r="H846" s="7"/>
      <c r="I846" s="7"/>
      <c r="J846" s="9"/>
      <c r="K846" s="843"/>
      <c r="L846" s="838"/>
      <c r="M846" s="428"/>
      <c r="N846" s="429"/>
      <c r="O846" s="430"/>
      <c r="P846" s="422" t="str">
        <f t="shared" si="413"/>
        <v/>
      </c>
      <c r="Q846" s="422" t="str">
        <f t="shared" si="414"/>
        <v/>
      </c>
      <c r="R846" s="423" t="str">
        <f t="shared" si="415"/>
        <v/>
      </c>
      <c r="S846" s="424" t="str">
        <f t="shared" si="416"/>
        <v/>
      </c>
      <c r="T846" s="425" t="str">
        <f t="shared" si="417"/>
        <v/>
      </c>
      <c r="U846" s="425" t="str">
        <f t="shared" si="418"/>
        <v/>
      </c>
      <c r="V846" s="426" t="str">
        <f t="shared" si="419"/>
        <v/>
      </c>
      <c r="W846" s="38"/>
      <c r="X846" s="29" t="str">
        <f t="shared" si="400"/>
        <v/>
      </c>
      <c r="Y846" s="6" t="e">
        <f t="shared" si="401"/>
        <v>#N/A</v>
      </c>
      <c r="Z846" s="6" t="e">
        <f t="shared" si="402"/>
        <v>#N/A</v>
      </c>
      <c r="AA846" s="6" t="e">
        <f t="shared" si="403"/>
        <v>#N/A</v>
      </c>
      <c r="AB846" s="6" t="str">
        <f t="shared" si="404"/>
        <v/>
      </c>
      <c r="AC846" s="10">
        <f t="shared" si="405"/>
        <v>1</v>
      </c>
      <c r="AD846" s="6" t="e">
        <f t="shared" si="420"/>
        <v>#N/A</v>
      </c>
      <c r="AE846" s="6" t="e">
        <f t="shared" si="421"/>
        <v>#N/A</v>
      </c>
      <c r="AF846" s="6" t="e">
        <f t="shared" si="406"/>
        <v>#N/A</v>
      </c>
      <c r="AG846" s="6" t="e">
        <f t="shared" si="422"/>
        <v>#N/A</v>
      </c>
      <c r="AH846" s="11" t="str">
        <f t="shared" si="407"/>
        <v xml:space="preserve"> </v>
      </c>
      <c r="AI846" s="6" t="e">
        <f t="shared" si="423"/>
        <v>#N/A</v>
      </c>
      <c r="AJ846" s="6" t="e">
        <f t="shared" si="408"/>
        <v>#N/A</v>
      </c>
      <c r="AK846" s="6" t="e">
        <f t="shared" si="424"/>
        <v>#N/A</v>
      </c>
      <c r="AL846" s="6" t="e">
        <f t="shared" si="427"/>
        <v>#N/A</v>
      </c>
      <c r="AM846" s="6" t="e">
        <f t="shared" si="409"/>
        <v>#N/A</v>
      </c>
      <c r="AN846" s="6" t="e">
        <f t="shared" si="425"/>
        <v>#N/A</v>
      </c>
      <c r="AO846" s="6" t="e">
        <f t="shared" si="428"/>
        <v>#N/A</v>
      </c>
      <c r="AP846" s="6" t="e">
        <f t="shared" si="429"/>
        <v>#N/A</v>
      </c>
      <c r="AQ846" s="6" t="e">
        <f t="shared" si="430"/>
        <v>#N/A</v>
      </c>
      <c r="AR846" s="6">
        <f t="shared" si="410"/>
        <v>0</v>
      </c>
      <c r="AS846" s="6" t="e">
        <f t="shared" si="426"/>
        <v>#N/A</v>
      </c>
      <c r="AT846" s="6" t="str">
        <f t="shared" si="411"/>
        <v/>
      </c>
      <c r="AU846" s="6" t="str">
        <f t="shared" si="412"/>
        <v/>
      </c>
      <c r="AV846" s="6" t="str">
        <f t="shared" si="431"/>
        <v/>
      </c>
      <c r="AW846" s="103"/>
      <c r="BC846" s="3"/>
    </row>
    <row r="847" spans="1:55" s="12" customFormat="1" ht="13.5" customHeight="1" x14ac:dyDescent="0.2">
      <c r="A847" s="163">
        <v>832</v>
      </c>
      <c r="B847" s="7"/>
      <c r="C847" s="7"/>
      <c r="D847" s="120"/>
      <c r="E847" s="7"/>
      <c r="F847" s="7"/>
      <c r="G847" s="219"/>
      <c r="H847" s="7"/>
      <c r="I847" s="7"/>
      <c r="J847" s="9"/>
      <c r="K847" s="843"/>
      <c r="L847" s="838"/>
      <c r="M847" s="428"/>
      <c r="N847" s="429"/>
      <c r="O847" s="430"/>
      <c r="P847" s="422" t="str">
        <f t="shared" si="413"/>
        <v/>
      </c>
      <c r="Q847" s="422" t="str">
        <f t="shared" si="414"/>
        <v/>
      </c>
      <c r="R847" s="423" t="str">
        <f t="shared" si="415"/>
        <v/>
      </c>
      <c r="S847" s="424" t="str">
        <f t="shared" si="416"/>
        <v/>
      </c>
      <c r="T847" s="425" t="str">
        <f t="shared" si="417"/>
        <v/>
      </c>
      <c r="U847" s="425" t="str">
        <f t="shared" si="418"/>
        <v/>
      </c>
      <c r="V847" s="426" t="str">
        <f t="shared" si="419"/>
        <v/>
      </c>
      <c r="W847" s="38"/>
      <c r="X847" s="29" t="str">
        <f t="shared" si="400"/>
        <v/>
      </c>
      <c r="Y847" s="6" t="e">
        <f t="shared" si="401"/>
        <v>#N/A</v>
      </c>
      <c r="Z847" s="6" t="e">
        <f t="shared" si="402"/>
        <v>#N/A</v>
      </c>
      <c r="AA847" s="6" t="e">
        <f t="shared" si="403"/>
        <v>#N/A</v>
      </c>
      <c r="AB847" s="6" t="str">
        <f t="shared" si="404"/>
        <v/>
      </c>
      <c r="AC847" s="10">
        <f t="shared" si="405"/>
        <v>1</v>
      </c>
      <c r="AD847" s="6" t="e">
        <f t="shared" si="420"/>
        <v>#N/A</v>
      </c>
      <c r="AE847" s="6" t="e">
        <f t="shared" si="421"/>
        <v>#N/A</v>
      </c>
      <c r="AF847" s="6" t="e">
        <f t="shared" si="406"/>
        <v>#N/A</v>
      </c>
      <c r="AG847" s="6" t="e">
        <f t="shared" si="422"/>
        <v>#N/A</v>
      </c>
      <c r="AH847" s="11" t="str">
        <f t="shared" si="407"/>
        <v xml:space="preserve"> </v>
      </c>
      <c r="AI847" s="6" t="e">
        <f t="shared" si="423"/>
        <v>#N/A</v>
      </c>
      <c r="AJ847" s="6" t="e">
        <f t="shared" si="408"/>
        <v>#N/A</v>
      </c>
      <c r="AK847" s="6" t="e">
        <f t="shared" si="424"/>
        <v>#N/A</v>
      </c>
      <c r="AL847" s="6" t="e">
        <f t="shared" si="427"/>
        <v>#N/A</v>
      </c>
      <c r="AM847" s="6" t="e">
        <f t="shared" si="409"/>
        <v>#N/A</v>
      </c>
      <c r="AN847" s="6" t="e">
        <f t="shared" si="425"/>
        <v>#N/A</v>
      </c>
      <c r="AO847" s="6" t="e">
        <f t="shared" si="428"/>
        <v>#N/A</v>
      </c>
      <c r="AP847" s="6" t="e">
        <f t="shared" si="429"/>
        <v>#N/A</v>
      </c>
      <c r="AQ847" s="6" t="e">
        <f t="shared" si="430"/>
        <v>#N/A</v>
      </c>
      <c r="AR847" s="6">
        <f t="shared" si="410"/>
        <v>0</v>
      </c>
      <c r="AS847" s="6" t="e">
        <f t="shared" si="426"/>
        <v>#N/A</v>
      </c>
      <c r="AT847" s="6" t="str">
        <f t="shared" si="411"/>
        <v/>
      </c>
      <c r="AU847" s="6" t="str">
        <f t="shared" si="412"/>
        <v/>
      </c>
      <c r="AV847" s="6" t="str">
        <f t="shared" si="431"/>
        <v/>
      </c>
      <c r="AW847" s="103"/>
      <c r="BC847" s="3"/>
    </row>
    <row r="848" spans="1:55" s="12" customFormat="1" ht="13.5" customHeight="1" x14ac:dyDescent="0.2">
      <c r="A848" s="163">
        <v>833</v>
      </c>
      <c r="B848" s="7"/>
      <c r="C848" s="7"/>
      <c r="D848" s="120"/>
      <c r="E848" s="7"/>
      <c r="F848" s="7"/>
      <c r="G848" s="219"/>
      <c r="H848" s="7"/>
      <c r="I848" s="7"/>
      <c r="J848" s="9"/>
      <c r="K848" s="843"/>
      <c r="L848" s="838"/>
      <c r="M848" s="428"/>
      <c r="N848" s="429"/>
      <c r="O848" s="430"/>
      <c r="P848" s="422" t="str">
        <f t="shared" si="413"/>
        <v/>
      </c>
      <c r="Q848" s="422" t="str">
        <f t="shared" si="414"/>
        <v/>
      </c>
      <c r="R848" s="423" t="str">
        <f t="shared" si="415"/>
        <v/>
      </c>
      <c r="S848" s="424" t="str">
        <f t="shared" si="416"/>
        <v/>
      </c>
      <c r="T848" s="425" t="str">
        <f t="shared" si="417"/>
        <v/>
      </c>
      <c r="U848" s="425" t="str">
        <f t="shared" si="418"/>
        <v/>
      </c>
      <c r="V848" s="426" t="str">
        <f t="shared" si="419"/>
        <v/>
      </c>
      <c r="W848" s="38"/>
      <c r="X848" s="29" t="str">
        <f t="shared" ref="X848:X911" si="432">IF(ISBLANK(H848)=TRUE,"",IF(OR(ISBLANK(B848)=TRUE),1,""))</f>
        <v/>
      </c>
      <c r="Y848" s="6" t="e">
        <f t="shared" ref="Y848:Y911" si="433">VLOOKUP(H848,$AX$17:$BA$23,2,FALSE)</f>
        <v>#N/A</v>
      </c>
      <c r="Z848" s="6" t="e">
        <f t="shared" ref="Z848:Z911" si="434">VLOOKUP(H848,$AX$17:$BA$23,3,FALSE)</f>
        <v>#N/A</v>
      </c>
      <c r="AA848" s="6" t="e">
        <f t="shared" ref="AA848:AA911" si="435">VLOOKUP(H848,$AX$17:$BA$23,4,FALSE)</f>
        <v>#N/A</v>
      </c>
      <c r="AB848" s="6" t="str">
        <f t="shared" ref="AB848:AB911" si="436">IF(ISERROR(SEARCH("-",I848,1))=TRUE,ASC(UPPER(I848)),ASC(UPPER(LEFT(I848,SEARCH("-",I848,1)-1))))</f>
        <v/>
      </c>
      <c r="AC848" s="10">
        <f t="shared" ref="AC848:AC911" si="437">IF(J848&gt;3500,J848/1000,1)</f>
        <v>1</v>
      </c>
      <c r="AD848" s="6" t="e">
        <f t="shared" si="420"/>
        <v>#N/A</v>
      </c>
      <c r="AE848" s="6" t="e">
        <f t="shared" si="421"/>
        <v>#N/A</v>
      </c>
      <c r="AF848" s="6" t="e">
        <f t="shared" ref="AF848:AF911" si="438">VLOOKUP(K848,$BF$17:$BG$27,2,FALSE)</f>
        <v>#N/A</v>
      </c>
      <c r="AG848" s="6" t="e">
        <f t="shared" si="422"/>
        <v>#N/A</v>
      </c>
      <c r="AH848" s="11" t="str">
        <f t="shared" ref="AH848:AH911" si="439">IF(OR(ISBLANK(K848)=TRUE,ISBLANK(B848)=TRUE)," ",CONCATENATE(B848,AA848,AD848))</f>
        <v xml:space="preserve"> </v>
      </c>
      <c r="AI848" s="6" t="e">
        <f t="shared" si="423"/>
        <v>#N/A</v>
      </c>
      <c r="AJ848" s="6" t="e">
        <f t="shared" ref="AJ848:AJ911" si="440">IF(AND(L848="あり",AF848="軽"),AL848,AK848)</f>
        <v>#N/A</v>
      </c>
      <c r="AK848" s="6" t="e">
        <f t="shared" si="424"/>
        <v>#N/A</v>
      </c>
      <c r="AL848" s="6" t="e">
        <f t="shared" si="427"/>
        <v>#N/A</v>
      </c>
      <c r="AM848" s="6" t="e">
        <f t="shared" ref="AM848:AM911" si="441">IF(AND(L848="あり",M848="なし",AF848="軽"),AO848,IF(AND(L848="あり",M848="あり(H17なし)",AF848="軽"),AO848,IF(AND(L848="あり",M848="",AF848="軽"),AO848,IF(AND(L848="なし",M848="あり(H17なし)",AF848="軽"),AP848,IF(AND(L848="",M848="あり(H17なし)",AF848="軽"),AP848,IF(AND(M848="あり(H17あり)",AF848="軽"),AQ848,AN848))))))</f>
        <v>#N/A</v>
      </c>
      <c r="AN848" s="6" t="e">
        <f t="shared" si="425"/>
        <v>#N/A</v>
      </c>
      <c r="AO848" s="6" t="e">
        <f t="shared" si="428"/>
        <v>#N/A</v>
      </c>
      <c r="AP848" s="6" t="e">
        <f t="shared" si="429"/>
        <v>#N/A</v>
      </c>
      <c r="AQ848" s="6" t="e">
        <f t="shared" si="430"/>
        <v>#N/A</v>
      </c>
      <c r="AR848" s="6">
        <f t="shared" ref="AR848:AR911" si="442">IF(AND(L848="なし",M848="なし"),0,IF(AND(L848="",M848=""),0,IF(AND(L848="",M848="なし"),0,IF(AND(L848="なし",M848=""),0,1))))</f>
        <v>0</v>
      </c>
      <c r="AS848" s="6" t="e">
        <f t="shared" si="426"/>
        <v>#N/A</v>
      </c>
      <c r="AT848" s="6" t="str">
        <f t="shared" ref="AT848:AT911" si="443">IF(H848="","",VLOOKUP(H848,$AX$17:$BB$25,5,FALSE))</f>
        <v/>
      </c>
      <c r="AU848" s="6" t="str">
        <f t="shared" ref="AU848:AU911" si="444">IF(D848="","",VLOOKUP(CONCATENATE("A",LEFT(D848)),$BQ$17:$BR$26,2,FALSE))</f>
        <v/>
      </c>
      <c r="AV848" s="6" t="str">
        <f t="shared" si="431"/>
        <v/>
      </c>
      <c r="AW848" s="103"/>
      <c r="BC848" s="3"/>
    </row>
    <row r="849" spans="1:55" s="12" customFormat="1" ht="13.5" customHeight="1" x14ac:dyDescent="0.2">
      <c r="A849" s="163">
        <v>834</v>
      </c>
      <c r="B849" s="7"/>
      <c r="C849" s="7"/>
      <c r="D849" s="120"/>
      <c r="E849" s="7"/>
      <c r="F849" s="7"/>
      <c r="G849" s="219"/>
      <c r="H849" s="7"/>
      <c r="I849" s="7"/>
      <c r="J849" s="9"/>
      <c r="K849" s="843"/>
      <c r="L849" s="838"/>
      <c r="M849" s="428"/>
      <c r="N849" s="429"/>
      <c r="O849" s="430"/>
      <c r="P849" s="422" t="str">
        <f t="shared" ref="P849:P912" si="445">IF(ISBLANK(K849)=TRUE,"",IF(ISNUMBER(AJ849)=TRUE,AJ849,"エラー"))</f>
        <v/>
      </c>
      <c r="Q849" s="422" t="str">
        <f t="shared" ref="Q849:Q912" si="446">IF(ISBLANK(K849)=TRUE,"",IF(ISNUMBER(AM849)=TRUE,AM849,"エラー"))</f>
        <v/>
      </c>
      <c r="R849" s="423" t="str">
        <f t="shared" ref="R849:R912" si="447">IF(ISBLANK(K849)=TRUE,"",IF(ISNUMBER(AS849)=TRUE,AS849,"エラー"))</f>
        <v/>
      </c>
      <c r="S849" s="424" t="str">
        <f t="shared" ref="S849:S912" si="448">IF(OR(N849="",O849=""),"",N849/O849)</f>
        <v/>
      </c>
      <c r="T849" s="425" t="str">
        <f t="shared" ref="T849:T912" si="449">IF(P849="","",IF(ISERROR(P849*N849*AC849),"エラー",IF(ISBLANK(P849)=TRUE,"エラー",IF(ISBLANK(N849)=TRUE,"エラー",IF(AV849=1,"エラー",P849*N849*AC849/1000)))))</f>
        <v/>
      </c>
      <c r="U849" s="425" t="str">
        <f t="shared" ref="U849:U912" si="450">IF(Q849="","",IF(ISERROR(Q849*N849*AC849),"エラー",IF(ISBLANK(Q849)=TRUE,"エラー",IF(ISBLANK(N849)=TRUE,"エラー",IF(AV849=1,"エラー",Q849*N849*AC849/1000)))))</f>
        <v/>
      </c>
      <c r="V849" s="426" t="str">
        <f t="shared" ref="V849:V912" si="451">IF(R849="","",IF(ISERROR(R849*O849),"エラー",IF(ISBLANK(R849)=TRUE,"エラー",IF(ISBLANK(O849)=TRUE,"エラー",IF(AV849=1,"エラー",R849*O849/1000)))))</f>
        <v/>
      </c>
      <c r="W849" s="38"/>
      <c r="X849" s="29" t="str">
        <f t="shared" si="432"/>
        <v/>
      </c>
      <c r="Y849" s="6" t="e">
        <f t="shared" si="433"/>
        <v>#N/A</v>
      </c>
      <c r="Z849" s="6" t="e">
        <f t="shared" si="434"/>
        <v>#N/A</v>
      </c>
      <c r="AA849" s="6" t="e">
        <f t="shared" si="435"/>
        <v>#N/A</v>
      </c>
      <c r="AB849" s="6" t="str">
        <f t="shared" si="436"/>
        <v/>
      </c>
      <c r="AC849" s="10">
        <f t="shared" si="437"/>
        <v>1</v>
      </c>
      <c r="AD849" s="6" t="e">
        <f t="shared" ref="AD849:AD912" si="452">IF(AA849=9,0,IF(J849&lt;=2500,IF(J849&lt;=1700,1,2),IF(J849&lt;=12000,IF(J849&lt;=3500,3,4),IF(ISERROR(SEARCH(LEFT(I849,1),"LFMRQST")),4,IF(AND(LEN(I849)&lt;&gt;3,AF849&lt;&gt;"軽"),4,5)))))</f>
        <v>#N/A</v>
      </c>
      <c r="AE849" s="6" t="e">
        <f t="shared" ref="AE849:AE912" si="453">IF(AA849=5,0,IF(AA849=9,0,IF(J849&lt;=2500,IF(J849&lt;=1700,1,2),IF(J849&lt;=12000,IF(J849&lt;=3500,3,4),IF(ISERROR(SEARCH(LEFT(I849,1),"LFMRQST")),4,IF(AND(LEN(I849)&lt;&gt;3,AF849&lt;&gt;"軽"),4,5))))))</f>
        <v>#N/A</v>
      </c>
      <c r="AF849" s="6" t="e">
        <f t="shared" si="438"/>
        <v>#N/A</v>
      </c>
      <c r="AG849" s="6" t="e">
        <f t="shared" ref="AG849:AG912" si="454">VLOOKUP(AI849,排出係数表,9,FALSE)</f>
        <v>#N/A</v>
      </c>
      <c r="AH849" s="11" t="str">
        <f t="shared" si="439"/>
        <v xml:space="preserve"> </v>
      </c>
      <c r="AI849" s="6" t="e">
        <f t="shared" ref="AI849:AI912" si="455">CONCATENATE(Y849,AE849,AF849,AB849)</f>
        <v>#N/A</v>
      </c>
      <c r="AJ849" s="6" t="e">
        <f t="shared" si="440"/>
        <v>#N/A</v>
      </c>
      <c r="AK849" s="6" t="e">
        <f t="shared" ref="AK849:AK912" si="456">VLOOKUP(AI849,排出係数表,6,FALSE)</f>
        <v>#N/A</v>
      </c>
      <c r="AL849" s="6" t="e">
        <f t="shared" si="427"/>
        <v>#N/A</v>
      </c>
      <c r="AM849" s="6" t="e">
        <f t="shared" si="441"/>
        <v>#N/A</v>
      </c>
      <c r="AN849" s="6" t="e">
        <f t="shared" ref="AN849:AN912" si="457">VLOOKUP(AI849,排出係数表,7,FALSE)</f>
        <v>#N/A</v>
      </c>
      <c r="AO849" s="6" t="e">
        <f t="shared" si="428"/>
        <v>#N/A</v>
      </c>
      <c r="AP849" s="6" t="e">
        <f t="shared" si="429"/>
        <v>#N/A</v>
      </c>
      <c r="AQ849" s="6" t="e">
        <f t="shared" si="430"/>
        <v>#N/A</v>
      </c>
      <c r="AR849" s="6">
        <f t="shared" si="442"/>
        <v>0</v>
      </c>
      <c r="AS849" s="6" t="e">
        <f t="shared" ref="AS849:AS912" si="458">VLOOKUP(AI849,排出係数表,8,FALSE)</f>
        <v>#N/A</v>
      </c>
      <c r="AT849" s="6" t="str">
        <f t="shared" si="443"/>
        <v/>
      </c>
      <c r="AU849" s="6" t="str">
        <f t="shared" si="444"/>
        <v/>
      </c>
      <c r="AV849" s="6" t="str">
        <f t="shared" si="431"/>
        <v/>
      </c>
      <c r="AW849" s="103"/>
      <c r="BC849" s="3"/>
    </row>
    <row r="850" spans="1:55" s="12" customFormat="1" ht="13.5" customHeight="1" x14ac:dyDescent="0.2">
      <c r="A850" s="163">
        <v>835</v>
      </c>
      <c r="B850" s="7"/>
      <c r="C850" s="7"/>
      <c r="D850" s="120"/>
      <c r="E850" s="7"/>
      <c r="F850" s="7"/>
      <c r="G850" s="219"/>
      <c r="H850" s="7"/>
      <c r="I850" s="7"/>
      <c r="J850" s="9"/>
      <c r="K850" s="843"/>
      <c r="L850" s="838"/>
      <c r="M850" s="428"/>
      <c r="N850" s="429"/>
      <c r="O850" s="430"/>
      <c r="P850" s="422" t="str">
        <f t="shared" si="445"/>
        <v/>
      </c>
      <c r="Q850" s="422" t="str">
        <f t="shared" si="446"/>
        <v/>
      </c>
      <c r="R850" s="423" t="str">
        <f t="shared" si="447"/>
        <v/>
      </c>
      <c r="S850" s="424" t="str">
        <f t="shared" si="448"/>
        <v/>
      </c>
      <c r="T850" s="425" t="str">
        <f t="shared" si="449"/>
        <v/>
      </c>
      <c r="U850" s="425" t="str">
        <f t="shared" si="450"/>
        <v/>
      </c>
      <c r="V850" s="426" t="str">
        <f t="shared" si="451"/>
        <v/>
      </c>
      <c r="W850" s="38"/>
      <c r="X850" s="29" t="str">
        <f t="shared" si="432"/>
        <v/>
      </c>
      <c r="Y850" s="6" t="e">
        <f t="shared" si="433"/>
        <v>#N/A</v>
      </c>
      <c r="Z850" s="6" t="e">
        <f t="shared" si="434"/>
        <v>#N/A</v>
      </c>
      <c r="AA850" s="6" t="e">
        <f t="shared" si="435"/>
        <v>#N/A</v>
      </c>
      <c r="AB850" s="6" t="str">
        <f t="shared" si="436"/>
        <v/>
      </c>
      <c r="AC850" s="10">
        <f t="shared" si="437"/>
        <v>1</v>
      </c>
      <c r="AD850" s="6" t="e">
        <f t="shared" si="452"/>
        <v>#N/A</v>
      </c>
      <c r="AE850" s="6" t="e">
        <f t="shared" si="453"/>
        <v>#N/A</v>
      </c>
      <c r="AF850" s="6" t="e">
        <f t="shared" si="438"/>
        <v>#N/A</v>
      </c>
      <c r="AG850" s="6" t="e">
        <f t="shared" si="454"/>
        <v>#N/A</v>
      </c>
      <c r="AH850" s="11" t="str">
        <f t="shared" si="439"/>
        <v xml:space="preserve"> </v>
      </c>
      <c r="AI850" s="6" t="e">
        <f t="shared" si="455"/>
        <v>#N/A</v>
      </c>
      <c r="AJ850" s="6" t="e">
        <f t="shared" si="440"/>
        <v>#N/A</v>
      </c>
      <c r="AK850" s="6" t="e">
        <f t="shared" si="456"/>
        <v>#N/A</v>
      </c>
      <c r="AL850" s="6" t="e">
        <f t="shared" si="427"/>
        <v>#N/A</v>
      </c>
      <c r="AM850" s="6" t="e">
        <f t="shared" si="441"/>
        <v>#N/A</v>
      </c>
      <c r="AN850" s="6" t="e">
        <f t="shared" si="457"/>
        <v>#N/A</v>
      </c>
      <c r="AO850" s="6" t="e">
        <f t="shared" si="428"/>
        <v>#N/A</v>
      </c>
      <c r="AP850" s="6" t="e">
        <f t="shared" si="429"/>
        <v>#N/A</v>
      </c>
      <c r="AQ850" s="6" t="e">
        <f t="shared" si="430"/>
        <v>#N/A</v>
      </c>
      <c r="AR850" s="6">
        <f t="shared" si="442"/>
        <v>0</v>
      </c>
      <c r="AS850" s="6" t="e">
        <f t="shared" si="458"/>
        <v>#N/A</v>
      </c>
      <c r="AT850" s="6" t="str">
        <f t="shared" si="443"/>
        <v/>
      </c>
      <c r="AU850" s="6" t="str">
        <f t="shared" si="444"/>
        <v/>
      </c>
      <c r="AV850" s="6" t="str">
        <f t="shared" si="431"/>
        <v/>
      </c>
      <c r="AW850" s="103"/>
      <c r="BC850" s="3"/>
    </row>
    <row r="851" spans="1:55" s="12" customFormat="1" ht="13.5" customHeight="1" x14ac:dyDescent="0.2">
      <c r="A851" s="163">
        <v>836</v>
      </c>
      <c r="B851" s="7"/>
      <c r="C851" s="7"/>
      <c r="D851" s="120"/>
      <c r="E851" s="7"/>
      <c r="F851" s="7"/>
      <c r="G851" s="219"/>
      <c r="H851" s="7"/>
      <c r="I851" s="7"/>
      <c r="J851" s="9"/>
      <c r="K851" s="843"/>
      <c r="L851" s="838"/>
      <c r="M851" s="428"/>
      <c r="N851" s="429"/>
      <c r="O851" s="430"/>
      <c r="P851" s="422" t="str">
        <f t="shared" si="445"/>
        <v/>
      </c>
      <c r="Q851" s="422" t="str">
        <f t="shared" si="446"/>
        <v/>
      </c>
      <c r="R851" s="423" t="str">
        <f t="shared" si="447"/>
        <v/>
      </c>
      <c r="S851" s="424" t="str">
        <f t="shared" si="448"/>
        <v/>
      </c>
      <c r="T851" s="425" t="str">
        <f t="shared" si="449"/>
        <v/>
      </c>
      <c r="U851" s="425" t="str">
        <f t="shared" si="450"/>
        <v/>
      </c>
      <c r="V851" s="426" t="str">
        <f t="shared" si="451"/>
        <v/>
      </c>
      <c r="W851" s="38"/>
      <c r="X851" s="29" t="str">
        <f t="shared" si="432"/>
        <v/>
      </c>
      <c r="Y851" s="6" t="e">
        <f t="shared" si="433"/>
        <v>#N/A</v>
      </c>
      <c r="Z851" s="6" t="e">
        <f t="shared" si="434"/>
        <v>#N/A</v>
      </c>
      <c r="AA851" s="6" t="e">
        <f t="shared" si="435"/>
        <v>#N/A</v>
      </c>
      <c r="AB851" s="6" t="str">
        <f t="shared" si="436"/>
        <v/>
      </c>
      <c r="AC851" s="10">
        <f t="shared" si="437"/>
        <v>1</v>
      </c>
      <c r="AD851" s="6" t="e">
        <f t="shared" si="452"/>
        <v>#N/A</v>
      </c>
      <c r="AE851" s="6" t="e">
        <f t="shared" si="453"/>
        <v>#N/A</v>
      </c>
      <c r="AF851" s="6" t="e">
        <f t="shared" si="438"/>
        <v>#N/A</v>
      </c>
      <c r="AG851" s="6" t="e">
        <f t="shared" si="454"/>
        <v>#N/A</v>
      </c>
      <c r="AH851" s="11" t="str">
        <f t="shared" si="439"/>
        <v xml:space="preserve"> </v>
      </c>
      <c r="AI851" s="6" t="e">
        <f t="shared" si="455"/>
        <v>#N/A</v>
      </c>
      <c r="AJ851" s="6" t="e">
        <f t="shared" si="440"/>
        <v>#N/A</v>
      </c>
      <c r="AK851" s="6" t="e">
        <f t="shared" si="456"/>
        <v>#N/A</v>
      </c>
      <c r="AL851" s="6" t="e">
        <f t="shared" si="427"/>
        <v>#N/A</v>
      </c>
      <c r="AM851" s="6" t="e">
        <f t="shared" si="441"/>
        <v>#N/A</v>
      </c>
      <c r="AN851" s="6" t="e">
        <f t="shared" si="457"/>
        <v>#N/A</v>
      </c>
      <c r="AO851" s="6" t="e">
        <f t="shared" si="428"/>
        <v>#N/A</v>
      </c>
      <c r="AP851" s="6" t="e">
        <f t="shared" si="429"/>
        <v>#N/A</v>
      </c>
      <c r="AQ851" s="6" t="e">
        <f t="shared" si="430"/>
        <v>#N/A</v>
      </c>
      <c r="AR851" s="6">
        <f t="shared" si="442"/>
        <v>0</v>
      </c>
      <c r="AS851" s="6" t="e">
        <f t="shared" si="458"/>
        <v>#N/A</v>
      </c>
      <c r="AT851" s="6" t="str">
        <f t="shared" si="443"/>
        <v/>
      </c>
      <c r="AU851" s="6" t="str">
        <f t="shared" si="444"/>
        <v/>
      </c>
      <c r="AV851" s="6" t="str">
        <f t="shared" si="431"/>
        <v/>
      </c>
      <c r="AW851" s="103"/>
      <c r="BC851" s="3"/>
    </row>
    <row r="852" spans="1:55" s="12" customFormat="1" ht="13.5" customHeight="1" x14ac:dyDescent="0.2">
      <c r="A852" s="163">
        <v>837</v>
      </c>
      <c r="B852" s="7"/>
      <c r="C852" s="7"/>
      <c r="D852" s="120"/>
      <c r="E852" s="7"/>
      <c r="F852" s="7"/>
      <c r="G852" s="219"/>
      <c r="H852" s="7"/>
      <c r="I852" s="7"/>
      <c r="J852" s="9"/>
      <c r="K852" s="843"/>
      <c r="L852" s="838"/>
      <c r="M852" s="428"/>
      <c r="N852" s="429"/>
      <c r="O852" s="430"/>
      <c r="P852" s="422" t="str">
        <f t="shared" si="445"/>
        <v/>
      </c>
      <c r="Q852" s="422" t="str">
        <f t="shared" si="446"/>
        <v/>
      </c>
      <c r="R852" s="423" t="str">
        <f t="shared" si="447"/>
        <v/>
      </c>
      <c r="S852" s="424" t="str">
        <f t="shared" si="448"/>
        <v/>
      </c>
      <c r="T852" s="425" t="str">
        <f t="shared" si="449"/>
        <v/>
      </c>
      <c r="U852" s="425" t="str">
        <f t="shared" si="450"/>
        <v/>
      </c>
      <c r="V852" s="426" t="str">
        <f t="shared" si="451"/>
        <v/>
      </c>
      <c r="W852" s="38"/>
      <c r="X852" s="29" t="str">
        <f t="shared" si="432"/>
        <v/>
      </c>
      <c r="Y852" s="6" t="e">
        <f t="shared" si="433"/>
        <v>#N/A</v>
      </c>
      <c r="Z852" s="6" t="e">
        <f t="shared" si="434"/>
        <v>#N/A</v>
      </c>
      <c r="AA852" s="6" t="e">
        <f t="shared" si="435"/>
        <v>#N/A</v>
      </c>
      <c r="AB852" s="6" t="str">
        <f t="shared" si="436"/>
        <v/>
      </c>
      <c r="AC852" s="10">
        <f t="shared" si="437"/>
        <v>1</v>
      </c>
      <c r="AD852" s="6" t="e">
        <f t="shared" si="452"/>
        <v>#N/A</v>
      </c>
      <c r="AE852" s="6" t="e">
        <f t="shared" si="453"/>
        <v>#N/A</v>
      </c>
      <c r="AF852" s="6" t="e">
        <f t="shared" si="438"/>
        <v>#N/A</v>
      </c>
      <c r="AG852" s="6" t="e">
        <f t="shared" si="454"/>
        <v>#N/A</v>
      </c>
      <c r="AH852" s="11" t="str">
        <f t="shared" si="439"/>
        <v xml:space="preserve"> </v>
      </c>
      <c r="AI852" s="6" t="e">
        <f t="shared" si="455"/>
        <v>#N/A</v>
      </c>
      <c r="AJ852" s="6" t="e">
        <f t="shared" si="440"/>
        <v>#N/A</v>
      </c>
      <c r="AK852" s="6" t="e">
        <f t="shared" si="456"/>
        <v>#N/A</v>
      </c>
      <c r="AL852" s="6" t="e">
        <f t="shared" si="427"/>
        <v>#N/A</v>
      </c>
      <c r="AM852" s="6" t="e">
        <f t="shared" si="441"/>
        <v>#N/A</v>
      </c>
      <c r="AN852" s="6" t="e">
        <f t="shared" si="457"/>
        <v>#N/A</v>
      </c>
      <c r="AO852" s="6" t="e">
        <f t="shared" si="428"/>
        <v>#N/A</v>
      </c>
      <c r="AP852" s="6" t="e">
        <f t="shared" si="429"/>
        <v>#N/A</v>
      </c>
      <c r="AQ852" s="6" t="e">
        <f t="shared" si="430"/>
        <v>#N/A</v>
      </c>
      <c r="AR852" s="6">
        <f t="shared" si="442"/>
        <v>0</v>
      </c>
      <c r="AS852" s="6" t="e">
        <f t="shared" si="458"/>
        <v>#N/A</v>
      </c>
      <c r="AT852" s="6" t="str">
        <f t="shared" si="443"/>
        <v/>
      </c>
      <c r="AU852" s="6" t="str">
        <f t="shared" si="444"/>
        <v/>
      </c>
      <c r="AV852" s="6" t="str">
        <f t="shared" si="431"/>
        <v/>
      </c>
      <c r="AW852" s="103"/>
      <c r="BC852" s="3"/>
    </row>
    <row r="853" spans="1:55" s="12" customFormat="1" ht="13.5" customHeight="1" x14ac:dyDescent="0.2">
      <c r="A853" s="163">
        <v>838</v>
      </c>
      <c r="B853" s="7"/>
      <c r="C853" s="7"/>
      <c r="D853" s="120"/>
      <c r="E853" s="7"/>
      <c r="F853" s="7"/>
      <c r="G853" s="219"/>
      <c r="H853" s="7"/>
      <c r="I853" s="7"/>
      <c r="J853" s="9"/>
      <c r="K853" s="843"/>
      <c r="L853" s="838"/>
      <c r="M853" s="428"/>
      <c r="N853" s="429"/>
      <c r="O853" s="430"/>
      <c r="P853" s="422" t="str">
        <f t="shared" si="445"/>
        <v/>
      </c>
      <c r="Q853" s="422" t="str">
        <f t="shared" si="446"/>
        <v/>
      </c>
      <c r="R853" s="423" t="str">
        <f t="shared" si="447"/>
        <v/>
      </c>
      <c r="S853" s="424" t="str">
        <f t="shared" si="448"/>
        <v/>
      </c>
      <c r="T853" s="425" t="str">
        <f t="shared" si="449"/>
        <v/>
      </c>
      <c r="U853" s="425" t="str">
        <f t="shared" si="450"/>
        <v/>
      </c>
      <c r="V853" s="426" t="str">
        <f t="shared" si="451"/>
        <v/>
      </c>
      <c r="W853" s="38"/>
      <c r="X853" s="29" t="str">
        <f t="shared" si="432"/>
        <v/>
      </c>
      <c r="Y853" s="6" t="e">
        <f t="shared" si="433"/>
        <v>#N/A</v>
      </c>
      <c r="Z853" s="6" t="e">
        <f t="shared" si="434"/>
        <v>#N/A</v>
      </c>
      <c r="AA853" s="6" t="e">
        <f t="shared" si="435"/>
        <v>#N/A</v>
      </c>
      <c r="AB853" s="6" t="str">
        <f t="shared" si="436"/>
        <v/>
      </c>
      <c r="AC853" s="10">
        <f t="shared" si="437"/>
        <v>1</v>
      </c>
      <c r="AD853" s="6" t="e">
        <f t="shared" si="452"/>
        <v>#N/A</v>
      </c>
      <c r="AE853" s="6" t="e">
        <f t="shared" si="453"/>
        <v>#N/A</v>
      </c>
      <c r="AF853" s="6" t="e">
        <f t="shared" si="438"/>
        <v>#N/A</v>
      </c>
      <c r="AG853" s="6" t="e">
        <f t="shared" si="454"/>
        <v>#N/A</v>
      </c>
      <c r="AH853" s="11" t="str">
        <f t="shared" si="439"/>
        <v xml:space="preserve"> </v>
      </c>
      <c r="AI853" s="6" t="e">
        <f t="shared" si="455"/>
        <v>#N/A</v>
      </c>
      <c r="AJ853" s="6" t="e">
        <f t="shared" si="440"/>
        <v>#N/A</v>
      </c>
      <c r="AK853" s="6" t="e">
        <f t="shared" si="456"/>
        <v>#N/A</v>
      </c>
      <c r="AL853" s="6" t="e">
        <f t="shared" si="427"/>
        <v>#N/A</v>
      </c>
      <c r="AM853" s="6" t="e">
        <f t="shared" si="441"/>
        <v>#N/A</v>
      </c>
      <c r="AN853" s="6" t="e">
        <f t="shared" si="457"/>
        <v>#N/A</v>
      </c>
      <c r="AO853" s="6" t="e">
        <f t="shared" si="428"/>
        <v>#N/A</v>
      </c>
      <c r="AP853" s="6" t="e">
        <f t="shared" si="429"/>
        <v>#N/A</v>
      </c>
      <c r="AQ853" s="6" t="e">
        <f t="shared" si="430"/>
        <v>#N/A</v>
      </c>
      <c r="AR853" s="6">
        <f t="shared" si="442"/>
        <v>0</v>
      </c>
      <c r="AS853" s="6" t="e">
        <f t="shared" si="458"/>
        <v>#N/A</v>
      </c>
      <c r="AT853" s="6" t="str">
        <f t="shared" si="443"/>
        <v/>
      </c>
      <c r="AU853" s="6" t="str">
        <f t="shared" si="444"/>
        <v/>
      </c>
      <c r="AV853" s="6" t="str">
        <f t="shared" si="431"/>
        <v/>
      </c>
      <c r="AW853" s="103"/>
      <c r="BC853" s="3"/>
    </row>
    <row r="854" spans="1:55" s="12" customFormat="1" ht="13.5" customHeight="1" x14ac:dyDescent="0.2">
      <c r="A854" s="163">
        <v>839</v>
      </c>
      <c r="B854" s="7"/>
      <c r="C854" s="7"/>
      <c r="D854" s="120"/>
      <c r="E854" s="7"/>
      <c r="F854" s="7"/>
      <c r="G854" s="219"/>
      <c r="H854" s="7"/>
      <c r="I854" s="7"/>
      <c r="J854" s="9"/>
      <c r="K854" s="843"/>
      <c r="L854" s="838"/>
      <c r="M854" s="428"/>
      <c r="N854" s="429"/>
      <c r="O854" s="430"/>
      <c r="P854" s="422" t="str">
        <f t="shared" si="445"/>
        <v/>
      </c>
      <c r="Q854" s="422" t="str">
        <f t="shared" si="446"/>
        <v/>
      </c>
      <c r="R854" s="423" t="str">
        <f t="shared" si="447"/>
        <v/>
      </c>
      <c r="S854" s="424" t="str">
        <f t="shared" si="448"/>
        <v/>
      </c>
      <c r="T854" s="425" t="str">
        <f t="shared" si="449"/>
        <v/>
      </c>
      <c r="U854" s="425" t="str">
        <f t="shared" si="450"/>
        <v/>
      </c>
      <c r="V854" s="426" t="str">
        <f t="shared" si="451"/>
        <v/>
      </c>
      <c r="W854" s="38"/>
      <c r="X854" s="29" t="str">
        <f t="shared" si="432"/>
        <v/>
      </c>
      <c r="Y854" s="6" t="e">
        <f t="shared" si="433"/>
        <v>#N/A</v>
      </c>
      <c r="Z854" s="6" t="e">
        <f t="shared" si="434"/>
        <v>#N/A</v>
      </c>
      <c r="AA854" s="6" t="e">
        <f t="shared" si="435"/>
        <v>#N/A</v>
      </c>
      <c r="AB854" s="6" t="str">
        <f t="shared" si="436"/>
        <v/>
      </c>
      <c r="AC854" s="10">
        <f t="shared" si="437"/>
        <v>1</v>
      </c>
      <c r="AD854" s="6" t="e">
        <f t="shared" si="452"/>
        <v>#N/A</v>
      </c>
      <c r="AE854" s="6" t="e">
        <f t="shared" si="453"/>
        <v>#N/A</v>
      </c>
      <c r="AF854" s="6" t="e">
        <f t="shared" si="438"/>
        <v>#N/A</v>
      </c>
      <c r="AG854" s="6" t="e">
        <f t="shared" si="454"/>
        <v>#N/A</v>
      </c>
      <c r="AH854" s="11" t="str">
        <f t="shared" si="439"/>
        <v xml:space="preserve"> </v>
      </c>
      <c r="AI854" s="6" t="e">
        <f t="shared" si="455"/>
        <v>#N/A</v>
      </c>
      <c r="AJ854" s="6" t="e">
        <f t="shared" si="440"/>
        <v>#N/A</v>
      </c>
      <c r="AK854" s="6" t="e">
        <f t="shared" si="456"/>
        <v>#N/A</v>
      </c>
      <c r="AL854" s="6" t="e">
        <f t="shared" si="427"/>
        <v>#N/A</v>
      </c>
      <c r="AM854" s="6" t="e">
        <f t="shared" si="441"/>
        <v>#N/A</v>
      </c>
      <c r="AN854" s="6" t="e">
        <f t="shared" si="457"/>
        <v>#N/A</v>
      </c>
      <c r="AO854" s="6" t="e">
        <f t="shared" si="428"/>
        <v>#N/A</v>
      </c>
      <c r="AP854" s="6" t="e">
        <f t="shared" si="429"/>
        <v>#N/A</v>
      </c>
      <c r="AQ854" s="6" t="e">
        <f t="shared" si="430"/>
        <v>#N/A</v>
      </c>
      <c r="AR854" s="6">
        <f t="shared" si="442"/>
        <v>0</v>
      </c>
      <c r="AS854" s="6" t="e">
        <f t="shared" si="458"/>
        <v>#N/A</v>
      </c>
      <c r="AT854" s="6" t="str">
        <f t="shared" si="443"/>
        <v/>
      </c>
      <c r="AU854" s="6" t="str">
        <f t="shared" si="444"/>
        <v/>
      </c>
      <c r="AV854" s="6" t="str">
        <f t="shared" si="431"/>
        <v/>
      </c>
      <c r="AW854" s="103"/>
      <c r="BC854" s="3"/>
    </row>
    <row r="855" spans="1:55" s="12" customFormat="1" ht="13.5" customHeight="1" x14ac:dyDescent="0.2">
      <c r="A855" s="163">
        <v>840</v>
      </c>
      <c r="B855" s="7"/>
      <c r="C855" s="7"/>
      <c r="D855" s="120"/>
      <c r="E855" s="7"/>
      <c r="F855" s="7"/>
      <c r="G855" s="219"/>
      <c r="H855" s="7"/>
      <c r="I855" s="7"/>
      <c r="J855" s="9"/>
      <c r="K855" s="843"/>
      <c r="L855" s="838"/>
      <c r="M855" s="428"/>
      <c r="N855" s="429"/>
      <c r="O855" s="430"/>
      <c r="P855" s="422" t="str">
        <f t="shared" si="445"/>
        <v/>
      </c>
      <c r="Q855" s="422" t="str">
        <f t="shared" si="446"/>
        <v/>
      </c>
      <c r="R855" s="423" t="str">
        <f t="shared" si="447"/>
        <v/>
      </c>
      <c r="S855" s="424" t="str">
        <f t="shared" si="448"/>
        <v/>
      </c>
      <c r="T855" s="425" t="str">
        <f t="shared" si="449"/>
        <v/>
      </c>
      <c r="U855" s="425" t="str">
        <f t="shared" si="450"/>
        <v/>
      </c>
      <c r="V855" s="426" t="str">
        <f t="shared" si="451"/>
        <v/>
      </c>
      <c r="W855" s="38"/>
      <c r="X855" s="29" t="str">
        <f t="shared" si="432"/>
        <v/>
      </c>
      <c r="Y855" s="6" t="e">
        <f t="shared" si="433"/>
        <v>#N/A</v>
      </c>
      <c r="Z855" s="6" t="e">
        <f t="shared" si="434"/>
        <v>#N/A</v>
      </c>
      <c r="AA855" s="6" t="e">
        <f t="shared" si="435"/>
        <v>#N/A</v>
      </c>
      <c r="AB855" s="6" t="str">
        <f t="shared" si="436"/>
        <v/>
      </c>
      <c r="AC855" s="10">
        <f t="shared" si="437"/>
        <v>1</v>
      </c>
      <c r="AD855" s="6" t="e">
        <f t="shared" si="452"/>
        <v>#N/A</v>
      </c>
      <c r="AE855" s="6" t="e">
        <f t="shared" si="453"/>
        <v>#N/A</v>
      </c>
      <c r="AF855" s="6" t="e">
        <f t="shared" si="438"/>
        <v>#N/A</v>
      </c>
      <c r="AG855" s="6" t="e">
        <f t="shared" si="454"/>
        <v>#N/A</v>
      </c>
      <c r="AH855" s="11" t="str">
        <f t="shared" si="439"/>
        <v xml:space="preserve"> </v>
      </c>
      <c r="AI855" s="6" t="e">
        <f t="shared" si="455"/>
        <v>#N/A</v>
      </c>
      <c r="AJ855" s="6" t="e">
        <f t="shared" si="440"/>
        <v>#N/A</v>
      </c>
      <c r="AK855" s="6" t="e">
        <f t="shared" si="456"/>
        <v>#N/A</v>
      </c>
      <c r="AL855" s="6" t="e">
        <f t="shared" si="427"/>
        <v>#N/A</v>
      </c>
      <c r="AM855" s="6" t="e">
        <f t="shared" si="441"/>
        <v>#N/A</v>
      </c>
      <c r="AN855" s="6" t="e">
        <f t="shared" si="457"/>
        <v>#N/A</v>
      </c>
      <c r="AO855" s="6" t="e">
        <f t="shared" si="428"/>
        <v>#N/A</v>
      </c>
      <c r="AP855" s="6" t="e">
        <f t="shared" si="429"/>
        <v>#N/A</v>
      </c>
      <c r="AQ855" s="6" t="e">
        <f t="shared" si="430"/>
        <v>#N/A</v>
      </c>
      <c r="AR855" s="6">
        <f t="shared" si="442"/>
        <v>0</v>
      </c>
      <c r="AS855" s="6" t="e">
        <f t="shared" si="458"/>
        <v>#N/A</v>
      </c>
      <c r="AT855" s="6" t="str">
        <f t="shared" si="443"/>
        <v/>
      </c>
      <c r="AU855" s="6" t="str">
        <f t="shared" si="444"/>
        <v/>
      </c>
      <c r="AV855" s="6" t="str">
        <f t="shared" si="431"/>
        <v/>
      </c>
      <c r="AW855" s="103"/>
      <c r="BC855" s="3"/>
    </row>
    <row r="856" spans="1:55" s="12" customFormat="1" ht="13.5" customHeight="1" x14ac:dyDescent="0.2">
      <c r="A856" s="163">
        <v>841</v>
      </c>
      <c r="B856" s="7"/>
      <c r="C856" s="7"/>
      <c r="D856" s="120"/>
      <c r="E856" s="7"/>
      <c r="F856" s="7"/>
      <c r="G856" s="219"/>
      <c r="H856" s="7"/>
      <c r="I856" s="7"/>
      <c r="J856" s="9"/>
      <c r="K856" s="843"/>
      <c r="L856" s="838"/>
      <c r="M856" s="428"/>
      <c r="N856" s="429"/>
      <c r="O856" s="430"/>
      <c r="P856" s="422" t="str">
        <f t="shared" si="445"/>
        <v/>
      </c>
      <c r="Q856" s="422" t="str">
        <f t="shared" si="446"/>
        <v/>
      </c>
      <c r="R856" s="423" t="str">
        <f t="shared" si="447"/>
        <v/>
      </c>
      <c r="S856" s="424" t="str">
        <f t="shared" si="448"/>
        <v/>
      </c>
      <c r="T856" s="425" t="str">
        <f t="shared" si="449"/>
        <v/>
      </c>
      <c r="U856" s="425" t="str">
        <f t="shared" si="450"/>
        <v/>
      </c>
      <c r="V856" s="426" t="str">
        <f t="shared" si="451"/>
        <v/>
      </c>
      <c r="W856" s="38"/>
      <c r="X856" s="29" t="str">
        <f t="shared" si="432"/>
        <v/>
      </c>
      <c r="Y856" s="6" t="e">
        <f t="shared" si="433"/>
        <v>#N/A</v>
      </c>
      <c r="Z856" s="6" t="e">
        <f t="shared" si="434"/>
        <v>#N/A</v>
      </c>
      <c r="AA856" s="6" t="e">
        <f t="shared" si="435"/>
        <v>#N/A</v>
      </c>
      <c r="AB856" s="6" t="str">
        <f t="shared" si="436"/>
        <v/>
      </c>
      <c r="AC856" s="10">
        <f t="shared" si="437"/>
        <v>1</v>
      </c>
      <c r="AD856" s="6" t="e">
        <f t="shared" si="452"/>
        <v>#N/A</v>
      </c>
      <c r="AE856" s="6" t="e">
        <f t="shared" si="453"/>
        <v>#N/A</v>
      </c>
      <c r="AF856" s="6" t="e">
        <f t="shared" si="438"/>
        <v>#N/A</v>
      </c>
      <c r="AG856" s="6" t="e">
        <f t="shared" si="454"/>
        <v>#N/A</v>
      </c>
      <c r="AH856" s="11" t="str">
        <f t="shared" si="439"/>
        <v xml:space="preserve"> </v>
      </c>
      <c r="AI856" s="6" t="e">
        <f t="shared" si="455"/>
        <v>#N/A</v>
      </c>
      <c r="AJ856" s="6" t="e">
        <f t="shared" si="440"/>
        <v>#N/A</v>
      </c>
      <c r="AK856" s="6" t="e">
        <f t="shared" si="456"/>
        <v>#N/A</v>
      </c>
      <c r="AL856" s="6" t="e">
        <f t="shared" si="427"/>
        <v>#N/A</v>
      </c>
      <c r="AM856" s="6" t="e">
        <f t="shared" si="441"/>
        <v>#N/A</v>
      </c>
      <c r="AN856" s="6" t="e">
        <f t="shared" si="457"/>
        <v>#N/A</v>
      </c>
      <c r="AO856" s="6" t="e">
        <f t="shared" si="428"/>
        <v>#N/A</v>
      </c>
      <c r="AP856" s="6" t="e">
        <f t="shared" si="429"/>
        <v>#N/A</v>
      </c>
      <c r="AQ856" s="6" t="e">
        <f t="shared" si="430"/>
        <v>#N/A</v>
      </c>
      <c r="AR856" s="6">
        <f t="shared" si="442"/>
        <v>0</v>
      </c>
      <c r="AS856" s="6" t="e">
        <f t="shared" si="458"/>
        <v>#N/A</v>
      </c>
      <c r="AT856" s="6" t="str">
        <f t="shared" si="443"/>
        <v/>
      </c>
      <c r="AU856" s="6" t="str">
        <f t="shared" si="444"/>
        <v/>
      </c>
      <c r="AV856" s="6" t="str">
        <f t="shared" si="431"/>
        <v/>
      </c>
      <c r="AW856" s="103"/>
      <c r="BC856" s="3"/>
    </row>
    <row r="857" spans="1:55" s="12" customFormat="1" ht="13.5" customHeight="1" x14ac:dyDescent="0.2">
      <c r="A857" s="163">
        <v>842</v>
      </c>
      <c r="B857" s="7"/>
      <c r="C857" s="7"/>
      <c r="D857" s="120"/>
      <c r="E857" s="7"/>
      <c r="F857" s="7"/>
      <c r="G857" s="219"/>
      <c r="H857" s="7"/>
      <c r="I857" s="7"/>
      <c r="J857" s="9"/>
      <c r="K857" s="843"/>
      <c r="L857" s="838"/>
      <c r="M857" s="428"/>
      <c r="N857" s="429"/>
      <c r="O857" s="430"/>
      <c r="P857" s="422" t="str">
        <f t="shared" si="445"/>
        <v/>
      </c>
      <c r="Q857" s="422" t="str">
        <f t="shared" si="446"/>
        <v/>
      </c>
      <c r="R857" s="423" t="str">
        <f t="shared" si="447"/>
        <v/>
      </c>
      <c r="S857" s="424" t="str">
        <f t="shared" si="448"/>
        <v/>
      </c>
      <c r="T857" s="425" t="str">
        <f t="shared" si="449"/>
        <v/>
      </c>
      <c r="U857" s="425" t="str">
        <f t="shared" si="450"/>
        <v/>
      </c>
      <c r="V857" s="426" t="str">
        <f t="shared" si="451"/>
        <v/>
      </c>
      <c r="W857" s="38"/>
      <c r="X857" s="29" t="str">
        <f t="shared" si="432"/>
        <v/>
      </c>
      <c r="Y857" s="6" t="e">
        <f t="shared" si="433"/>
        <v>#N/A</v>
      </c>
      <c r="Z857" s="6" t="e">
        <f t="shared" si="434"/>
        <v>#N/A</v>
      </c>
      <c r="AA857" s="6" t="e">
        <f t="shared" si="435"/>
        <v>#N/A</v>
      </c>
      <c r="AB857" s="6" t="str">
        <f t="shared" si="436"/>
        <v/>
      </c>
      <c r="AC857" s="10">
        <f t="shared" si="437"/>
        <v>1</v>
      </c>
      <c r="AD857" s="6" t="e">
        <f t="shared" si="452"/>
        <v>#N/A</v>
      </c>
      <c r="AE857" s="6" t="e">
        <f t="shared" si="453"/>
        <v>#N/A</v>
      </c>
      <c r="AF857" s="6" t="e">
        <f t="shared" si="438"/>
        <v>#N/A</v>
      </c>
      <c r="AG857" s="6" t="e">
        <f t="shared" si="454"/>
        <v>#N/A</v>
      </c>
      <c r="AH857" s="11" t="str">
        <f t="shared" si="439"/>
        <v xml:space="preserve"> </v>
      </c>
      <c r="AI857" s="6" t="e">
        <f t="shared" si="455"/>
        <v>#N/A</v>
      </c>
      <c r="AJ857" s="6" t="e">
        <f t="shared" si="440"/>
        <v>#N/A</v>
      </c>
      <c r="AK857" s="6" t="e">
        <f t="shared" si="456"/>
        <v>#N/A</v>
      </c>
      <c r="AL857" s="6" t="e">
        <f t="shared" si="427"/>
        <v>#N/A</v>
      </c>
      <c r="AM857" s="6" t="e">
        <f t="shared" si="441"/>
        <v>#N/A</v>
      </c>
      <c r="AN857" s="6" t="e">
        <f t="shared" si="457"/>
        <v>#N/A</v>
      </c>
      <c r="AO857" s="6" t="e">
        <f t="shared" si="428"/>
        <v>#N/A</v>
      </c>
      <c r="AP857" s="6" t="e">
        <f t="shared" si="429"/>
        <v>#N/A</v>
      </c>
      <c r="AQ857" s="6" t="e">
        <f t="shared" si="430"/>
        <v>#N/A</v>
      </c>
      <c r="AR857" s="6">
        <f t="shared" si="442"/>
        <v>0</v>
      </c>
      <c r="AS857" s="6" t="e">
        <f t="shared" si="458"/>
        <v>#N/A</v>
      </c>
      <c r="AT857" s="6" t="str">
        <f t="shared" si="443"/>
        <v/>
      </c>
      <c r="AU857" s="6" t="str">
        <f t="shared" si="444"/>
        <v/>
      </c>
      <c r="AV857" s="6" t="str">
        <f t="shared" si="431"/>
        <v/>
      </c>
      <c r="AW857" s="103"/>
      <c r="BC857" s="3"/>
    </row>
    <row r="858" spans="1:55" s="12" customFormat="1" ht="13.5" customHeight="1" x14ac:dyDescent="0.2">
      <c r="A858" s="163">
        <v>843</v>
      </c>
      <c r="B858" s="7"/>
      <c r="C858" s="7"/>
      <c r="D858" s="120"/>
      <c r="E858" s="7"/>
      <c r="F858" s="7"/>
      <c r="G858" s="219"/>
      <c r="H858" s="7"/>
      <c r="I858" s="7"/>
      <c r="J858" s="9"/>
      <c r="K858" s="843"/>
      <c r="L858" s="838"/>
      <c r="M858" s="428"/>
      <c r="N858" s="429"/>
      <c r="O858" s="430"/>
      <c r="P858" s="422" t="str">
        <f t="shared" si="445"/>
        <v/>
      </c>
      <c r="Q858" s="422" t="str">
        <f t="shared" si="446"/>
        <v/>
      </c>
      <c r="R858" s="423" t="str">
        <f t="shared" si="447"/>
        <v/>
      </c>
      <c r="S858" s="424" t="str">
        <f t="shared" si="448"/>
        <v/>
      </c>
      <c r="T858" s="425" t="str">
        <f t="shared" si="449"/>
        <v/>
      </c>
      <c r="U858" s="425" t="str">
        <f t="shared" si="450"/>
        <v/>
      </c>
      <c r="V858" s="426" t="str">
        <f t="shared" si="451"/>
        <v/>
      </c>
      <c r="W858" s="38"/>
      <c r="X858" s="29" t="str">
        <f t="shared" si="432"/>
        <v/>
      </c>
      <c r="Y858" s="6" t="e">
        <f t="shared" si="433"/>
        <v>#N/A</v>
      </c>
      <c r="Z858" s="6" t="e">
        <f t="shared" si="434"/>
        <v>#N/A</v>
      </c>
      <c r="AA858" s="6" t="e">
        <f t="shared" si="435"/>
        <v>#N/A</v>
      </c>
      <c r="AB858" s="6" t="str">
        <f t="shared" si="436"/>
        <v/>
      </c>
      <c r="AC858" s="10">
        <f t="shared" si="437"/>
        <v>1</v>
      </c>
      <c r="AD858" s="6" t="e">
        <f t="shared" si="452"/>
        <v>#N/A</v>
      </c>
      <c r="AE858" s="6" t="e">
        <f t="shared" si="453"/>
        <v>#N/A</v>
      </c>
      <c r="AF858" s="6" t="e">
        <f t="shared" si="438"/>
        <v>#N/A</v>
      </c>
      <c r="AG858" s="6" t="e">
        <f t="shared" si="454"/>
        <v>#N/A</v>
      </c>
      <c r="AH858" s="11" t="str">
        <f t="shared" si="439"/>
        <v xml:space="preserve"> </v>
      </c>
      <c r="AI858" s="6" t="e">
        <f t="shared" si="455"/>
        <v>#N/A</v>
      </c>
      <c r="AJ858" s="6" t="e">
        <f t="shared" si="440"/>
        <v>#N/A</v>
      </c>
      <c r="AK858" s="6" t="e">
        <f t="shared" si="456"/>
        <v>#N/A</v>
      </c>
      <c r="AL858" s="6" t="e">
        <f t="shared" si="427"/>
        <v>#N/A</v>
      </c>
      <c r="AM858" s="6" t="e">
        <f t="shared" si="441"/>
        <v>#N/A</v>
      </c>
      <c r="AN858" s="6" t="e">
        <f t="shared" si="457"/>
        <v>#N/A</v>
      </c>
      <c r="AO858" s="6" t="e">
        <f t="shared" si="428"/>
        <v>#N/A</v>
      </c>
      <c r="AP858" s="6" t="e">
        <f t="shared" si="429"/>
        <v>#N/A</v>
      </c>
      <c r="AQ858" s="6" t="e">
        <f t="shared" si="430"/>
        <v>#N/A</v>
      </c>
      <c r="AR858" s="6">
        <f t="shared" si="442"/>
        <v>0</v>
      </c>
      <c r="AS858" s="6" t="e">
        <f t="shared" si="458"/>
        <v>#N/A</v>
      </c>
      <c r="AT858" s="6" t="str">
        <f t="shared" si="443"/>
        <v/>
      </c>
      <c r="AU858" s="6" t="str">
        <f t="shared" si="444"/>
        <v/>
      </c>
      <c r="AV858" s="6" t="str">
        <f t="shared" si="431"/>
        <v/>
      </c>
      <c r="AW858" s="103"/>
      <c r="BC858" s="3"/>
    </row>
    <row r="859" spans="1:55" s="12" customFormat="1" ht="13.5" customHeight="1" x14ac:dyDescent="0.2">
      <c r="A859" s="163">
        <v>844</v>
      </c>
      <c r="B859" s="7"/>
      <c r="C859" s="7"/>
      <c r="D859" s="120"/>
      <c r="E859" s="7"/>
      <c r="F859" s="7"/>
      <c r="G859" s="219"/>
      <c r="H859" s="7"/>
      <c r="I859" s="7"/>
      <c r="J859" s="9"/>
      <c r="K859" s="843"/>
      <c r="L859" s="838"/>
      <c r="M859" s="428"/>
      <c r="N859" s="429"/>
      <c r="O859" s="430"/>
      <c r="P859" s="422" t="str">
        <f t="shared" si="445"/>
        <v/>
      </c>
      <c r="Q859" s="422" t="str">
        <f t="shared" si="446"/>
        <v/>
      </c>
      <c r="R859" s="423" t="str">
        <f t="shared" si="447"/>
        <v/>
      </c>
      <c r="S859" s="424" t="str">
        <f t="shared" si="448"/>
        <v/>
      </c>
      <c r="T859" s="425" t="str">
        <f t="shared" si="449"/>
        <v/>
      </c>
      <c r="U859" s="425" t="str">
        <f t="shared" si="450"/>
        <v/>
      </c>
      <c r="V859" s="426" t="str">
        <f t="shared" si="451"/>
        <v/>
      </c>
      <c r="W859" s="38"/>
      <c r="X859" s="29" t="str">
        <f t="shared" si="432"/>
        <v/>
      </c>
      <c r="Y859" s="6" t="e">
        <f t="shared" si="433"/>
        <v>#N/A</v>
      </c>
      <c r="Z859" s="6" t="e">
        <f t="shared" si="434"/>
        <v>#N/A</v>
      </c>
      <c r="AA859" s="6" t="e">
        <f t="shared" si="435"/>
        <v>#N/A</v>
      </c>
      <c r="AB859" s="6" t="str">
        <f t="shared" si="436"/>
        <v/>
      </c>
      <c r="AC859" s="10">
        <f t="shared" si="437"/>
        <v>1</v>
      </c>
      <c r="AD859" s="6" t="e">
        <f t="shared" si="452"/>
        <v>#N/A</v>
      </c>
      <c r="AE859" s="6" t="e">
        <f t="shared" si="453"/>
        <v>#N/A</v>
      </c>
      <c r="AF859" s="6" t="e">
        <f t="shared" si="438"/>
        <v>#N/A</v>
      </c>
      <c r="AG859" s="6" t="e">
        <f t="shared" si="454"/>
        <v>#N/A</v>
      </c>
      <c r="AH859" s="11" t="str">
        <f t="shared" si="439"/>
        <v xml:space="preserve"> </v>
      </c>
      <c r="AI859" s="6" t="e">
        <f t="shared" si="455"/>
        <v>#N/A</v>
      </c>
      <c r="AJ859" s="6" t="e">
        <f t="shared" si="440"/>
        <v>#N/A</v>
      </c>
      <c r="AK859" s="6" t="e">
        <f t="shared" si="456"/>
        <v>#N/A</v>
      </c>
      <c r="AL859" s="6" t="e">
        <f t="shared" si="427"/>
        <v>#N/A</v>
      </c>
      <c r="AM859" s="6" t="e">
        <f t="shared" si="441"/>
        <v>#N/A</v>
      </c>
      <c r="AN859" s="6" t="e">
        <f t="shared" si="457"/>
        <v>#N/A</v>
      </c>
      <c r="AO859" s="6" t="e">
        <f t="shared" si="428"/>
        <v>#N/A</v>
      </c>
      <c r="AP859" s="6" t="e">
        <f t="shared" si="429"/>
        <v>#N/A</v>
      </c>
      <c r="AQ859" s="6" t="e">
        <f t="shared" si="430"/>
        <v>#N/A</v>
      </c>
      <c r="AR859" s="6">
        <f t="shared" si="442"/>
        <v>0</v>
      </c>
      <c r="AS859" s="6" t="e">
        <f t="shared" si="458"/>
        <v>#N/A</v>
      </c>
      <c r="AT859" s="6" t="str">
        <f t="shared" si="443"/>
        <v/>
      </c>
      <c r="AU859" s="6" t="str">
        <f t="shared" si="444"/>
        <v/>
      </c>
      <c r="AV859" s="6" t="str">
        <f t="shared" si="431"/>
        <v/>
      </c>
      <c r="AW859" s="103"/>
      <c r="BC859" s="3"/>
    </row>
    <row r="860" spans="1:55" s="12" customFormat="1" ht="13.5" customHeight="1" x14ac:dyDescent="0.2">
      <c r="A860" s="163">
        <v>845</v>
      </c>
      <c r="B860" s="7"/>
      <c r="C860" s="7"/>
      <c r="D860" s="120"/>
      <c r="E860" s="7"/>
      <c r="F860" s="7"/>
      <c r="G860" s="219"/>
      <c r="H860" s="7"/>
      <c r="I860" s="7"/>
      <c r="J860" s="9"/>
      <c r="K860" s="843"/>
      <c r="L860" s="838"/>
      <c r="M860" s="428"/>
      <c r="N860" s="429"/>
      <c r="O860" s="430"/>
      <c r="P860" s="422" t="str">
        <f t="shared" si="445"/>
        <v/>
      </c>
      <c r="Q860" s="422" t="str">
        <f t="shared" si="446"/>
        <v/>
      </c>
      <c r="R860" s="423" t="str">
        <f t="shared" si="447"/>
        <v/>
      </c>
      <c r="S860" s="424" t="str">
        <f t="shared" si="448"/>
        <v/>
      </c>
      <c r="T860" s="425" t="str">
        <f t="shared" si="449"/>
        <v/>
      </c>
      <c r="U860" s="425" t="str">
        <f t="shared" si="450"/>
        <v/>
      </c>
      <c r="V860" s="426" t="str">
        <f t="shared" si="451"/>
        <v/>
      </c>
      <c r="W860" s="38"/>
      <c r="X860" s="29" t="str">
        <f t="shared" si="432"/>
        <v/>
      </c>
      <c r="Y860" s="6" t="e">
        <f t="shared" si="433"/>
        <v>#N/A</v>
      </c>
      <c r="Z860" s="6" t="e">
        <f t="shared" si="434"/>
        <v>#N/A</v>
      </c>
      <c r="AA860" s="6" t="e">
        <f t="shared" si="435"/>
        <v>#N/A</v>
      </c>
      <c r="AB860" s="6" t="str">
        <f t="shared" si="436"/>
        <v/>
      </c>
      <c r="AC860" s="10">
        <f t="shared" si="437"/>
        <v>1</v>
      </c>
      <c r="AD860" s="6" t="e">
        <f t="shared" si="452"/>
        <v>#N/A</v>
      </c>
      <c r="AE860" s="6" t="e">
        <f t="shared" si="453"/>
        <v>#N/A</v>
      </c>
      <c r="AF860" s="6" t="e">
        <f t="shared" si="438"/>
        <v>#N/A</v>
      </c>
      <c r="AG860" s="6" t="e">
        <f t="shared" si="454"/>
        <v>#N/A</v>
      </c>
      <c r="AH860" s="11" t="str">
        <f t="shared" si="439"/>
        <v xml:space="preserve"> </v>
      </c>
      <c r="AI860" s="6" t="e">
        <f t="shared" si="455"/>
        <v>#N/A</v>
      </c>
      <c r="AJ860" s="6" t="e">
        <f t="shared" si="440"/>
        <v>#N/A</v>
      </c>
      <c r="AK860" s="6" t="e">
        <f t="shared" si="456"/>
        <v>#N/A</v>
      </c>
      <c r="AL860" s="6" t="e">
        <f t="shared" si="427"/>
        <v>#N/A</v>
      </c>
      <c r="AM860" s="6" t="e">
        <f t="shared" si="441"/>
        <v>#N/A</v>
      </c>
      <c r="AN860" s="6" t="e">
        <f t="shared" si="457"/>
        <v>#N/A</v>
      </c>
      <c r="AO860" s="6" t="e">
        <f t="shared" si="428"/>
        <v>#N/A</v>
      </c>
      <c r="AP860" s="6" t="e">
        <f t="shared" si="429"/>
        <v>#N/A</v>
      </c>
      <c r="AQ860" s="6" t="e">
        <f t="shared" si="430"/>
        <v>#N/A</v>
      </c>
      <c r="AR860" s="6">
        <f t="shared" si="442"/>
        <v>0</v>
      </c>
      <c r="AS860" s="6" t="e">
        <f t="shared" si="458"/>
        <v>#N/A</v>
      </c>
      <c r="AT860" s="6" t="str">
        <f t="shared" si="443"/>
        <v/>
      </c>
      <c r="AU860" s="6" t="str">
        <f t="shared" si="444"/>
        <v/>
      </c>
      <c r="AV860" s="6" t="str">
        <f t="shared" si="431"/>
        <v/>
      </c>
      <c r="AW860" s="103"/>
      <c r="BC860" s="3"/>
    </row>
    <row r="861" spans="1:55" s="12" customFormat="1" ht="13.5" customHeight="1" x14ac:dyDescent="0.2">
      <c r="A861" s="163">
        <v>846</v>
      </c>
      <c r="B861" s="7"/>
      <c r="C861" s="7"/>
      <c r="D861" s="120"/>
      <c r="E861" s="7"/>
      <c r="F861" s="7"/>
      <c r="G861" s="219"/>
      <c r="H861" s="7"/>
      <c r="I861" s="7"/>
      <c r="J861" s="9"/>
      <c r="K861" s="843"/>
      <c r="L861" s="838"/>
      <c r="M861" s="428"/>
      <c r="N861" s="429"/>
      <c r="O861" s="430"/>
      <c r="P861" s="422" t="str">
        <f t="shared" si="445"/>
        <v/>
      </c>
      <c r="Q861" s="422" t="str">
        <f t="shared" si="446"/>
        <v/>
      </c>
      <c r="R861" s="423" t="str">
        <f t="shared" si="447"/>
        <v/>
      </c>
      <c r="S861" s="424" t="str">
        <f t="shared" si="448"/>
        <v/>
      </c>
      <c r="T861" s="425" t="str">
        <f t="shared" si="449"/>
        <v/>
      </c>
      <c r="U861" s="425" t="str">
        <f t="shared" si="450"/>
        <v/>
      </c>
      <c r="V861" s="426" t="str">
        <f t="shared" si="451"/>
        <v/>
      </c>
      <c r="W861" s="38"/>
      <c r="X861" s="29" t="str">
        <f t="shared" si="432"/>
        <v/>
      </c>
      <c r="Y861" s="6" t="e">
        <f t="shared" si="433"/>
        <v>#N/A</v>
      </c>
      <c r="Z861" s="6" t="e">
        <f t="shared" si="434"/>
        <v>#N/A</v>
      </c>
      <c r="AA861" s="6" t="e">
        <f t="shared" si="435"/>
        <v>#N/A</v>
      </c>
      <c r="AB861" s="6" t="str">
        <f t="shared" si="436"/>
        <v/>
      </c>
      <c r="AC861" s="10">
        <f t="shared" si="437"/>
        <v>1</v>
      </c>
      <c r="AD861" s="6" t="e">
        <f t="shared" si="452"/>
        <v>#N/A</v>
      </c>
      <c r="AE861" s="6" t="e">
        <f t="shared" si="453"/>
        <v>#N/A</v>
      </c>
      <c r="AF861" s="6" t="e">
        <f t="shared" si="438"/>
        <v>#N/A</v>
      </c>
      <c r="AG861" s="6" t="e">
        <f t="shared" si="454"/>
        <v>#N/A</v>
      </c>
      <c r="AH861" s="11" t="str">
        <f t="shared" si="439"/>
        <v xml:space="preserve"> </v>
      </c>
      <c r="AI861" s="6" t="e">
        <f t="shared" si="455"/>
        <v>#N/A</v>
      </c>
      <c r="AJ861" s="6" t="e">
        <f t="shared" si="440"/>
        <v>#N/A</v>
      </c>
      <c r="AK861" s="6" t="e">
        <f t="shared" si="456"/>
        <v>#N/A</v>
      </c>
      <c r="AL861" s="6" t="e">
        <f t="shared" si="427"/>
        <v>#N/A</v>
      </c>
      <c r="AM861" s="6" t="e">
        <f t="shared" si="441"/>
        <v>#N/A</v>
      </c>
      <c r="AN861" s="6" t="e">
        <f t="shared" si="457"/>
        <v>#N/A</v>
      </c>
      <c r="AO861" s="6" t="e">
        <f t="shared" si="428"/>
        <v>#N/A</v>
      </c>
      <c r="AP861" s="6" t="e">
        <f t="shared" si="429"/>
        <v>#N/A</v>
      </c>
      <c r="AQ861" s="6" t="e">
        <f t="shared" si="430"/>
        <v>#N/A</v>
      </c>
      <c r="AR861" s="6">
        <f t="shared" si="442"/>
        <v>0</v>
      </c>
      <c r="AS861" s="6" t="e">
        <f t="shared" si="458"/>
        <v>#N/A</v>
      </c>
      <c r="AT861" s="6" t="str">
        <f t="shared" si="443"/>
        <v/>
      </c>
      <c r="AU861" s="6" t="str">
        <f t="shared" si="444"/>
        <v/>
      </c>
      <c r="AV861" s="6" t="str">
        <f t="shared" si="431"/>
        <v/>
      </c>
      <c r="AW861" s="103"/>
      <c r="BC861" s="3"/>
    </row>
    <row r="862" spans="1:55" s="12" customFormat="1" ht="13.5" customHeight="1" x14ac:dyDescent="0.2">
      <c r="A862" s="163">
        <v>847</v>
      </c>
      <c r="B862" s="7"/>
      <c r="C862" s="7"/>
      <c r="D862" s="120"/>
      <c r="E862" s="7"/>
      <c r="F862" s="7"/>
      <c r="G862" s="219"/>
      <c r="H862" s="7"/>
      <c r="I862" s="7"/>
      <c r="J862" s="9"/>
      <c r="K862" s="843"/>
      <c r="L862" s="838"/>
      <c r="M862" s="428"/>
      <c r="N862" s="429"/>
      <c r="O862" s="430"/>
      <c r="P862" s="422" t="str">
        <f t="shared" si="445"/>
        <v/>
      </c>
      <c r="Q862" s="422" t="str">
        <f t="shared" si="446"/>
        <v/>
      </c>
      <c r="R862" s="423" t="str">
        <f t="shared" si="447"/>
        <v/>
      </c>
      <c r="S862" s="424" t="str">
        <f t="shared" si="448"/>
        <v/>
      </c>
      <c r="T862" s="425" t="str">
        <f t="shared" si="449"/>
        <v/>
      </c>
      <c r="U862" s="425" t="str">
        <f t="shared" si="450"/>
        <v/>
      </c>
      <c r="V862" s="426" t="str">
        <f t="shared" si="451"/>
        <v/>
      </c>
      <c r="W862" s="38"/>
      <c r="X862" s="29" t="str">
        <f t="shared" si="432"/>
        <v/>
      </c>
      <c r="Y862" s="6" t="e">
        <f t="shared" si="433"/>
        <v>#N/A</v>
      </c>
      <c r="Z862" s="6" t="e">
        <f t="shared" si="434"/>
        <v>#N/A</v>
      </c>
      <c r="AA862" s="6" t="e">
        <f t="shared" si="435"/>
        <v>#N/A</v>
      </c>
      <c r="AB862" s="6" t="str">
        <f t="shared" si="436"/>
        <v/>
      </c>
      <c r="AC862" s="10">
        <f t="shared" si="437"/>
        <v>1</v>
      </c>
      <c r="AD862" s="6" t="e">
        <f t="shared" si="452"/>
        <v>#N/A</v>
      </c>
      <c r="AE862" s="6" t="e">
        <f t="shared" si="453"/>
        <v>#N/A</v>
      </c>
      <c r="AF862" s="6" t="e">
        <f t="shared" si="438"/>
        <v>#N/A</v>
      </c>
      <c r="AG862" s="6" t="e">
        <f t="shared" si="454"/>
        <v>#N/A</v>
      </c>
      <c r="AH862" s="11" t="str">
        <f t="shared" si="439"/>
        <v xml:space="preserve"> </v>
      </c>
      <c r="AI862" s="6" t="e">
        <f t="shared" si="455"/>
        <v>#N/A</v>
      </c>
      <c r="AJ862" s="6" t="e">
        <f t="shared" si="440"/>
        <v>#N/A</v>
      </c>
      <c r="AK862" s="6" t="e">
        <f t="shared" si="456"/>
        <v>#N/A</v>
      </c>
      <c r="AL862" s="6" t="e">
        <f t="shared" si="427"/>
        <v>#N/A</v>
      </c>
      <c r="AM862" s="6" t="e">
        <f t="shared" si="441"/>
        <v>#N/A</v>
      </c>
      <c r="AN862" s="6" t="e">
        <f t="shared" si="457"/>
        <v>#N/A</v>
      </c>
      <c r="AO862" s="6" t="e">
        <f t="shared" si="428"/>
        <v>#N/A</v>
      </c>
      <c r="AP862" s="6" t="e">
        <f t="shared" si="429"/>
        <v>#N/A</v>
      </c>
      <c r="AQ862" s="6" t="e">
        <f t="shared" si="430"/>
        <v>#N/A</v>
      </c>
      <c r="AR862" s="6">
        <f t="shared" si="442"/>
        <v>0</v>
      </c>
      <c r="AS862" s="6" t="e">
        <f t="shared" si="458"/>
        <v>#N/A</v>
      </c>
      <c r="AT862" s="6" t="str">
        <f t="shared" si="443"/>
        <v/>
      </c>
      <c r="AU862" s="6" t="str">
        <f t="shared" si="444"/>
        <v/>
      </c>
      <c r="AV862" s="6" t="str">
        <f t="shared" si="431"/>
        <v/>
      </c>
      <c r="AW862" s="103"/>
      <c r="BC862" s="3"/>
    </row>
    <row r="863" spans="1:55" s="12" customFormat="1" ht="13.5" customHeight="1" x14ac:dyDescent="0.2">
      <c r="A863" s="163">
        <v>848</v>
      </c>
      <c r="B863" s="7"/>
      <c r="C863" s="7"/>
      <c r="D863" s="120"/>
      <c r="E863" s="7"/>
      <c r="F863" s="7"/>
      <c r="G863" s="219"/>
      <c r="H863" s="7"/>
      <c r="I863" s="7"/>
      <c r="J863" s="9"/>
      <c r="K863" s="843"/>
      <c r="L863" s="838"/>
      <c r="M863" s="428"/>
      <c r="N863" s="429"/>
      <c r="O863" s="430"/>
      <c r="P863" s="422" t="str">
        <f t="shared" si="445"/>
        <v/>
      </c>
      <c r="Q863" s="422" t="str">
        <f t="shared" si="446"/>
        <v/>
      </c>
      <c r="R863" s="423" t="str">
        <f t="shared" si="447"/>
        <v/>
      </c>
      <c r="S863" s="424" t="str">
        <f t="shared" si="448"/>
        <v/>
      </c>
      <c r="T863" s="425" t="str">
        <f t="shared" si="449"/>
        <v/>
      </c>
      <c r="U863" s="425" t="str">
        <f t="shared" si="450"/>
        <v/>
      </c>
      <c r="V863" s="426" t="str">
        <f t="shared" si="451"/>
        <v/>
      </c>
      <c r="W863" s="38"/>
      <c r="X863" s="29" t="str">
        <f t="shared" si="432"/>
        <v/>
      </c>
      <c r="Y863" s="6" t="e">
        <f t="shared" si="433"/>
        <v>#N/A</v>
      </c>
      <c r="Z863" s="6" t="e">
        <f t="shared" si="434"/>
        <v>#N/A</v>
      </c>
      <c r="AA863" s="6" t="e">
        <f t="shared" si="435"/>
        <v>#N/A</v>
      </c>
      <c r="AB863" s="6" t="str">
        <f t="shared" si="436"/>
        <v/>
      </c>
      <c r="AC863" s="10">
        <f t="shared" si="437"/>
        <v>1</v>
      </c>
      <c r="AD863" s="6" t="e">
        <f t="shared" si="452"/>
        <v>#N/A</v>
      </c>
      <c r="AE863" s="6" t="e">
        <f t="shared" si="453"/>
        <v>#N/A</v>
      </c>
      <c r="AF863" s="6" t="e">
        <f t="shared" si="438"/>
        <v>#N/A</v>
      </c>
      <c r="AG863" s="6" t="e">
        <f t="shared" si="454"/>
        <v>#N/A</v>
      </c>
      <c r="AH863" s="11" t="str">
        <f t="shared" si="439"/>
        <v xml:space="preserve"> </v>
      </c>
      <c r="AI863" s="6" t="e">
        <f t="shared" si="455"/>
        <v>#N/A</v>
      </c>
      <c r="AJ863" s="6" t="e">
        <f t="shared" si="440"/>
        <v>#N/A</v>
      </c>
      <c r="AK863" s="6" t="e">
        <f t="shared" si="456"/>
        <v>#N/A</v>
      </c>
      <c r="AL863" s="6" t="e">
        <f t="shared" si="427"/>
        <v>#N/A</v>
      </c>
      <c r="AM863" s="6" t="e">
        <f t="shared" si="441"/>
        <v>#N/A</v>
      </c>
      <c r="AN863" s="6" t="e">
        <f t="shared" si="457"/>
        <v>#N/A</v>
      </c>
      <c r="AO863" s="6" t="e">
        <f t="shared" si="428"/>
        <v>#N/A</v>
      </c>
      <c r="AP863" s="6" t="e">
        <f t="shared" si="429"/>
        <v>#N/A</v>
      </c>
      <c r="AQ863" s="6" t="e">
        <f t="shared" si="430"/>
        <v>#N/A</v>
      </c>
      <c r="AR863" s="6">
        <f t="shared" si="442"/>
        <v>0</v>
      </c>
      <c r="AS863" s="6" t="e">
        <f t="shared" si="458"/>
        <v>#N/A</v>
      </c>
      <c r="AT863" s="6" t="str">
        <f t="shared" si="443"/>
        <v/>
      </c>
      <c r="AU863" s="6" t="str">
        <f t="shared" si="444"/>
        <v/>
      </c>
      <c r="AV863" s="6" t="str">
        <f t="shared" si="431"/>
        <v/>
      </c>
      <c r="AW863" s="103"/>
      <c r="BC863" s="3"/>
    </row>
    <row r="864" spans="1:55" s="12" customFormat="1" ht="13.5" customHeight="1" x14ac:dyDescent="0.2">
      <c r="A864" s="163">
        <v>849</v>
      </c>
      <c r="B864" s="7"/>
      <c r="C864" s="7"/>
      <c r="D864" s="120"/>
      <c r="E864" s="7"/>
      <c r="F864" s="7"/>
      <c r="G864" s="219"/>
      <c r="H864" s="7"/>
      <c r="I864" s="7"/>
      <c r="J864" s="9"/>
      <c r="K864" s="843"/>
      <c r="L864" s="838"/>
      <c r="M864" s="428"/>
      <c r="N864" s="429"/>
      <c r="O864" s="430"/>
      <c r="P864" s="422" t="str">
        <f t="shared" si="445"/>
        <v/>
      </c>
      <c r="Q864" s="422" t="str">
        <f t="shared" si="446"/>
        <v/>
      </c>
      <c r="R864" s="423" t="str">
        <f t="shared" si="447"/>
        <v/>
      </c>
      <c r="S864" s="424" t="str">
        <f t="shared" si="448"/>
        <v/>
      </c>
      <c r="T864" s="425" t="str">
        <f t="shared" si="449"/>
        <v/>
      </c>
      <c r="U864" s="425" t="str">
        <f t="shared" si="450"/>
        <v/>
      </c>
      <c r="V864" s="426" t="str">
        <f t="shared" si="451"/>
        <v/>
      </c>
      <c r="W864" s="38"/>
      <c r="X864" s="29" t="str">
        <f t="shared" si="432"/>
        <v/>
      </c>
      <c r="Y864" s="6" t="e">
        <f t="shared" si="433"/>
        <v>#N/A</v>
      </c>
      <c r="Z864" s="6" t="e">
        <f t="shared" si="434"/>
        <v>#N/A</v>
      </c>
      <c r="AA864" s="6" t="e">
        <f t="shared" si="435"/>
        <v>#N/A</v>
      </c>
      <c r="AB864" s="6" t="str">
        <f t="shared" si="436"/>
        <v/>
      </c>
      <c r="AC864" s="10">
        <f t="shared" si="437"/>
        <v>1</v>
      </c>
      <c r="AD864" s="6" t="e">
        <f t="shared" si="452"/>
        <v>#N/A</v>
      </c>
      <c r="AE864" s="6" t="e">
        <f t="shared" si="453"/>
        <v>#N/A</v>
      </c>
      <c r="AF864" s="6" t="e">
        <f t="shared" si="438"/>
        <v>#N/A</v>
      </c>
      <c r="AG864" s="6" t="e">
        <f t="shared" si="454"/>
        <v>#N/A</v>
      </c>
      <c r="AH864" s="11" t="str">
        <f t="shared" si="439"/>
        <v xml:space="preserve"> </v>
      </c>
      <c r="AI864" s="6" t="e">
        <f t="shared" si="455"/>
        <v>#N/A</v>
      </c>
      <c r="AJ864" s="6" t="e">
        <f t="shared" si="440"/>
        <v>#N/A</v>
      </c>
      <c r="AK864" s="6" t="e">
        <f t="shared" si="456"/>
        <v>#N/A</v>
      </c>
      <c r="AL864" s="6" t="e">
        <f t="shared" si="427"/>
        <v>#N/A</v>
      </c>
      <c r="AM864" s="6" t="e">
        <f t="shared" si="441"/>
        <v>#N/A</v>
      </c>
      <c r="AN864" s="6" t="e">
        <f t="shared" si="457"/>
        <v>#N/A</v>
      </c>
      <c r="AO864" s="6" t="e">
        <f t="shared" si="428"/>
        <v>#N/A</v>
      </c>
      <c r="AP864" s="6" t="e">
        <f t="shared" si="429"/>
        <v>#N/A</v>
      </c>
      <c r="AQ864" s="6" t="e">
        <f t="shared" si="430"/>
        <v>#N/A</v>
      </c>
      <c r="AR864" s="6">
        <f t="shared" si="442"/>
        <v>0</v>
      </c>
      <c r="AS864" s="6" t="e">
        <f t="shared" si="458"/>
        <v>#N/A</v>
      </c>
      <c r="AT864" s="6" t="str">
        <f t="shared" si="443"/>
        <v/>
      </c>
      <c r="AU864" s="6" t="str">
        <f t="shared" si="444"/>
        <v/>
      </c>
      <c r="AV864" s="6" t="str">
        <f t="shared" si="431"/>
        <v/>
      </c>
      <c r="AW864" s="103"/>
      <c r="BC864" s="3"/>
    </row>
    <row r="865" spans="1:55" s="12" customFormat="1" ht="13.5" customHeight="1" x14ac:dyDescent="0.2">
      <c r="A865" s="163">
        <v>850</v>
      </c>
      <c r="B865" s="7"/>
      <c r="C865" s="7"/>
      <c r="D865" s="120"/>
      <c r="E865" s="7"/>
      <c r="F865" s="7"/>
      <c r="G865" s="219"/>
      <c r="H865" s="7"/>
      <c r="I865" s="7"/>
      <c r="J865" s="9"/>
      <c r="K865" s="843"/>
      <c r="L865" s="838"/>
      <c r="M865" s="428"/>
      <c r="N865" s="429"/>
      <c r="O865" s="430"/>
      <c r="P865" s="422" t="str">
        <f t="shared" si="445"/>
        <v/>
      </c>
      <c r="Q865" s="422" t="str">
        <f t="shared" si="446"/>
        <v/>
      </c>
      <c r="R865" s="423" t="str">
        <f t="shared" si="447"/>
        <v/>
      </c>
      <c r="S865" s="424" t="str">
        <f t="shared" si="448"/>
        <v/>
      </c>
      <c r="T865" s="425" t="str">
        <f t="shared" si="449"/>
        <v/>
      </c>
      <c r="U865" s="425" t="str">
        <f t="shared" si="450"/>
        <v/>
      </c>
      <c r="V865" s="426" t="str">
        <f t="shared" si="451"/>
        <v/>
      </c>
      <c r="W865" s="38"/>
      <c r="X865" s="29" t="str">
        <f t="shared" si="432"/>
        <v/>
      </c>
      <c r="Y865" s="6" t="e">
        <f t="shared" si="433"/>
        <v>#N/A</v>
      </c>
      <c r="Z865" s="6" t="e">
        <f t="shared" si="434"/>
        <v>#N/A</v>
      </c>
      <c r="AA865" s="6" t="e">
        <f t="shared" si="435"/>
        <v>#N/A</v>
      </c>
      <c r="AB865" s="6" t="str">
        <f t="shared" si="436"/>
        <v/>
      </c>
      <c r="AC865" s="10">
        <f t="shared" si="437"/>
        <v>1</v>
      </c>
      <c r="AD865" s="6" t="e">
        <f t="shared" si="452"/>
        <v>#N/A</v>
      </c>
      <c r="AE865" s="6" t="e">
        <f t="shared" si="453"/>
        <v>#N/A</v>
      </c>
      <c r="AF865" s="6" t="e">
        <f t="shared" si="438"/>
        <v>#N/A</v>
      </c>
      <c r="AG865" s="6" t="e">
        <f t="shared" si="454"/>
        <v>#N/A</v>
      </c>
      <c r="AH865" s="11" t="str">
        <f t="shared" si="439"/>
        <v xml:space="preserve"> </v>
      </c>
      <c r="AI865" s="6" t="e">
        <f t="shared" si="455"/>
        <v>#N/A</v>
      </c>
      <c r="AJ865" s="6" t="e">
        <f t="shared" si="440"/>
        <v>#N/A</v>
      </c>
      <c r="AK865" s="6" t="e">
        <f t="shared" si="456"/>
        <v>#N/A</v>
      </c>
      <c r="AL865" s="6" t="e">
        <f t="shared" si="427"/>
        <v>#N/A</v>
      </c>
      <c r="AM865" s="6" t="e">
        <f t="shared" si="441"/>
        <v>#N/A</v>
      </c>
      <c r="AN865" s="6" t="e">
        <f t="shared" si="457"/>
        <v>#N/A</v>
      </c>
      <c r="AO865" s="6" t="e">
        <f t="shared" si="428"/>
        <v>#N/A</v>
      </c>
      <c r="AP865" s="6" t="e">
        <f t="shared" si="429"/>
        <v>#N/A</v>
      </c>
      <c r="AQ865" s="6" t="e">
        <f t="shared" si="430"/>
        <v>#N/A</v>
      </c>
      <c r="AR865" s="6">
        <f t="shared" si="442"/>
        <v>0</v>
      </c>
      <c r="AS865" s="6" t="e">
        <f t="shared" si="458"/>
        <v>#N/A</v>
      </c>
      <c r="AT865" s="6" t="str">
        <f t="shared" si="443"/>
        <v/>
      </c>
      <c r="AU865" s="6" t="str">
        <f t="shared" si="444"/>
        <v/>
      </c>
      <c r="AV865" s="6" t="str">
        <f t="shared" si="431"/>
        <v/>
      </c>
      <c r="AW865" s="103"/>
      <c r="BC865" s="3"/>
    </row>
    <row r="866" spans="1:55" s="12" customFormat="1" ht="13.5" customHeight="1" x14ac:dyDescent="0.2">
      <c r="A866" s="163">
        <v>851</v>
      </c>
      <c r="B866" s="7"/>
      <c r="C866" s="7"/>
      <c r="D866" s="120"/>
      <c r="E866" s="7"/>
      <c r="F866" s="7"/>
      <c r="G866" s="219"/>
      <c r="H866" s="7"/>
      <c r="I866" s="7"/>
      <c r="J866" s="9"/>
      <c r="K866" s="843"/>
      <c r="L866" s="838"/>
      <c r="M866" s="428"/>
      <c r="N866" s="429"/>
      <c r="O866" s="430"/>
      <c r="P866" s="422" t="str">
        <f t="shared" si="445"/>
        <v/>
      </c>
      <c r="Q866" s="422" t="str">
        <f t="shared" si="446"/>
        <v/>
      </c>
      <c r="R866" s="423" t="str">
        <f t="shared" si="447"/>
        <v/>
      </c>
      <c r="S866" s="424" t="str">
        <f t="shared" si="448"/>
        <v/>
      </c>
      <c r="T866" s="425" t="str">
        <f t="shared" si="449"/>
        <v/>
      </c>
      <c r="U866" s="425" t="str">
        <f t="shared" si="450"/>
        <v/>
      </c>
      <c r="V866" s="426" t="str">
        <f t="shared" si="451"/>
        <v/>
      </c>
      <c r="W866" s="38"/>
      <c r="X866" s="29" t="str">
        <f t="shared" si="432"/>
        <v/>
      </c>
      <c r="Y866" s="6" t="e">
        <f t="shared" si="433"/>
        <v>#N/A</v>
      </c>
      <c r="Z866" s="6" t="e">
        <f t="shared" si="434"/>
        <v>#N/A</v>
      </c>
      <c r="AA866" s="6" t="e">
        <f t="shared" si="435"/>
        <v>#N/A</v>
      </c>
      <c r="AB866" s="6" t="str">
        <f t="shared" si="436"/>
        <v/>
      </c>
      <c r="AC866" s="10">
        <f t="shared" si="437"/>
        <v>1</v>
      </c>
      <c r="AD866" s="6" t="e">
        <f t="shared" si="452"/>
        <v>#N/A</v>
      </c>
      <c r="AE866" s="6" t="e">
        <f t="shared" si="453"/>
        <v>#N/A</v>
      </c>
      <c r="AF866" s="6" t="e">
        <f t="shared" si="438"/>
        <v>#N/A</v>
      </c>
      <c r="AG866" s="6" t="e">
        <f t="shared" si="454"/>
        <v>#N/A</v>
      </c>
      <c r="AH866" s="11" t="str">
        <f t="shared" si="439"/>
        <v xml:space="preserve"> </v>
      </c>
      <c r="AI866" s="6" t="e">
        <f t="shared" si="455"/>
        <v>#N/A</v>
      </c>
      <c r="AJ866" s="6" t="e">
        <f t="shared" si="440"/>
        <v>#N/A</v>
      </c>
      <c r="AK866" s="6" t="e">
        <f t="shared" si="456"/>
        <v>#N/A</v>
      </c>
      <c r="AL866" s="6" t="e">
        <f t="shared" si="427"/>
        <v>#N/A</v>
      </c>
      <c r="AM866" s="6" t="e">
        <f t="shared" si="441"/>
        <v>#N/A</v>
      </c>
      <c r="AN866" s="6" t="e">
        <f t="shared" si="457"/>
        <v>#N/A</v>
      </c>
      <c r="AO866" s="6" t="e">
        <f t="shared" si="428"/>
        <v>#N/A</v>
      </c>
      <c r="AP866" s="6" t="e">
        <f t="shared" si="429"/>
        <v>#N/A</v>
      </c>
      <c r="AQ866" s="6" t="e">
        <f t="shared" si="430"/>
        <v>#N/A</v>
      </c>
      <c r="AR866" s="6">
        <f t="shared" si="442"/>
        <v>0</v>
      </c>
      <c r="AS866" s="6" t="e">
        <f t="shared" si="458"/>
        <v>#N/A</v>
      </c>
      <c r="AT866" s="6" t="str">
        <f t="shared" si="443"/>
        <v/>
      </c>
      <c r="AU866" s="6" t="str">
        <f t="shared" si="444"/>
        <v/>
      </c>
      <c r="AV866" s="6" t="str">
        <f t="shared" si="431"/>
        <v/>
      </c>
      <c r="AW866" s="103"/>
      <c r="BC866" s="3"/>
    </row>
    <row r="867" spans="1:55" s="12" customFormat="1" ht="13.5" customHeight="1" x14ac:dyDescent="0.2">
      <c r="A867" s="163">
        <v>852</v>
      </c>
      <c r="B867" s="7"/>
      <c r="C867" s="7"/>
      <c r="D867" s="120"/>
      <c r="E867" s="7"/>
      <c r="F867" s="7"/>
      <c r="G867" s="219"/>
      <c r="H867" s="7"/>
      <c r="I867" s="7"/>
      <c r="J867" s="9"/>
      <c r="K867" s="843"/>
      <c r="L867" s="838"/>
      <c r="M867" s="428"/>
      <c r="N867" s="429"/>
      <c r="O867" s="430"/>
      <c r="P867" s="422" t="str">
        <f t="shared" si="445"/>
        <v/>
      </c>
      <c r="Q867" s="422" t="str">
        <f t="shared" si="446"/>
        <v/>
      </c>
      <c r="R867" s="423" t="str">
        <f t="shared" si="447"/>
        <v/>
      </c>
      <c r="S867" s="424" t="str">
        <f t="shared" si="448"/>
        <v/>
      </c>
      <c r="T867" s="425" t="str">
        <f t="shared" si="449"/>
        <v/>
      </c>
      <c r="U867" s="425" t="str">
        <f t="shared" si="450"/>
        <v/>
      </c>
      <c r="V867" s="426" t="str">
        <f t="shared" si="451"/>
        <v/>
      </c>
      <c r="W867" s="38"/>
      <c r="X867" s="29" t="str">
        <f t="shared" si="432"/>
        <v/>
      </c>
      <c r="Y867" s="6" t="e">
        <f t="shared" si="433"/>
        <v>#N/A</v>
      </c>
      <c r="Z867" s="6" t="e">
        <f t="shared" si="434"/>
        <v>#N/A</v>
      </c>
      <c r="AA867" s="6" t="e">
        <f t="shared" si="435"/>
        <v>#N/A</v>
      </c>
      <c r="AB867" s="6" t="str">
        <f t="shared" si="436"/>
        <v/>
      </c>
      <c r="AC867" s="10">
        <f t="shared" si="437"/>
        <v>1</v>
      </c>
      <c r="AD867" s="6" t="e">
        <f t="shared" si="452"/>
        <v>#N/A</v>
      </c>
      <c r="AE867" s="6" t="e">
        <f t="shared" si="453"/>
        <v>#N/A</v>
      </c>
      <c r="AF867" s="6" t="e">
        <f t="shared" si="438"/>
        <v>#N/A</v>
      </c>
      <c r="AG867" s="6" t="e">
        <f t="shared" si="454"/>
        <v>#N/A</v>
      </c>
      <c r="AH867" s="11" t="str">
        <f t="shared" si="439"/>
        <v xml:space="preserve"> </v>
      </c>
      <c r="AI867" s="6" t="e">
        <f t="shared" si="455"/>
        <v>#N/A</v>
      </c>
      <c r="AJ867" s="6" t="e">
        <f t="shared" si="440"/>
        <v>#N/A</v>
      </c>
      <c r="AK867" s="6" t="e">
        <f t="shared" si="456"/>
        <v>#N/A</v>
      </c>
      <c r="AL867" s="6" t="e">
        <f t="shared" si="427"/>
        <v>#N/A</v>
      </c>
      <c r="AM867" s="6" t="e">
        <f t="shared" si="441"/>
        <v>#N/A</v>
      </c>
      <c r="AN867" s="6" t="e">
        <f t="shared" si="457"/>
        <v>#N/A</v>
      </c>
      <c r="AO867" s="6" t="e">
        <f t="shared" si="428"/>
        <v>#N/A</v>
      </c>
      <c r="AP867" s="6" t="e">
        <f t="shared" si="429"/>
        <v>#N/A</v>
      </c>
      <c r="AQ867" s="6" t="e">
        <f t="shared" si="430"/>
        <v>#N/A</v>
      </c>
      <c r="AR867" s="6">
        <f t="shared" si="442"/>
        <v>0</v>
      </c>
      <c r="AS867" s="6" t="e">
        <f t="shared" si="458"/>
        <v>#N/A</v>
      </c>
      <c r="AT867" s="6" t="str">
        <f t="shared" si="443"/>
        <v/>
      </c>
      <c r="AU867" s="6" t="str">
        <f t="shared" si="444"/>
        <v/>
      </c>
      <c r="AV867" s="6" t="str">
        <f t="shared" si="431"/>
        <v/>
      </c>
      <c r="AW867" s="103"/>
      <c r="BC867" s="3"/>
    </row>
    <row r="868" spans="1:55" s="12" customFormat="1" ht="13.5" customHeight="1" x14ac:dyDescent="0.2">
      <c r="A868" s="163">
        <v>853</v>
      </c>
      <c r="B868" s="7"/>
      <c r="C868" s="7"/>
      <c r="D868" s="120"/>
      <c r="E868" s="7"/>
      <c r="F868" s="7"/>
      <c r="G868" s="219"/>
      <c r="H868" s="7"/>
      <c r="I868" s="7"/>
      <c r="J868" s="9"/>
      <c r="K868" s="843"/>
      <c r="L868" s="838"/>
      <c r="M868" s="428"/>
      <c r="N868" s="429"/>
      <c r="O868" s="430"/>
      <c r="P868" s="422" t="str">
        <f t="shared" si="445"/>
        <v/>
      </c>
      <c r="Q868" s="422" t="str">
        <f t="shared" si="446"/>
        <v/>
      </c>
      <c r="R868" s="423" t="str">
        <f t="shared" si="447"/>
        <v/>
      </c>
      <c r="S868" s="424" t="str">
        <f t="shared" si="448"/>
        <v/>
      </c>
      <c r="T868" s="425" t="str">
        <f t="shared" si="449"/>
        <v/>
      </c>
      <c r="U868" s="425" t="str">
        <f t="shared" si="450"/>
        <v/>
      </c>
      <c r="V868" s="426" t="str">
        <f t="shared" si="451"/>
        <v/>
      </c>
      <c r="W868" s="38"/>
      <c r="X868" s="29" t="str">
        <f t="shared" si="432"/>
        <v/>
      </c>
      <c r="Y868" s="6" t="e">
        <f t="shared" si="433"/>
        <v>#N/A</v>
      </c>
      <c r="Z868" s="6" t="e">
        <f t="shared" si="434"/>
        <v>#N/A</v>
      </c>
      <c r="AA868" s="6" t="e">
        <f t="shared" si="435"/>
        <v>#N/A</v>
      </c>
      <c r="AB868" s="6" t="str">
        <f t="shared" si="436"/>
        <v/>
      </c>
      <c r="AC868" s="10">
        <f t="shared" si="437"/>
        <v>1</v>
      </c>
      <c r="AD868" s="6" t="e">
        <f t="shared" si="452"/>
        <v>#N/A</v>
      </c>
      <c r="AE868" s="6" t="e">
        <f t="shared" si="453"/>
        <v>#N/A</v>
      </c>
      <c r="AF868" s="6" t="e">
        <f t="shared" si="438"/>
        <v>#N/A</v>
      </c>
      <c r="AG868" s="6" t="e">
        <f t="shared" si="454"/>
        <v>#N/A</v>
      </c>
      <c r="AH868" s="11" t="str">
        <f t="shared" si="439"/>
        <v xml:space="preserve"> </v>
      </c>
      <c r="AI868" s="6" t="e">
        <f t="shared" si="455"/>
        <v>#N/A</v>
      </c>
      <c r="AJ868" s="6" t="e">
        <f t="shared" si="440"/>
        <v>#N/A</v>
      </c>
      <c r="AK868" s="6" t="e">
        <f t="shared" si="456"/>
        <v>#N/A</v>
      </c>
      <c r="AL868" s="6" t="e">
        <f t="shared" si="427"/>
        <v>#N/A</v>
      </c>
      <c r="AM868" s="6" t="e">
        <f t="shared" si="441"/>
        <v>#N/A</v>
      </c>
      <c r="AN868" s="6" t="e">
        <f t="shared" si="457"/>
        <v>#N/A</v>
      </c>
      <c r="AO868" s="6" t="e">
        <f t="shared" si="428"/>
        <v>#N/A</v>
      </c>
      <c r="AP868" s="6" t="e">
        <f t="shared" si="429"/>
        <v>#N/A</v>
      </c>
      <c r="AQ868" s="6" t="e">
        <f t="shared" si="430"/>
        <v>#N/A</v>
      </c>
      <c r="AR868" s="6">
        <f t="shared" si="442"/>
        <v>0</v>
      </c>
      <c r="AS868" s="6" t="e">
        <f t="shared" si="458"/>
        <v>#N/A</v>
      </c>
      <c r="AT868" s="6" t="str">
        <f t="shared" si="443"/>
        <v/>
      </c>
      <c r="AU868" s="6" t="str">
        <f t="shared" si="444"/>
        <v/>
      </c>
      <c r="AV868" s="6" t="str">
        <f t="shared" si="431"/>
        <v/>
      </c>
      <c r="AW868" s="103"/>
      <c r="BC868" s="3"/>
    </row>
    <row r="869" spans="1:55" s="12" customFormat="1" ht="13.5" customHeight="1" x14ac:dyDescent="0.2">
      <c r="A869" s="163">
        <v>854</v>
      </c>
      <c r="B869" s="7"/>
      <c r="C869" s="7"/>
      <c r="D869" s="120"/>
      <c r="E869" s="7"/>
      <c r="F869" s="7"/>
      <c r="G869" s="219"/>
      <c r="H869" s="7"/>
      <c r="I869" s="7"/>
      <c r="J869" s="9"/>
      <c r="K869" s="843"/>
      <c r="L869" s="838"/>
      <c r="M869" s="428"/>
      <c r="N869" s="429"/>
      <c r="O869" s="430"/>
      <c r="P869" s="422" t="str">
        <f t="shared" si="445"/>
        <v/>
      </c>
      <c r="Q869" s="422" t="str">
        <f t="shared" si="446"/>
        <v/>
      </c>
      <c r="R869" s="423" t="str">
        <f t="shared" si="447"/>
        <v/>
      </c>
      <c r="S869" s="424" t="str">
        <f t="shared" si="448"/>
        <v/>
      </c>
      <c r="T869" s="425" t="str">
        <f t="shared" si="449"/>
        <v/>
      </c>
      <c r="U869" s="425" t="str">
        <f t="shared" si="450"/>
        <v/>
      </c>
      <c r="V869" s="426" t="str">
        <f t="shared" si="451"/>
        <v/>
      </c>
      <c r="W869" s="38"/>
      <c r="X869" s="29" t="str">
        <f t="shared" si="432"/>
        <v/>
      </c>
      <c r="Y869" s="6" t="e">
        <f t="shared" si="433"/>
        <v>#N/A</v>
      </c>
      <c r="Z869" s="6" t="e">
        <f t="shared" si="434"/>
        <v>#N/A</v>
      </c>
      <c r="AA869" s="6" t="e">
        <f t="shared" si="435"/>
        <v>#N/A</v>
      </c>
      <c r="AB869" s="6" t="str">
        <f t="shared" si="436"/>
        <v/>
      </c>
      <c r="AC869" s="10">
        <f t="shared" si="437"/>
        <v>1</v>
      </c>
      <c r="AD869" s="6" t="e">
        <f t="shared" si="452"/>
        <v>#N/A</v>
      </c>
      <c r="AE869" s="6" t="e">
        <f t="shared" si="453"/>
        <v>#N/A</v>
      </c>
      <c r="AF869" s="6" t="e">
        <f t="shared" si="438"/>
        <v>#N/A</v>
      </c>
      <c r="AG869" s="6" t="e">
        <f t="shared" si="454"/>
        <v>#N/A</v>
      </c>
      <c r="AH869" s="11" t="str">
        <f t="shared" si="439"/>
        <v xml:space="preserve"> </v>
      </c>
      <c r="AI869" s="6" t="e">
        <f t="shared" si="455"/>
        <v>#N/A</v>
      </c>
      <c r="AJ869" s="6" t="e">
        <f t="shared" si="440"/>
        <v>#N/A</v>
      </c>
      <c r="AK869" s="6" t="e">
        <f t="shared" si="456"/>
        <v>#N/A</v>
      </c>
      <c r="AL869" s="6" t="e">
        <f t="shared" si="427"/>
        <v>#N/A</v>
      </c>
      <c r="AM869" s="6" t="e">
        <f t="shared" si="441"/>
        <v>#N/A</v>
      </c>
      <c r="AN869" s="6" t="e">
        <f t="shared" si="457"/>
        <v>#N/A</v>
      </c>
      <c r="AO869" s="6" t="e">
        <f t="shared" si="428"/>
        <v>#N/A</v>
      </c>
      <c r="AP869" s="6" t="e">
        <f t="shared" si="429"/>
        <v>#N/A</v>
      </c>
      <c r="AQ869" s="6" t="e">
        <f t="shared" si="430"/>
        <v>#N/A</v>
      </c>
      <c r="AR869" s="6">
        <f t="shared" si="442"/>
        <v>0</v>
      </c>
      <c r="AS869" s="6" t="e">
        <f t="shared" si="458"/>
        <v>#N/A</v>
      </c>
      <c r="AT869" s="6" t="str">
        <f t="shared" si="443"/>
        <v/>
      </c>
      <c r="AU869" s="6" t="str">
        <f t="shared" si="444"/>
        <v/>
      </c>
      <c r="AV869" s="6" t="str">
        <f t="shared" si="431"/>
        <v/>
      </c>
      <c r="AW869" s="103"/>
      <c r="BC869" s="3"/>
    </row>
    <row r="870" spans="1:55" s="12" customFormat="1" ht="13.5" customHeight="1" x14ac:dyDescent="0.2">
      <c r="A870" s="163">
        <v>855</v>
      </c>
      <c r="B870" s="7"/>
      <c r="C870" s="7"/>
      <c r="D870" s="120"/>
      <c r="E870" s="7"/>
      <c r="F870" s="7"/>
      <c r="G870" s="219"/>
      <c r="H870" s="7"/>
      <c r="I870" s="7"/>
      <c r="J870" s="9"/>
      <c r="K870" s="843"/>
      <c r="L870" s="838"/>
      <c r="M870" s="428"/>
      <c r="N870" s="429"/>
      <c r="O870" s="430"/>
      <c r="P870" s="422" t="str">
        <f t="shared" si="445"/>
        <v/>
      </c>
      <c r="Q870" s="422" t="str">
        <f t="shared" si="446"/>
        <v/>
      </c>
      <c r="R870" s="423" t="str">
        <f t="shared" si="447"/>
        <v/>
      </c>
      <c r="S870" s="424" t="str">
        <f t="shared" si="448"/>
        <v/>
      </c>
      <c r="T870" s="425" t="str">
        <f t="shared" si="449"/>
        <v/>
      </c>
      <c r="U870" s="425" t="str">
        <f t="shared" si="450"/>
        <v/>
      </c>
      <c r="V870" s="426" t="str">
        <f t="shared" si="451"/>
        <v/>
      </c>
      <c r="W870" s="38"/>
      <c r="X870" s="29" t="str">
        <f t="shared" si="432"/>
        <v/>
      </c>
      <c r="Y870" s="6" t="e">
        <f t="shared" si="433"/>
        <v>#N/A</v>
      </c>
      <c r="Z870" s="6" t="e">
        <f t="shared" si="434"/>
        <v>#N/A</v>
      </c>
      <c r="AA870" s="6" t="e">
        <f t="shared" si="435"/>
        <v>#N/A</v>
      </c>
      <c r="AB870" s="6" t="str">
        <f t="shared" si="436"/>
        <v/>
      </c>
      <c r="AC870" s="10">
        <f t="shared" si="437"/>
        <v>1</v>
      </c>
      <c r="AD870" s="6" t="e">
        <f t="shared" si="452"/>
        <v>#N/A</v>
      </c>
      <c r="AE870" s="6" t="e">
        <f t="shared" si="453"/>
        <v>#N/A</v>
      </c>
      <c r="AF870" s="6" t="e">
        <f t="shared" si="438"/>
        <v>#N/A</v>
      </c>
      <c r="AG870" s="6" t="e">
        <f t="shared" si="454"/>
        <v>#N/A</v>
      </c>
      <c r="AH870" s="11" t="str">
        <f t="shared" si="439"/>
        <v xml:space="preserve"> </v>
      </c>
      <c r="AI870" s="6" t="e">
        <f t="shared" si="455"/>
        <v>#N/A</v>
      </c>
      <c r="AJ870" s="6" t="e">
        <f t="shared" si="440"/>
        <v>#N/A</v>
      </c>
      <c r="AK870" s="6" t="e">
        <f t="shared" si="456"/>
        <v>#N/A</v>
      </c>
      <c r="AL870" s="6" t="e">
        <f t="shared" si="427"/>
        <v>#N/A</v>
      </c>
      <c r="AM870" s="6" t="e">
        <f t="shared" si="441"/>
        <v>#N/A</v>
      </c>
      <c r="AN870" s="6" t="e">
        <f t="shared" si="457"/>
        <v>#N/A</v>
      </c>
      <c r="AO870" s="6" t="e">
        <f t="shared" si="428"/>
        <v>#N/A</v>
      </c>
      <c r="AP870" s="6" t="e">
        <f t="shared" si="429"/>
        <v>#N/A</v>
      </c>
      <c r="AQ870" s="6" t="e">
        <f t="shared" si="430"/>
        <v>#N/A</v>
      </c>
      <c r="AR870" s="6">
        <f t="shared" si="442"/>
        <v>0</v>
      </c>
      <c r="AS870" s="6" t="e">
        <f t="shared" si="458"/>
        <v>#N/A</v>
      </c>
      <c r="AT870" s="6" t="str">
        <f t="shared" si="443"/>
        <v/>
      </c>
      <c r="AU870" s="6" t="str">
        <f t="shared" si="444"/>
        <v/>
      </c>
      <c r="AV870" s="6" t="str">
        <f t="shared" si="431"/>
        <v/>
      </c>
      <c r="AW870" s="103"/>
      <c r="BC870" s="3"/>
    </row>
    <row r="871" spans="1:55" s="12" customFormat="1" ht="13.5" customHeight="1" x14ac:dyDescent="0.2">
      <c r="A871" s="163">
        <v>856</v>
      </c>
      <c r="B871" s="7"/>
      <c r="C871" s="7"/>
      <c r="D871" s="120"/>
      <c r="E871" s="7"/>
      <c r="F871" s="7"/>
      <c r="G871" s="219"/>
      <c r="H871" s="7"/>
      <c r="I871" s="7"/>
      <c r="J871" s="9"/>
      <c r="K871" s="843"/>
      <c r="L871" s="838"/>
      <c r="M871" s="428"/>
      <c r="N871" s="429"/>
      <c r="O871" s="430"/>
      <c r="P871" s="422" t="str">
        <f t="shared" si="445"/>
        <v/>
      </c>
      <c r="Q871" s="422" t="str">
        <f t="shared" si="446"/>
        <v/>
      </c>
      <c r="R871" s="423" t="str">
        <f t="shared" si="447"/>
        <v/>
      </c>
      <c r="S871" s="424" t="str">
        <f t="shared" si="448"/>
        <v/>
      </c>
      <c r="T871" s="425" t="str">
        <f t="shared" si="449"/>
        <v/>
      </c>
      <c r="U871" s="425" t="str">
        <f t="shared" si="450"/>
        <v/>
      </c>
      <c r="V871" s="426" t="str">
        <f t="shared" si="451"/>
        <v/>
      </c>
      <c r="W871" s="38"/>
      <c r="X871" s="29" t="str">
        <f t="shared" si="432"/>
        <v/>
      </c>
      <c r="Y871" s="6" t="e">
        <f t="shared" si="433"/>
        <v>#N/A</v>
      </c>
      <c r="Z871" s="6" t="e">
        <f t="shared" si="434"/>
        <v>#N/A</v>
      </c>
      <c r="AA871" s="6" t="e">
        <f t="shared" si="435"/>
        <v>#N/A</v>
      </c>
      <c r="AB871" s="6" t="str">
        <f t="shared" si="436"/>
        <v/>
      </c>
      <c r="AC871" s="10">
        <f t="shared" si="437"/>
        <v>1</v>
      </c>
      <c r="AD871" s="6" t="e">
        <f t="shared" si="452"/>
        <v>#N/A</v>
      </c>
      <c r="AE871" s="6" t="e">
        <f t="shared" si="453"/>
        <v>#N/A</v>
      </c>
      <c r="AF871" s="6" t="e">
        <f t="shared" si="438"/>
        <v>#N/A</v>
      </c>
      <c r="AG871" s="6" t="e">
        <f t="shared" si="454"/>
        <v>#N/A</v>
      </c>
      <c r="AH871" s="11" t="str">
        <f t="shared" si="439"/>
        <v xml:space="preserve"> </v>
      </c>
      <c r="AI871" s="6" t="e">
        <f t="shared" si="455"/>
        <v>#N/A</v>
      </c>
      <c r="AJ871" s="6" t="e">
        <f t="shared" si="440"/>
        <v>#N/A</v>
      </c>
      <c r="AK871" s="6" t="e">
        <f t="shared" si="456"/>
        <v>#N/A</v>
      </c>
      <c r="AL871" s="6" t="e">
        <f t="shared" si="427"/>
        <v>#N/A</v>
      </c>
      <c r="AM871" s="6" t="e">
        <f t="shared" si="441"/>
        <v>#N/A</v>
      </c>
      <c r="AN871" s="6" t="e">
        <f t="shared" si="457"/>
        <v>#N/A</v>
      </c>
      <c r="AO871" s="6" t="e">
        <f t="shared" si="428"/>
        <v>#N/A</v>
      </c>
      <c r="AP871" s="6" t="e">
        <f t="shared" si="429"/>
        <v>#N/A</v>
      </c>
      <c r="AQ871" s="6" t="e">
        <f t="shared" si="430"/>
        <v>#N/A</v>
      </c>
      <c r="AR871" s="6">
        <f t="shared" si="442"/>
        <v>0</v>
      </c>
      <c r="AS871" s="6" t="e">
        <f t="shared" si="458"/>
        <v>#N/A</v>
      </c>
      <c r="AT871" s="6" t="str">
        <f t="shared" si="443"/>
        <v/>
      </c>
      <c r="AU871" s="6" t="str">
        <f t="shared" si="444"/>
        <v/>
      </c>
      <c r="AV871" s="6" t="str">
        <f t="shared" si="431"/>
        <v/>
      </c>
      <c r="AW871" s="103"/>
      <c r="BC871" s="3"/>
    </row>
    <row r="872" spans="1:55" s="12" customFormat="1" ht="13.5" customHeight="1" x14ac:dyDescent="0.2">
      <c r="A872" s="163">
        <v>857</v>
      </c>
      <c r="B872" s="7"/>
      <c r="C872" s="7"/>
      <c r="D872" s="120"/>
      <c r="E872" s="7"/>
      <c r="F872" s="7"/>
      <c r="G872" s="219"/>
      <c r="H872" s="7"/>
      <c r="I872" s="7"/>
      <c r="J872" s="9"/>
      <c r="K872" s="843"/>
      <c r="L872" s="838"/>
      <c r="M872" s="428"/>
      <c r="N872" s="429"/>
      <c r="O872" s="430"/>
      <c r="P872" s="422" t="str">
        <f t="shared" si="445"/>
        <v/>
      </c>
      <c r="Q872" s="422" t="str">
        <f t="shared" si="446"/>
        <v/>
      </c>
      <c r="R872" s="423" t="str">
        <f t="shared" si="447"/>
        <v/>
      </c>
      <c r="S872" s="424" t="str">
        <f t="shared" si="448"/>
        <v/>
      </c>
      <c r="T872" s="425" t="str">
        <f t="shared" si="449"/>
        <v/>
      </c>
      <c r="U872" s="425" t="str">
        <f t="shared" si="450"/>
        <v/>
      </c>
      <c r="V872" s="426" t="str">
        <f t="shared" si="451"/>
        <v/>
      </c>
      <c r="W872" s="38"/>
      <c r="X872" s="29" t="str">
        <f t="shared" si="432"/>
        <v/>
      </c>
      <c r="Y872" s="6" t="e">
        <f t="shared" si="433"/>
        <v>#N/A</v>
      </c>
      <c r="Z872" s="6" t="e">
        <f t="shared" si="434"/>
        <v>#N/A</v>
      </c>
      <c r="AA872" s="6" t="e">
        <f t="shared" si="435"/>
        <v>#N/A</v>
      </c>
      <c r="AB872" s="6" t="str">
        <f t="shared" si="436"/>
        <v/>
      </c>
      <c r="AC872" s="10">
        <f t="shared" si="437"/>
        <v>1</v>
      </c>
      <c r="AD872" s="6" t="e">
        <f t="shared" si="452"/>
        <v>#N/A</v>
      </c>
      <c r="AE872" s="6" t="e">
        <f t="shared" si="453"/>
        <v>#N/A</v>
      </c>
      <c r="AF872" s="6" t="e">
        <f t="shared" si="438"/>
        <v>#N/A</v>
      </c>
      <c r="AG872" s="6" t="e">
        <f t="shared" si="454"/>
        <v>#N/A</v>
      </c>
      <c r="AH872" s="11" t="str">
        <f t="shared" si="439"/>
        <v xml:space="preserve"> </v>
      </c>
      <c r="AI872" s="6" t="e">
        <f t="shared" si="455"/>
        <v>#N/A</v>
      </c>
      <c r="AJ872" s="6" t="e">
        <f t="shared" si="440"/>
        <v>#N/A</v>
      </c>
      <c r="AK872" s="6" t="e">
        <f t="shared" si="456"/>
        <v>#N/A</v>
      </c>
      <c r="AL872" s="6" t="e">
        <f t="shared" si="427"/>
        <v>#N/A</v>
      </c>
      <c r="AM872" s="6" t="e">
        <f t="shared" si="441"/>
        <v>#N/A</v>
      </c>
      <c r="AN872" s="6" t="e">
        <f t="shared" si="457"/>
        <v>#N/A</v>
      </c>
      <c r="AO872" s="6" t="e">
        <f t="shared" si="428"/>
        <v>#N/A</v>
      </c>
      <c r="AP872" s="6" t="e">
        <f t="shared" si="429"/>
        <v>#N/A</v>
      </c>
      <c r="AQ872" s="6" t="e">
        <f t="shared" si="430"/>
        <v>#N/A</v>
      </c>
      <c r="AR872" s="6">
        <f t="shared" si="442"/>
        <v>0</v>
      </c>
      <c r="AS872" s="6" t="e">
        <f t="shared" si="458"/>
        <v>#N/A</v>
      </c>
      <c r="AT872" s="6" t="str">
        <f t="shared" si="443"/>
        <v/>
      </c>
      <c r="AU872" s="6" t="str">
        <f t="shared" si="444"/>
        <v/>
      </c>
      <c r="AV872" s="6" t="str">
        <f t="shared" si="431"/>
        <v/>
      </c>
      <c r="AW872" s="103"/>
      <c r="BC872" s="3"/>
    </row>
    <row r="873" spans="1:55" s="12" customFormat="1" ht="13.5" customHeight="1" x14ac:dyDescent="0.2">
      <c r="A873" s="163">
        <v>858</v>
      </c>
      <c r="B873" s="7"/>
      <c r="C873" s="7"/>
      <c r="D873" s="120"/>
      <c r="E873" s="7"/>
      <c r="F873" s="7"/>
      <c r="G873" s="219"/>
      <c r="H873" s="7"/>
      <c r="I873" s="7"/>
      <c r="J873" s="9"/>
      <c r="K873" s="843"/>
      <c r="L873" s="838"/>
      <c r="M873" s="428"/>
      <c r="N873" s="429"/>
      <c r="O873" s="430"/>
      <c r="P873" s="422" t="str">
        <f t="shared" si="445"/>
        <v/>
      </c>
      <c r="Q873" s="422" t="str">
        <f t="shared" si="446"/>
        <v/>
      </c>
      <c r="R873" s="423" t="str">
        <f t="shared" si="447"/>
        <v/>
      </c>
      <c r="S873" s="424" t="str">
        <f t="shared" si="448"/>
        <v/>
      </c>
      <c r="T873" s="425" t="str">
        <f t="shared" si="449"/>
        <v/>
      </c>
      <c r="U873" s="425" t="str">
        <f t="shared" si="450"/>
        <v/>
      </c>
      <c r="V873" s="426" t="str">
        <f t="shared" si="451"/>
        <v/>
      </c>
      <c r="W873" s="38"/>
      <c r="X873" s="29" t="str">
        <f t="shared" si="432"/>
        <v/>
      </c>
      <c r="Y873" s="6" t="e">
        <f t="shared" si="433"/>
        <v>#N/A</v>
      </c>
      <c r="Z873" s="6" t="e">
        <f t="shared" si="434"/>
        <v>#N/A</v>
      </c>
      <c r="AA873" s="6" t="e">
        <f t="shared" si="435"/>
        <v>#N/A</v>
      </c>
      <c r="AB873" s="6" t="str">
        <f t="shared" si="436"/>
        <v/>
      </c>
      <c r="AC873" s="10">
        <f t="shared" si="437"/>
        <v>1</v>
      </c>
      <c r="AD873" s="6" t="e">
        <f t="shared" si="452"/>
        <v>#N/A</v>
      </c>
      <c r="AE873" s="6" t="e">
        <f t="shared" si="453"/>
        <v>#N/A</v>
      </c>
      <c r="AF873" s="6" t="e">
        <f t="shared" si="438"/>
        <v>#N/A</v>
      </c>
      <c r="AG873" s="6" t="e">
        <f t="shared" si="454"/>
        <v>#N/A</v>
      </c>
      <c r="AH873" s="11" t="str">
        <f t="shared" si="439"/>
        <v xml:space="preserve"> </v>
      </c>
      <c r="AI873" s="6" t="e">
        <f t="shared" si="455"/>
        <v>#N/A</v>
      </c>
      <c r="AJ873" s="6" t="e">
        <f t="shared" si="440"/>
        <v>#N/A</v>
      </c>
      <c r="AK873" s="6" t="e">
        <f t="shared" si="456"/>
        <v>#N/A</v>
      </c>
      <c r="AL873" s="6" t="e">
        <f t="shared" si="427"/>
        <v>#N/A</v>
      </c>
      <c r="AM873" s="6" t="e">
        <f t="shared" si="441"/>
        <v>#N/A</v>
      </c>
      <c r="AN873" s="6" t="e">
        <f t="shared" si="457"/>
        <v>#N/A</v>
      </c>
      <c r="AO873" s="6" t="e">
        <f t="shared" si="428"/>
        <v>#N/A</v>
      </c>
      <c r="AP873" s="6" t="e">
        <f t="shared" si="429"/>
        <v>#N/A</v>
      </c>
      <c r="AQ873" s="6" t="e">
        <f t="shared" si="430"/>
        <v>#N/A</v>
      </c>
      <c r="AR873" s="6">
        <f t="shared" si="442"/>
        <v>0</v>
      </c>
      <c r="AS873" s="6" t="e">
        <f t="shared" si="458"/>
        <v>#N/A</v>
      </c>
      <c r="AT873" s="6" t="str">
        <f t="shared" si="443"/>
        <v/>
      </c>
      <c r="AU873" s="6" t="str">
        <f t="shared" si="444"/>
        <v/>
      </c>
      <c r="AV873" s="6" t="str">
        <f t="shared" si="431"/>
        <v/>
      </c>
      <c r="AW873" s="103"/>
      <c r="BC873" s="3"/>
    </row>
    <row r="874" spans="1:55" s="12" customFormat="1" ht="13.5" customHeight="1" x14ac:dyDescent="0.2">
      <c r="A874" s="163">
        <v>859</v>
      </c>
      <c r="B874" s="7"/>
      <c r="C874" s="7"/>
      <c r="D874" s="120"/>
      <c r="E874" s="7"/>
      <c r="F874" s="7"/>
      <c r="G874" s="219"/>
      <c r="H874" s="7"/>
      <c r="I874" s="7"/>
      <c r="J874" s="9"/>
      <c r="K874" s="843"/>
      <c r="L874" s="838"/>
      <c r="M874" s="428"/>
      <c r="N874" s="429"/>
      <c r="O874" s="430"/>
      <c r="P874" s="422" t="str">
        <f t="shared" si="445"/>
        <v/>
      </c>
      <c r="Q874" s="422" t="str">
        <f t="shared" si="446"/>
        <v/>
      </c>
      <c r="R874" s="423" t="str">
        <f t="shared" si="447"/>
        <v/>
      </c>
      <c r="S874" s="424" t="str">
        <f t="shared" si="448"/>
        <v/>
      </c>
      <c r="T874" s="425" t="str">
        <f t="shared" si="449"/>
        <v/>
      </c>
      <c r="U874" s="425" t="str">
        <f t="shared" si="450"/>
        <v/>
      </c>
      <c r="V874" s="426" t="str">
        <f t="shared" si="451"/>
        <v/>
      </c>
      <c r="W874" s="38"/>
      <c r="X874" s="29" t="str">
        <f t="shared" si="432"/>
        <v/>
      </c>
      <c r="Y874" s="6" t="e">
        <f t="shared" si="433"/>
        <v>#N/A</v>
      </c>
      <c r="Z874" s="6" t="e">
        <f t="shared" si="434"/>
        <v>#N/A</v>
      </c>
      <c r="AA874" s="6" t="e">
        <f t="shared" si="435"/>
        <v>#N/A</v>
      </c>
      <c r="AB874" s="6" t="str">
        <f t="shared" si="436"/>
        <v/>
      </c>
      <c r="AC874" s="10">
        <f t="shared" si="437"/>
        <v>1</v>
      </c>
      <c r="AD874" s="6" t="e">
        <f t="shared" si="452"/>
        <v>#N/A</v>
      </c>
      <c r="AE874" s="6" t="e">
        <f t="shared" si="453"/>
        <v>#N/A</v>
      </c>
      <c r="AF874" s="6" t="e">
        <f t="shared" si="438"/>
        <v>#N/A</v>
      </c>
      <c r="AG874" s="6" t="e">
        <f t="shared" si="454"/>
        <v>#N/A</v>
      </c>
      <c r="AH874" s="11" t="str">
        <f t="shared" si="439"/>
        <v xml:space="preserve"> </v>
      </c>
      <c r="AI874" s="6" t="e">
        <f t="shared" si="455"/>
        <v>#N/A</v>
      </c>
      <c r="AJ874" s="6" t="e">
        <f t="shared" si="440"/>
        <v>#N/A</v>
      </c>
      <c r="AK874" s="6" t="e">
        <f t="shared" si="456"/>
        <v>#N/A</v>
      </c>
      <c r="AL874" s="6" t="e">
        <f t="shared" si="427"/>
        <v>#N/A</v>
      </c>
      <c r="AM874" s="6" t="e">
        <f t="shared" si="441"/>
        <v>#N/A</v>
      </c>
      <c r="AN874" s="6" t="e">
        <f t="shared" si="457"/>
        <v>#N/A</v>
      </c>
      <c r="AO874" s="6" t="e">
        <f t="shared" si="428"/>
        <v>#N/A</v>
      </c>
      <c r="AP874" s="6" t="e">
        <f t="shared" si="429"/>
        <v>#N/A</v>
      </c>
      <c r="AQ874" s="6" t="e">
        <f t="shared" si="430"/>
        <v>#N/A</v>
      </c>
      <c r="AR874" s="6">
        <f t="shared" si="442"/>
        <v>0</v>
      </c>
      <c r="AS874" s="6" t="e">
        <f t="shared" si="458"/>
        <v>#N/A</v>
      </c>
      <c r="AT874" s="6" t="str">
        <f t="shared" si="443"/>
        <v/>
      </c>
      <c r="AU874" s="6" t="str">
        <f t="shared" si="444"/>
        <v/>
      </c>
      <c r="AV874" s="6" t="str">
        <f t="shared" si="431"/>
        <v/>
      </c>
      <c r="AW874" s="103"/>
      <c r="BC874" s="3"/>
    </row>
    <row r="875" spans="1:55" s="12" customFormat="1" ht="13.5" customHeight="1" x14ac:dyDescent="0.2">
      <c r="A875" s="163">
        <v>860</v>
      </c>
      <c r="B875" s="7"/>
      <c r="C875" s="7"/>
      <c r="D875" s="120"/>
      <c r="E875" s="7"/>
      <c r="F875" s="7"/>
      <c r="G875" s="219"/>
      <c r="H875" s="7"/>
      <c r="I875" s="7"/>
      <c r="J875" s="9"/>
      <c r="K875" s="843"/>
      <c r="L875" s="838"/>
      <c r="M875" s="428"/>
      <c r="N875" s="429"/>
      <c r="O875" s="430"/>
      <c r="P875" s="422" t="str">
        <f t="shared" si="445"/>
        <v/>
      </c>
      <c r="Q875" s="422" t="str">
        <f t="shared" si="446"/>
        <v/>
      </c>
      <c r="R875" s="423" t="str">
        <f t="shared" si="447"/>
        <v/>
      </c>
      <c r="S875" s="424" t="str">
        <f t="shared" si="448"/>
        <v/>
      </c>
      <c r="T875" s="425" t="str">
        <f t="shared" si="449"/>
        <v/>
      </c>
      <c r="U875" s="425" t="str">
        <f t="shared" si="450"/>
        <v/>
      </c>
      <c r="V875" s="426" t="str">
        <f t="shared" si="451"/>
        <v/>
      </c>
      <c r="W875" s="38"/>
      <c r="X875" s="29" t="str">
        <f t="shared" si="432"/>
        <v/>
      </c>
      <c r="Y875" s="6" t="e">
        <f t="shared" si="433"/>
        <v>#N/A</v>
      </c>
      <c r="Z875" s="6" t="e">
        <f t="shared" si="434"/>
        <v>#N/A</v>
      </c>
      <c r="AA875" s="6" t="e">
        <f t="shared" si="435"/>
        <v>#N/A</v>
      </c>
      <c r="AB875" s="6" t="str">
        <f t="shared" si="436"/>
        <v/>
      </c>
      <c r="AC875" s="10">
        <f t="shared" si="437"/>
        <v>1</v>
      </c>
      <c r="AD875" s="6" t="e">
        <f t="shared" si="452"/>
        <v>#N/A</v>
      </c>
      <c r="AE875" s="6" t="e">
        <f t="shared" si="453"/>
        <v>#N/A</v>
      </c>
      <c r="AF875" s="6" t="e">
        <f t="shared" si="438"/>
        <v>#N/A</v>
      </c>
      <c r="AG875" s="6" t="e">
        <f t="shared" si="454"/>
        <v>#N/A</v>
      </c>
      <c r="AH875" s="11" t="str">
        <f t="shared" si="439"/>
        <v xml:space="preserve"> </v>
      </c>
      <c r="AI875" s="6" t="e">
        <f t="shared" si="455"/>
        <v>#N/A</v>
      </c>
      <c r="AJ875" s="6" t="e">
        <f t="shared" si="440"/>
        <v>#N/A</v>
      </c>
      <c r="AK875" s="6" t="e">
        <f t="shared" si="456"/>
        <v>#N/A</v>
      </c>
      <c r="AL875" s="6" t="e">
        <f t="shared" si="427"/>
        <v>#N/A</v>
      </c>
      <c r="AM875" s="6" t="e">
        <f t="shared" si="441"/>
        <v>#N/A</v>
      </c>
      <c r="AN875" s="6" t="e">
        <f t="shared" si="457"/>
        <v>#N/A</v>
      </c>
      <c r="AO875" s="6" t="e">
        <f t="shared" si="428"/>
        <v>#N/A</v>
      </c>
      <c r="AP875" s="6" t="e">
        <f t="shared" si="429"/>
        <v>#N/A</v>
      </c>
      <c r="AQ875" s="6" t="e">
        <f t="shared" si="430"/>
        <v>#N/A</v>
      </c>
      <c r="AR875" s="6">
        <f t="shared" si="442"/>
        <v>0</v>
      </c>
      <c r="AS875" s="6" t="e">
        <f t="shared" si="458"/>
        <v>#N/A</v>
      </c>
      <c r="AT875" s="6" t="str">
        <f t="shared" si="443"/>
        <v/>
      </c>
      <c r="AU875" s="6" t="str">
        <f t="shared" si="444"/>
        <v/>
      </c>
      <c r="AV875" s="6" t="str">
        <f t="shared" si="431"/>
        <v/>
      </c>
      <c r="AW875" s="103"/>
      <c r="BC875" s="3"/>
    </row>
    <row r="876" spans="1:55" s="12" customFormat="1" ht="13.5" customHeight="1" x14ac:dyDescent="0.2">
      <c r="A876" s="163">
        <v>861</v>
      </c>
      <c r="B876" s="7"/>
      <c r="C876" s="7"/>
      <c r="D876" s="120"/>
      <c r="E876" s="7"/>
      <c r="F876" s="7"/>
      <c r="G876" s="219"/>
      <c r="H876" s="7"/>
      <c r="I876" s="7"/>
      <c r="J876" s="9"/>
      <c r="K876" s="843"/>
      <c r="L876" s="838"/>
      <c r="M876" s="428"/>
      <c r="N876" s="429"/>
      <c r="O876" s="430"/>
      <c r="P876" s="422" t="str">
        <f t="shared" si="445"/>
        <v/>
      </c>
      <c r="Q876" s="422" t="str">
        <f t="shared" si="446"/>
        <v/>
      </c>
      <c r="R876" s="423" t="str">
        <f t="shared" si="447"/>
        <v/>
      </c>
      <c r="S876" s="424" t="str">
        <f t="shared" si="448"/>
        <v/>
      </c>
      <c r="T876" s="425" t="str">
        <f t="shared" si="449"/>
        <v/>
      </c>
      <c r="U876" s="425" t="str">
        <f t="shared" si="450"/>
        <v/>
      </c>
      <c r="V876" s="426" t="str">
        <f t="shared" si="451"/>
        <v/>
      </c>
      <c r="W876" s="38"/>
      <c r="X876" s="29" t="str">
        <f t="shared" si="432"/>
        <v/>
      </c>
      <c r="Y876" s="6" t="e">
        <f t="shared" si="433"/>
        <v>#N/A</v>
      </c>
      <c r="Z876" s="6" t="e">
        <f t="shared" si="434"/>
        <v>#N/A</v>
      </c>
      <c r="AA876" s="6" t="e">
        <f t="shared" si="435"/>
        <v>#N/A</v>
      </c>
      <c r="AB876" s="6" t="str">
        <f t="shared" si="436"/>
        <v/>
      </c>
      <c r="AC876" s="10">
        <f t="shared" si="437"/>
        <v>1</v>
      </c>
      <c r="AD876" s="6" t="e">
        <f t="shared" si="452"/>
        <v>#N/A</v>
      </c>
      <c r="AE876" s="6" t="e">
        <f t="shared" si="453"/>
        <v>#N/A</v>
      </c>
      <c r="AF876" s="6" t="e">
        <f t="shared" si="438"/>
        <v>#N/A</v>
      </c>
      <c r="AG876" s="6" t="e">
        <f t="shared" si="454"/>
        <v>#N/A</v>
      </c>
      <c r="AH876" s="11" t="str">
        <f t="shared" si="439"/>
        <v xml:space="preserve"> </v>
      </c>
      <c r="AI876" s="6" t="e">
        <f t="shared" si="455"/>
        <v>#N/A</v>
      </c>
      <c r="AJ876" s="6" t="e">
        <f t="shared" si="440"/>
        <v>#N/A</v>
      </c>
      <c r="AK876" s="6" t="e">
        <f t="shared" si="456"/>
        <v>#N/A</v>
      </c>
      <c r="AL876" s="6" t="e">
        <f t="shared" si="427"/>
        <v>#N/A</v>
      </c>
      <c r="AM876" s="6" t="e">
        <f t="shared" si="441"/>
        <v>#N/A</v>
      </c>
      <c r="AN876" s="6" t="e">
        <f t="shared" si="457"/>
        <v>#N/A</v>
      </c>
      <c r="AO876" s="6" t="e">
        <f t="shared" si="428"/>
        <v>#N/A</v>
      </c>
      <c r="AP876" s="6" t="e">
        <f t="shared" si="429"/>
        <v>#N/A</v>
      </c>
      <c r="AQ876" s="6" t="e">
        <f t="shared" si="430"/>
        <v>#N/A</v>
      </c>
      <c r="AR876" s="6">
        <f t="shared" si="442"/>
        <v>0</v>
      </c>
      <c r="AS876" s="6" t="e">
        <f t="shared" si="458"/>
        <v>#N/A</v>
      </c>
      <c r="AT876" s="6" t="str">
        <f t="shared" si="443"/>
        <v/>
      </c>
      <c r="AU876" s="6" t="str">
        <f t="shared" si="444"/>
        <v/>
      </c>
      <c r="AV876" s="6" t="str">
        <f t="shared" si="431"/>
        <v/>
      </c>
      <c r="AW876" s="103"/>
      <c r="BC876" s="3"/>
    </row>
    <row r="877" spans="1:55" s="12" customFormat="1" ht="13.5" customHeight="1" x14ac:dyDescent="0.2">
      <c r="A877" s="163">
        <v>862</v>
      </c>
      <c r="B877" s="7"/>
      <c r="C877" s="7"/>
      <c r="D877" s="120"/>
      <c r="E877" s="7"/>
      <c r="F877" s="7"/>
      <c r="G877" s="219"/>
      <c r="H877" s="7"/>
      <c r="I877" s="7"/>
      <c r="J877" s="9"/>
      <c r="K877" s="843"/>
      <c r="L877" s="838"/>
      <c r="M877" s="428"/>
      <c r="N877" s="429"/>
      <c r="O877" s="430"/>
      <c r="P877" s="422" t="str">
        <f t="shared" si="445"/>
        <v/>
      </c>
      <c r="Q877" s="422" t="str">
        <f t="shared" si="446"/>
        <v/>
      </c>
      <c r="R877" s="423" t="str">
        <f t="shared" si="447"/>
        <v/>
      </c>
      <c r="S877" s="424" t="str">
        <f t="shared" si="448"/>
        <v/>
      </c>
      <c r="T877" s="425" t="str">
        <f t="shared" si="449"/>
        <v/>
      </c>
      <c r="U877" s="425" t="str">
        <f t="shared" si="450"/>
        <v/>
      </c>
      <c r="V877" s="426" t="str">
        <f t="shared" si="451"/>
        <v/>
      </c>
      <c r="W877" s="38"/>
      <c r="X877" s="29" t="str">
        <f t="shared" si="432"/>
        <v/>
      </c>
      <c r="Y877" s="6" t="e">
        <f t="shared" si="433"/>
        <v>#N/A</v>
      </c>
      <c r="Z877" s="6" t="e">
        <f t="shared" si="434"/>
        <v>#N/A</v>
      </c>
      <c r="AA877" s="6" t="e">
        <f t="shared" si="435"/>
        <v>#N/A</v>
      </c>
      <c r="AB877" s="6" t="str">
        <f t="shared" si="436"/>
        <v/>
      </c>
      <c r="AC877" s="10">
        <f t="shared" si="437"/>
        <v>1</v>
      </c>
      <c r="AD877" s="6" t="e">
        <f t="shared" si="452"/>
        <v>#N/A</v>
      </c>
      <c r="AE877" s="6" t="e">
        <f t="shared" si="453"/>
        <v>#N/A</v>
      </c>
      <c r="AF877" s="6" t="e">
        <f t="shared" si="438"/>
        <v>#N/A</v>
      </c>
      <c r="AG877" s="6" t="e">
        <f t="shared" si="454"/>
        <v>#N/A</v>
      </c>
      <c r="AH877" s="11" t="str">
        <f t="shared" si="439"/>
        <v xml:space="preserve"> </v>
      </c>
      <c r="AI877" s="6" t="e">
        <f t="shared" si="455"/>
        <v>#N/A</v>
      </c>
      <c r="AJ877" s="6" t="e">
        <f t="shared" si="440"/>
        <v>#N/A</v>
      </c>
      <c r="AK877" s="6" t="e">
        <f t="shared" si="456"/>
        <v>#N/A</v>
      </c>
      <c r="AL877" s="6" t="e">
        <f t="shared" si="427"/>
        <v>#N/A</v>
      </c>
      <c r="AM877" s="6" t="e">
        <f t="shared" si="441"/>
        <v>#N/A</v>
      </c>
      <c r="AN877" s="6" t="e">
        <f t="shared" si="457"/>
        <v>#N/A</v>
      </c>
      <c r="AO877" s="6" t="e">
        <f t="shared" si="428"/>
        <v>#N/A</v>
      </c>
      <c r="AP877" s="6" t="e">
        <f t="shared" si="429"/>
        <v>#N/A</v>
      </c>
      <c r="AQ877" s="6" t="e">
        <f t="shared" si="430"/>
        <v>#N/A</v>
      </c>
      <c r="AR877" s="6">
        <f t="shared" si="442"/>
        <v>0</v>
      </c>
      <c r="AS877" s="6" t="e">
        <f t="shared" si="458"/>
        <v>#N/A</v>
      </c>
      <c r="AT877" s="6" t="str">
        <f t="shared" si="443"/>
        <v/>
      </c>
      <c r="AU877" s="6" t="str">
        <f t="shared" si="444"/>
        <v/>
      </c>
      <c r="AV877" s="6" t="str">
        <f t="shared" si="431"/>
        <v/>
      </c>
      <c r="AW877" s="103"/>
      <c r="BC877" s="3"/>
    </row>
    <row r="878" spans="1:55" s="12" customFormat="1" ht="13.5" customHeight="1" x14ac:dyDescent="0.2">
      <c r="A878" s="163">
        <v>863</v>
      </c>
      <c r="B878" s="7"/>
      <c r="C878" s="7"/>
      <c r="D878" s="120"/>
      <c r="E878" s="7"/>
      <c r="F878" s="7"/>
      <c r="G878" s="219"/>
      <c r="H878" s="7"/>
      <c r="I878" s="7"/>
      <c r="J878" s="9"/>
      <c r="K878" s="843"/>
      <c r="L878" s="838"/>
      <c r="M878" s="428"/>
      <c r="N878" s="429"/>
      <c r="O878" s="430"/>
      <c r="P878" s="422" t="str">
        <f t="shared" si="445"/>
        <v/>
      </c>
      <c r="Q878" s="422" t="str">
        <f t="shared" si="446"/>
        <v/>
      </c>
      <c r="R878" s="423" t="str">
        <f t="shared" si="447"/>
        <v/>
      </c>
      <c r="S878" s="424" t="str">
        <f t="shared" si="448"/>
        <v/>
      </c>
      <c r="T878" s="425" t="str">
        <f t="shared" si="449"/>
        <v/>
      </c>
      <c r="U878" s="425" t="str">
        <f t="shared" si="450"/>
        <v/>
      </c>
      <c r="V878" s="426" t="str">
        <f t="shared" si="451"/>
        <v/>
      </c>
      <c r="W878" s="38"/>
      <c r="X878" s="29" t="str">
        <f t="shared" si="432"/>
        <v/>
      </c>
      <c r="Y878" s="6" t="e">
        <f t="shared" si="433"/>
        <v>#N/A</v>
      </c>
      <c r="Z878" s="6" t="e">
        <f t="shared" si="434"/>
        <v>#N/A</v>
      </c>
      <c r="AA878" s="6" t="e">
        <f t="shared" si="435"/>
        <v>#N/A</v>
      </c>
      <c r="AB878" s="6" t="str">
        <f t="shared" si="436"/>
        <v/>
      </c>
      <c r="AC878" s="10">
        <f t="shared" si="437"/>
        <v>1</v>
      </c>
      <c r="AD878" s="6" t="e">
        <f t="shared" si="452"/>
        <v>#N/A</v>
      </c>
      <c r="AE878" s="6" t="e">
        <f t="shared" si="453"/>
        <v>#N/A</v>
      </c>
      <c r="AF878" s="6" t="e">
        <f t="shared" si="438"/>
        <v>#N/A</v>
      </c>
      <c r="AG878" s="6" t="e">
        <f t="shared" si="454"/>
        <v>#N/A</v>
      </c>
      <c r="AH878" s="11" t="str">
        <f t="shared" si="439"/>
        <v xml:space="preserve"> </v>
      </c>
      <c r="AI878" s="6" t="e">
        <f t="shared" si="455"/>
        <v>#N/A</v>
      </c>
      <c r="AJ878" s="6" t="e">
        <f t="shared" si="440"/>
        <v>#N/A</v>
      </c>
      <c r="AK878" s="6" t="e">
        <f t="shared" si="456"/>
        <v>#N/A</v>
      </c>
      <c r="AL878" s="6" t="e">
        <f t="shared" si="427"/>
        <v>#N/A</v>
      </c>
      <c r="AM878" s="6" t="e">
        <f t="shared" si="441"/>
        <v>#N/A</v>
      </c>
      <c r="AN878" s="6" t="e">
        <f t="shared" si="457"/>
        <v>#N/A</v>
      </c>
      <c r="AO878" s="6" t="e">
        <f t="shared" si="428"/>
        <v>#N/A</v>
      </c>
      <c r="AP878" s="6" t="e">
        <f t="shared" si="429"/>
        <v>#N/A</v>
      </c>
      <c r="AQ878" s="6" t="e">
        <f t="shared" si="430"/>
        <v>#N/A</v>
      </c>
      <c r="AR878" s="6">
        <f t="shared" si="442"/>
        <v>0</v>
      </c>
      <c r="AS878" s="6" t="e">
        <f t="shared" si="458"/>
        <v>#N/A</v>
      </c>
      <c r="AT878" s="6" t="str">
        <f t="shared" si="443"/>
        <v/>
      </c>
      <c r="AU878" s="6" t="str">
        <f t="shared" si="444"/>
        <v/>
      </c>
      <c r="AV878" s="6" t="str">
        <f t="shared" si="431"/>
        <v/>
      </c>
      <c r="AW878" s="103"/>
      <c r="BC878" s="3"/>
    </row>
    <row r="879" spans="1:55" s="12" customFormat="1" ht="13.5" customHeight="1" x14ac:dyDescent="0.2">
      <c r="A879" s="163">
        <v>864</v>
      </c>
      <c r="B879" s="7"/>
      <c r="C879" s="7"/>
      <c r="D879" s="120"/>
      <c r="E879" s="7"/>
      <c r="F879" s="7"/>
      <c r="G879" s="219"/>
      <c r="H879" s="7"/>
      <c r="I879" s="7"/>
      <c r="J879" s="9"/>
      <c r="K879" s="843"/>
      <c r="L879" s="838"/>
      <c r="M879" s="428"/>
      <c r="N879" s="429"/>
      <c r="O879" s="430"/>
      <c r="P879" s="422" t="str">
        <f t="shared" si="445"/>
        <v/>
      </c>
      <c r="Q879" s="422" t="str">
        <f t="shared" si="446"/>
        <v/>
      </c>
      <c r="R879" s="423" t="str">
        <f t="shared" si="447"/>
        <v/>
      </c>
      <c r="S879" s="424" t="str">
        <f t="shared" si="448"/>
        <v/>
      </c>
      <c r="T879" s="425" t="str">
        <f t="shared" si="449"/>
        <v/>
      </c>
      <c r="U879" s="425" t="str">
        <f t="shared" si="450"/>
        <v/>
      </c>
      <c r="V879" s="426" t="str">
        <f t="shared" si="451"/>
        <v/>
      </c>
      <c r="W879" s="38"/>
      <c r="X879" s="29" t="str">
        <f t="shared" si="432"/>
        <v/>
      </c>
      <c r="Y879" s="6" t="e">
        <f t="shared" si="433"/>
        <v>#N/A</v>
      </c>
      <c r="Z879" s="6" t="e">
        <f t="shared" si="434"/>
        <v>#N/A</v>
      </c>
      <c r="AA879" s="6" t="e">
        <f t="shared" si="435"/>
        <v>#N/A</v>
      </c>
      <c r="AB879" s="6" t="str">
        <f t="shared" si="436"/>
        <v/>
      </c>
      <c r="AC879" s="10">
        <f t="shared" si="437"/>
        <v>1</v>
      </c>
      <c r="AD879" s="6" t="e">
        <f t="shared" si="452"/>
        <v>#N/A</v>
      </c>
      <c r="AE879" s="6" t="e">
        <f t="shared" si="453"/>
        <v>#N/A</v>
      </c>
      <c r="AF879" s="6" t="e">
        <f t="shared" si="438"/>
        <v>#N/A</v>
      </c>
      <c r="AG879" s="6" t="e">
        <f t="shared" si="454"/>
        <v>#N/A</v>
      </c>
      <c r="AH879" s="11" t="str">
        <f t="shared" si="439"/>
        <v xml:space="preserve"> </v>
      </c>
      <c r="AI879" s="6" t="e">
        <f t="shared" si="455"/>
        <v>#N/A</v>
      </c>
      <c r="AJ879" s="6" t="e">
        <f t="shared" si="440"/>
        <v>#N/A</v>
      </c>
      <c r="AK879" s="6" t="e">
        <f t="shared" si="456"/>
        <v>#N/A</v>
      </c>
      <c r="AL879" s="6" t="e">
        <f t="shared" si="427"/>
        <v>#N/A</v>
      </c>
      <c r="AM879" s="6" t="e">
        <f t="shared" si="441"/>
        <v>#N/A</v>
      </c>
      <c r="AN879" s="6" t="e">
        <f t="shared" si="457"/>
        <v>#N/A</v>
      </c>
      <c r="AO879" s="6" t="e">
        <f t="shared" si="428"/>
        <v>#N/A</v>
      </c>
      <c r="AP879" s="6" t="e">
        <f t="shared" si="429"/>
        <v>#N/A</v>
      </c>
      <c r="AQ879" s="6" t="e">
        <f t="shared" si="430"/>
        <v>#N/A</v>
      </c>
      <c r="AR879" s="6">
        <f t="shared" si="442"/>
        <v>0</v>
      </c>
      <c r="AS879" s="6" t="e">
        <f t="shared" si="458"/>
        <v>#N/A</v>
      </c>
      <c r="AT879" s="6" t="str">
        <f t="shared" si="443"/>
        <v/>
      </c>
      <c r="AU879" s="6" t="str">
        <f t="shared" si="444"/>
        <v/>
      </c>
      <c r="AV879" s="6" t="str">
        <f t="shared" si="431"/>
        <v/>
      </c>
      <c r="AW879" s="103"/>
      <c r="BC879" s="3"/>
    </row>
    <row r="880" spans="1:55" s="12" customFormat="1" ht="13.5" customHeight="1" x14ac:dyDescent="0.2">
      <c r="A880" s="163">
        <v>865</v>
      </c>
      <c r="B880" s="7"/>
      <c r="C880" s="7"/>
      <c r="D880" s="120"/>
      <c r="E880" s="7"/>
      <c r="F880" s="7"/>
      <c r="G880" s="219"/>
      <c r="H880" s="7"/>
      <c r="I880" s="7"/>
      <c r="J880" s="9"/>
      <c r="K880" s="843"/>
      <c r="L880" s="838"/>
      <c r="M880" s="428"/>
      <c r="N880" s="429"/>
      <c r="O880" s="430"/>
      <c r="P880" s="422" t="str">
        <f t="shared" si="445"/>
        <v/>
      </c>
      <c r="Q880" s="422" t="str">
        <f t="shared" si="446"/>
        <v/>
      </c>
      <c r="R880" s="423" t="str">
        <f t="shared" si="447"/>
        <v/>
      </c>
      <c r="S880" s="424" t="str">
        <f t="shared" si="448"/>
        <v/>
      </c>
      <c r="T880" s="425" t="str">
        <f t="shared" si="449"/>
        <v/>
      </c>
      <c r="U880" s="425" t="str">
        <f t="shared" si="450"/>
        <v/>
      </c>
      <c r="V880" s="426" t="str">
        <f t="shared" si="451"/>
        <v/>
      </c>
      <c r="W880" s="38"/>
      <c r="X880" s="29" t="str">
        <f t="shared" si="432"/>
        <v/>
      </c>
      <c r="Y880" s="6" t="e">
        <f t="shared" si="433"/>
        <v>#N/A</v>
      </c>
      <c r="Z880" s="6" t="e">
        <f t="shared" si="434"/>
        <v>#N/A</v>
      </c>
      <c r="AA880" s="6" t="e">
        <f t="shared" si="435"/>
        <v>#N/A</v>
      </c>
      <c r="AB880" s="6" t="str">
        <f t="shared" si="436"/>
        <v/>
      </c>
      <c r="AC880" s="10">
        <f t="shared" si="437"/>
        <v>1</v>
      </c>
      <c r="AD880" s="6" t="e">
        <f t="shared" si="452"/>
        <v>#N/A</v>
      </c>
      <c r="AE880" s="6" t="e">
        <f t="shared" si="453"/>
        <v>#N/A</v>
      </c>
      <c r="AF880" s="6" t="e">
        <f t="shared" si="438"/>
        <v>#N/A</v>
      </c>
      <c r="AG880" s="6" t="e">
        <f t="shared" si="454"/>
        <v>#N/A</v>
      </c>
      <c r="AH880" s="11" t="str">
        <f t="shared" si="439"/>
        <v xml:space="preserve"> </v>
      </c>
      <c r="AI880" s="6" t="e">
        <f t="shared" si="455"/>
        <v>#N/A</v>
      </c>
      <c r="AJ880" s="6" t="e">
        <f t="shared" si="440"/>
        <v>#N/A</v>
      </c>
      <c r="AK880" s="6" t="e">
        <f t="shared" si="456"/>
        <v>#N/A</v>
      </c>
      <c r="AL880" s="6" t="e">
        <f t="shared" si="427"/>
        <v>#N/A</v>
      </c>
      <c r="AM880" s="6" t="e">
        <f t="shared" si="441"/>
        <v>#N/A</v>
      </c>
      <c r="AN880" s="6" t="e">
        <f t="shared" si="457"/>
        <v>#N/A</v>
      </c>
      <c r="AO880" s="6" t="e">
        <f t="shared" si="428"/>
        <v>#N/A</v>
      </c>
      <c r="AP880" s="6" t="e">
        <f t="shared" si="429"/>
        <v>#N/A</v>
      </c>
      <c r="AQ880" s="6" t="e">
        <f t="shared" si="430"/>
        <v>#N/A</v>
      </c>
      <c r="AR880" s="6">
        <f t="shared" si="442"/>
        <v>0</v>
      </c>
      <c r="AS880" s="6" t="e">
        <f t="shared" si="458"/>
        <v>#N/A</v>
      </c>
      <c r="AT880" s="6" t="str">
        <f t="shared" si="443"/>
        <v/>
      </c>
      <c r="AU880" s="6" t="str">
        <f t="shared" si="444"/>
        <v/>
      </c>
      <c r="AV880" s="6" t="str">
        <f t="shared" si="431"/>
        <v/>
      </c>
      <c r="AW880" s="103"/>
      <c r="BC880" s="3"/>
    </row>
    <row r="881" spans="1:55" s="12" customFormat="1" ht="13.5" customHeight="1" x14ac:dyDescent="0.2">
      <c r="A881" s="163">
        <v>866</v>
      </c>
      <c r="B881" s="7"/>
      <c r="C881" s="7"/>
      <c r="D881" s="120"/>
      <c r="E881" s="7"/>
      <c r="F881" s="7"/>
      <c r="G881" s="219"/>
      <c r="H881" s="7"/>
      <c r="I881" s="7"/>
      <c r="J881" s="9"/>
      <c r="K881" s="843"/>
      <c r="L881" s="838"/>
      <c r="M881" s="428"/>
      <c r="N881" s="429"/>
      <c r="O881" s="430"/>
      <c r="P881" s="422" t="str">
        <f t="shared" si="445"/>
        <v/>
      </c>
      <c r="Q881" s="422" t="str">
        <f t="shared" si="446"/>
        <v/>
      </c>
      <c r="R881" s="423" t="str">
        <f t="shared" si="447"/>
        <v/>
      </c>
      <c r="S881" s="424" t="str">
        <f t="shared" si="448"/>
        <v/>
      </c>
      <c r="T881" s="425" t="str">
        <f t="shared" si="449"/>
        <v/>
      </c>
      <c r="U881" s="425" t="str">
        <f t="shared" si="450"/>
        <v/>
      </c>
      <c r="V881" s="426" t="str">
        <f t="shared" si="451"/>
        <v/>
      </c>
      <c r="W881" s="38"/>
      <c r="X881" s="29" t="str">
        <f t="shared" si="432"/>
        <v/>
      </c>
      <c r="Y881" s="6" t="e">
        <f t="shared" si="433"/>
        <v>#N/A</v>
      </c>
      <c r="Z881" s="6" t="e">
        <f t="shared" si="434"/>
        <v>#N/A</v>
      </c>
      <c r="AA881" s="6" t="e">
        <f t="shared" si="435"/>
        <v>#N/A</v>
      </c>
      <c r="AB881" s="6" t="str">
        <f t="shared" si="436"/>
        <v/>
      </c>
      <c r="AC881" s="10">
        <f t="shared" si="437"/>
        <v>1</v>
      </c>
      <c r="AD881" s="6" t="e">
        <f t="shared" si="452"/>
        <v>#N/A</v>
      </c>
      <c r="AE881" s="6" t="e">
        <f t="shared" si="453"/>
        <v>#N/A</v>
      </c>
      <c r="AF881" s="6" t="e">
        <f t="shared" si="438"/>
        <v>#N/A</v>
      </c>
      <c r="AG881" s="6" t="e">
        <f t="shared" si="454"/>
        <v>#N/A</v>
      </c>
      <c r="AH881" s="11" t="str">
        <f t="shared" si="439"/>
        <v xml:space="preserve"> </v>
      </c>
      <c r="AI881" s="6" t="e">
        <f t="shared" si="455"/>
        <v>#N/A</v>
      </c>
      <c r="AJ881" s="6" t="e">
        <f t="shared" si="440"/>
        <v>#N/A</v>
      </c>
      <c r="AK881" s="6" t="e">
        <f t="shared" si="456"/>
        <v>#N/A</v>
      </c>
      <c r="AL881" s="6" t="e">
        <f t="shared" si="427"/>
        <v>#N/A</v>
      </c>
      <c r="AM881" s="6" t="e">
        <f t="shared" si="441"/>
        <v>#N/A</v>
      </c>
      <c r="AN881" s="6" t="e">
        <f t="shared" si="457"/>
        <v>#N/A</v>
      </c>
      <c r="AO881" s="6" t="e">
        <f t="shared" si="428"/>
        <v>#N/A</v>
      </c>
      <c r="AP881" s="6" t="e">
        <f t="shared" si="429"/>
        <v>#N/A</v>
      </c>
      <c r="AQ881" s="6" t="e">
        <f t="shared" si="430"/>
        <v>#N/A</v>
      </c>
      <c r="AR881" s="6">
        <f t="shared" si="442"/>
        <v>0</v>
      </c>
      <c r="AS881" s="6" t="e">
        <f t="shared" si="458"/>
        <v>#N/A</v>
      </c>
      <c r="AT881" s="6" t="str">
        <f t="shared" si="443"/>
        <v/>
      </c>
      <c r="AU881" s="6" t="str">
        <f t="shared" si="444"/>
        <v/>
      </c>
      <c r="AV881" s="6" t="str">
        <f t="shared" si="431"/>
        <v/>
      </c>
      <c r="AW881" s="103"/>
      <c r="BC881" s="3"/>
    </row>
    <row r="882" spans="1:55" s="12" customFormat="1" ht="13.5" customHeight="1" x14ac:dyDescent="0.2">
      <c r="A882" s="163">
        <v>867</v>
      </c>
      <c r="B882" s="7"/>
      <c r="C882" s="7"/>
      <c r="D882" s="120"/>
      <c r="E882" s="7"/>
      <c r="F882" s="7"/>
      <c r="G882" s="219"/>
      <c r="H882" s="7"/>
      <c r="I882" s="7"/>
      <c r="J882" s="9"/>
      <c r="K882" s="843"/>
      <c r="L882" s="838"/>
      <c r="M882" s="428"/>
      <c r="N882" s="429"/>
      <c r="O882" s="430"/>
      <c r="P882" s="422" t="str">
        <f t="shared" si="445"/>
        <v/>
      </c>
      <c r="Q882" s="422" t="str">
        <f t="shared" si="446"/>
        <v/>
      </c>
      <c r="R882" s="423" t="str">
        <f t="shared" si="447"/>
        <v/>
      </c>
      <c r="S882" s="424" t="str">
        <f t="shared" si="448"/>
        <v/>
      </c>
      <c r="T882" s="425" t="str">
        <f t="shared" si="449"/>
        <v/>
      </c>
      <c r="U882" s="425" t="str">
        <f t="shared" si="450"/>
        <v/>
      </c>
      <c r="V882" s="426" t="str">
        <f t="shared" si="451"/>
        <v/>
      </c>
      <c r="W882" s="38"/>
      <c r="X882" s="29" t="str">
        <f t="shared" si="432"/>
        <v/>
      </c>
      <c r="Y882" s="6" t="e">
        <f t="shared" si="433"/>
        <v>#N/A</v>
      </c>
      <c r="Z882" s="6" t="e">
        <f t="shared" si="434"/>
        <v>#N/A</v>
      </c>
      <c r="AA882" s="6" t="e">
        <f t="shared" si="435"/>
        <v>#N/A</v>
      </c>
      <c r="AB882" s="6" t="str">
        <f t="shared" si="436"/>
        <v/>
      </c>
      <c r="AC882" s="10">
        <f t="shared" si="437"/>
        <v>1</v>
      </c>
      <c r="AD882" s="6" t="e">
        <f t="shared" si="452"/>
        <v>#N/A</v>
      </c>
      <c r="AE882" s="6" t="e">
        <f t="shared" si="453"/>
        <v>#N/A</v>
      </c>
      <c r="AF882" s="6" t="e">
        <f t="shared" si="438"/>
        <v>#N/A</v>
      </c>
      <c r="AG882" s="6" t="e">
        <f t="shared" si="454"/>
        <v>#N/A</v>
      </c>
      <c r="AH882" s="11" t="str">
        <f t="shared" si="439"/>
        <v xml:space="preserve"> </v>
      </c>
      <c r="AI882" s="6" t="e">
        <f t="shared" si="455"/>
        <v>#N/A</v>
      </c>
      <c r="AJ882" s="6" t="e">
        <f t="shared" si="440"/>
        <v>#N/A</v>
      </c>
      <c r="AK882" s="6" t="e">
        <f t="shared" si="456"/>
        <v>#N/A</v>
      </c>
      <c r="AL882" s="6" t="e">
        <f t="shared" si="427"/>
        <v>#N/A</v>
      </c>
      <c r="AM882" s="6" t="e">
        <f t="shared" si="441"/>
        <v>#N/A</v>
      </c>
      <c r="AN882" s="6" t="e">
        <f t="shared" si="457"/>
        <v>#N/A</v>
      </c>
      <c r="AO882" s="6" t="e">
        <f t="shared" si="428"/>
        <v>#N/A</v>
      </c>
      <c r="AP882" s="6" t="e">
        <f t="shared" si="429"/>
        <v>#N/A</v>
      </c>
      <c r="AQ882" s="6" t="e">
        <f t="shared" si="430"/>
        <v>#N/A</v>
      </c>
      <c r="AR882" s="6">
        <f t="shared" si="442"/>
        <v>0</v>
      </c>
      <c r="AS882" s="6" t="e">
        <f t="shared" si="458"/>
        <v>#N/A</v>
      </c>
      <c r="AT882" s="6" t="str">
        <f t="shared" si="443"/>
        <v/>
      </c>
      <c r="AU882" s="6" t="str">
        <f t="shared" si="444"/>
        <v/>
      </c>
      <c r="AV882" s="6" t="str">
        <f t="shared" si="431"/>
        <v/>
      </c>
      <c r="AW882" s="103"/>
      <c r="BC882" s="3"/>
    </row>
    <row r="883" spans="1:55" s="12" customFormat="1" ht="13.5" customHeight="1" x14ac:dyDescent="0.2">
      <c r="A883" s="163">
        <v>868</v>
      </c>
      <c r="B883" s="7"/>
      <c r="C883" s="7"/>
      <c r="D883" s="120"/>
      <c r="E883" s="7"/>
      <c r="F883" s="7"/>
      <c r="G883" s="219"/>
      <c r="H883" s="7"/>
      <c r="I883" s="7"/>
      <c r="J883" s="9"/>
      <c r="K883" s="843"/>
      <c r="L883" s="838"/>
      <c r="M883" s="428"/>
      <c r="N883" s="429"/>
      <c r="O883" s="430"/>
      <c r="P883" s="422" t="str">
        <f t="shared" si="445"/>
        <v/>
      </c>
      <c r="Q883" s="422" t="str">
        <f t="shared" si="446"/>
        <v/>
      </c>
      <c r="R883" s="423" t="str">
        <f t="shared" si="447"/>
        <v/>
      </c>
      <c r="S883" s="424" t="str">
        <f t="shared" si="448"/>
        <v/>
      </c>
      <c r="T883" s="425" t="str">
        <f t="shared" si="449"/>
        <v/>
      </c>
      <c r="U883" s="425" t="str">
        <f t="shared" si="450"/>
        <v/>
      </c>
      <c r="V883" s="426" t="str">
        <f t="shared" si="451"/>
        <v/>
      </c>
      <c r="W883" s="38"/>
      <c r="X883" s="29" t="str">
        <f t="shared" si="432"/>
        <v/>
      </c>
      <c r="Y883" s="6" t="e">
        <f t="shared" si="433"/>
        <v>#N/A</v>
      </c>
      <c r="Z883" s="6" t="e">
        <f t="shared" si="434"/>
        <v>#N/A</v>
      </c>
      <c r="AA883" s="6" t="e">
        <f t="shared" si="435"/>
        <v>#N/A</v>
      </c>
      <c r="AB883" s="6" t="str">
        <f t="shared" si="436"/>
        <v/>
      </c>
      <c r="AC883" s="10">
        <f t="shared" si="437"/>
        <v>1</v>
      </c>
      <c r="AD883" s="6" t="e">
        <f t="shared" si="452"/>
        <v>#N/A</v>
      </c>
      <c r="AE883" s="6" t="e">
        <f t="shared" si="453"/>
        <v>#N/A</v>
      </c>
      <c r="AF883" s="6" t="e">
        <f t="shared" si="438"/>
        <v>#N/A</v>
      </c>
      <c r="AG883" s="6" t="e">
        <f t="shared" si="454"/>
        <v>#N/A</v>
      </c>
      <c r="AH883" s="11" t="str">
        <f t="shared" si="439"/>
        <v xml:space="preserve"> </v>
      </c>
      <c r="AI883" s="6" t="e">
        <f t="shared" si="455"/>
        <v>#N/A</v>
      </c>
      <c r="AJ883" s="6" t="e">
        <f t="shared" si="440"/>
        <v>#N/A</v>
      </c>
      <c r="AK883" s="6" t="e">
        <f t="shared" si="456"/>
        <v>#N/A</v>
      </c>
      <c r="AL883" s="6" t="e">
        <f t="shared" si="427"/>
        <v>#N/A</v>
      </c>
      <c r="AM883" s="6" t="e">
        <f t="shared" si="441"/>
        <v>#N/A</v>
      </c>
      <c r="AN883" s="6" t="e">
        <f t="shared" si="457"/>
        <v>#N/A</v>
      </c>
      <c r="AO883" s="6" t="e">
        <f t="shared" si="428"/>
        <v>#N/A</v>
      </c>
      <c r="AP883" s="6" t="e">
        <f t="shared" si="429"/>
        <v>#N/A</v>
      </c>
      <c r="AQ883" s="6" t="e">
        <f t="shared" si="430"/>
        <v>#N/A</v>
      </c>
      <c r="AR883" s="6">
        <f t="shared" si="442"/>
        <v>0</v>
      </c>
      <c r="AS883" s="6" t="e">
        <f t="shared" si="458"/>
        <v>#N/A</v>
      </c>
      <c r="AT883" s="6" t="str">
        <f t="shared" si="443"/>
        <v/>
      </c>
      <c r="AU883" s="6" t="str">
        <f t="shared" si="444"/>
        <v/>
      </c>
      <c r="AV883" s="6" t="str">
        <f t="shared" si="431"/>
        <v/>
      </c>
      <c r="AW883" s="103"/>
      <c r="BC883" s="3"/>
    </row>
    <row r="884" spans="1:55" s="12" customFormat="1" ht="13.5" customHeight="1" x14ac:dyDescent="0.2">
      <c r="A884" s="163">
        <v>869</v>
      </c>
      <c r="B884" s="7"/>
      <c r="C884" s="7"/>
      <c r="D884" s="120"/>
      <c r="E884" s="7"/>
      <c r="F884" s="7"/>
      <c r="G884" s="219"/>
      <c r="H884" s="7"/>
      <c r="I884" s="7"/>
      <c r="J884" s="9"/>
      <c r="K884" s="843"/>
      <c r="L884" s="838"/>
      <c r="M884" s="428"/>
      <c r="N884" s="429"/>
      <c r="O884" s="430"/>
      <c r="P884" s="422" t="str">
        <f t="shared" si="445"/>
        <v/>
      </c>
      <c r="Q884" s="422" t="str">
        <f t="shared" si="446"/>
        <v/>
      </c>
      <c r="R884" s="423" t="str">
        <f t="shared" si="447"/>
        <v/>
      </c>
      <c r="S884" s="424" t="str">
        <f t="shared" si="448"/>
        <v/>
      </c>
      <c r="T884" s="425" t="str">
        <f t="shared" si="449"/>
        <v/>
      </c>
      <c r="U884" s="425" t="str">
        <f t="shared" si="450"/>
        <v/>
      </c>
      <c r="V884" s="426" t="str">
        <f t="shared" si="451"/>
        <v/>
      </c>
      <c r="W884" s="38"/>
      <c r="X884" s="29" t="str">
        <f t="shared" si="432"/>
        <v/>
      </c>
      <c r="Y884" s="6" t="e">
        <f t="shared" si="433"/>
        <v>#N/A</v>
      </c>
      <c r="Z884" s="6" t="e">
        <f t="shared" si="434"/>
        <v>#N/A</v>
      </c>
      <c r="AA884" s="6" t="e">
        <f t="shared" si="435"/>
        <v>#N/A</v>
      </c>
      <c r="AB884" s="6" t="str">
        <f t="shared" si="436"/>
        <v/>
      </c>
      <c r="AC884" s="10">
        <f t="shared" si="437"/>
        <v>1</v>
      </c>
      <c r="AD884" s="6" t="e">
        <f t="shared" si="452"/>
        <v>#N/A</v>
      </c>
      <c r="AE884" s="6" t="e">
        <f t="shared" si="453"/>
        <v>#N/A</v>
      </c>
      <c r="AF884" s="6" t="e">
        <f t="shared" si="438"/>
        <v>#N/A</v>
      </c>
      <c r="AG884" s="6" t="e">
        <f t="shared" si="454"/>
        <v>#N/A</v>
      </c>
      <c r="AH884" s="11" t="str">
        <f t="shared" si="439"/>
        <v xml:space="preserve"> </v>
      </c>
      <c r="AI884" s="6" t="e">
        <f t="shared" si="455"/>
        <v>#N/A</v>
      </c>
      <c r="AJ884" s="6" t="e">
        <f t="shared" si="440"/>
        <v>#N/A</v>
      </c>
      <c r="AK884" s="6" t="e">
        <f t="shared" si="456"/>
        <v>#N/A</v>
      </c>
      <c r="AL884" s="6" t="e">
        <f t="shared" si="427"/>
        <v>#N/A</v>
      </c>
      <c r="AM884" s="6" t="e">
        <f t="shared" si="441"/>
        <v>#N/A</v>
      </c>
      <c r="AN884" s="6" t="e">
        <f t="shared" si="457"/>
        <v>#N/A</v>
      </c>
      <c r="AO884" s="6" t="e">
        <f t="shared" si="428"/>
        <v>#N/A</v>
      </c>
      <c r="AP884" s="6" t="e">
        <f t="shared" si="429"/>
        <v>#N/A</v>
      </c>
      <c r="AQ884" s="6" t="e">
        <f t="shared" si="430"/>
        <v>#N/A</v>
      </c>
      <c r="AR884" s="6">
        <f t="shared" si="442"/>
        <v>0</v>
      </c>
      <c r="AS884" s="6" t="e">
        <f t="shared" si="458"/>
        <v>#N/A</v>
      </c>
      <c r="AT884" s="6" t="str">
        <f t="shared" si="443"/>
        <v/>
      </c>
      <c r="AU884" s="6" t="str">
        <f t="shared" si="444"/>
        <v/>
      </c>
      <c r="AV884" s="6" t="str">
        <f t="shared" si="431"/>
        <v/>
      </c>
      <c r="AW884" s="103"/>
      <c r="BC884" s="3"/>
    </row>
    <row r="885" spans="1:55" s="12" customFormat="1" ht="13.5" customHeight="1" x14ac:dyDescent="0.2">
      <c r="A885" s="163">
        <v>870</v>
      </c>
      <c r="B885" s="7"/>
      <c r="C885" s="7"/>
      <c r="D885" s="120"/>
      <c r="E885" s="7"/>
      <c r="F885" s="7"/>
      <c r="G885" s="219"/>
      <c r="H885" s="7"/>
      <c r="I885" s="7"/>
      <c r="J885" s="9"/>
      <c r="K885" s="843"/>
      <c r="L885" s="838"/>
      <c r="M885" s="428"/>
      <c r="N885" s="429"/>
      <c r="O885" s="430"/>
      <c r="P885" s="422" t="str">
        <f t="shared" si="445"/>
        <v/>
      </c>
      <c r="Q885" s="422" t="str">
        <f t="shared" si="446"/>
        <v/>
      </c>
      <c r="R885" s="423" t="str">
        <f t="shared" si="447"/>
        <v/>
      </c>
      <c r="S885" s="424" t="str">
        <f t="shared" si="448"/>
        <v/>
      </c>
      <c r="T885" s="425" t="str">
        <f t="shared" si="449"/>
        <v/>
      </c>
      <c r="U885" s="425" t="str">
        <f t="shared" si="450"/>
        <v/>
      </c>
      <c r="V885" s="426" t="str">
        <f t="shared" si="451"/>
        <v/>
      </c>
      <c r="W885" s="38"/>
      <c r="X885" s="29" t="str">
        <f t="shared" si="432"/>
        <v/>
      </c>
      <c r="Y885" s="6" t="e">
        <f t="shared" si="433"/>
        <v>#N/A</v>
      </c>
      <c r="Z885" s="6" t="e">
        <f t="shared" si="434"/>
        <v>#N/A</v>
      </c>
      <c r="AA885" s="6" t="e">
        <f t="shared" si="435"/>
        <v>#N/A</v>
      </c>
      <c r="AB885" s="6" t="str">
        <f t="shared" si="436"/>
        <v/>
      </c>
      <c r="AC885" s="10">
        <f t="shared" si="437"/>
        <v>1</v>
      </c>
      <c r="AD885" s="6" t="e">
        <f t="shared" si="452"/>
        <v>#N/A</v>
      </c>
      <c r="AE885" s="6" t="e">
        <f t="shared" si="453"/>
        <v>#N/A</v>
      </c>
      <c r="AF885" s="6" t="e">
        <f t="shared" si="438"/>
        <v>#N/A</v>
      </c>
      <c r="AG885" s="6" t="e">
        <f t="shared" si="454"/>
        <v>#N/A</v>
      </c>
      <c r="AH885" s="11" t="str">
        <f t="shared" si="439"/>
        <v xml:space="preserve"> </v>
      </c>
      <c r="AI885" s="6" t="e">
        <f t="shared" si="455"/>
        <v>#N/A</v>
      </c>
      <c r="AJ885" s="6" t="e">
        <f t="shared" si="440"/>
        <v>#N/A</v>
      </c>
      <c r="AK885" s="6" t="e">
        <f t="shared" si="456"/>
        <v>#N/A</v>
      </c>
      <c r="AL885" s="6" t="e">
        <f t="shared" si="427"/>
        <v>#N/A</v>
      </c>
      <c r="AM885" s="6" t="e">
        <f t="shared" si="441"/>
        <v>#N/A</v>
      </c>
      <c r="AN885" s="6" t="e">
        <f t="shared" si="457"/>
        <v>#N/A</v>
      </c>
      <c r="AO885" s="6" t="e">
        <f t="shared" si="428"/>
        <v>#N/A</v>
      </c>
      <c r="AP885" s="6" t="e">
        <f t="shared" si="429"/>
        <v>#N/A</v>
      </c>
      <c r="AQ885" s="6" t="e">
        <f t="shared" si="430"/>
        <v>#N/A</v>
      </c>
      <c r="AR885" s="6">
        <f t="shared" si="442"/>
        <v>0</v>
      </c>
      <c r="AS885" s="6" t="e">
        <f t="shared" si="458"/>
        <v>#N/A</v>
      </c>
      <c r="AT885" s="6" t="str">
        <f t="shared" si="443"/>
        <v/>
      </c>
      <c r="AU885" s="6" t="str">
        <f t="shared" si="444"/>
        <v/>
      </c>
      <c r="AV885" s="6" t="str">
        <f t="shared" si="431"/>
        <v/>
      </c>
      <c r="AW885" s="103"/>
      <c r="BC885" s="3"/>
    </row>
    <row r="886" spans="1:55" s="12" customFormat="1" ht="13.5" customHeight="1" x14ac:dyDescent="0.2">
      <c r="A886" s="163">
        <v>871</v>
      </c>
      <c r="B886" s="7"/>
      <c r="C886" s="7"/>
      <c r="D886" s="120"/>
      <c r="E886" s="7"/>
      <c r="F886" s="7"/>
      <c r="G886" s="219"/>
      <c r="H886" s="7"/>
      <c r="I886" s="7"/>
      <c r="J886" s="9"/>
      <c r="K886" s="843"/>
      <c r="L886" s="838"/>
      <c r="M886" s="428"/>
      <c r="N886" s="429"/>
      <c r="O886" s="430"/>
      <c r="P886" s="422" t="str">
        <f t="shared" si="445"/>
        <v/>
      </c>
      <c r="Q886" s="422" t="str">
        <f t="shared" si="446"/>
        <v/>
      </c>
      <c r="R886" s="423" t="str">
        <f t="shared" si="447"/>
        <v/>
      </c>
      <c r="S886" s="424" t="str">
        <f t="shared" si="448"/>
        <v/>
      </c>
      <c r="T886" s="425" t="str">
        <f t="shared" si="449"/>
        <v/>
      </c>
      <c r="U886" s="425" t="str">
        <f t="shared" si="450"/>
        <v/>
      </c>
      <c r="V886" s="426" t="str">
        <f t="shared" si="451"/>
        <v/>
      </c>
      <c r="W886" s="38"/>
      <c r="X886" s="29" t="str">
        <f t="shared" si="432"/>
        <v/>
      </c>
      <c r="Y886" s="6" t="e">
        <f t="shared" si="433"/>
        <v>#N/A</v>
      </c>
      <c r="Z886" s="6" t="e">
        <f t="shared" si="434"/>
        <v>#N/A</v>
      </c>
      <c r="AA886" s="6" t="e">
        <f t="shared" si="435"/>
        <v>#N/A</v>
      </c>
      <c r="AB886" s="6" t="str">
        <f t="shared" si="436"/>
        <v/>
      </c>
      <c r="AC886" s="10">
        <f t="shared" si="437"/>
        <v>1</v>
      </c>
      <c r="AD886" s="6" t="e">
        <f t="shared" si="452"/>
        <v>#N/A</v>
      </c>
      <c r="AE886" s="6" t="e">
        <f t="shared" si="453"/>
        <v>#N/A</v>
      </c>
      <c r="AF886" s="6" t="e">
        <f t="shared" si="438"/>
        <v>#N/A</v>
      </c>
      <c r="AG886" s="6" t="e">
        <f t="shared" si="454"/>
        <v>#N/A</v>
      </c>
      <c r="AH886" s="11" t="str">
        <f t="shared" si="439"/>
        <v xml:space="preserve"> </v>
      </c>
      <c r="AI886" s="6" t="e">
        <f t="shared" si="455"/>
        <v>#N/A</v>
      </c>
      <c r="AJ886" s="6" t="e">
        <f t="shared" si="440"/>
        <v>#N/A</v>
      </c>
      <c r="AK886" s="6" t="e">
        <f t="shared" si="456"/>
        <v>#N/A</v>
      </c>
      <c r="AL886" s="6" t="e">
        <f t="shared" si="427"/>
        <v>#N/A</v>
      </c>
      <c r="AM886" s="6" t="e">
        <f t="shared" si="441"/>
        <v>#N/A</v>
      </c>
      <c r="AN886" s="6" t="e">
        <f t="shared" si="457"/>
        <v>#N/A</v>
      </c>
      <c r="AO886" s="6" t="e">
        <f t="shared" si="428"/>
        <v>#N/A</v>
      </c>
      <c r="AP886" s="6" t="e">
        <f t="shared" si="429"/>
        <v>#N/A</v>
      </c>
      <c r="AQ886" s="6" t="e">
        <f t="shared" si="430"/>
        <v>#N/A</v>
      </c>
      <c r="AR886" s="6">
        <f t="shared" si="442"/>
        <v>0</v>
      </c>
      <c r="AS886" s="6" t="e">
        <f t="shared" si="458"/>
        <v>#N/A</v>
      </c>
      <c r="AT886" s="6" t="str">
        <f t="shared" si="443"/>
        <v/>
      </c>
      <c r="AU886" s="6" t="str">
        <f t="shared" si="444"/>
        <v/>
      </c>
      <c r="AV886" s="6" t="str">
        <f t="shared" si="431"/>
        <v/>
      </c>
      <c r="AW886" s="103"/>
      <c r="BC886" s="3"/>
    </row>
    <row r="887" spans="1:55" s="12" customFormat="1" ht="13.5" customHeight="1" x14ac:dyDescent="0.2">
      <c r="A887" s="163">
        <v>872</v>
      </c>
      <c r="B887" s="7"/>
      <c r="C887" s="7"/>
      <c r="D887" s="120"/>
      <c r="E887" s="7"/>
      <c r="F887" s="7"/>
      <c r="G887" s="219"/>
      <c r="H887" s="7"/>
      <c r="I887" s="7"/>
      <c r="J887" s="9"/>
      <c r="K887" s="843"/>
      <c r="L887" s="838"/>
      <c r="M887" s="428"/>
      <c r="N887" s="429"/>
      <c r="O887" s="430"/>
      <c r="P887" s="422" t="str">
        <f t="shared" si="445"/>
        <v/>
      </c>
      <c r="Q887" s="422" t="str">
        <f t="shared" si="446"/>
        <v/>
      </c>
      <c r="R887" s="423" t="str">
        <f t="shared" si="447"/>
        <v/>
      </c>
      <c r="S887" s="424" t="str">
        <f t="shared" si="448"/>
        <v/>
      </c>
      <c r="T887" s="425" t="str">
        <f t="shared" si="449"/>
        <v/>
      </c>
      <c r="U887" s="425" t="str">
        <f t="shared" si="450"/>
        <v/>
      </c>
      <c r="V887" s="426" t="str">
        <f t="shared" si="451"/>
        <v/>
      </c>
      <c r="W887" s="38"/>
      <c r="X887" s="29" t="str">
        <f t="shared" si="432"/>
        <v/>
      </c>
      <c r="Y887" s="6" t="e">
        <f t="shared" si="433"/>
        <v>#N/A</v>
      </c>
      <c r="Z887" s="6" t="e">
        <f t="shared" si="434"/>
        <v>#N/A</v>
      </c>
      <c r="AA887" s="6" t="e">
        <f t="shared" si="435"/>
        <v>#N/A</v>
      </c>
      <c r="AB887" s="6" t="str">
        <f t="shared" si="436"/>
        <v/>
      </c>
      <c r="AC887" s="10">
        <f t="shared" si="437"/>
        <v>1</v>
      </c>
      <c r="AD887" s="6" t="e">
        <f t="shared" si="452"/>
        <v>#N/A</v>
      </c>
      <c r="AE887" s="6" t="e">
        <f t="shared" si="453"/>
        <v>#N/A</v>
      </c>
      <c r="AF887" s="6" t="e">
        <f t="shared" si="438"/>
        <v>#N/A</v>
      </c>
      <c r="AG887" s="6" t="e">
        <f t="shared" si="454"/>
        <v>#N/A</v>
      </c>
      <c r="AH887" s="11" t="str">
        <f t="shared" si="439"/>
        <v xml:space="preserve"> </v>
      </c>
      <c r="AI887" s="6" t="e">
        <f t="shared" si="455"/>
        <v>#N/A</v>
      </c>
      <c r="AJ887" s="6" t="e">
        <f t="shared" si="440"/>
        <v>#N/A</v>
      </c>
      <c r="AK887" s="6" t="e">
        <f t="shared" si="456"/>
        <v>#N/A</v>
      </c>
      <c r="AL887" s="6" t="e">
        <f t="shared" si="427"/>
        <v>#N/A</v>
      </c>
      <c r="AM887" s="6" t="e">
        <f t="shared" si="441"/>
        <v>#N/A</v>
      </c>
      <c r="AN887" s="6" t="e">
        <f t="shared" si="457"/>
        <v>#N/A</v>
      </c>
      <c r="AO887" s="6" t="e">
        <f t="shared" si="428"/>
        <v>#N/A</v>
      </c>
      <c r="AP887" s="6" t="e">
        <f t="shared" si="429"/>
        <v>#N/A</v>
      </c>
      <c r="AQ887" s="6" t="e">
        <f t="shared" si="430"/>
        <v>#N/A</v>
      </c>
      <c r="AR887" s="6">
        <f t="shared" si="442"/>
        <v>0</v>
      </c>
      <c r="AS887" s="6" t="e">
        <f t="shared" si="458"/>
        <v>#N/A</v>
      </c>
      <c r="AT887" s="6" t="str">
        <f t="shared" si="443"/>
        <v/>
      </c>
      <c r="AU887" s="6" t="str">
        <f t="shared" si="444"/>
        <v/>
      </c>
      <c r="AV887" s="6" t="str">
        <f t="shared" si="431"/>
        <v/>
      </c>
      <c r="AW887" s="103"/>
      <c r="BC887" s="3"/>
    </row>
    <row r="888" spans="1:55" s="12" customFormat="1" ht="13.5" customHeight="1" x14ac:dyDescent="0.2">
      <c r="A888" s="163">
        <v>873</v>
      </c>
      <c r="B888" s="7"/>
      <c r="C888" s="7"/>
      <c r="D888" s="120"/>
      <c r="E888" s="7"/>
      <c r="F888" s="7"/>
      <c r="G888" s="219"/>
      <c r="H888" s="7"/>
      <c r="I888" s="7"/>
      <c r="J888" s="9"/>
      <c r="K888" s="843"/>
      <c r="L888" s="838"/>
      <c r="M888" s="428"/>
      <c r="N888" s="429"/>
      <c r="O888" s="430"/>
      <c r="P888" s="422" t="str">
        <f t="shared" si="445"/>
        <v/>
      </c>
      <c r="Q888" s="422" t="str">
        <f t="shared" si="446"/>
        <v/>
      </c>
      <c r="R888" s="423" t="str">
        <f t="shared" si="447"/>
        <v/>
      </c>
      <c r="S888" s="424" t="str">
        <f t="shared" si="448"/>
        <v/>
      </c>
      <c r="T888" s="425" t="str">
        <f t="shared" si="449"/>
        <v/>
      </c>
      <c r="U888" s="425" t="str">
        <f t="shared" si="450"/>
        <v/>
      </c>
      <c r="V888" s="426" t="str">
        <f t="shared" si="451"/>
        <v/>
      </c>
      <c r="W888" s="38"/>
      <c r="X888" s="29" t="str">
        <f t="shared" si="432"/>
        <v/>
      </c>
      <c r="Y888" s="6" t="e">
        <f t="shared" si="433"/>
        <v>#N/A</v>
      </c>
      <c r="Z888" s="6" t="e">
        <f t="shared" si="434"/>
        <v>#N/A</v>
      </c>
      <c r="AA888" s="6" t="e">
        <f t="shared" si="435"/>
        <v>#N/A</v>
      </c>
      <c r="AB888" s="6" t="str">
        <f t="shared" si="436"/>
        <v/>
      </c>
      <c r="AC888" s="10">
        <f t="shared" si="437"/>
        <v>1</v>
      </c>
      <c r="AD888" s="6" t="e">
        <f t="shared" si="452"/>
        <v>#N/A</v>
      </c>
      <c r="AE888" s="6" t="e">
        <f t="shared" si="453"/>
        <v>#N/A</v>
      </c>
      <c r="AF888" s="6" t="e">
        <f t="shared" si="438"/>
        <v>#N/A</v>
      </c>
      <c r="AG888" s="6" t="e">
        <f t="shared" si="454"/>
        <v>#N/A</v>
      </c>
      <c r="AH888" s="11" t="str">
        <f t="shared" si="439"/>
        <v xml:space="preserve"> </v>
      </c>
      <c r="AI888" s="6" t="e">
        <f t="shared" si="455"/>
        <v>#N/A</v>
      </c>
      <c r="AJ888" s="6" t="e">
        <f t="shared" si="440"/>
        <v>#N/A</v>
      </c>
      <c r="AK888" s="6" t="e">
        <f t="shared" si="456"/>
        <v>#N/A</v>
      </c>
      <c r="AL888" s="6" t="e">
        <f t="shared" si="427"/>
        <v>#N/A</v>
      </c>
      <c r="AM888" s="6" t="e">
        <f t="shared" si="441"/>
        <v>#N/A</v>
      </c>
      <c r="AN888" s="6" t="e">
        <f t="shared" si="457"/>
        <v>#N/A</v>
      </c>
      <c r="AO888" s="6" t="e">
        <f t="shared" si="428"/>
        <v>#N/A</v>
      </c>
      <c r="AP888" s="6" t="e">
        <f t="shared" si="429"/>
        <v>#N/A</v>
      </c>
      <c r="AQ888" s="6" t="e">
        <f t="shared" si="430"/>
        <v>#N/A</v>
      </c>
      <c r="AR888" s="6">
        <f t="shared" si="442"/>
        <v>0</v>
      </c>
      <c r="AS888" s="6" t="e">
        <f t="shared" si="458"/>
        <v>#N/A</v>
      </c>
      <c r="AT888" s="6" t="str">
        <f t="shared" si="443"/>
        <v/>
      </c>
      <c r="AU888" s="6" t="str">
        <f t="shared" si="444"/>
        <v/>
      </c>
      <c r="AV888" s="6" t="str">
        <f t="shared" si="431"/>
        <v/>
      </c>
      <c r="AW888" s="103"/>
      <c r="BC888" s="3"/>
    </row>
    <row r="889" spans="1:55" s="12" customFormat="1" ht="13.5" customHeight="1" x14ac:dyDescent="0.2">
      <c r="A889" s="163">
        <v>874</v>
      </c>
      <c r="B889" s="7"/>
      <c r="C889" s="7"/>
      <c r="D889" s="120"/>
      <c r="E889" s="7"/>
      <c r="F889" s="7"/>
      <c r="G889" s="219"/>
      <c r="H889" s="7"/>
      <c r="I889" s="7"/>
      <c r="J889" s="9"/>
      <c r="K889" s="843"/>
      <c r="L889" s="838"/>
      <c r="M889" s="428"/>
      <c r="N889" s="429"/>
      <c r="O889" s="430"/>
      <c r="P889" s="422" t="str">
        <f t="shared" si="445"/>
        <v/>
      </c>
      <c r="Q889" s="422" t="str">
        <f t="shared" si="446"/>
        <v/>
      </c>
      <c r="R889" s="423" t="str">
        <f t="shared" si="447"/>
        <v/>
      </c>
      <c r="S889" s="424" t="str">
        <f t="shared" si="448"/>
        <v/>
      </c>
      <c r="T889" s="425" t="str">
        <f t="shared" si="449"/>
        <v/>
      </c>
      <c r="U889" s="425" t="str">
        <f t="shared" si="450"/>
        <v/>
      </c>
      <c r="V889" s="426" t="str">
        <f t="shared" si="451"/>
        <v/>
      </c>
      <c r="W889" s="38"/>
      <c r="X889" s="29" t="str">
        <f t="shared" si="432"/>
        <v/>
      </c>
      <c r="Y889" s="6" t="e">
        <f t="shared" si="433"/>
        <v>#N/A</v>
      </c>
      <c r="Z889" s="6" t="e">
        <f t="shared" si="434"/>
        <v>#N/A</v>
      </c>
      <c r="AA889" s="6" t="e">
        <f t="shared" si="435"/>
        <v>#N/A</v>
      </c>
      <c r="AB889" s="6" t="str">
        <f t="shared" si="436"/>
        <v/>
      </c>
      <c r="AC889" s="10">
        <f t="shared" si="437"/>
        <v>1</v>
      </c>
      <c r="AD889" s="6" t="e">
        <f t="shared" si="452"/>
        <v>#N/A</v>
      </c>
      <c r="AE889" s="6" t="e">
        <f t="shared" si="453"/>
        <v>#N/A</v>
      </c>
      <c r="AF889" s="6" t="e">
        <f t="shared" si="438"/>
        <v>#N/A</v>
      </c>
      <c r="AG889" s="6" t="e">
        <f t="shared" si="454"/>
        <v>#N/A</v>
      </c>
      <c r="AH889" s="11" t="str">
        <f t="shared" si="439"/>
        <v xml:space="preserve"> </v>
      </c>
      <c r="AI889" s="6" t="e">
        <f t="shared" si="455"/>
        <v>#N/A</v>
      </c>
      <c r="AJ889" s="6" t="e">
        <f t="shared" si="440"/>
        <v>#N/A</v>
      </c>
      <c r="AK889" s="6" t="e">
        <f t="shared" si="456"/>
        <v>#N/A</v>
      </c>
      <c r="AL889" s="6" t="e">
        <f t="shared" si="427"/>
        <v>#N/A</v>
      </c>
      <c r="AM889" s="6" t="e">
        <f t="shared" si="441"/>
        <v>#N/A</v>
      </c>
      <c r="AN889" s="6" t="e">
        <f t="shared" si="457"/>
        <v>#N/A</v>
      </c>
      <c r="AO889" s="6" t="e">
        <f t="shared" si="428"/>
        <v>#N/A</v>
      </c>
      <c r="AP889" s="6" t="e">
        <f t="shared" si="429"/>
        <v>#N/A</v>
      </c>
      <c r="AQ889" s="6" t="e">
        <f t="shared" si="430"/>
        <v>#N/A</v>
      </c>
      <c r="AR889" s="6">
        <f t="shared" si="442"/>
        <v>0</v>
      </c>
      <c r="AS889" s="6" t="e">
        <f t="shared" si="458"/>
        <v>#N/A</v>
      </c>
      <c r="AT889" s="6" t="str">
        <f t="shared" si="443"/>
        <v/>
      </c>
      <c r="AU889" s="6" t="str">
        <f t="shared" si="444"/>
        <v/>
      </c>
      <c r="AV889" s="6" t="str">
        <f t="shared" si="431"/>
        <v/>
      </c>
      <c r="AW889" s="103"/>
      <c r="BC889" s="3"/>
    </row>
    <row r="890" spans="1:55" s="12" customFormat="1" ht="13.5" customHeight="1" x14ac:dyDescent="0.2">
      <c r="A890" s="163">
        <v>875</v>
      </c>
      <c r="B890" s="7"/>
      <c r="C890" s="7"/>
      <c r="D890" s="120"/>
      <c r="E890" s="7"/>
      <c r="F890" s="7"/>
      <c r="G890" s="219"/>
      <c r="H890" s="7"/>
      <c r="I890" s="7"/>
      <c r="J890" s="9"/>
      <c r="K890" s="843"/>
      <c r="L890" s="838"/>
      <c r="M890" s="428"/>
      <c r="N890" s="429"/>
      <c r="O890" s="430"/>
      <c r="P890" s="422" t="str">
        <f t="shared" si="445"/>
        <v/>
      </c>
      <c r="Q890" s="422" t="str">
        <f t="shared" si="446"/>
        <v/>
      </c>
      <c r="R890" s="423" t="str">
        <f t="shared" si="447"/>
        <v/>
      </c>
      <c r="S890" s="424" t="str">
        <f t="shared" si="448"/>
        <v/>
      </c>
      <c r="T890" s="425" t="str">
        <f t="shared" si="449"/>
        <v/>
      </c>
      <c r="U890" s="425" t="str">
        <f t="shared" si="450"/>
        <v/>
      </c>
      <c r="V890" s="426" t="str">
        <f t="shared" si="451"/>
        <v/>
      </c>
      <c r="W890" s="38"/>
      <c r="X890" s="29" t="str">
        <f t="shared" si="432"/>
        <v/>
      </c>
      <c r="Y890" s="6" t="e">
        <f t="shared" si="433"/>
        <v>#N/A</v>
      </c>
      <c r="Z890" s="6" t="e">
        <f t="shared" si="434"/>
        <v>#N/A</v>
      </c>
      <c r="AA890" s="6" t="e">
        <f t="shared" si="435"/>
        <v>#N/A</v>
      </c>
      <c r="AB890" s="6" t="str">
        <f t="shared" si="436"/>
        <v/>
      </c>
      <c r="AC890" s="10">
        <f t="shared" si="437"/>
        <v>1</v>
      </c>
      <c r="AD890" s="6" t="e">
        <f t="shared" si="452"/>
        <v>#N/A</v>
      </c>
      <c r="AE890" s="6" t="e">
        <f t="shared" si="453"/>
        <v>#N/A</v>
      </c>
      <c r="AF890" s="6" t="e">
        <f t="shared" si="438"/>
        <v>#N/A</v>
      </c>
      <c r="AG890" s="6" t="e">
        <f t="shared" si="454"/>
        <v>#N/A</v>
      </c>
      <c r="AH890" s="11" t="str">
        <f t="shared" si="439"/>
        <v xml:space="preserve"> </v>
      </c>
      <c r="AI890" s="6" t="e">
        <f t="shared" si="455"/>
        <v>#N/A</v>
      </c>
      <c r="AJ890" s="6" t="e">
        <f t="shared" si="440"/>
        <v>#N/A</v>
      </c>
      <c r="AK890" s="6" t="e">
        <f t="shared" si="456"/>
        <v>#N/A</v>
      </c>
      <c r="AL890" s="6" t="e">
        <f t="shared" si="427"/>
        <v>#N/A</v>
      </c>
      <c r="AM890" s="6" t="e">
        <f t="shared" si="441"/>
        <v>#N/A</v>
      </c>
      <c r="AN890" s="6" t="e">
        <f t="shared" si="457"/>
        <v>#N/A</v>
      </c>
      <c r="AO890" s="6" t="e">
        <f t="shared" si="428"/>
        <v>#N/A</v>
      </c>
      <c r="AP890" s="6" t="e">
        <f t="shared" si="429"/>
        <v>#N/A</v>
      </c>
      <c r="AQ890" s="6" t="e">
        <f t="shared" si="430"/>
        <v>#N/A</v>
      </c>
      <c r="AR890" s="6">
        <f t="shared" si="442"/>
        <v>0</v>
      </c>
      <c r="AS890" s="6" t="e">
        <f t="shared" si="458"/>
        <v>#N/A</v>
      </c>
      <c r="AT890" s="6" t="str">
        <f t="shared" si="443"/>
        <v/>
      </c>
      <c r="AU890" s="6" t="str">
        <f t="shared" si="444"/>
        <v/>
      </c>
      <c r="AV890" s="6" t="str">
        <f t="shared" si="431"/>
        <v/>
      </c>
      <c r="AW890" s="103"/>
      <c r="BC890" s="3"/>
    </row>
    <row r="891" spans="1:55" s="12" customFormat="1" ht="13.5" customHeight="1" x14ac:dyDescent="0.2">
      <c r="A891" s="163">
        <v>876</v>
      </c>
      <c r="B891" s="7"/>
      <c r="C891" s="7"/>
      <c r="D891" s="120"/>
      <c r="E891" s="7"/>
      <c r="F891" s="7"/>
      <c r="G891" s="219"/>
      <c r="H891" s="7"/>
      <c r="I891" s="7"/>
      <c r="J891" s="9"/>
      <c r="K891" s="843"/>
      <c r="L891" s="838"/>
      <c r="M891" s="428"/>
      <c r="N891" s="429"/>
      <c r="O891" s="430"/>
      <c r="P891" s="422" t="str">
        <f t="shared" si="445"/>
        <v/>
      </c>
      <c r="Q891" s="422" t="str">
        <f t="shared" si="446"/>
        <v/>
      </c>
      <c r="R891" s="423" t="str">
        <f t="shared" si="447"/>
        <v/>
      </c>
      <c r="S891" s="424" t="str">
        <f t="shared" si="448"/>
        <v/>
      </c>
      <c r="T891" s="425" t="str">
        <f t="shared" si="449"/>
        <v/>
      </c>
      <c r="U891" s="425" t="str">
        <f t="shared" si="450"/>
        <v/>
      </c>
      <c r="V891" s="426" t="str">
        <f t="shared" si="451"/>
        <v/>
      </c>
      <c r="W891" s="38"/>
      <c r="X891" s="29" t="str">
        <f t="shared" si="432"/>
        <v/>
      </c>
      <c r="Y891" s="6" t="e">
        <f t="shared" si="433"/>
        <v>#N/A</v>
      </c>
      <c r="Z891" s="6" t="e">
        <f t="shared" si="434"/>
        <v>#N/A</v>
      </c>
      <c r="AA891" s="6" t="e">
        <f t="shared" si="435"/>
        <v>#N/A</v>
      </c>
      <c r="AB891" s="6" t="str">
        <f t="shared" si="436"/>
        <v/>
      </c>
      <c r="AC891" s="10">
        <f t="shared" si="437"/>
        <v>1</v>
      </c>
      <c r="AD891" s="6" t="e">
        <f t="shared" si="452"/>
        <v>#N/A</v>
      </c>
      <c r="AE891" s="6" t="e">
        <f t="shared" si="453"/>
        <v>#N/A</v>
      </c>
      <c r="AF891" s="6" t="e">
        <f t="shared" si="438"/>
        <v>#N/A</v>
      </c>
      <c r="AG891" s="6" t="e">
        <f t="shared" si="454"/>
        <v>#N/A</v>
      </c>
      <c r="AH891" s="11" t="str">
        <f t="shared" si="439"/>
        <v xml:space="preserve"> </v>
      </c>
      <c r="AI891" s="6" t="e">
        <f t="shared" si="455"/>
        <v>#N/A</v>
      </c>
      <c r="AJ891" s="6" t="e">
        <f t="shared" si="440"/>
        <v>#N/A</v>
      </c>
      <c r="AK891" s="6" t="e">
        <f t="shared" si="456"/>
        <v>#N/A</v>
      </c>
      <c r="AL891" s="6" t="e">
        <f t="shared" si="427"/>
        <v>#N/A</v>
      </c>
      <c r="AM891" s="6" t="e">
        <f t="shared" si="441"/>
        <v>#N/A</v>
      </c>
      <c r="AN891" s="6" t="e">
        <f t="shared" si="457"/>
        <v>#N/A</v>
      </c>
      <c r="AO891" s="6" t="e">
        <f t="shared" si="428"/>
        <v>#N/A</v>
      </c>
      <c r="AP891" s="6" t="e">
        <f t="shared" si="429"/>
        <v>#N/A</v>
      </c>
      <c r="AQ891" s="6" t="e">
        <f t="shared" si="430"/>
        <v>#N/A</v>
      </c>
      <c r="AR891" s="6">
        <f t="shared" si="442"/>
        <v>0</v>
      </c>
      <c r="AS891" s="6" t="e">
        <f t="shared" si="458"/>
        <v>#N/A</v>
      </c>
      <c r="AT891" s="6" t="str">
        <f t="shared" si="443"/>
        <v/>
      </c>
      <c r="AU891" s="6" t="str">
        <f t="shared" si="444"/>
        <v/>
      </c>
      <c r="AV891" s="6" t="str">
        <f t="shared" si="431"/>
        <v/>
      </c>
      <c r="AW891" s="103"/>
      <c r="BC891" s="3"/>
    </row>
    <row r="892" spans="1:55" s="12" customFormat="1" ht="13.5" customHeight="1" x14ac:dyDescent="0.2">
      <c r="A892" s="163">
        <v>877</v>
      </c>
      <c r="B892" s="7"/>
      <c r="C892" s="7"/>
      <c r="D892" s="120"/>
      <c r="E892" s="7"/>
      <c r="F892" s="7"/>
      <c r="G892" s="219"/>
      <c r="H892" s="7"/>
      <c r="I892" s="7"/>
      <c r="J892" s="9"/>
      <c r="K892" s="843"/>
      <c r="L892" s="838"/>
      <c r="M892" s="428"/>
      <c r="N892" s="429"/>
      <c r="O892" s="430"/>
      <c r="P892" s="422" t="str">
        <f t="shared" si="445"/>
        <v/>
      </c>
      <c r="Q892" s="422" t="str">
        <f t="shared" si="446"/>
        <v/>
      </c>
      <c r="R892" s="423" t="str">
        <f t="shared" si="447"/>
        <v/>
      </c>
      <c r="S892" s="424" t="str">
        <f t="shared" si="448"/>
        <v/>
      </c>
      <c r="T892" s="425" t="str">
        <f t="shared" si="449"/>
        <v/>
      </c>
      <c r="U892" s="425" t="str">
        <f t="shared" si="450"/>
        <v/>
      </c>
      <c r="V892" s="426" t="str">
        <f t="shared" si="451"/>
        <v/>
      </c>
      <c r="W892" s="38"/>
      <c r="X892" s="29" t="str">
        <f t="shared" si="432"/>
        <v/>
      </c>
      <c r="Y892" s="6" t="e">
        <f t="shared" si="433"/>
        <v>#N/A</v>
      </c>
      <c r="Z892" s="6" t="e">
        <f t="shared" si="434"/>
        <v>#N/A</v>
      </c>
      <c r="AA892" s="6" t="e">
        <f t="shared" si="435"/>
        <v>#N/A</v>
      </c>
      <c r="AB892" s="6" t="str">
        <f t="shared" si="436"/>
        <v/>
      </c>
      <c r="AC892" s="10">
        <f t="shared" si="437"/>
        <v>1</v>
      </c>
      <c r="AD892" s="6" t="e">
        <f t="shared" si="452"/>
        <v>#N/A</v>
      </c>
      <c r="AE892" s="6" t="e">
        <f t="shared" si="453"/>
        <v>#N/A</v>
      </c>
      <c r="AF892" s="6" t="e">
        <f t="shared" si="438"/>
        <v>#N/A</v>
      </c>
      <c r="AG892" s="6" t="e">
        <f t="shared" si="454"/>
        <v>#N/A</v>
      </c>
      <c r="AH892" s="11" t="str">
        <f t="shared" si="439"/>
        <v xml:space="preserve"> </v>
      </c>
      <c r="AI892" s="6" t="e">
        <f t="shared" si="455"/>
        <v>#N/A</v>
      </c>
      <c r="AJ892" s="6" t="e">
        <f t="shared" si="440"/>
        <v>#N/A</v>
      </c>
      <c r="AK892" s="6" t="e">
        <f t="shared" si="456"/>
        <v>#N/A</v>
      </c>
      <c r="AL892" s="6" t="e">
        <f t="shared" si="427"/>
        <v>#N/A</v>
      </c>
      <c r="AM892" s="6" t="e">
        <f t="shared" si="441"/>
        <v>#N/A</v>
      </c>
      <c r="AN892" s="6" t="e">
        <f t="shared" si="457"/>
        <v>#N/A</v>
      </c>
      <c r="AO892" s="6" t="e">
        <f t="shared" si="428"/>
        <v>#N/A</v>
      </c>
      <c r="AP892" s="6" t="e">
        <f t="shared" si="429"/>
        <v>#N/A</v>
      </c>
      <c r="AQ892" s="6" t="e">
        <f t="shared" si="430"/>
        <v>#N/A</v>
      </c>
      <c r="AR892" s="6">
        <f t="shared" si="442"/>
        <v>0</v>
      </c>
      <c r="AS892" s="6" t="e">
        <f t="shared" si="458"/>
        <v>#N/A</v>
      </c>
      <c r="AT892" s="6" t="str">
        <f t="shared" si="443"/>
        <v/>
      </c>
      <c r="AU892" s="6" t="str">
        <f t="shared" si="444"/>
        <v/>
      </c>
      <c r="AV892" s="6" t="str">
        <f t="shared" si="431"/>
        <v/>
      </c>
      <c r="AW892" s="103"/>
      <c r="BC892" s="3"/>
    </row>
    <row r="893" spans="1:55" s="12" customFormat="1" ht="13.5" customHeight="1" x14ac:dyDescent="0.2">
      <c r="A893" s="163">
        <v>878</v>
      </c>
      <c r="B893" s="7"/>
      <c r="C893" s="7"/>
      <c r="D893" s="120"/>
      <c r="E893" s="7"/>
      <c r="F893" s="7"/>
      <c r="G893" s="219"/>
      <c r="H893" s="7"/>
      <c r="I893" s="7"/>
      <c r="J893" s="9"/>
      <c r="K893" s="843"/>
      <c r="L893" s="838"/>
      <c r="M893" s="428"/>
      <c r="N893" s="429"/>
      <c r="O893" s="430"/>
      <c r="P893" s="422" t="str">
        <f t="shared" si="445"/>
        <v/>
      </c>
      <c r="Q893" s="422" t="str">
        <f t="shared" si="446"/>
        <v/>
      </c>
      <c r="R893" s="423" t="str">
        <f t="shared" si="447"/>
        <v/>
      </c>
      <c r="S893" s="424" t="str">
        <f t="shared" si="448"/>
        <v/>
      </c>
      <c r="T893" s="425" t="str">
        <f t="shared" si="449"/>
        <v/>
      </c>
      <c r="U893" s="425" t="str">
        <f t="shared" si="450"/>
        <v/>
      </c>
      <c r="V893" s="426" t="str">
        <f t="shared" si="451"/>
        <v/>
      </c>
      <c r="W893" s="38"/>
      <c r="X893" s="29" t="str">
        <f t="shared" si="432"/>
        <v/>
      </c>
      <c r="Y893" s="6" t="e">
        <f t="shared" si="433"/>
        <v>#N/A</v>
      </c>
      <c r="Z893" s="6" t="e">
        <f t="shared" si="434"/>
        <v>#N/A</v>
      </c>
      <c r="AA893" s="6" t="e">
        <f t="shared" si="435"/>
        <v>#N/A</v>
      </c>
      <c r="AB893" s="6" t="str">
        <f t="shared" si="436"/>
        <v/>
      </c>
      <c r="AC893" s="10">
        <f t="shared" si="437"/>
        <v>1</v>
      </c>
      <c r="AD893" s="6" t="e">
        <f t="shared" si="452"/>
        <v>#N/A</v>
      </c>
      <c r="AE893" s="6" t="e">
        <f t="shared" si="453"/>
        <v>#N/A</v>
      </c>
      <c r="AF893" s="6" t="e">
        <f t="shared" si="438"/>
        <v>#N/A</v>
      </c>
      <c r="AG893" s="6" t="e">
        <f t="shared" si="454"/>
        <v>#N/A</v>
      </c>
      <c r="AH893" s="11" t="str">
        <f t="shared" si="439"/>
        <v xml:space="preserve"> </v>
      </c>
      <c r="AI893" s="6" t="e">
        <f t="shared" si="455"/>
        <v>#N/A</v>
      </c>
      <c r="AJ893" s="6" t="e">
        <f t="shared" si="440"/>
        <v>#N/A</v>
      </c>
      <c r="AK893" s="6" t="e">
        <f t="shared" si="456"/>
        <v>#N/A</v>
      </c>
      <c r="AL893" s="6" t="e">
        <f t="shared" si="427"/>
        <v>#N/A</v>
      </c>
      <c r="AM893" s="6" t="e">
        <f t="shared" si="441"/>
        <v>#N/A</v>
      </c>
      <c r="AN893" s="6" t="e">
        <f t="shared" si="457"/>
        <v>#N/A</v>
      </c>
      <c r="AO893" s="6" t="e">
        <f t="shared" si="428"/>
        <v>#N/A</v>
      </c>
      <c r="AP893" s="6" t="e">
        <f t="shared" si="429"/>
        <v>#N/A</v>
      </c>
      <c r="AQ893" s="6" t="e">
        <f t="shared" si="430"/>
        <v>#N/A</v>
      </c>
      <c r="AR893" s="6">
        <f t="shared" si="442"/>
        <v>0</v>
      </c>
      <c r="AS893" s="6" t="e">
        <f t="shared" si="458"/>
        <v>#N/A</v>
      </c>
      <c r="AT893" s="6" t="str">
        <f t="shared" si="443"/>
        <v/>
      </c>
      <c r="AU893" s="6" t="str">
        <f t="shared" si="444"/>
        <v/>
      </c>
      <c r="AV893" s="6" t="str">
        <f t="shared" si="431"/>
        <v/>
      </c>
      <c r="AW893" s="103"/>
      <c r="BC893" s="3"/>
    </row>
    <row r="894" spans="1:55" s="12" customFormat="1" ht="13.5" customHeight="1" x14ac:dyDescent="0.2">
      <c r="A894" s="163">
        <v>879</v>
      </c>
      <c r="B894" s="7"/>
      <c r="C894" s="7"/>
      <c r="D894" s="120"/>
      <c r="E894" s="7"/>
      <c r="F894" s="7"/>
      <c r="G894" s="219"/>
      <c r="H894" s="7"/>
      <c r="I894" s="7"/>
      <c r="J894" s="9"/>
      <c r="K894" s="843"/>
      <c r="L894" s="838"/>
      <c r="M894" s="428"/>
      <c r="N894" s="429"/>
      <c r="O894" s="430"/>
      <c r="P894" s="422" t="str">
        <f t="shared" si="445"/>
        <v/>
      </c>
      <c r="Q894" s="422" t="str">
        <f t="shared" si="446"/>
        <v/>
      </c>
      <c r="R894" s="423" t="str">
        <f t="shared" si="447"/>
        <v/>
      </c>
      <c r="S894" s="424" t="str">
        <f t="shared" si="448"/>
        <v/>
      </c>
      <c r="T894" s="425" t="str">
        <f t="shared" si="449"/>
        <v/>
      </c>
      <c r="U894" s="425" t="str">
        <f t="shared" si="450"/>
        <v/>
      </c>
      <c r="V894" s="426" t="str">
        <f t="shared" si="451"/>
        <v/>
      </c>
      <c r="W894" s="38"/>
      <c r="X894" s="29" t="str">
        <f t="shared" si="432"/>
        <v/>
      </c>
      <c r="Y894" s="6" t="e">
        <f t="shared" si="433"/>
        <v>#N/A</v>
      </c>
      <c r="Z894" s="6" t="e">
        <f t="shared" si="434"/>
        <v>#N/A</v>
      </c>
      <c r="AA894" s="6" t="e">
        <f t="shared" si="435"/>
        <v>#N/A</v>
      </c>
      <c r="AB894" s="6" t="str">
        <f t="shared" si="436"/>
        <v/>
      </c>
      <c r="AC894" s="10">
        <f t="shared" si="437"/>
        <v>1</v>
      </c>
      <c r="AD894" s="6" t="e">
        <f t="shared" si="452"/>
        <v>#N/A</v>
      </c>
      <c r="AE894" s="6" t="e">
        <f t="shared" si="453"/>
        <v>#N/A</v>
      </c>
      <c r="AF894" s="6" t="e">
        <f t="shared" si="438"/>
        <v>#N/A</v>
      </c>
      <c r="AG894" s="6" t="e">
        <f t="shared" si="454"/>
        <v>#N/A</v>
      </c>
      <c r="AH894" s="11" t="str">
        <f t="shared" si="439"/>
        <v xml:space="preserve"> </v>
      </c>
      <c r="AI894" s="6" t="e">
        <f t="shared" si="455"/>
        <v>#N/A</v>
      </c>
      <c r="AJ894" s="6" t="e">
        <f t="shared" si="440"/>
        <v>#N/A</v>
      </c>
      <c r="AK894" s="6" t="e">
        <f t="shared" si="456"/>
        <v>#N/A</v>
      </c>
      <c r="AL894" s="6" t="e">
        <f t="shared" si="427"/>
        <v>#N/A</v>
      </c>
      <c r="AM894" s="6" t="e">
        <f t="shared" si="441"/>
        <v>#N/A</v>
      </c>
      <c r="AN894" s="6" t="e">
        <f t="shared" si="457"/>
        <v>#N/A</v>
      </c>
      <c r="AO894" s="6" t="e">
        <f t="shared" si="428"/>
        <v>#N/A</v>
      </c>
      <c r="AP894" s="6" t="e">
        <f t="shared" si="429"/>
        <v>#N/A</v>
      </c>
      <c r="AQ894" s="6" t="e">
        <f t="shared" si="430"/>
        <v>#N/A</v>
      </c>
      <c r="AR894" s="6">
        <f t="shared" si="442"/>
        <v>0</v>
      </c>
      <c r="AS894" s="6" t="e">
        <f t="shared" si="458"/>
        <v>#N/A</v>
      </c>
      <c r="AT894" s="6" t="str">
        <f t="shared" si="443"/>
        <v/>
      </c>
      <c r="AU894" s="6" t="str">
        <f t="shared" si="444"/>
        <v/>
      </c>
      <c r="AV894" s="6" t="str">
        <f t="shared" si="431"/>
        <v/>
      </c>
      <c r="AW894" s="103"/>
      <c r="BC894" s="3"/>
    </row>
    <row r="895" spans="1:55" s="12" customFormat="1" ht="13.5" customHeight="1" x14ac:dyDescent="0.2">
      <c r="A895" s="163">
        <v>880</v>
      </c>
      <c r="B895" s="7"/>
      <c r="C895" s="7"/>
      <c r="D895" s="120"/>
      <c r="E895" s="7"/>
      <c r="F895" s="7"/>
      <c r="G895" s="219"/>
      <c r="H895" s="7"/>
      <c r="I895" s="7"/>
      <c r="J895" s="9"/>
      <c r="K895" s="843"/>
      <c r="L895" s="838"/>
      <c r="M895" s="428"/>
      <c r="N895" s="429"/>
      <c r="O895" s="430"/>
      <c r="P895" s="422" t="str">
        <f t="shared" si="445"/>
        <v/>
      </c>
      <c r="Q895" s="422" t="str">
        <f t="shared" si="446"/>
        <v/>
      </c>
      <c r="R895" s="423" t="str">
        <f t="shared" si="447"/>
        <v/>
      </c>
      <c r="S895" s="424" t="str">
        <f t="shared" si="448"/>
        <v/>
      </c>
      <c r="T895" s="425" t="str">
        <f t="shared" si="449"/>
        <v/>
      </c>
      <c r="U895" s="425" t="str">
        <f t="shared" si="450"/>
        <v/>
      </c>
      <c r="V895" s="426" t="str">
        <f t="shared" si="451"/>
        <v/>
      </c>
      <c r="W895" s="38"/>
      <c r="X895" s="29" t="str">
        <f t="shared" si="432"/>
        <v/>
      </c>
      <c r="Y895" s="6" t="e">
        <f t="shared" si="433"/>
        <v>#N/A</v>
      </c>
      <c r="Z895" s="6" t="e">
        <f t="shared" si="434"/>
        <v>#N/A</v>
      </c>
      <c r="AA895" s="6" t="e">
        <f t="shared" si="435"/>
        <v>#N/A</v>
      </c>
      <c r="AB895" s="6" t="str">
        <f t="shared" si="436"/>
        <v/>
      </c>
      <c r="AC895" s="10">
        <f t="shared" si="437"/>
        <v>1</v>
      </c>
      <c r="AD895" s="6" t="e">
        <f t="shared" si="452"/>
        <v>#N/A</v>
      </c>
      <c r="AE895" s="6" t="e">
        <f t="shared" si="453"/>
        <v>#N/A</v>
      </c>
      <c r="AF895" s="6" t="e">
        <f t="shared" si="438"/>
        <v>#N/A</v>
      </c>
      <c r="AG895" s="6" t="e">
        <f t="shared" si="454"/>
        <v>#N/A</v>
      </c>
      <c r="AH895" s="11" t="str">
        <f t="shared" si="439"/>
        <v xml:space="preserve"> </v>
      </c>
      <c r="AI895" s="6" t="e">
        <f t="shared" si="455"/>
        <v>#N/A</v>
      </c>
      <c r="AJ895" s="6" t="e">
        <f t="shared" si="440"/>
        <v>#N/A</v>
      </c>
      <c r="AK895" s="6" t="e">
        <f t="shared" si="456"/>
        <v>#N/A</v>
      </c>
      <c r="AL895" s="6" t="e">
        <f t="shared" si="427"/>
        <v>#N/A</v>
      </c>
      <c r="AM895" s="6" t="e">
        <f t="shared" si="441"/>
        <v>#N/A</v>
      </c>
      <c r="AN895" s="6" t="e">
        <f t="shared" si="457"/>
        <v>#N/A</v>
      </c>
      <c r="AO895" s="6" t="e">
        <f t="shared" si="428"/>
        <v>#N/A</v>
      </c>
      <c r="AP895" s="6" t="e">
        <f t="shared" si="429"/>
        <v>#N/A</v>
      </c>
      <c r="AQ895" s="6" t="e">
        <f t="shared" si="430"/>
        <v>#N/A</v>
      </c>
      <c r="AR895" s="6">
        <f t="shared" si="442"/>
        <v>0</v>
      </c>
      <c r="AS895" s="6" t="e">
        <f t="shared" si="458"/>
        <v>#N/A</v>
      </c>
      <c r="AT895" s="6" t="str">
        <f t="shared" si="443"/>
        <v/>
      </c>
      <c r="AU895" s="6" t="str">
        <f t="shared" si="444"/>
        <v/>
      </c>
      <c r="AV895" s="6" t="str">
        <f t="shared" si="431"/>
        <v/>
      </c>
      <c r="AW895" s="103"/>
      <c r="BC895" s="3"/>
    </row>
    <row r="896" spans="1:55" s="12" customFormat="1" ht="13.5" customHeight="1" x14ac:dyDescent="0.2">
      <c r="A896" s="163">
        <v>881</v>
      </c>
      <c r="B896" s="7"/>
      <c r="C896" s="7"/>
      <c r="D896" s="120"/>
      <c r="E896" s="7"/>
      <c r="F896" s="7"/>
      <c r="G896" s="219"/>
      <c r="H896" s="7"/>
      <c r="I896" s="7"/>
      <c r="J896" s="9"/>
      <c r="K896" s="843"/>
      <c r="L896" s="838"/>
      <c r="M896" s="428"/>
      <c r="N896" s="429"/>
      <c r="O896" s="430"/>
      <c r="P896" s="422" t="str">
        <f t="shared" si="445"/>
        <v/>
      </c>
      <c r="Q896" s="422" t="str">
        <f t="shared" si="446"/>
        <v/>
      </c>
      <c r="R896" s="423" t="str">
        <f t="shared" si="447"/>
        <v/>
      </c>
      <c r="S896" s="424" t="str">
        <f t="shared" si="448"/>
        <v/>
      </c>
      <c r="T896" s="425" t="str">
        <f t="shared" si="449"/>
        <v/>
      </c>
      <c r="U896" s="425" t="str">
        <f t="shared" si="450"/>
        <v/>
      </c>
      <c r="V896" s="426" t="str">
        <f t="shared" si="451"/>
        <v/>
      </c>
      <c r="W896" s="38"/>
      <c r="X896" s="29" t="str">
        <f t="shared" si="432"/>
        <v/>
      </c>
      <c r="Y896" s="6" t="e">
        <f t="shared" si="433"/>
        <v>#N/A</v>
      </c>
      <c r="Z896" s="6" t="e">
        <f t="shared" si="434"/>
        <v>#N/A</v>
      </c>
      <c r="AA896" s="6" t="e">
        <f t="shared" si="435"/>
        <v>#N/A</v>
      </c>
      <c r="AB896" s="6" t="str">
        <f t="shared" si="436"/>
        <v/>
      </c>
      <c r="AC896" s="10">
        <f t="shared" si="437"/>
        <v>1</v>
      </c>
      <c r="AD896" s="6" t="e">
        <f t="shared" si="452"/>
        <v>#N/A</v>
      </c>
      <c r="AE896" s="6" t="e">
        <f t="shared" si="453"/>
        <v>#N/A</v>
      </c>
      <c r="AF896" s="6" t="e">
        <f t="shared" si="438"/>
        <v>#N/A</v>
      </c>
      <c r="AG896" s="6" t="e">
        <f t="shared" si="454"/>
        <v>#N/A</v>
      </c>
      <c r="AH896" s="11" t="str">
        <f t="shared" si="439"/>
        <v xml:space="preserve"> </v>
      </c>
      <c r="AI896" s="6" t="e">
        <f t="shared" si="455"/>
        <v>#N/A</v>
      </c>
      <c r="AJ896" s="6" t="e">
        <f t="shared" si="440"/>
        <v>#N/A</v>
      </c>
      <c r="AK896" s="6" t="e">
        <f t="shared" si="456"/>
        <v>#N/A</v>
      </c>
      <c r="AL896" s="6" t="e">
        <f t="shared" si="427"/>
        <v>#N/A</v>
      </c>
      <c r="AM896" s="6" t="e">
        <f t="shared" si="441"/>
        <v>#N/A</v>
      </c>
      <c r="AN896" s="6" t="e">
        <f t="shared" si="457"/>
        <v>#N/A</v>
      </c>
      <c r="AO896" s="6" t="e">
        <f t="shared" si="428"/>
        <v>#N/A</v>
      </c>
      <c r="AP896" s="6" t="e">
        <f t="shared" si="429"/>
        <v>#N/A</v>
      </c>
      <c r="AQ896" s="6" t="e">
        <f t="shared" si="430"/>
        <v>#N/A</v>
      </c>
      <c r="AR896" s="6">
        <f t="shared" si="442"/>
        <v>0</v>
      </c>
      <c r="AS896" s="6" t="e">
        <f t="shared" si="458"/>
        <v>#N/A</v>
      </c>
      <c r="AT896" s="6" t="str">
        <f t="shared" si="443"/>
        <v/>
      </c>
      <c r="AU896" s="6" t="str">
        <f t="shared" si="444"/>
        <v/>
      </c>
      <c r="AV896" s="6" t="str">
        <f t="shared" si="431"/>
        <v/>
      </c>
      <c r="AW896" s="103"/>
      <c r="BC896" s="3"/>
    </row>
    <row r="897" spans="1:55" s="12" customFormat="1" ht="13.5" customHeight="1" x14ac:dyDescent="0.2">
      <c r="A897" s="163">
        <v>882</v>
      </c>
      <c r="B897" s="7"/>
      <c r="C897" s="7"/>
      <c r="D897" s="120"/>
      <c r="E897" s="7"/>
      <c r="F897" s="7"/>
      <c r="G897" s="219"/>
      <c r="H897" s="7"/>
      <c r="I897" s="7"/>
      <c r="J897" s="9"/>
      <c r="K897" s="843"/>
      <c r="L897" s="838"/>
      <c r="M897" s="428"/>
      <c r="N897" s="429"/>
      <c r="O897" s="430"/>
      <c r="P897" s="422" t="str">
        <f t="shared" si="445"/>
        <v/>
      </c>
      <c r="Q897" s="422" t="str">
        <f t="shared" si="446"/>
        <v/>
      </c>
      <c r="R897" s="423" t="str">
        <f t="shared" si="447"/>
        <v/>
      </c>
      <c r="S897" s="424" t="str">
        <f t="shared" si="448"/>
        <v/>
      </c>
      <c r="T897" s="425" t="str">
        <f t="shared" si="449"/>
        <v/>
      </c>
      <c r="U897" s="425" t="str">
        <f t="shared" si="450"/>
        <v/>
      </c>
      <c r="V897" s="426" t="str">
        <f t="shared" si="451"/>
        <v/>
      </c>
      <c r="W897" s="38"/>
      <c r="X897" s="29" t="str">
        <f t="shared" si="432"/>
        <v/>
      </c>
      <c r="Y897" s="6" t="e">
        <f t="shared" si="433"/>
        <v>#N/A</v>
      </c>
      <c r="Z897" s="6" t="e">
        <f t="shared" si="434"/>
        <v>#N/A</v>
      </c>
      <c r="AA897" s="6" t="e">
        <f t="shared" si="435"/>
        <v>#N/A</v>
      </c>
      <c r="AB897" s="6" t="str">
        <f t="shared" si="436"/>
        <v/>
      </c>
      <c r="AC897" s="10">
        <f t="shared" si="437"/>
        <v>1</v>
      </c>
      <c r="AD897" s="6" t="e">
        <f t="shared" si="452"/>
        <v>#N/A</v>
      </c>
      <c r="AE897" s="6" t="e">
        <f t="shared" si="453"/>
        <v>#N/A</v>
      </c>
      <c r="AF897" s="6" t="e">
        <f t="shared" si="438"/>
        <v>#N/A</v>
      </c>
      <c r="AG897" s="6" t="e">
        <f t="shared" si="454"/>
        <v>#N/A</v>
      </c>
      <c r="AH897" s="11" t="str">
        <f t="shared" si="439"/>
        <v xml:space="preserve"> </v>
      </c>
      <c r="AI897" s="6" t="e">
        <f t="shared" si="455"/>
        <v>#N/A</v>
      </c>
      <c r="AJ897" s="6" t="e">
        <f t="shared" si="440"/>
        <v>#N/A</v>
      </c>
      <c r="AK897" s="6" t="e">
        <f t="shared" si="456"/>
        <v>#N/A</v>
      </c>
      <c r="AL897" s="6" t="e">
        <f t="shared" ref="AL897:AL960" si="459">VLOOKUP(AE897,$BT$17:$BX$21,2,FALSE)</f>
        <v>#N/A</v>
      </c>
      <c r="AM897" s="6" t="e">
        <f t="shared" si="441"/>
        <v>#N/A</v>
      </c>
      <c r="AN897" s="6" t="e">
        <f t="shared" si="457"/>
        <v>#N/A</v>
      </c>
      <c r="AO897" s="6" t="e">
        <f t="shared" ref="AO897:AO960" si="460">VLOOKUP(AE897,$BT$17:$BX$21,3,FALSE)</f>
        <v>#N/A</v>
      </c>
      <c r="AP897" s="6" t="e">
        <f t="shared" ref="AP897:AP960" si="461">VLOOKUP(AE897,$BT$17:$BX$21,4,FALSE)</f>
        <v>#N/A</v>
      </c>
      <c r="AQ897" s="6" t="e">
        <f t="shared" ref="AQ897:AQ960" si="462">VLOOKUP(AE897,$BT$17:$BX$21,5,FALSE)</f>
        <v>#N/A</v>
      </c>
      <c r="AR897" s="6">
        <f t="shared" si="442"/>
        <v>0</v>
      </c>
      <c r="AS897" s="6" t="e">
        <f t="shared" si="458"/>
        <v>#N/A</v>
      </c>
      <c r="AT897" s="6" t="str">
        <f t="shared" si="443"/>
        <v/>
      </c>
      <c r="AU897" s="6" t="str">
        <f t="shared" si="444"/>
        <v/>
      </c>
      <c r="AV897" s="6" t="str">
        <f t="shared" ref="AV897:AV960" si="463">IF(AT897=AU897,"",1)</f>
        <v/>
      </c>
      <c r="AW897" s="103"/>
      <c r="BC897" s="3"/>
    </row>
    <row r="898" spans="1:55" s="12" customFormat="1" ht="13.5" customHeight="1" x14ac:dyDescent="0.2">
      <c r="A898" s="163">
        <v>883</v>
      </c>
      <c r="B898" s="7"/>
      <c r="C898" s="7"/>
      <c r="D898" s="120"/>
      <c r="E898" s="7"/>
      <c r="F898" s="7"/>
      <c r="G898" s="219"/>
      <c r="H898" s="7"/>
      <c r="I898" s="7"/>
      <c r="J898" s="9"/>
      <c r="K898" s="843"/>
      <c r="L898" s="838"/>
      <c r="M898" s="428"/>
      <c r="N898" s="429"/>
      <c r="O898" s="430"/>
      <c r="P898" s="422" t="str">
        <f t="shared" si="445"/>
        <v/>
      </c>
      <c r="Q898" s="422" t="str">
        <f t="shared" si="446"/>
        <v/>
      </c>
      <c r="R898" s="423" t="str">
        <f t="shared" si="447"/>
        <v/>
      </c>
      <c r="S898" s="424" t="str">
        <f t="shared" si="448"/>
        <v/>
      </c>
      <c r="T898" s="425" t="str">
        <f t="shared" si="449"/>
        <v/>
      </c>
      <c r="U898" s="425" t="str">
        <f t="shared" si="450"/>
        <v/>
      </c>
      <c r="V898" s="426" t="str">
        <f t="shared" si="451"/>
        <v/>
      </c>
      <c r="W898" s="38"/>
      <c r="X898" s="29" t="str">
        <f t="shared" si="432"/>
        <v/>
      </c>
      <c r="Y898" s="6" t="e">
        <f t="shared" si="433"/>
        <v>#N/A</v>
      </c>
      <c r="Z898" s="6" t="e">
        <f t="shared" si="434"/>
        <v>#N/A</v>
      </c>
      <c r="AA898" s="6" t="e">
        <f t="shared" si="435"/>
        <v>#N/A</v>
      </c>
      <c r="AB898" s="6" t="str">
        <f t="shared" si="436"/>
        <v/>
      </c>
      <c r="AC898" s="10">
        <f t="shared" si="437"/>
        <v>1</v>
      </c>
      <c r="AD898" s="6" t="e">
        <f t="shared" si="452"/>
        <v>#N/A</v>
      </c>
      <c r="AE898" s="6" t="e">
        <f t="shared" si="453"/>
        <v>#N/A</v>
      </c>
      <c r="AF898" s="6" t="e">
        <f t="shared" si="438"/>
        <v>#N/A</v>
      </c>
      <c r="AG898" s="6" t="e">
        <f t="shared" si="454"/>
        <v>#N/A</v>
      </c>
      <c r="AH898" s="11" t="str">
        <f t="shared" si="439"/>
        <v xml:space="preserve"> </v>
      </c>
      <c r="AI898" s="6" t="e">
        <f t="shared" si="455"/>
        <v>#N/A</v>
      </c>
      <c r="AJ898" s="6" t="e">
        <f t="shared" si="440"/>
        <v>#N/A</v>
      </c>
      <c r="AK898" s="6" t="e">
        <f t="shared" si="456"/>
        <v>#N/A</v>
      </c>
      <c r="AL898" s="6" t="e">
        <f t="shared" si="459"/>
        <v>#N/A</v>
      </c>
      <c r="AM898" s="6" t="e">
        <f t="shared" si="441"/>
        <v>#N/A</v>
      </c>
      <c r="AN898" s="6" t="e">
        <f t="shared" si="457"/>
        <v>#N/A</v>
      </c>
      <c r="AO898" s="6" t="e">
        <f t="shared" si="460"/>
        <v>#N/A</v>
      </c>
      <c r="AP898" s="6" t="e">
        <f t="shared" si="461"/>
        <v>#N/A</v>
      </c>
      <c r="AQ898" s="6" t="e">
        <f t="shared" si="462"/>
        <v>#N/A</v>
      </c>
      <c r="AR898" s="6">
        <f t="shared" si="442"/>
        <v>0</v>
      </c>
      <c r="AS898" s="6" t="e">
        <f t="shared" si="458"/>
        <v>#N/A</v>
      </c>
      <c r="AT898" s="6" t="str">
        <f t="shared" si="443"/>
        <v/>
      </c>
      <c r="AU898" s="6" t="str">
        <f t="shared" si="444"/>
        <v/>
      </c>
      <c r="AV898" s="6" t="str">
        <f t="shared" si="463"/>
        <v/>
      </c>
      <c r="AW898" s="103"/>
      <c r="BC898" s="3"/>
    </row>
    <row r="899" spans="1:55" s="12" customFormat="1" ht="13.5" customHeight="1" x14ac:dyDescent="0.2">
      <c r="A899" s="163">
        <v>884</v>
      </c>
      <c r="B899" s="7"/>
      <c r="C899" s="7"/>
      <c r="D899" s="120"/>
      <c r="E899" s="7"/>
      <c r="F899" s="7"/>
      <c r="G899" s="219"/>
      <c r="H899" s="7"/>
      <c r="I899" s="7"/>
      <c r="J899" s="9"/>
      <c r="K899" s="843"/>
      <c r="L899" s="838"/>
      <c r="M899" s="428"/>
      <c r="N899" s="429"/>
      <c r="O899" s="430"/>
      <c r="P899" s="422" t="str">
        <f t="shared" si="445"/>
        <v/>
      </c>
      <c r="Q899" s="422" t="str">
        <f t="shared" si="446"/>
        <v/>
      </c>
      <c r="R899" s="423" t="str">
        <f t="shared" si="447"/>
        <v/>
      </c>
      <c r="S899" s="424" t="str">
        <f t="shared" si="448"/>
        <v/>
      </c>
      <c r="T899" s="425" t="str">
        <f t="shared" si="449"/>
        <v/>
      </c>
      <c r="U899" s="425" t="str">
        <f t="shared" si="450"/>
        <v/>
      </c>
      <c r="V899" s="426" t="str">
        <f t="shared" si="451"/>
        <v/>
      </c>
      <c r="W899" s="38"/>
      <c r="X899" s="29" t="str">
        <f t="shared" si="432"/>
        <v/>
      </c>
      <c r="Y899" s="6" t="e">
        <f t="shared" si="433"/>
        <v>#N/A</v>
      </c>
      <c r="Z899" s="6" t="e">
        <f t="shared" si="434"/>
        <v>#N/A</v>
      </c>
      <c r="AA899" s="6" t="e">
        <f t="shared" si="435"/>
        <v>#N/A</v>
      </c>
      <c r="AB899" s="6" t="str">
        <f t="shared" si="436"/>
        <v/>
      </c>
      <c r="AC899" s="10">
        <f t="shared" si="437"/>
        <v>1</v>
      </c>
      <c r="AD899" s="6" t="e">
        <f t="shared" si="452"/>
        <v>#N/A</v>
      </c>
      <c r="AE899" s="6" t="e">
        <f t="shared" si="453"/>
        <v>#N/A</v>
      </c>
      <c r="AF899" s="6" t="e">
        <f t="shared" si="438"/>
        <v>#N/A</v>
      </c>
      <c r="AG899" s="6" t="e">
        <f t="shared" si="454"/>
        <v>#N/A</v>
      </c>
      <c r="AH899" s="11" t="str">
        <f t="shared" si="439"/>
        <v xml:space="preserve"> </v>
      </c>
      <c r="AI899" s="6" t="e">
        <f t="shared" si="455"/>
        <v>#N/A</v>
      </c>
      <c r="AJ899" s="6" t="e">
        <f t="shared" si="440"/>
        <v>#N/A</v>
      </c>
      <c r="AK899" s="6" t="e">
        <f t="shared" si="456"/>
        <v>#N/A</v>
      </c>
      <c r="AL899" s="6" t="e">
        <f t="shared" si="459"/>
        <v>#N/A</v>
      </c>
      <c r="AM899" s="6" t="e">
        <f t="shared" si="441"/>
        <v>#N/A</v>
      </c>
      <c r="AN899" s="6" t="e">
        <f t="shared" si="457"/>
        <v>#N/A</v>
      </c>
      <c r="AO899" s="6" t="e">
        <f t="shared" si="460"/>
        <v>#N/A</v>
      </c>
      <c r="AP899" s="6" t="e">
        <f t="shared" si="461"/>
        <v>#N/A</v>
      </c>
      <c r="AQ899" s="6" t="e">
        <f t="shared" si="462"/>
        <v>#N/A</v>
      </c>
      <c r="AR899" s="6">
        <f t="shared" si="442"/>
        <v>0</v>
      </c>
      <c r="AS899" s="6" t="e">
        <f t="shared" si="458"/>
        <v>#N/A</v>
      </c>
      <c r="AT899" s="6" t="str">
        <f t="shared" si="443"/>
        <v/>
      </c>
      <c r="AU899" s="6" t="str">
        <f t="shared" si="444"/>
        <v/>
      </c>
      <c r="AV899" s="6" t="str">
        <f t="shared" si="463"/>
        <v/>
      </c>
      <c r="AW899" s="103"/>
      <c r="BC899" s="3"/>
    </row>
    <row r="900" spans="1:55" s="12" customFormat="1" ht="13.5" customHeight="1" x14ac:dyDescent="0.2">
      <c r="A900" s="163">
        <v>885</v>
      </c>
      <c r="B900" s="7"/>
      <c r="C900" s="7"/>
      <c r="D900" s="120"/>
      <c r="E900" s="7"/>
      <c r="F900" s="7"/>
      <c r="G900" s="219"/>
      <c r="H900" s="7"/>
      <c r="I900" s="7"/>
      <c r="J900" s="9"/>
      <c r="K900" s="843"/>
      <c r="L900" s="838"/>
      <c r="M900" s="428"/>
      <c r="N900" s="429"/>
      <c r="O900" s="430"/>
      <c r="P900" s="422" t="str">
        <f t="shared" si="445"/>
        <v/>
      </c>
      <c r="Q900" s="422" t="str">
        <f t="shared" si="446"/>
        <v/>
      </c>
      <c r="R900" s="423" t="str">
        <f t="shared" si="447"/>
        <v/>
      </c>
      <c r="S900" s="424" t="str">
        <f t="shared" si="448"/>
        <v/>
      </c>
      <c r="T900" s="425" t="str">
        <f t="shared" si="449"/>
        <v/>
      </c>
      <c r="U900" s="425" t="str">
        <f t="shared" si="450"/>
        <v/>
      </c>
      <c r="V900" s="426" t="str">
        <f t="shared" si="451"/>
        <v/>
      </c>
      <c r="W900" s="38"/>
      <c r="X900" s="29" t="str">
        <f t="shared" si="432"/>
        <v/>
      </c>
      <c r="Y900" s="6" t="e">
        <f t="shared" si="433"/>
        <v>#N/A</v>
      </c>
      <c r="Z900" s="6" t="e">
        <f t="shared" si="434"/>
        <v>#N/A</v>
      </c>
      <c r="AA900" s="6" t="e">
        <f t="shared" si="435"/>
        <v>#N/A</v>
      </c>
      <c r="AB900" s="6" t="str">
        <f t="shared" si="436"/>
        <v/>
      </c>
      <c r="AC900" s="10">
        <f t="shared" si="437"/>
        <v>1</v>
      </c>
      <c r="AD900" s="6" t="e">
        <f t="shared" si="452"/>
        <v>#N/A</v>
      </c>
      <c r="AE900" s="6" t="e">
        <f t="shared" si="453"/>
        <v>#N/A</v>
      </c>
      <c r="AF900" s="6" t="e">
        <f t="shared" si="438"/>
        <v>#N/A</v>
      </c>
      <c r="AG900" s="6" t="e">
        <f t="shared" si="454"/>
        <v>#N/A</v>
      </c>
      <c r="AH900" s="11" t="str">
        <f t="shared" si="439"/>
        <v xml:space="preserve"> </v>
      </c>
      <c r="AI900" s="6" t="e">
        <f t="shared" si="455"/>
        <v>#N/A</v>
      </c>
      <c r="AJ900" s="6" t="e">
        <f t="shared" si="440"/>
        <v>#N/A</v>
      </c>
      <c r="AK900" s="6" t="e">
        <f t="shared" si="456"/>
        <v>#N/A</v>
      </c>
      <c r="AL900" s="6" t="e">
        <f t="shared" si="459"/>
        <v>#N/A</v>
      </c>
      <c r="AM900" s="6" t="e">
        <f t="shared" si="441"/>
        <v>#N/A</v>
      </c>
      <c r="AN900" s="6" t="e">
        <f t="shared" si="457"/>
        <v>#N/A</v>
      </c>
      <c r="AO900" s="6" t="e">
        <f t="shared" si="460"/>
        <v>#N/A</v>
      </c>
      <c r="AP900" s="6" t="e">
        <f t="shared" si="461"/>
        <v>#N/A</v>
      </c>
      <c r="AQ900" s="6" t="e">
        <f t="shared" si="462"/>
        <v>#N/A</v>
      </c>
      <c r="AR900" s="6">
        <f t="shared" si="442"/>
        <v>0</v>
      </c>
      <c r="AS900" s="6" t="e">
        <f t="shared" si="458"/>
        <v>#N/A</v>
      </c>
      <c r="AT900" s="6" t="str">
        <f t="shared" si="443"/>
        <v/>
      </c>
      <c r="AU900" s="6" t="str">
        <f t="shared" si="444"/>
        <v/>
      </c>
      <c r="AV900" s="6" t="str">
        <f t="shared" si="463"/>
        <v/>
      </c>
      <c r="AW900" s="103"/>
      <c r="BC900" s="3"/>
    </row>
    <row r="901" spans="1:55" s="12" customFormat="1" ht="13.5" customHeight="1" x14ac:dyDescent="0.2">
      <c r="A901" s="163">
        <v>886</v>
      </c>
      <c r="B901" s="7"/>
      <c r="C901" s="7"/>
      <c r="D901" s="120"/>
      <c r="E901" s="7"/>
      <c r="F901" s="7"/>
      <c r="G901" s="219"/>
      <c r="H901" s="7"/>
      <c r="I901" s="7"/>
      <c r="J901" s="9"/>
      <c r="K901" s="843"/>
      <c r="L901" s="838"/>
      <c r="M901" s="428"/>
      <c r="N901" s="429"/>
      <c r="O901" s="430"/>
      <c r="P901" s="422" t="str">
        <f t="shared" si="445"/>
        <v/>
      </c>
      <c r="Q901" s="422" t="str">
        <f t="shared" si="446"/>
        <v/>
      </c>
      <c r="R901" s="423" t="str">
        <f t="shared" si="447"/>
        <v/>
      </c>
      <c r="S901" s="424" t="str">
        <f t="shared" si="448"/>
        <v/>
      </c>
      <c r="T901" s="425" t="str">
        <f t="shared" si="449"/>
        <v/>
      </c>
      <c r="U901" s="425" t="str">
        <f t="shared" si="450"/>
        <v/>
      </c>
      <c r="V901" s="426" t="str">
        <f t="shared" si="451"/>
        <v/>
      </c>
      <c r="W901" s="38"/>
      <c r="X901" s="29" t="str">
        <f t="shared" si="432"/>
        <v/>
      </c>
      <c r="Y901" s="6" t="e">
        <f t="shared" si="433"/>
        <v>#N/A</v>
      </c>
      <c r="Z901" s="6" t="e">
        <f t="shared" si="434"/>
        <v>#N/A</v>
      </c>
      <c r="AA901" s="6" t="e">
        <f t="shared" si="435"/>
        <v>#N/A</v>
      </c>
      <c r="AB901" s="6" t="str">
        <f t="shared" si="436"/>
        <v/>
      </c>
      <c r="AC901" s="10">
        <f t="shared" si="437"/>
        <v>1</v>
      </c>
      <c r="AD901" s="6" t="e">
        <f t="shared" si="452"/>
        <v>#N/A</v>
      </c>
      <c r="AE901" s="6" t="e">
        <f t="shared" si="453"/>
        <v>#N/A</v>
      </c>
      <c r="AF901" s="6" t="e">
        <f t="shared" si="438"/>
        <v>#N/A</v>
      </c>
      <c r="AG901" s="6" t="e">
        <f t="shared" si="454"/>
        <v>#N/A</v>
      </c>
      <c r="AH901" s="11" t="str">
        <f t="shared" si="439"/>
        <v xml:space="preserve"> </v>
      </c>
      <c r="AI901" s="6" t="e">
        <f t="shared" si="455"/>
        <v>#N/A</v>
      </c>
      <c r="AJ901" s="6" t="e">
        <f t="shared" si="440"/>
        <v>#N/A</v>
      </c>
      <c r="AK901" s="6" t="e">
        <f t="shared" si="456"/>
        <v>#N/A</v>
      </c>
      <c r="AL901" s="6" t="e">
        <f t="shared" si="459"/>
        <v>#N/A</v>
      </c>
      <c r="AM901" s="6" t="e">
        <f t="shared" si="441"/>
        <v>#N/A</v>
      </c>
      <c r="AN901" s="6" t="e">
        <f t="shared" si="457"/>
        <v>#N/A</v>
      </c>
      <c r="AO901" s="6" t="e">
        <f t="shared" si="460"/>
        <v>#N/A</v>
      </c>
      <c r="AP901" s="6" t="e">
        <f t="shared" si="461"/>
        <v>#N/A</v>
      </c>
      <c r="AQ901" s="6" t="e">
        <f t="shared" si="462"/>
        <v>#N/A</v>
      </c>
      <c r="AR901" s="6">
        <f t="shared" si="442"/>
        <v>0</v>
      </c>
      <c r="AS901" s="6" t="e">
        <f t="shared" si="458"/>
        <v>#N/A</v>
      </c>
      <c r="AT901" s="6" t="str">
        <f t="shared" si="443"/>
        <v/>
      </c>
      <c r="AU901" s="6" t="str">
        <f t="shared" si="444"/>
        <v/>
      </c>
      <c r="AV901" s="6" t="str">
        <f t="shared" si="463"/>
        <v/>
      </c>
      <c r="AW901" s="103"/>
      <c r="BC901" s="3"/>
    </row>
    <row r="902" spans="1:55" s="12" customFormat="1" ht="13.5" customHeight="1" x14ac:dyDescent="0.2">
      <c r="A902" s="163">
        <v>887</v>
      </c>
      <c r="B902" s="7"/>
      <c r="C902" s="7"/>
      <c r="D902" s="120"/>
      <c r="E902" s="7"/>
      <c r="F902" s="7"/>
      <c r="G902" s="219"/>
      <c r="H902" s="7"/>
      <c r="I902" s="7"/>
      <c r="J902" s="9"/>
      <c r="K902" s="843"/>
      <c r="L902" s="838"/>
      <c r="M902" s="428"/>
      <c r="N902" s="429"/>
      <c r="O902" s="430"/>
      <c r="P902" s="422" t="str">
        <f t="shared" si="445"/>
        <v/>
      </c>
      <c r="Q902" s="422" t="str">
        <f t="shared" si="446"/>
        <v/>
      </c>
      <c r="R902" s="423" t="str">
        <f t="shared" si="447"/>
        <v/>
      </c>
      <c r="S902" s="424" t="str">
        <f t="shared" si="448"/>
        <v/>
      </c>
      <c r="T902" s="425" t="str">
        <f t="shared" si="449"/>
        <v/>
      </c>
      <c r="U902" s="425" t="str">
        <f t="shared" si="450"/>
        <v/>
      </c>
      <c r="V902" s="426" t="str">
        <f t="shared" si="451"/>
        <v/>
      </c>
      <c r="W902" s="38"/>
      <c r="X902" s="29" t="str">
        <f t="shared" si="432"/>
        <v/>
      </c>
      <c r="Y902" s="6" t="e">
        <f t="shared" si="433"/>
        <v>#N/A</v>
      </c>
      <c r="Z902" s="6" t="e">
        <f t="shared" si="434"/>
        <v>#N/A</v>
      </c>
      <c r="AA902" s="6" t="e">
        <f t="shared" si="435"/>
        <v>#N/A</v>
      </c>
      <c r="AB902" s="6" t="str">
        <f t="shared" si="436"/>
        <v/>
      </c>
      <c r="AC902" s="10">
        <f t="shared" si="437"/>
        <v>1</v>
      </c>
      <c r="AD902" s="6" t="e">
        <f t="shared" si="452"/>
        <v>#N/A</v>
      </c>
      <c r="AE902" s="6" t="e">
        <f t="shared" si="453"/>
        <v>#N/A</v>
      </c>
      <c r="AF902" s="6" t="e">
        <f t="shared" si="438"/>
        <v>#N/A</v>
      </c>
      <c r="AG902" s="6" t="e">
        <f t="shared" si="454"/>
        <v>#N/A</v>
      </c>
      <c r="AH902" s="11" t="str">
        <f t="shared" si="439"/>
        <v xml:space="preserve"> </v>
      </c>
      <c r="AI902" s="6" t="e">
        <f t="shared" si="455"/>
        <v>#N/A</v>
      </c>
      <c r="AJ902" s="6" t="e">
        <f t="shared" si="440"/>
        <v>#N/A</v>
      </c>
      <c r="AK902" s="6" t="e">
        <f t="shared" si="456"/>
        <v>#N/A</v>
      </c>
      <c r="AL902" s="6" t="e">
        <f t="shared" si="459"/>
        <v>#N/A</v>
      </c>
      <c r="AM902" s="6" t="e">
        <f t="shared" si="441"/>
        <v>#N/A</v>
      </c>
      <c r="AN902" s="6" t="e">
        <f t="shared" si="457"/>
        <v>#N/A</v>
      </c>
      <c r="AO902" s="6" t="e">
        <f t="shared" si="460"/>
        <v>#N/A</v>
      </c>
      <c r="AP902" s="6" t="e">
        <f t="shared" si="461"/>
        <v>#N/A</v>
      </c>
      <c r="AQ902" s="6" t="e">
        <f t="shared" si="462"/>
        <v>#N/A</v>
      </c>
      <c r="AR902" s="6">
        <f t="shared" si="442"/>
        <v>0</v>
      </c>
      <c r="AS902" s="6" t="e">
        <f t="shared" si="458"/>
        <v>#N/A</v>
      </c>
      <c r="AT902" s="6" t="str">
        <f t="shared" si="443"/>
        <v/>
      </c>
      <c r="AU902" s="6" t="str">
        <f t="shared" si="444"/>
        <v/>
      </c>
      <c r="AV902" s="6" t="str">
        <f t="shared" si="463"/>
        <v/>
      </c>
      <c r="AW902" s="103"/>
      <c r="BC902" s="3"/>
    </row>
    <row r="903" spans="1:55" s="12" customFormat="1" ht="13.5" customHeight="1" x14ac:dyDescent="0.2">
      <c r="A903" s="163">
        <v>888</v>
      </c>
      <c r="B903" s="7"/>
      <c r="C903" s="7"/>
      <c r="D903" s="120"/>
      <c r="E903" s="7"/>
      <c r="F903" s="7"/>
      <c r="G903" s="219"/>
      <c r="H903" s="7"/>
      <c r="I903" s="7"/>
      <c r="J903" s="9"/>
      <c r="K903" s="843"/>
      <c r="L903" s="838"/>
      <c r="M903" s="428"/>
      <c r="N903" s="429"/>
      <c r="O903" s="430"/>
      <c r="P903" s="422" t="str">
        <f t="shared" si="445"/>
        <v/>
      </c>
      <c r="Q903" s="422" t="str">
        <f t="shared" si="446"/>
        <v/>
      </c>
      <c r="R903" s="423" t="str">
        <f t="shared" si="447"/>
        <v/>
      </c>
      <c r="S903" s="424" t="str">
        <f t="shared" si="448"/>
        <v/>
      </c>
      <c r="T903" s="425" t="str">
        <f t="shared" si="449"/>
        <v/>
      </c>
      <c r="U903" s="425" t="str">
        <f t="shared" si="450"/>
        <v/>
      </c>
      <c r="V903" s="426" t="str">
        <f t="shared" si="451"/>
        <v/>
      </c>
      <c r="W903" s="38"/>
      <c r="X903" s="29" t="str">
        <f t="shared" si="432"/>
        <v/>
      </c>
      <c r="Y903" s="6" t="e">
        <f t="shared" si="433"/>
        <v>#N/A</v>
      </c>
      <c r="Z903" s="6" t="e">
        <f t="shared" si="434"/>
        <v>#N/A</v>
      </c>
      <c r="AA903" s="6" t="e">
        <f t="shared" si="435"/>
        <v>#N/A</v>
      </c>
      <c r="AB903" s="6" t="str">
        <f t="shared" si="436"/>
        <v/>
      </c>
      <c r="AC903" s="10">
        <f t="shared" si="437"/>
        <v>1</v>
      </c>
      <c r="AD903" s="6" t="e">
        <f t="shared" si="452"/>
        <v>#N/A</v>
      </c>
      <c r="AE903" s="6" t="e">
        <f t="shared" si="453"/>
        <v>#N/A</v>
      </c>
      <c r="AF903" s="6" t="e">
        <f t="shared" si="438"/>
        <v>#N/A</v>
      </c>
      <c r="AG903" s="6" t="e">
        <f t="shared" si="454"/>
        <v>#N/A</v>
      </c>
      <c r="AH903" s="11" t="str">
        <f t="shared" si="439"/>
        <v xml:space="preserve"> </v>
      </c>
      <c r="AI903" s="6" t="e">
        <f t="shared" si="455"/>
        <v>#N/A</v>
      </c>
      <c r="AJ903" s="6" t="e">
        <f t="shared" si="440"/>
        <v>#N/A</v>
      </c>
      <c r="AK903" s="6" t="e">
        <f t="shared" si="456"/>
        <v>#N/A</v>
      </c>
      <c r="AL903" s="6" t="e">
        <f t="shared" si="459"/>
        <v>#N/A</v>
      </c>
      <c r="AM903" s="6" t="e">
        <f t="shared" si="441"/>
        <v>#N/A</v>
      </c>
      <c r="AN903" s="6" t="e">
        <f t="shared" si="457"/>
        <v>#N/A</v>
      </c>
      <c r="AO903" s="6" t="e">
        <f t="shared" si="460"/>
        <v>#N/A</v>
      </c>
      <c r="AP903" s="6" t="e">
        <f t="shared" si="461"/>
        <v>#N/A</v>
      </c>
      <c r="AQ903" s="6" t="e">
        <f t="shared" si="462"/>
        <v>#N/A</v>
      </c>
      <c r="AR903" s="6">
        <f t="shared" si="442"/>
        <v>0</v>
      </c>
      <c r="AS903" s="6" t="e">
        <f t="shared" si="458"/>
        <v>#N/A</v>
      </c>
      <c r="AT903" s="6" t="str">
        <f t="shared" si="443"/>
        <v/>
      </c>
      <c r="AU903" s="6" t="str">
        <f t="shared" si="444"/>
        <v/>
      </c>
      <c r="AV903" s="6" t="str">
        <f t="shared" si="463"/>
        <v/>
      </c>
      <c r="AW903" s="103"/>
      <c r="BC903" s="3"/>
    </row>
    <row r="904" spans="1:55" s="12" customFormat="1" ht="13.5" customHeight="1" x14ac:dyDescent="0.2">
      <c r="A904" s="163">
        <v>889</v>
      </c>
      <c r="B904" s="7"/>
      <c r="C904" s="7"/>
      <c r="D904" s="120"/>
      <c r="E904" s="7"/>
      <c r="F904" s="7"/>
      <c r="G904" s="219"/>
      <c r="H904" s="7"/>
      <c r="I904" s="7"/>
      <c r="J904" s="9"/>
      <c r="K904" s="843"/>
      <c r="L904" s="838"/>
      <c r="M904" s="428"/>
      <c r="N904" s="429"/>
      <c r="O904" s="430"/>
      <c r="P904" s="422" t="str">
        <f t="shared" si="445"/>
        <v/>
      </c>
      <c r="Q904" s="422" t="str">
        <f t="shared" si="446"/>
        <v/>
      </c>
      <c r="R904" s="423" t="str">
        <f t="shared" si="447"/>
        <v/>
      </c>
      <c r="S904" s="424" t="str">
        <f t="shared" si="448"/>
        <v/>
      </c>
      <c r="T904" s="425" t="str">
        <f t="shared" si="449"/>
        <v/>
      </c>
      <c r="U904" s="425" t="str">
        <f t="shared" si="450"/>
        <v/>
      </c>
      <c r="V904" s="426" t="str">
        <f t="shared" si="451"/>
        <v/>
      </c>
      <c r="W904" s="38"/>
      <c r="X904" s="29" t="str">
        <f t="shared" si="432"/>
        <v/>
      </c>
      <c r="Y904" s="6" t="e">
        <f t="shared" si="433"/>
        <v>#N/A</v>
      </c>
      <c r="Z904" s="6" t="e">
        <f t="shared" si="434"/>
        <v>#N/A</v>
      </c>
      <c r="AA904" s="6" t="e">
        <f t="shared" si="435"/>
        <v>#N/A</v>
      </c>
      <c r="AB904" s="6" t="str">
        <f t="shared" si="436"/>
        <v/>
      </c>
      <c r="AC904" s="10">
        <f t="shared" si="437"/>
        <v>1</v>
      </c>
      <c r="AD904" s="6" t="e">
        <f t="shared" si="452"/>
        <v>#N/A</v>
      </c>
      <c r="AE904" s="6" t="e">
        <f t="shared" si="453"/>
        <v>#N/A</v>
      </c>
      <c r="AF904" s="6" t="e">
        <f t="shared" si="438"/>
        <v>#N/A</v>
      </c>
      <c r="AG904" s="6" t="e">
        <f t="shared" si="454"/>
        <v>#N/A</v>
      </c>
      <c r="AH904" s="11" t="str">
        <f t="shared" si="439"/>
        <v xml:space="preserve"> </v>
      </c>
      <c r="AI904" s="6" t="e">
        <f t="shared" si="455"/>
        <v>#N/A</v>
      </c>
      <c r="AJ904" s="6" t="e">
        <f t="shared" si="440"/>
        <v>#N/A</v>
      </c>
      <c r="AK904" s="6" t="e">
        <f t="shared" si="456"/>
        <v>#N/A</v>
      </c>
      <c r="AL904" s="6" t="e">
        <f t="shared" si="459"/>
        <v>#N/A</v>
      </c>
      <c r="AM904" s="6" t="e">
        <f t="shared" si="441"/>
        <v>#N/A</v>
      </c>
      <c r="AN904" s="6" t="e">
        <f t="shared" si="457"/>
        <v>#N/A</v>
      </c>
      <c r="AO904" s="6" t="e">
        <f t="shared" si="460"/>
        <v>#N/A</v>
      </c>
      <c r="AP904" s="6" t="e">
        <f t="shared" si="461"/>
        <v>#N/A</v>
      </c>
      <c r="AQ904" s="6" t="e">
        <f t="shared" si="462"/>
        <v>#N/A</v>
      </c>
      <c r="AR904" s="6">
        <f t="shared" si="442"/>
        <v>0</v>
      </c>
      <c r="AS904" s="6" t="e">
        <f t="shared" si="458"/>
        <v>#N/A</v>
      </c>
      <c r="AT904" s="6" t="str">
        <f t="shared" si="443"/>
        <v/>
      </c>
      <c r="AU904" s="6" t="str">
        <f t="shared" si="444"/>
        <v/>
      </c>
      <c r="AV904" s="6" t="str">
        <f t="shared" si="463"/>
        <v/>
      </c>
      <c r="AW904" s="103"/>
      <c r="BC904" s="3"/>
    </row>
    <row r="905" spans="1:55" s="12" customFormat="1" ht="13.5" customHeight="1" x14ac:dyDescent="0.2">
      <c r="A905" s="163">
        <v>890</v>
      </c>
      <c r="B905" s="7"/>
      <c r="C905" s="7"/>
      <c r="D905" s="120"/>
      <c r="E905" s="7"/>
      <c r="F905" s="7"/>
      <c r="G905" s="219"/>
      <c r="H905" s="7"/>
      <c r="I905" s="7"/>
      <c r="J905" s="9"/>
      <c r="K905" s="843"/>
      <c r="L905" s="838"/>
      <c r="M905" s="428"/>
      <c r="N905" s="429"/>
      <c r="O905" s="430"/>
      <c r="P905" s="422" t="str">
        <f t="shared" si="445"/>
        <v/>
      </c>
      <c r="Q905" s="422" t="str">
        <f t="shared" si="446"/>
        <v/>
      </c>
      <c r="R905" s="423" t="str">
        <f t="shared" si="447"/>
        <v/>
      </c>
      <c r="S905" s="424" t="str">
        <f t="shared" si="448"/>
        <v/>
      </c>
      <c r="T905" s="425" t="str">
        <f t="shared" si="449"/>
        <v/>
      </c>
      <c r="U905" s="425" t="str">
        <f t="shared" si="450"/>
        <v/>
      </c>
      <c r="V905" s="426" t="str">
        <f t="shared" si="451"/>
        <v/>
      </c>
      <c r="W905" s="38"/>
      <c r="X905" s="29" t="str">
        <f t="shared" si="432"/>
        <v/>
      </c>
      <c r="Y905" s="6" t="e">
        <f t="shared" si="433"/>
        <v>#N/A</v>
      </c>
      <c r="Z905" s="6" t="e">
        <f t="shared" si="434"/>
        <v>#N/A</v>
      </c>
      <c r="AA905" s="6" t="e">
        <f t="shared" si="435"/>
        <v>#N/A</v>
      </c>
      <c r="AB905" s="6" t="str">
        <f t="shared" si="436"/>
        <v/>
      </c>
      <c r="AC905" s="10">
        <f t="shared" si="437"/>
        <v>1</v>
      </c>
      <c r="AD905" s="6" t="e">
        <f t="shared" si="452"/>
        <v>#N/A</v>
      </c>
      <c r="AE905" s="6" t="e">
        <f t="shared" si="453"/>
        <v>#N/A</v>
      </c>
      <c r="AF905" s="6" t="e">
        <f t="shared" si="438"/>
        <v>#N/A</v>
      </c>
      <c r="AG905" s="6" t="e">
        <f t="shared" si="454"/>
        <v>#N/A</v>
      </c>
      <c r="AH905" s="11" t="str">
        <f t="shared" si="439"/>
        <v xml:space="preserve"> </v>
      </c>
      <c r="AI905" s="6" t="e">
        <f t="shared" si="455"/>
        <v>#N/A</v>
      </c>
      <c r="AJ905" s="6" t="e">
        <f t="shared" si="440"/>
        <v>#N/A</v>
      </c>
      <c r="AK905" s="6" t="e">
        <f t="shared" si="456"/>
        <v>#N/A</v>
      </c>
      <c r="AL905" s="6" t="e">
        <f t="shared" si="459"/>
        <v>#N/A</v>
      </c>
      <c r="AM905" s="6" t="e">
        <f t="shared" si="441"/>
        <v>#N/A</v>
      </c>
      <c r="AN905" s="6" t="e">
        <f t="shared" si="457"/>
        <v>#N/A</v>
      </c>
      <c r="AO905" s="6" t="e">
        <f t="shared" si="460"/>
        <v>#N/A</v>
      </c>
      <c r="AP905" s="6" t="e">
        <f t="shared" si="461"/>
        <v>#N/A</v>
      </c>
      <c r="AQ905" s="6" t="e">
        <f t="shared" si="462"/>
        <v>#N/A</v>
      </c>
      <c r="AR905" s="6">
        <f t="shared" si="442"/>
        <v>0</v>
      </c>
      <c r="AS905" s="6" t="e">
        <f t="shared" si="458"/>
        <v>#N/A</v>
      </c>
      <c r="AT905" s="6" t="str">
        <f t="shared" si="443"/>
        <v/>
      </c>
      <c r="AU905" s="6" t="str">
        <f t="shared" si="444"/>
        <v/>
      </c>
      <c r="AV905" s="6" t="str">
        <f t="shared" si="463"/>
        <v/>
      </c>
      <c r="AW905" s="103"/>
      <c r="BC905" s="3"/>
    </row>
    <row r="906" spans="1:55" s="12" customFormat="1" ht="13.5" customHeight="1" x14ac:dyDescent="0.2">
      <c r="A906" s="163">
        <v>891</v>
      </c>
      <c r="B906" s="7"/>
      <c r="C906" s="7"/>
      <c r="D906" s="120"/>
      <c r="E906" s="7"/>
      <c r="F906" s="7"/>
      <c r="G906" s="219"/>
      <c r="H906" s="7"/>
      <c r="I906" s="7"/>
      <c r="J906" s="9"/>
      <c r="K906" s="843"/>
      <c r="L906" s="838"/>
      <c r="M906" s="428"/>
      <c r="N906" s="429"/>
      <c r="O906" s="430"/>
      <c r="P906" s="422" t="str">
        <f t="shared" si="445"/>
        <v/>
      </c>
      <c r="Q906" s="422" t="str">
        <f t="shared" si="446"/>
        <v/>
      </c>
      <c r="R906" s="423" t="str">
        <f t="shared" si="447"/>
        <v/>
      </c>
      <c r="S906" s="424" t="str">
        <f t="shared" si="448"/>
        <v/>
      </c>
      <c r="T906" s="425" t="str">
        <f t="shared" si="449"/>
        <v/>
      </c>
      <c r="U906" s="425" t="str">
        <f t="shared" si="450"/>
        <v/>
      </c>
      <c r="V906" s="426" t="str">
        <f t="shared" si="451"/>
        <v/>
      </c>
      <c r="W906" s="38"/>
      <c r="X906" s="29" t="str">
        <f t="shared" si="432"/>
        <v/>
      </c>
      <c r="Y906" s="6" t="e">
        <f t="shared" si="433"/>
        <v>#N/A</v>
      </c>
      <c r="Z906" s="6" t="e">
        <f t="shared" si="434"/>
        <v>#N/A</v>
      </c>
      <c r="AA906" s="6" t="e">
        <f t="shared" si="435"/>
        <v>#N/A</v>
      </c>
      <c r="AB906" s="6" t="str">
        <f t="shared" si="436"/>
        <v/>
      </c>
      <c r="AC906" s="10">
        <f t="shared" si="437"/>
        <v>1</v>
      </c>
      <c r="AD906" s="6" t="e">
        <f t="shared" si="452"/>
        <v>#N/A</v>
      </c>
      <c r="AE906" s="6" t="e">
        <f t="shared" si="453"/>
        <v>#N/A</v>
      </c>
      <c r="AF906" s="6" t="e">
        <f t="shared" si="438"/>
        <v>#N/A</v>
      </c>
      <c r="AG906" s="6" t="e">
        <f t="shared" si="454"/>
        <v>#N/A</v>
      </c>
      <c r="AH906" s="11" t="str">
        <f t="shared" si="439"/>
        <v xml:space="preserve"> </v>
      </c>
      <c r="AI906" s="6" t="e">
        <f t="shared" si="455"/>
        <v>#N/A</v>
      </c>
      <c r="AJ906" s="6" t="e">
        <f t="shared" si="440"/>
        <v>#N/A</v>
      </c>
      <c r="AK906" s="6" t="e">
        <f t="shared" si="456"/>
        <v>#N/A</v>
      </c>
      <c r="AL906" s="6" t="e">
        <f t="shared" si="459"/>
        <v>#N/A</v>
      </c>
      <c r="AM906" s="6" t="e">
        <f t="shared" si="441"/>
        <v>#N/A</v>
      </c>
      <c r="AN906" s="6" t="e">
        <f t="shared" si="457"/>
        <v>#N/A</v>
      </c>
      <c r="AO906" s="6" t="e">
        <f t="shared" si="460"/>
        <v>#N/A</v>
      </c>
      <c r="AP906" s="6" t="e">
        <f t="shared" si="461"/>
        <v>#N/A</v>
      </c>
      <c r="AQ906" s="6" t="e">
        <f t="shared" si="462"/>
        <v>#N/A</v>
      </c>
      <c r="AR906" s="6">
        <f t="shared" si="442"/>
        <v>0</v>
      </c>
      <c r="AS906" s="6" t="e">
        <f t="shared" si="458"/>
        <v>#N/A</v>
      </c>
      <c r="AT906" s="6" t="str">
        <f t="shared" si="443"/>
        <v/>
      </c>
      <c r="AU906" s="6" t="str">
        <f t="shared" si="444"/>
        <v/>
      </c>
      <c r="AV906" s="6" t="str">
        <f t="shared" si="463"/>
        <v/>
      </c>
      <c r="AW906" s="103"/>
      <c r="BC906" s="3"/>
    </row>
    <row r="907" spans="1:55" s="12" customFormat="1" ht="13.5" customHeight="1" x14ac:dyDescent="0.2">
      <c r="A907" s="163">
        <v>892</v>
      </c>
      <c r="B907" s="7"/>
      <c r="C907" s="7"/>
      <c r="D907" s="120"/>
      <c r="E907" s="7"/>
      <c r="F907" s="7"/>
      <c r="G907" s="219"/>
      <c r="H907" s="7"/>
      <c r="I907" s="7"/>
      <c r="J907" s="9"/>
      <c r="K907" s="843"/>
      <c r="L907" s="838"/>
      <c r="M907" s="428"/>
      <c r="N907" s="429"/>
      <c r="O907" s="430"/>
      <c r="P907" s="422" t="str">
        <f t="shared" si="445"/>
        <v/>
      </c>
      <c r="Q907" s="422" t="str">
        <f t="shared" si="446"/>
        <v/>
      </c>
      <c r="R907" s="423" t="str">
        <f t="shared" si="447"/>
        <v/>
      </c>
      <c r="S907" s="424" t="str">
        <f t="shared" si="448"/>
        <v/>
      </c>
      <c r="T907" s="425" t="str">
        <f t="shared" si="449"/>
        <v/>
      </c>
      <c r="U907" s="425" t="str">
        <f t="shared" si="450"/>
        <v/>
      </c>
      <c r="V907" s="426" t="str">
        <f t="shared" si="451"/>
        <v/>
      </c>
      <c r="W907" s="38"/>
      <c r="X907" s="29" t="str">
        <f t="shared" si="432"/>
        <v/>
      </c>
      <c r="Y907" s="6" t="e">
        <f t="shared" si="433"/>
        <v>#N/A</v>
      </c>
      <c r="Z907" s="6" t="e">
        <f t="shared" si="434"/>
        <v>#N/A</v>
      </c>
      <c r="AA907" s="6" t="e">
        <f t="shared" si="435"/>
        <v>#N/A</v>
      </c>
      <c r="AB907" s="6" t="str">
        <f t="shared" si="436"/>
        <v/>
      </c>
      <c r="AC907" s="10">
        <f t="shared" si="437"/>
        <v>1</v>
      </c>
      <c r="AD907" s="6" t="e">
        <f t="shared" si="452"/>
        <v>#N/A</v>
      </c>
      <c r="AE907" s="6" t="e">
        <f t="shared" si="453"/>
        <v>#N/A</v>
      </c>
      <c r="AF907" s="6" t="e">
        <f t="shared" si="438"/>
        <v>#N/A</v>
      </c>
      <c r="AG907" s="6" t="e">
        <f t="shared" si="454"/>
        <v>#N/A</v>
      </c>
      <c r="AH907" s="11" t="str">
        <f t="shared" si="439"/>
        <v xml:space="preserve"> </v>
      </c>
      <c r="AI907" s="6" t="e">
        <f t="shared" si="455"/>
        <v>#N/A</v>
      </c>
      <c r="AJ907" s="6" t="e">
        <f t="shared" si="440"/>
        <v>#N/A</v>
      </c>
      <c r="AK907" s="6" t="e">
        <f t="shared" si="456"/>
        <v>#N/A</v>
      </c>
      <c r="AL907" s="6" t="e">
        <f t="shared" si="459"/>
        <v>#N/A</v>
      </c>
      <c r="AM907" s="6" t="e">
        <f t="shared" si="441"/>
        <v>#N/A</v>
      </c>
      <c r="AN907" s="6" t="e">
        <f t="shared" si="457"/>
        <v>#N/A</v>
      </c>
      <c r="AO907" s="6" t="e">
        <f t="shared" si="460"/>
        <v>#N/A</v>
      </c>
      <c r="AP907" s="6" t="e">
        <f t="shared" si="461"/>
        <v>#N/A</v>
      </c>
      <c r="AQ907" s="6" t="e">
        <f t="shared" si="462"/>
        <v>#N/A</v>
      </c>
      <c r="AR907" s="6">
        <f t="shared" si="442"/>
        <v>0</v>
      </c>
      <c r="AS907" s="6" t="e">
        <f t="shared" si="458"/>
        <v>#N/A</v>
      </c>
      <c r="AT907" s="6" t="str">
        <f t="shared" si="443"/>
        <v/>
      </c>
      <c r="AU907" s="6" t="str">
        <f t="shared" si="444"/>
        <v/>
      </c>
      <c r="AV907" s="6" t="str">
        <f t="shared" si="463"/>
        <v/>
      </c>
      <c r="AW907" s="103"/>
      <c r="BC907" s="3"/>
    </row>
    <row r="908" spans="1:55" s="12" customFormat="1" ht="13.5" customHeight="1" x14ac:dyDescent="0.2">
      <c r="A908" s="163">
        <v>893</v>
      </c>
      <c r="B908" s="7"/>
      <c r="C908" s="7"/>
      <c r="D908" s="120"/>
      <c r="E908" s="7"/>
      <c r="F908" s="7"/>
      <c r="G908" s="219"/>
      <c r="H908" s="7"/>
      <c r="I908" s="7"/>
      <c r="J908" s="9"/>
      <c r="K908" s="843"/>
      <c r="L908" s="838"/>
      <c r="M908" s="428"/>
      <c r="N908" s="429"/>
      <c r="O908" s="430"/>
      <c r="P908" s="422" t="str">
        <f t="shared" si="445"/>
        <v/>
      </c>
      <c r="Q908" s="422" t="str">
        <f t="shared" si="446"/>
        <v/>
      </c>
      <c r="R908" s="423" t="str">
        <f t="shared" si="447"/>
        <v/>
      </c>
      <c r="S908" s="424" t="str">
        <f t="shared" si="448"/>
        <v/>
      </c>
      <c r="T908" s="425" t="str">
        <f t="shared" si="449"/>
        <v/>
      </c>
      <c r="U908" s="425" t="str">
        <f t="shared" si="450"/>
        <v/>
      </c>
      <c r="V908" s="426" t="str">
        <f t="shared" si="451"/>
        <v/>
      </c>
      <c r="W908" s="38"/>
      <c r="X908" s="29" t="str">
        <f t="shared" si="432"/>
        <v/>
      </c>
      <c r="Y908" s="6" t="e">
        <f t="shared" si="433"/>
        <v>#N/A</v>
      </c>
      <c r="Z908" s="6" t="e">
        <f t="shared" si="434"/>
        <v>#N/A</v>
      </c>
      <c r="AA908" s="6" t="e">
        <f t="shared" si="435"/>
        <v>#N/A</v>
      </c>
      <c r="AB908" s="6" t="str">
        <f t="shared" si="436"/>
        <v/>
      </c>
      <c r="AC908" s="10">
        <f t="shared" si="437"/>
        <v>1</v>
      </c>
      <c r="AD908" s="6" t="e">
        <f t="shared" si="452"/>
        <v>#N/A</v>
      </c>
      <c r="AE908" s="6" t="e">
        <f t="shared" si="453"/>
        <v>#N/A</v>
      </c>
      <c r="AF908" s="6" t="e">
        <f t="shared" si="438"/>
        <v>#N/A</v>
      </c>
      <c r="AG908" s="6" t="e">
        <f t="shared" si="454"/>
        <v>#N/A</v>
      </c>
      <c r="AH908" s="11" t="str">
        <f t="shared" si="439"/>
        <v xml:space="preserve"> </v>
      </c>
      <c r="AI908" s="6" t="e">
        <f t="shared" si="455"/>
        <v>#N/A</v>
      </c>
      <c r="AJ908" s="6" t="e">
        <f t="shared" si="440"/>
        <v>#N/A</v>
      </c>
      <c r="AK908" s="6" t="e">
        <f t="shared" si="456"/>
        <v>#N/A</v>
      </c>
      <c r="AL908" s="6" t="e">
        <f t="shared" si="459"/>
        <v>#N/A</v>
      </c>
      <c r="AM908" s="6" t="e">
        <f t="shared" si="441"/>
        <v>#N/A</v>
      </c>
      <c r="AN908" s="6" t="e">
        <f t="shared" si="457"/>
        <v>#N/A</v>
      </c>
      <c r="AO908" s="6" t="e">
        <f t="shared" si="460"/>
        <v>#N/A</v>
      </c>
      <c r="AP908" s="6" t="e">
        <f t="shared" si="461"/>
        <v>#N/A</v>
      </c>
      <c r="AQ908" s="6" t="e">
        <f t="shared" si="462"/>
        <v>#N/A</v>
      </c>
      <c r="AR908" s="6">
        <f t="shared" si="442"/>
        <v>0</v>
      </c>
      <c r="AS908" s="6" t="e">
        <f t="shared" si="458"/>
        <v>#N/A</v>
      </c>
      <c r="AT908" s="6" t="str">
        <f t="shared" si="443"/>
        <v/>
      </c>
      <c r="AU908" s="6" t="str">
        <f t="shared" si="444"/>
        <v/>
      </c>
      <c r="AV908" s="6" t="str">
        <f t="shared" si="463"/>
        <v/>
      </c>
      <c r="AW908" s="103"/>
      <c r="BC908" s="3"/>
    </row>
    <row r="909" spans="1:55" s="12" customFormat="1" ht="13.5" customHeight="1" x14ac:dyDescent="0.2">
      <c r="A909" s="163">
        <v>894</v>
      </c>
      <c r="B909" s="7"/>
      <c r="C909" s="7"/>
      <c r="D909" s="120"/>
      <c r="E909" s="7"/>
      <c r="F909" s="7"/>
      <c r="G909" s="219"/>
      <c r="H909" s="7"/>
      <c r="I909" s="7"/>
      <c r="J909" s="9"/>
      <c r="K909" s="843"/>
      <c r="L909" s="838"/>
      <c r="M909" s="428"/>
      <c r="N909" s="429"/>
      <c r="O909" s="430"/>
      <c r="P909" s="422" t="str">
        <f t="shared" si="445"/>
        <v/>
      </c>
      <c r="Q909" s="422" t="str">
        <f t="shared" si="446"/>
        <v/>
      </c>
      <c r="R909" s="423" t="str">
        <f t="shared" si="447"/>
        <v/>
      </c>
      <c r="S909" s="424" t="str">
        <f t="shared" si="448"/>
        <v/>
      </c>
      <c r="T909" s="425" t="str">
        <f t="shared" si="449"/>
        <v/>
      </c>
      <c r="U909" s="425" t="str">
        <f t="shared" si="450"/>
        <v/>
      </c>
      <c r="V909" s="426" t="str">
        <f t="shared" si="451"/>
        <v/>
      </c>
      <c r="W909" s="38"/>
      <c r="X909" s="29" t="str">
        <f t="shared" si="432"/>
        <v/>
      </c>
      <c r="Y909" s="6" t="e">
        <f t="shared" si="433"/>
        <v>#N/A</v>
      </c>
      <c r="Z909" s="6" t="e">
        <f t="shared" si="434"/>
        <v>#N/A</v>
      </c>
      <c r="AA909" s="6" t="e">
        <f t="shared" si="435"/>
        <v>#N/A</v>
      </c>
      <c r="AB909" s="6" t="str">
        <f t="shared" si="436"/>
        <v/>
      </c>
      <c r="AC909" s="10">
        <f t="shared" si="437"/>
        <v>1</v>
      </c>
      <c r="AD909" s="6" t="e">
        <f t="shared" si="452"/>
        <v>#N/A</v>
      </c>
      <c r="AE909" s="6" t="e">
        <f t="shared" si="453"/>
        <v>#N/A</v>
      </c>
      <c r="AF909" s="6" t="e">
        <f t="shared" si="438"/>
        <v>#N/A</v>
      </c>
      <c r="AG909" s="6" t="e">
        <f t="shared" si="454"/>
        <v>#N/A</v>
      </c>
      <c r="AH909" s="11" t="str">
        <f t="shared" si="439"/>
        <v xml:space="preserve"> </v>
      </c>
      <c r="AI909" s="6" t="e">
        <f t="shared" si="455"/>
        <v>#N/A</v>
      </c>
      <c r="AJ909" s="6" t="e">
        <f t="shared" si="440"/>
        <v>#N/A</v>
      </c>
      <c r="AK909" s="6" t="e">
        <f t="shared" si="456"/>
        <v>#N/A</v>
      </c>
      <c r="AL909" s="6" t="e">
        <f t="shared" si="459"/>
        <v>#N/A</v>
      </c>
      <c r="AM909" s="6" t="e">
        <f t="shared" si="441"/>
        <v>#N/A</v>
      </c>
      <c r="AN909" s="6" t="e">
        <f t="shared" si="457"/>
        <v>#N/A</v>
      </c>
      <c r="AO909" s="6" t="e">
        <f t="shared" si="460"/>
        <v>#N/A</v>
      </c>
      <c r="AP909" s="6" t="e">
        <f t="shared" si="461"/>
        <v>#N/A</v>
      </c>
      <c r="AQ909" s="6" t="e">
        <f t="shared" si="462"/>
        <v>#N/A</v>
      </c>
      <c r="AR909" s="6">
        <f t="shared" si="442"/>
        <v>0</v>
      </c>
      <c r="AS909" s="6" t="e">
        <f t="shared" si="458"/>
        <v>#N/A</v>
      </c>
      <c r="AT909" s="6" t="str">
        <f t="shared" si="443"/>
        <v/>
      </c>
      <c r="AU909" s="6" t="str">
        <f t="shared" si="444"/>
        <v/>
      </c>
      <c r="AV909" s="6" t="str">
        <f t="shared" si="463"/>
        <v/>
      </c>
      <c r="AW909" s="103"/>
      <c r="BC909" s="3"/>
    </row>
    <row r="910" spans="1:55" s="12" customFormat="1" ht="13.5" customHeight="1" x14ac:dyDescent="0.2">
      <c r="A910" s="163">
        <v>895</v>
      </c>
      <c r="B910" s="7"/>
      <c r="C910" s="7"/>
      <c r="D910" s="120"/>
      <c r="E910" s="7"/>
      <c r="F910" s="7"/>
      <c r="G910" s="219"/>
      <c r="H910" s="7"/>
      <c r="I910" s="7"/>
      <c r="J910" s="9"/>
      <c r="K910" s="843"/>
      <c r="L910" s="838"/>
      <c r="M910" s="428"/>
      <c r="N910" s="429"/>
      <c r="O910" s="430"/>
      <c r="P910" s="422" t="str">
        <f t="shared" si="445"/>
        <v/>
      </c>
      <c r="Q910" s="422" t="str">
        <f t="shared" si="446"/>
        <v/>
      </c>
      <c r="R910" s="423" t="str">
        <f t="shared" si="447"/>
        <v/>
      </c>
      <c r="S910" s="424" t="str">
        <f t="shared" si="448"/>
        <v/>
      </c>
      <c r="T910" s="425" t="str">
        <f t="shared" si="449"/>
        <v/>
      </c>
      <c r="U910" s="425" t="str">
        <f t="shared" si="450"/>
        <v/>
      </c>
      <c r="V910" s="426" t="str">
        <f t="shared" si="451"/>
        <v/>
      </c>
      <c r="W910" s="38"/>
      <c r="X910" s="29" t="str">
        <f t="shared" si="432"/>
        <v/>
      </c>
      <c r="Y910" s="6" t="e">
        <f t="shared" si="433"/>
        <v>#N/A</v>
      </c>
      <c r="Z910" s="6" t="e">
        <f t="shared" si="434"/>
        <v>#N/A</v>
      </c>
      <c r="AA910" s="6" t="e">
        <f t="shared" si="435"/>
        <v>#N/A</v>
      </c>
      <c r="AB910" s="6" t="str">
        <f t="shared" si="436"/>
        <v/>
      </c>
      <c r="AC910" s="10">
        <f t="shared" si="437"/>
        <v>1</v>
      </c>
      <c r="AD910" s="6" t="e">
        <f t="shared" si="452"/>
        <v>#N/A</v>
      </c>
      <c r="AE910" s="6" t="e">
        <f t="shared" si="453"/>
        <v>#N/A</v>
      </c>
      <c r="AF910" s="6" t="e">
        <f t="shared" si="438"/>
        <v>#N/A</v>
      </c>
      <c r="AG910" s="6" t="e">
        <f t="shared" si="454"/>
        <v>#N/A</v>
      </c>
      <c r="AH910" s="11" t="str">
        <f t="shared" si="439"/>
        <v xml:space="preserve"> </v>
      </c>
      <c r="AI910" s="6" t="e">
        <f t="shared" si="455"/>
        <v>#N/A</v>
      </c>
      <c r="AJ910" s="6" t="e">
        <f t="shared" si="440"/>
        <v>#N/A</v>
      </c>
      <c r="AK910" s="6" t="e">
        <f t="shared" si="456"/>
        <v>#N/A</v>
      </c>
      <c r="AL910" s="6" t="e">
        <f t="shared" si="459"/>
        <v>#N/A</v>
      </c>
      <c r="AM910" s="6" t="e">
        <f t="shared" si="441"/>
        <v>#N/A</v>
      </c>
      <c r="AN910" s="6" t="e">
        <f t="shared" si="457"/>
        <v>#N/A</v>
      </c>
      <c r="AO910" s="6" t="e">
        <f t="shared" si="460"/>
        <v>#N/A</v>
      </c>
      <c r="AP910" s="6" t="e">
        <f t="shared" si="461"/>
        <v>#N/A</v>
      </c>
      <c r="AQ910" s="6" t="e">
        <f t="shared" si="462"/>
        <v>#N/A</v>
      </c>
      <c r="AR910" s="6">
        <f t="shared" si="442"/>
        <v>0</v>
      </c>
      <c r="AS910" s="6" t="e">
        <f t="shared" si="458"/>
        <v>#N/A</v>
      </c>
      <c r="AT910" s="6" t="str">
        <f t="shared" si="443"/>
        <v/>
      </c>
      <c r="AU910" s="6" t="str">
        <f t="shared" si="444"/>
        <v/>
      </c>
      <c r="AV910" s="6" t="str">
        <f t="shared" si="463"/>
        <v/>
      </c>
      <c r="AW910" s="103"/>
      <c r="BC910" s="3"/>
    </row>
    <row r="911" spans="1:55" s="12" customFormat="1" ht="13.5" customHeight="1" x14ac:dyDescent="0.2">
      <c r="A911" s="163">
        <v>896</v>
      </c>
      <c r="B911" s="7"/>
      <c r="C911" s="7"/>
      <c r="D911" s="120"/>
      <c r="E911" s="7"/>
      <c r="F911" s="7"/>
      <c r="G911" s="219"/>
      <c r="H911" s="7"/>
      <c r="I911" s="7"/>
      <c r="J911" s="9"/>
      <c r="K911" s="843"/>
      <c r="L911" s="838"/>
      <c r="M911" s="428"/>
      <c r="N911" s="429"/>
      <c r="O911" s="430"/>
      <c r="P911" s="422" t="str">
        <f t="shared" si="445"/>
        <v/>
      </c>
      <c r="Q911" s="422" t="str">
        <f t="shared" si="446"/>
        <v/>
      </c>
      <c r="R911" s="423" t="str">
        <f t="shared" si="447"/>
        <v/>
      </c>
      <c r="S911" s="424" t="str">
        <f t="shared" si="448"/>
        <v/>
      </c>
      <c r="T911" s="425" t="str">
        <f t="shared" si="449"/>
        <v/>
      </c>
      <c r="U911" s="425" t="str">
        <f t="shared" si="450"/>
        <v/>
      </c>
      <c r="V911" s="426" t="str">
        <f t="shared" si="451"/>
        <v/>
      </c>
      <c r="W911" s="38"/>
      <c r="X911" s="29" t="str">
        <f t="shared" si="432"/>
        <v/>
      </c>
      <c r="Y911" s="6" t="e">
        <f t="shared" si="433"/>
        <v>#N/A</v>
      </c>
      <c r="Z911" s="6" t="e">
        <f t="shared" si="434"/>
        <v>#N/A</v>
      </c>
      <c r="AA911" s="6" t="e">
        <f t="shared" si="435"/>
        <v>#N/A</v>
      </c>
      <c r="AB911" s="6" t="str">
        <f t="shared" si="436"/>
        <v/>
      </c>
      <c r="AC911" s="10">
        <f t="shared" si="437"/>
        <v>1</v>
      </c>
      <c r="AD911" s="6" t="e">
        <f t="shared" si="452"/>
        <v>#N/A</v>
      </c>
      <c r="AE911" s="6" t="e">
        <f t="shared" si="453"/>
        <v>#N/A</v>
      </c>
      <c r="AF911" s="6" t="e">
        <f t="shared" si="438"/>
        <v>#N/A</v>
      </c>
      <c r="AG911" s="6" t="e">
        <f t="shared" si="454"/>
        <v>#N/A</v>
      </c>
      <c r="AH911" s="11" t="str">
        <f t="shared" si="439"/>
        <v xml:space="preserve"> </v>
      </c>
      <c r="AI911" s="6" t="e">
        <f t="shared" si="455"/>
        <v>#N/A</v>
      </c>
      <c r="AJ911" s="6" t="e">
        <f t="shared" si="440"/>
        <v>#N/A</v>
      </c>
      <c r="AK911" s="6" t="e">
        <f t="shared" si="456"/>
        <v>#N/A</v>
      </c>
      <c r="AL911" s="6" t="e">
        <f t="shared" si="459"/>
        <v>#N/A</v>
      </c>
      <c r="AM911" s="6" t="e">
        <f t="shared" si="441"/>
        <v>#N/A</v>
      </c>
      <c r="AN911" s="6" t="e">
        <f t="shared" si="457"/>
        <v>#N/A</v>
      </c>
      <c r="AO911" s="6" t="e">
        <f t="shared" si="460"/>
        <v>#N/A</v>
      </c>
      <c r="AP911" s="6" t="e">
        <f t="shared" si="461"/>
        <v>#N/A</v>
      </c>
      <c r="AQ911" s="6" t="e">
        <f t="shared" si="462"/>
        <v>#N/A</v>
      </c>
      <c r="AR911" s="6">
        <f t="shared" si="442"/>
        <v>0</v>
      </c>
      <c r="AS911" s="6" t="e">
        <f t="shared" si="458"/>
        <v>#N/A</v>
      </c>
      <c r="AT911" s="6" t="str">
        <f t="shared" si="443"/>
        <v/>
      </c>
      <c r="AU911" s="6" t="str">
        <f t="shared" si="444"/>
        <v/>
      </c>
      <c r="AV911" s="6" t="str">
        <f t="shared" si="463"/>
        <v/>
      </c>
      <c r="AW911" s="103"/>
      <c r="BC911" s="3"/>
    </row>
    <row r="912" spans="1:55" s="12" customFormat="1" ht="13.5" customHeight="1" x14ac:dyDescent="0.2">
      <c r="A912" s="163">
        <v>897</v>
      </c>
      <c r="B912" s="7"/>
      <c r="C912" s="7"/>
      <c r="D912" s="120"/>
      <c r="E912" s="7"/>
      <c r="F912" s="7"/>
      <c r="G912" s="219"/>
      <c r="H912" s="7"/>
      <c r="I912" s="7"/>
      <c r="J912" s="9"/>
      <c r="K912" s="843"/>
      <c r="L912" s="838"/>
      <c r="M912" s="428"/>
      <c r="N912" s="429"/>
      <c r="O912" s="430"/>
      <c r="P912" s="422" t="str">
        <f t="shared" si="445"/>
        <v/>
      </c>
      <c r="Q912" s="422" t="str">
        <f t="shared" si="446"/>
        <v/>
      </c>
      <c r="R912" s="423" t="str">
        <f t="shared" si="447"/>
        <v/>
      </c>
      <c r="S912" s="424" t="str">
        <f t="shared" si="448"/>
        <v/>
      </c>
      <c r="T912" s="425" t="str">
        <f t="shared" si="449"/>
        <v/>
      </c>
      <c r="U912" s="425" t="str">
        <f t="shared" si="450"/>
        <v/>
      </c>
      <c r="V912" s="426" t="str">
        <f t="shared" si="451"/>
        <v/>
      </c>
      <c r="W912" s="38"/>
      <c r="X912" s="29" t="str">
        <f t="shared" ref="X912:X975" si="464">IF(ISBLANK(H912)=TRUE,"",IF(OR(ISBLANK(B912)=TRUE),1,""))</f>
        <v/>
      </c>
      <c r="Y912" s="6" t="e">
        <f t="shared" ref="Y912:Y975" si="465">VLOOKUP(H912,$AX$17:$BA$23,2,FALSE)</f>
        <v>#N/A</v>
      </c>
      <c r="Z912" s="6" t="e">
        <f t="shared" ref="Z912:Z975" si="466">VLOOKUP(H912,$AX$17:$BA$23,3,FALSE)</f>
        <v>#N/A</v>
      </c>
      <c r="AA912" s="6" t="e">
        <f t="shared" ref="AA912:AA975" si="467">VLOOKUP(H912,$AX$17:$BA$23,4,FALSE)</f>
        <v>#N/A</v>
      </c>
      <c r="AB912" s="6" t="str">
        <f t="shared" ref="AB912:AB975" si="468">IF(ISERROR(SEARCH("-",I912,1))=TRUE,ASC(UPPER(I912)),ASC(UPPER(LEFT(I912,SEARCH("-",I912,1)-1))))</f>
        <v/>
      </c>
      <c r="AC912" s="10">
        <f t="shared" ref="AC912:AC975" si="469">IF(J912&gt;3500,J912/1000,1)</f>
        <v>1</v>
      </c>
      <c r="AD912" s="6" t="e">
        <f t="shared" si="452"/>
        <v>#N/A</v>
      </c>
      <c r="AE912" s="6" t="e">
        <f t="shared" si="453"/>
        <v>#N/A</v>
      </c>
      <c r="AF912" s="6" t="e">
        <f t="shared" ref="AF912:AF975" si="470">VLOOKUP(K912,$BF$17:$BG$27,2,FALSE)</f>
        <v>#N/A</v>
      </c>
      <c r="AG912" s="6" t="e">
        <f t="shared" si="454"/>
        <v>#N/A</v>
      </c>
      <c r="AH912" s="11" t="str">
        <f t="shared" ref="AH912:AH975" si="471">IF(OR(ISBLANK(K912)=TRUE,ISBLANK(B912)=TRUE)," ",CONCATENATE(B912,AA912,AD912))</f>
        <v xml:space="preserve"> </v>
      </c>
      <c r="AI912" s="6" t="e">
        <f t="shared" si="455"/>
        <v>#N/A</v>
      </c>
      <c r="AJ912" s="6" t="e">
        <f t="shared" ref="AJ912:AJ975" si="472">IF(AND(L912="あり",AF912="軽"),AL912,AK912)</f>
        <v>#N/A</v>
      </c>
      <c r="AK912" s="6" t="e">
        <f t="shared" si="456"/>
        <v>#N/A</v>
      </c>
      <c r="AL912" s="6" t="e">
        <f t="shared" si="459"/>
        <v>#N/A</v>
      </c>
      <c r="AM912" s="6" t="e">
        <f t="shared" ref="AM912:AM975" si="473">IF(AND(L912="あり",M912="なし",AF912="軽"),AO912,IF(AND(L912="あり",M912="あり(H17なし)",AF912="軽"),AO912,IF(AND(L912="あり",M912="",AF912="軽"),AO912,IF(AND(L912="なし",M912="あり(H17なし)",AF912="軽"),AP912,IF(AND(L912="",M912="あり(H17なし)",AF912="軽"),AP912,IF(AND(M912="あり(H17あり)",AF912="軽"),AQ912,AN912))))))</f>
        <v>#N/A</v>
      </c>
      <c r="AN912" s="6" t="e">
        <f t="shared" si="457"/>
        <v>#N/A</v>
      </c>
      <c r="AO912" s="6" t="e">
        <f t="shared" si="460"/>
        <v>#N/A</v>
      </c>
      <c r="AP912" s="6" t="e">
        <f t="shared" si="461"/>
        <v>#N/A</v>
      </c>
      <c r="AQ912" s="6" t="e">
        <f t="shared" si="462"/>
        <v>#N/A</v>
      </c>
      <c r="AR912" s="6">
        <f t="shared" ref="AR912:AR975" si="474">IF(AND(L912="なし",M912="なし"),0,IF(AND(L912="",M912=""),0,IF(AND(L912="",M912="なし"),0,IF(AND(L912="なし",M912=""),0,1))))</f>
        <v>0</v>
      </c>
      <c r="AS912" s="6" t="e">
        <f t="shared" si="458"/>
        <v>#N/A</v>
      </c>
      <c r="AT912" s="6" t="str">
        <f t="shared" ref="AT912:AT975" si="475">IF(H912="","",VLOOKUP(H912,$AX$17:$BB$25,5,FALSE))</f>
        <v/>
      </c>
      <c r="AU912" s="6" t="str">
        <f t="shared" ref="AU912:AU975" si="476">IF(D912="","",VLOOKUP(CONCATENATE("A",LEFT(D912)),$BQ$17:$BR$26,2,FALSE))</f>
        <v/>
      </c>
      <c r="AV912" s="6" t="str">
        <f t="shared" si="463"/>
        <v/>
      </c>
      <c r="AW912" s="103"/>
      <c r="BC912" s="3"/>
    </row>
    <row r="913" spans="1:55" s="12" customFormat="1" ht="13.5" customHeight="1" x14ac:dyDescent="0.2">
      <c r="A913" s="163">
        <v>898</v>
      </c>
      <c r="B913" s="7"/>
      <c r="C913" s="7"/>
      <c r="D913" s="120"/>
      <c r="E913" s="7"/>
      <c r="F913" s="7"/>
      <c r="G913" s="219"/>
      <c r="H913" s="7"/>
      <c r="I913" s="7"/>
      <c r="J913" s="9"/>
      <c r="K913" s="843"/>
      <c r="L913" s="838"/>
      <c r="M913" s="428"/>
      <c r="N913" s="429"/>
      <c r="O913" s="430"/>
      <c r="P913" s="422" t="str">
        <f t="shared" ref="P913:P976" si="477">IF(ISBLANK(K913)=TRUE,"",IF(ISNUMBER(AJ913)=TRUE,AJ913,"エラー"))</f>
        <v/>
      </c>
      <c r="Q913" s="422" t="str">
        <f t="shared" ref="Q913:Q976" si="478">IF(ISBLANK(K913)=TRUE,"",IF(ISNUMBER(AM913)=TRUE,AM913,"エラー"))</f>
        <v/>
      </c>
      <c r="R913" s="423" t="str">
        <f t="shared" ref="R913:R976" si="479">IF(ISBLANK(K913)=TRUE,"",IF(ISNUMBER(AS913)=TRUE,AS913,"エラー"))</f>
        <v/>
      </c>
      <c r="S913" s="424" t="str">
        <f t="shared" ref="S913:S976" si="480">IF(OR(N913="",O913=""),"",N913/O913)</f>
        <v/>
      </c>
      <c r="T913" s="425" t="str">
        <f t="shared" ref="T913:T976" si="481">IF(P913="","",IF(ISERROR(P913*N913*AC913),"エラー",IF(ISBLANK(P913)=TRUE,"エラー",IF(ISBLANK(N913)=TRUE,"エラー",IF(AV913=1,"エラー",P913*N913*AC913/1000)))))</f>
        <v/>
      </c>
      <c r="U913" s="425" t="str">
        <f t="shared" ref="U913:U976" si="482">IF(Q913="","",IF(ISERROR(Q913*N913*AC913),"エラー",IF(ISBLANK(Q913)=TRUE,"エラー",IF(ISBLANK(N913)=TRUE,"エラー",IF(AV913=1,"エラー",Q913*N913*AC913/1000)))))</f>
        <v/>
      </c>
      <c r="V913" s="426" t="str">
        <f t="shared" ref="V913:V976" si="483">IF(R913="","",IF(ISERROR(R913*O913),"エラー",IF(ISBLANK(R913)=TRUE,"エラー",IF(ISBLANK(O913)=TRUE,"エラー",IF(AV913=1,"エラー",R913*O913/1000)))))</f>
        <v/>
      </c>
      <c r="W913" s="38"/>
      <c r="X913" s="29" t="str">
        <f t="shared" si="464"/>
        <v/>
      </c>
      <c r="Y913" s="6" t="e">
        <f t="shared" si="465"/>
        <v>#N/A</v>
      </c>
      <c r="Z913" s="6" t="e">
        <f t="shared" si="466"/>
        <v>#N/A</v>
      </c>
      <c r="AA913" s="6" t="e">
        <f t="shared" si="467"/>
        <v>#N/A</v>
      </c>
      <c r="AB913" s="6" t="str">
        <f t="shared" si="468"/>
        <v/>
      </c>
      <c r="AC913" s="10">
        <f t="shared" si="469"/>
        <v>1</v>
      </c>
      <c r="AD913" s="6" t="e">
        <f t="shared" ref="AD913:AD976" si="484">IF(AA913=9,0,IF(J913&lt;=2500,IF(J913&lt;=1700,1,2),IF(J913&lt;=12000,IF(J913&lt;=3500,3,4),IF(ISERROR(SEARCH(LEFT(I913,1),"LFMRQST")),4,IF(AND(LEN(I913)&lt;&gt;3,AF913&lt;&gt;"軽"),4,5)))))</f>
        <v>#N/A</v>
      </c>
      <c r="AE913" s="6" t="e">
        <f t="shared" ref="AE913:AE976" si="485">IF(AA913=5,0,IF(AA913=9,0,IF(J913&lt;=2500,IF(J913&lt;=1700,1,2),IF(J913&lt;=12000,IF(J913&lt;=3500,3,4),IF(ISERROR(SEARCH(LEFT(I913,1),"LFMRQST")),4,IF(AND(LEN(I913)&lt;&gt;3,AF913&lt;&gt;"軽"),4,5))))))</f>
        <v>#N/A</v>
      </c>
      <c r="AF913" s="6" t="e">
        <f t="shared" si="470"/>
        <v>#N/A</v>
      </c>
      <c r="AG913" s="6" t="e">
        <f t="shared" ref="AG913:AG976" si="486">VLOOKUP(AI913,排出係数表,9,FALSE)</f>
        <v>#N/A</v>
      </c>
      <c r="AH913" s="11" t="str">
        <f t="shared" si="471"/>
        <v xml:space="preserve"> </v>
      </c>
      <c r="AI913" s="6" t="e">
        <f t="shared" ref="AI913:AI976" si="487">CONCATENATE(Y913,AE913,AF913,AB913)</f>
        <v>#N/A</v>
      </c>
      <c r="AJ913" s="6" t="e">
        <f t="shared" si="472"/>
        <v>#N/A</v>
      </c>
      <c r="AK913" s="6" t="e">
        <f t="shared" ref="AK913:AK976" si="488">VLOOKUP(AI913,排出係数表,6,FALSE)</f>
        <v>#N/A</v>
      </c>
      <c r="AL913" s="6" t="e">
        <f t="shared" si="459"/>
        <v>#N/A</v>
      </c>
      <c r="AM913" s="6" t="e">
        <f t="shared" si="473"/>
        <v>#N/A</v>
      </c>
      <c r="AN913" s="6" t="e">
        <f t="shared" ref="AN913:AN976" si="489">VLOOKUP(AI913,排出係数表,7,FALSE)</f>
        <v>#N/A</v>
      </c>
      <c r="AO913" s="6" t="e">
        <f t="shared" si="460"/>
        <v>#N/A</v>
      </c>
      <c r="AP913" s="6" t="e">
        <f t="shared" si="461"/>
        <v>#N/A</v>
      </c>
      <c r="AQ913" s="6" t="e">
        <f t="shared" si="462"/>
        <v>#N/A</v>
      </c>
      <c r="AR913" s="6">
        <f t="shared" si="474"/>
        <v>0</v>
      </c>
      <c r="AS913" s="6" t="e">
        <f t="shared" ref="AS913:AS976" si="490">VLOOKUP(AI913,排出係数表,8,FALSE)</f>
        <v>#N/A</v>
      </c>
      <c r="AT913" s="6" t="str">
        <f t="shared" si="475"/>
        <v/>
      </c>
      <c r="AU913" s="6" t="str">
        <f t="shared" si="476"/>
        <v/>
      </c>
      <c r="AV913" s="6" t="str">
        <f t="shared" si="463"/>
        <v/>
      </c>
      <c r="AW913" s="103"/>
      <c r="BC913" s="3"/>
    </row>
    <row r="914" spans="1:55" s="12" customFormat="1" ht="13.5" customHeight="1" x14ac:dyDescent="0.2">
      <c r="A914" s="163">
        <v>899</v>
      </c>
      <c r="B914" s="7"/>
      <c r="C914" s="7"/>
      <c r="D914" s="120"/>
      <c r="E914" s="7"/>
      <c r="F914" s="7"/>
      <c r="G914" s="219"/>
      <c r="H914" s="7"/>
      <c r="I914" s="7"/>
      <c r="J914" s="9"/>
      <c r="K914" s="843"/>
      <c r="L914" s="838"/>
      <c r="M914" s="428"/>
      <c r="N914" s="429"/>
      <c r="O914" s="430"/>
      <c r="P914" s="422" t="str">
        <f t="shared" si="477"/>
        <v/>
      </c>
      <c r="Q914" s="422" t="str">
        <f t="shared" si="478"/>
        <v/>
      </c>
      <c r="R914" s="423" t="str">
        <f t="shared" si="479"/>
        <v/>
      </c>
      <c r="S914" s="424" t="str">
        <f t="shared" si="480"/>
        <v/>
      </c>
      <c r="T914" s="425" t="str">
        <f t="shared" si="481"/>
        <v/>
      </c>
      <c r="U914" s="425" t="str">
        <f t="shared" si="482"/>
        <v/>
      </c>
      <c r="V914" s="426" t="str">
        <f t="shared" si="483"/>
        <v/>
      </c>
      <c r="W914" s="38"/>
      <c r="X914" s="29" t="str">
        <f t="shared" si="464"/>
        <v/>
      </c>
      <c r="Y914" s="6" t="e">
        <f t="shared" si="465"/>
        <v>#N/A</v>
      </c>
      <c r="Z914" s="6" t="e">
        <f t="shared" si="466"/>
        <v>#N/A</v>
      </c>
      <c r="AA914" s="6" t="e">
        <f t="shared" si="467"/>
        <v>#N/A</v>
      </c>
      <c r="AB914" s="6" t="str">
        <f t="shared" si="468"/>
        <v/>
      </c>
      <c r="AC914" s="10">
        <f t="shared" si="469"/>
        <v>1</v>
      </c>
      <c r="AD914" s="6" t="e">
        <f t="shared" si="484"/>
        <v>#N/A</v>
      </c>
      <c r="AE914" s="6" t="e">
        <f t="shared" si="485"/>
        <v>#N/A</v>
      </c>
      <c r="AF914" s="6" t="e">
        <f t="shared" si="470"/>
        <v>#N/A</v>
      </c>
      <c r="AG914" s="6" t="e">
        <f t="shared" si="486"/>
        <v>#N/A</v>
      </c>
      <c r="AH914" s="11" t="str">
        <f t="shared" si="471"/>
        <v xml:space="preserve"> </v>
      </c>
      <c r="AI914" s="6" t="e">
        <f t="shared" si="487"/>
        <v>#N/A</v>
      </c>
      <c r="AJ914" s="6" t="e">
        <f t="shared" si="472"/>
        <v>#N/A</v>
      </c>
      <c r="AK914" s="6" t="e">
        <f t="shared" si="488"/>
        <v>#N/A</v>
      </c>
      <c r="AL914" s="6" t="e">
        <f t="shared" si="459"/>
        <v>#N/A</v>
      </c>
      <c r="AM914" s="6" t="e">
        <f t="shared" si="473"/>
        <v>#N/A</v>
      </c>
      <c r="AN914" s="6" t="e">
        <f t="shared" si="489"/>
        <v>#N/A</v>
      </c>
      <c r="AO914" s="6" t="e">
        <f t="shared" si="460"/>
        <v>#N/A</v>
      </c>
      <c r="AP914" s="6" t="e">
        <f t="shared" si="461"/>
        <v>#N/A</v>
      </c>
      <c r="AQ914" s="6" t="e">
        <f t="shared" si="462"/>
        <v>#N/A</v>
      </c>
      <c r="AR914" s="6">
        <f t="shared" si="474"/>
        <v>0</v>
      </c>
      <c r="AS914" s="6" t="e">
        <f t="shared" si="490"/>
        <v>#N/A</v>
      </c>
      <c r="AT914" s="6" t="str">
        <f t="shared" si="475"/>
        <v/>
      </c>
      <c r="AU914" s="6" t="str">
        <f t="shared" si="476"/>
        <v/>
      </c>
      <c r="AV914" s="6" t="str">
        <f t="shared" si="463"/>
        <v/>
      </c>
      <c r="AW914" s="103"/>
      <c r="BC914" s="3"/>
    </row>
    <row r="915" spans="1:55" s="12" customFormat="1" ht="13.5" customHeight="1" x14ac:dyDescent="0.2">
      <c r="A915" s="163">
        <v>900</v>
      </c>
      <c r="B915" s="7"/>
      <c r="C915" s="7"/>
      <c r="D915" s="120"/>
      <c r="E915" s="7"/>
      <c r="F915" s="7"/>
      <c r="G915" s="219"/>
      <c r="H915" s="7"/>
      <c r="I915" s="7"/>
      <c r="J915" s="9"/>
      <c r="K915" s="843"/>
      <c r="L915" s="838"/>
      <c r="M915" s="428"/>
      <c r="N915" s="429"/>
      <c r="O915" s="430"/>
      <c r="P915" s="422" t="str">
        <f t="shared" si="477"/>
        <v/>
      </c>
      <c r="Q915" s="422" t="str">
        <f t="shared" si="478"/>
        <v/>
      </c>
      <c r="R915" s="423" t="str">
        <f t="shared" si="479"/>
        <v/>
      </c>
      <c r="S915" s="424" t="str">
        <f t="shared" si="480"/>
        <v/>
      </c>
      <c r="T915" s="425" t="str">
        <f t="shared" si="481"/>
        <v/>
      </c>
      <c r="U915" s="425" t="str">
        <f t="shared" si="482"/>
        <v/>
      </c>
      <c r="V915" s="426" t="str">
        <f t="shared" si="483"/>
        <v/>
      </c>
      <c r="W915" s="38"/>
      <c r="X915" s="29" t="str">
        <f t="shared" si="464"/>
        <v/>
      </c>
      <c r="Y915" s="6" t="e">
        <f t="shared" si="465"/>
        <v>#N/A</v>
      </c>
      <c r="Z915" s="6" t="e">
        <f t="shared" si="466"/>
        <v>#N/A</v>
      </c>
      <c r="AA915" s="6" t="e">
        <f t="shared" si="467"/>
        <v>#N/A</v>
      </c>
      <c r="AB915" s="6" t="str">
        <f t="shared" si="468"/>
        <v/>
      </c>
      <c r="AC915" s="10">
        <f t="shared" si="469"/>
        <v>1</v>
      </c>
      <c r="AD915" s="6" t="e">
        <f t="shared" si="484"/>
        <v>#N/A</v>
      </c>
      <c r="AE915" s="6" t="e">
        <f t="shared" si="485"/>
        <v>#N/A</v>
      </c>
      <c r="AF915" s="6" t="e">
        <f t="shared" si="470"/>
        <v>#N/A</v>
      </c>
      <c r="AG915" s="6" t="e">
        <f t="shared" si="486"/>
        <v>#N/A</v>
      </c>
      <c r="AH915" s="11" t="str">
        <f t="shared" si="471"/>
        <v xml:space="preserve"> </v>
      </c>
      <c r="AI915" s="6" t="e">
        <f t="shared" si="487"/>
        <v>#N/A</v>
      </c>
      <c r="AJ915" s="6" t="e">
        <f t="shared" si="472"/>
        <v>#N/A</v>
      </c>
      <c r="AK915" s="6" t="e">
        <f t="shared" si="488"/>
        <v>#N/A</v>
      </c>
      <c r="AL915" s="6" t="e">
        <f t="shared" si="459"/>
        <v>#N/A</v>
      </c>
      <c r="AM915" s="6" t="e">
        <f t="shared" si="473"/>
        <v>#N/A</v>
      </c>
      <c r="AN915" s="6" t="e">
        <f t="shared" si="489"/>
        <v>#N/A</v>
      </c>
      <c r="AO915" s="6" t="e">
        <f t="shared" si="460"/>
        <v>#N/A</v>
      </c>
      <c r="AP915" s="6" t="e">
        <f t="shared" si="461"/>
        <v>#N/A</v>
      </c>
      <c r="AQ915" s="6" t="e">
        <f t="shared" si="462"/>
        <v>#N/A</v>
      </c>
      <c r="AR915" s="6">
        <f t="shared" si="474"/>
        <v>0</v>
      </c>
      <c r="AS915" s="6" t="e">
        <f t="shared" si="490"/>
        <v>#N/A</v>
      </c>
      <c r="AT915" s="6" t="str">
        <f t="shared" si="475"/>
        <v/>
      </c>
      <c r="AU915" s="6" t="str">
        <f t="shared" si="476"/>
        <v/>
      </c>
      <c r="AV915" s="6" t="str">
        <f t="shared" si="463"/>
        <v/>
      </c>
      <c r="AW915" s="103"/>
      <c r="BC915" s="3"/>
    </row>
    <row r="916" spans="1:55" s="12" customFormat="1" ht="13.5" customHeight="1" x14ac:dyDescent="0.2">
      <c r="A916" s="163">
        <v>901</v>
      </c>
      <c r="B916" s="7"/>
      <c r="C916" s="7"/>
      <c r="D916" s="120"/>
      <c r="E916" s="7"/>
      <c r="F916" s="7"/>
      <c r="G916" s="219"/>
      <c r="H916" s="7"/>
      <c r="I916" s="7"/>
      <c r="J916" s="9"/>
      <c r="K916" s="843"/>
      <c r="L916" s="838"/>
      <c r="M916" s="428"/>
      <c r="N916" s="429"/>
      <c r="O916" s="430"/>
      <c r="P916" s="422" t="str">
        <f t="shared" si="477"/>
        <v/>
      </c>
      <c r="Q916" s="422" t="str">
        <f t="shared" si="478"/>
        <v/>
      </c>
      <c r="R916" s="423" t="str">
        <f t="shared" si="479"/>
        <v/>
      </c>
      <c r="S916" s="424" t="str">
        <f t="shared" si="480"/>
        <v/>
      </c>
      <c r="T916" s="425" t="str">
        <f t="shared" si="481"/>
        <v/>
      </c>
      <c r="U916" s="425" t="str">
        <f t="shared" si="482"/>
        <v/>
      </c>
      <c r="V916" s="426" t="str">
        <f t="shared" si="483"/>
        <v/>
      </c>
      <c r="W916" s="38"/>
      <c r="X916" s="29" t="str">
        <f t="shared" si="464"/>
        <v/>
      </c>
      <c r="Y916" s="6" t="e">
        <f t="shared" si="465"/>
        <v>#N/A</v>
      </c>
      <c r="Z916" s="6" t="e">
        <f t="shared" si="466"/>
        <v>#N/A</v>
      </c>
      <c r="AA916" s="6" t="e">
        <f t="shared" si="467"/>
        <v>#N/A</v>
      </c>
      <c r="AB916" s="6" t="str">
        <f t="shared" si="468"/>
        <v/>
      </c>
      <c r="AC916" s="10">
        <f t="shared" si="469"/>
        <v>1</v>
      </c>
      <c r="AD916" s="6" t="e">
        <f t="shared" si="484"/>
        <v>#N/A</v>
      </c>
      <c r="AE916" s="6" t="e">
        <f t="shared" si="485"/>
        <v>#N/A</v>
      </c>
      <c r="AF916" s="6" t="e">
        <f t="shared" si="470"/>
        <v>#N/A</v>
      </c>
      <c r="AG916" s="6" t="e">
        <f t="shared" si="486"/>
        <v>#N/A</v>
      </c>
      <c r="AH916" s="11" t="str">
        <f t="shared" si="471"/>
        <v xml:space="preserve"> </v>
      </c>
      <c r="AI916" s="6" t="e">
        <f t="shared" si="487"/>
        <v>#N/A</v>
      </c>
      <c r="AJ916" s="6" t="e">
        <f t="shared" si="472"/>
        <v>#N/A</v>
      </c>
      <c r="AK916" s="6" t="e">
        <f t="shared" si="488"/>
        <v>#N/A</v>
      </c>
      <c r="AL916" s="6" t="e">
        <f t="shared" si="459"/>
        <v>#N/A</v>
      </c>
      <c r="AM916" s="6" t="e">
        <f t="shared" si="473"/>
        <v>#N/A</v>
      </c>
      <c r="AN916" s="6" t="e">
        <f t="shared" si="489"/>
        <v>#N/A</v>
      </c>
      <c r="AO916" s="6" t="e">
        <f t="shared" si="460"/>
        <v>#N/A</v>
      </c>
      <c r="AP916" s="6" t="e">
        <f t="shared" si="461"/>
        <v>#N/A</v>
      </c>
      <c r="AQ916" s="6" t="e">
        <f t="shared" si="462"/>
        <v>#N/A</v>
      </c>
      <c r="AR916" s="6">
        <f t="shared" si="474"/>
        <v>0</v>
      </c>
      <c r="AS916" s="6" t="e">
        <f t="shared" si="490"/>
        <v>#N/A</v>
      </c>
      <c r="AT916" s="6" t="str">
        <f t="shared" si="475"/>
        <v/>
      </c>
      <c r="AU916" s="6" t="str">
        <f t="shared" si="476"/>
        <v/>
      </c>
      <c r="AV916" s="6" t="str">
        <f t="shared" si="463"/>
        <v/>
      </c>
      <c r="AW916" s="103"/>
      <c r="BC916" s="3"/>
    </row>
    <row r="917" spans="1:55" s="12" customFormat="1" ht="13.5" customHeight="1" x14ac:dyDescent="0.2">
      <c r="A917" s="163">
        <v>902</v>
      </c>
      <c r="B917" s="7"/>
      <c r="C917" s="7"/>
      <c r="D917" s="120"/>
      <c r="E917" s="7"/>
      <c r="F917" s="7"/>
      <c r="G917" s="219"/>
      <c r="H917" s="7"/>
      <c r="I917" s="7"/>
      <c r="J917" s="9"/>
      <c r="K917" s="843"/>
      <c r="L917" s="838"/>
      <c r="M917" s="428"/>
      <c r="N917" s="429"/>
      <c r="O917" s="430"/>
      <c r="P917" s="422" t="str">
        <f t="shared" si="477"/>
        <v/>
      </c>
      <c r="Q917" s="422" t="str">
        <f t="shared" si="478"/>
        <v/>
      </c>
      <c r="R917" s="423" t="str">
        <f t="shared" si="479"/>
        <v/>
      </c>
      <c r="S917" s="424" t="str">
        <f t="shared" si="480"/>
        <v/>
      </c>
      <c r="T917" s="425" t="str">
        <f t="shared" si="481"/>
        <v/>
      </c>
      <c r="U917" s="425" t="str">
        <f t="shared" si="482"/>
        <v/>
      </c>
      <c r="V917" s="426" t="str">
        <f t="shared" si="483"/>
        <v/>
      </c>
      <c r="W917" s="38"/>
      <c r="X917" s="29" t="str">
        <f t="shared" si="464"/>
        <v/>
      </c>
      <c r="Y917" s="6" t="e">
        <f t="shared" si="465"/>
        <v>#N/A</v>
      </c>
      <c r="Z917" s="6" t="e">
        <f t="shared" si="466"/>
        <v>#N/A</v>
      </c>
      <c r="AA917" s="6" t="e">
        <f t="shared" si="467"/>
        <v>#N/A</v>
      </c>
      <c r="AB917" s="6" t="str">
        <f t="shared" si="468"/>
        <v/>
      </c>
      <c r="AC917" s="10">
        <f t="shared" si="469"/>
        <v>1</v>
      </c>
      <c r="AD917" s="6" t="e">
        <f t="shared" si="484"/>
        <v>#N/A</v>
      </c>
      <c r="AE917" s="6" t="e">
        <f t="shared" si="485"/>
        <v>#N/A</v>
      </c>
      <c r="AF917" s="6" t="e">
        <f t="shared" si="470"/>
        <v>#N/A</v>
      </c>
      <c r="AG917" s="6" t="e">
        <f t="shared" si="486"/>
        <v>#N/A</v>
      </c>
      <c r="AH917" s="11" t="str">
        <f t="shared" si="471"/>
        <v xml:space="preserve"> </v>
      </c>
      <c r="AI917" s="6" t="e">
        <f t="shared" si="487"/>
        <v>#N/A</v>
      </c>
      <c r="AJ917" s="6" t="e">
        <f t="shared" si="472"/>
        <v>#N/A</v>
      </c>
      <c r="AK917" s="6" t="e">
        <f t="shared" si="488"/>
        <v>#N/A</v>
      </c>
      <c r="AL917" s="6" t="e">
        <f t="shared" si="459"/>
        <v>#N/A</v>
      </c>
      <c r="AM917" s="6" t="e">
        <f t="shared" si="473"/>
        <v>#N/A</v>
      </c>
      <c r="AN917" s="6" t="e">
        <f t="shared" si="489"/>
        <v>#N/A</v>
      </c>
      <c r="AO917" s="6" t="e">
        <f t="shared" si="460"/>
        <v>#N/A</v>
      </c>
      <c r="AP917" s="6" t="e">
        <f t="shared" si="461"/>
        <v>#N/A</v>
      </c>
      <c r="AQ917" s="6" t="e">
        <f t="shared" si="462"/>
        <v>#N/A</v>
      </c>
      <c r="AR917" s="6">
        <f t="shared" si="474"/>
        <v>0</v>
      </c>
      <c r="AS917" s="6" t="e">
        <f t="shared" si="490"/>
        <v>#N/A</v>
      </c>
      <c r="AT917" s="6" t="str">
        <f t="shared" si="475"/>
        <v/>
      </c>
      <c r="AU917" s="6" t="str">
        <f t="shared" si="476"/>
        <v/>
      </c>
      <c r="AV917" s="6" t="str">
        <f t="shared" si="463"/>
        <v/>
      </c>
      <c r="AW917" s="103"/>
      <c r="BC917" s="3"/>
    </row>
    <row r="918" spans="1:55" s="12" customFormat="1" ht="13.5" customHeight="1" x14ac:dyDescent="0.2">
      <c r="A918" s="163">
        <v>903</v>
      </c>
      <c r="B918" s="7"/>
      <c r="C918" s="7"/>
      <c r="D918" s="120"/>
      <c r="E918" s="7"/>
      <c r="F918" s="7"/>
      <c r="G918" s="219"/>
      <c r="H918" s="7"/>
      <c r="I918" s="7"/>
      <c r="J918" s="9"/>
      <c r="K918" s="843"/>
      <c r="L918" s="838"/>
      <c r="M918" s="428"/>
      <c r="N918" s="429"/>
      <c r="O918" s="430"/>
      <c r="P918" s="422" t="str">
        <f t="shared" si="477"/>
        <v/>
      </c>
      <c r="Q918" s="422" t="str">
        <f t="shared" si="478"/>
        <v/>
      </c>
      <c r="R918" s="423" t="str">
        <f t="shared" si="479"/>
        <v/>
      </c>
      <c r="S918" s="424" t="str">
        <f t="shared" si="480"/>
        <v/>
      </c>
      <c r="T918" s="425" t="str">
        <f t="shared" si="481"/>
        <v/>
      </c>
      <c r="U918" s="425" t="str">
        <f t="shared" si="482"/>
        <v/>
      </c>
      <c r="V918" s="426" t="str">
        <f t="shared" si="483"/>
        <v/>
      </c>
      <c r="W918" s="38"/>
      <c r="X918" s="29" t="str">
        <f t="shared" si="464"/>
        <v/>
      </c>
      <c r="Y918" s="6" t="e">
        <f t="shared" si="465"/>
        <v>#N/A</v>
      </c>
      <c r="Z918" s="6" t="e">
        <f t="shared" si="466"/>
        <v>#N/A</v>
      </c>
      <c r="AA918" s="6" t="e">
        <f t="shared" si="467"/>
        <v>#N/A</v>
      </c>
      <c r="AB918" s="6" t="str">
        <f t="shared" si="468"/>
        <v/>
      </c>
      <c r="AC918" s="10">
        <f t="shared" si="469"/>
        <v>1</v>
      </c>
      <c r="AD918" s="6" t="e">
        <f t="shared" si="484"/>
        <v>#N/A</v>
      </c>
      <c r="AE918" s="6" t="e">
        <f t="shared" si="485"/>
        <v>#N/A</v>
      </c>
      <c r="AF918" s="6" t="e">
        <f t="shared" si="470"/>
        <v>#N/A</v>
      </c>
      <c r="AG918" s="6" t="e">
        <f t="shared" si="486"/>
        <v>#N/A</v>
      </c>
      <c r="AH918" s="11" t="str">
        <f t="shared" si="471"/>
        <v xml:space="preserve"> </v>
      </c>
      <c r="AI918" s="6" t="e">
        <f t="shared" si="487"/>
        <v>#N/A</v>
      </c>
      <c r="AJ918" s="6" t="e">
        <f t="shared" si="472"/>
        <v>#N/A</v>
      </c>
      <c r="AK918" s="6" t="e">
        <f t="shared" si="488"/>
        <v>#N/A</v>
      </c>
      <c r="AL918" s="6" t="e">
        <f t="shared" si="459"/>
        <v>#N/A</v>
      </c>
      <c r="AM918" s="6" t="e">
        <f t="shared" si="473"/>
        <v>#N/A</v>
      </c>
      <c r="AN918" s="6" t="e">
        <f t="shared" si="489"/>
        <v>#N/A</v>
      </c>
      <c r="AO918" s="6" t="e">
        <f t="shared" si="460"/>
        <v>#N/A</v>
      </c>
      <c r="AP918" s="6" t="e">
        <f t="shared" si="461"/>
        <v>#N/A</v>
      </c>
      <c r="AQ918" s="6" t="e">
        <f t="shared" si="462"/>
        <v>#N/A</v>
      </c>
      <c r="AR918" s="6">
        <f t="shared" si="474"/>
        <v>0</v>
      </c>
      <c r="AS918" s="6" t="e">
        <f t="shared" si="490"/>
        <v>#N/A</v>
      </c>
      <c r="AT918" s="6" t="str">
        <f t="shared" si="475"/>
        <v/>
      </c>
      <c r="AU918" s="6" t="str">
        <f t="shared" si="476"/>
        <v/>
      </c>
      <c r="AV918" s="6" t="str">
        <f t="shared" si="463"/>
        <v/>
      </c>
      <c r="AW918" s="103"/>
      <c r="BC918" s="3"/>
    </row>
    <row r="919" spans="1:55" s="12" customFormat="1" ht="13.5" customHeight="1" x14ac:dyDescent="0.2">
      <c r="A919" s="163">
        <v>904</v>
      </c>
      <c r="B919" s="7"/>
      <c r="C919" s="7"/>
      <c r="D919" s="120"/>
      <c r="E919" s="7"/>
      <c r="F919" s="7"/>
      <c r="G919" s="219"/>
      <c r="H919" s="7"/>
      <c r="I919" s="7"/>
      <c r="J919" s="9"/>
      <c r="K919" s="843"/>
      <c r="L919" s="838"/>
      <c r="M919" s="428"/>
      <c r="N919" s="429"/>
      <c r="O919" s="430"/>
      <c r="P919" s="422" t="str">
        <f t="shared" si="477"/>
        <v/>
      </c>
      <c r="Q919" s="422" t="str">
        <f t="shared" si="478"/>
        <v/>
      </c>
      <c r="R919" s="423" t="str">
        <f t="shared" si="479"/>
        <v/>
      </c>
      <c r="S919" s="424" t="str">
        <f t="shared" si="480"/>
        <v/>
      </c>
      <c r="T919" s="425" t="str">
        <f t="shared" si="481"/>
        <v/>
      </c>
      <c r="U919" s="425" t="str">
        <f t="shared" si="482"/>
        <v/>
      </c>
      <c r="V919" s="426" t="str">
        <f t="shared" si="483"/>
        <v/>
      </c>
      <c r="W919" s="38"/>
      <c r="X919" s="29" t="str">
        <f t="shared" si="464"/>
        <v/>
      </c>
      <c r="Y919" s="6" t="e">
        <f t="shared" si="465"/>
        <v>#N/A</v>
      </c>
      <c r="Z919" s="6" t="e">
        <f t="shared" si="466"/>
        <v>#N/A</v>
      </c>
      <c r="AA919" s="6" t="e">
        <f t="shared" si="467"/>
        <v>#N/A</v>
      </c>
      <c r="AB919" s="6" t="str">
        <f t="shared" si="468"/>
        <v/>
      </c>
      <c r="AC919" s="10">
        <f t="shared" si="469"/>
        <v>1</v>
      </c>
      <c r="AD919" s="6" t="e">
        <f t="shared" si="484"/>
        <v>#N/A</v>
      </c>
      <c r="AE919" s="6" t="e">
        <f t="shared" si="485"/>
        <v>#N/A</v>
      </c>
      <c r="AF919" s="6" t="e">
        <f t="shared" si="470"/>
        <v>#N/A</v>
      </c>
      <c r="AG919" s="6" t="e">
        <f t="shared" si="486"/>
        <v>#N/A</v>
      </c>
      <c r="AH919" s="11" t="str">
        <f t="shared" si="471"/>
        <v xml:space="preserve"> </v>
      </c>
      <c r="AI919" s="6" t="e">
        <f t="shared" si="487"/>
        <v>#N/A</v>
      </c>
      <c r="AJ919" s="6" t="e">
        <f t="shared" si="472"/>
        <v>#N/A</v>
      </c>
      <c r="AK919" s="6" t="e">
        <f t="shared" si="488"/>
        <v>#N/A</v>
      </c>
      <c r="AL919" s="6" t="e">
        <f t="shared" si="459"/>
        <v>#N/A</v>
      </c>
      <c r="AM919" s="6" t="e">
        <f t="shared" si="473"/>
        <v>#N/A</v>
      </c>
      <c r="AN919" s="6" t="e">
        <f t="shared" si="489"/>
        <v>#N/A</v>
      </c>
      <c r="AO919" s="6" t="e">
        <f t="shared" si="460"/>
        <v>#N/A</v>
      </c>
      <c r="AP919" s="6" t="e">
        <f t="shared" si="461"/>
        <v>#N/A</v>
      </c>
      <c r="AQ919" s="6" t="e">
        <f t="shared" si="462"/>
        <v>#N/A</v>
      </c>
      <c r="AR919" s="6">
        <f t="shared" si="474"/>
        <v>0</v>
      </c>
      <c r="AS919" s="6" t="e">
        <f t="shared" si="490"/>
        <v>#N/A</v>
      </c>
      <c r="AT919" s="6" t="str">
        <f t="shared" si="475"/>
        <v/>
      </c>
      <c r="AU919" s="6" t="str">
        <f t="shared" si="476"/>
        <v/>
      </c>
      <c r="AV919" s="6" t="str">
        <f t="shared" si="463"/>
        <v/>
      </c>
      <c r="AW919" s="103"/>
      <c r="BC919" s="3"/>
    </row>
    <row r="920" spans="1:55" s="12" customFormat="1" ht="13.5" customHeight="1" x14ac:dyDescent="0.2">
      <c r="A920" s="163">
        <v>905</v>
      </c>
      <c r="B920" s="7"/>
      <c r="C920" s="7"/>
      <c r="D920" s="120"/>
      <c r="E920" s="7"/>
      <c r="F920" s="7"/>
      <c r="G920" s="219"/>
      <c r="H920" s="7"/>
      <c r="I920" s="7"/>
      <c r="J920" s="9"/>
      <c r="K920" s="843"/>
      <c r="L920" s="838"/>
      <c r="M920" s="428"/>
      <c r="N920" s="429"/>
      <c r="O920" s="430"/>
      <c r="P920" s="422" t="str">
        <f t="shared" si="477"/>
        <v/>
      </c>
      <c r="Q920" s="422" t="str">
        <f t="shared" si="478"/>
        <v/>
      </c>
      <c r="R920" s="423" t="str">
        <f t="shared" si="479"/>
        <v/>
      </c>
      <c r="S920" s="424" t="str">
        <f t="shared" si="480"/>
        <v/>
      </c>
      <c r="T920" s="425" t="str">
        <f t="shared" si="481"/>
        <v/>
      </c>
      <c r="U920" s="425" t="str">
        <f t="shared" si="482"/>
        <v/>
      </c>
      <c r="V920" s="426" t="str">
        <f t="shared" si="483"/>
        <v/>
      </c>
      <c r="W920" s="38"/>
      <c r="X920" s="29" t="str">
        <f t="shared" si="464"/>
        <v/>
      </c>
      <c r="Y920" s="6" t="e">
        <f t="shared" si="465"/>
        <v>#N/A</v>
      </c>
      <c r="Z920" s="6" t="e">
        <f t="shared" si="466"/>
        <v>#N/A</v>
      </c>
      <c r="AA920" s="6" t="e">
        <f t="shared" si="467"/>
        <v>#N/A</v>
      </c>
      <c r="AB920" s="6" t="str">
        <f t="shared" si="468"/>
        <v/>
      </c>
      <c r="AC920" s="10">
        <f t="shared" si="469"/>
        <v>1</v>
      </c>
      <c r="AD920" s="6" t="e">
        <f t="shared" si="484"/>
        <v>#N/A</v>
      </c>
      <c r="AE920" s="6" t="e">
        <f t="shared" si="485"/>
        <v>#N/A</v>
      </c>
      <c r="AF920" s="6" t="e">
        <f t="shared" si="470"/>
        <v>#N/A</v>
      </c>
      <c r="AG920" s="6" t="e">
        <f t="shared" si="486"/>
        <v>#N/A</v>
      </c>
      <c r="AH920" s="11" t="str">
        <f t="shared" si="471"/>
        <v xml:space="preserve"> </v>
      </c>
      <c r="AI920" s="6" t="e">
        <f t="shared" si="487"/>
        <v>#N/A</v>
      </c>
      <c r="AJ920" s="6" t="e">
        <f t="shared" si="472"/>
        <v>#N/A</v>
      </c>
      <c r="AK920" s="6" t="e">
        <f t="shared" si="488"/>
        <v>#N/A</v>
      </c>
      <c r="AL920" s="6" t="e">
        <f t="shared" si="459"/>
        <v>#N/A</v>
      </c>
      <c r="AM920" s="6" t="e">
        <f t="shared" si="473"/>
        <v>#N/A</v>
      </c>
      <c r="AN920" s="6" t="e">
        <f t="shared" si="489"/>
        <v>#N/A</v>
      </c>
      <c r="AO920" s="6" t="e">
        <f t="shared" si="460"/>
        <v>#N/A</v>
      </c>
      <c r="AP920" s="6" t="e">
        <f t="shared" si="461"/>
        <v>#N/A</v>
      </c>
      <c r="AQ920" s="6" t="e">
        <f t="shared" si="462"/>
        <v>#N/A</v>
      </c>
      <c r="AR920" s="6">
        <f t="shared" si="474"/>
        <v>0</v>
      </c>
      <c r="AS920" s="6" t="e">
        <f t="shared" si="490"/>
        <v>#N/A</v>
      </c>
      <c r="AT920" s="6" t="str">
        <f t="shared" si="475"/>
        <v/>
      </c>
      <c r="AU920" s="6" t="str">
        <f t="shared" si="476"/>
        <v/>
      </c>
      <c r="AV920" s="6" t="str">
        <f t="shared" si="463"/>
        <v/>
      </c>
      <c r="AW920" s="103"/>
      <c r="BC920" s="3"/>
    </row>
    <row r="921" spans="1:55" s="12" customFormat="1" ht="13.5" customHeight="1" x14ac:dyDescent="0.2">
      <c r="A921" s="163">
        <v>906</v>
      </c>
      <c r="B921" s="7"/>
      <c r="C921" s="7"/>
      <c r="D921" s="120"/>
      <c r="E921" s="7"/>
      <c r="F921" s="7"/>
      <c r="G921" s="219"/>
      <c r="H921" s="7"/>
      <c r="I921" s="7"/>
      <c r="J921" s="9"/>
      <c r="K921" s="843"/>
      <c r="L921" s="838"/>
      <c r="M921" s="428"/>
      <c r="N921" s="429"/>
      <c r="O921" s="430"/>
      <c r="P921" s="422" t="str">
        <f t="shared" si="477"/>
        <v/>
      </c>
      <c r="Q921" s="422" t="str">
        <f t="shared" si="478"/>
        <v/>
      </c>
      <c r="R921" s="423" t="str">
        <f t="shared" si="479"/>
        <v/>
      </c>
      <c r="S921" s="424" t="str">
        <f t="shared" si="480"/>
        <v/>
      </c>
      <c r="T921" s="425" t="str">
        <f t="shared" si="481"/>
        <v/>
      </c>
      <c r="U921" s="425" t="str">
        <f t="shared" si="482"/>
        <v/>
      </c>
      <c r="V921" s="426" t="str">
        <f t="shared" si="483"/>
        <v/>
      </c>
      <c r="W921" s="38"/>
      <c r="X921" s="29" t="str">
        <f t="shared" si="464"/>
        <v/>
      </c>
      <c r="Y921" s="6" t="e">
        <f t="shared" si="465"/>
        <v>#N/A</v>
      </c>
      <c r="Z921" s="6" t="e">
        <f t="shared" si="466"/>
        <v>#N/A</v>
      </c>
      <c r="AA921" s="6" t="e">
        <f t="shared" si="467"/>
        <v>#N/A</v>
      </c>
      <c r="AB921" s="6" t="str">
        <f t="shared" si="468"/>
        <v/>
      </c>
      <c r="AC921" s="10">
        <f t="shared" si="469"/>
        <v>1</v>
      </c>
      <c r="AD921" s="6" t="e">
        <f t="shared" si="484"/>
        <v>#N/A</v>
      </c>
      <c r="AE921" s="6" t="e">
        <f t="shared" si="485"/>
        <v>#N/A</v>
      </c>
      <c r="AF921" s="6" t="e">
        <f t="shared" si="470"/>
        <v>#N/A</v>
      </c>
      <c r="AG921" s="6" t="e">
        <f t="shared" si="486"/>
        <v>#N/A</v>
      </c>
      <c r="AH921" s="11" t="str">
        <f t="shared" si="471"/>
        <v xml:space="preserve"> </v>
      </c>
      <c r="AI921" s="6" t="e">
        <f t="shared" si="487"/>
        <v>#N/A</v>
      </c>
      <c r="AJ921" s="6" t="e">
        <f t="shared" si="472"/>
        <v>#N/A</v>
      </c>
      <c r="AK921" s="6" t="e">
        <f t="shared" si="488"/>
        <v>#N/A</v>
      </c>
      <c r="AL921" s="6" t="e">
        <f t="shared" si="459"/>
        <v>#N/A</v>
      </c>
      <c r="AM921" s="6" t="e">
        <f t="shared" si="473"/>
        <v>#N/A</v>
      </c>
      <c r="AN921" s="6" t="e">
        <f t="shared" si="489"/>
        <v>#N/A</v>
      </c>
      <c r="AO921" s="6" t="e">
        <f t="shared" si="460"/>
        <v>#N/A</v>
      </c>
      <c r="AP921" s="6" t="e">
        <f t="shared" si="461"/>
        <v>#N/A</v>
      </c>
      <c r="AQ921" s="6" t="e">
        <f t="shared" si="462"/>
        <v>#N/A</v>
      </c>
      <c r="AR921" s="6">
        <f t="shared" si="474"/>
        <v>0</v>
      </c>
      <c r="AS921" s="6" t="e">
        <f t="shared" si="490"/>
        <v>#N/A</v>
      </c>
      <c r="AT921" s="6" t="str">
        <f t="shared" si="475"/>
        <v/>
      </c>
      <c r="AU921" s="6" t="str">
        <f t="shared" si="476"/>
        <v/>
      </c>
      <c r="AV921" s="6" t="str">
        <f t="shared" si="463"/>
        <v/>
      </c>
      <c r="AW921" s="103"/>
      <c r="BC921" s="3"/>
    </row>
    <row r="922" spans="1:55" s="12" customFormat="1" ht="13.5" customHeight="1" x14ac:dyDescent="0.2">
      <c r="A922" s="163">
        <v>907</v>
      </c>
      <c r="B922" s="7"/>
      <c r="C922" s="7"/>
      <c r="D922" s="120"/>
      <c r="E922" s="7"/>
      <c r="F922" s="7"/>
      <c r="G922" s="219"/>
      <c r="H922" s="7"/>
      <c r="I922" s="7"/>
      <c r="J922" s="9"/>
      <c r="K922" s="843"/>
      <c r="L922" s="838"/>
      <c r="M922" s="428"/>
      <c r="N922" s="429"/>
      <c r="O922" s="430"/>
      <c r="P922" s="422" t="str">
        <f t="shared" si="477"/>
        <v/>
      </c>
      <c r="Q922" s="422" t="str">
        <f t="shared" si="478"/>
        <v/>
      </c>
      <c r="R922" s="423" t="str">
        <f t="shared" si="479"/>
        <v/>
      </c>
      <c r="S922" s="424" t="str">
        <f t="shared" si="480"/>
        <v/>
      </c>
      <c r="T922" s="425" t="str">
        <f t="shared" si="481"/>
        <v/>
      </c>
      <c r="U922" s="425" t="str">
        <f t="shared" si="482"/>
        <v/>
      </c>
      <c r="V922" s="426" t="str">
        <f t="shared" si="483"/>
        <v/>
      </c>
      <c r="W922" s="38"/>
      <c r="X922" s="29" t="str">
        <f t="shared" si="464"/>
        <v/>
      </c>
      <c r="Y922" s="6" t="e">
        <f t="shared" si="465"/>
        <v>#N/A</v>
      </c>
      <c r="Z922" s="6" t="e">
        <f t="shared" si="466"/>
        <v>#N/A</v>
      </c>
      <c r="AA922" s="6" t="e">
        <f t="shared" si="467"/>
        <v>#N/A</v>
      </c>
      <c r="AB922" s="6" t="str">
        <f t="shared" si="468"/>
        <v/>
      </c>
      <c r="AC922" s="10">
        <f t="shared" si="469"/>
        <v>1</v>
      </c>
      <c r="AD922" s="6" t="e">
        <f t="shared" si="484"/>
        <v>#N/A</v>
      </c>
      <c r="AE922" s="6" t="e">
        <f t="shared" si="485"/>
        <v>#N/A</v>
      </c>
      <c r="AF922" s="6" t="e">
        <f t="shared" si="470"/>
        <v>#N/A</v>
      </c>
      <c r="AG922" s="6" t="e">
        <f t="shared" si="486"/>
        <v>#N/A</v>
      </c>
      <c r="AH922" s="11" t="str">
        <f t="shared" si="471"/>
        <v xml:space="preserve"> </v>
      </c>
      <c r="AI922" s="6" t="e">
        <f t="shared" si="487"/>
        <v>#N/A</v>
      </c>
      <c r="AJ922" s="6" t="e">
        <f t="shared" si="472"/>
        <v>#N/A</v>
      </c>
      <c r="AK922" s="6" t="e">
        <f t="shared" si="488"/>
        <v>#N/A</v>
      </c>
      <c r="AL922" s="6" t="e">
        <f t="shared" si="459"/>
        <v>#N/A</v>
      </c>
      <c r="AM922" s="6" t="e">
        <f t="shared" si="473"/>
        <v>#N/A</v>
      </c>
      <c r="AN922" s="6" t="e">
        <f t="shared" si="489"/>
        <v>#N/A</v>
      </c>
      <c r="AO922" s="6" t="e">
        <f t="shared" si="460"/>
        <v>#N/A</v>
      </c>
      <c r="AP922" s="6" t="e">
        <f t="shared" si="461"/>
        <v>#N/A</v>
      </c>
      <c r="AQ922" s="6" t="e">
        <f t="shared" si="462"/>
        <v>#N/A</v>
      </c>
      <c r="AR922" s="6">
        <f t="shared" si="474"/>
        <v>0</v>
      </c>
      <c r="AS922" s="6" t="e">
        <f t="shared" si="490"/>
        <v>#N/A</v>
      </c>
      <c r="AT922" s="6" t="str">
        <f t="shared" si="475"/>
        <v/>
      </c>
      <c r="AU922" s="6" t="str">
        <f t="shared" si="476"/>
        <v/>
      </c>
      <c r="AV922" s="6" t="str">
        <f t="shared" si="463"/>
        <v/>
      </c>
      <c r="AW922" s="103"/>
      <c r="BC922" s="3"/>
    </row>
    <row r="923" spans="1:55" s="12" customFormat="1" ht="13.5" customHeight="1" x14ac:dyDescent="0.2">
      <c r="A923" s="163">
        <v>908</v>
      </c>
      <c r="B923" s="7"/>
      <c r="C923" s="7"/>
      <c r="D923" s="120"/>
      <c r="E923" s="7"/>
      <c r="F923" s="7"/>
      <c r="G923" s="219"/>
      <c r="H923" s="7"/>
      <c r="I923" s="7"/>
      <c r="J923" s="9"/>
      <c r="K923" s="843"/>
      <c r="L923" s="838"/>
      <c r="M923" s="428"/>
      <c r="N923" s="429"/>
      <c r="O923" s="430"/>
      <c r="P923" s="422" t="str">
        <f t="shared" si="477"/>
        <v/>
      </c>
      <c r="Q923" s="422" t="str">
        <f t="shared" si="478"/>
        <v/>
      </c>
      <c r="R923" s="423" t="str">
        <f t="shared" si="479"/>
        <v/>
      </c>
      <c r="S923" s="424" t="str">
        <f t="shared" si="480"/>
        <v/>
      </c>
      <c r="T923" s="425" t="str">
        <f t="shared" si="481"/>
        <v/>
      </c>
      <c r="U923" s="425" t="str">
        <f t="shared" si="482"/>
        <v/>
      </c>
      <c r="V923" s="426" t="str">
        <f t="shared" si="483"/>
        <v/>
      </c>
      <c r="W923" s="38"/>
      <c r="X923" s="29" t="str">
        <f t="shared" si="464"/>
        <v/>
      </c>
      <c r="Y923" s="6" t="e">
        <f t="shared" si="465"/>
        <v>#N/A</v>
      </c>
      <c r="Z923" s="6" t="e">
        <f t="shared" si="466"/>
        <v>#N/A</v>
      </c>
      <c r="AA923" s="6" t="e">
        <f t="shared" si="467"/>
        <v>#N/A</v>
      </c>
      <c r="AB923" s="6" t="str">
        <f t="shared" si="468"/>
        <v/>
      </c>
      <c r="AC923" s="10">
        <f t="shared" si="469"/>
        <v>1</v>
      </c>
      <c r="AD923" s="6" t="e">
        <f t="shared" si="484"/>
        <v>#N/A</v>
      </c>
      <c r="AE923" s="6" t="e">
        <f t="shared" si="485"/>
        <v>#N/A</v>
      </c>
      <c r="AF923" s="6" t="e">
        <f t="shared" si="470"/>
        <v>#N/A</v>
      </c>
      <c r="AG923" s="6" t="e">
        <f t="shared" si="486"/>
        <v>#N/A</v>
      </c>
      <c r="AH923" s="11" t="str">
        <f t="shared" si="471"/>
        <v xml:space="preserve"> </v>
      </c>
      <c r="AI923" s="6" t="e">
        <f t="shared" si="487"/>
        <v>#N/A</v>
      </c>
      <c r="AJ923" s="6" t="e">
        <f t="shared" si="472"/>
        <v>#N/A</v>
      </c>
      <c r="AK923" s="6" t="e">
        <f t="shared" si="488"/>
        <v>#N/A</v>
      </c>
      <c r="AL923" s="6" t="e">
        <f t="shared" si="459"/>
        <v>#N/A</v>
      </c>
      <c r="AM923" s="6" t="e">
        <f t="shared" si="473"/>
        <v>#N/A</v>
      </c>
      <c r="AN923" s="6" t="e">
        <f t="shared" si="489"/>
        <v>#N/A</v>
      </c>
      <c r="AO923" s="6" t="e">
        <f t="shared" si="460"/>
        <v>#N/A</v>
      </c>
      <c r="AP923" s="6" t="e">
        <f t="shared" si="461"/>
        <v>#N/A</v>
      </c>
      <c r="AQ923" s="6" t="e">
        <f t="shared" si="462"/>
        <v>#N/A</v>
      </c>
      <c r="AR923" s="6">
        <f t="shared" si="474"/>
        <v>0</v>
      </c>
      <c r="AS923" s="6" t="e">
        <f t="shared" si="490"/>
        <v>#N/A</v>
      </c>
      <c r="AT923" s="6" t="str">
        <f t="shared" si="475"/>
        <v/>
      </c>
      <c r="AU923" s="6" t="str">
        <f t="shared" si="476"/>
        <v/>
      </c>
      <c r="AV923" s="6" t="str">
        <f t="shared" si="463"/>
        <v/>
      </c>
      <c r="AW923" s="103"/>
      <c r="BC923" s="3"/>
    </row>
    <row r="924" spans="1:55" s="12" customFormat="1" ht="13.5" customHeight="1" x14ac:dyDescent="0.2">
      <c r="A924" s="163">
        <v>909</v>
      </c>
      <c r="B924" s="7"/>
      <c r="C924" s="7"/>
      <c r="D924" s="120"/>
      <c r="E924" s="7"/>
      <c r="F924" s="7"/>
      <c r="G924" s="219"/>
      <c r="H924" s="7"/>
      <c r="I924" s="7"/>
      <c r="J924" s="9"/>
      <c r="K924" s="843"/>
      <c r="L924" s="838"/>
      <c r="M924" s="428"/>
      <c r="N924" s="429"/>
      <c r="O924" s="430"/>
      <c r="P924" s="422" t="str">
        <f t="shared" si="477"/>
        <v/>
      </c>
      <c r="Q924" s="422" t="str">
        <f t="shared" si="478"/>
        <v/>
      </c>
      <c r="R924" s="423" t="str">
        <f t="shared" si="479"/>
        <v/>
      </c>
      <c r="S924" s="424" t="str">
        <f t="shared" si="480"/>
        <v/>
      </c>
      <c r="T924" s="425" t="str">
        <f t="shared" si="481"/>
        <v/>
      </c>
      <c r="U924" s="425" t="str">
        <f t="shared" si="482"/>
        <v/>
      </c>
      <c r="V924" s="426" t="str">
        <f t="shared" si="483"/>
        <v/>
      </c>
      <c r="W924" s="38"/>
      <c r="X924" s="29" t="str">
        <f t="shared" si="464"/>
        <v/>
      </c>
      <c r="Y924" s="6" t="e">
        <f t="shared" si="465"/>
        <v>#N/A</v>
      </c>
      <c r="Z924" s="6" t="e">
        <f t="shared" si="466"/>
        <v>#N/A</v>
      </c>
      <c r="AA924" s="6" t="e">
        <f t="shared" si="467"/>
        <v>#N/A</v>
      </c>
      <c r="AB924" s="6" t="str">
        <f t="shared" si="468"/>
        <v/>
      </c>
      <c r="AC924" s="10">
        <f t="shared" si="469"/>
        <v>1</v>
      </c>
      <c r="AD924" s="6" t="e">
        <f t="shared" si="484"/>
        <v>#N/A</v>
      </c>
      <c r="AE924" s="6" t="e">
        <f t="shared" si="485"/>
        <v>#N/A</v>
      </c>
      <c r="AF924" s="6" t="e">
        <f t="shared" si="470"/>
        <v>#N/A</v>
      </c>
      <c r="AG924" s="6" t="e">
        <f t="shared" si="486"/>
        <v>#N/A</v>
      </c>
      <c r="AH924" s="11" t="str">
        <f t="shared" si="471"/>
        <v xml:space="preserve"> </v>
      </c>
      <c r="AI924" s="6" t="e">
        <f t="shared" si="487"/>
        <v>#N/A</v>
      </c>
      <c r="AJ924" s="6" t="e">
        <f t="shared" si="472"/>
        <v>#N/A</v>
      </c>
      <c r="AK924" s="6" t="e">
        <f t="shared" si="488"/>
        <v>#N/A</v>
      </c>
      <c r="AL924" s="6" t="e">
        <f t="shared" si="459"/>
        <v>#N/A</v>
      </c>
      <c r="AM924" s="6" t="e">
        <f t="shared" si="473"/>
        <v>#N/A</v>
      </c>
      <c r="AN924" s="6" t="e">
        <f t="shared" si="489"/>
        <v>#N/A</v>
      </c>
      <c r="AO924" s="6" t="e">
        <f t="shared" si="460"/>
        <v>#N/A</v>
      </c>
      <c r="AP924" s="6" t="e">
        <f t="shared" si="461"/>
        <v>#N/A</v>
      </c>
      <c r="AQ924" s="6" t="e">
        <f t="shared" si="462"/>
        <v>#N/A</v>
      </c>
      <c r="AR924" s="6">
        <f t="shared" si="474"/>
        <v>0</v>
      </c>
      <c r="AS924" s="6" t="e">
        <f t="shared" si="490"/>
        <v>#N/A</v>
      </c>
      <c r="AT924" s="6" t="str">
        <f t="shared" si="475"/>
        <v/>
      </c>
      <c r="AU924" s="6" t="str">
        <f t="shared" si="476"/>
        <v/>
      </c>
      <c r="AV924" s="6" t="str">
        <f t="shared" si="463"/>
        <v/>
      </c>
      <c r="AW924" s="103"/>
      <c r="BC924" s="3"/>
    </row>
    <row r="925" spans="1:55" s="12" customFormat="1" ht="13.5" customHeight="1" x14ac:dyDescent="0.2">
      <c r="A925" s="163">
        <v>910</v>
      </c>
      <c r="B925" s="7"/>
      <c r="C925" s="7"/>
      <c r="D925" s="120"/>
      <c r="E925" s="7"/>
      <c r="F925" s="7"/>
      <c r="G925" s="219"/>
      <c r="H925" s="7"/>
      <c r="I925" s="7"/>
      <c r="J925" s="9"/>
      <c r="K925" s="843"/>
      <c r="L925" s="838"/>
      <c r="M925" s="428"/>
      <c r="N925" s="429"/>
      <c r="O925" s="430"/>
      <c r="P925" s="422" t="str">
        <f t="shared" si="477"/>
        <v/>
      </c>
      <c r="Q925" s="422" t="str">
        <f t="shared" si="478"/>
        <v/>
      </c>
      <c r="R925" s="423" t="str">
        <f t="shared" si="479"/>
        <v/>
      </c>
      <c r="S925" s="424" t="str">
        <f t="shared" si="480"/>
        <v/>
      </c>
      <c r="T925" s="425" t="str">
        <f t="shared" si="481"/>
        <v/>
      </c>
      <c r="U925" s="425" t="str">
        <f t="shared" si="482"/>
        <v/>
      </c>
      <c r="V925" s="426" t="str">
        <f t="shared" si="483"/>
        <v/>
      </c>
      <c r="W925" s="38"/>
      <c r="X925" s="29" t="str">
        <f t="shared" si="464"/>
        <v/>
      </c>
      <c r="Y925" s="6" t="e">
        <f t="shared" si="465"/>
        <v>#N/A</v>
      </c>
      <c r="Z925" s="6" t="e">
        <f t="shared" si="466"/>
        <v>#N/A</v>
      </c>
      <c r="AA925" s="6" t="e">
        <f t="shared" si="467"/>
        <v>#N/A</v>
      </c>
      <c r="AB925" s="6" t="str">
        <f t="shared" si="468"/>
        <v/>
      </c>
      <c r="AC925" s="10">
        <f t="shared" si="469"/>
        <v>1</v>
      </c>
      <c r="AD925" s="6" t="e">
        <f t="shared" si="484"/>
        <v>#N/A</v>
      </c>
      <c r="AE925" s="6" t="e">
        <f t="shared" si="485"/>
        <v>#N/A</v>
      </c>
      <c r="AF925" s="6" t="e">
        <f t="shared" si="470"/>
        <v>#N/A</v>
      </c>
      <c r="AG925" s="6" t="e">
        <f t="shared" si="486"/>
        <v>#N/A</v>
      </c>
      <c r="AH925" s="11" t="str">
        <f t="shared" si="471"/>
        <v xml:space="preserve"> </v>
      </c>
      <c r="AI925" s="6" t="e">
        <f t="shared" si="487"/>
        <v>#N/A</v>
      </c>
      <c r="AJ925" s="6" t="e">
        <f t="shared" si="472"/>
        <v>#N/A</v>
      </c>
      <c r="AK925" s="6" t="e">
        <f t="shared" si="488"/>
        <v>#N/A</v>
      </c>
      <c r="AL925" s="6" t="e">
        <f t="shared" si="459"/>
        <v>#N/A</v>
      </c>
      <c r="AM925" s="6" t="e">
        <f t="shared" si="473"/>
        <v>#N/A</v>
      </c>
      <c r="AN925" s="6" t="e">
        <f t="shared" si="489"/>
        <v>#N/A</v>
      </c>
      <c r="AO925" s="6" t="e">
        <f t="shared" si="460"/>
        <v>#N/A</v>
      </c>
      <c r="AP925" s="6" t="e">
        <f t="shared" si="461"/>
        <v>#N/A</v>
      </c>
      <c r="AQ925" s="6" t="e">
        <f t="shared" si="462"/>
        <v>#N/A</v>
      </c>
      <c r="AR925" s="6">
        <f t="shared" si="474"/>
        <v>0</v>
      </c>
      <c r="AS925" s="6" t="e">
        <f t="shared" si="490"/>
        <v>#N/A</v>
      </c>
      <c r="AT925" s="6" t="str">
        <f t="shared" si="475"/>
        <v/>
      </c>
      <c r="AU925" s="6" t="str">
        <f t="shared" si="476"/>
        <v/>
      </c>
      <c r="AV925" s="6" t="str">
        <f t="shared" si="463"/>
        <v/>
      </c>
      <c r="AW925" s="103"/>
      <c r="BC925" s="3"/>
    </row>
    <row r="926" spans="1:55" s="12" customFormat="1" ht="13.5" customHeight="1" x14ac:dyDescent="0.2">
      <c r="A926" s="163">
        <v>911</v>
      </c>
      <c r="B926" s="7"/>
      <c r="C926" s="7"/>
      <c r="D926" s="120"/>
      <c r="E926" s="7"/>
      <c r="F926" s="7"/>
      <c r="G926" s="219"/>
      <c r="H926" s="7"/>
      <c r="I926" s="7"/>
      <c r="J926" s="9"/>
      <c r="K926" s="843"/>
      <c r="L926" s="838"/>
      <c r="M926" s="428"/>
      <c r="N926" s="429"/>
      <c r="O926" s="430"/>
      <c r="P926" s="422" t="str">
        <f t="shared" si="477"/>
        <v/>
      </c>
      <c r="Q926" s="422" t="str">
        <f t="shared" si="478"/>
        <v/>
      </c>
      <c r="R926" s="423" t="str">
        <f t="shared" si="479"/>
        <v/>
      </c>
      <c r="S926" s="424" t="str">
        <f t="shared" si="480"/>
        <v/>
      </c>
      <c r="T926" s="425" t="str">
        <f t="shared" si="481"/>
        <v/>
      </c>
      <c r="U926" s="425" t="str">
        <f t="shared" si="482"/>
        <v/>
      </c>
      <c r="V926" s="426" t="str">
        <f t="shared" si="483"/>
        <v/>
      </c>
      <c r="W926" s="38"/>
      <c r="X926" s="29" t="str">
        <f t="shared" si="464"/>
        <v/>
      </c>
      <c r="Y926" s="6" t="e">
        <f t="shared" si="465"/>
        <v>#N/A</v>
      </c>
      <c r="Z926" s="6" t="e">
        <f t="shared" si="466"/>
        <v>#N/A</v>
      </c>
      <c r="AA926" s="6" t="e">
        <f t="shared" si="467"/>
        <v>#N/A</v>
      </c>
      <c r="AB926" s="6" t="str">
        <f t="shared" si="468"/>
        <v/>
      </c>
      <c r="AC926" s="10">
        <f t="shared" si="469"/>
        <v>1</v>
      </c>
      <c r="AD926" s="6" t="e">
        <f t="shared" si="484"/>
        <v>#N/A</v>
      </c>
      <c r="AE926" s="6" t="e">
        <f t="shared" si="485"/>
        <v>#N/A</v>
      </c>
      <c r="AF926" s="6" t="e">
        <f t="shared" si="470"/>
        <v>#N/A</v>
      </c>
      <c r="AG926" s="6" t="e">
        <f t="shared" si="486"/>
        <v>#N/A</v>
      </c>
      <c r="AH926" s="11" t="str">
        <f t="shared" si="471"/>
        <v xml:space="preserve"> </v>
      </c>
      <c r="AI926" s="6" t="e">
        <f t="shared" si="487"/>
        <v>#N/A</v>
      </c>
      <c r="AJ926" s="6" t="e">
        <f t="shared" si="472"/>
        <v>#N/A</v>
      </c>
      <c r="AK926" s="6" t="e">
        <f t="shared" si="488"/>
        <v>#N/A</v>
      </c>
      <c r="AL926" s="6" t="e">
        <f t="shared" si="459"/>
        <v>#N/A</v>
      </c>
      <c r="AM926" s="6" t="e">
        <f t="shared" si="473"/>
        <v>#N/A</v>
      </c>
      <c r="AN926" s="6" t="e">
        <f t="shared" si="489"/>
        <v>#N/A</v>
      </c>
      <c r="AO926" s="6" t="e">
        <f t="shared" si="460"/>
        <v>#N/A</v>
      </c>
      <c r="AP926" s="6" t="e">
        <f t="shared" si="461"/>
        <v>#N/A</v>
      </c>
      <c r="AQ926" s="6" t="e">
        <f t="shared" si="462"/>
        <v>#N/A</v>
      </c>
      <c r="AR926" s="6">
        <f t="shared" si="474"/>
        <v>0</v>
      </c>
      <c r="AS926" s="6" t="e">
        <f t="shared" si="490"/>
        <v>#N/A</v>
      </c>
      <c r="AT926" s="6" t="str">
        <f t="shared" si="475"/>
        <v/>
      </c>
      <c r="AU926" s="6" t="str">
        <f t="shared" si="476"/>
        <v/>
      </c>
      <c r="AV926" s="6" t="str">
        <f t="shared" si="463"/>
        <v/>
      </c>
      <c r="AW926" s="103"/>
      <c r="BC926" s="3"/>
    </row>
    <row r="927" spans="1:55" s="12" customFormat="1" ht="13.5" customHeight="1" x14ac:dyDescent="0.2">
      <c r="A927" s="163">
        <v>912</v>
      </c>
      <c r="B927" s="7"/>
      <c r="C927" s="7"/>
      <c r="D927" s="120"/>
      <c r="E927" s="7"/>
      <c r="F927" s="7"/>
      <c r="G927" s="219"/>
      <c r="H927" s="7"/>
      <c r="I927" s="7"/>
      <c r="J927" s="9"/>
      <c r="K927" s="843"/>
      <c r="L927" s="838"/>
      <c r="M927" s="428"/>
      <c r="N927" s="429"/>
      <c r="O927" s="430"/>
      <c r="P927" s="422" t="str">
        <f t="shared" si="477"/>
        <v/>
      </c>
      <c r="Q927" s="422" t="str">
        <f t="shared" si="478"/>
        <v/>
      </c>
      <c r="R927" s="423" t="str">
        <f t="shared" si="479"/>
        <v/>
      </c>
      <c r="S927" s="424" t="str">
        <f t="shared" si="480"/>
        <v/>
      </c>
      <c r="T927" s="425" t="str">
        <f t="shared" si="481"/>
        <v/>
      </c>
      <c r="U927" s="425" t="str">
        <f t="shared" si="482"/>
        <v/>
      </c>
      <c r="V927" s="426" t="str">
        <f t="shared" si="483"/>
        <v/>
      </c>
      <c r="W927" s="38"/>
      <c r="X927" s="29" t="str">
        <f t="shared" si="464"/>
        <v/>
      </c>
      <c r="Y927" s="6" t="e">
        <f t="shared" si="465"/>
        <v>#N/A</v>
      </c>
      <c r="Z927" s="6" t="e">
        <f t="shared" si="466"/>
        <v>#N/A</v>
      </c>
      <c r="AA927" s="6" t="e">
        <f t="shared" si="467"/>
        <v>#N/A</v>
      </c>
      <c r="AB927" s="6" t="str">
        <f t="shared" si="468"/>
        <v/>
      </c>
      <c r="AC927" s="10">
        <f t="shared" si="469"/>
        <v>1</v>
      </c>
      <c r="AD927" s="6" t="e">
        <f t="shared" si="484"/>
        <v>#N/A</v>
      </c>
      <c r="AE927" s="6" t="e">
        <f t="shared" si="485"/>
        <v>#N/A</v>
      </c>
      <c r="AF927" s="6" t="e">
        <f t="shared" si="470"/>
        <v>#N/A</v>
      </c>
      <c r="AG927" s="6" t="e">
        <f t="shared" si="486"/>
        <v>#N/A</v>
      </c>
      <c r="AH927" s="11" t="str">
        <f t="shared" si="471"/>
        <v xml:space="preserve"> </v>
      </c>
      <c r="AI927" s="6" t="e">
        <f t="shared" si="487"/>
        <v>#N/A</v>
      </c>
      <c r="AJ927" s="6" t="e">
        <f t="shared" si="472"/>
        <v>#N/A</v>
      </c>
      <c r="AK927" s="6" t="e">
        <f t="shared" si="488"/>
        <v>#N/A</v>
      </c>
      <c r="AL927" s="6" t="e">
        <f t="shared" si="459"/>
        <v>#N/A</v>
      </c>
      <c r="AM927" s="6" t="e">
        <f t="shared" si="473"/>
        <v>#N/A</v>
      </c>
      <c r="AN927" s="6" t="e">
        <f t="shared" si="489"/>
        <v>#N/A</v>
      </c>
      <c r="AO927" s="6" t="e">
        <f t="shared" si="460"/>
        <v>#N/A</v>
      </c>
      <c r="AP927" s="6" t="e">
        <f t="shared" si="461"/>
        <v>#N/A</v>
      </c>
      <c r="AQ927" s="6" t="e">
        <f t="shared" si="462"/>
        <v>#N/A</v>
      </c>
      <c r="AR927" s="6">
        <f t="shared" si="474"/>
        <v>0</v>
      </c>
      <c r="AS927" s="6" t="e">
        <f t="shared" si="490"/>
        <v>#N/A</v>
      </c>
      <c r="AT927" s="6" t="str">
        <f t="shared" si="475"/>
        <v/>
      </c>
      <c r="AU927" s="6" t="str">
        <f t="shared" si="476"/>
        <v/>
      </c>
      <c r="AV927" s="6" t="str">
        <f t="shared" si="463"/>
        <v/>
      </c>
      <c r="AW927" s="103"/>
      <c r="BC927" s="3"/>
    </row>
    <row r="928" spans="1:55" s="12" customFormat="1" ht="13.5" customHeight="1" x14ac:dyDescent="0.2">
      <c r="A928" s="163">
        <v>913</v>
      </c>
      <c r="B928" s="7"/>
      <c r="C928" s="7"/>
      <c r="D928" s="120"/>
      <c r="E928" s="7"/>
      <c r="F928" s="7"/>
      <c r="G928" s="219"/>
      <c r="H928" s="7"/>
      <c r="I928" s="7"/>
      <c r="J928" s="9"/>
      <c r="K928" s="843"/>
      <c r="L928" s="838"/>
      <c r="M928" s="428"/>
      <c r="N928" s="429"/>
      <c r="O928" s="430"/>
      <c r="P928" s="422" t="str">
        <f t="shared" si="477"/>
        <v/>
      </c>
      <c r="Q928" s="422" t="str">
        <f t="shared" si="478"/>
        <v/>
      </c>
      <c r="R928" s="423" t="str">
        <f t="shared" si="479"/>
        <v/>
      </c>
      <c r="S928" s="424" t="str">
        <f t="shared" si="480"/>
        <v/>
      </c>
      <c r="T928" s="425" t="str">
        <f t="shared" si="481"/>
        <v/>
      </c>
      <c r="U928" s="425" t="str">
        <f t="shared" si="482"/>
        <v/>
      </c>
      <c r="V928" s="426" t="str">
        <f t="shared" si="483"/>
        <v/>
      </c>
      <c r="W928" s="38"/>
      <c r="X928" s="29" t="str">
        <f t="shared" si="464"/>
        <v/>
      </c>
      <c r="Y928" s="6" t="e">
        <f t="shared" si="465"/>
        <v>#N/A</v>
      </c>
      <c r="Z928" s="6" t="e">
        <f t="shared" si="466"/>
        <v>#N/A</v>
      </c>
      <c r="AA928" s="6" t="e">
        <f t="shared" si="467"/>
        <v>#N/A</v>
      </c>
      <c r="AB928" s="6" t="str">
        <f t="shared" si="468"/>
        <v/>
      </c>
      <c r="AC928" s="10">
        <f t="shared" si="469"/>
        <v>1</v>
      </c>
      <c r="AD928" s="6" t="e">
        <f t="shared" si="484"/>
        <v>#N/A</v>
      </c>
      <c r="AE928" s="6" t="e">
        <f t="shared" si="485"/>
        <v>#N/A</v>
      </c>
      <c r="AF928" s="6" t="e">
        <f t="shared" si="470"/>
        <v>#N/A</v>
      </c>
      <c r="AG928" s="6" t="e">
        <f t="shared" si="486"/>
        <v>#N/A</v>
      </c>
      <c r="AH928" s="11" t="str">
        <f t="shared" si="471"/>
        <v xml:space="preserve"> </v>
      </c>
      <c r="AI928" s="6" t="e">
        <f t="shared" si="487"/>
        <v>#N/A</v>
      </c>
      <c r="AJ928" s="6" t="e">
        <f t="shared" si="472"/>
        <v>#N/A</v>
      </c>
      <c r="AK928" s="6" t="e">
        <f t="shared" si="488"/>
        <v>#N/A</v>
      </c>
      <c r="AL928" s="6" t="e">
        <f t="shared" si="459"/>
        <v>#N/A</v>
      </c>
      <c r="AM928" s="6" t="e">
        <f t="shared" si="473"/>
        <v>#N/A</v>
      </c>
      <c r="AN928" s="6" t="e">
        <f t="shared" si="489"/>
        <v>#N/A</v>
      </c>
      <c r="AO928" s="6" t="e">
        <f t="shared" si="460"/>
        <v>#N/A</v>
      </c>
      <c r="AP928" s="6" t="e">
        <f t="shared" si="461"/>
        <v>#N/A</v>
      </c>
      <c r="AQ928" s="6" t="e">
        <f t="shared" si="462"/>
        <v>#N/A</v>
      </c>
      <c r="AR928" s="6">
        <f t="shared" si="474"/>
        <v>0</v>
      </c>
      <c r="AS928" s="6" t="e">
        <f t="shared" si="490"/>
        <v>#N/A</v>
      </c>
      <c r="AT928" s="6" t="str">
        <f t="shared" si="475"/>
        <v/>
      </c>
      <c r="AU928" s="6" t="str">
        <f t="shared" si="476"/>
        <v/>
      </c>
      <c r="AV928" s="6" t="str">
        <f t="shared" si="463"/>
        <v/>
      </c>
      <c r="AW928" s="103"/>
      <c r="BC928" s="3"/>
    </row>
    <row r="929" spans="1:55" s="12" customFormat="1" ht="13.5" customHeight="1" x14ac:dyDescent="0.2">
      <c r="A929" s="163">
        <v>914</v>
      </c>
      <c r="B929" s="7"/>
      <c r="C929" s="7"/>
      <c r="D929" s="120"/>
      <c r="E929" s="7"/>
      <c r="F929" s="7"/>
      <c r="G929" s="219"/>
      <c r="H929" s="7"/>
      <c r="I929" s="7"/>
      <c r="J929" s="9"/>
      <c r="K929" s="843"/>
      <c r="L929" s="838"/>
      <c r="M929" s="428"/>
      <c r="N929" s="429"/>
      <c r="O929" s="430"/>
      <c r="P929" s="422" t="str">
        <f t="shared" si="477"/>
        <v/>
      </c>
      <c r="Q929" s="422" t="str">
        <f t="shared" si="478"/>
        <v/>
      </c>
      <c r="R929" s="423" t="str">
        <f t="shared" si="479"/>
        <v/>
      </c>
      <c r="S929" s="424" t="str">
        <f t="shared" si="480"/>
        <v/>
      </c>
      <c r="T929" s="425" t="str">
        <f t="shared" si="481"/>
        <v/>
      </c>
      <c r="U929" s="425" t="str">
        <f t="shared" si="482"/>
        <v/>
      </c>
      <c r="V929" s="426" t="str">
        <f t="shared" si="483"/>
        <v/>
      </c>
      <c r="W929" s="38"/>
      <c r="X929" s="29" t="str">
        <f t="shared" si="464"/>
        <v/>
      </c>
      <c r="Y929" s="6" t="e">
        <f t="shared" si="465"/>
        <v>#N/A</v>
      </c>
      <c r="Z929" s="6" t="e">
        <f t="shared" si="466"/>
        <v>#N/A</v>
      </c>
      <c r="AA929" s="6" t="e">
        <f t="shared" si="467"/>
        <v>#N/A</v>
      </c>
      <c r="AB929" s="6" t="str">
        <f t="shared" si="468"/>
        <v/>
      </c>
      <c r="AC929" s="10">
        <f t="shared" si="469"/>
        <v>1</v>
      </c>
      <c r="AD929" s="6" t="e">
        <f t="shared" si="484"/>
        <v>#N/A</v>
      </c>
      <c r="AE929" s="6" t="e">
        <f t="shared" si="485"/>
        <v>#N/A</v>
      </c>
      <c r="AF929" s="6" t="e">
        <f t="shared" si="470"/>
        <v>#N/A</v>
      </c>
      <c r="AG929" s="6" t="e">
        <f t="shared" si="486"/>
        <v>#N/A</v>
      </c>
      <c r="AH929" s="11" t="str">
        <f t="shared" si="471"/>
        <v xml:space="preserve"> </v>
      </c>
      <c r="AI929" s="6" t="e">
        <f t="shared" si="487"/>
        <v>#N/A</v>
      </c>
      <c r="AJ929" s="6" t="e">
        <f t="shared" si="472"/>
        <v>#N/A</v>
      </c>
      <c r="AK929" s="6" t="e">
        <f t="shared" si="488"/>
        <v>#N/A</v>
      </c>
      <c r="AL929" s="6" t="e">
        <f t="shared" si="459"/>
        <v>#N/A</v>
      </c>
      <c r="AM929" s="6" t="e">
        <f t="shared" si="473"/>
        <v>#N/A</v>
      </c>
      <c r="AN929" s="6" t="e">
        <f t="shared" si="489"/>
        <v>#N/A</v>
      </c>
      <c r="AO929" s="6" t="e">
        <f t="shared" si="460"/>
        <v>#N/A</v>
      </c>
      <c r="AP929" s="6" t="e">
        <f t="shared" si="461"/>
        <v>#N/A</v>
      </c>
      <c r="AQ929" s="6" t="e">
        <f t="shared" si="462"/>
        <v>#N/A</v>
      </c>
      <c r="AR929" s="6">
        <f t="shared" si="474"/>
        <v>0</v>
      </c>
      <c r="AS929" s="6" t="e">
        <f t="shared" si="490"/>
        <v>#N/A</v>
      </c>
      <c r="AT929" s="6" t="str">
        <f t="shared" si="475"/>
        <v/>
      </c>
      <c r="AU929" s="6" t="str">
        <f t="shared" si="476"/>
        <v/>
      </c>
      <c r="AV929" s="6" t="str">
        <f t="shared" si="463"/>
        <v/>
      </c>
      <c r="AW929" s="103"/>
      <c r="BC929" s="3"/>
    </row>
    <row r="930" spans="1:55" s="12" customFormat="1" ht="13.5" customHeight="1" x14ac:dyDescent="0.2">
      <c r="A930" s="163">
        <v>915</v>
      </c>
      <c r="B930" s="7"/>
      <c r="C930" s="7"/>
      <c r="D930" s="120"/>
      <c r="E930" s="7"/>
      <c r="F930" s="7"/>
      <c r="G930" s="219"/>
      <c r="H930" s="7"/>
      <c r="I930" s="7"/>
      <c r="J930" s="9"/>
      <c r="K930" s="843"/>
      <c r="L930" s="838"/>
      <c r="M930" s="428"/>
      <c r="N930" s="429"/>
      <c r="O930" s="430"/>
      <c r="P930" s="422" t="str">
        <f t="shared" si="477"/>
        <v/>
      </c>
      <c r="Q930" s="422" t="str">
        <f t="shared" si="478"/>
        <v/>
      </c>
      <c r="R930" s="423" t="str">
        <f t="shared" si="479"/>
        <v/>
      </c>
      <c r="S930" s="424" t="str">
        <f t="shared" si="480"/>
        <v/>
      </c>
      <c r="T930" s="425" t="str">
        <f t="shared" si="481"/>
        <v/>
      </c>
      <c r="U930" s="425" t="str">
        <f t="shared" si="482"/>
        <v/>
      </c>
      <c r="V930" s="426" t="str">
        <f t="shared" si="483"/>
        <v/>
      </c>
      <c r="W930" s="38"/>
      <c r="X930" s="29" t="str">
        <f t="shared" si="464"/>
        <v/>
      </c>
      <c r="Y930" s="6" t="e">
        <f t="shared" si="465"/>
        <v>#N/A</v>
      </c>
      <c r="Z930" s="6" t="e">
        <f t="shared" si="466"/>
        <v>#N/A</v>
      </c>
      <c r="AA930" s="6" t="e">
        <f t="shared" si="467"/>
        <v>#N/A</v>
      </c>
      <c r="AB930" s="6" t="str">
        <f t="shared" si="468"/>
        <v/>
      </c>
      <c r="AC930" s="10">
        <f t="shared" si="469"/>
        <v>1</v>
      </c>
      <c r="AD930" s="6" t="e">
        <f t="shared" si="484"/>
        <v>#N/A</v>
      </c>
      <c r="AE930" s="6" t="e">
        <f t="shared" si="485"/>
        <v>#N/A</v>
      </c>
      <c r="AF930" s="6" t="e">
        <f t="shared" si="470"/>
        <v>#N/A</v>
      </c>
      <c r="AG930" s="6" t="e">
        <f t="shared" si="486"/>
        <v>#N/A</v>
      </c>
      <c r="AH930" s="11" t="str">
        <f t="shared" si="471"/>
        <v xml:space="preserve"> </v>
      </c>
      <c r="AI930" s="6" t="e">
        <f t="shared" si="487"/>
        <v>#N/A</v>
      </c>
      <c r="AJ930" s="6" t="e">
        <f t="shared" si="472"/>
        <v>#N/A</v>
      </c>
      <c r="AK930" s="6" t="e">
        <f t="shared" si="488"/>
        <v>#N/A</v>
      </c>
      <c r="AL930" s="6" t="e">
        <f t="shared" si="459"/>
        <v>#N/A</v>
      </c>
      <c r="AM930" s="6" t="e">
        <f t="shared" si="473"/>
        <v>#N/A</v>
      </c>
      <c r="AN930" s="6" t="e">
        <f t="shared" si="489"/>
        <v>#N/A</v>
      </c>
      <c r="AO930" s="6" t="e">
        <f t="shared" si="460"/>
        <v>#N/A</v>
      </c>
      <c r="AP930" s="6" t="e">
        <f t="shared" si="461"/>
        <v>#N/A</v>
      </c>
      <c r="AQ930" s="6" t="e">
        <f t="shared" si="462"/>
        <v>#N/A</v>
      </c>
      <c r="AR930" s="6">
        <f t="shared" si="474"/>
        <v>0</v>
      </c>
      <c r="AS930" s="6" t="e">
        <f t="shared" si="490"/>
        <v>#N/A</v>
      </c>
      <c r="AT930" s="6" t="str">
        <f t="shared" si="475"/>
        <v/>
      </c>
      <c r="AU930" s="6" t="str">
        <f t="shared" si="476"/>
        <v/>
      </c>
      <c r="AV930" s="6" t="str">
        <f t="shared" si="463"/>
        <v/>
      </c>
      <c r="AW930" s="103"/>
      <c r="BC930" s="3"/>
    </row>
    <row r="931" spans="1:55" s="12" customFormat="1" ht="13.5" customHeight="1" x14ac:dyDescent="0.2">
      <c r="A931" s="163">
        <v>916</v>
      </c>
      <c r="B931" s="7"/>
      <c r="C931" s="7"/>
      <c r="D931" s="120"/>
      <c r="E931" s="7"/>
      <c r="F931" s="7"/>
      <c r="G931" s="219"/>
      <c r="H931" s="7"/>
      <c r="I931" s="7"/>
      <c r="J931" s="9"/>
      <c r="K931" s="843"/>
      <c r="L931" s="838"/>
      <c r="M931" s="428"/>
      <c r="N931" s="429"/>
      <c r="O931" s="430"/>
      <c r="P931" s="422" t="str">
        <f t="shared" si="477"/>
        <v/>
      </c>
      <c r="Q931" s="422" t="str">
        <f t="shared" si="478"/>
        <v/>
      </c>
      <c r="R931" s="423" t="str">
        <f t="shared" si="479"/>
        <v/>
      </c>
      <c r="S931" s="424" t="str">
        <f t="shared" si="480"/>
        <v/>
      </c>
      <c r="T931" s="425" t="str">
        <f t="shared" si="481"/>
        <v/>
      </c>
      <c r="U931" s="425" t="str">
        <f t="shared" si="482"/>
        <v/>
      </c>
      <c r="V931" s="426" t="str">
        <f t="shared" si="483"/>
        <v/>
      </c>
      <c r="W931" s="38"/>
      <c r="X931" s="29" t="str">
        <f t="shared" si="464"/>
        <v/>
      </c>
      <c r="Y931" s="6" t="e">
        <f t="shared" si="465"/>
        <v>#N/A</v>
      </c>
      <c r="Z931" s="6" t="e">
        <f t="shared" si="466"/>
        <v>#N/A</v>
      </c>
      <c r="AA931" s="6" t="e">
        <f t="shared" si="467"/>
        <v>#N/A</v>
      </c>
      <c r="AB931" s="6" t="str">
        <f t="shared" si="468"/>
        <v/>
      </c>
      <c r="AC931" s="10">
        <f t="shared" si="469"/>
        <v>1</v>
      </c>
      <c r="AD931" s="6" t="e">
        <f t="shared" si="484"/>
        <v>#N/A</v>
      </c>
      <c r="AE931" s="6" t="e">
        <f t="shared" si="485"/>
        <v>#N/A</v>
      </c>
      <c r="AF931" s="6" t="e">
        <f t="shared" si="470"/>
        <v>#N/A</v>
      </c>
      <c r="AG931" s="6" t="e">
        <f t="shared" si="486"/>
        <v>#N/A</v>
      </c>
      <c r="AH931" s="11" t="str">
        <f t="shared" si="471"/>
        <v xml:space="preserve"> </v>
      </c>
      <c r="AI931" s="6" t="e">
        <f t="shared" si="487"/>
        <v>#N/A</v>
      </c>
      <c r="AJ931" s="6" t="e">
        <f t="shared" si="472"/>
        <v>#N/A</v>
      </c>
      <c r="AK931" s="6" t="e">
        <f t="shared" si="488"/>
        <v>#N/A</v>
      </c>
      <c r="AL931" s="6" t="e">
        <f t="shared" si="459"/>
        <v>#N/A</v>
      </c>
      <c r="AM931" s="6" t="e">
        <f t="shared" si="473"/>
        <v>#N/A</v>
      </c>
      <c r="AN931" s="6" t="e">
        <f t="shared" si="489"/>
        <v>#N/A</v>
      </c>
      <c r="AO931" s="6" t="e">
        <f t="shared" si="460"/>
        <v>#N/A</v>
      </c>
      <c r="AP931" s="6" t="e">
        <f t="shared" si="461"/>
        <v>#N/A</v>
      </c>
      <c r="AQ931" s="6" t="e">
        <f t="shared" si="462"/>
        <v>#N/A</v>
      </c>
      <c r="AR931" s="6">
        <f t="shared" si="474"/>
        <v>0</v>
      </c>
      <c r="AS931" s="6" t="e">
        <f t="shared" si="490"/>
        <v>#N/A</v>
      </c>
      <c r="AT931" s="6" t="str">
        <f t="shared" si="475"/>
        <v/>
      </c>
      <c r="AU931" s="6" t="str">
        <f t="shared" si="476"/>
        <v/>
      </c>
      <c r="AV931" s="6" t="str">
        <f t="shared" si="463"/>
        <v/>
      </c>
      <c r="AW931" s="103"/>
      <c r="BC931" s="3"/>
    </row>
    <row r="932" spans="1:55" s="12" customFormat="1" ht="13.5" customHeight="1" x14ac:dyDescent="0.2">
      <c r="A932" s="163">
        <v>917</v>
      </c>
      <c r="B932" s="7"/>
      <c r="C932" s="7"/>
      <c r="D932" s="120"/>
      <c r="E932" s="7"/>
      <c r="F932" s="7"/>
      <c r="G932" s="219"/>
      <c r="H932" s="7"/>
      <c r="I932" s="7"/>
      <c r="J932" s="9"/>
      <c r="K932" s="843"/>
      <c r="L932" s="838"/>
      <c r="M932" s="428"/>
      <c r="N932" s="429"/>
      <c r="O932" s="430"/>
      <c r="P932" s="422" t="str">
        <f t="shared" si="477"/>
        <v/>
      </c>
      <c r="Q932" s="422" t="str">
        <f t="shared" si="478"/>
        <v/>
      </c>
      <c r="R932" s="423" t="str">
        <f t="shared" si="479"/>
        <v/>
      </c>
      <c r="S932" s="424" t="str">
        <f t="shared" si="480"/>
        <v/>
      </c>
      <c r="T932" s="425" t="str">
        <f t="shared" si="481"/>
        <v/>
      </c>
      <c r="U932" s="425" t="str">
        <f t="shared" si="482"/>
        <v/>
      </c>
      <c r="V932" s="426" t="str">
        <f t="shared" si="483"/>
        <v/>
      </c>
      <c r="W932" s="38"/>
      <c r="X932" s="29" t="str">
        <f t="shared" si="464"/>
        <v/>
      </c>
      <c r="Y932" s="6" t="e">
        <f t="shared" si="465"/>
        <v>#N/A</v>
      </c>
      <c r="Z932" s="6" t="e">
        <f t="shared" si="466"/>
        <v>#N/A</v>
      </c>
      <c r="AA932" s="6" t="e">
        <f t="shared" si="467"/>
        <v>#N/A</v>
      </c>
      <c r="AB932" s="6" t="str">
        <f t="shared" si="468"/>
        <v/>
      </c>
      <c r="AC932" s="10">
        <f t="shared" si="469"/>
        <v>1</v>
      </c>
      <c r="AD932" s="6" t="e">
        <f t="shared" si="484"/>
        <v>#N/A</v>
      </c>
      <c r="AE932" s="6" t="e">
        <f t="shared" si="485"/>
        <v>#N/A</v>
      </c>
      <c r="AF932" s="6" t="e">
        <f t="shared" si="470"/>
        <v>#N/A</v>
      </c>
      <c r="AG932" s="6" t="e">
        <f t="shared" si="486"/>
        <v>#N/A</v>
      </c>
      <c r="AH932" s="11" t="str">
        <f t="shared" si="471"/>
        <v xml:space="preserve"> </v>
      </c>
      <c r="AI932" s="6" t="e">
        <f t="shared" si="487"/>
        <v>#N/A</v>
      </c>
      <c r="AJ932" s="6" t="e">
        <f t="shared" si="472"/>
        <v>#N/A</v>
      </c>
      <c r="AK932" s="6" t="e">
        <f t="shared" si="488"/>
        <v>#N/A</v>
      </c>
      <c r="AL932" s="6" t="e">
        <f t="shared" si="459"/>
        <v>#N/A</v>
      </c>
      <c r="AM932" s="6" t="e">
        <f t="shared" si="473"/>
        <v>#N/A</v>
      </c>
      <c r="AN932" s="6" t="e">
        <f t="shared" si="489"/>
        <v>#N/A</v>
      </c>
      <c r="AO932" s="6" t="e">
        <f t="shared" si="460"/>
        <v>#N/A</v>
      </c>
      <c r="AP932" s="6" t="e">
        <f t="shared" si="461"/>
        <v>#N/A</v>
      </c>
      <c r="AQ932" s="6" t="e">
        <f t="shared" si="462"/>
        <v>#N/A</v>
      </c>
      <c r="AR932" s="6">
        <f t="shared" si="474"/>
        <v>0</v>
      </c>
      <c r="AS932" s="6" t="e">
        <f t="shared" si="490"/>
        <v>#N/A</v>
      </c>
      <c r="AT932" s="6" t="str">
        <f t="shared" si="475"/>
        <v/>
      </c>
      <c r="AU932" s="6" t="str">
        <f t="shared" si="476"/>
        <v/>
      </c>
      <c r="AV932" s="6" t="str">
        <f t="shared" si="463"/>
        <v/>
      </c>
      <c r="AW932" s="103"/>
      <c r="BC932" s="3"/>
    </row>
    <row r="933" spans="1:55" s="12" customFormat="1" ht="13.5" customHeight="1" x14ac:dyDescent="0.2">
      <c r="A933" s="163">
        <v>918</v>
      </c>
      <c r="B933" s="7"/>
      <c r="C933" s="7"/>
      <c r="D933" s="120"/>
      <c r="E933" s="7"/>
      <c r="F933" s="7"/>
      <c r="G933" s="219"/>
      <c r="H933" s="7"/>
      <c r="I933" s="7"/>
      <c r="J933" s="9"/>
      <c r="K933" s="843"/>
      <c r="L933" s="838"/>
      <c r="M933" s="428"/>
      <c r="N933" s="429"/>
      <c r="O933" s="430"/>
      <c r="P933" s="422" t="str">
        <f t="shared" si="477"/>
        <v/>
      </c>
      <c r="Q933" s="422" t="str">
        <f t="shared" si="478"/>
        <v/>
      </c>
      <c r="R933" s="423" t="str">
        <f t="shared" si="479"/>
        <v/>
      </c>
      <c r="S933" s="424" t="str">
        <f t="shared" si="480"/>
        <v/>
      </c>
      <c r="T933" s="425" t="str">
        <f t="shared" si="481"/>
        <v/>
      </c>
      <c r="U933" s="425" t="str">
        <f t="shared" si="482"/>
        <v/>
      </c>
      <c r="V933" s="426" t="str">
        <f t="shared" si="483"/>
        <v/>
      </c>
      <c r="W933" s="38"/>
      <c r="X933" s="29" t="str">
        <f t="shared" si="464"/>
        <v/>
      </c>
      <c r="Y933" s="6" t="e">
        <f t="shared" si="465"/>
        <v>#N/A</v>
      </c>
      <c r="Z933" s="6" t="e">
        <f t="shared" si="466"/>
        <v>#N/A</v>
      </c>
      <c r="AA933" s="6" t="e">
        <f t="shared" si="467"/>
        <v>#N/A</v>
      </c>
      <c r="AB933" s="6" t="str">
        <f t="shared" si="468"/>
        <v/>
      </c>
      <c r="AC933" s="10">
        <f t="shared" si="469"/>
        <v>1</v>
      </c>
      <c r="AD933" s="6" t="e">
        <f t="shared" si="484"/>
        <v>#N/A</v>
      </c>
      <c r="AE933" s="6" t="e">
        <f t="shared" si="485"/>
        <v>#N/A</v>
      </c>
      <c r="AF933" s="6" t="e">
        <f t="shared" si="470"/>
        <v>#N/A</v>
      </c>
      <c r="AG933" s="6" t="e">
        <f t="shared" si="486"/>
        <v>#N/A</v>
      </c>
      <c r="AH933" s="11" t="str">
        <f t="shared" si="471"/>
        <v xml:space="preserve"> </v>
      </c>
      <c r="AI933" s="6" t="e">
        <f t="shared" si="487"/>
        <v>#N/A</v>
      </c>
      <c r="AJ933" s="6" t="e">
        <f t="shared" si="472"/>
        <v>#N/A</v>
      </c>
      <c r="AK933" s="6" t="e">
        <f t="shared" si="488"/>
        <v>#N/A</v>
      </c>
      <c r="AL933" s="6" t="e">
        <f t="shared" si="459"/>
        <v>#N/A</v>
      </c>
      <c r="AM933" s="6" t="e">
        <f t="shared" si="473"/>
        <v>#N/A</v>
      </c>
      <c r="AN933" s="6" t="e">
        <f t="shared" si="489"/>
        <v>#N/A</v>
      </c>
      <c r="AO933" s="6" t="e">
        <f t="shared" si="460"/>
        <v>#N/A</v>
      </c>
      <c r="AP933" s="6" t="e">
        <f t="shared" si="461"/>
        <v>#N/A</v>
      </c>
      <c r="AQ933" s="6" t="e">
        <f t="shared" si="462"/>
        <v>#N/A</v>
      </c>
      <c r="AR933" s="6">
        <f t="shared" si="474"/>
        <v>0</v>
      </c>
      <c r="AS933" s="6" t="e">
        <f t="shared" si="490"/>
        <v>#N/A</v>
      </c>
      <c r="AT933" s="6" t="str">
        <f t="shared" si="475"/>
        <v/>
      </c>
      <c r="AU933" s="6" t="str">
        <f t="shared" si="476"/>
        <v/>
      </c>
      <c r="AV933" s="6" t="str">
        <f t="shared" si="463"/>
        <v/>
      </c>
      <c r="AW933" s="103"/>
      <c r="BC933" s="3"/>
    </row>
    <row r="934" spans="1:55" s="12" customFormat="1" ht="13.5" customHeight="1" x14ac:dyDescent="0.2">
      <c r="A934" s="163">
        <v>919</v>
      </c>
      <c r="B934" s="7"/>
      <c r="C934" s="7"/>
      <c r="D934" s="120"/>
      <c r="E934" s="7"/>
      <c r="F934" s="7"/>
      <c r="G934" s="219"/>
      <c r="H934" s="7"/>
      <c r="I934" s="7"/>
      <c r="J934" s="9"/>
      <c r="K934" s="843"/>
      <c r="L934" s="838"/>
      <c r="M934" s="428"/>
      <c r="N934" s="429"/>
      <c r="O934" s="430"/>
      <c r="P934" s="422" t="str">
        <f t="shared" si="477"/>
        <v/>
      </c>
      <c r="Q934" s="422" t="str">
        <f t="shared" si="478"/>
        <v/>
      </c>
      <c r="R934" s="423" t="str">
        <f t="shared" si="479"/>
        <v/>
      </c>
      <c r="S934" s="424" t="str">
        <f t="shared" si="480"/>
        <v/>
      </c>
      <c r="T934" s="425" t="str">
        <f t="shared" si="481"/>
        <v/>
      </c>
      <c r="U934" s="425" t="str">
        <f t="shared" si="482"/>
        <v/>
      </c>
      <c r="V934" s="426" t="str">
        <f t="shared" si="483"/>
        <v/>
      </c>
      <c r="W934" s="38"/>
      <c r="X934" s="29" t="str">
        <f t="shared" si="464"/>
        <v/>
      </c>
      <c r="Y934" s="6" t="e">
        <f t="shared" si="465"/>
        <v>#N/A</v>
      </c>
      <c r="Z934" s="6" t="e">
        <f t="shared" si="466"/>
        <v>#N/A</v>
      </c>
      <c r="AA934" s="6" t="e">
        <f t="shared" si="467"/>
        <v>#N/A</v>
      </c>
      <c r="AB934" s="6" t="str">
        <f t="shared" si="468"/>
        <v/>
      </c>
      <c r="AC934" s="10">
        <f t="shared" si="469"/>
        <v>1</v>
      </c>
      <c r="AD934" s="6" t="e">
        <f t="shared" si="484"/>
        <v>#N/A</v>
      </c>
      <c r="AE934" s="6" t="e">
        <f t="shared" si="485"/>
        <v>#N/A</v>
      </c>
      <c r="AF934" s="6" t="e">
        <f t="shared" si="470"/>
        <v>#N/A</v>
      </c>
      <c r="AG934" s="6" t="e">
        <f t="shared" si="486"/>
        <v>#N/A</v>
      </c>
      <c r="AH934" s="11" t="str">
        <f t="shared" si="471"/>
        <v xml:space="preserve"> </v>
      </c>
      <c r="AI934" s="6" t="e">
        <f t="shared" si="487"/>
        <v>#N/A</v>
      </c>
      <c r="AJ934" s="6" t="e">
        <f t="shared" si="472"/>
        <v>#N/A</v>
      </c>
      <c r="AK934" s="6" t="e">
        <f t="shared" si="488"/>
        <v>#N/A</v>
      </c>
      <c r="AL934" s="6" t="e">
        <f t="shared" si="459"/>
        <v>#N/A</v>
      </c>
      <c r="AM934" s="6" t="e">
        <f t="shared" si="473"/>
        <v>#N/A</v>
      </c>
      <c r="AN934" s="6" t="e">
        <f t="shared" si="489"/>
        <v>#N/A</v>
      </c>
      <c r="AO934" s="6" t="e">
        <f t="shared" si="460"/>
        <v>#N/A</v>
      </c>
      <c r="AP934" s="6" t="e">
        <f t="shared" si="461"/>
        <v>#N/A</v>
      </c>
      <c r="AQ934" s="6" t="e">
        <f t="shared" si="462"/>
        <v>#N/A</v>
      </c>
      <c r="AR934" s="6">
        <f t="shared" si="474"/>
        <v>0</v>
      </c>
      <c r="AS934" s="6" t="e">
        <f t="shared" si="490"/>
        <v>#N/A</v>
      </c>
      <c r="AT934" s="6" t="str">
        <f t="shared" si="475"/>
        <v/>
      </c>
      <c r="AU934" s="6" t="str">
        <f t="shared" si="476"/>
        <v/>
      </c>
      <c r="AV934" s="6" t="str">
        <f t="shared" si="463"/>
        <v/>
      </c>
      <c r="AW934" s="103"/>
      <c r="BC934" s="3"/>
    </row>
    <row r="935" spans="1:55" s="12" customFormat="1" ht="13.5" customHeight="1" x14ac:dyDescent="0.2">
      <c r="A935" s="163">
        <v>920</v>
      </c>
      <c r="B935" s="7"/>
      <c r="C935" s="7"/>
      <c r="D935" s="120"/>
      <c r="E935" s="7"/>
      <c r="F935" s="7"/>
      <c r="G935" s="219"/>
      <c r="H935" s="7"/>
      <c r="I935" s="7"/>
      <c r="J935" s="9"/>
      <c r="K935" s="843"/>
      <c r="L935" s="838"/>
      <c r="M935" s="428"/>
      <c r="N935" s="429"/>
      <c r="O935" s="430"/>
      <c r="P935" s="422" t="str">
        <f t="shared" si="477"/>
        <v/>
      </c>
      <c r="Q935" s="422" t="str">
        <f t="shared" si="478"/>
        <v/>
      </c>
      <c r="R935" s="423" t="str">
        <f t="shared" si="479"/>
        <v/>
      </c>
      <c r="S935" s="424" t="str">
        <f t="shared" si="480"/>
        <v/>
      </c>
      <c r="T935" s="425" t="str">
        <f t="shared" si="481"/>
        <v/>
      </c>
      <c r="U935" s="425" t="str">
        <f t="shared" si="482"/>
        <v/>
      </c>
      <c r="V935" s="426" t="str">
        <f t="shared" si="483"/>
        <v/>
      </c>
      <c r="W935" s="38"/>
      <c r="X935" s="29" t="str">
        <f t="shared" si="464"/>
        <v/>
      </c>
      <c r="Y935" s="6" t="e">
        <f t="shared" si="465"/>
        <v>#N/A</v>
      </c>
      <c r="Z935" s="6" t="e">
        <f t="shared" si="466"/>
        <v>#N/A</v>
      </c>
      <c r="AA935" s="6" t="e">
        <f t="shared" si="467"/>
        <v>#N/A</v>
      </c>
      <c r="AB935" s="6" t="str">
        <f t="shared" si="468"/>
        <v/>
      </c>
      <c r="AC935" s="10">
        <f t="shared" si="469"/>
        <v>1</v>
      </c>
      <c r="AD935" s="6" t="e">
        <f t="shared" si="484"/>
        <v>#N/A</v>
      </c>
      <c r="AE935" s="6" t="e">
        <f t="shared" si="485"/>
        <v>#N/A</v>
      </c>
      <c r="AF935" s="6" t="e">
        <f t="shared" si="470"/>
        <v>#N/A</v>
      </c>
      <c r="AG935" s="6" t="e">
        <f t="shared" si="486"/>
        <v>#N/A</v>
      </c>
      <c r="AH935" s="11" t="str">
        <f t="shared" si="471"/>
        <v xml:space="preserve"> </v>
      </c>
      <c r="AI935" s="6" t="e">
        <f t="shared" si="487"/>
        <v>#N/A</v>
      </c>
      <c r="AJ935" s="6" t="e">
        <f t="shared" si="472"/>
        <v>#N/A</v>
      </c>
      <c r="AK935" s="6" t="e">
        <f t="shared" si="488"/>
        <v>#N/A</v>
      </c>
      <c r="AL935" s="6" t="e">
        <f t="shared" si="459"/>
        <v>#N/A</v>
      </c>
      <c r="AM935" s="6" t="e">
        <f t="shared" si="473"/>
        <v>#N/A</v>
      </c>
      <c r="AN935" s="6" t="e">
        <f t="shared" si="489"/>
        <v>#N/A</v>
      </c>
      <c r="AO935" s="6" t="e">
        <f t="shared" si="460"/>
        <v>#N/A</v>
      </c>
      <c r="AP935" s="6" t="e">
        <f t="shared" si="461"/>
        <v>#N/A</v>
      </c>
      <c r="AQ935" s="6" t="e">
        <f t="shared" si="462"/>
        <v>#N/A</v>
      </c>
      <c r="AR935" s="6">
        <f t="shared" si="474"/>
        <v>0</v>
      </c>
      <c r="AS935" s="6" t="e">
        <f t="shared" si="490"/>
        <v>#N/A</v>
      </c>
      <c r="AT935" s="6" t="str">
        <f t="shared" si="475"/>
        <v/>
      </c>
      <c r="AU935" s="6" t="str">
        <f t="shared" si="476"/>
        <v/>
      </c>
      <c r="AV935" s="6" t="str">
        <f t="shared" si="463"/>
        <v/>
      </c>
      <c r="AW935" s="103"/>
      <c r="BC935" s="3"/>
    </row>
    <row r="936" spans="1:55" s="12" customFormat="1" ht="13.5" customHeight="1" x14ac:dyDescent="0.2">
      <c r="A936" s="163">
        <v>921</v>
      </c>
      <c r="B936" s="7"/>
      <c r="C936" s="7"/>
      <c r="D936" s="120"/>
      <c r="E936" s="7"/>
      <c r="F936" s="7"/>
      <c r="G936" s="219"/>
      <c r="H936" s="7"/>
      <c r="I936" s="7"/>
      <c r="J936" s="9"/>
      <c r="K936" s="843"/>
      <c r="L936" s="838"/>
      <c r="M936" s="428"/>
      <c r="N936" s="429"/>
      <c r="O936" s="430"/>
      <c r="P936" s="422" t="str">
        <f t="shared" si="477"/>
        <v/>
      </c>
      <c r="Q936" s="422" t="str">
        <f t="shared" si="478"/>
        <v/>
      </c>
      <c r="R936" s="423" t="str">
        <f t="shared" si="479"/>
        <v/>
      </c>
      <c r="S936" s="424" t="str">
        <f t="shared" si="480"/>
        <v/>
      </c>
      <c r="T936" s="425" t="str">
        <f t="shared" si="481"/>
        <v/>
      </c>
      <c r="U936" s="425" t="str">
        <f t="shared" si="482"/>
        <v/>
      </c>
      <c r="V936" s="426" t="str">
        <f t="shared" si="483"/>
        <v/>
      </c>
      <c r="W936" s="38"/>
      <c r="X936" s="29" t="str">
        <f t="shared" si="464"/>
        <v/>
      </c>
      <c r="Y936" s="6" t="e">
        <f t="shared" si="465"/>
        <v>#N/A</v>
      </c>
      <c r="Z936" s="6" t="e">
        <f t="shared" si="466"/>
        <v>#N/A</v>
      </c>
      <c r="AA936" s="6" t="e">
        <f t="shared" si="467"/>
        <v>#N/A</v>
      </c>
      <c r="AB936" s="6" t="str">
        <f t="shared" si="468"/>
        <v/>
      </c>
      <c r="AC936" s="10">
        <f t="shared" si="469"/>
        <v>1</v>
      </c>
      <c r="AD936" s="6" t="e">
        <f t="shared" si="484"/>
        <v>#N/A</v>
      </c>
      <c r="AE936" s="6" t="e">
        <f t="shared" si="485"/>
        <v>#N/A</v>
      </c>
      <c r="AF936" s="6" t="e">
        <f t="shared" si="470"/>
        <v>#N/A</v>
      </c>
      <c r="AG936" s="6" t="e">
        <f t="shared" si="486"/>
        <v>#N/A</v>
      </c>
      <c r="AH936" s="11" t="str">
        <f t="shared" si="471"/>
        <v xml:space="preserve"> </v>
      </c>
      <c r="AI936" s="6" t="e">
        <f t="shared" si="487"/>
        <v>#N/A</v>
      </c>
      <c r="AJ936" s="6" t="e">
        <f t="shared" si="472"/>
        <v>#N/A</v>
      </c>
      <c r="AK936" s="6" t="e">
        <f t="shared" si="488"/>
        <v>#N/A</v>
      </c>
      <c r="AL936" s="6" t="e">
        <f t="shared" si="459"/>
        <v>#N/A</v>
      </c>
      <c r="AM936" s="6" t="e">
        <f t="shared" si="473"/>
        <v>#N/A</v>
      </c>
      <c r="AN936" s="6" t="e">
        <f t="shared" si="489"/>
        <v>#N/A</v>
      </c>
      <c r="AO936" s="6" t="e">
        <f t="shared" si="460"/>
        <v>#N/A</v>
      </c>
      <c r="AP936" s="6" t="e">
        <f t="shared" si="461"/>
        <v>#N/A</v>
      </c>
      <c r="AQ936" s="6" t="e">
        <f t="shared" si="462"/>
        <v>#N/A</v>
      </c>
      <c r="AR936" s="6">
        <f t="shared" si="474"/>
        <v>0</v>
      </c>
      <c r="AS936" s="6" t="e">
        <f t="shared" si="490"/>
        <v>#N/A</v>
      </c>
      <c r="AT936" s="6" t="str">
        <f t="shared" si="475"/>
        <v/>
      </c>
      <c r="AU936" s="6" t="str">
        <f t="shared" si="476"/>
        <v/>
      </c>
      <c r="AV936" s="6" t="str">
        <f t="shared" si="463"/>
        <v/>
      </c>
      <c r="AW936" s="103"/>
      <c r="BC936" s="3"/>
    </row>
    <row r="937" spans="1:55" s="12" customFormat="1" ht="13.5" customHeight="1" x14ac:dyDescent="0.2">
      <c r="A937" s="163">
        <v>922</v>
      </c>
      <c r="B937" s="7"/>
      <c r="C937" s="7"/>
      <c r="D937" s="120"/>
      <c r="E937" s="7"/>
      <c r="F937" s="7"/>
      <c r="G937" s="219"/>
      <c r="H937" s="7"/>
      <c r="I937" s="7"/>
      <c r="J937" s="9"/>
      <c r="K937" s="843"/>
      <c r="L937" s="838"/>
      <c r="M937" s="428"/>
      <c r="N937" s="429"/>
      <c r="O937" s="430"/>
      <c r="P937" s="422" t="str">
        <f t="shared" si="477"/>
        <v/>
      </c>
      <c r="Q937" s="422" t="str">
        <f t="shared" si="478"/>
        <v/>
      </c>
      <c r="R937" s="423" t="str">
        <f t="shared" si="479"/>
        <v/>
      </c>
      <c r="S937" s="424" t="str">
        <f t="shared" si="480"/>
        <v/>
      </c>
      <c r="T937" s="425" t="str">
        <f t="shared" si="481"/>
        <v/>
      </c>
      <c r="U937" s="425" t="str">
        <f t="shared" si="482"/>
        <v/>
      </c>
      <c r="V937" s="426" t="str">
        <f t="shared" si="483"/>
        <v/>
      </c>
      <c r="W937" s="38"/>
      <c r="X937" s="29" t="str">
        <f t="shared" si="464"/>
        <v/>
      </c>
      <c r="Y937" s="6" t="e">
        <f t="shared" si="465"/>
        <v>#N/A</v>
      </c>
      <c r="Z937" s="6" t="e">
        <f t="shared" si="466"/>
        <v>#N/A</v>
      </c>
      <c r="AA937" s="6" t="e">
        <f t="shared" si="467"/>
        <v>#N/A</v>
      </c>
      <c r="AB937" s="6" t="str">
        <f t="shared" si="468"/>
        <v/>
      </c>
      <c r="AC937" s="10">
        <f t="shared" si="469"/>
        <v>1</v>
      </c>
      <c r="AD937" s="6" t="e">
        <f t="shared" si="484"/>
        <v>#N/A</v>
      </c>
      <c r="AE937" s="6" t="e">
        <f t="shared" si="485"/>
        <v>#N/A</v>
      </c>
      <c r="AF937" s="6" t="e">
        <f t="shared" si="470"/>
        <v>#N/A</v>
      </c>
      <c r="AG937" s="6" t="e">
        <f t="shared" si="486"/>
        <v>#N/A</v>
      </c>
      <c r="AH937" s="11" t="str">
        <f t="shared" si="471"/>
        <v xml:space="preserve"> </v>
      </c>
      <c r="AI937" s="6" t="e">
        <f t="shared" si="487"/>
        <v>#N/A</v>
      </c>
      <c r="AJ937" s="6" t="e">
        <f t="shared" si="472"/>
        <v>#N/A</v>
      </c>
      <c r="AK937" s="6" t="e">
        <f t="shared" si="488"/>
        <v>#N/A</v>
      </c>
      <c r="AL937" s="6" t="e">
        <f t="shared" si="459"/>
        <v>#N/A</v>
      </c>
      <c r="AM937" s="6" t="e">
        <f t="shared" si="473"/>
        <v>#N/A</v>
      </c>
      <c r="AN937" s="6" t="e">
        <f t="shared" si="489"/>
        <v>#N/A</v>
      </c>
      <c r="AO937" s="6" t="e">
        <f t="shared" si="460"/>
        <v>#N/A</v>
      </c>
      <c r="AP937" s="6" t="e">
        <f t="shared" si="461"/>
        <v>#N/A</v>
      </c>
      <c r="AQ937" s="6" t="e">
        <f t="shared" si="462"/>
        <v>#N/A</v>
      </c>
      <c r="AR937" s="6">
        <f t="shared" si="474"/>
        <v>0</v>
      </c>
      <c r="AS937" s="6" t="e">
        <f t="shared" si="490"/>
        <v>#N/A</v>
      </c>
      <c r="AT937" s="6" t="str">
        <f t="shared" si="475"/>
        <v/>
      </c>
      <c r="AU937" s="6" t="str">
        <f t="shared" si="476"/>
        <v/>
      </c>
      <c r="AV937" s="6" t="str">
        <f t="shared" si="463"/>
        <v/>
      </c>
      <c r="AW937" s="103"/>
      <c r="BC937" s="3"/>
    </row>
    <row r="938" spans="1:55" s="12" customFormat="1" ht="13.5" customHeight="1" x14ac:dyDescent="0.2">
      <c r="A938" s="163">
        <v>923</v>
      </c>
      <c r="B938" s="7"/>
      <c r="C938" s="7"/>
      <c r="D938" s="120"/>
      <c r="E938" s="7"/>
      <c r="F938" s="7"/>
      <c r="G938" s="219"/>
      <c r="H938" s="7"/>
      <c r="I938" s="7"/>
      <c r="J938" s="9"/>
      <c r="K938" s="843"/>
      <c r="L938" s="838"/>
      <c r="M938" s="428"/>
      <c r="N938" s="429"/>
      <c r="O938" s="430"/>
      <c r="P938" s="422" t="str">
        <f t="shared" si="477"/>
        <v/>
      </c>
      <c r="Q938" s="422" t="str">
        <f t="shared" si="478"/>
        <v/>
      </c>
      <c r="R938" s="423" t="str">
        <f t="shared" si="479"/>
        <v/>
      </c>
      <c r="S938" s="424" t="str">
        <f t="shared" si="480"/>
        <v/>
      </c>
      <c r="T938" s="425" t="str">
        <f t="shared" si="481"/>
        <v/>
      </c>
      <c r="U938" s="425" t="str">
        <f t="shared" si="482"/>
        <v/>
      </c>
      <c r="V938" s="426" t="str">
        <f t="shared" si="483"/>
        <v/>
      </c>
      <c r="W938" s="38"/>
      <c r="X938" s="29" t="str">
        <f t="shared" si="464"/>
        <v/>
      </c>
      <c r="Y938" s="6" t="e">
        <f t="shared" si="465"/>
        <v>#N/A</v>
      </c>
      <c r="Z938" s="6" t="e">
        <f t="shared" si="466"/>
        <v>#N/A</v>
      </c>
      <c r="AA938" s="6" t="e">
        <f t="shared" si="467"/>
        <v>#N/A</v>
      </c>
      <c r="AB938" s="6" t="str">
        <f t="shared" si="468"/>
        <v/>
      </c>
      <c r="AC938" s="10">
        <f t="shared" si="469"/>
        <v>1</v>
      </c>
      <c r="AD938" s="6" t="e">
        <f t="shared" si="484"/>
        <v>#N/A</v>
      </c>
      <c r="AE938" s="6" t="e">
        <f t="shared" si="485"/>
        <v>#N/A</v>
      </c>
      <c r="AF938" s="6" t="e">
        <f t="shared" si="470"/>
        <v>#N/A</v>
      </c>
      <c r="AG938" s="6" t="e">
        <f t="shared" si="486"/>
        <v>#N/A</v>
      </c>
      <c r="AH938" s="11" t="str">
        <f t="shared" si="471"/>
        <v xml:space="preserve"> </v>
      </c>
      <c r="AI938" s="6" t="e">
        <f t="shared" si="487"/>
        <v>#N/A</v>
      </c>
      <c r="AJ938" s="6" t="e">
        <f t="shared" si="472"/>
        <v>#N/A</v>
      </c>
      <c r="AK938" s="6" t="e">
        <f t="shared" si="488"/>
        <v>#N/A</v>
      </c>
      <c r="AL938" s="6" t="e">
        <f t="shared" si="459"/>
        <v>#N/A</v>
      </c>
      <c r="AM938" s="6" t="e">
        <f t="shared" si="473"/>
        <v>#N/A</v>
      </c>
      <c r="AN938" s="6" t="e">
        <f t="shared" si="489"/>
        <v>#N/A</v>
      </c>
      <c r="AO938" s="6" t="e">
        <f t="shared" si="460"/>
        <v>#N/A</v>
      </c>
      <c r="AP938" s="6" t="e">
        <f t="shared" si="461"/>
        <v>#N/A</v>
      </c>
      <c r="AQ938" s="6" t="e">
        <f t="shared" si="462"/>
        <v>#N/A</v>
      </c>
      <c r="AR938" s="6">
        <f t="shared" si="474"/>
        <v>0</v>
      </c>
      <c r="AS938" s="6" t="e">
        <f t="shared" si="490"/>
        <v>#N/A</v>
      </c>
      <c r="AT938" s="6" t="str">
        <f t="shared" si="475"/>
        <v/>
      </c>
      <c r="AU938" s="6" t="str">
        <f t="shared" si="476"/>
        <v/>
      </c>
      <c r="AV938" s="6" t="str">
        <f t="shared" si="463"/>
        <v/>
      </c>
      <c r="AW938" s="103"/>
      <c r="BC938" s="3"/>
    </row>
    <row r="939" spans="1:55" s="12" customFormat="1" ht="13.5" customHeight="1" x14ac:dyDescent="0.2">
      <c r="A939" s="163">
        <v>924</v>
      </c>
      <c r="B939" s="7"/>
      <c r="C939" s="7"/>
      <c r="D939" s="120"/>
      <c r="E939" s="7"/>
      <c r="F939" s="7"/>
      <c r="G939" s="219"/>
      <c r="H939" s="7"/>
      <c r="I939" s="7"/>
      <c r="J939" s="9"/>
      <c r="K939" s="843"/>
      <c r="L939" s="838"/>
      <c r="M939" s="428"/>
      <c r="N939" s="429"/>
      <c r="O939" s="430"/>
      <c r="P939" s="422" t="str">
        <f t="shared" si="477"/>
        <v/>
      </c>
      <c r="Q939" s="422" t="str">
        <f t="shared" si="478"/>
        <v/>
      </c>
      <c r="R939" s="423" t="str">
        <f t="shared" si="479"/>
        <v/>
      </c>
      <c r="S939" s="424" t="str">
        <f t="shared" si="480"/>
        <v/>
      </c>
      <c r="T939" s="425" t="str">
        <f t="shared" si="481"/>
        <v/>
      </c>
      <c r="U939" s="425" t="str">
        <f t="shared" si="482"/>
        <v/>
      </c>
      <c r="V939" s="426" t="str">
        <f t="shared" si="483"/>
        <v/>
      </c>
      <c r="W939" s="38"/>
      <c r="X939" s="29" t="str">
        <f t="shared" si="464"/>
        <v/>
      </c>
      <c r="Y939" s="6" t="e">
        <f t="shared" si="465"/>
        <v>#N/A</v>
      </c>
      <c r="Z939" s="6" t="e">
        <f t="shared" si="466"/>
        <v>#N/A</v>
      </c>
      <c r="AA939" s="6" t="e">
        <f t="shared" si="467"/>
        <v>#N/A</v>
      </c>
      <c r="AB939" s="6" t="str">
        <f t="shared" si="468"/>
        <v/>
      </c>
      <c r="AC939" s="10">
        <f t="shared" si="469"/>
        <v>1</v>
      </c>
      <c r="AD939" s="6" t="e">
        <f t="shared" si="484"/>
        <v>#N/A</v>
      </c>
      <c r="AE939" s="6" t="e">
        <f t="shared" si="485"/>
        <v>#N/A</v>
      </c>
      <c r="AF939" s="6" t="e">
        <f t="shared" si="470"/>
        <v>#N/A</v>
      </c>
      <c r="AG939" s="6" t="e">
        <f t="shared" si="486"/>
        <v>#N/A</v>
      </c>
      <c r="AH939" s="11" t="str">
        <f t="shared" si="471"/>
        <v xml:space="preserve"> </v>
      </c>
      <c r="AI939" s="6" t="e">
        <f t="shared" si="487"/>
        <v>#N/A</v>
      </c>
      <c r="AJ939" s="6" t="e">
        <f t="shared" si="472"/>
        <v>#N/A</v>
      </c>
      <c r="AK939" s="6" t="e">
        <f t="shared" si="488"/>
        <v>#N/A</v>
      </c>
      <c r="AL939" s="6" t="e">
        <f t="shared" si="459"/>
        <v>#N/A</v>
      </c>
      <c r="AM939" s="6" t="e">
        <f t="shared" si="473"/>
        <v>#N/A</v>
      </c>
      <c r="AN939" s="6" t="e">
        <f t="shared" si="489"/>
        <v>#N/A</v>
      </c>
      <c r="AO939" s="6" t="e">
        <f t="shared" si="460"/>
        <v>#N/A</v>
      </c>
      <c r="AP939" s="6" t="e">
        <f t="shared" si="461"/>
        <v>#N/A</v>
      </c>
      <c r="AQ939" s="6" t="e">
        <f t="shared" si="462"/>
        <v>#N/A</v>
      </c>
      <c r="AR939" s="6">
        <f t="shared" si="474"/>
        <v>0</v>
      </c>
      <c r="AS939" s="6" t="e">
        <f t="shared" si="490"/>
        <v>#N/A</v>
      </c>
      <c r="AT939" s="6" t="str">
        <f t="shared" si="475"/>
        <v/>
      </c>
      <c r="AU939" s="6" t="str">
        <f t="shared" si="476"/>
        <v/>
      </c>
      <c r="AV939" s="6" t="str">
        <f t="shared" si="463"/>
        <v/>
      </c>
      <c r="AW939" s="103"/>
      <c r="BC939" s="3"/>
    </row>
    <row r="940" spans="1:55" s="12" customFormat="1" ht="13.5" customHeight="1" x14ac:dyDescent="0.2">
      <c r="A940" s="163">
        <v>925</v>
      </c>
      <c r="B940" s="7"/>
      <c r="C940" s="7"/>
      <c r="D940" s="120"/>
      <c r="E940" s="7"/>
      <c r="F940" s="7"/>
      <c r="G940" s="219"/>
      <c r="H940" s="7"/>
      <c r="I940" s="7"/>
      <c r="J940" s="9"/>
      <c r="K940" s="843"/>
      <c r="L940" s="838"/>
      <c r="M940" s="428"/>
      <c r="N940" s="429"/>
      <c r="O940" s="430"/>
      <c r="P940" s="422" t="str">
        <f t="shared" si="477"/>
        <v/>
      </c>
      <c r="Q940" s="422" t="str">
        <f t="shared" si="478"/>
        <v/>
      </c>
      <c r="R940" s="423" t="str">
        <f t="shared" si="479"/>
        <v/>
      </c>
      <c r="S940" s="424" t="str">
        <f t="shared" si="480"/>
        <v/>
      </c>
      <c r="T940" s="425" t="str">
        <f t="shared" si="481"/>
        <v/>
      </c>
      <c r="U940" s="425" t="str">
        <f t="shared" si="482"/>
        <v/>
      </c>
      <c r="V940" s="426" t="str">
        <f t="shared" si="483"/>
        <v/>
      </c>
      <c r="W940" s="38"/>
      <c r="X940" s="29" t="str">
        <f t="shared" si="464"/>
        <v/>
      </c>
      <c r="Y940" s="6" t="e">
        <f t="shared" si="465"/>
        <v>#N/A</v>
      </c>
      <c r="Z940" s="6" t="e">
        <f t="shared" si="466"/>
        <v>#N/A</v>
      </c>
      <c r="AA940" s="6" t="e">
        <f t="shared" si="467"/>
        <v>#N/A</v>
      </c>
      <c r="AB940" s="6" t="str">
        <f t="shared" si="468"/>
        <v/>
      </c>
      <c r="AC940" s="10">
        <f t="shared" si="469"/>
        <v>1</v>
      </c>
      <c r="AD940" s="6" t="e">
        <f t="shared" si="484"/>
        <v>#N/A</v>
      </c>
      <c r="AE940" s="6" t="e">
        <f t="shared" si="485"/>
        <v>#N/A</v>
      </c>
      <c r="AF940" s="6" t="e">
        <f t="shared" si="470"/>
        <v>#N/A</v>
      </c>
      <c r="AG940" s="6" t="e">
        <f t="shared" si="486"/>
        <v>#N/A</v>
      </c>
      <c r="AH940" s="11" t="str">
        <f t="shared" si="471"/>
        <v xml:space="preserve"> </v>
      </c>
      <c r="AI940" s="6" t="e">
        <f t="shared" si="487"/>
        <v>#N/A</v>
      </c>
      <c r="AJ940" s="6" t="e">
        <f t="shared" si="472"/>
        <v>#N/A</v>
      </c>
      <c r="AK940" s="6" t="e">
        <f t="shared" si="488"/>
        <v>#N/A</v>
      </c>
      <c r="AL940" s="6" t="e">
        <f t="shared" si="459"/>
        <v>#N/A</v>
      </c>
      <c r="AM940" s="6" t="e">
        <f t="shared" si="473"/>
        <v>#N/A</v>
      </c>
      <c r="AN940" s="6" t="e">
        <f t="shared" si="489"/>
        <v>#N/A</v>
      </c>
      <c r="AO940" s="6" t="e">
        <f t="shared" si="460"/>
        <v>#N/A</v>
      </c>
      <c r="AP940" s="6" t="e">
        <f t="shared" si="461"/>
        <v>#N/A</v>
      </c>
      <c r="AQ940" s="6" t="e">
        <f t="shared" si="462"/>
        <v>#N/A</v>
      </c>
      <c r="AR940" s="6">
        <f t="shared" si="474"/>
        <v>0</v>
      </c>
      <c r="AS940" s="6" t="e">
        <f t="shared" si="490"/>
        <v>#N/A</v>
      </c>
      <c r="AT940" s="6" t="str">
        <f t="shared" si="475"/>
        <v/>
      </c>
      <c r="AU940" s="6" t="str">
        <f t="shared" si="476"/>
        <v/>
      </c>
      <c r="AV940" s="6" t="str">
        <f t="shared" si="463"/>
        <v/>
      </c>
      <c r="AW940" s="103"/>
      <c r="BC940" s="3"/>
    </row>
    <row r="941" spans="1:55" s="12" customFormat="1" ht="13.5" customHeight="1" x14ac:dyDescent="0.2">
      <c r="A941" s="163">
        <v>926</v>
      </c>
      <c r="B941" s="7"/>
      <c r="C941" s="7"/>
      <c r="D941" s="120"/>
      <c r="E941" s="7"/>
      <c r="F941" s="7"/>
      <c r="G941" s="219"/>
      <c r="H941" s="7"/>
      <c r="I941" s="7"/>
      <c r="J941" s="9"/>
      <c r="K941" s="843"/>
      <c r="L941" s="838"/>
      <c r="M941" s="428"/>
      <c r="N941" s="429"/>
      <c r="O941" s="430"/>
      <c r="P941" s="422" t="str">
        <f t="shared" si="477"/>
        <v/>
      </c>
      <c r="Q941" s="422" t="str">
        <f t="shared" si="478"/>
        <v/>
      </c>
      <c r="R941" s="423" t="str">
        <f t="shared" si="479"/>
        <v/>
      </c>
      <c r="S941" s="424" t="str">
        <f t="shared" si="480"/>
        <v/>
      </c>
      <c r="T941" s="425" t="str">
        <f t="shared" si="481"/>
        <v/>
      </c>
      <c r="U941" s="425" t="str">
        <f t="shared" si="482"/>
        <v/>
      </c>
      <c r="V941" s="426" t="str">
        <f t="shared" si="483"/>
        <v/>
      </c>
      <c r="W941" s="38"/>
      <c r="X941" s="29" t="str">
        <f t="shared" si="464"/>
        <v/>
      </c>
      <c r="Y941" s="6" t="e">
        <f t="shared" si="465"/>
        <v>#N/A</v>
      </c>
      <c r="Z941" s="6" t="e">
        <f t="shared" si="466"/>
        <v>#N/A</v>
      </c>
      <c r="AA941" s="6" t="e">
        <f t="shared" si="467"/>
        <v>#N/A</v>
      </c>
      <c r="AB941" s="6" t="str">
        <f t="shared" si="468"/>
        <v/>
      </c>
      <c r="AC941" s="10">
        <f t="shared" si="469"/>
        <v>1</v>
      </c>
      <c r="AD941" s="6" t="e">
        <f t="shared" si="484"/>
        <v>#N/A</v>
      </c>
      <c r="AE941" s="6" t="e">
        <f t="shared" si="485"/>
        <v>#N/A</v>
      </c>
      <c r="AF941" s="6" t="e">
        <f t="shared" si="470"/>
        <v>#N/A</v>
      </c>
      <c r="AG941" s="6" t="e">
        <f t="shared" si="486"/>
        <v>#N/A</v>
      </c>
      <c r="AH941" s="11" t="str">
        <f t="shared" si="471"/>
        <v xml:space="preserve"> </v>
      </c>
      <c r="AI941" s="6" t="e">
        <f t="shared" si="487"/>
        <v>#N/A</v>
      </c>
      <c r="AJ941" s="6" t="e">
        <f t="shared" si="472"/>
        <v>#N/A</v>
      </c>
      <c r="AK941" s="6" t="e">
        <f t="shared" si="488"/>
        <v>#N/A</v>
      </c>
      <c r="AL941" s="6" t="e">
        <f t="shared" si="459"/>
        <v>#N/A</v>
      </c>
      <c r="AM941" s="6" t="e">
        <f t="shared" si="473"/>
        <v>#N/A</v>
      </c>
      <c r="AN941" s="6" t="e">
        <f t="shared" si="489"/>
        <v>#N/A</v>
      </c>
      <c r="AO941" s="6" t="e">
        <f t="shared" si="460"/>
        <v>#N/A</v>
      </c>
      <c r="AP941" s="6" t="e">
        <f t="shared" si="461"/>
        <v>#N/A</v>
      </c>
      <c r="AQ941" s="6" t="e">
        <f t="shared" si="462"/>
        <v>#N/A</v>
      </c>
      <c r="AR941" s="6">
        <f t="shared" si="474"/>
        <v>0</v>
      </c>
      <c r="AS941" s="6" t="e">
        <f t="shared" si="490"/>
        <v>#N/A</v>
      </c>
      <c r="AT941" s="6" t="str">
        <f t="shared" si="475"/>
        <v/>
      </c>
      <c r="AU941" s="6" t="str">
        <f t="shared" si="476"/>
        <v/>
      </c>
      <c r="AV941" s="6" t="str">
        <f t="shared" si="463"/>
        <v/>
      </c>
      <c r="AW941" s="103"/>
      <c r="BC941" s="3"/>
    </row>
    <row r="942" spans="1:55" s="12" customFormat="1" ht="13.5" customHeight="1" x14ac:dyDescent="0.2">
      <c r="A942" s="163">
        <v>927</v>
      </c>
      <c r="B942" s="7"/>
      <c r="C942" s="7"/>
      <c r="D942" s="120"/>
      <c r="E942" s="7"/>
      <c r="F942" s="7"/>
      <c r="G942" s="219"/>
      <c r="H942" s="7"/>
      <c r="I942" s="7"/>
      <c r="J942" s="9"/>
      <c r="K942" s="843"/>
      <c r="L942" s="838"/>
      <c r="M942" s="428"/>
      <c r="N942" s="429"/>
      <c r="O942" s="430"/>
      <c r="P942" s="422" t="str">
        <f t="shared" si="477"/>
        <v/>
      </c>
      <c r="Q942" s="422" t="str">
        <f t="shared" si="478"/>
        <v/>
      </c>
      <c r="R942" s="423" t="str">
        <f t="shared" si="479"/>
        <v/>
      </c>
      <c r="S942" s="424" t="str">
        <f t="shared" si="480"/>
        <v/>
      </c>
      <c r="T942" s="425" t="str">
        <f t="shared" si="481"/>
        <v/>
      </c>
      <c r="U942" s="425" t="str">
        <f t="shared" si="482"/>
        <v/>
      </c>
      <c r="V942" s="426" t="str">
        <f t="shared" si="483"/>
        <v/>
      </c>
      <c r="W942" s="38"/>
      <c r="X942" s="29" t="str">
        <f t="shared" si="464"/>
        <v/>
      </c>
      <c r="Y942" s="6" t="e">
        <f t="shared" si="465"/>
        <v>#N/A</v>
      </c>
      <c r="Z942" s="6" t="e">
        <f t="shared" si="466"/>
        <v>#N/A</v>
      </c>
      <c r="AA942" s="6" t="e">
        <f t="shared" si="467"/>
        <v>#N/A</v>
      </c>
      <c r="AB942" s="6" t="str">
        <f t="shared" si="468"/>
        <v/>
      </c>
      <c r="AC942" s="10">
        <f t="shared" si="469"/>
        <v>1</v>
      </c>
      <c r="AD942" s="6" t="e">
        <f t="shared" si="484"/>
        <v>#N/A</v>
      </c>
      <c r="AE942" s="6" t="e">
        <f t="shared" si="485"/>
        <v>#N/A</v>
      </c>
      <c r="AF942" s="6" t="e">
        <f t="shared" si="470"/>
        <v>#N/A</v>
      </c>
      <c r="AG942" s="6" t="e">
        <f t="shared" si="486"/>
        <v>#N/A</v>
      </c>
      <c r="AH942" s="11" t="str">
        <f t="shared" si="471"/>
        <v xml:space="preserve"> </v>
      </c>
      <c r="AI942" s="6" t="e">
        <f t="shared" si="487"/>
        <v>#N/A</v>
      </c>
      <c r="AJ942" s="6" t="e">
        <f t="shared" si="472"/>
        <v>#N/A</v>
      </c>
      <c r="AK942" s="6" t="e">
        <f t="shared" si="488"/>
        <v>#N/A</v>
      </c>
      <c r="AL942" s="6" t="e">
        <f t="shared" si="459"/>
        <v>#N/A</v>
      </c>
      <c r="AM942" s="6" t="e">
        <f t="shared" si="473"/>
        <v>#N/A</v>
      </c>
      <c r="AN942" s="6" t="e">
        <f t="shared" si="489"/>
        <v>#N/A</v>
      </c>
      <c r="AO942" s="6" t="e">
        <f t="shared" si="460"/>
        <v>#N/A</v>
      </c>
      <c r="AP942" s="6" t="e">
        <f t="shared" si="461"/>
        <v>#N/A</v>
      </c>
      <c r="AQ942" s="6" t="e">
        <f t="shared" si="462"/>
        <v>#N/A</v>
      </c>
      <c r="AR942" s="6">
        <f t="shared" si="474"/>
        <v>0</v>
      </c>
      <c r="AS942" s="6" t="e">
        <f t="shared" si="490"/>
        <v>#N/A</v>
      </c>
      <c r="AT942" s="6" t="str">
        <f t="shared" si="475"/>
        <v/>
      </c>
      <c r="AU942" s="6" t="str">
        <f t="shared" si="476"/>
        <v/>
      </c>
      <c r="AV942" s="6" t="str">
        <f t="shared" si="463"/>
        <v/>
      </c>
      <c r="AW942" s="103"/>
      <c r="BC942" s="3"/>
    </row>
    <row r="943" spans="1:55" s="12" customFormat="1" ht="13.5" customHeight="1" x14ac:dyDescent="0.2">
      <c r="A943" s="163">
        <v>928</v>
      </c>
      <c r="B943" s="7"/>
      <c r="C943" s="7"/>
      <c r="D943" s="120"/>
      <c r="E943" s="7"/>
      <c r="F943" s="7"/>
      <c r="G943" s="219"/>
      <c r="H943" s="7"/>
      <c r="I943" s="7"/>
      <c r="J943" s="9"/>
      <c r="K943" s="843"/>
      <c r="L943" s="838"/>
      <c r="M943" s="428"/>
      <c r="N943" s="429"/>
      <c r="O943" s="430"/>
      <c r="P943" s="422" t="str">
        <f t="shared" si="477"/>
        <v/>
      </c>
      <c r="Q943" s="422" t="str">
        <f t="shared" si="478"/>
        <v/>
      </c>
      <c r="R943" s="423" t="str">
        <f t="shared" si="479"/>
        <v/>
      </c>
      <c r="S943" s="424" t="str">
        <f t="shared" si="480"/>
        <v/>
      </c>
      <c r="T943" s="425" t="str">
        <f t="shared" si="481"/>
        <v/>
      </c>
      <c r="U943" s="425" t="str">
        <f t="shared" si="482"/>
        <v/>
      </c>
      <c r="V943" s="426" t="str">
        <f t="shared" si="483"/>
        <v/>
      </c>
      <c r="W943" s="38"/>
      <c r="X943" s="29" t="str">
        <f t="shared" si="464"/>
        <v/>
      </c>
      <c r="Y943" s="6" t="e">
        <f t="shared" si="465"/>
        <v>#N/A</v>
      </c>
      <c r="Z943" s="6" t="e">
        <f t="shared" si="466"/>
        <v>#N/A</v>
      </c>
      <c r="AA943" s="6" t="e">
        <f t="shared" si="467"/>
        <v>#N/A</v>
      </c>
      <c r="AB943" s="6" t="str">
        <f t="shared" si="468"/>
        <v/>
      </c>
      <c r="AC943" s="10">
        <f t="shared" si="469"/>
        <v>1</v>
      </c>
      <c r="AD943" s="6" t="e">
        <f t="shared" si="484"/>
        <v>#N/A</v>
      </c>
      <c r="AE943" s="6" t="e">
        <f t="shared" si="485"/>
        <v>#N/A</v>
      </c>
      <c r="AF943" s="6" t="e">
        <f t="shared" si="470"/>
        <v>#N/A</v>
      </c>
      <c r="AG943" s="6" t="e">
        <f t="shared" si="486"/>
        <v>#N/A</v>
      </c>
      <c r="AH943" s="11" t="str">
        <f t="shared" si="471"/>
        <v xml:space="preserve"> </v>
      </c>
      <c r="AI943" s="6" t="e">
        <f t="shared" si="487"/>
        <v>#N/A</v>
      </c>
      <c r="AJ943" s="6" t="e">
        <f t="shared" si="472"/>
        <v>#N/A</v>
      </c>
      <c r="AK943" s="6" t="e">
        <f t="shared" si="488"/>
        <v>#N/A</v>
      </c>
      <c r="AL943" s="6" t="e">
        <f t="shared" si="459"/>
        <v>#N/A</v>
      </c>
      <c r="AM943" s="6" t="e">
        <f t="shared" si="473"/>
        <v>#N/A</v>
      </c>
      <c r="AN943" s="6" t="e">
        <f t="shared" si="489"/>
        <v>#N/A</v>
      </c>
      <c r="AO943" s="6" t="e">
        <f t="shared" si="460"/>
        <v>#N/A</v>
      </c>
      <c r="AP943" s="6" t="e">
        <f t="shared" si="461"/>
        <v>#N/A</v>
      </c>
      <c r="AQ943" s="6" t="e">
        <f t="shared" si="462"/>
        <v>#N/A</v>
      </c>
      <c r="AR943" s="6">
        <f t="shared" si="474"/>
        <v>0</v>
      </c>
      <c r="AS943" s="6" t="e">
        <f t="shared" si="490"/>
        <v>#N/A</v>
      </c>
      <c r="AT943" s="6" t="str">
        <f t="shared" si="475"/>
        <v/>
      </c>
      <c r="AU943" s="6" t="str">
        <f t="shared" si="476"/>
        <v/>
      </c>
      <c r="AV943" s="6" t="str">
        <f t="shared" si="463"/>
        <v/>
      </c>
      <c r="AW943" s="103"/>
      <c r="BC943" s="3"/>
    </row>
    <row r="944" spans="1:55" s="12" customFormat="1" ht="13.5" customHeight="1" x14ac:dyDescent="0.2">
      <c r="A944" s="163">
        <v>929</v>
      </c>
      <c r="B944" s="7"/>
      <c r="C944" s="7"/>
      <c r="D944" s="120"/>
      <c r="E944" s="7"/>
      <c r="F944" s="7"/>
      <c r="G944" s="219"/>
      <c r="H944" s="7"/>
      <c r="I944" s="7"/>
      <c r="J944" s="9"/>
      <c r="K944" s="843"/>
      <c r="L944" s="838"/>
      <c r="M944" s="428"/>
      <c r="N944" s="429"/>
      <c r="O944" s="430"/>
      <c r="P944" s="422" t="str">
        <f t="shared" si="477"/>
        <v/>
      </c>
      <c r="Q944" s="422" t="str">
        <f t="shared" si="478"/>
        <v/>
      </c>
      <c r="R944" s="423" t="str">
        <f t="shared" si="479"/>
        <v/>
      </c>
      <c r="S944" s="424" t="str">
        <f t="shared" si="480"/>
        <v/>
      </c>
      <c r="T944" s="425" t="str">
        <f t="shared" si="481"/>
        <v/>
      </c>
      <c r="U944" s="425" t="str">
        <f t="shared" si="482"/>
        <v/>
      </c>
      <c r="V944" s="426" t="str">
        <f t="shared" si="483"/>
        <v/>
      </c>
      <c r="W944" s="38"/>
      <c r="X944" s="29" t="str">
        <f t="shared" si="464"/>
        <v/>
      </c>
      <c r="Y944" s="6" t="e">
        <f t="shared" si="465"/>
        <v>#N/A</v>
      </c>
      <c r="Z944" s="6" t="e">
        <f t="shared" si="466"/>
        <v>#N/A</v>
      </c>
      <c r="AA944" s="6" t="e">
        <f t="shared" si="467"/>
        <v>#N/A</v>
      </c>
      <c r="AB944" s="6" t="str">
        <f t="shared" si="468"/>
        <v/>
      </c>
      <c r="AC944" s="10">
        <f t="shared" si="469"/>
        <v>1</v>
      </c>
      <c r="AD944" s="6" t="e">
        <f t="shared" si="484"/>
        <v>#N/A</v>
      </c>
      <c r="AE944" s="6" t="e">
        <f t="shared" si="485"/>
        <v>#N/A</v>
      </c>
      <c r="AF944" s="6" t="e">
        <f t="shared" si="470"/>
        <v>#N/A</v>
      </c>
      <c r="AG944" s="6" t="e">
        <f t="shared" si="486"/>
        <v>#N/A</v>
      </c>
      <c r="AH944" s="11" t="str">
        <f t="shared" si="471"/>
        <v xml:space="preserve"> </v>
      </c>
      <c r="AI944" s="6" t="e">
        <f t="shared" si="487"/>
        <v>#N/A</v>
      </c>
      <c r="AJ944" s="6" t="e">
        <f t="shared" si="472"/>
        <v>#N/A</v>
      </c>
      <c r="AK944" s="6" t="e">
        <f t="shared" si="488"/>
        <v>#N/A</v>
      </c>
      <c r="AL944" s="6" t="e">
        <f t="shared" si="459"/>
        <v>#N/A</v>
      </c>
      <c r="AM944" s="6" t="e">
        <f t="shared" si="473"/>
        <v>#N/A</v>
      </c>
      <c r="AN944" s="6" t="e">
        <f t="shared" si="489"/>
        <v>#N/A</v>
      </c>
      <c r="AO944" s="6" t="e">
        <f t="shared" si="460"/>
        <v>#N/A</v>
      </c>
      <c r="AP944" s="6" t="e">
        <f t="shared" si="461"/>
        <v>#N/A</v>
      </c>
      <c r="AQ944" s="6" t="e">
        <f t="shared" si="462"/>
        <v>#N/A</v>
      </c>
      <c r="AR944" s="6">
        <f t="shared" si="474"/>
        <v>0</v>
      </c>
      <c r="AS944" s="6" t="e">
        <f t="shared" si="490"/>
        <v>#N/A</v>
      </c>
      <c r="AT944" s="6" t="str">
        <f t="shared" si="475"/>
        <v/>
      </c>
      <c r="AU944" s="6" t="str">
        <f t="shared" si="476"/>
        <v/>
      </c>
      <c r="AV944" s="6" t="str">
        <f t="shared" si="463"/>
        <v/>
      </c>
      <c r="AW944" s="103"/>
      <c r="BC944" s="3"/>
    </row>
    <row r="945" spans="1:55" s="12" customFormat="1" ht="13.5" customHeight="1" x14ac:dyDescent="0.2">
      <c r="A945" s="163">
        <v>930</v>
      </c>
      <c r="B945" s="7"/>
      <c r="C945" s="7"/>
      <c r="D945" s="120"/>
      <c r="E945" s="7"/>
      <c r="F945" s="7"/>
      <c r="G945" s="219"/>
      <c r="H945" s="7"/>
      <c r="I945" s="7"/>
      <c r="J945" s="9"/>
      <c r="K945" s="843"/>
      <c r="L945" s="838"/>
      <c r="M945" s="428"/>
      <c r="N945" s="429"/>
      <c r="O945" s="430"/>
      <c r="P945" s="422" t="str">
        <f t="shared" si="477"/>
        <v/>
      </c>
      <c r="Q945" s="422" t="str">
        <f t="shared" si="478"/>
        <v/>
      </c>
      <c r="R945" s="423" t="str">
        <f t="shared" si="479"/>
        <v/>
      </c>
      <c r="S945" s="424" t="str">
        <f t="shared" si="480"/>
        <v/>
      </c>
      <c r="T945" s="425" t="str">
        <f t="shared" si="481"/>
        <v/>
      </c>
      <c r="U945" s="425" t="str">
        <f t="shared" si="482"/>
        <v/>
      </c>
      <c r="V945" s="426" t="str">
        <f t="shared" si="483"/>
        <v/>
      </c>
      <c r="W945" s="38"/>
      <c r="X945" s="29" t="str">
        <f t="shared" si="464"/>
        <v/>
      </c>
      <c r="Y945" s="6" t="e">
        <f t="shared" si="465"/>
        <v>#N/A</v>
      </c>
      <c r="Z945" s="6" t="e">
        <f t="shared" si="466"/>
        <v>#N/A</v>
      </c>
      <c r="AA945" s="6" t="e">
        <f t="shared" si="467"/>
        <v>#N/A</v>
      </c>
      <c r="AB945" s="6" t="str">
        <f t="shared" si="468"/>
        <v/>
      </c>
      <c r="AC945" s="10">
        <f t="shared" si="469"/>
        <v>1</v>
      </c>
      <c r="AD945" s="6" t="e">
        <f t="shared" si="484"/>
        <v>#N/A</v>
      </c>
      <c r="AE945" s="6" t="e">
        <f t="shared" si="485"/>
        <v>#N/A</v>
      </c>
      <c r="AF945" s="6" t="e">
        <f t="shared" si="470"/>
        <v>#N/A</v>
      </c>
      <c r="AG945" s="6" t="e">
        <f t="shared" si="486"/>
        <v>#N/A</v>
      </c>
      <c r="AH945" s="11" t="str">
        <f t="shared" si="471"/>
        <v xml:space="preserve"> </v>
      </c>
      <c r="AI945" s="6" t="e">
        <f t="shared" si="487"/>
        <v>#N/A</v>
      </c>
      <c r="AJ945" s="6" t="e">
        <f t="shared" si="472"/>
        <v>#N/A</v>
      </c>
      <c r="AK945" s="6" t="e">
        <f t="shared" si="488"/>
        <v>#N/A</v>
      </c>
      <c r="AL945" s="6" t="e">
        <f t="shared" si="459"/>
        <v>#N/A</v>
      </c>
      <c r="AM945" s="6" t="e">
        <f t="shared" si="473"/>
        <v>#N/A</v>
      </c>
      <c r="AN945" s="6" t="e">
        <f t="shared" si="489"/>
        <v>#N/A</v>
      </c>
      <c r="AO945" s="6" t="e">
        <f t="shared" si="460"/>
        <v>#N/A</v>
      </c>
      <c r="AP945" s="6" t="e">
        <f t="shared" si="461"/>
        <v>#N/A</v>
      </c>
      <c r="AQ945" s="6" t="e">
        <f t="shared" si="462"/>
        <v>#N/A</v>
      </c>
      <c r="AR945" s="6">
        <f t="shared" si="474"/>
        <v>0</v>
      </c>
      <c r="AS945" s="6" t="e">
        <f t="shared" si="490"/>
        <v>#N/A</v>
      </c>
      <c r="AT945" s="6" t="str">
        <f t="shared" si="475"/>
        <v/>
      </c>
      <c r="AU945" s="6" t="str">
        <f t="shared" si="476"/>
        <v/>
      </c>
      <c r="AV945" s="6" t="str">
        <f t="shared" si="463"/>
        <v/>
      </c>
      <c r="AW945" s="103"/>
      <c r="BC945" s="3"/>
    </row>
    <row r="946" spans="1:55" s="12" customFormat="1" ht="13.5" customHeight="1" x14ac:dyDescent="0.2">
      <c r="A946" s="163">
        <v>931</v>
      </c>
      <c r="B946" s="7"/>
      <c r="C946" s="7"/>
      <c r="D946" s="120"/>
      <c r="E946" s="7"/>
      <c r="F946" s="7"/>
      <c r="G946" s="219"/>
      <c r="H946" s="7"/>
      <c r="I946" s="7"/>
      <c r="J946" s="9"/>
      <c r="K946" s="843"/>
      <c r="L946" s="838"/>
      <c r="M946" s="428"/>
      <c r="N946" s="429"/>
      <c r="O946" s="430"/>
      <c r="P946" s="422" t="str">
        <f t="shared" si="477"/>
        <v/>
      </c>
      <c r="Q946" s="422" t="str">
        <f t="shared" si="478"/>
        <v/>
      </c>
      <c r="R946" s="423" t="str">
        <f t="shared" si="479"/>
        <v/>
      </c>
      <c r="S946" s="424" t="str">
        <f t="shared" si="480"/>
        <v/>
      </c>
      <c r="T946" s="425" t="str">
        <f t="shared" si="481"/>
        <v/>
      </c>
      <c r="U946" s="425" t="str">
        <f t="shared" si="482"/>
        <v/>
      </c>
      <c r="V946" s="426" t="str">
        <f t="shared" si="483"/>
        <v/>
      </c>
      <c r="W946" s="38"/>
      <c r="X946" s="29" t="str">
        <f t="shared" si="464"/>
        <v/>
      </c>
      <c r="Y946" s="6" t="e">
        <f t="shared" si="465"/>
        <v>#N/A</v>
      </c>
      <c r="Z946" s="6" t="e">
        <f t="shared" si="466"/>
        <v>#N/A</v>
      </c>
      <c r="AA946" s="6" t="e">
        <f t="shared" si="467"/>
        <v>#N/A</v>
      </c>
      <c r="AB946" s="6" t="str">
        <f t="shared" si="468"/>
        <v/>
      </c>
      <c r="AC946" s="10">
        <f t="shared" si="469"/>
        <v>1</v>
      </c>
      <c r="AD946" s="6" t="e">
        <f t="shared" si="484"/>
        <v>#N/A</v>
      </c>
      <c r="AE946" s="6" t="e">
        <f t="shared" si="485"/>
        <v>#N/A</v>
      </c>
      <c r="AF946" s="6" t="e">
        <f t="shared" si="470"/>
        <v>#N/A</v>
      </c>
      <c r="AG946" s="6" t="e">
        <f t="shared" si="486"/>
        <v>#N/A</v>
      </c>
      <c r="AH946" s="11" t="str">
        <f t="shared" si="471"/>
        <v xml:space="preserve"> </v>
      </c>
      <c r="AI946" s="6" t="e">
        <f t="shared" si="487"/>
        <v>#N/A</v>
      </c>
      <c r="AJ946" s="6" t="e">
        <f t="shared" si="472"/>
        <v>#N/A</v>
      </c>
      <c r="AK946" s="6" t="e">
        <f t="shared" si="488"/>
        <v>#N/A</v>
      </c>
      <c r="AL946" s="6" t="e">
        <f t="shared" si="459"/>
        <v>#N/A</v>
      </c>
      <c r="AM946" s="6" t="e">
        <f t="shared" si="473"/>
        <v>#N/A</v>
      </c>
      <c r="AN946" s="6" t="e">
        <f t="shared" si="489"/>
        <v>#N/A</v>
      </c>
      <c r="AO946" s="6" t="e">
        <f t="shared" si="460"/>
        <v>#N/A</v>
      </c>
      <c r="AP946" s="6" t="e">
        <f t="shared" si="461"/>
        <v>#N/A</v>
      </c>
      <c r="AQ946" s="6" t="e">
        <f t="shared" si="462"/>
        <v>#N/A</v>
      </c>
      <c r="AR946" s="6">
        <f t="shared" si="474"/>
        <v>0</v>
      </c>
      <c r="AS946" s="6" t="e">
        <f t="shared" si="490"/>
        <v>#N/A</v>
      </c>
      <c r="AT946" s="6" t="str">
        <f t="shared" si="475"/>
        <v/>
      </c>
      <c r="AU946" s="6" t="str">
        <f t="shared" si="476"/>
        <v/>
      </c>
      <c r="AV946" s="6" t="str">
        <f t="shared" si="463"/>
        <v/>
      </c>
      <c r="AW946" s="103"/>
      <c r="BC946" s="3"/>
    </row>
    <row r="947" spans="1:55" s="12" customFormat="1" ht="13.5" customHeight="1" x14ac:dyDescent="0.2">
      <c r="A947" s="163">
        <v>932</v>
      </c>
      <c r="B947" s="7"/>
      <c r="C947" s="7"/>
      <c r="D947" s="120"/>
      <c r="E947" s="7"/>
      <c r="F947" s="7"/>
      <c r="G947" s="219"/>
      <c r="H947" s="7"/>
      <c r="I947" s="7"/>
      <c r="J947" s="9"/>
      <c r="K947" s="843"/>
      <c r="L947" s="838"/>
      <c r="M947" s="428"/>
      <c r="N947" s="429"/>
      <c r="O947" s="430"/>
      <c r="P947" s="422" t="str">
        <f t="shared" si="477"/>
        <v/>
      </c>
      <c r="Q947" s="422" t="str">
        <f t="shared" si="478"/>
        <v/>
      </c>
      <c r="R947" s="423" t="str">
        <f t="shared" si="479"/>
        <v/>
      </c>
      <c r="S947" s="424" t="str">
        <f t="shared" si="480"/>
        <v/>
      </c>
      <c r="T947" s="425" t="str">
        <f t="shared" si="481"/>
        <v/>
      </c>
      <c r="U947" s="425" t="str">
        <f t="shared" si="482"/>
        <v/>
      </c>
      <c r="V947" s="426" t="str">
        <f t="shared" si="483"/>
        <v/>
      </c>
      <c r="W947" s="38"/>
      <c r="X947" s="29" t="str">
        <f t="shared" si="464"/>
        <v/>
      </c>
      <c r="Y947" s="6" t="e">
        <f t="shared" si="465"/>
        <v>#N/A</v>
      </c>
      <c r="Z947" s="6" t="e">
        <f t="shared" si="466"/>
        <v>#N/A</v>
      </c>
      <c r="AA947" s="6" t="e">
        <f t="shared" si="467"/>
        <v>#N/A</v>
      </c>
      <c r="AB947" s="6" t="str">
        <f t="shared" si="468"/>
        <v/>
      </c>
      <c r="AC947" s="10">
        <f t="shared" si="469"/>
        <v>1</v>
      </c>
      <c r="AD947" s="6" t="e">
        <f t="shared" si="484"/>
        <v>#N/A</v>
      </c>
      <c r="AE947" s="6" t="e">
        <f t="shared" si="485"/>
        <v>#N/A</v>
      </c>
      <c r="AF947" s="6" t="e">
        <f t="shared" si="470"/>
        <v>#N/A</v>
      </c>
      <c r="AG947" s="6" t="e">
        <f t="shared" si="486"/>
        <v>#N/A</v>
      </c>
      <c r="AH947" s="11" t="str">
        <f t="shared" si="471"/>
        <v xml:space="preserve"> </v>
      </c>
      <c r="AI947" s="6" t="e">
        <f t="shared" si="487"/>
        <v>#N/A</v>
      </c>
      <c r="AJ947" s="6" t="e">
        <f t="shared" si="472"/>
        <v>#N/A</v>
      </c>
      <c r="AK947" s="6" t="e">
        <f t="shared" si="488"/>
        <v>#N/A</v>
      </c>
      <c r="AL947" s="6" t="e">
        <f t="shared" si="459"/>
        <v>#N/A</v>
      </c>
      <c r="AM947" s="6" t="e">
        <f t="shared" si="473"/>
        <v>#N/A</v>
      </c>
      <c r="AN947" s="6" t="e">
        <f t="shared" si="489"/>
        <v>#N/A</v>
      </c>
      <c r="AO947" s="6" t="e">
        <f t="shared" si="460"/>
        <v>#N/A</v>
      </c>
      <c r="AP947" s="6" t="e">
        <f t="shared" si="461"/>
        <v>#N/A</v>
      </c>
      <c r="AQ947" s="6" t="e">
        <f t="shared" si="462"/>
        <v>#N/A</v>
      </c>
      <c r="AR947" s="6">
        <f t="shared" si="474"/>
        <v>0</v>
      </c>
      <c r="AS947" s="6" t="e">
        <f t="shared" si="490"/>
        <v>#N/A</v>
      </c>
      <c r="AT947" s="6" t="str">
        <f t="shared" si="475"/>
        <v/>
      </c>
      <c r="AU947" s="6" t="str">
        <f t="shared" si="476"/>
        <v/>
      </c>
      <c r="AV947" s="6" t="str">
        <f t="shared" si="463"/>
        <v/>
      </c>
      <c r="AW947" s="103"/>
      <c r="BC947" s="3"/>
    </row>
    <row r="948" spans="1:55" s="12" customFormat="1" ht="13.5" customHeight="1" x14ac:dyDescent="0.2">
      <c r="A948" s="163">
        <v>933</v>
      </c>
      <c r="B948" s="7"/>
      <c r="C948" s="7"/>
      <c r="D948" s="120"/>
      <c r="E948" s="7"/>
      <c r="F948" s="7"/>
      <c r="G948" s="219"/>
      <c r="H948" s="7"/>
      <c r="I948" s="7"/>
      <c r="J948" s="9"/>
      <c r="K948" s="843"/>
      <c r="L948" s="838"/>
      <c r="M948" s="428"/>
      <c r="N948" s="429"/>
      <c r="O948" s="430"/>
      <c r="P948" s="422" t="str">
        <f t="shared" si="477"/>
        <v/>
      </c>
      <c r="Q948" s="422" t="str">
        <f t="shared" si="478"/>
        <v/>
      </c>
      <c r="R948" s="423" t="str">
        <f t="shared" si="479"/>
        <v/>
      </c>
      <c r="S948" s="424" t="str">
        <f t="shared" si="480"/>
        <v/>
      </c>
      <c r="T948" s="425" t="str">
        <f t="shared" si="481"/>
        <v/>
      </c>
      <c r="U948" s="425" t="str">
        <f t="shared" si="482"/>
        <v/>
      </c>
      <c r="V948" s="426" t="str">
        <f t="shared" si="483"/>
        <v/>
      </c>
      <c r="W948" s="38"/>
      <c r="X948" s="29" t="str">
        <f t="shared" si="464"/>
        <v/>
      </c>
      <c r="Y948" s="6" t="e">
        <f t="shared" si="465"/>
        <v>#N/A</v>
      </c>
      <c r="Z948" s="6" t="e">
        <f t="shared" si="466"/>
        <v>#N/A</v>
      </c>
      <c r="AA948" s="6" t="e">
        <f t="shared" si="467"/>
        <v>#N/A</v>
      </c>
      <c r="AB948" s="6" t="str">
        <f t="shared" si="468"/>
        <v/>
      </c>
      <c r="AC948" s="10">
        <f t="shared" si="469"/>
        <v>1</v>
      </c>
      <c r="AD948" s="6" t="e">
        <f t="shared" si="484"/>
        <v>#N/A</v>
      </c>
      <c r="AE948" s="6" t="e">
        <f t="shared" si="485"/>
        <v>#N/A</v>
      </c>
      <c r="AF948" s="6" t="e">
        <f t="shared" si="470"/>
        <v>#N/A</v>
      </c>
      <c r="AG948" s="6" t="e">
        <f t="shared" si="486"/>
        <v>#N/A</v>
      </c>
      <c r="AH948" s="11" t="str">
        <f t="shared" si="471"/>
        <v xml:space="preserve"> </v>
      </c>
      <c r="AI948" s="6" t="e">
        <f t="shared" si="487"/>
        <v>#N/A</v>
      </c>
      <c r="AJ948" s="6" t="e">
        <f t="shared" si="472"/>
        <v>#N/A</v>
      </c>
      <c r="AK948" s="6" t="e">
        <f t="shared" si="488"/>
        <v>#N/A</v>
      </c>
      <c r="AL948" s="6" t="e">
        <f t="shared" si="459"/>
        <v>#N/A</v>
      </c>
      <c r="AM948" s="6" t="e">
        <f t="shared" si="473"/>
        <v>#N/A</v>
      </c>
      <c r="AN948" s="6" t="e">
        <f t="shared" si="489"/>
        <v>#N/A</v>
      </c>
      <c r="AO948" s="6" t="e">
        <f t="shared" si="460"/>
        <v>#N/A</v>
      </c>
      <c r="AP948" s="6" t="e">
        <f t="shared" si="461"/>
        <v>#N/A</v>
      </c>
      <c r="AQ948" s="6" t="e">
        <f t="shared" si="462"/>
        <v>#N/A</v>
      </c>
      <c r="AR948" s="6">
        <f t="shared" si="474"/>
        <v>0</v>
      </c>
      <c r="AS948" s="6" t="e">
        <f t="shared" si="490"/>
        <v>#N/A</v>
      </c>
      <c r="AT948" s="6" t="str">
        <f t="shared" si="475"/>
        <v/>
      </c>
      <c r="AU948" s="6" t="str">
        <f t="shared" si="476"/>
        <v/>
      </c>
      <c r="AV948" s="6" t="str">
        <f t="shared" si="463"/>
        <v/>
      </c>
      <c r="AW948" s="103"/>
      <c r="BC948" s="3"/>
    </row>
    <row r="949" spans="1:55" s="12" customFormat="1" ht="13.5" customHeight="1" x14ac:dyDescent="0.2">
      <c r="A949" s="163">
        <v>934</v>
      </c>
      <c r="B949" s="7"/>
      <c r="C949" s="7"/>
      <c r="D949" s="120"/>
      <c r="E949" s="7"/>
      <c r="F949" s="7"/>
      <c r="G949" s="219"/>
      <c r="H949" s="7"/>
      <c r="I949" s="7"/>
      <c r="J949" s="9"/>
      <c r="K949" s="843"/>
      <c r="L949" s="838"/>
      <c r="M949" s="428"/>
      <c r="N949" s="429"/>
      <c r="O949" s="430"/>
      <c r="P949" s="422" t="str">
        <f t="shared" si="477"/>
        <v/>
      </c>
      <c r="Q949" s="422" t="str">
        <f t="shared" si="478"/>
        <v/>
      </c>
      <c r="R949" s="423" t="str">
        <f t="shared" si="479"/>
        <v/>
      </c>
      <c r="S949" s="424" t="str">
        <f t="shared" si="480"/>
        <v/>
      </c>
      <c r="T949" s="425" t="str">
        <f t="shared" si="481"/>
        <v/>
      </c>
      <c r="U949" s="425" t="str">
        <f t="shared" si="482"/>
        <v/>
      </c>
      <c r="V949" s="426" t="str">
        <f t="shared" si="483"/>
        <v/>
      </c>
      <c r="W949" s="38"/>
      <c r="X949" s="29" t="str">
        <f t="shared" si="464"/>
        <v/>
      </c>
      <c r="Y949" s="6" t="e">
        <f t="shared" si="465"/>
        <v>#N/A</v>
      </c>
      <c r="Z949" s="6" t="e">
        <f t="shared" si="466"/>
        <v>#N/A</v>
      </c>
      <c r="AA949" s="6" t="e">
        <f t="shared" si="467"/>
        <v>#N/A</v>
      </c>
      <c r="AB949" s="6" t="str">
        <f t="shared" si="468"/>
        <v/>
      </c>
      <c r="AC949" s="10">
        <f t="shared" si="469"/>
        <v>1</v>
      </c>
      <c r="AD949" s="6" t="e">
        <f t="shared" si="484"/>
        <v>#N/A</v>
      </c>
      <c r="AE949" s="6" t="e">
        <f t="shared" si="485"/>
        <v>#N/A</v>
      </c>
      <c r="AF949" s="6" t="e">
        <f t="shared" si="470"/>
        <v>#N/A</v>
      </c>
      <c r="AG949" s="6" t="e">
        <f t="shared" si="486"/>
        <v>#N/A</v>
      </c>
      <c r="AH949" s="11" t="str">
        <f t="shared" si="471"/>
        <v xml:space="preserve"> </v>
      </c>
      <c r="AI949" s="6" t="e">
        <f t="shared" si="487"/>
        <v>#N/A</v>
      </c>
      <c r="AJ949" s="6" t="e">
        <f t="shared" si="472"/>
        <v>#N/A</v>
      </c>
      <c r="AK949" s="6" t="e">
        <f t="shared" si="488"/>
        <v>#N/A</v>
      </c>
      <c r="AL949" s="6" t="e">
        <f t="shared" si="459"/>
        <v>#N/A</v>
      </c>
      <c r="AM949" s="6" t="e">
        <f t="shared" si="473"/>
        <v>#N/A</v>
      </c>
      <c r="AN949" s="6" t="e">
        <f t="shared" si="489"/>
        <v>#N/A</v>
      </c>
      <c r="AO949" s="6" t="e">
        <f t="shared" si="460"/>
        <v>#N/A</v>
      </c>
      <c r="AP949" s="6" t="e">
        <f t="shared" si="461"/>
        <v>#N/A</v>
      </c>
      <c r="AQ949" s="6" t="e">
        <f t="shared" si="462"/>
        <v>#N/A</v>
      </c>
      <c r="AR949" s="6">
        <f t="shared" si="474"/>
        <v>0</v>
      </c>
      <c r="AS949" s="6" t="e">
        <f t="shared" si="490"/>
        <v>#N/A</v>
      </c>
      <c r="AT949" s="6" t="str">
        <f t="shared" si="475"/>
        <v/>
      </c>
      <c r="AU949" s="6" t="str">
        <f t="shared" si="476"/>
        <v/>
      </c>
      <c r="AV949" s="6" t="str">
        <f t="shared" si="463"/>
        <v/>
      </c>
      <c r="AW949" s="103"/>
      <c r="BC949" s="3"/>
    </row>
    <row r="950" spans="1:55" s="12" customFormat="1" ht="13.5" customHeight="1" x14ac:dyDescent="0.2">
      <c r="A950" s="163">
        <v>935</v>
      </c>
      <c r="B950" s="7"/>
      <c r="C950" s="7"/>
      <c r="D950" s="120"/>
      <c r="E950" s="7"/>
      <c r="F950" s="7"/>
      <c r="G950" s="219"/>
      <c r="H950" s="7"/>
      <c r="I950" s="7"/>
      <c r="J950" s="9"/>
      <c r="K950" s="843"/>
      <c r="L950" s="838"/>
      <c r="M950" s="428"/>
      <c r="N950" s="429"/>
      <c r="O950" s="430"/>
      <c r="P950" s="422" t="str">
        <f t="shared" si="477"/>
        <v/>
      </c>
      <c r="Q950" s="422" t="str">
        <f t="shared" si="478"/>
        <v/>
      </c>
      <c r="R950" s="423" t="str">
        <f t="shared" si="479"/>
        <v/>
      </c>
      <c r="S950" s="424" t="str">
        <f t="shared" si="480"/>
        <v/>
      </c>
      <c r="T950" s="425" t="str">
        <f t="shared" si="481"/>
        <v/>
      </c>
      <c r="U950" s="425" t="str">
        <f t="shared" si="482"/>
        <v/>
      </c>
      <c r="V950" s="426" t="str">
        <f t="shared" si="483"/>
        <v/>
      </c>
      <c r="W950" s="38"/>
      <c r="X950" s="29" t="str">
        <f t="shared" si="464"/>
        <v/>
      </c>
      <c r="Y950" s="6" t="e">
        <f t="shared" si="465"/>
        <v>#N/A</v>
      </c>
      <c r="Z950" s="6" t="e">
        <f t="shared" si="466"/>
        <v>#N/A</v>
      </c>
      <c r="AA950" s="6" t="e">
        <f t="shared" si="467"/>
        <v>#N/A</v>
      </c>
      <c r="AB950" s="6" t="str">
        <f t="shared" si="468"/>
        <v/>
      </c>
      <c r="AC950" s="10">
        <f t="shared" si="469"/>
        <v>1</v>
      </c>
      <c r="AD950" s="6" t="e">
        <f t="shared" si="484"/>
        <v>#N/A</v>
      </c>
      <c r="AE950" s="6" t="e">
        <f t="shared" si="485"/>
        <v>#N/A</v>
      </c>
      <c r="AF950" s="6" t="e">
        <f t="shared" si="470"/>
        <v>#N/A</v>
      </c>
      <c r="AG950" s="6" t="e">
        <f t="shared" si="486"/>
        <v>#N/A</v>
      </c>
      <c r="AH950" s="11" t="str">
        <f t="shared" si="471"/>
        <v xml:space="preserve"> </v>
      </c>
      <c r="AI950" s="6" t="e">
        <f t="shared" si="487"/>
        <v>#N/A</v>
      </c>
      <c r="AJ950" s="6" t="e">
        <f t="shared" si="472"/>
        <v>#N/A</v>
      </c>
      <c r="AK950" s="6" t="e">
        <f t="shared" si="488"/>
        <v>#N/A</v>
      </c>
      <c r="AL950" s="6" t="e">
        <f t="shared" si="459"/>
        <v>#N/A</v>
      </c>
      <c r="AM950" s="6" t="e">
        <f t="shared" si="473"/>
        <v>#N/A</v>
      </c>
      <c r="AN950" s="6" t="e">
        <f t="shared" si="489"/>
        <v>#N/A</v>
      </c>
      <c r="AO950" s="6" t="e">
        <f t="shared" si="460"/>
        <v>#N/A</v>
      </c>
      <c r="AP950" s="6" t="e">
        <f t="shared" si="461"/>
        <v>#N/A</v>
      </c>
      <c r="AQ950" s="6" t="e">
        <f t="shared" si="462"/>
        <v>#N/A</v>
      </c>
      <c r="AR950" s="6">
        <f t="shared" si="474"/>
        <v>0</v>
      </c>
      <c r="AS950" s="6" t="e">
        <f t="shared" si="490"/>
        <v>#N/A</v>
      </c>
      <c r="AT950" s="6" t="str">
        <f t="shared" si="475"/>
        <v/>
      </c>
      <c r="AU950" s="6" t="str">
        <f t="shared" si="476"/>
        <v/>
      </c>
      <c r="AV950" s="6" t="str">
        <f t="shared" si="463"/>
        <v/>
      </c>
      <c r="AW950" s="103"/>
      <c r="BC950" s="3"/>
    </row>
    <row r="951" spans="1:55" s="12" customFormat="1" ht="13.5" customHeight="1" x14ac:dyDescent="0.2">
      <c r="A951" s="163">
        <v>936</v>
      </c>
      <c r="B951" s="7"/>
      <c r="C951" s="7"/>
      <c r="D951" s="120"/>
      <c r="E951" s="7"/>
      <c r="F951" s="7"/>
      <c r="G951" s="219"/>
      <c r="H951" s="7"/>
      <c r="I951" s="7"/>
      <c r="J951" s="9"/>
      <c r="K951" s="843"/>
      <c r="L951" s="838"/>
      <c r="M951" s="428"/>
      <c r="N951" s="429"/>
      <c r="O951" s="430"/>
      <c r="P951" s="422" t="str">
        <f t="shared" si="477"/>
        <v/>
      </c>
      <c r="Q951" s="422" t="str">
        <f t="shared" si="478"/>
        <v/>
      </c>
      <c r="R951" s="423" t="str">
        <f t="shared" si="479"/>
        <v/>
      </c>
      <c r="S951" s="424" t="str">
        <f t="shared" si="480"/>
        <v/>
      </c>
      <c r="T951" s="425" t="str">
        <f t="shared" si="481"/>
        <v/>
      </c>
      <c r="U951" s="425" t="str">
        <f t="shared" si="482"/>
        <v/>
      </c>
      <c r="V951" s="426" t="str">
        <f t="shared" si="483"/>
        <v/>
      </c>
      <c r="W951" s="38"/>
      <c r="X951" s="29" t="str">
        <f t="shared" si="464"/>
        <v/>
      </c>
      <c r="Y951" s="6" t="e">
        <f t="shared" si="465"/>
        <v>#N/A</v>
      </c>
      <c r="Z951" s="6" t="e">
        <f t="shared" si="466"/>
        <v>#N/A</v>
      </c>
      <c r="AA951" s="6" t="e">
        <f t="shared" si="467"/>
        <v>#N/A</v>
      </c>
      <c r="AB951" s="6" t="str">
        <f t="shared" si="468"/>
        <v/>
      </c>
      <c r="AC951" s="10">
        <f t="shared" si="469"/>
        <v>1</v>
      </c>
      <c r="AD951" s="6" t="e">
        <f t="shared" si="484"/>
        <v>#N/A</v>
      </c>
      <c r="AE951" s="6" t="e">
        <f t="shared" si="485"/>
        <v>#N/A</v>
      </c>
      <c r="AF951" s="6" t="e">
        <f t="shared" si="470"/>
        <v>#N/A</v>
      </c>
      <c r="AG951" s="6" t="e">
        <f t="shared" si="486"/>
        <v>#N/A</v>
      </c>
      <c r="AH951" s="11" t="str">
        <f t="shared" si="471"/>
        <v xml:space="preserve"> </v>
      </c>
      <c r="AI951" s="6" t="e">
        <f t="shared" si="487"/>
        <v>#N/A</v>
      </c>
      <c r="AJ951" s="6" t="e">
        <f t="shared" si="472"/>
        <v>#N/A</v>
      </c>
      <c r="AK951" s="6" t="e">
        <f t="shared" si="488"/>
        <v>#N/A</v>
      </c>
      <c r="AL951" s="6" t="e">
        <f t="shared" si="459"/>
        <v>#N/A</v>
      </c>
      <c r="AM951" s="6" t="e">
        <f t="shared" si="473"/>
        <v>#N/A</v>
      </c>
      <c r="AN951" s="6" t="e">
        <f t="shared" si="489"/>
        <v>#N/A</v>
      </c>
      <c r="AO951" s="6" t="e">
        <f t="shared" si="460"/>
        <v>#N/A</v>
      </c>
      <c r="AP951" s="6" t="e">
        <f t="shared" si="461"/>
        <v>#N/A</v>
      </c>
      <c r="AQ951" s="6" t="e">
        <f t="shared" si="462"/>
        <v>#N/A</v>
      </c>
      <c r="AR951" s="6">
        <f t="shared" si="474"/>
        <v>0</v>
      </c>
      <c r="AS951" s="6" t="e">
        <f t="shared" si="490"/>
        <v>#N/A</v>
      </c>
      <c r="AT951" s="6" t="str">
        <f t="shared" si="475"/>
        <v/>
      </c>
      <c r="AU951" s="6" t="str">
        <f t="shared" si="476"/>
        <v/>
      </c>
      <c r="AV951" s="6" t="str">
        <f t="shared" si="463"/>
        <v/>
      </c>
      <c r="AW951" s="103"/>
      <c r="BC951" s="3"/>
    </row>
    <row r="952" spans="1:55" s="12" customFormat="1" ht="13.5" customHeight="1" x14ac:dyDescent="0.2">
      <c r="A952" s="163">
        <v>937</v>
      </c>
      <c r="B952" s="7"/>
      <c r="C952" s="7"/>
      <c r="D952" s="120"/>
      <c r="E952" s="7"/>
      <c r="F952" s="7"/>
      <c r="G952" s="219"/>
      <c r="H952" s="7"/>
      <c r="I952" s="7"/>
      <c r="J952" s="9"/>
      <c r="K952" s="843"/>
      <c r="L952" s="838"/>
      <c r="M952" s="428"/>
      <c r="N952" s="429"/>
      <c r="O952" s="430"/>
      <c r="P952" s="422" t="str">
        <f t="shared" si="477"/>
        <v/>
      </c>
      <c r="Q952" s="422" t="str">
        <f t="shared" si="478"/>
        <v/>
      </c>
      <c r="R952" s="423" t="str">
        <f t="shared" si="479"/>
        <v/>
      </c>
      <c r="S952" s="424" t="str">
        <f t="shared" si="480"/>
        <v/>
      </c>
      <c r="T952" s="425" t="str">
        <f t="shared" si="481"/>
        <v/>
      </c>
      <c r="U952" s="425" t="str">
        <f t="shared" si="482"/>
        <v/>
      </c>
      <c r="V952" s="426" t="str">
        <f t="shared" si="483"/>
        <v/>
      </c>
      <c r="W952" s="38"/>
      <c r="X952" s="29" t="str">
        <f t="shared" si="464"/>
        <v/>
      </c>
      <c r="Y952" s="6" t="e">
        <f t="shared" si="465"/>
        <v>#N/A</v>
      </c>
      <c r="Z952" s="6" t="e">
        <f t="shared" si="466"/>
        <v>#N/A</v>
      </c>
      <c r="AA952" s="6" t="e">
        <f t="shared" si="467"/>
        <v>#N/A</v>
      </c>
      <c r="AB952" s="6" t="str">
        <f t="shared" si="468"/>
        <v/>
      </c>
      <c r="AC952" s="10">
        <f t="shared" si="469"/>
        <v>1</v>
      </c>
      <c r="AD952" s="6" t="e">
        <f t="shared" si="484"/>
        <v>#N/A</v>
      </c>
      <c r="AE952" s="6" t="e">
        <f t="shared" si="485"/>
        <v>#N/A</v>
      </c>
      <c r="AF952" s="6" t="e">
        <f t="shared" si="470"/>
        <v>#N/A</v>
      </c>
      <c r="AG952" s="6" t="e">
        <f t="shared" si="486"/>
        <v>#N/A</v>
      </c>
      <c r="AH952" s="11" t="str">
        <f t="shared" si="471"/>
        <v xml:space="preserve"> </v>
      </c>
      <c r="AI952" s="6" t="e">
        <f t="shared" si="487"/>
        <v>#N/A</v>
      </c>
      <c r="AJ952" s="6" t="e">
        <f t="shared" si="472"/>
        <v>#N/A</v>
      </c>
      <c r="AK952" s="6" t="e">
        <f t="shared" si="488"/>
        <v>#N/A</v>
      </c>
      <c r="AL952" s="6" t="e">
        <f t="shared" si="459"/>
        <v>#N/A</v>
      </c>
      <c r="AM952" s="6" t="e">
        <f t="shared" si="473"/>
        <v>#N/A</v>
      </c>
      <c r="AN952" s="6" t="e">
        <f t="shared" si="489"/>
        <v>#N/A</v>
      </c>
      <c r="AO952" s="6" t="e">
        <f t="shared" si="460"/>
        <v>#N/A</v>
      </c>
      <c r="AP952" s="6" t="e">
        <f t="shared" si="461"/>
        <v>#N/A</v>
      </c>
      <c r="AQ952" s="6" t="e">
        <f t="shared" si="462"/>
        <v>#N/A</v>
      </c>
      <c r="AR952" s="6">
        <f t="shared" si="474"/>
        <v>0</v>
      </c>
      <c r="AS952" s="6" t="e">
        <f t="shared" si="490"/>
        <v>#N/A</v>
      </c>
      <c r="AT952" s="6" t="str">
        <f t="shared" si="475"/>
        <v/>
      </c>
      <c r="AU952" s="6" t="str">
        <f t="shared" si="476"/>
        <v/>
      </c>
      <c r="AV952" s="6" t="str">
        <f t="shared" si="463"/>
        <v/>
      </c>
      <c r="AW952" s="103"/>
      <c r="BC952" s="3"/>
    </row>
    <row r="953" spans="1:55" s="12" customFormat="1" ht="13.5" customHeight="1" x14ac:dyDescent="0.2">
      <c r="A953" s="163">
        <v>938</v>
      </c>
      <c r="B953" s="7"/>
      <c r="C953" s="7"/>
      <c r="D953" s="120"/>
      <c r="E953" s="7"/>
      <c r="F953" s="7"/>
      <c r="G953" s="219"/>
      <c r="H953" s="7"/>
      <c r="I953" s="7"/>
      <c r="J953" s="9"/>
      <c r="K953" s="843"/>
      <c r="L953" s="838"/>
      <c r="M953" s="428"/>
      <c r="N953" s="429"/>
      <c r="O953" s="430"/>
      <c r="P953" s="422" t="str">
        <f t="shared" si="477"/>
        <v/>
      </c>
      <c r="Q953" s="422" t="str">
        <f t="shared" si="478"/>
        <v/>
      </c>
      <c r="R953" s="423" t="str">
        <f t="shared" si="479"/>
        <v/>
      </c>
      <c r="S953" s="424" t="str">
        <f t="shared" si="480"/>
        <v/>
      </c>
      <c r="T953" s="425" t="str">
        <f t="shared" si="481"/>
        <v/>
      </c>
      <c r="U953" s="425" t="str">
        <f t="shared" si="482"/>
        <v/>
      </c>
      <c r="V953" s="426" t="str">
        <f t="shared" si="483"/>
        <v/>
      </c>
      <c r="W953" s="38"/>
      <c r="X953" s="29" t="str">
        <f t="shared" si="464"/>
        <v/>
      </c>
      <c r="Y953" s="6" t="e">
        <f t="shared" si="465"/>
        <v>#N/A</v>
      </c>
      <c r="Z953" s="6" t="e">
        <f t="shared" si="466"/>
        <v>#N/A</v>
      </c>
      <c r="AA953" s="6" t="e">
        <f t="shared" si="467"/>
        <v>#N/A</v>
      </c>
      <c r="AB953" s="6" t="str">
        <f t="shared" si="468"/>
        <v/>
      </c>
      <c r="AC953" s="10">
        <f t="shared" si="469"/>
        <v>1</v>
      </c>
      <c r="AD953" s="6" t="e">
        <f t="shared" si="484"/>
        <v>#N/A</v>
      </c>
      <c r="AE953" s="6" t="e">
        <f t="shared" si="485"/>
        <v>#N/A</v>
      </c>
      <c r="AF953" s="6" t="e">
        <f t="shared" si="470"/>
        <v>#N/A</v>
      </c>
      <c r="AG953" s="6" t="e">
        <f t="shared" si="486"/>
        <v>#N/A</v>
      </c>
      <c r="AH953" s="11" t="str">
        <f t="shared" si="471"/>
        <v xml:space="preserve"> </v>
      </c>
      <c r="AI953" s="6" t="e">
        <f t="shared" si="487"/>
        <v>#N/A</v>
      </c>
      <c r="AJ953" s="6" t="e">
        <f t="shared" si="472"/>
        <v>#N/A</v>
      </c>
      <c r="AK953" s="6" t="e">
        <f t="shared" si="488"/>
        <v>#N/A</v>
      </c>
      <c r="AL953" s="6" t="e">
        <f t="shared" si="459"/>
        <v>#N/A</v>
      </c>
      <c r="AM953" s="6" t="e">
        <f t="shared" si="473"/>
        <v>#N/A</v>
      </c>
      <c r="AN953" s="6" t="e">
        <f t="shared" si="489"/>
        <v>#N/A</v>
      </c>
      <c r="AO953" s="6" t="e">
        <f t="shared" si="460"/>
        <v>#N/A</v>
      </c>
      <c r="AP953" s="6" t="e">
        <f t="shared" si="461"/>
        <v>#N/A</v>
      </c>
      <c r="AQ953" s="6" t="e">
        <f t="shared" si="462"/>
        <v>#N/A</v>
      </c>
      <c r="AR953" s="6">
        <f t="shared" si="474"/>
        <v>0</v>
      </c>
      <c r="AS953" s="6" t="e">
        <f t="shared" si="490"/>
        <v>#N/A</v>
      </c>
      <c r="AT953" s="6" t="str">
        <f t="shared" si="475"/>
        <v/>
      </c>
      <c r="AU953" s="6" t="str">
        <f t="shared" si="476"/>
        <v/>
      </c>
      <c r="AV953" s="6" t="str">
        <f t="shared" si="463"/>
        <v/>
      </c>
      <c r="AW953" s="103"/>
      <c r="BC953" s="3"/>
    </row>
    <row r="954" spans="1:55" s="12" customFormat="1" ht="13.5" customHeight="1" x14ac:dyDescent="0.2">
      <c r="A954" s="163">
        <v>939</v>
      </c>
      <c r="B954" s="7"/>
      <c r="C954" s="7"/>
      <c r="D954" s="120"/>
      <c r="E954" s="7"/>
      <c r="F954" s="7"/>
      <c r="G954" s="219"/>
      <c r="H954" s="7"/>
      <c r="I954" s="7"/>
      <c r="J954" s="9"/>
      <c r="K954" s="843"/>
      <c r="L954" s="838"/>
      <c r="M954" s="428"/>
      <c r="N954" s="429"/>
      <c r="O954" s="430"/>
      <c r="P954" s="422" t="str">
        <f t="shared" si="477"/>
        <v/>
      </c>
      <c r="Q954" s="422" t="str">
        <f t="shared" si="478"/>
        <v/>
      </c>
      <c r="R954" s="423" t="str">
        <f t="shared" si="479"/>
        <v/>
      </c>
      <c r="S954" s="424" t="str">
        <f t="shared" si="480"/>
        <v/>
      </c>
      <c r="T954" s="425" t="str">
        <f t="shared" si="481"/>
        <v/>
      </c>
      <c r="U954" s="425" t="str">
        <f t="shared" si="482"/>
        <v/>
      </c>
      <c r="V954" s="426" t="str">
        <f t="shared" si="483"/>
        <v/>
      </c>
      <c r="W954" s="38"/>
      <c r="X954" s="29" t="str">
        <f t="shared" si="464"/>
        <v/>
      </c>
      <c r="Y954" s="6" t="e">
        <f t="shared" si="465"/>
        <v>#N/A</v>
      </c>
      <c r="Z954" s="6" t="e">
        <f t="shared" si="466"/>
        <v>#N/A</v>
      </c>
      <c r="AA954" s="6" t="e">
        <f t="shared" si="467"/>
        <v>#N/A</v>
      </c>
      <c r="AB954" s="6" t="str">
        <f t="shared" si="468"/>
        <v/>
      </c>
      <c r="AC954" s="10">
        <f t="shared" si="469"/>
        <v>1</v>
      </c>
      <c r="AD954" s="6" t="e">
        <f t="shared" si="484"/>
        <v>#N/A</v>
      </c>
      <c r="AE954" s="6" t="e">
        <f t="shared" si="485"/>
        <v>#N/A</v>
      </c>
      <c r="AF954" s="6" t="e">
        <f t="shared" si="470"/>
        <v>#N/A</v>
      </c>
      <c r="AG954" s="6" t="e">
        <f t="shared" si="486"/>
        <v>#N/A</v>
      </c>
      <c r="AH954" s="11" t="str">
        <f t="shared" si="471"/>
        <v xml:space="preserve"> </v>
      </c>
      <c r="AI954" s="6" t="e">
        <f t="shared" si="487"/>
        <v>#N/A</v>
      </c>
      <c r="AJ954" s="6" t="e">
        <f t="shared" si="472"/>
        <v>#N/A</v>
      </c>
      <c r="AK954" s="6" t="e">
        <f t="shared" si="488"/>
        <v>#N/A</v>
      </c>
      <c r="AL954" s="6" t="e">
        <f t="shared" si="459"/>
        <v>#N/A</v>
      </c>
      <c r="AM954" s="6" t="e">
        <f t="shared" si="473"/>
        <v>#N/A</v>
      </c>
      <c r="AN954" s="6" t="e">
        <f t="shared" si="489"/>
        <v>#N/A</v>
      </c>
      <c r="AO954" s="6" t="e">
        <f t="shared" si="460"/>
        <v>#N/A</v>
      </c>
      <c r="AP954" s="6" t="e">
        <f t="shared" si="461"/>
        <v>#N/A</v>
      </c>
      <c r="AQ954" s="6" t="e">
        <f t="shared" si="462"/>
        <v>#N/A</v>
      </c>
      <c r="AR954" s="6">
        <f t="shared" si="474"/>
        <v>0</v>
      </c>
      <c r="AS954" s="6" t="e">
        <f t="shared" si="490"/>
        <v>#N/A</v>
      </c>
      <c r="AT954" s="6" t="str">
        <f t="shared" si="475"/>
        <v/>
      </c>
      <c r="AU954" s="6" t="str">
        <f t="shared" si="476"/>
        <v/>
      </c>
      <c r="AV954" s="6" t="str">
        <f t="shared" si="463"/>
        <v/>
      </c>
      <c r="AW954" s="103"/>
      <c r="BC954" s="3"/>
    </row>
    <row r="955" spans="1:55" s="12" customFormat="1" ht="13.5" customHeight="1" x14ac:dyDescent="0.2">
      <c r="A955" s="163">
        <v>940</v>
      </c>
      <c r="B955" s="7"/>
      <c r="C955" s="7"/>
      <c r="D955" s="120"/>
      <c r="E955" s="7"/>
      <c r="F955" s="7"/>
      <c r="G955" s="219"/>
      <c r="H955" s="7"/>
      <c r="I955" s="7"/>
      <c r="J955" s="9"/>
      <c r="K955" s="843"/>
      <c r="L955" s="838"/>
      <c r="M955" s="428"/>
      <c r="N955" s="429"/>
      <c r="O955" s="430"/>
      <c r="P955" s="422" t="str">
        <f t="shared" si="477"/>
        <v/>
      </c>
      <c r="Q955" s="422" t="str">
        <f t="shared" si="478"/>
        <v/>
      </c>
      <c r="R955" s="423" t="str">
        <f t="shared" si="479"/>
        <v/>
      </c>
      <c r="S955" s="424" t="str">
        <f t="shared" si="480"/>
        <v/>
      </c>
      <c r="T955" s="425" t="str">
        <f t="shared" si="481"/>
        <v/>
      </c>
      <c r="U955" s="425" t="str">
        <f t="shared" si="482"/>
        <v/>
      </c>
      <c r="V955" s="426" t="str">
        <f t="shared" si="483"/>
        <v/>
      </c>
      <c r="W955" s="38"/>
      <c r="X955" s="29" t="str">
        <f t="shared" si="464"/>
        <v/>
      </c>
      <c r="Y955" s="6" t="e">
        <f t="shared" si="465"/>
        <v>#N/A</v>
      </c>
      <c r="Z955" s="6" t="e">
        <f t="shared" si="466"/>
        <v>#N/A</v>
      </c>
      <c r="AA955" s="6" t="e">
        <f t="shared" si="467"/>
        <v>#N/A</v>
      </c>
      <c r="AB955" s="6" t="str">
        <f t="shared" si="468"/>
        <v/>
      </c>
      <c r="AC955" s="10">
        <f t="shared" si="469"/>
        <v>1</v>
      </c>
      <c r="AD955" s="6" t="e">
        <f t="shared" si="484"/>
        <v>#N/A</v>
      </c>
      <c r="AE955" s="6" t="e">
        <f t="shared" si="485"/>
        <v>#N/A</v>
      </c>
      <c r="AF955" s="6" t="e">
        <f t="shared" si="470"/>
        <v>#N/A</v>
      </c>
      <c r="AG955" s="6" t="e">
        <f t="shared" si="486"/>
        <v>#N/A</v>
      </c>
      <c r="AH955" s="11" t="str">
        <f t="shared" si="471"/>
        <v xml:space="preserve"> </v>
      </c>
      <c r="AI955" s="6" t="e">
        <f t="shared" si="487"/>
        <v>#N/A</v>
      </c>
      <c r="AJ955" s="6" t="e">
        <f t="shared" si="472"/>
        <v>#N/A</v>
      </c>
      <c r="AK955" s="6" t="e">
        <f t="shared" si="488"/>
        <v>#N/A</v>
      </c>
      <c r="AL955" s="6" t="e">
        <f t="shared" si="459"/>
        <v>#N/A</v>
      </c>
      <c r="AM955" s="6" t="e">
        <f t="shared" si="473"/>
        <v>#N/A</v>
      </c>
      <c r="AN955" s="6" t="e">
        <f t="shared" si="489"/>
        <v>#N/A</v>
      </c>
      <c r="AO955" s="6" t="e">
        <f t="shared" si="460"/>
        <v>#N/A</v>
      </c>
      <c r="AP955" s="6" t="e">
        <f t="shared" si="461"/>
        <v>#N/A</v>
      </c>
      <c r="AQ955" s="6" t="e">
        <f t="shared" si="462"/>
        <v>#N/A</v>
      </c>
      <c r="AR955" s="6">
        <f t="shared" si="474"/>
        <v>0</v>
      </c>
      <c r="AS955" s="6" t="e">
        <f t="shared" si="490"/>
        <v>#N/A</v>
      </c>
      <c r="AT955" s="6" t="str">
        <f t="shared" si="475"/>
        <v/>
      </c>
      <c r="AU955" s="6" t="str">
        <f t="shared" si="476"/>
        <v/>
      </c>
      <c r="AV955" s="6" t="str">
        <f t="shared" si="463"/>
        <v/>
      </c>
      <c r="AW955" s="103"/>
      <c r="BC955" s="3"/>
    </row>
    <row r="956" spans="1:55" s="12" customFormat="1" ht="13.5" customHeight="1" x14ac:dyDescent="0.2">
      <c r="A956" s="163">
        <v>941</v>
      </c>
      <c r="B956" s="7"/>
      <c r="C956" s="7"/>
      <c r="D956" s="120"/>
      <c r="E956" s="7"/>
      <c r="F956" s="7"/>
      <c r="G956" s="219"/>
      <c r="H956" s="7"/>
      <c r="I956" s="7"/>
      <c r="J956" s="9"/>
      <c r="K956" s="843"/>
      <c r="L956" s="838"/>
      <c r="M956" s="428"/>
      <c r="N956" s="429"/>
      <c r="O956" s="430"/>
      <c r="P956" s="422" t="str">
        <f t="shared" si="477"/>
        <v/>
      </c>
      <c r="Q956" s="422" t="str">
        <f t="shared" si="478"/>
        <v/>
      </c>
      <c r="R956" s="423" t="str">
        <f t="shared" si="479"/>
        <v/>
      </c>
      <c r="S956" s="424" t="str">
        <f t="shared" si="480"/>
        <v/>
      </c>
      <c r="T956" s="425" t="str">
        <f t="shared" si="481"/>
        <v/>
      </c>
      <c r="U956" s="425" t="str">
        <f t="shared" si="482"/>
        <v/>
      </c>
      <c r="V956" s="426" t="str">
        <f t="shared" si="483"/>
        <v/>
      </c>
      <c r="W956" s="38"/>
      <c r="X956" s="29" t="str">
        <f t="shared" si="464"/>
        <v/>
      </c>
      <c r="Y956" s="6" t="e">
        <f t="shared" si="465"/>
        <v>#N/A</v>
      </c>
      <c r="Z956" s="6" t="e">
        <f t="shared" si="466"/>
        <v>#N/A</v>
      </c>
      <c r="AA956" s="6" t="e">
        <f t="shared" si="467"/>
        <v>#N/A</v>
      </c>
      <c r="AB956" s="6" t="str">
        <f t="shared" si="468"/>
        <v/>
      </c>
      <c r="AC956" s="10">
        <f t="shared" si="469"/>
        <v>1</v>
      </c>
      <c r="AD956" s="6" t="e">
        <f t="shared" si="484"/>
        <v>#N/A</v>
      </c>
      <c r="AE956" s="6" t="e">
        <f t="shared" si="485"/>
        <v>#N/A</v>
      </c>
      <c r="AF956" s="6" t="e">
        <f t="shared" si="470"/>
        <v>#N/A</v>
      </c>
      <c r="AG956" s="6" t="e">
        <f t="shared" si="486"/>
        <v>#N/A</v>
      </c>
      <c r="AH956" s="11" t="str">
        <f t="shared" si="471"/>
        <v xml:space="preserve"> </v>
      </c>
      <c r="AI956" s="6" t="e">
        <f t="shared" si="487"/>
        <v>#N/A</v>
      </c>
      <c r="AJ956" s="6" t="e">
        <f t="shared" si="472"/>
        <v>#N/A</v>
      </c>
      <c r="AK956" s="6" t="e">
        <f t="shared" si="488"/>
        <v>#N/A</v>
      </c>
      <c r="AL956" s="6" t="e">
        <f t="shared" si="459"/>
        <v>#N/A</v>
      </c>
      <c r="AM956" s="6" t="e">
        <f t="shared" si="473"/>
        <v>#N/A</v>
      </c>
      <c r="AN956" s="6" t="e">
        <f t="shared" si="489"/>
        <v>#N/A</v>
      </c>
      <c r="AO956" s="6" t="e">
        <f t="shared" si="460"/>
        <v>#N/A</v>
      </c>
      <c r="AP956" s="6" t="e">
        <f t="shared" si="461"/>
        <v>#N/A</v>
      </c>
      <c r="AQ956" s="6" t="e">
        <f t="shared" si="462"/>
        <v>#N/A</v>
      </c>
      <c r="AR956" s="6">
        <f t="shared" si="474"/>
        <v>0</v>
      </c>
      <c r="AS956" s="6" t="e">
        <f t="shared" si="490"/>
        <v>#N/A</v>
      </c>
      <c r="AT956" s="6" t="str">
        <f t="shared" si="475"/>
        <v/>
      </c>
      <c r="AU956" s="6" t="str">
        <f t="shared" si="476"/>
        <v/>
      </c>
      <c r="AV956" s="6" t="str">
        <f t="shared" si="463"/>
        <v/>
      </c>
      <c r="AW956" s="103"/>
      <c r="BC956" s="3"/>
    </row>
    <row r="957" spans="1:55" s="12" customFormat="1" ht="13.5" customHeight="1" x14ac:dyDescent="0.2">
      <c r="A957" s="163">
        <v>942</v>
      </c>
      <c r="B957" s="7"/>
      <c r="C957" s="7"/>
      <c r="D957" s="120"/>
      <c r="E957" s="7"/>
      <c r="F957" s="7"/>
      <c r="G957" s="219"/>
      <c r="H957" s="7"/>
      <c r="I957" s="7"/>
      <c r="J957" s="9"/>
      <c r="K957" s="843"/>
      <c r="L957" s="838"/>
      <c r="M957" s="428"/>
      <c r="N957" s="429"/>
      <c r="O957" s="430"/>
      <c r="P957" s="422" t="str">
        <f t="shared" si="477"/>
        <v/>
      </c>
      <c r="Q957" s="422" t="str">
        <f t="shared" si="478"/>
        <v/>
      </c>
      <c r="R957" s="423" t="str">
        <f t="shared" si="479"/>
        <v/>
      </c>
      <c r="S957" s="424" t="str">
        <f t="shared" si="480"/>
        <v/>
      </c>
      <c r="T957" s="425" t="str">
        <f t="shared" si="481"/>
        <v/>
      </c>
      <c r="U957" s="425" t="str">
        <f t="shared" si="482"/>
        <v/>
      </c>
      <c r="V957" s="426" t="str">
        <f t="shared" si="483"/>
        <v/>
      </c>
      <c r="W957" s="38"/>
      <c r="X957" s="29" t="str">
        <f t="shared" si="464"/>
        <v/>
      </c>
      <c r="Y957" s="6" t="e">
        <f t="shared" si="465"/>
        <v>#N/A</v>
      </c>
      <c r="Z957" s="6" t="e">
        <f t="shared" si="466"/>
        <v>#N/A</v>
      </c>
      <c r="AA957" s="6" t="e">
        <f t="shared" si="467"/>
        <v>#N/A</v>
      </c>
      <c r="AB957" s="6" t="str">
        <f t="shared" si="468"/>
        <v/>
      </c>
      <c r="AC957" s="10">
        <f t="shared" si="469"/>
        <v>1</v>
      </c>
      <c r="AD957" s="6" t="e">
        <f t="shared" si="484"/>
        <v>#N/A</v>
      </c>
      <c r="AE957" s="6" t="e">
        <f t="shared" si="485"/>
        <v>#N/A</v>
      </c>
      <c r="AF957" s="6" t="e">
        <f t="shared" si="470"/>
        <v>#N/A</v>
      </c>
      <c r="AG957" s="6" t="e">
        <f t="shared" si="486"/>
        <v>#N/A</v>
      </c>
      <c r="AH957" s="11" t="str">
        <f t="shared" si="471"/>
        <v xml:space="preserve"> </v>
      </c>
      <c r="AI957" s="6" t="e">
        <f t="shared" si="487"/>
        <v>#N/A</v>
      </c>
      <c r="AJ957" s="6" t="e">
        <f t="shared" si="472"/>
        <v>#N/A</v>
      </c>
      <c r="AK957" s="6" t="e">
        <f t="shared" si="488"/>
        <v>#N/A</v>
      </c>
      <c r="AL957" s="6" t="e">
        <f t="shared" si="459"/>
        <v>#N/A</v>
      </c>
      <c r="AM957" s="6" t="e">
        <f t="shared" si="473"/>
        <v>#N/A</v>
      </c>
      <c r="AN957" s="6" t="e">
        <f t="shared" si="489"/>
        <v>#N/A</v>
      </c>
      <c r="AO957" s="6" t="e">
        <f t="shared" si="460"/>
        <v>#N/A</v>
      </c>
      <c r="AP957" s="6" t="e">
        <f t="shared" si="461"/>
        <v>#N/A</v>
      </c>
      <c r="AQ957" s="6" t="e">
        <f t="shared" si="462"/>
        <v>#N/A</v>
      </c>
      <c r="AR957" s="6">
        <f t="shared" si="474"/>
        <v>0</v>
      </c>
      <c r="AS957" s="6" t="e">
        <f t="shared" si="490"/>
        <v>#N/A</v>
      </c>
      <c r="AT957" s="6" t="str">
        <f t="shared" si="475"/>
        <v/>
      </c>
      <c r="AU957" s="6" t="str">
        <f t="shared" si="476"/>
        <v/>
      </c>
      <c r="AV957" s="6" t="str">
        <f t="shared" si="463"/>
        <v/>
      </c>
      <c r="AW957" s="103"/>
      <c r="BC957" s="3"/>
    </row>
    <row r="958" spans="1:55" s="12" customFormat="1" ht="13.5" customHeight="1" x14ac:dyDescent="0.2">
      <c r="A958" s="163">
        <v>943</v>
      </c>
      <c r="B958" s="7"/>
      <c r="C958" s="7"/>
      <c r="D958" s="120"/>
      <c r="E958" s="7"/>
      <c r="F958" s="7"/>
      <c r="G958" s="219"/>
      <c r="H958" s="7"/>
      <c r="I958" s="7"/>
      <c r="J958" s="9"/>
      <c r="K958" s="843"/>
      <c r="L958" s="838"/>
      <c r="M958" s="428"/>
      <c r="N958" s="429"/>
      <c r="O958" s="430"/>
      <c r="P958" s="422" t="str">
        <f t="shared" si="477"/>
        <v/>
      </c>
      <c r="Q958" s="422" t="str">
        <f t="shared" si="478"/>
        <v/>
      </c>
      <c r="R958" s="423" t="str">
        <f t="shared" si="479"/>
        <v/>
      </c>
      <c r="S958" s="424" t="str">
        <f t="shared" si="480"/>
        <v/>
      </c>
      <c r="T958" s="425" t="str">
        <f t="shared" si="481"/>
        <v/>
      </c>
      <c r="U958" s="425" t="str">
        <f t="shared" si="482"/>
        <v/>
      </c>
      <c r="V958" s="426" t="str">
        <f t="shared" si="483"/>
        <v/>
      </c>
      <c r="W958" s="38"/>
      <c r="X958" s="29" t="str">
        <f t="shared" si="464"/>
        <v/>
      </c>
      <c r="Y958" s="6" t="e">
        <f t="shared" si="465"/>
        <v>#N/A</v>
      </c>
      <c r="Z958" s="6" t="e">
        <f t="shared" si="466"/>
        <v>#N/A</v>
      </c>
      <c r="AA958" s="6" t="e">
        <f t="shared" si="467"/>
        <v>#N/A</v>
      </c>
      <c r="AB958" s="6" t="str">
        <f t="shared" si="468"/>
        <v/>
      </c>
      <c r="AC958" s="10">
        <f t="shared" si="469"/>
        <v>1</v>
      </c>
      <c r="AD958" s="6" t="e">
        <f t="shared" si="484"/>
        <v>#N/A</v>
      </c>
      <c r="AE958" s="6" t="e">
        <f t="shared" si="485"/>
        <v>#N/A</v>
      </c>
      <c r="AF958" s="6" t="e">
        <f t="shared" si="470"/>
        <v>#N/A</v>
      </c>
      <c r="AG958" s="6" t="e">
        <f t="shared" si="486"/>
        <v>#N/A</v>
      </c>
      <c r="AH958" s="11" t="str">
        <f t="shared" si="471"/>
        <v xml:space="preserve"> </v>
      </c>
      <c r="AI958" s="6" t="e">
        <f t="shared" si="487"/>
        <v>#N/A</v>
      </c>
      <c r="AJ958" s="6" t="e">
        <f t="shared" si="472"/>
        <v>#N/A</v>
      </c>
      <c r="AK958" s="6" t="e">
        <f t="shared" si="488"/>
        <v>#N/A</v>
      </c>
      <c r="AL958" s="6" t="e">
        <f t="shared" si="459"/>
        <v>#N/A</v>
      </c>
      <c r="AM958" s="6" t="e">
        <f t="shared" si="473"/>
        <v>#N/A</v>
      </c>
      <c r="AN958" s="6" t="e">
        <f t="shared" si="489"/>
        <v>#N/A</v>
      </c>
      <c r="AO958" s="6" t="e">
        <f t="shared" si="460"/>
        <v>#N/A</v>
      </c>
      <c r="AP958" s="6" t="e">
        <f t="shared" si="461"/>
        <v>#N/A</v>
      </c>
      <c r="AQ958" s="6" t="e">
        <f t="shared" si="462"/>
        <v>#N/A</v>
      </c>
      <c r="AR958" s="6">
        <f t="shared" si="474"/>
        <v>0</v>
      </c>
      <c r="AS958" s="6" t="e">
        <f t="shared" si="490"/>
        <v>#N/A</v>
      </c>
      <c r="AT958" s="6" t="str">
        <f t="shared" si="475"/>
        <v/>
      </c>
      <c r="AU958" s="6" t="str">
        <f t="shared" si="476"/>
        <v/>
      </c>
      <c r="AV958" s="6" t="str">
        <f t="shared" si="463"/>
        <v/>
      </c>
      <c r="AW958" s="103"/>
      <c r="BC958" s="3"/>
    </row>
    <row r="959" spans="1:55" s="12" customFormat="1" ht="13.5" customHeight="1" x14ac:dyDescent="0.2">
      <c r="A959" s="163">
        <v>944</v>
      </c>
      <c r="B959" s="7"/>
      <c r="C959" s="7"/>
      <c r="D959" s="120"/>
      <c r="E959" s="7"/>
      <c r="F959" s="7"/>
      <c r="G959" s="219"/>
      <c r="H959" s="7"/>
      <c r="I959" s="7"/>
      <c r="J959" s="9"/>
      <c r="K959" s="843"/>
      <c r="L959" s="838"/>
      <c r="M959" s="428"/>
      <c r="N959" s="429"/>
      <c r="O959" s="430"/>
      <c r="P959" s="422" t="str">
        <f t="shared" si="477"/>
        <v/>
      </c>
      <c r="Q959" s="422" t="str">
        <f t="shared" si="478"/>
        <v/>
      </c>
      <c r="R959" s="423" t="str">
        <f t="shared" si="479"/>
        <v/>
      </c>
      <c r="S959" s="424" t="str">
        <f t="shared" si="480"/>
        <v/>
      </c>
      <c r="T959" s="425" t="str">
        <f t="shared" si="481"/>
        <v/>
      </c>
      <c r="U959" s="425" t="str">
        <f t="shared" si="482"/>
        <v/>
      </c>
      <c r="V959" s="426" t="str">
        <f t="shared" si="483"/>
        <v/>
      </c>
      <c r="W959" s="38"/>
      <c r="X959" s="29" t="str">
        <f t="shared" si="464"/>
        <v/>
      </c>
      <c r="Y959" s="6" t="e">
        <f t="shared" si="465"/>
        <v>#N/A</v>
      </c>
      <c r="Z959" s="6" t="e">
        <f t="shared" si="466"/>
        <v>#N/A</v>
      </c>
      <c r="AA959" s="6" t="e">
        <f t="shared" si="467"/>
        <v>#N/A</v>
      </c>
      <c r="AB959" s="6" t="str">
        <f t="shared" si="468"/>
        <v/>
      </c>
      <c r="AC959" s="10">
        <f t="shared" si="469"/>
        <v>1</v>
      </c>
      <c r="AD959" s="6" t="e">
        <f t="shared" si="484"/>
        <v>#N/A</v>
      </c>
      <c r="AE959" s="6" t="e">
        <f t="shared" si="485"/>
        <v>#N/A</v>
      </c>
      <c r="AF959" s="6" t="e">
        <f t="shared" si="470"/>
        <v>#N/A</v>
      </c>
      <c r="AG959" s="6" t="e">
        <f t="shared" si="486"/>
        <v>#N/A</v>
      </c>
      <c r="AH959" s="11" t="str">
        <f t="shared" si="471"/>
        <v xml:space="preserve"> </v>
      </c>
      <c r="AI959" s="6" t="e">
        <f t="shared" si="487"/>
        <v>#N/A</v>
      </c>
      <c r="AJ959" s="6" t="e">
        <f t="shared" si="472"/>
        <v>#N/A</v>
      </c>
      <c r="AK959" s="6" t="e">
        <f t="shared" si="488"/>
        <v>#N/A</v>
      </c>
      <c r="AL959" s="6" t="e">
        <f t="shared" si="459"/>
        <v>#N/A</v>
      </c>
      <c r="AM959" s="6" t="e">
        <f t="shared" si="473"/>
        <v>#N/A</v>
      </c>
      <c r="AN959" s="6" t="e">
        <f t="shared" si="489"/>
        <v>#N/A</v>
      </c>
      <c r="AO959" s="6" t="e">
        <f t="shared" si="460"/>
        <v>#N/A</v>
      </c>
      <c r="AP959" s="6" t="e">
        <f t="shared" si="461"/>
        <v>#N/A</v>
      </c>
      <c r="AQ959" s="6" t="e">
        <f t="shared" si="462"/>
        <v>#N/A</v>
      </c>
      <c r="AR959" s="6">
        <f t="shared" si="474"/>
        <v>0</v>
      </c>
      <c r="AS959" s="6" t="e">
        <f t="shared" si="490"/>
        <v>#N/A</v>
      </c>
      <c r="AT959" s="6" t="str">
        <f t="shared" si="475"/>
        <v/>
      </c>
      <c r="AU959" s="6" t="str">
        <f t="shared" si="476"/>
        <v/>
      </c>
      <c r="AV959" s="6" t="str">
        <f t="shared" si="463"/>
        <v/>
      </c>
      <c r="AW959" s="103"/>
      <c r="BC959" s="3"/>
    </row>
    <row r="960" spans="1:55" s="12" customFormat="1" ht="13.5" customHeight="1" x14ac:dyDescent="0.2">
      <c r="A960" s="163">
        <v>945</v>
      </c>
      <c r="B960" s="7"/>
      <c r="C960" s="7"/>
      <c r="D960" s="120"/>
      <c r="E960" s="7"/>
      <c r="F960" s="7"/>
      <c r="G960" s="219"/>
      <c r="H960" s="7"/>
      <c r="I960" s="7"/>
      <c r="J960" s="9"/>
      <c r="K960" s="843"/>
      <c r="L960" s="838"/>
      <c r="M960" s="428"/>
      <c r="N960" s="429"/>
      <c r="O960" s="430"/>
      <c r="P960" s="422" t="str">
        <f t="shared" si="477"/>
        <v/>
      </c>
      <c r="Q960" s="422" t="str">
        <f t="shared" si="478"/>
        <v/>
      </c>
      <c r="R960" s="423" t="str">
        <f t="shared" si="479"/>
        <v/>
      </c>
      <c r="S960" s="424" t="str">
        <f t="shared" si="480"/>
        <v/>
      </c>
      <c r="T960" s="425" t="str">
        <f t="shared" si="481"/>
        <v/>
      </c>
      <c r="U960" s="425" t="str">
        <f t="shared" si="482"/>
        <v/>
      </c>
      <c r="V960" s="426" t="str">
        <f t="shared" si="483"/>
        <v/>
      </c>
      <c r="W960" s="38"/>
      <c r="X960" s="29" t="str">
        <f t="shared" si="464"/>
        <v/>
      </c>
      <c r="Y960" s="6" t="e">
        <f t="shared" si="465"/>
        <v>#N/A</v>
      </c>
      <c r="Z960" s="6" t="e">
        <f t="shared" si="466"/>
        <v>#N/A</v>
      </c>
      <c r="AA960" s="6" t="e">
        <f t="shared" si="467"/>
        <v>#N/A</v>
      </c>
      <c r="AB960" s="6" t="str">
        <f t="shared" si="468"/>
        <v/>
      </c>
      <c r="AC960" s="10">
        <f t="shared" si="469"/>
        <v>1</v>
      </c>
      <c r="AD960" s="6" t="e">
        <f t="shared" si="484"/>
        <v>#N/A</v>
      </c>
      <c r="AE960" s="6" t="e">
        <f t="shared" si="485"/>
        <v>#N/A</v>
      </c>
      <c r="AF960" s="6" t="e">
        <f t="shared" si="470"/>
        <v>#N/A</v>
      </c>
      <c r="AG960" s="6" t="e">
        <f t="shared" si="486"/>
        <v>#N/A</v>
      </c>
      <c r="AH960" s="11" t="str">
        <f t="shared" si="471"/>
        <v xml:space="preserve"> </v>
      </c>
      <c r="AI960" s="6" t="e">
        <f t="shared" si="487"/>
        <v>#N/A</v>
      </c>
      <c r="AJ960" s="6" t="e">
        <f t="shared" si="472"/>
        <v>#N/A</v>
      </c>
      <c r="AK960" s="6" t="e">
        <f t="shared" si="488"/>
        <v>#N/A</v>
      </c>
      <c r="AL960" s="6" t="e">
        <f t="shared" si="459"/>
        <v>#N/A</v>
      </c>
      <c r="AM960" s="6" t="e">
        <f t="shared" si="473"/>
        <v>#N/A</v>
      </c>
      <c r="AN960" s="6" t="e">
        <f t="shared" si="489"/>
        <v>#N/A</v>
      </c>
      <c r="AO960" s="6" t="e">
        <f t="shared" si="460"/>
        <v>#N/A</v>
      </c>
      <c r="AP960" s="6" t="e">
        <f t="shared" si="461"/>
        <v>#N/A</v>
      </c>
      <c r="AQ960" s="6" t="e">
        <f t="shared" si="462"/>
        <v>#N/A</v>
      </c>
      <c r="AR960" s="6">
        <f t="shared" si="474"/>
        <v>0</v>
      </c>
      <c r="AS960" s="6" t="e">
        <f t="shared" si="490"/>
        <v>#N/A</v>
      </c>
      <c r="AT960" s="6" t="str">
        <f t="shared" si="475"/>
        <v/>
      </c>
      <c r="AU960" s="6" t="str">
        <f t="shared" si="476"/>
        <v/>
      </c>
      <c r="AV960" s="6" t="str">
        <f t="shared" si="463"/>
        <v/>
      </c>
      <c r="AW960" s="103"/>
      <c r="BC960" s="3"/>
    </row>
    <row r="961" spans="1:55" s="12" customFormat="1" ht="13.5" customHeight="1" x14ac:dyDescent="0.2">
      <c r="A961" s="163">
        <v>946</v>
      </c>
      <c r="B961" s="7"/>
      <c r="C961" s="7"/>
      <c r="D961" s="120"/>
      <c r="E961" s="7"/>
      <c r="F961" s="7"/>
      <c r="G961" s="219"/>
      <c r="H961" s="7"/>
      <c r="I961" s="7"/>
      <c r="J961" s="9"/>
      <c r="K961" s="843"/>
      <c r="L961" s="838"/>
      <c r="M961" s="428"/>
      <c r="N961" s="429"/>
      <c r="O961" s="430"/>
      <c r="P961" s="422" t="str">
        <f t="shared" si="477"/>
        <v/>
      </c>
      <c r="Q961" s="422" t="str">
        <f t="shared" si="478"/>
        <v/>
      </c>
      <c r="R961" s="423" t="str">
        <f t="shared" si="479"/>
        <v/>
      </c>
      <c r="S961" s="424" t="str">
        <f t="shared" si="480"/>
        <v/>
      </c>
      <c r="T961" s="425" t="str">
        <f t="shared" si="481"/>
        <v/>
      </c>
      <c r="U961" s="425" t="str">
        <f t="shared" si="482"/>
        <v/>
      </c>
      <c r="V961" s="426" t="str">
        <f t="shared" si="483"/>
        <v/>
      </c>
      <c r="W961" s="38"/>
      <c r="X961" s="29" t="str">
        <f t="shared" si="464"/>
        <v/>
      </c>
      <c r="Y961" s="6" t="e">
        <f t="shared" si="465"/>
        <v>#N/A</v>
      </c>
      <c r="Z961" s="6" t="e">
        <f t="shared" si="466"/>
        <v>#N/A</v>
      </c>
      <c r="AA961" s="6" t="e">
        <f t="shared" si="467"/>
        <v>#N/A</v>
      </c>
      <c r="AB961" s="6" t="str">
        <f t="shared" si="468"/>
        <v/>
      </c>
      <c r="AC961" s="10">
        <f t="shared" si="469"/>
        <v>1</v>
      </c>
      <c r="AD961" s="6" t="e">
        <f t="shared" si="484"/>
        <v>#N/A</v>
      </c>
      <c r="AE961" s="6" t="e">
        <f t="shared" si="485"/>
        <v>#N/A</v>
      </c>
      <c r="AF961" s="6" t="e">
        <f t="shared" si="470"/>
        <v>#N/A</v>
      </c>
      <c r="AG961" s="6" t="e">
        <f t="shared" si="486"/>
        <v>#N/A</v>
      </c>
      <c r="AH961" s="11" t="str">
        <f t="shared" si="471"/>
        <v xml:space="preserve"> </v>
      </c>
      <c r="AI961" s="6" t="e">
        <f t="shared" si="487"/>
        <v>#N/A</v>
      </c>
      <c r="AJ961" s="6" t="e">
        <f t="shared" si="472"/>
        <v>#N/A</v>
      </c>
      <c r="AK961" s="6" t="e">
        <f t="shared" si="488"/>
        <v>#N/A</v>
      </c>
      <c r="AL961" s="6" t="e">
        <f t="shared" ref="AL961:AL1015" si="491">VLOOKUP(AE961,$BT$17:$BX$21,2,FALSE)</f>
        <v>#N/A</v>
      </c>
      <c r="AM961" s="6" t="e">
        <f t="shared" si="473"/>
        <v>#N/A</v>
      </c>
      <c r="AN961" s="6" t="e">
        <f t="shared" si="489"/>
        <v>#N/A</v>
      </c>
      <c r="AO961" s="6" t="e">
        <f t="shared" ref="AO961:AO1015" si="492">VLOOKUP(AE961,$BT$17:$BX$21,3,FALSE)</f>
        <v>#N/A</v>
      </c>
      <c r="AP961" s="6" t="e">
        <f t="shared" ref="AP961:AP1015" si="493">VLOOKUP(AE961,$BT$17:$BX$21,4,FALSE)</f>
        <v>#N/A</v>
      </c>
      <c r="AQ961" s="6" t="e">
        <f t="shared" ref="AQ961:AQ1015" si="494">VLOOKUP(AE961,$BT$17:$BX$21,5,FALSE)</f>
        <v>#N/A</v>
      </c>
      <c r="AR961" s="6">
        <f t="shared" si="474"/>
        <v>0</v>
      </c>
      <c r="AS961" s="6" t="e">
        <f t="shared" si="490"/>
        <v>#N/A</v>
      </c>
      <c r="AT961" s="6" t="str">
        <f t="shared" si="475"/>
        <v/>
      </c>
      <c r="AU961" s="6" t="str">
        <f t="shared" si="476"/>
        <v/>
      </c>
      <c r="AV961" s="6" t="str">
        <f t="shared" ref="AV961:AV1015" si="495">IF(AT961=AU961,"",1)</f>
        <v/>
      </c>
      <c r="AW961" s="103"/>
      <c r="BC961" s="3"/>
    </row>
    <row r="962" spans="1:55" s="12" customFormat="1" ht="13.5" customHeight="1" x14ac:dyDescent="0.2">
      <c r="A962" s="163">
        <v>947</v>
      </c>
      <c r="B962" s="7"/>
      <c r="C962" s="7"/>
      <c r="D962" s="120"/>
      <c r="E962" s="7"/>
      <c r="F962" s="7"/>
      <c r="G962" s="219"/>
      <c r="H962" s="7"/>
      <c r="I962" s="7"/>
      <c r="J962" s="9"/>
      <c r="K962" s="843"/>
      <c r="L962" s="838"/>
      <c r="M962" s="428"/>
      <c r="N962" s="429"/>
      <c r="O962" s="430"/>
      <c r="P962" s="422" t="str">
        <f t="shared" si="477"/>
        <v/>
      </c>
      <c r="Q962" s="422" t="str">
        <f t="shared" si="478"/>
        <v/>
      </c>
      <c r="R962" s="423" t="str">
        <f t="shared" si="479"/>
        <v/>
      </c>
      <c r="S962" s="424" t="str">
        <f t="shared" si="480"/>
        <v/>
      </c>
      <c r="T962" s="425" t="str">
        <f t="shared" si="481"/>
        <v/>
      </c>
      <c r="U962" s="425" t="str">
        <f t="shared" si="482"/>
        <v/>
      </c>
      <c r="V962" s="426" t="str">
        <f t="shared" si="483"/>
        <v/>
      </c>
      <c r="W962" s="38"/>
      <c r="X962" s="29" t="str">
        <f t="shared" si="464"/>
        <v/>
      </c>
      <c r="Y962" s="6" t="e">
        <f t="shared" si="465"/>
        <v>#N/A</v>
      </c>
      <c r="Z962" s="6" t="e">
        <f t="shared" si="466"/>
        <v>#N/A</v>
      </c>
      <c r="AA962" s="6" t="e">
        <f t="shared" si="467"/>
        <v>#N/A</v>
      </c>
      <c r="AB962" s="6" t="str">
        <f t="shared" si="468"/>
        <v/>
      </c>
      <c r="AC962" s="10">
        <f t="shared" si="469"/>
        <v>1</v>
      </c>
      <c r="AD962" s="6" t="e">
        <f t="shared" si="484"/>
        <v>#N/A</v>
      </c>
      <c r="AE962" s="6" t="e">
        <f t="shared" si="485"/>
        <v>#N/A</v>
      </c>
      <c r="AF962" s="6" t="e">
        <f t="shared" si="470"/>
        <v>#N/A</v>
      </c>
      <c r="AG962" s="6" t="e">
        <f t="shared" si="486"/>
        <v>#N/A</v>
      </c>
      <c r="AH962" s="11" t="str">
        <f t="shared" si="471"/>
        <v xml:space="preserve"> </v>
      </c>
      <c r="AI962" s="6" t="e">
        <f t="shared" si="487"/>
        <v>#N/A</v>
      </c>
      <c r="AJ962" s="6" t="e">
        <f t="shared" si="472"/>
        <v>#N/A</v>
      </c>
      <c r="AK962" s="6" t="e">
        <f t="shared" si="488"/>
        <v>#N/A</v>
      </c>
      <c r="AL962" s="6" t="e">
        <f t="shared" si="491"/>
        <v>#N/A</v>
      </c>
      <c r="AM962" s="6" t="e">
        <f t="shared" si="473"/>
        <v>#N/A</v>
      </c>
      <c r="AN962" s="6" t="e">
        <f t="shared" si="489"/>
        <v>#N/A</v>
      </c>
      <c r="AO962" s="6" t="e">
        <f t="shared" si="492"/>
        <v>#N/A</v>
      </c>
      <c r="AP962" s="6" t="e">
        <f t="shared" si="493"/>
        <v>#N/A</v>
      </c>
      <c r="AQ962" s="6" t="e">
        <f t="shared" si="494"/>
        <v>#N/A</v>
      </c>
      <c r="AR962" s="6">
        <f t="shared" si="474"/>
        <v>0</v>
      </c>
      <c r="AS962" s="6" t="e">
        <f t="shared" si="490"/>
        <v>#N/A</v>
      </c>
      <c r="AT962" s="6" t="str">
        <f t="shared" si="475"/>
        <v/>
      </c>
      <c r="AU962" s="6" t="str">
        <f t="shared" si="476"/>
        <v/>
      </c>
      <c r="AV962" s="6" t="str">
        <f t="shared" si="495"/>
        <v/>
      </c>
      <c r="AW962" s="103"/>
      <c r="BC962" s="3"/>
    </row>
    <row r="963" spans="1:55" s="12" customFormat="1" ht="13.5" customHeight="1" x14ac:dyDescent="0.2">
      <c r="A963" s="163">
        <v>948</v>
      </c>
      <c r="B963" s="7"/>
      <c r="C963" s="7"/>
      <c r="D963" s="120"/>
      <c r="E963" s="7"/>
      <c r="F963" s="7"/>
      <c r="G963" s="219"/>
      <c r="H963" s="7"/>
      <c r="I963" s="7"/>
      <c r="J963" s="9"/>
      <c r="K963" s="843"/>
      <c r="L963" s="838"/>
      <c r="M963" s="428"/>
      <c r="N963" s="429"/>
      <c r="O963" s="430"/>
      <c r="P963" s="422" t="str">
        <f t="shared" si="477"/>
        <v/>
      </c>
      <c r="Q963" s="422" t="str">
        <f t="shared" si="478"/>
        <v/>
      </c>
      <c r="R963" s="423" t="str">
        <f t="shared" si="479"/>
        <v/>
      </c>
      <c r="S963" s="424" t="str">
        <f t="shared" si="480"/>
        <v/>
      </c>
      <c r="T963" s="425" t="str">
        <f t="shared" si="481"/>
        <v/>
      </c>
      <c r="U963" s="425" t="str">
        <f t="shared" si="482"/>
        <v/>
      </c>
      <c r="V963" s="426" t="str">
        <f t="shared" si="483"/>
        <v/>
      </c>
      <c r="W963" s="38"/>
      <c r="X963" s="29" t="str">
        <f t="shared" si="464"/>
        <v/>
      </c>
      <c r="Y963" s="6" t="e">
        <f t="shared" si="465"/>
        <v>#N/A</v>
      </c>
      <c r="Z963" s="6" t="e">
        <f t="shared" si="466"/>
        <v>#N/A</v>
      </c>
      <c r="AA963" s="6" t="e">
        <f t="shared" si="467"/>
        <v>#N/A</v>
      </c>
      <c r="AB963" s="6" t="str">
        <f t="shared" si="468"/>
        <v/>
      </c>
      <c r="AC963" s="10">
        <f t="shared" si="469"/>
        <v>1</v>
      </c>
      <c r="AD963" s="6" t="e">
        <f t="shared" si="484"/>
        <v>#N/A</v>
      </c>
      <c r="AE963" s="6" t="e">
        <f t="shared" si="485"/>
        <v>#N/A</v>
      </c>
      <c r="AF963" s="6" t="e">
        <f t="shared" si="470"/>
        <v>#N/A</v>
      </c>
      <c r="AG963" s="6" t="e">
        <f t="shared" si="486"/>
        <v>#N/A</v>
      </c>
      <c r="AH963" s="11" t="str">
        <f t="shared" si="471"/>
        <v xml:space="preserve"> </v>
      </c>
      <c r="AI963" s="6" t="e">
        <f t="shared" si="487"/>
        <v>#N/A</v>
      </c>
      <c r="AJ963" s="6" t="e">
        <f t="shared" si="472"/>
        <v>#N/A</v>
      </c>
      <c r="AK963" s="6" t="e">
        <f t="shared" si="488"/>
        <v>#N/A</v>
      </c>
      <c r="AL963" s="6" t="e">
        <f t="shared" si="491"/>
        <v>#N/A</v>
      </c>
      <c r="AM963" s="6" t="e">
        <f t="shared" si="473"/>
        <v>#N/A</v>
      </c>
      <c r="AN963" s="6" t="e">
        <f t="shared" si="489"/>
        <v>#N/A</v>
      </c>
      <c r="AO963" s="6" t="e">
        <f t="shared" si="492"/>
        <v>#N/A</v>
      </c>
      <c r="AP963" s="6" t="e">
        <f t="shared" si="493"/>
        <v>#N/A</v>
      </c>
      <c r="AQ963" s="6" t="e">
        <f t="shared" si="494"/>
        <v>#N/A</v>
      </c>
      <c r="AR963" s="6">
        <f t="shared" si="474"/>
        <v>0</v>
      </c>
      <c r="AS963" s="6" t="e">
        <f t="shared" si="490"/>
        <v>#N/A</v>
      </c>
      <c r="AT963" s="6" t="str">
        <f t="shared" si="475"/>
        <v/>
      </c>
      <c r="AU963" s="6" t="str">
        <f t="shared" si="476"/>
        <v/>
      </c>
      <c r="AV963" s="6" t="str">
        <f t="shared" si="495"/>
        <v/>
      </c>
      <c r="AW963" s="103"/>
      <c r="BC963" s="3"/>
    </row>
    <row r="964" spans="1:55" s="12" customFormat="1" ht="13.5" customHeight="1" x14ac:dyDescent="0.2">
      <c r="A964" s="163">
        <v>949</v>
      </c>
      <c r="B964" s="7"/>
      <c r="C964" s="7"/>
      <c r="D964" s="120"/>
      <c r="E964" s="7"/>
      <c r="F964" s="7"/>
      <c r="G964" s="219"/>
      <c r="H964" s="7"/>
      <c r="I964" s="7"/>
      <c r="J964" s="9"/>
      <c r="K964" s="843"/>
      <c r="L964" s="838"/>
      <c r="M964" s="428"/>
      <c r="N964" s="429"/>
      <c r="O964" s="430"/>
      <c r="P964" s="422" t="str">
        <f t="shared" si="477"/>
        <v/>
      </c>
      <c r="Q964" s="422" t="str">
        <f t="shared" si="478"/>
        <v/>
      </c>
      <c r="R964" s="423" t="str">
        <f t="shared" si="479"/>
        <v/>
      </c>
      <c r="S964" s="424" t="str">
        <f t="shared" si="480"/>
        <v/>
      </c>
      <c r="T964" s="425" t="str">
        <f t="shared" si="481"/>
        <v/>
      </c>
      <c r="U964" s="425" t="str">
        <f t="shared" si="482"/>
        <v/>
      </c>
      <c r="V964" s="426" t="str">
        <f t="shared" si="483"/>
        <v/>
      </c>
      <c r="W964" s="38"/>
      <c r="X964" s="29" t="str">
        <f t="shared" si="464"/>
        <v/>
      </c>
      <c r="Y964" s="6" t="e">
        <f t="shared" si="465"/>
        <v>#N/A</v>
      </c>
      <c r="Z964" s="6" t="e">
        <f t="shared" si="466"/>
        <v>#N/A</v>
      </c>
      <c r="AA964" s="6" t="e">
        <f t="shared" si="467"/>
        <v>#N/A</v>
      </c>
      <c r="AB964" s="6" t="str">
        <f t="shared" si="468"/>
        <v/>
      </c>
      <c r="AC964" s="10">
        <f t="shared" si="469"/>
        <v>1</v>
      </c>
      <c r="AD964" s="6" t="e">
        <f t="shared" si="484"/>
        <v>#N/A</v>
      </c>
      <c r="AE964" s="6" t="e">
        <f t="shared" si="485"/>
        <v>#N/A</v>
      </c>
      <c r="AF964" s="6" t="e">
        <f t="shared" si="470"/>
        <v>#N/A</v>
      </c>
      <c r="AG964" s="6" t="e">
        <f t="shared" si="486"/>
        <v>#N/A</v>
      </c>
      <c r="AH964" s="11" t="str">
        <f t="shared" si="471"/>
        <v xml:space="preserve"> </v>
      </c>
      <c r="AI964" s="6" t="e">
        <f t="shared" si="487"/>
        <v>#N/A</v>
      </c>
      <c r="AJ964" s="6" t="e">
        <f t="shared" si="472"/>
        <v>#N/A</v>
      </c>
      <c r="AK964" s="6" t="e">
        <f t="shared" si="488"/>
        <v>#N/A</v>
      </c>
      <c r="AL964" s="6" t="e">
        <f t="shared" si="491"/>
        <v>#N/A</v>
      </c>
      <c r="AM964" s="6" t="e">
        <f t="shared" si="473"/>
        <v>#N/A</v>
      </c>
      <c r="AN964" s="6" t="e">
        <f t="shared" si="489"/>
        <v>#N/A</v>
      </c>
      <c r="AO964" s="6" t="e">
        <f t="shared" si="492"/>
        <v>#N/A</v>
      </c>
      <c r="AP964" s="6" t="e">
        <f t="shared" si="493"/>
        <v>#N/A</v>
      </c>
      <c r="AQ964" s="6" t="e">
        <f t="shared" si="494"/>
        <v>#N/A</v>
      </c>
      <c r="AR964" s="6">
        <f t="shared" si="474"/>
        <v>0</v>
      </c>
      <c r="AS964" s="6" t="e">
        <f t="shared" si="490"/>
        <v>#N/A</v>
      </c>
      <c r="AT964" s="6" t="str">
        <f t="shared" si="475"/>
        <v/>
      </c>
      <c r="AU964" s="6" t="str">
        <f t="shared" si="476"/>
        <v/>
      </c>
      <c r="AV964" s="6" t="str">
        <f t="shared" si="495"/>
        <v/>
      </c>
      <c r="AW964" s="103"/>
      <c r="BC964" s="3"/>
    </row>
    <row r="965" spans="1:55" s="12" customFormat="1" ht="13.5" customHeight="1" x14ac:dyDescent="0.2">
      <c r="A965" s="163">
        <v>950</v>
      </c>
      <c r="B965" s="7"/>
      <c r="C965" s="7"/>
      <c r="D965" s="120"/>
      <c r="E965" s="7"/>
      <c r="F965" s="7"/>
      <c r="G965" s="219"/>
      <c r="H965" s="7"/>
      <c r="I965" s="7"/>
      <c r="J965" s="9"/>
      <c r="K965" s="843"/>
      <c r="L965" s="838"/>
      <c r="M965" s="428"/>
      <c r="N965" s="429"/>
      <c r="O965" s="430"/>
      <c r="P965" s="422" t="str">
        <f t="shared" si="477"/>
        <v/>
      </c>
      <c r="Q965" s="422" t="str">
        <f t="shared" si="478"/>
        <v/>
      </c>
      <c r="R965" s="423" t="str">
        <f t="shared" si="479"/>
        <v/>
      </c>
      <c r="S965" s="424" t="str">
        <f t="shared" si="480"/>
        <v/>
      </c>
      <c r="T965" s="425" t="str">
        <f t="shared" si="481"/>
        <v/>
      </c>
      <c r="U965" s="425" t="str">
        <f t="shared" si="482"/>
        <v/>
      </c>
      <c r="V965" s="426" t="str">
        <f t="shared" si="483"/>
        <v/>
      </c>
      <c r="W965" s="38"/>
      <c r="X965" s="29" t="str">
        <f t="shared" si="464"/>
        <v/>
      </c>
      <c r="Y965" s="6" t="e">
        <f t="shared" si="465"/>
        <v>#N/A</v>
      </c>
      <c r="Z965" s="6" t="e">
        <f t="shared" si="466"/>
        <v>#N/A</v>
      </c>
      <c r="AA965" s="6" t="e">
        <f t="shared" si="467"/>
        <v>#N/A</v>
      </c>
      <c r="AB965" s="6" t="str">
        <f t="shared" si="468"/>
        <v/>
      </c>
      <c r="AC965" s="10">
        <f t="shared" si="469"/>
        <v>1</v>
      </c>
      <c r="AD965" s="6" t="e">
        <f t="shared" si="484"/>
        <v>#N/A</v>
      </c>
      <c r="AE965" s="6" t="e">
        <f t="shared" si="485"/>
        <v>#N/A</v>
      </c>
      <c r="AF965" s="6" t="e">
        <f t="shared" si="470"/>
        <v>#N/A</v>
      </c>
      <c r="AG965" s="6" t="e">
        <f t="shared" si="486"/>
        <v>#N/A</v>
      </c>
      <c r="AH965" s="11" t="str">
        <f t="shared" si="471"/>
        <v xml:space="preserve"> </v>
      </c>
      <c r="AI965" s="6" t="e">
        <f t="shared" si="487"/>
        <v>#N/A</v>
      </c>
      <c r="AJ965" s="6" t="e">
        <f t="shared" si="472"/>
        <v>#N/A</v>
      </c>
      <c r="AK965" s="6" t="e">
        <f t="shared" si="488"/>
        <v>#N/A</v>
      </c>
      <c r="AL965" s="6" t="e">
        <f t="shared" si="491"/>
        <v>#N/A</v>
      </c>
      <c r="AM965" s="6" t="e">
        <f t="shared" si="473"/>
        <v>#N/A</v>
      </c>
      <c r="AN965" s="6" t="e">
        <f t="shared" si="489"/>
        <v>#N/A</v>
      </c>
      <c r="AO965" s="6" t="e">
        <f t="shared" si="492"/>
        <v>#N/A</v>
      </c>
      <c r="AP965" s="6" t="e">
        <f t="shared" si="493"/>
        <v>#N/A</v>
      </c>
      <c r="AQ965" s="6" t="e">
        <f t="shared" si="494"/>
        <v>#N/A</v>
      </c>
      <c r="AR965" s="6">
        <f t="shared" si="474"/>
        <v>0</v>
      </c>
      <c r="AS965" s="6" t="e">
        <f t="shared" si="490"/>
        <v>#N/A</v>
      </c>
      <c r="AT965" s="6" t="str">
        <f t="shared" si="475"/>
        <v/>
      </c>
      <c r="AU965" s="6" t="str">
        <f t="shared" si="476"/>
        <v/>
      </c>
      <c r="AV965" s="6" t="str">
        <f t="shared" si="495"/>
        <v/>
      </c>
      <c r="AW965" s="103"/>
      <c r="BC965" s="3"/>
    </row>
    <row r="966" spans="1:55" s="12" customFormat="1" ht="13.5" customHeight="1" x14ac:dyDescent="0.2">
      <c r="A966" s="163">
        <v>951</v>
      </c>
      <c r="B966" s="7"/>
      <c r="C966" s="7"/>
      <c r="D966" s="120"/>
      <c r="E966" s="7"/>
      <c r="F966" s="7"/>
      <c r="G966" s="219"/>
      <c r="H966" s="7"/>
      <c r="I966" s="7"/>
      <c r="J966" s="9"/>
      <c r="K966" s="843"/>
      <c r="L966" s="838"/>
      <c r="M966" s="428"/>
      <c r="N966" s="429"/>
      <c r="O966" s="430"/>
      <c r="P966" s="422" t="str">
        <f t="shared" si="477"/>
        <v/>
      </c>
      <c r="Q966" s="422" t="str">
        <f t="shared" si="478"/>
        <v/>
      </c>
      <c r="R966" s="423" t="str">
        <f t="shared" si="479"/>
        <v/>
      </c>
      <c r="S966" s="424" t="str">
        <f t="shared" si="480"/>
        <v/>
      </c>
      <c r="T966" s="425" t="str">
        <f t="shared" si="481"/>
        <v/>
      </c>
      <c r="U966" s="425" t="str">
        <f t="shared" si="482"/>
        <v/>
      </c>
      <c r="V966" s="426" t="str">
        <f t="shared" si="483"/>
        <v/>
      </c>
      <c r="W966" s="38"/>
      <c r="X966" s="29" t="str">
        <f t="shared" si="464"/>
        <v/>
      </c>
      <c r="Y966" s="6" t="e">
        <f t="shared" si="465"/>
        <v>#N/A</v>
      </c>
      <c r="Z966" s="6" t="e">
        <f t="shared" si="466"/>
        <v>#N/A</v>
      </c>
      <c r="AA966" s="6" t="e">
        <f t="shared" si="467"/>
        <v>#N/A</v>
      </c>
      <c r="AB966" s="6" t="str">
        <f t="shared" si="468"/>
        <v/>
      </c>
      <c r="AC966" s="10">
        <f t="shared" si="469"/>
        <v>1</v>
      </c>
      <c r="AD966" s="6" t="e">
        <f t="shared" si="484"/>
        <v>#N/A</v>
      </c>
      <c r="AE966" s="6" t="e">
        <f t="shared" si="485"/>
        <v>#N/A</v>
      </c>
      <c r="AF966" s="6" t="e">
        <f t="shared" si="470"/>
        <v>#N/A</v>
      </c>
      <c r="AG966" s="6" t="e">
        <f t="shared" si="486"/>
        <v>#N/A</v>
      </c>
      <c r="AH966" s="11" t="str">
        <f t="shared" si="471"/>
        <v xml:space="preserve"> </v>
      </c>
      <c r="AI966" s="6" t="e">
        <f t="shared" si="487"/>
        <v>#N/A</v>
      </c>
      <c r="AJ966" s="6" t="e">
        <f t="shared" si="472"/>
        <v>#N/A</v>
      </c>
      <c r="AK966" s="6" t="e">
        <f t="shared" si="488"/>
        <v>#N/A</v>
      </c>
      <c r="AL966" s="6" t="e">
        <f t="shared" si="491"/>
        <v>#N/A</v>
      </c>
      <c r="AM966" s="6" t="e">
        <f t="shared" si="473"/>
        <v>#N/A</v>
      </c>
      <c r="AN966" s="6" t="e">
        <f t="shared" si="489"/>
        <v>#N/A</v>
      </c>
      <c r="AO966" s="6" t="e">
        <f t="shared" si="492"/>
        <v>#N/A</v>
      </c>
      <c r="AP966" s="6" t="e">
        <f t="shared" si="493"/>
        <v>#N/A</v>
      </c>
      <c r="AQ966" s="6" t="e">
        <f t="shared" si="494"/>
        <v>#N/A</v>
      </c>
      <c r="AR966" s="6">
        <f t="shared" si="474"/>
        <v>0</v>
      </c>
      <c r="AS966" s="6" t="e">
        <f t="shared" si="490"/>
        <v>#N/A</v>
      </c>
      <c r="AT966" s="6" t="str">
        <f t="shared" si="475"/>
        <v/>
      </c>
      <c r="AU966" s="6" t="str">
        <f t="shared" si="476"/>
        <v/>
      </c>
      <c r="AV966" s="6" t="str">
        <f t="shared" si="495"/>
        <v/>
      </c>
      <c r="AW966" s="103"/>
      <c r="BC966" s="3"/>
    </row>
    <row r="967" spans="1:55" s="12" customFormat="1" ht="13.5" customHeight="1" x14ac:dyDescent="0.2">
      <c r="A967" s="163">
        <v>952</v>
      </c>
      <c r="B967" s="7"/>
      <c r="C967" s="7"/>
      <c r="D967" s="120"/>
      <c r="E967" s="7"/>
      <c r="F967" s="7"/>
      <c r="G967" s="219"/>
      <c r="H967" s="7"/>
      <c r="I967" s="7"/>
      <c r="J967" s="9"/>
      <c r="K967" s="843"/>
      <c r="L967" s="838"/>
      <c r="M967" s="428"/>
      <c r="N967" s="429"/>
      <c r="O967" s="430"/>
      <c r="P967" s="422" t="str">
        <f t="shared" si="477"/>
        <v/>
      </c>
      <c r="Q967" s="422" t="str">
        <f t="shared" si="478"/>
        <v/>
      </c>
      <c r="R967" s="423" t="str">
        <f t="shared" si="479"/>
        <v/>
      </c>
      <c r="S967" s="424" t="str">
        <f t="shared" si="480"/>
        <v/>
      </c>
      <c r="T967" s="425" t="str">
        <f t="shared" si="481"/>
        <v/>
      </c>
      <c r="U967" s="425" t="str">
        <f t="shared" si="482"/>
        <v/>
      </c>
      <c r="V967" s="426" t="str">
        <f t="shared" si="483"/>
        <v/>
      </c>
      <c r="W967" s="38"/>
      <c r="X967" s="29" t="str">
        <f t="shared" si="464"/>
        <v/>
      </c>
      <c r="Y967" s="6" t="e">
        <f t="shared" si="465"/>
        <v>#N/A</v>
      </c>
      <c r="Z967" s="6" t="e">
        <f t="shared" si="466"/>
        <v>#N/A</v>
      </c>
      <c r="AA967" s="6" t="e">
        <f t="shared" si="467"/>
        <v>#N/A</v>
      </c>
      <c r="AB967" s="6" t="str">
        <f t="shared" si="468"/>
        <v/>
      </c>
      <c r="AC967" s="10">
        <f t="shared" si="469"/>
        <v>1</v>
      </c>
      <c r="AD967" s="6" t="e">
        <f t="shared" si="484"/>
        <v>#N/A</v>
      </c>
      <c r="AE967" s="6" t="e">
        <f t="shared" si="485"/>
        <v>#N/A</v>
      </c>
      <c r="AF967" s="6" t="e">
        <f t="shared" si="470"/>
        <v>#N/A</v>
      </c>
      <c r="AG967" s="6" t="e">
        <f t="shared" si="486"/>
        <v>#N/A</v>
      </c>
      <c r="AH967" s="11" t="str">
        <f t="shared" si="471"/>
        <v xml:space="preserve"> </v>
      </c>
      <c r="AI967" s="6" t="e">
        <f t="shared" si="487"/>
        <v>#N/A</v>
      </c>
      <c r="AJ967" s="6" t="e">
        <f t="shared" si="472"/>
        <v>#N/A</v>
      </c>
      <c r="AK967" s="6" t="e">
        <f t="shared" si="488"/>
        <v>#N/A</v>
      </c>
      <c r="AL967" s="6" t="e">
        <f t="shared" si="491"/>
        <v>#N/A</v>
      </c>
      <c r="AM967" s="6" t="e">
        <f t="shared" si="473"/>
        <v>#N/A</v>
      </c>
      <c r="AN967" s="6" t="e">
        <f t="shared" si="489"/>
        <v>#N/A</v>
      </c>
      <c r="AO967" s="6" t="e">
        <f t="shared" si="492"/>
        <v>#N/A</v>
      </c>
      <c r="AP967" s="6" t="e">
        <f t="shared" si="493"/>
        <v>#N/A</v>
      </c>
      <c r="AQ967" s="6" t="e">
        <f t="shared" si="494"/>
        <v>#N/A</v>
      </c>
      <c r="AR967" s="6">
        <f t="shared" si="474"/>
        <v>0</v>
      </c>
      <c r="AS967" s="6" t="e">
        <f t="shared" si="490"/>
        <v>#N/A</v>
      </c>
      <c r="AT967" s="6" t="str">
        <f t="shared" si="475"/>
        <v/>
      </c>
      <c r="AU967" s="6" t="str">
        <f t="shared" si="476"/>
        <v/>
      </c>
      <c r="AV967" s="6" t="str">
        <f t="shared" si="495"/>
        <v/>
      </c>
      <c r="AW967" s="103"/>
      <c r="BC967" s="3"/>
    </row>
    <row r="968" spans="1:55" s="12" customFormat="1" ht="13.5" customHeight="1" x14ac:dyDescent="0.2">
      <c r="A968" s="163">
        <v>953</v>
      </c>
      <c r="B968" s="7"/>
      <c r="C968" s="7"/>
      <c r="D968" s="120"/>
      <c r="E968" s="7"/>
      <c r="F968" s="7"/>
      <c r="G968" s="219"/>
      <c r="H968" s="7"/>
      <c r="I968" s="7"/>
      <c r="J968" s="9"/>
      <c r="K968" s="843"/>
      <c r="L968" s="838"/>
      <c r="M968" s="428"/>
      <c r="N968" s="429"/>
      <c r="O968" s="430"/>
      <c r="P968" s="422" t="str">
        <f t="shared" si="477"/>
        <v/>
      </c>
      <c r="Q968" s="422" t="str">
        <f t="shared" si="478"/>
        <v/>
      </c>
      <c r="R968" s="423" t="str">
        <f t="shared" si="479"/>
        <v/>
      </c>
      <c r="S968" s="424" t="str">
        <f t="shared" si="480"/>
        <v/>
      </c>
      <c r="T968" s="425" t="str">
        <f t="shared" si="481"/>
        <v/>
      </c>
      <c r="U968" s="425" t="str">
        <f t="shared" si="482"/>
        <v/>
      </c>
      <c r="V968" s="426" t="str">
        <f t="shared" si="483"/>
        <v/>
      </c>
      <c r="W968" s="38"/>
      <c r="X968" s="29" t="str">
        <f t="shared" si="464"/>
        <v/>
      </c>
      <c r="Y968" s="6" t="e">
        <f t="shared" si="465"/>
        <v>#N/A</v>
      </c>
      <c r="Z968" s="6" t="e">
        <f t="shared" si="466"/>
        <v>#N/A</v>
      </c>
      <c r="AA968" s="6" t="e">
        <f t="shared" si="467"/>
        <v>#N/A</v>
      </c>
      <c r="AB968" s="6" t="str">
        <f t="shared" si="468"/>
        <v/>
      </c>
      <c r="AC968" s="10">
        <f t="shared" si="469"/>
        <v>1</v>
      </c>
      <c r="AD968" s="6" t="e">
        <f t="shared" si="484"/>
        <v>#N/A</v>
      </c>
      <c r="AE968" s="6" t="e">
        <f t="shared" si="485"/>
        <v>#N/A</v>
      </c>
      <c r="AF968" s="6" t="e">
        <f t="shared" si="470"/>
        <v>#N/A</v>
      </c>
      <c r="AG968" s="6" t="e">
        <f t="shared" si="486"/>
        <v>#N/A</v>
      </c>
      <c r="AH968" s="11" t="str">
        <f t="shared" si="471"/>
        <v xml:space="preserve"> </v>
      </c>
      <c r="AI968" s="6" t="e">
        <f t="shared" si="487"/>
        <v>#N/A</v>
      </c>
      <c r="AJ968" s="6" t="e">
        <f t="shared" si="472"/>
        <v>#N/A</v>
      </c>
      <c r="AK968" s="6" t="e">
        <f t="shared" si="488"/>
        <v>#N/A</v>
      </c>
      <c r="AL968" s="6" t="e">
        <f t="shared" si="491"/>
        <v>#N/A</v>
      </c>
      <c r="AM968" s="6" t="e">
        <f t="shared" si="473"/>
        <v>#N/A</v>
      </c>
      <c r="AN968" s="6" t="e">
        <f t="shared" si="489"/>
        <v>#N/A</v>
      </c>
      <c r="AO968" s="6" t="e">
        <f t="shared" si="492"/>
        <v>#N/A</v>
      </c>
      <c r="AP968" s="6" t="e">
        <f t="shared" si="493"/>
        <v>#N/A</v>
      </c>
      <c r="AQ968" s="6" t="e">
        <f t="shared" si="494"/>
        <v>#N/A</v>
      </c>
      <c r="AR968" s="6">
        <f t="shared" si="474"/>
        <v>0</v>
      </c>
      <c r="AS968" s="6" t="e">
        <f t="shared" si="490"/>
        <v>#N/A</v>
      </c>
      <c r="AT968" s="6" t="str">
        <f t="shared" si="475"/>
        <v/>
      </c>
      <c r="AU968" s="6" t="str">
        <f t="shared" si="476"/>
        <v/>
      </c>
      <c r="AV968" s="6" t="str">
        <f t="shared" si="495"/>
        <v/>
      </c>
      <c r="AW968" s="103"/>
      <c r="BC968" s="3"/>
    </row>
    <row r="969" spans="1:55" s="12" customFormat="1" ht="13.5" customHeight="1" x14ac:dyDescent="0.2">
      <c r="A969" s="163">
        <v>954</v>
      </c>
      <c r="B969" s="7"/>
      <c r="C969" s="7"/>
      <c r="D969" s="120"/>
      <c r="E969" s="7"/>
      <c r="F969" s="7"/>
      <c r="G969" s="219"/>
      <c r="H969" s="7"/>
      <c r="I969" s="7"/>
      <c r="J969" s="9"/>
      <c r="K969" s="843"/>
      <c r="L969" s="838"/>
      <c r="M969" s="428"/>
      <c r="N969" s="429"/>
      <c r="O969" s="430"/>
      <c r="P969" s="422" t="str">
        <f t="shared" si="477"/>
        <v/>
      </c>
      <c r="Q969" s="422" t="str">
        <f t="shared" si="478"/>
        <v/>
      </c>
      <c r="R969" s="423" t="str">
        <f t="shared" si="479"/>
        <v/>
      </c>
      <c r="S969" s="424" t="str">
        <f t="shared" si="480"/>
        <v/>
      </c>
      <c r="T969" s="425" t="str">
        <f t="shared" si="481"/>
        <v/>
      </c>
      <c r="U969" s="425" t="str">
        <f t="shared" si="482"/>
        <v/>
      </c>
      <c r="V969" s="426" t="str">
        <f t="shared" si="483"/>
        <v/>
      </c>
      <c r="W969" s="38"/>
      <c r="X969" s="29" t="str">
        <f t="shared" si="464"/>
        <v/>
      </c>
      <c r="Y969" s="6" t="e">
        <f t="shared" si="465"/>
        <v>#N/A</v>
      </c>
      <c r="Z969" s="6" t="e">
        <f t="shared" si="466"/>
        <v>#N/A</v>
      </c>
      <c r="AA969" s="6" t="e">
        <f t="shared" si="467"/>
        <v>#N/A</v>
      </c>
      <c r="AB969" s="6" t="str">
        <f t="shared" si="468"/>
        <v/>
      </c>
      <c r="AC969" s="10">
        <f t="shared" si="469"/>
        <v>1</v>
      </c>
      <c r="AD969" s="6" t="e">
        <f t="shared" si="484"/>
        <v>#N/A</v>
      </c>
      <c r="AE969" s="6" t="e">
        <f t="shared" si="485"/>
        <v>#N/A</v>
      </c>
      <c r="AF969" s="6" t="e">
        <f t="shared" si="470"/>
        <v>#N/A</v>
      </c>
      <c r="AG969" s="6" t="e">
        <f t="shared" si="486"/>
        <v>#N/A</v>
      </c>
      <c r="AH969" s="11" t="str">
        <f t="shared" si="471"/>
        <v xml:space="preserve"> </v>
      </c>
      <c r="AI969" s="6" t="e">
        <f t="shared" si="487"/>
        <v>#N/A</v>
      </c>
      <c r="AJ969" s="6" t="e">
        <f t="shared" si="472"/>
        <v>#N/A</v>
      </c>
      <c r="AK969" s="6" t="e">
        <f t="shared" si="488"/>
        <v>#N/A</v>
      </c>
      <c r="AL969" s="6" t="e">
        <f t="shared" si="491"/>
        <v>#N/A</v>
      </c>
      <c r="AM969" s="6" t="e">
        <f t="shared" si="473"/>
        <v>#N/A</v>
      </c>
      <c r="AN969" s="6" t="e">
        <f t="shared" si="489"/>
        <v>#N/A</v>
      </c>
      <c r="AO969" s="6" t="e">
        <f t="shared" si="492"/>
        <v>#N/A</v>
      </c>
      <c r="AP969" s="6" t="e">
        <f t="shared" si="493"/>
        <v>#N/A</v>
      </c>
      <c r="AQ969" s="6" t="e">
        <f t="shared" si="494"/>
        <v>#N/A</v>
      </c>
      <c r="AR969" s="6">
        <f t="shared" si="474"/>
        <v>0</v>
      </c>
      <c r="AS969" s="6" t="e">
        <f t="shared" si="490"/>
        <v>#N/A</v>
      </c>
      <c r="AT969" s="6" t="str">
        <f t="shared" si="475"/>
        <v/>
      </c>
      <c r="AU969" s="6" t="str">
        <f t="shared" si="476"/>
        <v/>
      </c>
      <c r="AV969" s="6" t="str">
        <f t="shared" si="495"/>
        <v/>
      </c>
      <c r="AW969" s="103"/>
      <c r="BC969" s="3"/>
    </row>
    <row r="970" spans="1:55" s="12" customFormat="1" ht="13.5" customHeight="1" x14ac:dyDescent="0.2">
      <c r="A970" s="163">
        <v>955</v>
      </c>
      <c r="B970" s="7"/>
      <c r="C970" s="7"/>
      <c r="D970" s="120"/>
      <c r="E970" s="7"/>
      <c r="F970" s="7"/>
      <c r="G970" s="219"/>
      <c r="H970" s="7"/>
      <c r="I970" s="7"/>
      <c r="J970" s="9"/>
      <c r="K970" s="843"/>
      <c r="L970" s="838"/>
      <c r="M970" s="428"/>
      <c r="N970" s="429"/>
      <c r="O970" s="430"/>
      <c r="P970" s="422" t="str">
        <f t="shared" si="477"/>
        <v/>
      </c>
      <c r="Q970" s="422" t="str">
        <f t="shared" si="478"/>
        <v/>
      </c>
      <c r="R970" s="423" t="str">
        <f t="shared" si="479"/>
        <v/>
      </c>
      <c r="S970" s="424" t="str">
        <f t="shared" si="480"/>
        <v/>
      </c>
      <c r="T970" s="425" t="str">
        <f t="shared" si="481"/>
        <v/>
      </c>
      <c r="U970" s="425" t="str">
        <f t="shared" si="482"/>
        <v/>
      </c>
      <c r="V970" s="426" t="str">
        <f t="shared" si="483"/>
        <v/>
      </c>
      <c r="W970" s="38"/>
      <c r="X970" s="29" t="str">
        <f t="shared" si="464"/>
        <v/>
      </c>
      <c r="Y970" s="6" t="e">
        <f t="shared" si="465"/>
        <v>#N/A</v>
      </c>
      <c r="Z970" s="6" t="e">
        <f t="shared" si="466"/>
        <v>#N/A</v>
      </c>
      <c r="AA970" s="6" t="e">
        <f t="shared" si="467"/>
        <v>#N/A</v>
      </c>
      <c r="AB970" s="6" t="str">
        <f t="shared" si="468"/>
        <v/>
      </c>
      <c r="AC970" s="10">
        <f t="shared" si="469"/>
        <v>1</v>
      </c>
      <c r="AD970" s="6" t="e">
        <f t="shared" si="484"/>
        <v>#N/A</v>
      </c>
      <c r="AE970" s="6" t="e">
        <f t="shared" si="485"/>
        <v>#N/A</v>
      </c>
      <c r="AF970" s="6" t="e">
        <f t="shared" si="470"/>
        <v>#N/A</v>
      </c>
      <c r="AG970" s="6" t="e">
        <f t="shared" si="486"/>
        <v>#N/A</v>
      </c>
      <c r="AH970" s="11" t="str">
        <f t="shared" si="471"/>
        <v xml:space="preserve"> </v>
      </c>
      <c r="AI970" s="6" t="e">
        <f t="shared" si="487"/>
        <v>#N/A</v>
      </c>
      <c r="AJ970" s="6" t="e">
        <f t="shared" si="472"/>
        <v>#N/A</v>
      </c>
      <c r="AK970" s="6" t="e">
        <f t="shared" si="488"/>
        <v>#N/A</v>
      </c>
      <c r="AL970" s="6" t="e">
        <f t="shared" si="491"/>
        <v>#N/A</v>
      </c>
      <c r="AM970" s="6" t="e">
        <f t="shared" si="473"/>
        <v>#N/A</v>
      </c>
      <c r="AN970" s="6" t="e">
        <f t="shared" si="489"/>
        <v>#N/A</v>
      </c>
      <c r="AO970" s="6" t="e">
        <f t="shared" si="492"/>
        <v>#N/A</v>
      </c>
      <c r="AP970" s="6" t="e">
        <f t="shared" si="493"/>
        <v>#N/A</v>
      </c>
      <c r="AQ970" s="6" t="e">
        <f t="shared" si="494"/>
        <v>#N/A</v>
      </c>
      <c r="AR970" s="6">
        <f t="shared" si="474"/>
        <v>0</v>
      </c>
      <c r="AS970" s="6" t="e">
        <f t="shared" si="490"/>
        <v>#N/A</v>
      </c>
      <c r="AT970" s="6" t="str">
        <f t="shared" si="475"/>
        <v/>
      </c>
      <c r="AU970" s="6" t="str">
        <f t="shared" si="476"/>
        <v/>
      </c>
      <c r="AV970" s="6" t="str">
        <f t="shared" si="495"/>
        <v/>
      </c>
      <c r="AW970" s="103"/>
      <c r="BC970" s="3"/>
    </row>
    <row r="971" spans="1:55" s="12" customFormat="1" ht="13.5" customHeight="1" x14ac:dyDescent="0.2">
      <c r="A971" s="163">
        <v>956</v>
      </c>
      <c r="B971" s="7"/>
      <c r="C971" s="7"/>
      <c r="D971" s="120"/>
      <c r="E971" s="7"/>
      <c r="F971" s="7"/>
      <c r="G971" s="219"/>
      <c r="H971" s="7"/>
      <c r="I971" s="7"/>
      <c r="J971" s="9"/>
      <c r="K971" s="843"/>
      <c r="L971" s="838"/>
      <c r="M971" s="428"/>
      <c r="N971" s="429"/>
      <c r="O971" s="430"/>
      <c r="P971" s="422" t="str">
        <f t="shared" si="477"/>
        <v/>
      </c>
      <c r="Q971" s="422" t="str">
        <f t="shared" si="478"/>
        <v/>
      </c>
      <c r="R971" s="423" t="str">
        <f t="shared" si="479"/>
        <v/>
      </c>
      <c r="S971" s="424" t="str">
        <f t="shared" si="480"/>
        <v/>
      </c>
      <c r="T971" s="425" t="str">
        <f t="shared" si="481"/>
        <v/>
      </c>
      <c r="U971" s="425" t="str">
        <f t="shared" si="482"/>
        <v/>
      </c>
      <c r="V971" s="426" t="str">
        <f t="shared" si="483"/>
        <v/>
      </c>
      <c r="W971" s="38"/>
      <c r="X971" s="29" t="str">
        <f t="shared" si="464"/>
        <v/>
      </c>
      <c r="Y971" s="6" t="e">
        <f t="shared" si="465"/>
        <v>#N/A</v>
      </c>
      <c r="Z971" s="6" t="e">
        <f t="shared" si="466"/>
        <v>#N/A</v>
      </c>
      <c r="AA971" s="6" t="e">
        <f t="shared" si="467"/>
        <v>#N/A</v>
      </c>
      <c r="AB971" s="6" t="str">
        <f t="shared" si="468"/>
        <v/>
      </c>
      <c r="AC971" s="10">
        <f t="shared" si="469"/>
        <v>1</v>
      </c>
      <c r="AD971" s="6" t="e">
        <f t="shared" si="484"/>
        <v>#N/A</v>
      </c>
      <c r="AE971" s="6" t="e">
        <f t="shared" si="485"/>
        <v>#N/A</v>
      </c>
      <c r="AF971" s="6" t="e">
        <f t="shared" si="470"/>
        <v>#N/A</v>
      </c>
      <c r="AG971" s="6" t="e">
        <f t="shared" si="486"/>
        <v>#N/A</v>
      </c>
      <c r="AH971" s="11" t="str">
        <f t="shared" si="471"/>
        <v xml:space="preserve"> </v>
      </c>
      <c r="AI971" s="6" t="e">
        <f t="shared" si="487"/>
        <v>#N/A</v>
      </c>
      <c r="AJ971" s="6" t="e">
        <f t="shared" si="472"/>
        <v>#N/A</v>
      </c>
      <c r="AK971" s="6" t="e">
        <f t="shared" si="488"/>
        <v>#N/A</v>
      </c>
      <c r="AL971" s="6" t="e">
        <f t="shared" si="491"/>
        <v>#N/A</v>
      </c>
      <c r="AM971" s="6" t="e">
        <f t="shared" si="473"/>
        <v>#N/A</v>
      </c>
      <c r="AN971" s="6" t="e">
        <f t="shared" si="489"/>
        <v>#N/A</v>
      </c>
      <c r="AO971" s="6" t="e">
        <f t="shared" si="492"/>
        <v>#N/A</v>
      </c>
      <c r="AP971" s="6" t="e">
        <f t="shared" si="493"/>
        <v>#N/A</v>
      </c>
      <c r="AQ971" s="6" t="e">
        <f t="shared" si="494"/>
        <v>#N/A</v>
      </c>
      <c r="AR971" s="6">
        <f t="shared" si="474"/>
        <v>0</v>
      </c>
      <c r="AS971" s="6" t="e">
        <f t="shared" si="490"/>
        <v>#N/A</v>
      </c>
      <c r="AT971" s="6" t="str">
        <f t="shared" si="475"/>
        <v/>
      </c>
      <c r="AU971" s="6" t="str">
        <f t="shared" si="476"/>
        <v/>
      </c>
      <c r="AV971" s="6" t="str">
        <f t="shared" si="495"/>
        <v/>
      </c>
      <c r="AW971" s="103"/>
      <c r="BC971" s="3"/>
    </row>
    <row r="972" spans="1:55" s="12" customFormat="1" ht="13.5" customHeight="1" x14ac:dyDescent="0.2">
      <c r="A972" s="163">
        <v>957</v>
      </c>
      <c r="B972" s="7"/>
      <c r="C972" s="7"/>
      <c r="D972" s="120"/>
      <c r="E972" s="7"/>
      <c r="F972" s="7"/>
      <c r="G972" s="219"/>
      <c r="H972" s="7"/>
      <c r="I972" s="7"/>
      <c r="J972" s="9"/>
      <c r="K972" s="843"/>
      <c r="L972" s="838"/>
      <c r="M972" s="428"/>
      <c r="N972" s="429"/>
      <c r="O972" s="430"/>
      <c r="P972" s="422" t="str">
        <f t="shared" si="477"/>
        <v/>
      </c>
      <c r="Q972" s="422" t="str">
        <f t="shared" si="478"/>
        <v/>
      </c>
      <c r="R972" s="423" t="str">
        <f t="shared" si="479"/>
        <v/>
      </c>
      <c r="S972" s="424" t="str">
        <f t="shared" si="480"/>
        <v/>
      </c>
      <c r="T972" s="425" t="str">
        <f t="shared" si="481"/>
        <v/>
      </c>
      <c r="U972" s="425" t="str">
        <f t="shared" si="482"/>
        <v/>
      </c>
      <c r="V972" s="426" t="str">
        <f t="shared" si="483"/>
        <v/>
      </c>
      <c r="W972" s="38"/>
      <c r="X972" s="29" t="str">
        <f t="shared" si="464"/>
        <v/>
      </c>
      <c r="Y972" s="6" t="e">
        <f t="shared" si="465"/>
        <v>#N/A</v>
      </c>
      <c r="Z972" s="6" t="e">
        <f t="shared" si="466"/>
        <v>#N/A</v>
      </c>
      <c r="AA972" s="6" t="e">
        <f t="shared" si="467"/>
        <v>#N/A</v>
      </c>
      <c r="AB972" s="6" t="str">
        <f t="shared" si="468"/>
        <v/>
      </c>
      <c r="AC972" s="10">
        <f t="shared" si="469"/>
        <v>1</v>
      </c>
      <c r="AD972" s="6" t="e">
        <f t="shared" si="484"/>
        <v>#N/A</v>
      </c>
      <c r="AE972" s="6" t="e">
        <f t="shared" si="485"/>
        <v>#N/A</v>
      </c>
      <c r="AF972" s="6" t="e">
        <f t="shared" si="470"/>
        <v>#N/A</v>
      </c>
      <c r="AG972" s="6" t="e">
        <f t="shared" si="486"/>
        <v>#N/A</v>
      </c>
      <c r="AH972" s="11" t="str">
        <f t="shared" si="471"/>
        <v xml:space="preserve"> </v>
      </c>
      <c r="AI972" s="6" t="e">
        <f t="shared" si="487"/>
        <v>#N/A</v>
      </c>
      <c r="AJ972" s="6" t="e">
        <f t="shared" si="472"/>
        <v>#N/A</v>
      </c>
      <c r="AK972" s="6" t="e">
        <f t="shared" si="488"/>
        <v>#N/A</v>
      </c>
      <c r="AL972" s="6" t="e">
        <f t="shared" si="491"/>
        <v>#N/A</v>
      </c>
      <c r="AM972" s="6" t="e">
        <f t="shared" si="473"/>
        <v>#N/A</v>
      </c>
      <c r="AN972" s="6" t="e">
        <f t="shared" si="489"/>
        <v>#N/A</v>
      </c>
      <c r="AO972" s="6" t="e">
        <f t="shared" si="492"/>
        <v>#N/A</v>
      </c>
      <c r="AP972" s="6" t="e">
        <f t="shared" si="493"/>
        <v>#N/A</v>
      </c>
      <c r="AQ972" s="6" t="e">
        <f t="shared" si="494"/>
        <v>#N/A</v>
      </c>
      <c r="AR972" s="6">
        <f t="shared" si="474"/>
        <v>0</v>
      </c>
      <c r="AS972" s="6" t="e">
        <f t="shared" si="490"/>
        <v>#N/A</v>
      </c>
      <c r="AT972" s="6" t="str">
        <f t="shared" si="475"/>
        <v/>
      </c>
      <c r="AU972" s="6" t="str">
        <f t="shared" si="476"/>
        <v/>
      </c>
      <c r="AV972" s="6" t="str">
        <f t="shared" si="495"/>
        <v/>
      </c>
      <c r="AW972" s="103"/>
      <c r="BC972" s="3"/>
    </row>
    <row r="973" spans="1:55" s="12" customFormat="1" ht="13.5" customHeight="1" x14ac:dyDescent="0.2">
      <c r="A973" s="163">
        <v>958</v>
      </c>
      <c r="B973" s="7"/>
      <c r="C973" s="7"/>
      <c r="D973" s="120"/>
      <c r="E973" s="7"/>
      <c r="F973" s="7"/>
      <c r="G973" s="219"/>
      <c r="H973" s="7"/>
      <c r="I973" s="7"/>
      <c r="J973" s="9"/>
      <c r="K973" s="843"/>
      <c r="L973" s="838"/>
      <c r="M973" s="428"/>
      <c r="N973" s="429"/>
      <c r="O973" s="430"/>
      <c r="P973" s="422" t="str">
        <f t="shared" si="477"/>
        <v/>
      </c>
      <c r="Q973" s="422" t="str">
        <f t="shared" si="478"/>
        <v/>
      </c>
      <c r="R973" s="423" t="str">
        <f t="shared" si="479"/>
        <v/>
      </c>
      <c r="S973" s="424" t="str">
        <f t="shared" si="480"/>
        <v/>
      </c>
      <c r="T973" s="425" t="str">
        <f t="shared" si="481"/>
        <v/>
      </c>
      <c r="U973" s="425" t="str">
        <f t="shared" si="482"/>
        <v/>
      </c>
      <c r="V973" s="426" t="str">
        <f t="shared" si="483"/>
        <v/>
      </c>
      <c r="W973" s="38"/>
      <c r="X973" s="29" t="str">
        <f t="shared" si="464"/>
        <v/>
      </c>
      <c r="Y973" s="6" t="e">
        <f t="shared" si="465"/>
        <v>#N/A</v>
      </c>
      <c r="Z973" s="6" t="e">
        <f t="shared" si="466"/>
        <v>#N/A</v>
      </c>
      <c r="AA973" s="6" t="e">
        <f t="shared" si="467"/>
        <v>#N/A</v>
      </c>
      <c r="AB973" s="6" t="str">
        <f t="shared" si="468"/>
        <v/>
      </c>
      <c r="AC973" s="10">
        <f t="shared" si="469"/>
        <v>1</v>
      </c>
      <c r="AD973" s="6" t="e">
        <f t="shared" si="484"/>
        <v>#N/A</v>
      </c>
      <c r="AE973" s="6" t="e">
        <f t="shared" si="485"/>
        <v>#N/A</v>
      </c>
      <c r="AF973" s="6" t="e">
        <f t="shared" si="470"/>
        <v>#N/A</v>
      </c>
      <c r="AG973" s="6" t="e">
        <f t="shared" si="486"/>
        <v>#N/A</v>
      </c>
      <c r="AH973" s="11" t="str">
        <f t="shared" si="471"/>
        <v xml:space="preserve"> </v>
      </c>
      <c r="AI973" s="6" t="e">
        <f t="shared" si="487"/>
        <v>#N/A</v>
      </c>
      <c r="AJ973" s="6" t="e">
        <f t="shared" si="472"/>
        <v>#N/A</v>
      </c>
      <c r="AK973" s="6" t="e">
        <f t="shared" si="488"/>
        <v>#N/A</v>
      </c>
      <c r="AL973" s="6" t="e">
        <f t="shared" si="491"/>
        <v>#N/A</v>
      </c>
      <c r="AM973" s="6" t="e">
        <f t="shared" si="473"/>
        <v>#N/A</v>
      </c>
      <c r="AN973" s="6" t="e">
        <f t="shared" si="489"/>
        <v>#N/A</v>
      </c>
      <c r="AO973" s="6" t="e">
        <f t="shared" si="492"/>
        <v>#N/A</v>
      </c>
      <c r="AP973" s="6" t="e">
        <f t="shared" si="493"/>
        <v>#N/A</v>
      </c>
      <c r="AQ973" s="6" t="e">
        <f t="shared" si="494"/>
        <v>#N/A</v>
      </c>
      <c r="AR973" s="6">
        <f t="shared" si="474"/>
        <v>0</v>
      </c>
      <c r="AS973" s="6" t="e">
        <f t="shared" si="490"/>
        <v>#N/A</v>
      </c>
      <c r="AT973" s="6" t="str">
        <f t="shared" si="475"/>
        <v/>
      </c>
      <c r="AU973" s="6" t="str">
        <f t="shared" si="476"/>
        <v/>
      </c>
      <c r="AV973" s="6" t="str">
        <f t="shared" si="495"/>
        <v/>
      </c>
      <c r="AW973" s="103"/>
      <c r="BC973" s="3"/>
    </row>
    <row r="974" spans="1:55" s="12" customFormat="1" ht="13.5" customHeight="1" x14ac:dyDescent="0.2">
      <c r="A974" s="163">
        <v>959</v>
      </c>
      <c r="B974" s="7"/>
      <c r="C974" s="7"/>
      <c r="D974" s="120"/>
      <c r="E974" s="7"/>
      <c r="F974" s="7"/>
      <c r="G974" s="219"/>
      <c r="H974" s="7"/>
      <c r="I974" s="7"/>
      <c r="J974" s="9"/>
      <c r="K974" s="843"/>
      <c r="L974" s="838"/>
      <c r="M974" s="428"/>
      <c r="N974" s="429"/>
      <c r="O974" s="430"/>
      <c r="P974" s="422" t="str">
        <f t="shared" si="477"/>
        <v/>
      </c>
      <c r="Q974" s="422" t="str">
        <f t="shared" si="478"/>
        <v/>
      </c>
      <c r="R974" s="423" t="str">
        <f t="shared" si="479"/>
        <v/>
      </c>
      <c r="S974" s="424" t="str">
        <f t="shared" si="480"/>
        <v/>
      </c>
      <c r="T974" s="425" t="str">
        <f t="shared" si="481"/>
        <v/>
      </c>
      <c r="U974" s="425" t="str">
        <f t="shared" si="482"/>
        <v/>
      </c>
      <c r="V974" s="426" t="str">
        <f t="shared" si="483"/>
        <v/>
      </c>
      <c r="W974" s="38"/>
      <c r="X974" s="29" t="str">
        <f t="shared" si="464"/>
        <v/>
      </c>
      <c r="Y974" s="6" t="e">
        <f t="shared" si="465"/>
        <v>#N/A</v>
      </c>
      <c r="Z974" s="6" t="e">
        <f t="shared" si="466"/>
        <v>#N/A</v>
      </c>
      <c r="AA974" s="6" t="e">
        <f t="shared" si="467"/>
        <v>#N/A</v>
      </c>
      <c r="AB974" s="6" t="str">
        <f t="shared" si="468"/>
        <v/>
      </c>
      <c r="AC974" s="10">
        <f t="shared" si="469"/>
        <v>1</v>
      </c>
      <c r="AD974" s="6" t="e">
        <f t="shared" si="484"/>
        <v>#N/A</v>
      </c>
      <c r="AE974" s="6" t="e">
        <f t="shared" si="485"/>
        <v>#N/A</v>
      </c>
      <c r="AF974" s="6" t="e">
        <f t="shared" si="470"/>
        <v>#N/A</v>
      </c>
      <c r="AG974" s="6" t="e">
        <f t="shared" si="486"/>
        <v>#N/A</v>
      </c>
      <c r="AH974" s="11" t="str">
        <f t="shared" si="471"/>
        <v xml:space="preserve"> </v>
      </c>
      <c r="AI974" s="6" t="e">
        <f t="shared" si="487"/>
        <v>#N/A</v>
      </c>
      <c r="AJ974" s="6" t="e">
        <f t="shared" si="472"/>
        <v>#N/A</v>
      </c>
      <c r="AK974" s="6" t="e">
        <f t="shared" si="488"/>
        <v>#N/A</v>
      </c>
      <c r="AL974" s="6" t="e">
        <f t="shared" si="491"/>
        <v>#N/A</v>
      </c>
      <c r="AM974" s="6" t="e">
        <f t="shared" si="473"/>
        <v>#N/A</v>
      </c>
      <c r="AN974" s="6" t="e">
        <f t="shared" si="489"/>
        <v>#N/A</v>
      </c>
      <c r="AO974" s="6" t="e">
        <f t="shared" si="492"/>
        <v>#N/A</v>
      </c>
      <c r="AP974" s="6" t="e">
        <f t="shared" si="493"/>
        <v>#N/A</v>
      </c>
      <c r="AQ974" s="6" t="e">
        <f t="shared" si="494"/>
        <v>#N/A</v>
      </c>
      <c r="AR974" s="6">
        <f t="shared" si="474"/>
        <v>0</v>
      </c>
      <c r="AS974" s="6" t="e">
        <f t="shared" si="490"/>
        <v>#N/A</v>
      </c>
      <c r="AT974" s="6" t="str">
        <f t="shared" si="475"/>
        <v/>
      </c>
      <c r="AU974" s="6" t="str">
        <f t="shared" si="476"/>
        <v/>
      </c>
      <c r="AV974" s="6" t="str">
        <f t="shared" si="495"/>
        <v/>
      </c>
      <c r="AW974" s="103"/>
      <c r="BC974" s="3"/>
    </row>
    <row r="975" spans="1:55" s="12" customFormat="1" ht="13.5" customHeight="1" x14ac:dyDescent="0.2">
      <c r="A975" s="163">
        <v>960</v>
      </c>
      <c r="B975" s="7"/>
      <c r="C975" s="7"/>
      <c r="D975" s="120"/>
      <c r="E975" s="7"/>
      <c r="F975" s="7"/>
      <c r="G975" s="219"/>
      <c r="H975" s="7"/>
      <c r="I975" s="7"/>
      <c r="J975" s="9"/>
      <c r="K975" s="843"/>
      <c r="L975" s="838"/>
      <c r="M975" s="428"/>
      <c r="N975" s="429"/>
      <c r="O975" s="430"/>
      <c r="P975" s="422" t="str">
        <f t="shared" si="477"/>
        <v/>
      </c>
      <c r="Q975" s="422" t="str">
        <f t="shared" si="478"/>
        <v/>
      </c>
      <c r="R975" s="423" t="str">
        <f t="shared" si="479"/>
        <v/>
      </c>
      <c r="S975" s="424" t="str">
        <f t="shared" si="480"/>
        <v/>
      </c>
      <c r="T975" s="425" t="str">
        <f t="shared" si="481"/>
        <v/>
      </c>
      <c r="U975" s="425" t="str">
        <f t="shared" si="482"/>
        <v/>
      </c>
      <c r="V975" s="426" t="str">
        <f t="shared" si="483"/>
        <v/>
      </c>
      <c r="W975" s="38"/>
      <c r="X975" s="29" t="str">
        <f t="shared" si="464"/>
        <v/>
      </c>
      <c r="Y975" s="6" t="e">
        <f t="shared" si="465"/>
        <v>#N/A</v>
      </c>
      <c r="Z975" s="6" t="e">
        <f t="shared" si="466"/>
        <v>#N/A</v>
      </c>
      <c r="AA975" s="6" t="e">
        <f t="shared" si="467"/>
        <v>#N/A</v>
      </c>
      <c r="AB975" s="6" t="str">
        <f t="shared" si="468"/>
        <v/>
      </c>
      <c r="AC975" s="10">
        <f t="shared" si="469"/>
        <v>1</v>
      </c>
      <c r="AD975" s="6" t="e">
        <f t="shared" si="484"/>
        <v>#N/A</v>
      </c>
      <c r="AE975" s="6" t="e">
        <f t="shared" si="485"/>
        <v>#N/A</v>
      </c>
      <c r="AF975" s="6" t="e">
        <f t="shared" si="470"/>
        <v>#N/A</v>
      </c>
      <c r="AG975" s="6" t="e">
        <f t="shared" si="486"/>
        <v>#N/A</v>
      </c>
      <c r="AH975" s="11" t="str">
        <f t="shared" si="471"/>
        <v xml:space="preserve"> </v>
      </c>
      <c r="AI975" s="6" t="e">
        <f t="shared" si="487"/>
        <v>#N/A</v>
      </c>
      <c r="AJ975" s="6" t="e">
        <f t="shared" si="472"/>
        <v>#N/A</v>
      </c>
      <c r="AK975" s="6" t="e">
        <f t="shared" si="488"/>
        <v>#N/A</v>
      </c>
      <c r="AL975" s="6" t="e">
        <f t="shared" si="491"/>
        <v>#N/A</v>
      </c>
      <c r="AM975" s="6" t="e">
        <f t="shared" si="473"/>
        <v>#N/A</v>
      </c>
      <c r="AN975" s="6" t="e">
        <f t="shared" si="489"/>
        <v>#N/A</v>
      </c>
      <c r="AO975" s="6" t="e">
        <f t="shared" si="492"/>
        <v>#N/A</v>
      </c>
      <c r="AP975" s="6" t="e">
        <f t="shared" si="493"/>
        <v>#N/A</v>
      </c>
      <c r="AQ975" s="6" t="e">
        <f t="shared" si="494"/>
        <v>#N/A</v>
      </c>
      <c r="AR975" s="6">
        <f t="shared" si="474"/>
        <v>0</v>
      </c>
      <c r="AS975" s="6" t="e">
        <f t="shared" si="490"/>
        <v>#N/A</v>
      </c>
      <c r="AT975" s="6" t="str">
        <f t="shared" si="475"/>
        <v/>
      </c>
      <c r="AU975" s="6" t="str">
        <f t="shared" si="476"/>
        <v/>
      </c>
      <c r="AV975" s="6" t="str">
        <f t="shared" si="495"/>
        <v/>
      </c>
      <c r="AW975" s="103"/>
      <c r="BC975" s="3"/>
    </row>
    <row r="976" spans="1:55" s="12" customFormat="1" ht="13.5" customHeight="1" x14ac:dyDescent="0.2">
      <c r="A976" s="163">
        <v>961</v>
      </c>
      <c r="B976" s="7"/>
      <c r="C976" s="7"/>
      <c r="D976" s="120"/>
      <c r="E976" s="7"/>
      <c r="F976" s="7"/>
      <c r="G976" s="219"/>
      <c r="H976" s="7"/>
      <c r="I976" s="7"/>
      <c r="J976" s="9"/>
      <c r="K976" s="843"/>
      <c r="L976" s="838"/>
      <c r="M976" s="428"/>
      <c r="N976" s="429"/>
      <c r="O976" s="430"/>
      <c r="P976" s="422" t="str">
        <f t="shared" si="477"/>
        <v/>
      </c>
      <c r="Q976" s="422" t="str">
        <f t="shared" si="478"/>
        <v/>
      </c>
      <c r="R976" s="423" t="str">
        <f t="shared" si="479"/>
        <v/>
      </c>
      <c r="S976" s="424" t="str">
        <f t="shared" si="480"/>
        <v/>
      </c>
      <c r="T976" s="425" t="str">
        <f t="shared" si="481"/>
        <v/>
      </c>
      <c r="U976" s="425" t="str">
        <f t="shared" si="482"/>
        <v/>
      </c>
      <c r="V976" s="426" t="str">
        <f t="shared" si="483"/>
        <v/>
      </c>
      <c r="W976" s="38"/>
      <c r="X976" s="29" t="str">
        <f t="shared" ref="X976:X1015" si="496">IF(ISBLANK(H976)=TRUE,"",IF(OR(ISBLANK(B976)=TRUE),1,""))</f>
        <v/>
      </c>
      <c r="Y976" s="6" t="e">
        <f t="shared" ref="Y976:Y1015" si="497">VLOOKUP(H976,$AX$17:$BA$23,2,FALSE)</f>
        <v>#N/A</v>
      </c>
      <c r="Z976" s="6" t="e">
        <f t="shared" ref="Z976:Z1015" si="498">VLOOKUP(H976,$AX$17:$BA$23,3,FALSE)</f>
        <v>#N/A</v>
      </c>
      <c r="AA976" s="6" t="e">
        <f t="shared" ref="AA976:AA1015" si="499">VLOOKUP(H976,$AX$17:$BA$23,4,FALSE)</f>
        <v>#N/A</v>
      </c>
      <c r="AB976" s="6" t="str">
        <f t="shared" ref="AB976:AB1015" si="500">IF(ISERROR(SEARCH("-",I976,1))=TRUE,ASC(UPPER(I976)),ASC(UPPER(LEFT(I976,SEARCH("-",I976,1)-1))))</f>
        <v/>
      </c>
      <c r="AC976" s="10">
        <f t="shared" ref="AC976:AC1015" si="501">IF(J976&gt;3500,J976/1000,1)</f>
        <v>1</v>
      </c>
      <c r="AD976" s="6" t="e">
        <f t="shared" si="484"/>
        <v>#N/A</v>
      </c>
      <c r="AE976" s="6" t="e">
        <f t="shared" si="485"/>
        <v>#N/A</v>
      </c>
      <c r="AF976" s="6" t="e">
        <f t="shared" ref="AF976:AF1015" si="502">VLOOKUP(K976,$BF$17:$BG$27,2,FALSE)</f>
        <v>#N/A</v>
      </c>
      <c r="AG976" s="6" t="e">
        <f t="shared" si="486"/>
        <v>#N/A</v>
      </c>
      <c r="AH976" s="11" t="str">
        <f t="shared" ref="AH976:AH1015" si="503">IF(OR(ISBLANK(K976)=TRUE,ISBLANK(B976)=TRUE)," ",CONCATENATE(B976,AA976,AD976))</f>
        <v xml:space="preserve"> </v>
      </c>
      <c r="AI976" s="6" t="e">
        <f t="shared" si="487"/>
        <v>#N/A</v>
      </c>
      <c r="AJ976" s="6" t="e">
        <f t="shared" ref="AJ976:AJ1015" si="504">IF(AND(L976="あり",AF976="軽"),AL976,AK976)</f>
        <v>#N/A</v>
      </c>
      <c r="AK976" s="6" t="e">
        <f t="shared" si="488"/>
        <v>#N/A</v>
      </c>
      <c r="AL976" s="6" t="e">
        <f t="shared" si="491"/>
        <v>#N/A</v>
      </c>
      <c r="AM976" s="6" t="e">
        <f t="shared" ref="AM976:AM1015" si="505">IF(AND(L976="あり",M976="なし",AF976="軽"),AO976,IF(AND(L976="あり",M976="あり(H17なし)",AF976="軽"),AO976,IF(AND(L976="あり",M976="",AF976="軽"),AO976,IF(AND(L976="なし",M976="あり(H17なし)",AF976="軽"),AP976,IF(AND(L976="",M976="あり(H17なし)",AF976="軽"),AP976,IF(AND(M976="あり(H17あり)",AF976="軽"),AQ976,AN976))))))</f>
        <v>#N/A</v>
      </c>
      <c r="AN976" s="6" t="e">
        <f t="shared" si="489"/>
        <v>#N/A</v>
      </c>
      <c r="AO976" s="6" t="e">
        <f t="shared" si="492"/>
        <v>#N/A</v>
      </c>
      <c r="AP976" s="6" t="e">
        <f t="shared" si="493"/>
        <v>#N/A</v>
      </c>
      <c r="AQ976" s="6" t="e">
        <f t="shared" si="494"/>
        <v>#N/A</v>
      </c>
      <c r="AR976" s="6">
        <f t="shared" ref="AR976:AR1015" si="506">IF(AND(L976="なし",M976="なし"),0,IF(AND(L976="",M976=""),0,IF(AND(L976="",M976="なし"),0,IF(AND(L976="なし",M976=""),0,1))))</f>
        <v>0</v>
      </c>
      <c r="AS976" s="6" t="e">
        <f t="shared" si="490"/>
        <v>#N/A</v>
      </c>
      <c r="AT976" s="6" t="str">
        <f t="shared" ref="AT976:AT1015" si="507">IF(H976="","",VLOOKUP(H976,$AX$17:$BB$25,5,FALSE))</f>
        <v/>
      </c>
      <c r="AU976" s="6" t="str">
        <f t="shared" ref="AU976:AU1015" si="508">IF(D976="","",VLOOKUP(CONCATENATE("A",LEFT(D976)),$BQ$17:$BR$26,2,FALSE))</f>
        <v/>
      </c>
      <c r="AV976" s="6" t="str">
        <f t="shared" si="495"/>
        <v/>
      </c>
      <c r="AW976" s="103"/>
      <c r="BC976" s="3"/>
    </row>
    <row r="977" spans="1:55" s="12" customFormat="1" ht="13.5" customHeight="1" x14ac:dyDescent="0.2">
      <c r="A977" s="163">
        <v>962</v>
      </c>
      <c r="B977" s="7"/>
      <c r="C977" s="7"/>
      <c r="D977" s="120"/>
      <c r="E977" s="7"/>
      <c r="F977" s="7"/>
      <c r="G977" s="219"/>
      <c r="H977" s="7"/>
      <c r="I977" s="7"/>
      <c r="J977" s="9"/>
      <c r="K977" s="843"/>
      <c r="L977" s="838"/>
      <c r="M977" s="428"/>
      <c r="N977" s="429"/>
      <c r="O977" s="430"/>
      <c r="P977" s="422" t="str">
        <f t="shared" ref="P977:P1015" si="509">IF(ISBLANK(K977)=TRUE,"",IF(ISNUMBER(AJ977)=TRUE,AJ977,"エラー"))</f>
        <v/>
      </c>
      <c r="Q977" s="422" t="str">
        <f t="shared" ref="Q977:Q1015" si="510">IF(ISBLANK(K977)=TRUE,"",IF(ISNUMBER(AM977)=TRUE,AM977,"エラー"))</f>
        <v/>
      </c>
      <c r="R977" s="423" t="str">
        <f t="shared" ref="R977:R1015" si="511">IF(ISBLANK(K977)=TRUE,"",IF(ISNUMBER(AS977)=TRUE,AS977,"エラー"))</f>
        <v/>
      </c>
      <c r="S977" s="424" t="str">
        <f t="shared" ref="S977:S1015" si="512">IF(OR(N977="",O977=""),"",N977/O977)</f>
        <v/>
      </c>
      <c r="T977" s="425" t="str">
        <f t="shared" ref="T977:T1015" si="513">IF(P977="","",IF(ISERROR(P977*N977*AC977),"エラー",IF(ISBLANK(P977)=TRUE,"エラー",IF(ISBLANK(N977)=TRUE,"エラー",IF(AV977=1,"エラー",P977*N977*AC977/1000)))))</f>
        <v/>
      </c>
      <c r="U977" s="425" t="str">
        <f t="shared" ref="U977:U1015" si="514">IF(Q977="","",IF(ISERROR(Q977*N977*AC977),"エラー",IF(ISBLANK(Q977)=TRUE,"エラー",IF(ISBLANK(N977)=TRUE,"エラー",IF(AV977=1,"エラー",Q977*N977*AC977/1000)))))</f>
        <v/>
      </c>
      <c r="V977" s="426" t="str">
        <f t="shared" ref="V977:V1015" si="515">IF(R977="","",IF(ISERROR(R977*O977),"エラー",IF(ISBLANK(R977)=TRUE,"エラー",IF(ISBLANK(O977)=TRUE,"エラー",IF(AV977=1,"エラー",R977*O977/1000)))))</f>
        <v/>
      </c>
      <c r="W977" s="38"/>
      <c r="X977" s="29" t="str">
        <f t="shared" si="496"/>
        <v/>
      </c>
      <c r="Y977" s="6" t="e">
        <f t="shared" si="497"/>
        <v>#N/A</v>
      </c>
      <c r="Z977" s="6" t="e">
        <f t="shared" si="498"/>
        <v>#N/A</v>
      </c>
      <c r="AA977" s="6" t="e">
        <f t="shared" si="499"/>
        <v>#N/A</v>
      </c>
      <c r="AB977" s="6" t="str">
        <f t="shared" si="500"/>
        <v/>
      </c>
      <c r="AC977" s="10">
        <f t="shared" si="501"/>
        <v>1</v>
      </c>
      <c r="AD977" s="6" t="e">
        <f t="shared" ref="AD977:AD1015" si="516">IF(AA977=9,0,IF(J977&lt;=2500,IF(J977&lt;=1700,1,2),IF(J977&lt;=12000,IF(J977&lt;=3500,3,4),IF(ISERROR(SEARCH(LEFT(I977,1),"LFMRQST")),4,IF(AND(LEN(I977)&lt;&gt;3,AF977&lt;&gt;"軽"),4,5)))))</f>
        <v>#N/A</v>
      </c>
      <c r="AE977" s="6" t="e">
        <f t="shared" ref="AE977:AE1015" si="517">IF(AA977=5,0,IF(AA977=9,0,IF(J977&lt;=2500,IF(J977&lt;=1700,1,2),IF(J977&lt;=12000,IF(J977&lt;=3500,3,4),IF(ISERROR(SEARCH(LEFT(I977,1),"LFMRQST")),4,IF(AND(LEN(I977)&lt;&gt;3,AF977&lt;&gt;"軽"),4,5))))))</f>
        <v>#N/A</v>
      </c>
      <c r="AF977" s="6" t="e">
        <f t="shared" si="502"/>
        <v>#N/A</v>
      </c>
      <c r="AG977" s="6" t="e">
        <f t="shared" ref="AG977:AG1015" si="518">VLOOKUP(AI977,排出係数表,9,FALSE)</f>
        <v>#N/A</v>
      </c>
      <c r="AH977" s="11" t="str">
        <f t="shared" si="503"/>
        <v xml:space="preserve"> </v>
      </c>
      <c r="AI977" s="6" t="e">
        <f t="shared" ref="AI977:AI1015" si="519">CONCATENATE(Y977,AE977,AF977,AB977)</f>
        <v>#N/A</v>
      </c>
      <c r="AJ977" s="6" t="e">
        <f t="shared" si="504"/>
        <v>#N/A</v>
      </c>
      <c r="AK977" s="6" t="e">
        <f t="shared" ref="AK977:AK1015" si="520">VLOOKUP(AI977,排出係数表,6,FALSE)</f>
        <v>#N/A</v>
      </c>
      <c r="AL977" s="6" t="e">
        <f t="shared" si="491"/>
        <v>#N/A</v>
      </c>
      <c r="AM977" s="6" t="e">
        <f t="shared" si="505"/>
        <v>#N/A</v>
      </c>
      <c r="AN977" s="6" t="e">
        <f t="shared" ref="AN977:AN1015" si="521">VLOOKUP(AI977,排出係数表,7,FALSE)</f>
        <v>#N/A</v>
      </c>
      <c r="AO977" s="6" t="e">
        <f t="shared" si="492"/>
        <v>#N/A</v>
      </c>
      <c r="AP977" s="6" t="e">
        <f t="shared" si="493"/>
        <v>#N/A</v>
      </c>
      <c r="AQ977" s="6" t="e">
        <f t="shared" si="494"/>
        <v>#N/A</v>
      </c>
      <c r="AR977" s="6">
        <f t="shared" si="506"/>
        <v>0</v>
      </c>
      <c r="AS977" s="6" t="e">
        <f t="shared" ref="AS977:AS1015" si="522">VLOOKUP(AI977,排出係数表,8,FALSE)</f>
        <v>#N/A</v>
      </c>
      <c r="AT977" s="6" t="str">
        <f t="shared" si="507"/>
        <v/>
      </c>
      <c r="AU977" s="6" t="str">
        <f t="shared" si="508"/>
        <v/>
      </c>
      <c r="AV977" s="6" t="str">
        <f t="shared" si="495"/>
        <v/>
      </c>
      <c r="AW977" s="103"/>
      <c r="BC977" s="3"/>
    </row>
    <row r="978" spans="1:55" s="12" customFormat="1" ht="13.5" customHeight="1" x14ac:dyDescent="0.2">
      <c r="A978" s="163">
        <v>963</v>
      </c>
      <c r="B978" s="7"/>
      <c r="C978" s="7"/>
      <c r="D978" s="120"/>
      <c r="E978" s="7"/>
      <c r="F978" s="7"/>
      <c r="G978" s="219"/>
      <c r="H978" s="7"/>
      <c r="I978" s="7"/>
      <c r="J978" s="9"/>
      <c r="K978" s="843"/>
      <c r="L978" s="838"/>
      <c r="M978" s="428"/>
      <c r="N978" s="429"/>
      <c r="O978" s="430"/>
      <c r="P978" s="422" t="str">
        <f t="shared" si="509"/>
        <v/>
      </c>
      <c r="Q978" s="422" t="str">
        <f t="shared" si="510"/>
        <v/>
      </c>
      <c r="R978" s="423" t="str">
        <f t="shared" si="511"/>
        <v/>
      </c>
      <c r="S978" s="424" t="str">
        <f t="shared" si="512"/>
        <v/>
      </c>
      <c r="T978" s="425" t="str">
        <f t="shared" si="513"/>
        <v/>
      </c>
      <c r="U978" s="425" t="str">
        <f t="shared" si="514"/>
        <v/>
      </c>
      <c r="V978" s="426" t="str">
        <f t="shared" si="515"/>
        <v/>
      </c>
      <c r="W978" s="38"/>
      <c r="X978" s="29" t="str">
        <f t="shared" si="496"/>
        <v/>
      </c>
      <c r="Y978" s="6" t="e">
        <f t="shared" si="497"/>
        <v>#N/A</v>
      </c>
      <c r="Z978" s="6" t="e">
        <f t="shared" si="498"/>
        <v>#N/A</v>
      </c>
      <c r="AA978" s="6" t="e">
        <f t="shared" si="499"/>
        <v>#N/A</v>
      </c>
      <c r="AB978" s="6" t="str">
        <f t="shared" si="500"/>
        <v/>
      </c>
      <c r="AC978" s="10">
        <f t="shared" si="501"/>
        <v>1</v>
      </c>
      <c r="AD978" s="6" t="e">
        <f t="shared" si="516"/>
        <v>#N/A</v>
      </c>
      <c r="AE978" s="6" t="e">
        <f t="shared" si="517"/>
        <v>#N/A</v>
      </c>
      <c r="AF978" s="6" t="e">
        <f t="shared" si="502"/>
        <v>#N/A</v>
      </c>
      <c r="AG978" s="6" t="e">
        <f t="shared" si="518"/>
        <v>#N/A</v>
      </c>
      <c r="AH978" s="11" t="str">
        <f t="shared" si="503"/>
        <v xml:space="preserve"> </v>
      </c>
      <c r="AI978" s="6" t="e">
        <f t="shared" si="519"/>
        <v>#N/A</v>
      </c>
      <c r="AJ978" s="6" t="e">
        <f t="shared" si="504"/>
        <v>#N/A</v>
      </c>
      <c r="AK978" s="6" t="e">
        <f t="shared" si="520"/>
        <v>#N/A</v>
      </c>
      <c r="AL978" s="6" t="e">
        <f t="shared" si="491"/>
        <v>#N/A</v>
      </c>
      <c r="AM978" s="6" t="e">
        <f t="shared" si="505"/>
        <v>#N/A</v>
      </c>
      <c r="AN978" s="6" t="e">
        <f t="shared" si="521"/>
        <v>#N/A</v>
      </c>
      <c r="AO978" s="6" t="e">
        <f t="shared" si="492"/>
        <v>#N/A</v>
      </c>
      <c r="AP978" s="6" t="e">
        <f t="shared" si="493"/>
        <v>#N/A</v>
      </c>
      <c r="AQ978" s="6" t="e">
        <f t="shared" si="494"/>
        <v>#N/A</v>
      </c>
      <c r="AR978" s="6">
        <f t="shared" si="506"/>
        <v>0</v>
      </c>
      <c r="AS978" s="6" t="e">
        <f t="shared" si="522"/>
        <v>#N/A</v>
      </c>
      <c r="AT978" s="6" t="str">
        <f t="shared" si="507"/>
        <v/>
      </c>
      <c r="AU978" s="6" t="str">
        <f t="shared" si="508"/>
        <v/>
      </c>
      <c r="AV978" s="6" t="str">
        <f t="shared" si="495"/>
        <v/>
      </c>
      <c r="AW978" s="103"/>
      <c r="BC978" s="3"/>
    </row>
    <row r="979" spans="1:55" s="12" customFormat="1" ht="13.5" customHeight="1" x14ac:dyDescent="0.2">
      <c r="A979" s="163">
        <v>964</v>
      </c>
      <c r="B979" s="7"/>
      <c r="C979" s="7"/>
      <c r="D979" s="120"/>
      <c r="E979" s="7"/>
      <c r="F979" s="7"/>
      <c r="G979" s="219"/>
      <c r="H979" s="7"/>
      <c r="I979" s="7"/>
      <c r="J979" s="9"/>
      <c r="K979" s="843"/>
      <c r="L979" s="838"/>
      <c r="M979" s="428"/>
      <c r="N979" s="429"/>
      <c r="O979" s="430"/>
      <c r="P979" s="422" t="str">
        <f t="shared" si="509"/>
        <v/>
      </c>
      <c r="Q979" s="422" t="str">
        <f t="shared" si="510"/>
        <v/>
      </c>
      <c r="R979" s="423" t="str">
        <f t="shared" si="511"/>
        <v/>
      </c>
      <c r="S979" s="424" t="str">
        <f t="shared" si="512"/>
        <v/>
      </c>
      <c r="T979" s="425" t="str">
        <f t="shared" si="513"/>
        <v/>
      </c>
      <c r="U979" s="425" t="str">
        <f t="shared" si="514"/>
        <v/>
      </c>
      <c r="V979" s="426" t="str">
        <f t="shared" si="515"/>
        <v/>
      </c>
      <c r="W979" s="38"/>
      <c r="X979" s="29" t="str">
        <f t="shared" si="496"/>
        <v/>
      </c>
      <c r="Y979" s="6" t="e">
        <f t="shared" si="497"/>
        <v>#N/A</v>
      </c>
      <c r="Z979" s="6" t="e">
        <f t="shared" si="498"/>
        <v>#N/A</v>
      </c>
      <c r="AA979" s="6" t="e">
        <f t="shared" si="499"/>
        <v>#N/A</v>
      </c>
      <c r="AB979" s="6" t="str">
        <f t="shared" si="500"/>
        <v/>
      </c>
      <c r="AC979" s="10">
        <f t="shared" si="501"/>
        <v>1</v>
      </c>
      <c r="AD979" s="6" t="e">
        <f t="shared" si="516"/>
        <v>#N/A</v>
      </c>
      <c r="AE979" s="6" t="e">
        <f t="shared" si="517"/>
        <v>#N/A</v>
      </c>
      <c r="AF979" s="6" t="e">
        <f t="shared" si="502"/>
        <v>#N/A</v>
      </c>
      <c r="AG979" s="6" t="e">
        <f t="shared" si="518"/>
        <v>#N/A</v>
      </c>
      <c r="AH979" s="11" t="str">
        <f t="shared" si="503"/>
        <v xml:space="preserve"> </v>
      </c>
      <c r="AI979" s="6" t="e">
        <f t="shared" si="519"/>
        <v>#N/A</v>
      </c>
      <c r="AJ979" s="6" t="e">
        <f t="shared" si="504"/>
        <v>#N/A</v>
      </c>
      <c r="AK979" s="6" t="e">
        <f t="shared" si="520"/>
        <v>#N/A</v>
      </c>
      <c r="AL979" s="6" t="e">
        <f t="shared" si="491"/>
        <v>#N/A</v>
      </c>
      <c r="AM979" s="6" t="e">
        <f t="shared" si="505"/>
        <v>#N/A</v>
      </c>
      <c r="AN979" s="6" t="e">
        <f t="shared" si="521"/>
        <v>#N/A</v>
      </c>
      <c r="AO979" s="6" t="e">
        <f t="shared" si="492"/>
        <v>#N/A</v>
      </c>
      <c r="AP979" s="6" t="e">
        <f t="shared" si="493"/>
        <v>#N/A</v>
      </c>
      <c r="AQ979" s="6" t="e">
        <f t="shared" si="494"/>
        <v>#N/A</v>
      </c>
      <c r="AR979" s="6">
        <f t="shared" si="506"/>
        <v>0</v>
      </c>
      <c r="AS979" s="6" t="e">
        <f t="shared" si="522"/>
        <v>#N/A</v>
      </c>
      <c r="AT979" s="6" t="str">
        <f t="shared" si="507"/>
        <v/>
      </c>
      <c r="AU979" s="6" t="str">
        <f t="shared" si="508"/>
        <v/>
      </c>
      <c r="AV979" s="6" t="str">
        <f t="shared" si="495"/>
        <v/>
      </c>
      <c r="AW979" s="103"/>
      <c r="BC979" s="3"/>
    </row>
    <row r="980" spans="1:55" s="12" customFormat="1" ht="13.5" customHeight="1" x14ac:dyDescent="0.2">
      <c r="A980" s="163">
        <v>965</v>
      </c>
      <c r="B980" s="7"/>
      <c r="C980" s="7"/>
      <c r="D980" s="120"/>
      <c r="E980" s="7"/>
      <c r="F980" s="7"/>
      <c r="G980" s="219"/>
      <c r="H980" s="7"/>
      <c r="I980" s="7"/>
      <c r="J980" s="9"/>
      <c r="K980" s="843"/>
      <c r="L980" s="838"/>
      <c r="M980" s="428"/>
      <c r="N980" s="429"/>
      <c r="O980" s="430"/>
      <c r="P980" s="422" t="str">
        <f t="shared" si="509"/>
        <v/>
      </c>
      <c r="Q980" s="422" t="str">
        <f t="shared" si="510"/>
        <v/>
      </c>
      <c r="R980" s="423" t="str">
        <f t="shared" si="511"/>
        <v/>
      </c>
      <c r="S980" s="424" t="str">
        <f t="shared" si="512"/>
        <v/>
      </c>
      <c r="T980" s="425" t="str">
        <f t="shared" si="513"/>
        <v/>
      </c>
      <c r="U980" s="425" t="str">
        <f t="shared" si="514"/>
        <v/>
      </c>
      <c r="V980" s="426" t="str">
        <f t="shared" si="515"/>
        <v/>
      </c>
      <c r="W980" s="38"/>
      <c r="X980" s="29" t="str">
        <f t="shared" si="496"/>
        <v/>
      </c>
      <c r="Y980" s="6" t="e">
        <f t="shared" si="497"/>
        <v>#N/A</v>
      </c>
      <c r="Z980" s="6" t="e">
        <f t="shared" si="498"/>
        <v>#N/A</v>
      </c>
      <c r="AA980" s="6" t="e">
        <f t="shared" si="499"/>
        <v>#N/A</v>
      </c>
      <c r="AB980" s="6" t="str">
        <f t="shared" si="500"/>
        <v/>
      </c>
      <c r="AC980" s="10">
        <f t="shared" si="501"/>
        <v>1</v>
      </c>
      <c r="AD980" s="6" t="e">
        <f t="shared" si="516"/>
        <v>#N/A</v>
      </c>
      <c r="AE980" s="6" t="e">
        <f t="shared" si="517"/>
        <v>#N/A</v>
      </c>
      <c r="AF980" s="6" t="e">
        <f t="shared" si="502"/>
        <v>#N/A</v>
      </c>
      <c r="AG980" s="6" t="e">
        <f t="shared" si="518"/>
        <v>#N/A</v>
      </c>
      <c r="AH980" s="11" t="str">
        <f t="shared" si="503"/>
        <v xml:space="preserve"> </v>
      </c>
      <c r="AI980" s="6" t="e">
        <f t="shared" si="519"/>
        <v>#N/A</v>
      </c>
      <c r="AJ980" s="6" t="e">
        <f t="shared" si="504"/>
        <v>#N/A</v>
      </c>
      <c r="AK980" s="6" t="e">
        <f t="shared" si="520"/>
        <v>#N/A</v>
      </c>
      <c r="AL980" s="6" t="e">
        <f t="shared" si="491"/>
        <v>#N/A</v>
      </c>
      <c r="AM980" s="6" t="e">
        <f t="shared" si="505"/>
        <v>#N/A</v>
      </c>
      <c r="AN980" s="6" t="e">
        <f t="shared" si="521"/>
        <v>#N/A</v>
      </c>
      <c r="AO980" s="6" t="e">
        <f t="shared" si="492"/>
        <v>#N/A</v>
      </c>
      <c r="AP980" s="6" t="e">
        <f t="shared" si="493"/>
        <v>#N/A</v>
      </c>
      <c r="AQ980" s="6" t="e">
        <f t="shared" si="494"/>
        <v>#N/A</v>
      </c>
      <c r="AR980" s="6">
        <f t="shared" si="506"/>
        <v>0</v>
      </c>
      <c r="AS980" s="6" t="e">
        <f t="shared" si="522"/>
        <v>#N/A</v>
      </c>
      <c r="AT980" s="6" t="str">
        <f t="shared" si="507"/>
        <v/>
      </c>
      <c r="AU980" s="6" t="str">
        <f t="shared" si="508"/>
        <v/>
      </c>
      <c r="AV980" s="6" t="str">
        <f t="shared" si="495"/>
        <v/>
      </c>
      <c r="AW980" s="103"/>
      <c r="BC980" s="3"/>
    </row>
    <row r="981" spans="1:55" s="12" customFormat="1" ht="13.5" customHeight="1" x14ac:dyDescent="0.2">
      <c r="A981" s="163">
        <v>966</v>
      </c>
      <c r="B981" s="7"/>
      <c r="C981" s="7"/>
      <c r="D981" s="120"/>
      <c r="E981" s="7"/>
      <c r="F981" s="7"/>
      <c r="G981" s="219"/>
      <c r="H981" s="7"/>
      <c r="I981" s="7"/>
      <c r="J981" s="9"/>
      <c r="K981" s="843"/>
      <c r="L981" s="838"/>
      <c r="M981" s="428"/>
      <c r="N981" s="429"/>
      <c r="O981" s="430"/>
      <c r="P981" s="422" t="str">
        <f t="shared" si="509"/>
        <v/>
      </c>
      <c r="Q981" s="422" t="str">
        <f t="shared" si="510"/>
        <v/>
      </c>
      <c r="R981" s="423" t="str">
        <f t="shared" si="511"/>
        <v/>
      </c>
      <c r="S981" s="424" t="str">
        <f t="shared" si="512"/>
        <v/>
      </c>
      <c r="T981" s="425" t="str">
        <f t="shared" si="513"/>
        <v/>
      </c>
      <c r="U981" s="425" t="str">
        <f t="shared" si="514"/>
        <v/>
      </c>
      <c r="V981" s="426" t="str">
        <f t="shared" si="515"/>
        <v/>
      </c>
      <c r="W981" s="38"/>
      <c r="X981" s="29" t="str">
        <f t="shared" si="496"/>
        <v/>
      </c>
      <c r="Y981" s="6" t="e">
        <f t="shared" si="497"/>
        <v>#N/A</v>
      </c>
      <c r="Z981" s="6" t="e">
        <f t="shared" si="498"/>
        <v>#N/A</v>
      </c>
      <c r="AA981" s="6" t="e">
        <f t="shared" si="499"/>
        <v>#N/A</v>
      </c>
      <c r="AB981" s="6" t="str">
        <f t="shared" si="500"/>
        <v/>
      </c>
      <c r="AC981" s="10">
        <f t="shared" si="501"/>
        <v>1</v>
      </c>
      <c r="AD981" s="6" t="e">
        <f t="shared" si="516"/>
        <v>#N/A</v>
      </c>
      <c r="AE981" s="6" t="e">
        <f t="shared" si="517"/>
        <v>#N/A</v>
      </c>
      <c r="AF981" s="6" t="e">
        <f t="shared" si="502"/>
        <v>#N/A</v>
      </c>
      <c r="AG981" s="6" t="e">
        <f t="shared" si="518"/>
        <v>#N/A</v>
      </c>
      <c r="AH981" s="11" t="str">
        <f t="shared" si="503"/>
        <v xml:space="preserve"> </v>
      </c>
      <c r="AI981" s="6" t="e">
        <f t="shared" si="519"/>
        <v>#N/A</v>
      </c>
      <c r="AJ981" s="6" t="e">
        <f t="shared" si="504"/>
        <v>#N/A</v>
      </c>
      <c r="AK981" s="6" t="e">
        <f t="shared" si="520"/>
        <v>#N/A</v>
      </c>
      <c r="AL981" s="6" t="e">
        <f t="shared" si="491"/>
        <v>#N/A</v>
      </c>
      <c r="AM981" s="6" t="e">
        <f t="shared" si="505"/>
        <v>#N/A</v>
      </c>
      <c r="AN981" s="6" t="e">
        <f t="shared" si="521"/>
        <v>#N/A</v>
      </c>
      <c r="AO981" s="6" t="e">
        <f t="shared" si="492"/>
        <v>#N/A</v>
      </c>
      <c r="AP981" s="6" t="e">
        <f t="shared" si="493"/>
        <v>#N/A</v>
      </c>
      <c r="AQ981" s="6" t="e">
        <f t="shared" si="494"/>
        <v>#N/A</v>
      </c>
      <c r="AR981" s="6">
        <f t="shared" si="506"/>
        <v>0</v>
      </c>
      <c r="AS981" s="6" t="e">
        <f t="shared" si="522"/>
        <v>#N/A</v>
      </c>
      <c r="AT981" s="6" t="str">
        <f t="shared" si="507"/>
        <v/>
      </c>
      <c r="AU981" s="6" t="str">
        <f t="shared" si="508"/>
        <v/>
      </c>
      <c r="AV981" s="6" t="str">
        <f t="shared" si="495"/>
        <v/>
      </c>
      <c r="AW981" s="103"/>
      <c r="BC981" s="3"/>
    </row>
    <row r="982" spans="1:55" s="12" customFormat="1" ht="13.5" customHeight="1" x14ac:dyDescent="0.2">
      <c r="A982" s="163">
        <v>967</v>
      </c>
      <c r="B982" s="7"/>
      <c r="C982" s="7"/>
      <c r="D982" s="120"/>
      <c r="E982" s="7"/>
      <c r="F982" s="7"/>
      <c r="G982" s="219"/>
      <c r="H982" s="7"/>
      <c r="I982" s="7"/>
      <c r="J982" s="9"/>
      <c r="K982" s="843"/>
      <c r="L982" s="838"/>
      <c r="M982" s="428"/>
      <c r="N982" s="429"/>
      <c r="O982" s="430"/>
      <c r="P982" s="422" t="str">
        <f t="shared" si="509"/>
        <v/>
      </c>
      <c r="Q982" s="422" t="str">
        <f t="shared" si="510"/>
        <v/>
      </c>
      <c r="R982" s="423" t="str">
        <f t="shared" si="511"/>
        <v/>
      </c>
      <c r="S982" s="424" t="str">
        <f t="shared" si="512"/>
        <v/>
      </c>
      <c r="T982" s="425" t="str">
        <f t="shared" si="513"/>
        <v/>
      </c>
      <c r="U982" s="425" t="str">
        <f t="shared" si="514"/>
        <v/>
      </c>
      <c r="V982" s="426" t="str">
        <f t="shared" si="515"/>
        <v/>
      </c>
      <c r="W982" s="38"/>
      <c r="X982" s="29" t="str">
        <f t="shared" si="496"/>
        <v/>
      </c>
      <c r="Y982" s="6" t="e">
        <f t="shared" si="497"/>
        <v>#N/A</v>
      </c>
      <c r="Z982" s="6" t="e">
        <f t="shared" si="498"/>
        <v>#N/A</v>
      </c>
      <c r="AA982" s="6" t="e">
        <f t="shared" si="499"/>
        <v>#N/A</v>
      </c>
      <c r="AB982" s="6" t="str">
        <f t="shared" si="500"/>
        <v/>
      </c>
      <c r="AC982" s="10">
        <f t="shared" si="501"/>
        <v>1</v>
      </c>
      <c r="AD982" s="6" t="e">
        <f t="shared" si="516"/>
        <v>#N/A</v>
      </c>
      <c r="AE982" s="6" t="e">
        <f t="shared" si="517"/>
        <v>#N/A</v>
      </c>
      <c r="AF982" s="6" t="e">
        <f t="shared" si="502"/>
        <v>#N/A</v>
      </c>
      <c r="AG982" s="6" t="e">
        <f t="shared" si="518"/>
        <v>#N/A</v>
      </c>
      <c r="AH982" s="11" t="str">
        <f t="shared" si="503"/>
        <v xml:space="preserve"> </v>
      </c>
      <c r="AI982" s="6" t="e">
        <f t="shared" si="519"/>
        <v>#N/A</v>
      </c>
      <c r="AJ982" s="6" t="e">
        <f t="shared" si="504"/>
        <v>#N/A</v>
      </c>
      <c r="AK982" s="6" t="e">
        <f t="shared" si="520"/>
        <v>#N/A</v>
      </c>
      <c r="AL982" s="6" t="e">
        <f t="shared" si="491"/>
        <v>#N/A</v>
      </c>
      <c r="AM982" s="6" t="e">
        <f t="shared" si="505"/>
        <v>#N/A</v>
      </c>
      <c r="AN982" s="6" t="e">
        <f t="shared" si="521"/>
        <v>#N/A</v>
      </c>
      <c r="AO982" s="6" t="e">
        <f t="shared" si="492"/>
        <v>#N/A</v>
      </c>
      <c r="AP982" s="6" t="e">
        <f t="shared" si="493"/>
        <v>#N/A</v>
      </c>
      <c r="AQ982" s="6" t="e">
        <f t="shared" si="494"/>
        <v>#N/A</v>
      </c>
      <c r="AR982" s="6">
        <f t="shared" si="506"/>
        <v>0</v>
      </c>
      <c r="AS982" s="6" t="e">
        <f t="shared" si="522"/>
        <v>#N/A</v>
      </c>
      <c r="AT982" s="6" t="str">
        <f t="shared" si="507"/>
        <v/>
      </c>
      <c r="AU982" s="6" t="str">
        <f t="shared" si="508"/>
        <v/>
      </c>
      <c r="AV982" s="6" t="str">
        <f t="shared" si="495"/>
        <v/>
      </c>
      <c r="AW982" s="103"/>
      <c r="BC982" s="3"/>
    </row>
    <row r="983" spans="1:55" s="12" customFormat="1" ht="13.5" customHeight="1" x14ac:dyDescent="0.2">
      <c r="A983" s="163">
        <v>968</v>
      </c>
      <c r="B983" s="7"/>
      <c r="C983" s="7"/>
      <c r="D983" s="120"/>
      <c r="E983" s="7"/>
      <c r="F983" s="7"/>
      <c r="G983" s="219"/>
      <c r="H983" s="7"/>
      <c r="I983" s="7"/>
      <c r="J983" s="9"/>
      <c r="K983" s="843"/>
      <c r="L983" s="838"/>
      <c r="M983" s="428"/>
      <c r="N983" s="429"/>
      <c r="O983" s="430"/>
      <c r="P983" s="422" t="str">
        <f t="shared" si="509"/>
        <v/>
      </c>
      <c r="Q983" s="422" t="str">
        <f t="shared" si="510"/>
        <v/>
      </c>
      <c r="R983" s="423" t="str">
        <f t="shared" si="511"/>
        <v/>
      </c>
      <c r="S983" s="424" t="str">
        <f t="shared" si="512"/>
        <v/>
      </c>
      <c r="T983" s="425" t="str">
        <f t="shared" si="513"/>
        <v/>
      </c>
      <c r="U983" s="425" t="str">
        <f t="shared" si="514"/>
        <v/>
      </c>
      <c r="V983" s="426" t="str">
        <f t="shared" si="515"/>
        <v/>
      </c>
      <c r="W983" s="38"/>
      <c r="X983" s="29" t="str">
        <f t="shared" si="496"/>
        <v/>
      </c>
      <c r="Y983" s="6" t="e">
        <f t="shared" si="497"/>
        <v>#N/A</v>
      </c>
      <c r="Z983" s="6" t="e">
        <f t="shared" si="498"/>
        <v>#N/A</v>
      </c>
      <c r="AA983" s="6" t="e">
        <f t="shared" si="499"/>
        <v>#N/A</v>
      </c>
      <c r="AB983" s="6" t="str">
        <f t="shared" si="500"/>
        <v/>
      </c>
      <c r="AC983" s="10">
        <f t="shared" si="501"/>
        <v>1</v>
      </c>
      <c r="AD983" s="6" t="e">
        <f t="shared" si="516"/>
        <v>#N/A</v>
      </c>
      <c r="AE983" s="6" t="e">
        <f t="shared" si="517"/>
        <v>#N/A</v>
      </c>
      <c r="AF983" s="6" t="e">
        <f t="shared" si="502"/>
        <v>#N/A</v>
      </c>
      <c r="AG983" s="6" t="e">
        <f t="shared" si="518"/>
        <v>#N/A</v>
      </c>
      <c r="AH983" s="11" t="str">
        <f t="shared" si="503"/>
        <v xml:space="preserve"> </v>
      </c>
      <c r="AI983" s="6" t="e">
        <f t="shared" si="519"/>
        <v>#N/A</v>
      </c>
      <c r="AJ983" s="6" t="e">
        <f t="shared" si="504"/>
        <v>#N/A</v>
      </c>
      <c r="AK983" s="6" t="e">
        <f t="shared" si="520"/>
        <v>#N/A</v>
      </c>
      <c r="AL983" s="6" t="e">
        <f t="shared" si="491"/>
        <v>#N/A</v>
      </c>
      <c r="AM983" s="6" t="e">
        <f t="shared" si="505"/>
        <v>#N/A</v>
      </c>
      <c r="AN983" s="6" t="e">
        <f t="shared" si="521"/>
        <v>#N/A</v>
      </c>
      <c r="AO983" s="6" t="e">
        <f t="shared" si="492"/>
        <v>#N/A</v>
      </c>
      <c r="AP983" s="6" t="e">
        <f t="shared" si="493"/>
        <v>#N/A</v>
      </c>
      <c r="AQ983" s="6" t="e">
        <f t="shared" si="494"/>
        <v>#N/A</v>
      </c>
      <c r="AR983" s="6">
        <f t="shared" si="506"/>
        <v>0</v>
      </c>
      <c r="AS983" s="6" t="e">
        <f t="shared" si="522"/>
        <v>#N/A</v>
      </c>
      <c r="AT983" s="6" t="str">
        <f t="shared" si="507"/>
        <v/>
      </c>
      <c r="AU983" s="6" t="str">
        <f t="shared" si="508"/>
        <v/>
      </c>
      <c r="AV983" s="6" t="str">
        <f t="shared" si="495"/>
        <v/>
      </c>
      <c r="AW983" s="103"/>
      <c r="BC983" s="3"/>
    </row>
    <row r="984" spans="1:55" s="12" customFormat="1" ht="13.5" customHeight="1" x14ac:dyDescent="0.2">
      <c r="A984" s="163">
        <v>969</v>
      </c>
      <c r="B984" s="7"/>
      <c r="C984" s="7"/>
      <c r="D984" s="120"/>
      <c r="E984" s="7"/>
      <c r="F984" s="7"/>
      <c r="G984" s="219"/>
      <c r="H984" s="7"/>
      <c r="I984" s="7"/>
      <c r="J984" s="9"/>
      <c r="K984" s="843"/>
      <c r="L984" s="838"/>
      <c r="M984" s="428"/>
      <c r="N984" s="429"/>
      <c r="O984" s="430"/>
      <c r="P984" s="422" t="str">
        <f t="shared" si="509"/>
        <v/>
      </c>
      <c r="Q984" s="422" t="str">
        <f t="shared" si="510"/>
        <v/>
      </c>
      <c r="R984" s="423" t="str">
        <f t="shared" si="511"/>
        <v/>
      </c>
      <c r="S984" s="424" t="str">
        <f t="shared" si="512"/>
        <v/>
      </c>
      <c r="T984" s="425" t="str">
        <f t="shared" si="513"/>
        <v/>
      </c>
      <c r="U984" s="425" t="str">
        <f t="shared" si="514"/>
        <v/>
      </c>
      <c r="V984" s="426" t="str">
        <f t="shared" si="515"/>
        <v/>
      </c>
      <c r="W984" s="38"/>
      <c r="X984" s="29" t="str">
        <f t="shared" si="496"/>
        <v/>
      </c>
      <c r="Y984" s="6" t="e">
        <f t="shared" si="497"/>
        <v>#N/A</v>
      </c>
      <c r="Z984" s="6" t="e">
        <f t="shared" si="498"/>
        <v>#N/A</v>
      </c>
      <c r="AA984" s="6" t="e">
        <f t="shared" si="499"/>
        <v>#N/A</v>
      </c>
      <c r="AB984" s="6" t="str">
        <f t="shared" si="500"/>
        <v/>
      </c>
      <c r="AC984" s="10">
        <f t="shared" si="501"/>
        <v>1</v>
      </c>
      <c r="AD984" s="6" t="e">
        <f t="shared" si="516"/>
        <v>#N/A</v>
      </c>
      <c r="AE984" s="6" t="e">
        <f t="shared" si="517"/>
        <v>#N/A</v>
      </c>
      <c r="AF984" s="6" t="e">
        <f t="shared" si="502"/>
        <v>#N/A</v>
      </c>
      <c r="AG984" s="6" t="e">
        <f t="shared" si="518"/>
        <v>#N/A</v>
      </c>
      <c r="AH984" s="11" t="str">
        <f t="shared" si="503"/>
        <v xml:space="preserve"> </v>
      </c>
      <c r="AI984" s="6" t="e">
        <f t="shared" si="519"/>
        <v>#N/A</v>
      </c>
      <c r="AJ984" s="6" t="e">
        <f t="shared" si="504"/>
        <v>#N/A</v>
      </c>
      <c r="AK984" s="6" t="e">
        <f t="shared" si="520"/>
        <v>#N/A</v>
      </c>
      <c r="AL984" s="6" t="e">
        <f t="shared" si="491"/>
        <v>#N/A</v>
      </c>
      <c r="AM984" s="6" t="e">
        <f t="shared" si="505"/>
        <v>#N/A</v>
      </c>
      <c r="AN984" s="6" t="e">
        <f t="shared" si="521"/>
        <v>#N/A</v>
      </c>
      <c r="AO984" s="6" t="e">
        <f t="shared" si="492"/>
        <v>#N/A</v>
      </c>
      <c r="AP984" s="6" t="e">
        <f t="shared" si="493"/>
        <v>#N/A</v>
      </c>
      <c r="AQ984" s="6" t="e">
        <f t="shared" si="494"/>
        <v>#N/A</v>
      </c>
      <c r="AR984" s="6">
        <f t="shared" si="506"/>
        <v>0</v>
      </c>
      <c r="AS984" s="6" t="e">
        <f t="shared" si="522"/>
        <v>#N/A</v>
      </c>
      <c r="AT984" s="6" t="str">
        <f t="shared" si="507"/>
        <v/>
      </c>
      <c r="AU984" s="6" t="str">
        <f t="shared" si="508"/>
        <v/>
      </c>
      <c r="AV984" s="6" t="str">
        <f t="shared" si="495"/>
        <v/>
      </c>
      <c r="AW984" s="103"/>
      <c r="BC984" s="3"/>
    </row>
    <row r="985" spans="1:55" s="12" customFormat="1" ht="13.5" customHeight="1" x14ac:dyDescent="0.2">
      <c r="A985" s="163">
        <v>970</v>
      </c>
      <c r="B985" s="7"/>
      <c r="C985" s="7"/>
      <c r="D985" s="120"/>
      <c r="E985" s="7"/>
      <c r="F985" s="7"/>
      <c r="G985" s="219"/>
      <c r="H985" s="7"/>
      <c r="I985" s="7"/>
      <c r="J985" s="9"/>
      <c r="K985" s="843"/>
      <c r="L985" s="838"/>
      <c r="M985" s="428"/>
      <c r="N985" s="429"/>
      <c r="O985" s="430"/>
      <c r="P985" s="422" t="str">
        <f t="shared" si="509"/>
        <v/>
      </c>
      <c r="Q985" s="422" t="str">
        <f t="shared" si="510"/>
        <v/>
      </c>
      <c r="R985" s="423" t="str">
        <f t="shared" si="511"/>
        <v/>
      </c>
      <c r="S985" s="424" t="str">
        <f t="shared" si="512"/>
        <v/>
      </c>
      <c r="T985" s="425" t="str">
        <f t="shared" si="513"/>
        <v/>
      </c>
      <c r="U985" s="425" t="str">
        <f t="shared" si="514"/>
        <v/>
      </c>
      <c r="V985" s="426" t="str">
        <f t="shared" si="515"/>
        <v/>
      </c>
      <c r="W985" s="38"/>
      <c r="X985" s="29" t="str">
        <f t="shared" si="496"/>
        <v/>
      </c>
      <c r="Y985" s="6" t="e">
        <f t="shared" si="497"/>
        <v>#N/A</v>
      </c>
      <c r="Z985" s="6" t="e">
        <f t="shared" si="498"/>
        <v>#N/A</v>
      </c>
      <c r="AA985" s="6" t="e">
        <f t="shared" si="499"/>
        <v>#N/A</v>
      </c>
      <c r="AB985" s="6" t="str">
        <f t="shared" si="500"/>
        <v/>
      </c>
      <c r="AC985" s="10">
        <f t="shared" si="501"/>
        <v>1</v>
      </c>
      <c r="AD985" s="6" t="e">
        <f t="shared" si="516"/>
        <v>#N/A</v>
      </c>
      <c r="AE985" s="6" t="e">
        <f t="shared" si="517"/>
        <v>#N/A</v>
      </c>
      <c r="AF985" s="6" t="e">
        <f t="shared" si="502"/>
        <v>#N/A</v>
      </c>
      <c r="AG985" s="6" t="e">
        <f t="shared" si="518"/>
        <v>#N/A</v>
      </c>
      <c r="AH985" s="11" t="str">
        <f t="shared" si="503"/>
        <v xml:space="preserve"> </v>
      </c>
      <c r="AI985" s="6" t="e">
        <f t="shared" si="519"/>
        <v>#N/A</v>
      </c>
      <c r="AJ985" s="6" t="e">
        <f t="shared" si="504"/>
        <v>#N/A</v>
      </c>
      <c r="AK985" s="6" t="e">
        <f t="shared" si="520"/>
        <v>#N/A</v>
      </c>
      <c r="AL985" s="6" t="e">
        <f t="shared" si="491"/>
        <v>#N/A</v>
      </c>
      <c r="AM985" s="6" t="e">
        <f t="shared" si="505"/>
        <v>#N/A</v>
      </c>
      <c r="AN985" s="6" t="e">
        <f t="shared" si="521"/>
        <v>#N/A</v>
      </c>
      <c r="AO985" s="6" t="e">
        <f t="shared" si="492"/>
        <v>#N/A</v>
      </c>
      <c r="AP985" s="6" t="e">
        <f t="shared" si="493"/>
        <v>#N/A</v>
      </c>
      <c r="AQ985" s="6" t="e">
        <f t="shared" si="494"/>
        <v>#N/A</v>
      </c>
      <c r="AR985" s="6">
        <f t="shared" si="506"/>
        <v>0</v>
      </c>
      <c r="AS985" s="6" t="e">
        <f t="shared" si="522"/>
        <v>#N/A</v>
      </c>
      <c r="AT985" s="6" t="str">
        <f t="shared" si="507"/>
        <v/>
      </c>
      <c r="AU985" s="6" t="str">
        <f t="shared" si="508"/>
        <v/>
      </c>
      <c r="AV985" s="6" t="str">
        <f t="shared" si="495"/>
        <v/>
      </c>
      <c r="AW985" s="103"/>
      <c r="BC985" s="3"/>
    </row>
    <row r="986" spans="1:55" s="12" customFormat="1" ht="13.5" customHeight="1" x14ac:dyDescent="0.2">
      <c r="A986" s="163">
        <v>971</v>
      </c>
      <c r="B986" s="7"/>
      <c r="C986" s="7"/>
      <c r="D986" s="120"/>
      <c r="E986" s="7"/>
      <c r="F986" s="7"/>
      <c r="G986" s="219"/>
      <c r="H986" s="7"/>
      <c r="I986" s="7"/>
      <c r="J986" s="9"/>
      <c r="K986" s="843"/>
      <c r="L986" s="838"/>
      <c r="M986" s="428"/>
      <c r="N986" s="429"/>
      <c r="O986" s="430"/>
      <c r="P986" s="422" t="str">
        <f t="shared" si="509"/>
        <v/>
      </c>
      <c r="Q986" s="422" t="str">
        <f t="shared" si="510"/>
        <v/>
      </c>
      <c r="R986" s="423" t="str">
        <f t="shared" si="511"/>
        <v/>
      </c>
      <c r="S986" s="424" t="str">
        <f t="shared" si="512"/>
        <v/>
      </c>
      <c r="T986" s="425" t="str">
        <f t="shared" si="513"/>
        <v/>
      </c>
      <c r="U986" s="425" t="str">
        <f t="shared" si="514"/>
        <v/>
      </c>
      <c r="V986" s="426" t="str">
        <f t="shared" si="515"/>
        <v/>
      </c>
      <c r="W986" s="38"/>
      <c r="X986" s="29" t="str">
        <f t="shared" si="496"/>
        <v/>
      </c>
      <c r="Y986" s="6" t="e">
        <f t="shared" si="497"/>
        <v>#N/A</v>
      </c>
      <c r="Z986" s="6" t="e">
        <f t="shared" si="498"/>
        <v>#N/A</v>
      </c>
      <c r="AA986" s="6" t="e">
        <f t="shared" si="499"/>
        <v>#N/A</v>
      </c>
      <c r="AB986" s="6" t="str">
        <f t="shared" si="500"/>
        <v/>
      </c>
      <c r="AC986" s="10">
        <f t="shared" si="501"/>
        <v>1</v>
      </c>
      <c r="AD986" s="6" t="e">
        <f t="shared" si="516"/>
        <v>#N/A</v>
      </c>
      <c r="AE986" s="6" t="e">
        <f t="shared" si="517"/>
        <v>#N/A</v>
      </c>
      <c r="AF986" s="6" t="e">
        <f t="shared" si="502"/>
        <v>#N/A</v>
      </c>
      <c r="AG986" s="6" t="e">
        <f t="shared" si="518"/>
        <v>#N/A</v>
      </c>
      <c r="AH986" s="11" t="str">
        <f t="shared" si="503"/>
        <v xml:space="preserve"> </v>
      </c>
      <c r="AI986" s="6" t="e">
        <f t="shared" si="519"/>
        <v>#N/A</v>
      </c>
      <c r="AJ986" s="6" t="e">
        <f t="shared" si="504"/>
        <v>#N/A</v>
      </c>
      <c r="AK986" s="6" t="e">
        <f t="shared" si="520"/>
        <v>#N/A</v>
      </c>
      <c r="AL986" s="6" t="e">
        <f t="shared" si="491"/>
        <v>#N/A</v>
      </c>
      <c r="AM986" s="6" t="e">
        <f t="shared" si="505"/>
        <v>#N/A</v>
      </c>
      <c r="AN986" s="6" t="e">
        <f t="shared" si="521"/>
        <v>#N/A</v>
      </c>
      <c r="AO986" s="6" t="e">
        <f t="shared" si="492"/>
        <v>#N/A</v>
      </c>
      <c r="AP986" s="6" t="e">
        <f t="shared" si="493"/>
        <v>#N/A</v>
      </c>
      <c r="AQ986" s="6" t="e">
        <f t="shared" si="494"/>
        <v>#N/A</v>
      </c>
      <c r="AR986" s="6">
        <f t="shared" si="506"/>
        <v>0</v>
      </c>
      <c r="AS986" s="6" t="e">
        <f t="shared" si="522"/>
        <v>#N/A</v>
      </c>
      <c r="AT986" s="6" t="str">
        <f t="shared" si="507"/>
        <v/>
      </c>
      <c r="AU986" s="6" t="str">
        <f t="shared" si="508"/>
        <v/>
      </c>
      <c r="AV986" s="6" t="str">
        <f t="shared" si="495"/>
        <v/>
      </c>
      <c r="AW986" s="103"/>
      <c r="BC986" s="3"/>
    </row>
    <row r="987" spans="1:55" s="12" customFormat="1" ht="13.5" customHeight="1" x14ac:dyDescent="0.2">
      <c r="A987" s="163">
        <v>972</v>
      </c>
      <c r="B987" s="7"/>
      <c r="C987" s="7"/>
      <c r="D987" s="120"/>
      <c r="E987" s="7"/>
      <c r="F987" s="7"/>
      <c r="G987" s="219"/>
      <c r="H987" s="7"/>
      <c r="I987" s="7"/>
      <c r="J987" s="9"/>
      <c r="K987" s="843"/>
      <c r="L987" s="838"/>
      <c r="M987" s="428"/>
      <c r="N987" s="429"/>
      <c r="O987" s="430"/>
      <c r="P987" s="422" t="str">
        <f t="shared" si="509"/>
        <v/>
      </c>
      <c r="Q987" s="422" t="str">
        <f t="shared" si="510"/>
        <v/>
      </c>
      <c r="R987" s="423" t="str">
        <f t="shared" si="511"/>
        <v/>
      </c>
      <c r="S987" s="424" t="str">
        <f t="shared" si="512"/>
        <v/>
      </c>
      <c r="T987" s="425" t="str">
        <f t="shared" si="513"/>
        <v/>
      </c>
      <c r="U987" s="425" t="str">
        <f t="shared" si="514"/>
        <v/>
      </c>
      <c r="V987" s="426" t="str">
        <f t="shared" si="515"/>
        <v/>
      </c>
      <c r="W987" s="38"/>
      <c r="X987" s="29" t="str">
        <f t="shared" si="496"/>
        <v/>
      </c>
      <c r="Y987" s="6" t="e">
        <f t="shared" si="497"/>
        <v>#N/A</v>
      </c>
      <c r="Z987" s="6" t="e">
        <f t="shared" si="498"/>
        <v>#N/A</v>
      </c>
      <c r="AA987" s="6" t="e">
        <f t="shared" si="499"/>
        <v>#N/A</v>
      </c>
      <c r="AB987" s="6" t="str">
        <f t="shared" si="500"/>
        <v/>
      </c>
      <c r="AC987" s="10">
        <f t="shared" si="501"/>
        <v>1</v>
      </c>
      <c r="AD987" s="6" t="e">
        <f t="shared" si="516"/>
        <v>#N/A</v>
      </c>
      <c r="AE987" s="6" t="e">
        <f t="shared" si="517"/>
        <v>#N/A</v>
      </c>
      <c r="AF987" s="6" t="e">
        <f t="shared" si="502"/>
        <v>#N/A</v>
      </c>
      <c r="AG987" s="6" t="e">
        <f t="shared" si="518"/>
        <v>#N/A</v>
      </c>
      <c r="AH987" s="11" t="str">
        <f t="shared" si="503"/>
        <v xml:space="preserve"> </v>
      </c>
      <c r="AI987" s="6" t="e">
        <f t="shared" si="519"/>
        <v>#N/A</v>
      </c>
      <c r="AJ987" s="6" t="e">
        <f t="shared" si="504"/>
        <v>#N/A</v>
      </c>
      <c r="AK987" s="6" t="e">
        <f t="shared" si="520"/>
        <v>#N/A</v>
      </c>
      <c r="AL987" s="6" t="e">
        <f t="shared" si="491"/>
        <v>#N/A</v>
      </c>
      <c r="AM987" s="6" t="e">
        <f t="shared" si="505"/>
        <v>#N/A</v>
      </c>
      <c r="AN987" s="6" t="e">
        <f t="shared" si="521"/>
        <v>#N/A</v>
      </c>
      <c r="AO987" s="6" t="e">
        <f t="shared" si="492"/>
        <v>#N/A</v>
      </c>
      <c r="AP987" s="6" t="e">
        <f t="shared" si="493"/>
        <v>#N/A</v>
      </c>
      <c r="AQ987" s="6" t="e">
        <f t="shared" si="494"/>
        <v>#N/A</v>
      </c>
      <c r="AR987" s="6">
        <f t="shared" si="506"/>
        <v>0</v>
      </c>
      <c r="AS987" s="6" t="e">
        <f t="shared" si="522"/>
        <v>#N/A</v>
      </c>
      <c r="AT987" s="6" t="str">
        <f t="shared" si="507"/>
        <v/>
      </c>
      <c r="AU987" s="6" t="str">
        <f t="shared" si="508"/>
        <v/>
      </c>
      <c r="AV987" s="6" t="str">
        <f t="shared" si="495"/>
        <v/>
      </c>
      <c r="AW987" s="103"/>
      <c r="BC987" s="3"/>
    </row>
    <row r="988" spans="1:55" s="12" customFormat="1" ht="13.5" customHeight="1" x14ac:dyDescent="0.2">
      <c r="A988" s="163">
        <v>973</v>
      </c>
      <c r="B988" s="7"/>
      <c r="C988" s="7"/>
      <c r="D988" s="120"/>
      <c r="E988" s="7"/>
      <c r="F988" s="7"/>
      <c r="G988" s="219"/>
      <c r="H988" s="7"/>
      <c r="I988" s="7"/>
      <c r="J988" s="9"/>
      <c r="K988" s="843"/>
      <c r="L988" s="838"/>
      <c r="M988" s="428"/>
      <c r="N988" s="429"/>
      <c r="O988" s="430"/>
      <c r="P988" s="422" t="str">
        <f t="shared" si="509"/>
        <v/>
      </c>
      <c r="Q988" s="422" t="str">
        <f t="shared" si="510"/>
        <v/>
      </c>
      <c r="R988" s="423" t="str">
        <f t="shared" si="511"/>
        <v/>
      </c>
      <c r="S988" s="424" t="str">
        <f t="shared" si="512"/>
        <v/>
      </c>
      <c r="T988" s="425" t="str">
        <f t="shared" si="513"/>
        <v/>
      </c>
      <c r="U988" s="425" t="str">
        <f t="shared" si="514"/>
        <v/>
      </c>
      <c r="V988" s="426" t="str">
        <f t="shared" si="515"/>
        <v/>
      </c>
      <c r="W988" s="38"/>
      <c r="X988" s="29" t="str">
        <f t="shared" si="496"/>
        <v/>
      </c>
      <c r="Y988" s="6" t="e">
        <f t="shared" si="497"/>
        <v>#N/A</v>
      </c>
      <c r="Z988" s="6" t="e">
        <f t="shared" si="498"/>
        <v>#N/A</v>
      </c>
      <c r="AA988" s="6" t="e">
        <f t="shared" si="499"/>
        <v>#N/A</v>
      </c>
      <c r="AB988" s="6" t="str">
        <f t="shared" si="500"/>
        <v/>
      </c>
      <c r="AC988" s="10">
        <f t="shared" si="501"/>
        <v>1</v>
      </c>
      <c r="AD988" s="6" t="e">
        <f t="shared" si="516"/>
        <v>#N/A</v>
      </c>
      <c r="AE988" s="6" t="e">
        <f t="shared" si="517"/>
        <v>#N/A</v>
      </c>
      <c r="AF988" s="6" t="e">
        <f t="shared" si="502"/>
        <v>#N/A</v>
      </c>
      <c r="AG988" s="6" t="e">
        <f t="shared" si="518"/>
        <v>#N/A</v>
      </c>
      <c r="AH988" s="11" t="str">
        <f t="shared" si="503"/>
        <v xml:space="preserve"> </v>
      </c>
      <c r="AI988" s="6" t="e">
        <f t="shared" si="519"/>
        <v>#N/A</v>
      </c>
      <c r="AJ988" s="6" t="e">
        <f t="shared" si="504"/>
        <v>#N/A</v>
      </c>
      <c r="AK988" s="6" t="e">
        <f t="shared" si="520"/>
        <v>#N/A</v>
      </c>
      <c r="AL988" s="6" t="e">
        <f t="shared" si="491"/>
        <v>#N/A</v>
      </c>
      <c r="AM988" s="6" t="e">
        <f t="shared" si="505"/>
        <v>#N/A</v>
      </c>
      <c r="AN988" s="6" t="e">
        <f t="shared" si="521"/>
        <v>#N/A</v>
      </c>
      <c r="AO988" s="6" t="e">
        <f t="shared" si="492"/>
        <v>#N/A</v>
      </c>
      <c r="AP988" s="6" t="e">
        <f t="shared" si="493"/>
        <v>#N/A</v>
      </c>
      <c r="AQ988" s="6" t="e">
        <f t="shared" si="494"/>
        <v>#N/A</v>
      </c>
      <c r="AR988" s="6">
        <f t="shared" si="506"/>
        <v>0</v>
      </c>
      <c r="AS988" s="6" t="e">
        <f t="shared" si="522"/>
        <v>#N/A</v>
      </c>
      <c r="AT988" s="6" t="str">
        <f t="shared" si="507"/>
        <v/>
      </c>
      <c r="AU988" s="6" t="str">
        <f t="shared" si="508"/>
        <v/>
      </c>
      <c r="AV988" s="6" t="str">
        <f t="shared" si="495"/>
        <v/>
      </c>
      <c r="AW988" s="103"/>
      <c r="BC988" s="3"/>
    </row>
    <row r="989" spans="1:55" s="12" customFormat="1" ht="13.5" customHeight="1" x14ac:dyDescent="0.2">
      <c r="A989" s="163">
        <v>974</v>
      </c>
      <c r="B989" s="7"/>
      <c r="C989" s="7"/>
      <c r="D989" s="120"/>
      <c r="E989" s="7"/>
      <c r="F989" s="7"/>
      <c r="G989" s="219"/>
      <c r="H989" s="7"/>
      <c r="I989" s="7"/>
      <c r="J989" s="9"/>
      <c r="K989" s="843"/>
      <c r="L989" s="838"/>
      <c r="M989" s="428"/>
      <c r="N989" s="429"/>
      <c r="O989" s="430"/>
      <c r="P989" s="422" t="str">
        <f t="shared" si="509"/>
        <v/>
      </c>
      <c r="Q989" s="422" t="str">
        <f t="shared" si="510"/>
        <v/>
      </c>
      <c r="R989" s="423" t="str">
        <f t="shared" si="511"/>
        <v/>
      </c>
      <c r="S989" s="424" t="str">
        <f t="shared" si="512"/>
        <v/>
      </c>
      <c r="T989" s="425" t="str">
        <f t="shared" si="513"/>
        <v/>
      </c>
      <c r="U989" s="425" t="str">
        <f t="shared" si="514"/>
        <v/>
      </c>
      <c r="V989" s="426" t="str">
        <f t="shared" si="515"/>
        <v/>
      </c>
      <c r="W989" s="38"/>
      <c r="X989" s="29" t="str">
        <f t="shared" si="496"/>
        <v/>
      </c>
      <c r="Y989" s="6" t="e">
        <f t="shared" si="497"/>
        <v>#N/A</v>
      </c>
      <c r="Z989" s="6" t="e">
        <f t="shared" si="498"/>
        <v>#N/A</v>
      </c>
      <c r="AA989" s="6" t="e">
        <f t="shared" si="499"/>
        <v>#N/A</v>
      </c>
      <c r="AB989" s="6" t="str">
        <f t="shared" si="500"/>
        <v/>
      </c>
      <c r="AC989" s="10">
        <f t="shared" si="501"/>
        <v>1</v>
      </c>
      <c r="AD989" s="6" t="e">
        <f t="shared" si="516"/>
        <v>#N/A</v>
      </c>
      <c r="AE989" s="6" t="e">
        <f t="shared" si="517"/>
        <v>#N/A</v>
      </c>
      <c r="AF989" s="6" t="e">
        <f t="shared" si="502"/>
        <v>#N/A</v>
      </c>
      <c r="AG989" s="6" t="e">
        <f t="shared" si="518"/>
        <v>#N/A</v>
      </c>
      <c r="AH989" s="11" t="str">
        <f t="shared" si="503"/>
        <v xml:space="preserve"> </v>
      </c>
      <c r="AI989" s="6" t="e">
        <f t="shared" si="519"/>
        <v>#N/A</v>
      </c>
      <c r="AJ989" s="6" t="e">
        <f t="shared" si="504"/>
        <v>#N/A</v>
      </c>
      <c r="AK989" s="6" t="e">
        <f t="shared" si="520"/>
        <v>#N/A</v>
      </c>
      <c r="AL989" s="6" t="e">
        <f t="shared" si="491"/>
        <v>#N/A</v>
      </c>
      <c r="AM989" s="6" t="e">
        <f t="shared" si="505"/>
        <v>#N/A</v>
      </c>
      <c r="AN989" s="6" t="e">
        <f t="shared" si="521"/>
        <v>#N/A</v>
      </c>
      <c r="AO989" s="6" t="e">
        <f t="shared" si="492"/>
        <v>#N/A</v>
      </c>
      <c r="AP989" s="6" t="e">
        <f t="shared" si="493"/>
        <v>#N/A</v>
      </c>
      <c r="AQ989" s="6" t="e">
        <f t="shared" si="494"/>
        <v>#N/A</v>
      </c>
      <c r="AR989" s="6">
        <f t="shared" si="506"/>
        <v>0</v>
      </c>
      <c r="AS989" s="6" t="e">
        <f t="shared" si="522"/>
        <v>#N/A</v>
      </c>
      <c r="AT989" s="6" t="str">
        <f t="shared" si="507"/>
        <v/>
      </c>
      <c r="AU989" s="6" t="str">
        <f t="shared" si="508"/>
        <v/>
      </c>
      <c r="AV989" s="6" t="str">
        <f t="shared" si="495"/>
        <v/>
      </c>
      <c r="AW989" s="103"/>
      <c r="BC989" s="3"/>
    </row>
    <row r="990" spans="1:55" s="12" customFormat="1" ht="13.5" customHeight="1" x14ac:dyDescent="0.2">
      <c r="A990" s="163">
        <v>975</v>
      </c>
      <c r="B990" s="7"/>
      <c r="C990" s="7"/>
      <c r="D990" s="120"/>
      <c r="E990" s="7"/>
      <c r="F990" s="7"/>
      <c r="G990" s="219"/>
      <c r="H990" s="7"/>
      <c r="I990" s="7"/>
      <c r="J990" s="9"/>
      <c r="K990" s="843"/>
      <c r="L990" s="838"/>
      <c r="M990" s="428"/>
      <c r="N990" s="429"/>
      <c r="O990" s="430"/>
      <c r="P990" s="422" t="str">
        <f t="shared" si="509"/>
        <v/>
      </c>
      <c r="Q990" s="422" t="str">
        <f t="shared" si="510"/>
        <v/>
      </c>
      <c r="R990" s="423" t="str">
        <f t="shared" si="511"/>
        <v/>
      </c>
      <c r="S990" s="424" t="str">
        <f t="shared" si="512"/>
        <v/>
      </c>
      <c r="T990" s="425" t="str">
        <f t="shared" si="513"/>
        <v/>
      </c>
      <c r="U990" s="425" t="str">
        <f t="shared" si="514"/>
        <v/>
      </c>
      <c r="V990" s="426" t="str">
        <f t="shared" si="515"/>
        <v/>
      </c>
      <c r="W990" s="38"/>
      <c r="X990" s="29" t="str">
        <f t="shared" si="496"/>
        <v/>
      </c>
      <c r="Y990" s="6" t="e">
        <f t="shared" si="497"/>
        <v>#N/A</v>
      </c>
      <c r="Z990" s="6" t="e">
        <f t="shared" si="498"/>
        <v>#N/A</v>
      </c>
      <c r="AA990" s="6" t="e">
        <f t="shared" si="499"/>
        <v>#N/A</v>
      </c>
      <c r="AB990" s="6" t="str">
        <f t="shared" si="500"/>
        <v/>
      </c>
      <c r="AC990" s="10">
        <f t="shared" si="501"/>
        <v>1</v>
      </c>
      <c r="AD990" s="6" t="e">
        <f t="shared" si="516"/>
        <v>#N/A</v>
      </c>
      <c r="AE990" s="6" t="e">
        <f t="shared" si="517"/>
        <v>#N/A</v>
      </c>
      <c r="AF990" s="6" t="e">
        <f t="shared" si="502"/>
        <v>#N/A</v>
      </c>
      <c r="AG990" s="6" t="e">
        <f t="shared" si="518"/>
        <v>#N/A</v>
      </c>
      <c r="AH990" s="11" t="str">
        <f t="shared" si="503"/>
        <v xml:space="preserve"> </v>
      </c>
      <c r="AI990" s="6" t="e">
        <f t="shared" si="519"/>
        <v>#N/A</v>
      </c>
      <c r="AJ990" s="6" t="e">
        <f t="shared" si="504"/>
        <v>#N/A</v>
      </c>
      <c r="AK990" s="6" t="e">
        <f t="shared" si="520"/>
        <v>#N/A</v>
      </c>
      <c r="AL990" s="6" t="e">
        <f t="shared" si="491"/>
        <v>#N/A</v>
      </c>
      <c r="AM990" s="6" t="e">
        <f t="shared" si="505"/>
        <v>#N/A</v>
      </c>
      <c r="AN990" s="6" t="e">
        <f t="shared" si="521"/>
        <v>#N/A</v>
      </c>
      <c r="AO990" s="6" t="e">
        <f t="shared" si="492"/>
        <v>#N/A</v>
      </c>
      <c r="AP990" s="6" t="e">
        <f t="shared" si="493"/>
        <v>#N/A</v>
      </c>
      <c r="AQ990" s="6" t="e">
        <f t="shared" si="494"/>
        <v>#N/A</v>
      </c>
      <c r="AR990" s="6">
        <f t="shared" si="506"/>
        <v>0</v>
      </c>
      <c r="AS990" s="6" t="e">
        <f t="shared" si="522"/>
        <v>#N/A</v>
      </c>
      <c r="AT990" s="6" t="str">
        <f t="shared" si="507"/>
        <v/>
      </c>
      <c r="AU990" s="6" t="str">
        <f t="shared" si="508"/>
        <v/>
      </c>
      <c r="AV990" s="6" t="str">
        <f t="shared" si="495"/>
        <v/>
      </c>
      <c r="AW990" s="103"/>
      <c r="BC990" s="3"/>
    </row>
    <row r="991" spans="1:55" s="12" customFormat="1" ht="13.5" customHeight="1" x14ac:dyDescent="0.2">
      <c r="A991" s="163">
        <v>976</v>
      </c>
      <c r="B991" s="7"/>
      <c r="C991" s="7"/>
      <c r="D991" s="120"/>
      <c r="E991" s="7"/>
      <c r="F991" s="7"/>
      <c r="G991" s="219"/>
      <c r="H991" s="7"/>
      <c r="I991" s="7"/>
      <c r="J991" s="9"/>
      <c r="K991" s="843"/>
      <c r="L991" s="838"/>
      <c r="M991" s="428"/>
      <c r="N991" s="429"/>
      <c r="O991" s="430"/>
      <c r="P991" s="422" t="str">
        <f t="shared" si="509"/>
        <v/>
      </c>
      <c r="Q991" s="422" t="str">
        <f t="shared" si="510"/>
        <v/>
      </c>
      <c r="R991" s="423" t="str">
        <f t="shared" si="511"/>
        <v/>
      </c>
      <c r="S991" s="424" t="str">
        <f t="shared" si="512"/>
        <v/>
      </c>
      <c r="T991" s="425" t="str">
        <f t="shared" si="513"/>
        <v/>
      </c>
      <c r="U991" s="425" t="str">
        <f t="shared" si="514"/>
        <v/>
      </c>
      <c r="V991" s="426" t="str">
        <f t="shared" si="515"/>
        <v/>
      </c>
      <c r="W991" s="38"/>
      <c r="X991" s="29" t="str">
        <f t="shared" si="496"/>
        <v/>
      </c>
      <c r="Y991" s="6" t="e">
        <f t="shared" si="497"/>
        <v>#N/A</v>
      </c>
      <c r="Z991" s="6" t="e">
        <f t="shared" si="498"/>
        <v>#N/A</v>
      </c>
      <c r="AA991" s="6" t="e">
        <f t="shared" si="499"/>
        <v>#N/A</v>
      </c>
      <c r="AB991" s="6" t="str">
        <f t="shared" si="500"/>
        <v/>
      </c>
      <c r="AC991" s="10">
        <f t="shared" si="501"/>
        <v>1</v>
      </c>
      <c r="AD991" s="6" t="e">
        <f t="shared" si="516"/>
        <v>#N/A</v>
      </c>
      <c r="AE991" s="6" t="e">
        <f t="shared" si="517"/>
        <v>#N/A</v>
      </c>
      <c r="AF991" s="6" t="e">
        <f t="shared" si="502"/>
        <v>#N/A</v>
      </c>
      <c r="AG991" s="6" t="e">
        <f t="shared" si="518"/>
        <v>#N/A</v>
      </c>
      <c r="AH991" s="11" t="str">
        <f t="shared" si="503"/>
        <v xml:space="preserve"> </v>
      </c>
      <c r="AI991" s="6" t="e">
        <f t="shared" si="519"/>
        <v>#N/A</v>
      </c>
      <c r="AJ991" s="6" t="e">
        <f t="shared" si="504"/>
        <v>#N/A</v>
      </c>
      <c r="AK991" s="6" t="e">
        <f t="shared" si="520"/>
        <v>#N/A</v>
      </c>
      <c r="AL991" s="6" t="e">
        <f t="shared" si="491"/>
        <v>#N/A</v>
      </c>
      <c r="AM991" s="6" t="e">
        <f t="shared" si="505"/>
        <v>#N/A</v>
      </c>
      <c r="AN991" s="6" t="e">
        <f t="shared" si="521"/>
        <v>#N/A</v>
      </c>
      <c r="AO991" s="6" t="e">
        <f t="shared" si="492"/>
        <v>#N/A</v>
      </c>
      <c r="AP991" s="6" t="e">
        <f t="shared" si="493"/>
        <v>#N/A</v>
      </c>
      <c r="AQ991" s="6" t="e">
        <f t="shared" si="494"/>
        <v>#N/A</v>
      </c>
      <c r="AR991" s="6">
        <f t="shared" si="506"/>
        <v>0</v>
      </c>
      <c r="AS991" s="6" t="e">
        <f t="shared" si="522"/>
        <v>#N/A</v>
      </c>
      <c r="AT991" s="6" t="str">
        <f t="shared" si="507"/>
        <v/>
      </c>
      <c r="AU991" s="6" t="str">
        <f t="shared" si="508"/>
        <v/>
      </c>
      <c r="AV991" s="6" t="str">
        <f t="shared" si="495"/>
        <v/>
      </c>
      <c r="AW991" s="103"/>
      <c r="BC991" s="3"/>
    </row>
    <row r="992" spans="1:55" s="12" customFormat="1" ht="13.5" customHeight="1" x14ac:dyDescent="0.2">
      <c r="A992" s="163">
        <v>977</v>
      </c>
      <c r="B992" s="7"/>
      <c r="C992" s="7"/>
      <c r="D992" s="120"/>
      <c r="E992" s="7"/>
      <c r="F992" s="7"/>
      <c r="G992" s="219"/>
      <c r="H992" s="7"/>
      <c r="I992" s="7"/>
      <c r="J992" s="9"/>
      <c r="K992" s="843"/>
      <c r="L992" s="838"/>
      <c r="M992" s="428"/>
      <c r="N992" s="429"/>
      <c r="O992" s="430"/>
      <c r="P992" s="422" t="str">
        <f t="shared" si="509"/>
        <v/>
      </c>
      <c r="Q992" s="422" t="str">
        <f t="shared" si="510"/>
        <v/>
      </c>
      <c r="R992" s="423" t="str">
        <f t="shared" si="511"/>
        <v/>
      </c>
      <c r="S992" s="424" t="str">
        <f t="shared" si="512"/>
        <v/>
      </c>
      <c r="T992" s="425" t="str">
        <f t="shared" si="513"/>
        <v/>
      </c>
      <c r="U992" s="425" t="str">
        <f t="shared" si="514"/>
        <v/>
      </c>
      <c r="V992" s="426" t="str">
        <f t="shared" si="515"/>
        <v/>
      </c>
      <c r="W992" s="38"/>
      <c r="X992" s="29" t="str">
        <f t="shared" si="496"/>
        <v/>
      </c>
      <c r="Y992" s="6" t="e">
        <f t="shared" si="497"/>
        <v>#N/A</v>
      </c>
      <c r="Z992" s="6" t="e">
        <f t="shared" si="498"/>
        <v>#N/A</v>
      </c>
      <c r="AA992" s="6" t="e">
        <f t="shared" si="499"/>
        <v>#N/A</v>
      </c>
      <c r="AB992" s="6" t="str">
        <f t="shared" si="500"/>
        <v/>
      </c>
      <c r="AC992" s="10">
        <f t="shared" si="501"/>
        <v>1</v>
      </c>
      <c r="AD992" s="6" t="e">
        <f t="shared" si="516"/>
        <v>#N/A</v>
      </c>
      <c r="AE992" s="6" t="e">
        <f t="shared" si="517"/>
        <v>#N/A</v>
      </c>
      <c r="AF992" s="6" t="e">
        <f t="shared" si="502"/>
        <v>#N/A</v>
      </c>
      <c r="AG992" s="6" t="e">
        <f t="shared" si="518"/>
        <v>#N/A</v>
      </c>
      <c r="AH992" s="11" t="str">
        <f t="shared" si="503"/>
        <v xml:space="preserve"> </v>
      </c>
      <c r="AI992" s="6" t="e">
        <f t="shared" si="519"/>
        <v>#N/A</v>
      </c>
      <c r="AJ992" s="6" t="e">
        <f t="shared" si="504"/>
        <v>#N/A</v>
      </c>
      <c r="AK992" s="6" t="e">
        <f t="shared" si="520"/>
        <v>#N/A</v>
      </c>
      <c r="AL992" s="6" t="e">
        <f t="shared" si="491"/>
        <v>#N/A</v>
      </c>
      <c r="AM992" s="6" t="e">
        <f t="shared" si="505"/>
        <v>#N/A</v>
      </c>
      <c r="AN992" s="6" t="e">
        <f t="shared" si="521"/>
        <v>#N/A</v>
      </c>
      <c r="AO992" s="6" t="e">
        <f t="shared" si="492"/>
        <v>#N/A</v>
      </c>
      <c r="AP992" s="6" t="e">
        <f t="shared" si="493"/>
        <v>#N/A</v>
      </c>
      <c r="AQ992" s="6" t="e">
        <f t="shared" si="494"/>
        <v>#N/A</v>
      </c>
      <c r="AR992" s="6">
        <f t="shared" si="506"/>
        <v>0</v>
      </c>
      <c r="AS992" s="6" t="e">
        <f t="shared" si="522"/>
        <v>#N/A</v>
      </c>
      <c r="AT992" s="6" t="str">
        <f t="shared" si="507"/>
        <v/>
      </c>
      <c r="AU992" s="6" t="str">
        <f t="shared" si="508"/>
        <v/>
      </c>
      <c r="AV992" s="6" t="str">
        <f t="shared" si="495"/>
        <v/>
      </c>
      <c r="AW992" s="103"/>
      <c r="BC992" s="3"/>
    </row>
    <row r="993" spans="1:55" s="12" customFormat="1" ht="13.5" customHeight="1" x14ac:dyDescent="0.2">
      <c r="A993" s="163">
        <v>978</v>
      </c>
      <c r="B993" s="7"/>
      <c r="C993" s="7"/>
      <c r="D993" s="120"/>
      <c r="E993" s="7"/>
      <c r="F993" s="7"/>
      <c r="G993" s="219"/>
      <c r="H993" s="7"/>
      <c r="I993" s="7"/>
      <c r="J993" s="9"/>
      <c r="K993" s="843"/>
      <c r="L993" s="838"/>
      <c r="M993" s="428"/>
      <c r="N993" s="429"/>
      <c r="O993" s="430"/>
      <c r="P993" s="422" t="str">
        <f t="shared" si="509"/>
        <v/>
      </c>
      <c r="Q993" s="422" t="str">
        <f t="shared" si="510"/>
        <v/>
      </c>
      <c r="R993" s="423" t="str">
        <f t="shared" si="511"/>
        <v/>
      </c>
      <c r="S993" s="424" t="str">
        <f t="shared" si="512"/>
        <v/>
      </c>
      <c r="T993" s="425" t="str">
        <f t="shared" si="513"/>
        <v/>
      </c>
      <c r="U993" s="425" t="str">
        <f t="shared" si="514"/>
        <v/>
      </c>
      <c r="V993" s="426" t="str">
        <f t="shared" si="515"/>
        <v/>
      </c>
      <c r="W993" s="38"/>
      <c r="X993" s="29" t="str">
        <f t="shared" si="496"/>
        <v/>
      </c>
      <c r="Y993" s="6" t="e">
        <f t="shared" si="497"/>
        <v>#N/A</v>
      </c>
      <c r="Z993" s="6" t="e">
        <f t="shared" si="498"/>
        <v>#N/A</v>
      </c>
      <c r="AA993" s="6" t="e">
        <f t="shared" si="499"/>
        <v>#N/A</v>
      </c>
      <c r="AB993" s="6" t="str">
        <f t="shared" si="500"/>
        <v/>
      </c>
      <c r="AC993" s="10">
        <f t="shared" si="501"/>
        <v>1</v>
      </c>
      <c r="AD993" s="6" t="e">
        <f t="shared" si="516"/>
        <v>#N/A</v>
      </c>
      <c r="AE993" s="6" t="e">
        <f t="shared" si="517"/>
        <v>#N/A</v>
      </c>
      <c r="AF993" s="6" t="e">
        <f t="shared" si="502"/>
        <v>#N/A</v>
      </c>
      <c r="AG993" s="6" t="e">
        <f t="shared" si="518"/>
        <v>#N/A</v>
      </c>
      <c r="AH993" s="11" t="str">
        <f t="shared" si="503"/>
        <v xml:space="preserve"> </v>
      </c>
      <c r="AI993" s="6" t="e">
        <f t="shared" si="519"/>
        <v>#N/A</v>
      </c>
      <c r="AJ993" s="6" t="e">
        <f t="shared" si="504"/>
        <v>#N/A</v>
      </c>
      <c r="AK993" s="6" t="e">
        <f t="shared" si="520"/>
        <v>#N/A</v>
      </c>
      <c r="AL993" s="6" t="e">
        <f t="shared" si="491"/>
        <v>#N/A</v>
      </c>
      <c r="AM993" s="6" t="e">
        <f t="shared" si="505"/>
        <v>#N/A</v>
      </c>
      <c r="AN993" s="6" t="e">
        <f t="shared" si="521"/>
        <v>#N/A</v>
      </c>
      <c r="AO993" s="6" t="e">
        <f t="shared" si="492"/>
        <v>#N/A</v>
      </c>
      <c r="AP993" s="6" t="e">
        <f t="shared" si="493"/>
        <v>#N/A</v>
      </c>
      <c r="AQ993" s="6" t="e">
        <f t="shared" si="494"/>
        <v>#N/A</v>
      </c>
      <c r="AR993" s="6">
        <f t="shared" si="506"/>
        <v>0</v>
      </c>
      <c r="AS993" s="6" t="e">
        <f t="shared" si="522"/>
        <v>#N/A</v>
      </c>
      <c r="AT993" s="6" t="str">
        <f t="shared" si="507"/>
        <v/>
      </c>
      <c r="AU993" s="6" t="str">
        <f t="shared" si="508"/>
        <v/>
      </c>
      <c r="AV993" s="6" t="str">
        <f t="shared" si="495"/>
        <v/>
      </c>
      <c r="AW993" s="103"/>
      <c r="BC993" s="3"/>
    </row>
    <row r="994" spans="1:55" s="12" customFormat="1" ht="13.5" customHeight="1" x14ac:dyDescent="0.2">
      <c r="A994" s="163">
        <v>979</v>
      </c>
      <c r="B994" s="7"/>
      <c r="C994" s="7"/>
      <c r="D994" s="120"/>
      <c r="E994" s="7"/>
      <c r="F994" s="7"/>
      <c r="G994" s="219"/>
      <c r="H994" s="7"/>
      <c r="I994" s="7"/>
      <c r="J994" s="9"/>
      <c r="K994" s="843"/>
      <c r="L994" s="838"/>
      <c r="M994" s="428"/>
      <c r="N994" s="429"/>
      <c r="O994" s="430"/>
      <c r="P994" s="422" t="str">
        <f t="shared" si="509"/>
        <v/>
      </c>
      <c r="Q994" s="422" t="str">
        <f t="shared" si="510"/>
        <v/>
      </c>
      <c r="R994" s="423" t="str">
        <f t="shared" si="511"/>
        <v/>
      </c>
      <c r="S994" s="424" t="str">
        <f t="shared" si="512"/>
        <v/>
      </c>
      <c r="T994" s="425" t="str">
        <f t="shared" si="513"/>
        <v/>
      </c>
      <c r="U994" s="425" t="str">
        <f t="shared" si="514"/>
        <v/>
      </c>
      <c r="V994" s="426" t="str">
        <f t="shared" si="515"/>
        <v/>
      </c>
      <c r="W994" s="38"/>
      <c r="X994" s="29" t="str">
        <f t="shared" si="496"/>
        <v/>
      </c>
      <c r="Y994" s="6" t="e">
        <f t="shared" si="497"/>
        <v>#N/A</v>
      </c>
      <c r="Z994" s="6" t="e">
        <f t="shared" si="498"/>
        <v>#N/A</v>
      </c>
      <c r="AA994" s="6" t="e">
        <f t="shared" si="499"/>
        <v>#N/A</v>
      </c>
      <c r="AB994" s="6" t="str">
        <f t="shared" si="500"/>
        <v/>
      </c>
      <c r="AC994" s="10">
        <f t="shared" si="501"/>
        <v>1</v>
      </c>
      <c r="AD994" s="6" t="e">
        <f t="shared" si="516"/>
        <v>#N/A</v>
      </c>
      <c r="AE994" s="6" t="e">
        <f t="shared" si="517"/>
        <v>#N/A</v>
      </c>
      <c r="AF994" s="6" t="e">
        <f t="shared" si="502"/>
        <v>#N/A</v>
      </c>
      <c r="AG994" s="6" t="e">
        <f t="shared" si="518"/>
        <v>#N/A</v>
      </c>
      <c r="AH994" s="11" t="str">
        <f t="shared" si="503"/>
        <v xml:space="preserve"> </v>
      </c>
      <c r="AI994" s="6" t="e">
        <f t="shared" si="519"/>
        <v>#N/A</v>
      </c>
      <c r="AJ994" s="6" t="e">
        <f t="shared" si="504"/>
        <v>#N/A</v>
      </c>
      <c r="AK994" s="6" t="e">
        <f t="shared" si="520"/>
        <v>#N/A</v>
      </c>
      <c r="AL994" s="6" t="e">
        <f t="shared" si="491"/>
        <v>#N/A</v>
      </c>
      <c r="AM994" s="6" t="e">
        <f t="shared" si="505"/>
        <v>#N/A</v>
      </c>
      <c r="AN994" s="6" t="e">
        <f t="shared" si="521"/>
        <v>#N/A</v>
      </c>
      <c r="AO994" s="6" t="e">
        <f t="shared" si="492"/>
        <v>#N/A</v>
      </c>
      <c r="AP994" s="6" t="e">
        <f t="shared" si="493"/>
        <v>#N/A</v>
      </c>
      <c r="AQ994" s="6" t="e">
        <f t="shared" si="494"/>
        <v>#N/A</v>
      </c>
      <c r="AR994" s="6">
        <f t="shared" si="506"/>
        <v>0</v>
      </c>
      <c r="AS994" s="6" t="e">
        <f t="shared" si="522"/>
        <v>#N/A</v>
      </c>
      <c r="AT994" s="6" t="str">
        <f t="shared" si="507"/>
        <v/>
      </c>
      <c r="AU994" s="6" t="str">
        <f t="shared" si="508"/>
        <v/>
      </c>
      <c r="AV994" s="6" t="str">
        <f t="shared" si="495"/>
        <v/>
      </c>
      <c r="AW994" s="103"/>
      <c r="BC994" s="3"/>
    </row>
    <row r="995" spans="1:55" s="12" customFormat="1" ht="13.5" customHeight="1" x14ac:dyDescent="0.2">
      <c r="A995" s="163">
        <v>980</v>
      </c>
      <c r="B995" s="7"/>
      <c r="C995" s="7"/>
      <c r="D995" s="120"/>
      <c r="E995" s="7"/>
      <c r="F995" s="7"/>
      <c r="G995" s="219"/>
      <c r="H995" s="7"/>
      <c r="I995" s="7"/>
      <c r="J995" s="9"/>
      <c r="K995" s="843"/>
      <c r="L995" s="838"/>
      <c r="M995" s="428"/>
      <c r="N995" s="429"/>
      <c r="O995" s="430"/>
      <c r="P995" s="422" t="str">
        <f t="shared" si="509"/>
        <v/>
      </c>
      <c r="Q995" s="422" t="str">
        <f t="shared" si="510"/>
        <v/>
      </c>
      <c r="R995" s="423" t="str">
        <f t="shared" si="511"/>
        <v/>
      </c>
      <c r="S995" s="424" t="str">
        <f t="shared" si="512"/>
        <v/>
      </c>
      <c r="T995" s="425" t="str">
        <f t="shared" si="513"/>
        <v/>
      </c>
      <c r="U995" s="425" t="str">
        <f t="shared" si="514"/>
        <v/>
      </c>
      <c r="V995" s="426" t="str">
        <f t="shared" si="515"/>
        <v/>
      </c>
      <c r="W995" s="38"/>
      <c r="X995" s="29" t="str">
        <f t="shared" si="496"/>
        <v/>
      </c>
      <c r="Y995" s="6" t="e">
        <f t="shared" si="497"/>
        <v>#N/A</v>
      </c>
      <c r="Z995" s="6" t="e">
        <f t="shared" si="498"/>
        <v>#N/A</v>
      </c>
      <c r="AA995" s="6" t="e">
        <f t="shared" si="499"/>
        <v>#N/A</v>
      </c>
      <c r="AB995" s="6" t="str">
        <f t="shared" si="500"/>
        <v/>
      </c>
      <c r="AC995" s="10">
        <f t="shared" si="501"/>
        <v>1</v>
      </c>
      <c r="AD995" s="6" t="e">
        <f t="shared" si="516"/>
        <v>#N/A</v>
      </c>
      <c r="AE995" s="6" t="e">
        <f t="shared" si="517"/>
        <v>#N/A</v>
      </c>
      <c r="AF995" s="6" t="e">
        <f t="shared" si="502"/>
        <v>#N/A</v>
      </c>
      <c r="AG995" s="6" t="e">
        <f t="shared" si="518"/>
        <v>#N/A</v>
      </c>
      <c r="AH995" s="11" t="str">
        <f t="shared" si="503"/>
        <v xml:space="preserve"> </v>
      </c>
      <c r="AI995" s="6" t="e">
        <f t="shared" si="519"/>
        <v>#N/A</v>
      </c>
      <c r="AJ995" s="6" t="e">
        <f t="shared" si="504"/>
        <v>#N/A</v>
      </c>
      <c r="AK995" s="6" t="e">
        <f t="shared" si="520"/>
        <v>#N/A</v>
      </c>
      <c r="AL995" s="6" t="e">
        <f t="shared" si="491"/>
        <v>#N/A</v>
      </c>
      <c r="AM995" s="6" t="e">
        <f t="shared" si="505"/>
        <v>#N/A</v>
      </c>
      <c r="AN995" s="6" t="e">
        <f t="shared" si="521"/>
        <v>#N/A</v>
      </c>
      <c r="AO995" s="6" t="e">
        <f t="shared" si="492"/>
        <v>#N/A</v>
      </c>
      <c r="AP995" s="6" t="e">
        <f t="shared" si="493"/>
        <v>#N/A</v>
      </c>
      <c r="AQ995" s="6" t="e">
        <f t="shared" si="494"/>
        <v>#N/A</v>
      </c>
      <c r="AR995" s="6">
        <f t="shared" si="506"/>
        <v>0</v>
      </c>
      <c r="AS995" s="6" t="e">
        <f t="shared" si="522"/>
        <v>#N/A</v>
      </c>
      <c r="AT995" s="6" t="str">
        <f t="shared" si="507"/>
        <v/>
      </c>
      <c r="AU995" s="6" t="str">
        <f t="shared" si="508"/>
        <v/>
      </c>
      <c r="AV995" s="6" t="str">
        <f t="shared" si="495"/>
        <v/>
      </c>
      <c r="AW995" s="103"/>
      <c r="BC995" s="3"/>
    </row>
    <row r="996" spans="1:55" s="12" customFormat="1" ht="13.5" customHeight="1" x14ac:dyDescent="0.2">
      <c r="A996" s="163">
        <v>981</v>
      </c>
      <c r="B996" s="7"/>
      <c r="C996" s="7"/>
      <c r="D996" s="120"/>
      <c r="E996" s="7"/>
      <c r="F996" s="7"/>
      <c r="G996" s="219"/>
      <c r="H996" s="7"/>
      <c r="I996" s="7"/>
      <c r="J996" s="9"/>
      <c r="K996" s="843"/>
      <c r="L996" s="838"/>
      <c r="M996" s="428"/>
      <c r="N996" s="429"/>
      <c r="O996" s="430"/>
      <c r="P996" s="422" t="str">
        <f t="shared" si="509"/>
        <v/>
      </c>
      <c r="Q996" s="422" t="str">
        <f t="shared" si="510"/>
        <v/>
      </c>
      <c r="R996" s="423" t="str">
        <f t="shared" si="511"/>
        <v/>
      </c>
      <c r="S996" s="424" t="str">
        <f t="shared" si="512"/>
        <v/>
      </c>
      <c r="T996" s="425" t="str">
        <f t="shared" si="513"/>
        <v/>
      </c>
      <c r="U996" s="425" t="str">
        <f t="shared" si="514"/>
        <v/>
      </c>
      <c r="V996" s="426" t="str">
        <f t="shared" si="515"/>
        <v/>
      </c>
      <c r="W996" s="38"/>
      <c r="X996" s="29" t="str">
        <f t="shared" si="496"/>
        <v/>
      </c>
      <c r="Y996" s="6" t="e">
        <f t="shared" si="497"/>
        <v>#N/A</v>
      </c>
      <c r="Z996" s="6" t="e">
        <f t="shared" si="498"/>
        <v>#N/A</v>
      </c>
      <c r="AA996" s="6" t="e">
        <f t="shared" si="499"/>
        <v>#N/A</v>
      </c>
      <c r="AB996" s="6" t="str">
        <f t="shared" si="500"/>
        <v/>
      </c>
      <c r="AC996" s="10">
        <f t="shared" si="501"/>
        <v>1</v>
      </c>
      <c r="AD996" s="6" t="e">
        <f t="shared" si="516"/>
        <v>#N/A</v>
      </c>
      <c r="AE996" s="6" t="e">
        <f t="shared" si="517"/>
        <v>#N/A</v>
      </c>
      <c r="AF996" s="6" t="e">
        <f t="shared" si="502"/>
        <v>#N/A</v>
      </c>
      <c r="AG996" s="6" t="e">
        <f t="shared" si="518"/>
        <v>#N/A</v>
      </c>
      <c r="AH996" s="11" t="str">
        <f t="shared" si="503"/>
        <v xml:space="preserve"> </v>
      </c>
      <c r="AI996" s="6" t="e">
        <f t="shared" si="519"/>
        <v>#N/A</v>
      </c>
      <c r="AJ996" s="6" t="e">
        <f t="shared" si="504"/>
        <v>#N/A</v>
      </c>
      <c r="AK996" s="6" t="e">
        <f t="shared" si="520"/>
        <v>#N/A</v>
      </c>
      <c r="AL996" s="6" t="e">
        <f t="shared" si="491"/>
        <v>#N/A</v>
      </c>
      <c r="AM996" s="6" t="e">
        <f t="shared" si="505"/>
        <v>#N/A</v>
      </c>
      <c r="AN996" s="6" t="e">
        <f t="shared" si="521"/>
        <v>#N/A</v>
      </c>
      <c r="AO996" s="6" t="e">
        <f t="shared" si="492"/>
        <v>#N/A</v>
      </c>
      <c r="AP996" s="6" t="e">
        <f t="shared" si="493"/>
        <v>#N/A</v>
      </c>
      <c r="AQ996" s="6" t="e">
        <f t="shared" si="494"/>
        <v>#N/A</v>
      </c>
      <c r="AR996" s="6">
        <f t="shared" si="506"/>
        <v>0</v>
      </c>
      <c r="AS996" s="6" t="e">
        <f t="shared" si="522"/>
        <v>#N/A</v>
      </c>
      <c r="AT996" s="6" t="str">
        <f t="shared" si="507"/>
        <v/>
      </c>
      <c r="AU996" s="6" t="str">
        <f t="shared" si="508"/>
        <v/>
      </c>
      <c r="AV996" s="6" t="str">
        <f t="shared" si="495"/>
        <v/>
      </c>
      <c r="AW996" s="103"/>
      <c r="BC996" s="3"/>
    </row>
    <row r="997" spans="1:55" s="12" customFormat="1" ht="13.5" customHeight="1" x14ac:dyDescent="0.2">
      <c r="A997" s="163">
        <v>982</v>
      </c>
      <c r="B997" s="7"/>
      <c r="C997" s="7"/>
      <c r="D997" s="120"/>
      <c r="E997" s="7"/>
      <c r="F997" s="7"/>
      <c r="G997" s="219"/>
      <c r="H997" s="7"/>
      <c r="I997" s="7"/>
      <c r="J997" s="9"/>
      <c r="K997" s="843"/>
      <c r="L997" s="838"/>
      <c r="M997" s="428"/>
      <c r="N997" s="429"/>
      <c r="O997" s="430"/>
      <c r="P997" s="422" t="str">
        <f t="shared" si="509"/>
        <v/>
      </c>
      <c r="Q997" s="422" t="str">
        <f t="shared" si="510"/>
        <v/>
      </c>
      <c r="R997" s="423" t="str">
        <f t="shared" si="511"/>
        <v/>
      </c>
      <c r="S997" s="424" t="str">
        <f t="shared" si="512"/>
        <v/>
      </c>
      <c r="T997" s="425" t="str">
        <f t="shared" si="513"/>
        <v/>
      </c>
      <c r="U997" s="425" t="str">
        <f t="shared" si="514"/>
        <v/>
      </c>
      <c r="V997" s="426" t="str">
        <f t="shared" si="515"/>
        <v/>
      </c>
      <c r="W997" s="38"/>
      <c r="X997" s="29" t="str">
        <f t="shared" si="496"/>
        <v/>
      </c>
      <c r="Y997" s="6" t="e">
        <f t="shared" si="497"/>
        <v>#N/A</v>
      </c>
      <c r="Z997" s="6" t="e">
        <f t="shared" si="498"/>
        <v>#N/A</v>
      </c>
      <c r="AA997" s="6" t="e">
        <f t="shared" si="499"/>
        <v>#N/A</v>
      </c>
      <c r="AB997" s="6" t="str">
        <f t="shared" si="500"/>
        <v/>
      </c>
      <c r="AC997" s="10">
        <f t="shared" si="501"/>
        <v>1</v>
      </c>
      <c r="AD997" s="6" t="e">
        <f t="shared" si="516"/>
        <v>#N/A</v>
      </c>
      <c r="AE997" s="6" t="e">
        <f t="shared" si="517"/>
        <v>#N/A</v>
      </c>
      <c r="AF997" s="6" t="e">
        <f t="shared" si="502"/>
        <v>#N/A</v>
      </c>
      <c r="AG997" s="6" t="e">
        <f t="shared" si="518"/>
        <v>#N/A</v>
      </c>
      <c r="AH997" s="11" t="str">
        <f t="shared" si="503"/>
        <v xml:space="preserve"> </v>
      </c>
      <c r="AI997" s="6" t="e">
        <f t="shared" si="519"/>
        <v>#N/A</v>
      </c>
      <c r="AJ997" s="6" t="e">
        <f t="shared" si="504"/>
        <v>#N/A</v>
      </c>
      <c r="AK997" s="6" t="e">
        <f t="shared" si="520"/>
        <v>#N/A</v>
      </c>
      <c r="AL997" s="6" t="e">
        <f t="shared" si="491"/>
        <v>#N/A</v>
      </c>
      <c r="AM997" s="6" t="e">
        <f t="shared" si="505"/>
        <v>#N/A</v>
      </c>
      <c r="AN997" s="6" t="e">
        <f t="shared" si="521"/>
        <v>#N/A</v>
      </c>
      <c r="AO997" s="6" t="e">
        <f t="shared" si="492"/>
        <v>#N/A</v>
      </c>
      <c r="AP997" s="6" t="e">
        <f t="shared" si="493"/>
        <v>#N/A</v>
      </c>
      <c r="AQ997" s="6" t="e">
        <f t="shared" si="494"/>
        <v>#N/A</v>
      </c>
      <c r="AR997" s="6">
        <f t="shared" si="506"/>
        <v>0</v>
      </c>
      <c r="AS997" s="6" t="e">
        <f t="shared" si="522"/>
        <v>#N/A</v>
      </c>
      <c r="AT997" s="6" t="str">
        <f t="shared" si="507"/>
        <v/>
      </c>
      <c r="AU997" s="6" t="str">
        <f t="shared" si="508"/>
        <v/>
      </c>
      <c r="AV997" s="6" t="str">
        <f t="shared" si="495"/>
        <v/>
      </c>
      <c r="AW997" s="103"/>
      <c r="BC997" s="3"/>
    </row>
    <row r="998" spans="1:55" s="12" customFormat="1" ht="13.5" customHeight="1" x14ac:dyDescent="0.2">
      <c r="A998" s="163">
        <v>983</v>
      </c>
      <c r="B998" s="7"/>
      <c r="C998" s="7"/>
      <c r="D998" s="120"/>
      <c r="E998" s="7"/>
      <c r="F998" s="7"/>
      <c r="G998" s="219"/>
      <c r="H998" s="7"/>
      <c r="I998" s="7"/>
      <c r="J998" s="9"/>
      <c r="K998" s="843"/>
      <c r="L998" s="838"/>
      <c r="M998" s="428"/>
      <c r="N998" s="429"/>
      <c r="O998" s="430"/>
      <c r="P998" s="422" t="str">
        <f t="shared" si="509"/>
        <v/>
      </c>
      <c r="Q998" s="422" t="str">
        <f t="shared" si="510"/>
        <v/>
      </c>
      <c r="R998" s="423" t="str">
        <f t="shared" si="511"/>
        <v/>
      </c>
      <c r="S998" s="424" t="str">
        <f t="shared" si="512"/>
        <v/>
      </c>
      <c r="T998" s="425" t="str">
        <f t="shared" si="513"/>
        <v/>
      </c>
      <c r="U998" s="425" t="str">
        <f t="shared" si="514"/>
        <v/>
      </c>
      <c r="V998" s="426" t="str">
        <f t="shared" si="515"/>
        <v/>
      </c>
      <c r="W998" s="38"/>
      <c r="X998" s="29" t="str">
        <f t="shared" si="496"/>
        <v/>
      </c>
      <c r="Y998" s="6" t="e">
        <f t="shared" si="497"/>
        <v>#N/A</v>
      </c>
      <c r="Z998" s="6" t="e">
        <f t="shared" si="498"/>
        <v>#N/A</v>
      </c>
      <c r="AA998" s="6" t="e">
        <f t="shared" si="499"/>
        <v>#N/A</v>
      </c>
      <c r="AB998" s="6" t="str">
        <f t="shared" si="500"/>
        <v/>
      </c>
      <c r="AC998" s="10">
        <f t="shared" si="501"/>
        <v>1</v>
      </c>
      <c r="AD998" s="6" t="e">
        <f t="shared" si="516"/>
        <v>#N/A</v>
      </c>
      <c r="AE998" s="6" t="e">
        <f t="shared" si="517"/>
        <v>#N/A</v>
      </c>
      <c r="AF998" s="6" t="e">
        <f t="shared" si="502"/>
        <v>#N/A</v>
      </c>
      <c r="AG998" s="6" t="e">
        <f t="shared" si="518"/>
        <v>#N/A</v>
      </c>
      <c r="AH998" s="11" t="str">
        <f t="shared" si="503"/>
        <v xml:space="preserve"> </v>
      </c>
      <c r="AI998" s="6" t="e">
        <f t="shared" si="519"/>
        <v>#N/A</v>
      </c>
      <c r="AJ998" s="6" t="e">
        <f t="shared" si="504"/>
        <v>#N/A</v>
      </c>
      <c r="AK998" s="6" t="e">
        <f t="shared" si="520"/>
        <v>#N/A</v>
      </c>
      <c r="AL998" s="6" t="e">
        <f t="shared" si="491"/>
        <v>#N/A</v>
      </c>
      <c r="AM998" s="6" t="e">
        <f t="shared" si="505"/>
        <v>#N/A</v>
      </c>
      <c r="AN998" s="6" t="e">
        <f t="shared" si="521"/>
        <v>#N/A</v>
      </c>
      <c r="AO998" s="6" t="e">
        <f t="shared" si="492"/>
        <v>#N/A</v>
      </c>
      <c r="AP998" s="6" t="e">
        <f t="shared" si="493"/>
        <v>#N/A</v>
      </c>
      <c r="AQ998" s="6" t="e">
        <f t="shared" si="494"/>
        <v>#N/A</v>
      </c>
      <c r="AR998" s="6">
        <f t="shared" si="506"/>
        <v>0</v>
      </c>
      <c r="AS998" s="6" t="e">
        <f t="shared" si="522"/>
        <v>#N/A</v>
      </c>
      <c r="AT998" s="6" t="str">
        <f t="shared" si="507"/>
        <v/>
      </c>
      <c r="AU998" s="6" t="str">
        <f t="shared" si="508"/>
        <v/>
      </c>
      <c r="AV998" s="6" t="str">
        <f t="shared" si="495"/>
        <v/>
      </c>
      <c r="AW998" s="103"/>
      <c r="BC998" s="3"/>
    </row>
    <row r="999" spans="1:55" s="12" customFormat="1" ht="13.5" customHeight="1" x14ac:dyDescent="0.2">
      <c r="A999" s="163">
        <v>984</v>
      </c>
      <c r="B999" s="7"/>
      <c r="C999" s="7"/>
      <c r="D999" s="120"/>
      <c r="E999" s="7"/>
      <c r="F999" s="7"/>
      <c r="G999" s="219"/>
      <c r="H999" s="7"/>
      <c r="I999" s="7"/>
      <c r="J999" s="9"/>
      <c r="K999" s="843"/>
      <c r="L999" s="838"/>
      <c r="M999" s="428"/>
      <c r="N999" s="429"/>
      <c r="O999" s="430"/>
      <c r="P999" s="422" t="str">
        <f t="shared" si="509"/>
        <v/>
      </c>
      <c r="Q999" s="422" t="str">
        <f t="shared" si="510"/>
        <v/>
      </c>
      <c r="R999" s="423" t="str">
        <f t="shared" si="511"/>
        <v/>
      </c>
      <c r="S999" s="424" t="str">
        <f t="shared" si="512"/>
        <v/>
      </c>
      <c r="T999" s="425" t="str">
        <f t="shared" si="513"/>
        <v/>
      </c>
      <c r="U999" s="425" t="str">
        <f t="shared" si="514"/>
        <v/>
      </c>
      <c r="V999" s="426" t="str">
        <f t="shared" si="515"/>
        <v/>
      </c>
      <c r="W999" s="38"/>
      <c r="X999" s="29" t="str">
        <f t="shared" si="496"/>
        <v/>
      </c>
      <c r="Y999" s="6" t="e">
        <f t="shared" si="497"/>
        <v>#N/A</v>
      </c>
      <c r="Z999" s="6" t="e">
        <f t="shared" si="498"/>
        <v>#N/A</v>
      </c>
      <c r="AA999" s="6" t="e">
        <f t="shared" si="499"/>
        <v>#N/A</v>
      </c>
      <c r="AB999" s="6" t="str">
        <f t="shared" si="500"/>
        <v/>
      </c>
      <c r="AC999" s="10">
        <f t="shared" si="501"/>
        <v>1</v>
      </c>
      <c r="AD999" s="6" t="e">
        <f t="shared" si="516"/>
        <v>#N/A</v>
      </c>
      <c r="AE999" s="6" t="e">
        <f t="shared" si="517"/>
        <v>#N/A</v>
      </c>
      <c r="AF999" s="6" t="e">
        <f t="shared" si="502"/>
        <v>#N/A</v>
      </c>
      <c r="AG999" s="6" t="e">
        <f t="shared" si="518"/>
        <v>#N/A</v>
      </c>
      <c r="AH999" s="11" t="str">
        <f t="shared" si="503"/>
        <v xml:space="preserve"> </v>
      </c>
      <c r="AI999" s="6" t="e">
        <f t="shared" si="519"/>
        <v>#N/A</v>
      </c>
      <c r="AJ999" s="6" t="e">
        <f t="shared" si="504"/>
        <v>#N/A</v>
      </c>
      <c r="AK999" s="6" t="e">
        <f t="shared" si="520"/>
        <v>#N/A</v>
      </c>
      <c r="AL999" s="6" t="e">
        <f t="shared" si="491"/>
        <v>#N/A</v>
      </c>
      <c r="AM999" s="6" t="e">
        <f t="shared" si="505"/>
        <v>#N/A</v>
      </c>
      <c r="AN999" s="6" t="e">
        <f t="shared" si="521"/>
        <v>#N/A</v>
      </c>
      <c r="AO999" s="6" t="e">
        <f t="shared" si="492"/>
        <v>#N/A</v>
      </c>
      <c r="AP999" s="6" t="e">
        <f t="shared" si="493"/>
        <v>#N/A</v>
      </c>
      <c r="AQ999" s="6" t="e">
        <f t="shared" si="494"/>
        <v>#N/A</v>
      </c>
      <c r="AR999" s="6">
        <f t="shared" si="506"/>
        <v>0</v>
      </c>
      <c r="AS999" s="6" t="e">
        <f t="shared" si="522"/>
        <v>#N/A</v>
      </c>
      <c r="AT999" s="6" t="str">
        <f t="shared" si="507"/>
        <v/>
      </c>
      <c r="AU999" s="6" t="str">
        <f t="shared" si="508"/>
        <v/>
      </c>
      <c r="AV999" s="6" t="str">
        <f t="shared" si="495"/>
        <v/>
      </c>
      <c r="AW999" s="103"/>
      <c r="BC999" s="3"/>
    </row>
    <row r="1000" spans="1:55" s="12" customFormat="1" ht="13.5" customHeight="1" x14ac:dyDescent="0.2">
      <c r="A1000" s="163">
        <v>985</v>
      </c>
      <c r="B1000" s="7"/>
      <c r="C1000" s="7"/>
      <c r="D1000" s="120"/>
      <c r="E1000" s="7"/>
      <c r="F1000" s="7"/>
      <c r="G1000" s="219"/>
      <c r="H1000" s="7"/>
      <c r="I1000" s="7"/>
      <c r="J1000" s="9"/>
      <c r="K1000" s="843"/>
      <c r="L1000" s="838"/>
      <c r="M1000" s="428"/>
      <c r="N1000" s="429"/>
      <c r="O1000" s="430"/>
      <c r="P1000" s="422" t="str">
        <f t="shared" si="509"/>
        <v/>
      </c>
      <c r="Q1000" s="422" t="str">
        <f t="shared" si="510"/>
        <v/>
      </c>
      <c r="R1000" s="423" t="str">
        <f t="shared" si="511"/>
        <v/>
      </c>
      <c r="S1000" s="424" t="str">
        <f t="shared" si="512"/>
        <v/>
      </c>
      <c r="T1000" s="425" t="str">
        <f t="shared" si="513"/>
        <v/>
      </c>
      <c r="U1000" s="425" t="str">
        <f t="shared" si="514"/>
        <v/>
      </c>
      <c r="V1000" s="426" t="str">
        <f t="shared" si="515"/>
        <v/>
      </c>
      <c r="W1000" s="38"/>
      <c r="X1000" s="29" t="str">
        <f t="shared" si="496"/>
        <v/>
      </c>
      <c r="Y1000" s="6" t="e">
        <f t="shared" si="497"/>
        <v>#N/A</v>
      </c>
      <c r="Z1000" s="6" t="e">
        <f t="shared" si="498"/>
        <v>#N/A</v>
      </c>
      <c r="AA1000" s="6" t="e">
        <f t="shared" si="499"/>
        <v>#N/A</v>
      </c>
      <c r="AB1000" s="6" t="str">
        <f t="shared" si="500"/>
        <v/>
      </c>
      <c r="AC1000" s="10">
        <f t="shared" si="501"/>
        <v>1</v>
      </c>
      <c r="AD1000" s="6" t="e">
        <f t="shared" si="516"/>
        <v>#N/A</v>
      </c>
      <c r="AE1000" s="6" t="e">
        <f t="shared" si="517"/>
        <v>#N/A</v>
      </c>
      <c r="AF1000" s="6" t="e">
        <f t="shared" si="502"/>
        <v>#N/A</v>
      </c>
      <c r="AG1000" s="6" t="e">
        <f t="shared" si="518"/>
        <v>#N/A</v>
      </c>
      <c r="AH1000" s="11" t="str">
        <f t="shared" si="503"/>
        <v xml:space="preserve"> </v>
      </c>
      <c r="AI1000" s="6" t="e">
        <f t="shared" si="519"/>
        <v>#N/A</v>
      </c>
      <c r="AJ1000" s="6" t="e">
        <f t="shared" si="504"/>
        <v>#N/A</v>
      </c>
      <c r="AK1000" s="6" t="e">
        <f t="shared" si="520"/>
        <v>#N/A</v>
      </c>
      <c r="AL1000" s="6" t="e">
        <f t="shared" si="491"/>
        <v>#N/A</v>
      </c>
      <c r="AM1000" s="6" t="e">
        <f t="shared" si="505"/>
        <v>#N/A</v>
      </c>
      <c r="AN1000" s="6" t="e">
        <f t="shared" si="521"/>
        <v>#N/A</v>
      </c>
      <c r="AO1000" s="6" t="e">
        <f t="shared" si="492"/>
        <v>#N/A</v>
      </c>
      <c r="AP1000" s="6" t="e">
        <f t="shared" si="493"/>
        <v>#N/A</v>
      </c>
      <c r="AQ1000" s="6" t="e">
        <f t="shared" si="494"/>
        <v>#N/A</v>
      </c>
      <c r="AR1000" s="6">
        <f t="shared" si="506"/>
        <v>0</v>
      </c>
      <c r="AS1000" s="6" t="e">
        <f t="shared" si="522"/>
        <v>#N/A</v>
      </c>
      <c r="AT1000" s="6" t="str">
        <f t="shared" si="507"/>
        <v/>
      </c>
      <c r="AU1000" s="6" t="str">
        <f t="shared" si="508"/>
        <v/>
      </c>
      <c r="AV1000" s="6" t="str">
        <f t="shared" si="495"/>
        <v/>
      </c>
      <c r="AW1000" s="103"/>
      <c r="BC1000" s="3"/>
    </row>
    <row r="1001" spans="1:55" s="12" customFormat="1" ht="13.5" customHeight="1" x14ac:dyDescent="0.2">
      <c r="A1001" s="163">
        <v>986</v>
      </c>
      <c r="B1001" s="7"/>
      <c r="C1001" s="7"/>
      <c r="D1001" s="120"/>
      <c r="E1001" s="7"/>
      <c r="F1001" s="7"/>
      <c r="G1001" s="219"/>
      <c r="H1001" s="7"/>
      <c r="I1001" s="7"/>
      <c r="J1001" s="9"/>
      <c r="K1001" s="843"/>
      <c r="L1001" s="838"/>
      <c r="M1001" s="428"/>
      <c r="N1001" s="429"/>
      <c r="O1001" s="430"/>
      <c r="P1001" s="422" t="str">
        <f t="shared" si="509"/>
        <v/>
      </c>
      <c r="Q1001" s="422" t="str">
        <f t="shared" si="510"/>
        <v/>
      </c>
      <c r="R1001" s="423" t="str">
        <f t="shared" si="511"/>
        <v/>
      </c>
      <c r="S1001" s="424" t="str">
        <f t="shared" si="512"/>
        <v/>
      </c>
      <c r="T1001" s="425" t="str">
        <f t="shared" si="513"/>
        <v/>
      </c>
      <c r="U1001" s="425" t="str">
        <f t="shared" si="514"/>
        <v/>
      </c>
      <c r="V1001" s="426" t="str">
        <f t="shared" si="515"/>
        <v/>
      </c>
      <c r="W1001" s="38"/>
      <c r="X1001" s="29" t="str">
        <f t="shared" si="496"/>
        <v/>
      </c>
      <c r="Y1001" s="6" t="e">
        <f t="shared" si="497"/>
        <v>#N/A</v>
      </c>
      <c r="Z1001" s="6" t="e">
        <f t="shared" si="498"/>
        <v>#N/A</v>
      </c>
      <c r="AA1001" s="6" t="e">
        <f t="shared" si="499"/>
        <v>#N/A</v>
      </c>
      <c r="AB1001" s="6" t="str">
        <f t="shared" si="500"/>
        <v/>
      </c>
      <c r="AC1001" s="10">
        <f t="shared" si="501"/>
        <v>1</v>
      </c>
      <c r="AD1001" s="6" t="e">
        <f t="shared" si="516"/>
        <v>#N/A</v>
      </c>
      <c r="AE1001" s="6" t="e">
        <f t="shared" si="517"/>
        <v>#N/A</v>
      </c>
      <c r="AF1001" s="6" t="e">
        <f t="shared" si="502"/>
        <v>#N/A</v>
      </c>
      <c r="AG1001" s="6" t="e">
        <f t="shared" si="518"/>
        <v>#N/A</v>
      </c>
      <c r="AH1001" s="11" t="str">
        <f t="shared" si="503"/>
        <v xml:space="preserve"> </v>
      </c>
      <c r="AI1001" s="6" t="e">
        <f t="shared" si="519"/>
        <v>#N/A</v>
      </c>
      <c r="AJ1001" s="6" t="e">
        <f t="shared" si="504"/>
        <v>#N/A</v>
      </c>
      <c r="AK1001" s="6" t="e">
        <f t="shared" si="520"/>
        <v>#N/A</v>
      </c>
      <c r="AL1001" s="6" t="e">
        <f t="shared" si="491"/>
        <v>#N/A</v>
      </c>
      <c r="AM1001" s="6" t="e">
        <f t="shared" si="505"/>
        <v>#N/A</v>
      </c>
      <c r="AN1001" s="6" t="e">
        <f t="shared" si="521"/>
        <v>#N/A</v>
      </c>
      <c r="AO1001" s="6" t="e">
        <f t="shared" si="492"/>
        <v>#N/A</v>
      </c>
      <c r="AP1001" s="6" t="e">
        <f t="shared" si="493"/>
        <v>#N/A</v>
      </c>
      <c r="AQ1001" s="6" t="e">
        <f t="shared" si="494"/>
        <v>#N/A</v>
      </c>
      <c r="AR1001" s="6">
        <f t="shared" si="506"/>
        <v>0</v>
      </c>
      <c r="AS1001" s="6" t="e">
        <f t="shared" si="522"/>
        <v>#N/A</v>
      </c>
      <c r="AT1001" s="6" t="str">
        <f t="shared" si="507"/>
        <v/>
      </c>
      <c r="AU1001" s="6" t="str">
        <f t="shared" si="508"/>
        <v/>
      </c>
      <c r="AV1001" s="6" t="str">
        <f t="shared" si="495"/>
        <v/>
      </c>
      <c r="AW1001" s="103"/>
      <c r="BC1001" s="3"/>
    </row>
    <row r="1002" spans="1:55" s="12" customFormat="1" ht="13.5" customHeight="1" x14ac:dyDescent="0.2">
      <c r="A1002" s="163">
        <v>987</v>
      </c>
      <c r="B1002" s="7"/>
      <c r="C1002" s="7"/>
      <c r="D1002" s="120"/>
      <c r="E1002" s="7"/>
      <c r="F1002" s="7"/>
      <c r="G1002" s="219"/>
      <c r="H1002" s="7"/>
      <c r="I1002" s="7"/>
      <c r="J1002" s="9"/>
      <c r="K1002" s="843"/>
      <c r="L1002" s="838"/>
      <c r="M1002" s="428"/>
      <c r="N1002" s="429"/>
      <c r="O1002" s="430"/>
      <c r="P1002" s="422" t="str">
        <f t="shared" si="509"/>
        <v/>
      </c>
      <c r="Q1002" s="422" t="str">
        <f t="shared" si="510"/>
        <v/>
      </c>
      <c r="R1002" s="423" t="str">
        <f t="shared" si="511"/>
        <v/>
      </c>
      <c r="S1002" s="424" t="str">
        <f t="shared" si="512"/>
        <v/>
      </c>
      <c r="T1002" s="425" t="str">
        <f t="shared" si="513"/>
        <v/>
      </c>
      <c r="U1002" s="425" t="str">
        <f t="shared" si="514"/>
        <v/>
      </c>
      <c r="V1002" s="426" t="str">
        <f t="shared" si="515"/>
        <v/>
      </c>
      <c r="W1002" s="38"/>
      <c r="X1002" s="29" t="str">
        <f t="shared" si="496"/>
        <v/>
      </c>
      <c r="Y1002" s="6" t="e">
        <f t="shared" si="497"/>
        <v>#N/A</v>
      </c>
      <c r="Z1002" s="6" t="e">
        <f t="shared" si="498"/>
        <v>#N/A</v>
      </c>
      <c r="AA1002" s="6" t="e">
        <f t="shared" si="499"/>
        <v>#N/A</v>
      </c>
      <c r="AB1002" s="6" t="str">
        <f t="shared" si="500"/>
        <v/>
      </c>
      <c r="AC1002" s="10">
        <f t="shared" si="501"/>
        <v>1</v>
      </c>
      <c r="AD1002" s="6" t="e">
        <f t="shared" si="516"/>
        <v>#N/A</v>
      </c>
      <c r="AE1002" s="6" t="e">
        <f t="shared" si="517"/>
        <v>#N/A</v>
      </c>
      <c r="AF1002" s="6" t="e">
        <f t="shared" si="502"/>
        <v>#N/A</v>
      </c>
      <c r="AG1002" s="6" t="e">
        <f t="shared" si="518"/>
        <v>#N/A</v>
      </c>
      <c r="AH1002" s="11" t="str">
        <f t="shared" si="503"/>
        <v xml:space="preserve"> </v>
      </c>
      <c r="AI1002" s="6" t="e">
        <f t="shared" si="519"/>
        <v>#N/A</v>
      </c>
      <c r="AJ1002" s="6" t="e">
        <f t="shared" si="504"/>
        <v>#N/A</v>
      </c>
      <c r="AK1002" s="6" t="e">
        <f t="shared" si="520"/>
        <v>#N/A</v>
      </c>
      <c r="AL1002" s="6" t="e">
        <f t="shared" si="491"/>
        <v>#N/A</v>
      </c>
      <c r="AM1002" s="6" t="e">
        <f t="shared" si="505"/>
        <v>#N/A</v>
      </c>
      <c r="AN1002" s="6" t="e">
        <f t="shared" si="521"/>
        <v>#N/A</v>
      </c>
      <c r="AO1002" s="6" t="e">
        <f t="shared" si="492"/>
        <v>#N/A</v>
      </c>
      <c r="AP1002" s="6" t="e">
        <f t="shared" si="493"/>
        <v>#N/A</v>
      </c>
      <c r="AQ1002" s="6" t="e">
        <f t="shared" si="494"/>
        <v>#N/A</v>
      </c>
      <c r="AR1002" s="6">
        <f t="shared" si="506"/>
        <v>0</v>
      </c>
      <c r="AS1002" s="6" t="e">
        <f t="shared" si="522"/>
        <v>#N/A</v>
      </c>
      <c r="AT1002" s="6" t="str">
        <f t="shared" si="507"/>
        <v/>
      </c>
      <c r="AU1002" s="6" t="str">
        <f t="shared" si="508"/>
        <v/>
      </c>
      <c r="AV1002" s="6" t="str">
        <f t="shared" si="495"/>
        <v/>
      </c>
      <c r="AW1002" s="103"/>
      <c r="BC1002" s="3"/>
    </row>
    <row r="1003" spans="1:55" s="12" customFormat="1" ht="13.5" customHeight="1" x14ac:dyDescent="0.2">
      <c r="A1003" s="163">
        <v>988</v>
      </c>
      <c r="B1003" s="7"/>
      <c r="C1003" s="7"/>
      <c r="D1003" s="120"/>
      <c r="E1003" s="7"/>
      <c r="F1003" s="7"/>
      <c r="G1003" s="219"/>
      <c r="H1003" s="7"/>
      <c r="I1003" s="7"/>
      <c r="J1003" s="9"/>
      <c r="K1003" s="843"/>
      <c r="L1003" s="838"/>
      <c r="M1003" s="428"/>
      <c r="N1003" s="429"/>
      <c r="O1003" s="430"/>
      <c r="P1003" s="422" t="str">
        <f t="shared" si="509"/>
        <v/>
      </c>
      <c r="Q1003" s="422" t="str">
        <f t="shared" si="510"/>
        <v/>
      </c>
      <c r="R1003" s="423" t="str">
        <f t="shared" si="511"/>
        <v/>
      </c>
      <c r="S1003" s="424" t="str">
        <f t="shared" si="512"/>
        <v/>
      </c>
      <c r="T1003" s="425" t="str">
        <f t="shared" si="513"/>
        <v/>
      </c>
      <c r="U1003" s="425" t="str">
        <f t="shared" si="514"/>
        <v/>
      </c>
      <c r="V1003" s="426" t="str">
        <f t="shared" si="515"/>
        <v/>
      </c>
      <c r="W1003" s="38"/>
      <c r="X1003" s="29" t="str">
        <f t="shared" si="496"/>
        <v/>
      </c>
      <c r="Y1003" s="6" t="e">
        <f t="shared" si="497"/>
        <v>#N/A</v>
      </c>
      <c r="Z1003" s="6" t="e">
        <f t="shared" si="498"/>
        <v>#N/A</v>
      </c>
      <c r="AA1003" s="6" t="e">
        <f t="shared" si="499"/>
        <v>#N/A</v>
      </c>
      <c r="AB1003" s="6" t="str">
        <f t="shared" si="500"/>
        <v/>
      </c>
      <c r="AC1003" s="10">
        <f t="shared" si="501"/>
        <v>1</v>
      </c>
      <c r="AD1003" s="6" t="e">
        <f t="shared" si="516"/>
        <v>#N/A</v>
      </c>
      <c r="AE1003" s="6" t="e">
        <f t="shared" si="517"/>
        <v>#N/A</v>
      </c>
      <c r="AF1003" s="6" t="e">
        <f t="shared" si="502"/>
        <v>#N/A</v>
      </c>
      <c r="AG1003" s="6" t="e">
        <f t="shared" si="518"/>
        <v>#N/A</v>
      </c>
      <c r="AH1003" s="11" t="str">
        <f t="shared" si="503"/>
        <v xml:space="preserve"> </v>
      </c>
      <c r="AI1003" s="6" t="e">
        <f t="shared" si="519"/>
        <v>#N/A</v>
      </c>
      <c r="AJ1003" s="6" t="e">
        <f t="shared" si="504"/>
        <v>#N/A</v>
      </c>
      <c r="AK1003" s="6" t="e">
        <f t="shared" si="520"/>
        <v>#N/A</v>
      </c>
      <c r="AL1003" s="6" t="e">
        <f t="shared" si="491"/>
        <v>#N/A</v>
      </c>
      <c r="AM1003" s="6" t="e">
        <f t="shared" si="505"/>
        <v>#N/A</v>
      </c>
      <c r="AN1003" s="6" t="e">
        <f t="shared" si="521"/>
        <v>#N/A</v>
      </c>
      <c r="AO1003" s="6" t="e">
        <f t="shared" si="492"/>
        <v>#N/A</v>
      </c>
      <c r="AP1003" s="6" t="e">
        <f t="shared" si="493"/>
        <v>#N/A</v>
      </c>
      <c r="AQ1003" s="6" t="e">
        <f t="shared" si="494"/>
        <v>#N/A</v>
      </c>
      <c r="AR1003" s="6">
        <f t="shared" si="506"/>
        <v>0</v>
      </c>
      <c r="AS1003" s="6" t="e">
        <f t="shared" si="522"/>
        <v>#N/A</v>
      </c>
      <c r="AT1003" s="6" t="str">
        <f t="shared" si="507"/>
        <v/>
      </c>
      <c r="AU1003" s="6" t="str">
        <f t="shared" si="508"/>
        <v/>
      </c>
      <c r="AV1003" s="6" t="str">
        <f t="shared" si="495"/>
        <v/>
      </c>
      <c r="AW1003" s="103"/>
      <c r="BC1003" s="3"/>
    </row>
    <row r="1004" spans="1:55" s="12" customFormat="1" ht="13.5" customHeight="1" x14ac:dyDescent="0.2">
      <c r="A1004" s="163">
        <v>989</v>
      </c>
      <c r="B1004" s="7"/>
      <c r="C1004" s="7"/>
      <c r="D1004" s="120"/>
      <c r="E1004" s="7"/>
      <c r="F1004" s="7"/>
      <c r="G1004" s="219"/>
      <c r="H1004" s="7"/>
      <c r="I1004" s="7"/>
      <c r="J1004" s="9"/>
      <c r="K1004" s="843"/>
      <c r="L1004" s="838"/>
      <c r="M1004" s="428"/>
      <c r="N1004" s="429"/>
      <c r="O1004" s="430"/>
      <c r="P1004" s="422" t="str">
        <f t="shared" si="509"/>
        <v/>
      </c>
      <c r="Q1004" s="422" t="str">
        <f t="shared" si="510"/>
        <v/>
      </c>
      <c r="R1004" s="423" t="str">
        <f t="shared" si="511"/>
        <v/>
      </c>
      <c r="S1004" s="424" t="str">
        <f t="shared" si="512"/>
        <v/>
      </c>
      <c r="T1004" s="425" t="str">
        <f t="shared" si="513"/>
        <v/>
      </c>
      <c r="U1004" s="425" t="str">
        <f t="shared" si="514"/>
        <v/>
      </c>
      <c r="V1004" s="426" t="str">
        <f t="shared" si="515"/>
        <v/>
      </c>
      <c r="W1004" s="38"/>
      <c r="X1004" s="29" t="str">
        <f t="shared" si="496"/>
        <v/>
      </c>
      <c r="Y1004" s="6" t="e">
        <f t="shared" si="497"/>
        <v>#N/A</v>
      </c>
      <c r="Z1004" s="6" t="e">
        <f t="shared" si="498"/>
        <v>#N/A</v>
      </c>
      <c r="AA1004" s="6" t="e">
        <f t="shared" si="499"/>
        <v>#N/A</v>
      </c>
      <c r="AB1004" s="6" t="str">
        <f t="shared" si="500"/>
        <v/>
      </c>
      <c r="AC1004" s="10">
        <f t="shared" si="501"/>
        <v>1</v>
      </c>
      <c r="AD1004" s="6" t="e">
        <f t="shared" si="516"/>
        <v>#N/A</v>
      </c>
      <c r="AE1004" s="6" t="e">
        <f t="shared" si="517"/>
        <v>#N/A</v>
      </c>
      <c r="AF1004" s="6" t="e">
        <f t="shared" si="502"/>
        <v>#N/A</v>
      </c>
      <c r="AG1004" s="6" t="e">
        <f t="shared" si="518"/>
        <v>#N/A</v>
      </c>
      <c r="AH1004" s="11" t="str">
        <f t="shared" si="503"/>
        <v xml:space="preserve"> </v>
      </c>
      <c r="AI1004" s="6" t="e">
        <f t="shared" si="519"/>
        <v>#N/A</v>
      </c>
      <c r="AJ1004" s="6" t="e">
        <f t="shared" si="504"/>
        <v>#N/A</v>
      </c>
      <c r="AK1004" s="6" t="e">
        <f t="shared" si="520"/>
        <v>#N/A</v>
      </c>
      <c r="AL1004" s="6" t="e">
        <f t="shared" si="491"/>
        <v>#N/A</v>
      </c>
      <c r="AM1004" s="6" t="e">
        <f t="shared" si="505"/>
        <v>#N/A</v>
      </c>
      <c r="AN1004" s="6" t="e">
        <f t="shared" si="521"/>
        <v>#N/A</v>
      </c>
      <c r="AO1004" s="6" t="e">
        <f t="shared" si="492"/>
        <v>#N/A</v>
      </c>
      <c r="AP1004" s="6" t="e">
        <f t="shared" si="493"/>
        <v>#N/A</v>
      </c>
      <c r="AQ1004" s="6" t="e">
        <f t="shared" si="494"/>
        <v>#N/A</v>
      </c>
      <c r="AR1004" s="6">
        <f t="shared" si="506"/>
        <v>0</v>
      </c>
      <c r="AS1004" s="6" t="e">
        <f t="shared" si="522"/>
        <v>#N/A</v>
      </c>
      <c r="AT1004" s="6" t="str">
        <f t="shared" si="507"/>
        <v/>
      </c>
      <c r="AU1004" s="6" t="str">
        <f t="shared" si="508"/>
        <v/>
      </c>
      <c r="AV1004" s="6" t="str">
        <f t="shared" si="495"/>
        <v/>
      </c>
      <c r="AW1004" s="103"/>
      <c r="BC1004" s="3"/>
    </row>
    <row r="1005" spans="1:55" s="12" customFormat="1" ht="13.5" customHeight="1" x14ac:dyDescent="0.2">
      <c r="A1005" s="163">
        <v>990</v>
      </c>
      <c r="B1005" s="7"/>
      <c r="C1005" s="7"/>
      <c r="D1005" s="120"/>
      <c r="E1005" s="7"/>
      <c r="F1005" s="7"/>
      <c r="G1005" s="219"/>
      <c r="H1005" s="7"/>
      <c r="I1005" s="7"/>
      <c r="J1005" s="9"/>
      <c r="K1005" s="843"/>
      <c r="L1005" s="838"/>
      <c r="M1005" s="428"/>
      <c r="N1005" s="429"/>
      <c r="O1005" s="430"/>
      <c r="P1005" s="422" t="str">
        <f t="shared" si="509"/>
        <v/>
      </c>
      <c r="Q1005" s="422" t="str">
        <f t="shared" si="510"/>
        <v/>
      </c>
      <c r="R1005" s="423" t="str">
        <f t="shared" si="511"/>
        <v/>
      </c>
      <c r="S1005" s="424" t="str">
        <f t="shared" si="512"/>
        <v/>
      </c>
      <c r="T1005" s="425" t="str">
        <f t="shared" si="513"/>
        <v/>
      </c>
      <c r="U1005" s="425" t="str">
        <f t="shared" si="514"/>
        <v/>
      </c>
      <c r="V1005" s="426" t="str">
        <f t="shared" si="515"/>
        <v/>
      </c>
      <c r="W1005" s="38"/>
      <c r="X1005" s="29" t="str">
        <f t="shared" si="496"/>
        <v/>
      </c>
      <c r="Y1005" s="6" t="e">
        <f t="shared" si="497"/>
        <v>#N/A</v>
      </c>
      <c r="Z1005" s="6" t="e">
        <f t="shared" si="498"/>
        <v>#N/A</v>
      </c>
      <c r="AA1005" s="6" t="e">
        <f t="shared" si="499"/>
        <v>#N/A</v>
      </c>
      <c r="AB1005" s="6" t="str">
        <f t="shared" si="500"/>
        <v/>
      </c>
      <c r="AC1005" s="10">
        <f t="shared" si="501"/>
        <v>1</v>
      </c>
      <c r="AD1005" s="6" t="e">
        <f t="shared" si="516"/>
        <v>#N/A</v>
      </c>
      <c r="AE1005" s="6" t="e">
        <f t="shared" si="517"/>
        <v>#N/A</v>
      </c>
      <c r="AF1005" s="6" t="e">
        <f t="shared" si="502"/>
        <v>#N/A</v>
      </c>
      <c r="AG1005" s="6" t="e">
        <f t="shared" si="518"/>
        <v>#N/A</v>
      </c>
      <c r="AH1005" s="11" t="str">
        <f t="shared" si="503"/>
        <v xml:space="preserve"> </v>
      </c>
      <c r="AI1005" s="6" t="e">
        <f t="shared" si="519"/>
        <v>#N/A</v>
      </c>
      <c r="AJ1005" s="6" t="e">
        <f t="shared" si="504"/>
        <v>#N/A</v>
      </c>
      <c r="AK1005" s="6" t="e">
        <f t="shared" si="520"/>
        <v>#N/A</v>
      </c>
      <c r="AL1005" s="6" t="e">
        <f t="shared" si="491"/>
        <v>#N/A</v>
      </c>
      <c r="AM1005" s="6" t="e">
        <f t="shared" si="505"/>
        <v>#N/A</v>
      </c>
      <c r="AN1005" s="6" t="e">
        <f t="shared" si="521"/>
        <v>#N/A</v>
      </c>
      <c r="AO1005" s="6" t="e">
        <f t="shared" si="492"/>
        <v>#N/A</v>
      </c>
      <c r="AP1005" s="6" t="e">
        <f t="shared" si="493"/>
        <v>#N/A</v>
      </c>
      <c r="AQ1005" s="6" t="e">
        <f t="shared" si="494"/>
        <v>#N/A</v>
      </c>
      <c r="AR1005" s="6">
        <f t="shared" si="506"/>
        <v>0</v>
      </c>
      <c r="AS1005" s="6" t="e">
        <f t="shared" si="522"/>
        <v>#N/A</v>
      </c>
      <c r="AT1005" s="6" t="str">
        <f t="shared" si="507"/>
        <v/>
      </c>
      <c r="AU1005" s="6" t="str">
        <f t="shared" si="508"/>
        <v/>
      </c>
      <c r="AV1005" s="6" t="str">
        <f t="shared" si="495"/>
        <v/>
      </c>
      <c r="AW1005" s="103"/>
      <c r="BC1005" s="3"/>
    </row>
    <row r="1006" spans="1:55" s="12" customFormat="1" ht="13.5" customHeight="1" x14ac:dyDescent="0.2">
      <c r="A1006" s="163">
        <v>991</v>
      </c>
      <c r="B1006" s="7"/>
      <c r="C1006" s="7"/>
      <c r="D1006" s="120"/>
      <c r="E1006" s="7"/>
      <c r="F1006" s="7"/>
      <c r="G1006" s="219"/>
      <c r="H1006" s="7"/>
      <c r="I1006" s="7"/>
      <c r="J1006" s="9"/>
      <c r="K1006" s="843"/>
      <c r="L1006" s="838"/>
      <c r="M1006" s="428"/>
      <c r="N1006" s="429"/>
      <c r="O1006" s="430"/>
      <c r="P1006" s="422" t="str">
        <f t="shared" si="509"/>
        <v/>
      </c>
      <c r="Q1006" s="422" t="str">
        <f t="shared" si="510"/>
        <v/>
      </c>
      <c r="R1006" s="423" t="str">
        <f t="shared" si="511"/>
        <v/>
      </c>
      <c r="S1006" s="424" t="str">
        <f t="shared" si="512"/>
        <v/>
      </c>
      <c r="T1006" s="425" t="str">
        <f t="shared" si="513"/>
        <v/>
      </c>
      <c r="U1006" s="425" t="str">
        <f t="shared" si="514"/>
        <v/>
      </c>
      <c r="V1006" s="426" t="str">
        <f t="shared" si="515"/>
        <v/>
      </c>
      <c r="W1006" s="38"/>
      <c r="X1006" s="29" t="str">
        <f t="shared" si="496"/>
        <v/>
      </c>
      <c r="Y1006" s="6" t="e">
        <f t="shared" si="497"/>
        <v>#N/A</v>
      </c>
      <c r="Z1006" s="6" t="e">
        <f t="shared" si="498"/>
        <v>#N/A</v>
      </c>
      <c r="AA1006" s="6" t="e">
        <f t="shared" si="499"/>
        <v>#N/A</v>
      </c>
      <c r="AB1006" s="6" t="str">
        <f t="shared" si="500"/>
        <v/>
      </c>
      <c r="AC1006" s="10">
        <f t="shared" si="501"/>
        <v>1</v>
      </c>
      <c r="AD1006" s="6" t="e">
        <f t="shared" si="516"/>
        <v>#N/A</v>
      </c>
      <c r="AE1006" s="6" t="e">
        <f t="shared" si="517"/>
        <v>#N/A</v>
      </c>
      <c r="AF1006" s="6" t="e">
        <f t="shared" si="502"/>
        <v>#N/A</v>
      </c>
      <c r="AG1006" s="6" t="e">
        <f t="shared" si="518"/>
        <v>#N/A</v>
      </c>
      <c r="AH1006" s="11" t="str">
        <f t="shared" si="503"/>
        <v xml:space="preserve"> </v>
      </c>
      <c r="AI1006" s="6" t="e">
        <f t="shared" si="519"/>
        <v>#N/A</v>
      </c>
      <c r="AJ1006" s="6" t="e">
        <f t="shared" si="504"/>
        <v>#N/A</v>
      </c>
      <c r="AK1006" s="6" t="e">
        <f t="shared" si="520"/>
        <v>#N/A</v>
      </c>
      <c r="AL1006" s="6" t="e">
        <f t="shared" si="491"/>
        <v>#N/A</v>
      </c>
      <c r="AM1006" s="6" t="e">
        <f t="shared" si="505"/>
        <v>#N/A</v>
      </c>
      <c r="AN1006" s="6" t="e">
        <f t="shared" si="521"/>
        <v>#N/A</v>
      </c>
      <c r="AO1006" s="6" t="e">
        <f t="shared" si="492"/>
        <v>#N/A</v>
      </c>
      <c r="AP1006" s="6" t="e">
        <f t="shared" si="493"/>
        <v>#N/A</v>
      </c>
      <c r="AQ1006" s="6" t="e">
        <f t="shared" si="494"/>
        <v>#N/A</v>
      </c>
      <c r="AR1006" s="6">
        <f t="shared" si="506"/>
        <v>0</v>
      </c>
      <c r="AS1006" s="6" t="e">
        <f t="shared" si="522"/>
        <v>#N/A</v>
      </c>
      <c r="AT1006" s="6" t="str">
        <f t="shared" si="507"/>
        <v/>
      </c>
      <c r="AU1006" s="6" t="str">
        <f t="shared" si="508"/>
        <v/>
      </c>
      <c r="AV1006" s="6" t="str">
        <f t="shared" si="495"/>
        <v/>
      </c>
      <c r="AW1006" s="103"/>
      <c r="BC1006" s="3"/>
    </row>
    <row r="1007" spans="1:55" s="12" customFormat="1" ht="13.5" customHeight="1" x14ac:dyDescent="0.2">
      <c r="A1007" s="163">
        <v>992</v>
      </c>
      <c r="B1007" s="7"/>
      <c r="C1007" s="7"/>
      <c r="D1007" s="120"/>
      <c r="E1007" s="7"/>
      <c r="F1007" s="7"/>
      <c r="G1007" s="219"/>
      <c r="H1007" s="7"/>
      <c r="I1007" s="7"/>
      <c r="J1007" s="9"/>
      <c r="K1007" s="843"/>
      <c r="L1007" s="838"/>
      <c r="M1007" s="428"/>
      <c r="N1007" s="429"/>
      <c r="O1007" s="430"/>
      <c r="P1007" s="422" t="str">
        <f t="shared" si="509"/>
        <v/>
      </c>
      <c r="Q1007" s="422" t="str">
        <f t="shared" si="510"/>
        <v/>
      </c>
      <c r="R1007" s="423" t="str">
        <f t="shared" si="511"/>
        <v/>
      </c>
      <c r="S1007" s="424" t="str">
        <f t="shared" si="512"/>
        <v/>
      </c>
      <c r="T1007" s="425" t="str">
        <f t="shared" si="513"/>
        <v/>
      </c>
      <c r="U1007" s="425" t="str">
        <f t="shared" si="514"/>
        <v/>
      </c>
      <c r="V1007" s="426" t="str">
        <f t="shared" si="515"/>
        <v/>
      </c>
      <c r="W1007" s="38"/>
      <c r="X1007" s="29" t="str">
        <f t="shared" si="496"/>
        <v/>
      </c>
      <c r="Y1007" s="6" t="e">
        <f t="shared" si="497"/>
        <v>#N/A</v>
      </c>
      <c r="Z1007" s="6" t="e">
        <f t="shared" si="498"/>
        <v>#N/A</v>
      </c>
      <c r="AA1007" s="6" t="e">
        <f t="shared" si="499"/>
        <v>#N/A</v>
      </c>
      <c r="AB1007" s="6" t="str">
        <f t="shared" si="500"/>
        <v/>
      </c>
      <c r="AC1007" s="10">
        <f t="shared" si="501"/>
        <v>1</v>
      </c>
      <c r="AD1007" s="6" t="e">
        <f t="shared" si="516"/>
        <v>#N/A</v>
      </c>
      <c r="AE1007" s="6" t="e">
        <f t="shared" si="517"/>
        <v>#N/A</v>
      </c>
      <c r="AF1007" s="6" t="e">
        <f t="shared" si="502"/>
        <v>#N/A</v>
      </c>
      <c r="AG1007" s="6" t="e">
        <f t="shared" si="518"/>
        <v>#N/A</v>
      </c>
      <c r="AH1007" s="11" t="str">
        <f t="shared" si="503"/>
        <v xml:space="preserve"> </v>
      </c>
      <c r="AI1007" s="6" t="e">
        <f t="shared" si="519"/>
        <v>#N/A</v>
      </c>
      <c r="AJ1007" s="6" t="e">
        <f t="shared" si="504"/>
        <v>#N/A</v>
      </c>
      <c r="AK1007" s="6" t="e">
        <f t="shared" si="520"/>
        <v>#N/A</v>
      </c>
      <c r="AL1007" s="6" t="e">
        <f t="shared" si="491"/>
        <v>#N/A</v>
      </c>
      <c r="AM1007" s="6" t="e">
        <f t="shared" si="505"/>
        <v>#N/A</v>
      </c>
      <c r="AN1007" s="6" t="e">
        <f t="shared" si="521"/>
        <v>#N/A</v>
      </c>
      <c r="AO1007" s="6" t="e">
        <f t="shared" si="492"/>
        <v>#N/A</v>
      </c>
      <c r="AP1007" s="6" t="e">
        <f t="shared" si="493"/>
        <v>#N/A</v>
      </c>
      <c r="AQ1007" s="6" t="e">
        <f t="shared" si="494"/>
        <v>#N/A</v>
      </c>
      <c r="AR1007" s="6">
        <f t="shared" si="506"/>
        <v>0</v>
      </c>
      <c r="AS1007" s="6" t="e">
        <f t="shared" si="522"/>
        <v>#N/A</v>
      </c>
      <c r="AT1007" s="6" t="str">
        <f t="shared" si="507"/>
        <v/>
      </c>
      <c r="AU1007" s="6" t="str">
        <f t="shared" si="508"/>
        <v/>
      </c>
      <c r="AV1007" s="6" t="str">
        <f t="shared" si="495"/>
        <v/>
      </c>
      <c r="AW1007" s="103"/>
      <c r="BC1007" s="3"/>
    </row>
    <row r="1008" spans="1:55" s="12" customFormat="1" ht="13.5" customHeight="1" x14ac:dyDescent="0.2">
      <c r="A1008" s="163">
        <v>993</v>
      </c>
      <c r="B1008" s="7"/>
      <c r="C1008" s="7"/>
      <c r="D1008" s="120"/>
      <c r="E1008" s="7"/>
      <c r="F1008" s="7"/>
      <c r="G1008" s="219"/>
      <c r="H1008" s="7"/>
      <c r="I1008" s="7"/>
      <c r="J1008" s="9"/>
      <c r="K1008" s="843"/>
      <c r="L1008" s="838"/>
      <c r="M1008" s="428"/>
      <c r="N1008" s="429"/>
      <c r="O1008" s="430"/>
      <c r="P1008" s="422" t="str">
        <f t="shared" si="509"/>
        <v/>
      </c>
      <c r="Q1008" s="422" t="str">
        <f t="shared" si="510"/>
        <v/>
      </c>
      <c r="R1008" s="423" t="str">
        <f t="shared" si="511"/>
        <v/>
      </c>
      <c r="S1008" s="424" t="str">
        <f t="shared" si="512"/>
        <v/>
      </c>
      <c r="T1008" s="425" t="str">
        <f t="shared" si="513"/>
        <v/>
      </c>
      <c r="U1008" s="425" t="str">
        <f t="shared" si="514"/>
        <v/>
      </c>
      <c r="V1008" s="426" t="str">
        <f t="shared" si="515"/>
        <v/>
      </c>
      <c r="W1008" s="38"/>
      <c r="X1008" s="29" t="str">
        <f t="shared" si="496"/>
        <v/>
      </c>
      <c r="Y1008" s="6" t="e">
        <f t="shared" si="497"/>
        <v>#N/A</v>
      </c>
      <c r="Z1008" s="6" t="e">
        <f t="shared" si="498"/>
        <v>#N/A</v>
      </c>
      <c r="AA1008" s="6" t="e">
        <f t="shared" si="499"/>
        <v>#N/A</v>
      </c>
      <c r="AB1008" s="6" t="str">
        <f t="shared" si="500"/>
        <v/>
      </c>
      <c r="AC1008" s="10">
        <f t="shared" si="501"/>
        <v>1</v>
      </c>
      <c r="AD1008" s="6" t="e">
        <f t="shared" si="516"/>
        <v>#N/A</v>
      </c>
      <c r="AE1008" s="6" t="e">
        <f t="shared" si="517"/>
        <v>#N/A</v>
      </c>
      <c r="AF1008" s="6" t="e">
        <f t="shared" si="502"/>
        <v>#N/A</v>
      </c>
      <c r="AG1008" s="6" t="e">
        <f t="shared" si="518"/>
        <v>#N/A</v>
      </c>
      <c r="AH1008" s="11" t="str">
        <f t="shared" si="503"/>
        <v xml:space="preserve"> </v>
      </c>
      <c r="AI1008" s="6" t="e">
        <f t="shared" si="519"/>
        <v>#N/A</v>
      </c>
      <c r="AJ1008" s="6" t="e">
        <f t="shared" si="504"/>
        <v>#N/A</v>
      </c>
      <c r="AK1008" s="6" t="e">
        <f t="shared" si="520"/>
        <v>#N/A</v>
      </c>
      <c r="AL1008" s="6" t="e">
        <f t="shared" si="491"/>
        <v>#N/A</v>
      </c>
      <c r="AM1008" s="6" t="e">
        <f t="shared" si="505"/>
        <v>#N/A</v>
      </c>
      <c r="AN1008" s="6" t="e">
        <f t="shared" si="521"/>
        <v>#N/A</v>
      </c>
      <c r="AO1008" s="6" t="e">
        <f t="shared" si="492"/>
        <v>#N/A</v>
      </c>
      <c r="AP1008" s="6" t="e">
        <f t="shared" si="493"/>
        <v>#N/A</v>
      </c>
      <c r="AQ1008" s="6" t="e">
        <f t="shared" si="494"/>
        <v>#N/A</v>
      </c>
      <c r="AR1008" s="6">
        <f t="shared" si="506"/>
        <v>0</v>
      </c>
      <c r="AS1008" s="6" t="e">
        <f t="shared" si="522"/>
        <v>#N/A</v>
      </c>
      <c r="AT1008" s="6" t="str">
        <f t="shared" si="507"/>
        <v/>
      </c>
      <c r="AU1008" s="6" t="str">
        <f t="shared" si="508"/>
        <v/>
      </c>
      <c r="AV1008" s="6" t="str">
        <f t="shared" si="495"/>
        <v/>
      </c>
      <c r="AW1008" s="103"/>
      <c r="BC1008" s="3"/>
    </row>
    <row r="1009" spans="1:62" s="12" customFormat="1" ht="13.5" customHeight="1" x14ac:dyDescent="0.2">
      <c r="A1009" s="163">
        <v>994</v>
      </c>
      <c r="B1009" s="7"/>
      <c r="C1009" s="7"/>
      <c r="D1009" s="120"/>
      <c r="E1009" s="7"/>
      <c r="F1009" s="7"/>
      <c r="G1009" s="219"/>
      <c r="H1009" s="7"/>
      <c r="I1009" s="7"/>
      <c r="J1009" s="9"/>
      <c r="K1009" s="843"/>
      <c r="L1009" s="838"/>
      <c r="M1009" s="428"/>
      <c r="N1009" s="429"/>
      <c r="O1009" s="430"/>
      <c r="P1009" s="422" t="str">
        <f t="shared" si="509"/>
        <v/>
      </c>
      <c r="Q1009" s="422" t="str">
        <f t="shared" si="510"/>
        <v/>
      </c>
      <c r="R1009" s="423" t="str">
        <f t="shared" si="511"/>
        <v/>
      </c>
      <c r="S1009" s="424" t="str">
        <f t="shared" si="512"/>
        <v/>
      </c>
      <c r="T1009" s="425" t="str">
        <f t="shared" si="513"/>
        <v/>
      </c>
      <c r="U1009" s="425" t="str">
        <f t="shared" si="514"/>
        <v/>
      </c>
      <c r="V1009" s="426" t="str">
        <f t="shared" si="515"/>
        <v/>
      </c>
      <c r="W1009" s="38"/>
      <c r="X1009" s="29" t="str">
        <f t="shared" si="496"/>
        <v/>
      </c>
      <c r="Y1009" s="6" t="e">
        <f t="shared" si="497"/>
        <v>#N/A</v>
      </c>
      <c r="Z1009" s="6" t="e">
        <f t="shared" si="498"/>
        <v>#N/A</v>
      </c>
      <c r="AA1009" s="6" t="e">
        <f t="shared" si="499"/>
        <v>#N/A</v>
      </c>
      <c r="AB1009" s="6" t="str">
        <f t="shared" si="500"/>
        <v/>
      </c>
      <c r="AC1009" s="10">
        <f t="shared" si="501"/>
        <v>1</v>
      </c>
      <c r="AD1009" s="6" t="e">
        <f t="shared" si="516"/>
        <v>#N/A</v>
      </c>
      <c r="AE1009" s="6" t="e">
        <f t="shared" si="517"/>
        <v>#N/A</v>
      </c>
      <c r="AF1009" s="6" t="e">
        <f t="shared" si="502"/>
        <v>#N/A</v>
      </c>
      <c r="AG1009" s="6" t="e">
        <f t="shared" si="518"/>
        <v>#N/A</v>
      </c>
      <c r="AH1009" s="11" t="str">
        <f t="shared" si="503"/>
        <v xml:space="preserve"> </v>
      </c>
      <c r="AI1009" s="6" t="e">
        <f t="shared" si="519"/>
        <v>#N/A</v>
      </c>
      <c r="AJ1009" s="6" t="e">
        <f t="shared" si="504"/>
        <v>#N/A</v>
      </c>
      <c r="AK1009" s="6" t="e">
        <f t="shared" si="520"/>
        <v>#N/A</v>
      </c>
      <c r="AL1009" s="6" t="e">
        <f t="shared" si="491"/>
        <v>#N/A</v>
      </c>
      <c r="AM1009" s="6" t="e">
        <f t="shared" si="505"/>
        <v>#N/A</v>
      </c>
      <c r="AN1009" s="6" t="e">
        <f t="shared" si="521"/>
        <v>#N/A</v>
      </c>
      <c r="AO1009" s="6" t="e">
        <f t="shared" si="492"/>
        <v>#N/A</v>
      </c>
      <c r="AP1009" s="6" t="e">
        <f t="shared" si="493"/>
        <v>#N/A</v>
      </c>
      <c r="AQ1009" s="6" t="e">
        <f t="shared" si="494"/>
        <v>#N/A</v>
      </c>
      <c r="AR1009" s="6">
        <f t="shared" si="506"/>
        <v>0</v>
      </c>
      <c r="AS1009" s="6" t="e">
        <f t="shared" si="522"/>
        <v>#N/A</v>
      </c>
      <c r="AT1009" s="6" t="str">
        <f t="shared" si="507"/>
        <v/>
      </c>
      <c r="AU1009" s="6" t="str">
        <f t="shared" si="508"/>
        <v/>
      </c>
      <c r="AV1009" s="6" t="str">
        <f t="shared" si="495"/>
        <v/>
      </c>
      <c r="AW1009" s="103"/>
      <c r="BC1009" s="3"/>
    </row>
    <row r="1010" spans="1:62" s="12" customFormat="1" ht="13.5" customHeight="1" x14ac:dyDescent="0.2">
      <c r="A1010" s="163">
        <v>995</v>
      </c>
      <c r="B1010" s="7"/>
      <c r="C1010" s="7"/>
      <c r="D1010" s="120"/>
      <c r="E1010" s="7"/>
      <c r="F1010" s="7"/>
      <c r="G1010" s="219"/>
      <c r="H1010" s="7"/>
      <c r="I1010" s="7"/>
      <c r="J1010" s="9"/>
      <c r="K1010" s="843"/>
      <c r="L1010" s="838"/>
      <c r="M1010" s="428"/>
      <c r="N1010" s="429"/>
      <c r="O1010" s="430"/>
      <c r="P1010" s="422" t="str">
        <f t="shared" si="509"/>
        <v/>
      </c>
      <c r="Q1010" s="422" t="str">
        <f t="shared" si="510"/>
        <v/>
      </c>
      <c r="R1010" s="423" t="str">
        <f t="shared" si="511"/>
        <v/>
      </c>
      <c r="S1010" s="424" t="str">
        <f t="shared" si="512"/>
        <v/>
      </c>
      <c r="T1010" s="425" t="str">
        <f t="shared" si="513"/>
        <v/>
      </c>
      <c r="U1010" s="425" t="str">
        <f t="shared" si="514"/>
        <v/>
      </c>
      <c r="V1010" s="426" t="str">
        <f t="shared" si="515"/>
        <v/>
      </c>
      <c r="W1010" s="38"/>
      <c r="X1010" s="29" t="str">
        <f t="shared" si="496"/>
        <v/>
      </c>
      <c r="Y1010" s="6" t="e">
        <f t="shared" si="497"/>
        <v>#N/A</v>
      </c>
      <c r="Z1010" s="6" t="e">
        <f t="shared" si="498"/>
        <v>#N/A</v>
      </c>
      <c r="AA1010" s="6" t="e">
        <f t="shared" si="499"/>
        <v>#N/A</v>
      </c>
      <c r="AB1010" s="6" t="str">
        <f t="shared" si="500"/>
        <v/>
      </c>
      <c r="AC1010" s="10">
        <f t="shared" si="501"/>
        <v>1</v>
      </c>
      <c r="AD1010" s="6" t="e">
        <f t="shared" si="516"/>
        <v>#N/A</v>
      </c>
      <c r="AE1010" s="6" t="e">
        <f t="shared" si="517"/>
        <v>#N/A</v>
      </c>
      <c r="AF1010" s="6" t="e">
        <f t="shared" si="502"/>
        <v>#N/A</v>
      </c>
      <c r="AG1010" s="6" t="e">
        <f t="shared" si="518"/>
        <v>#N/A</v>
      </c>
      <c r="AH1010" s="11" t="str">
        <f t="shared" si="503"/>
        <v xml:space="preserve"> </v>
      </c>
      <c r="AI1010" s="6" t="e">
        <f t="shared" si="519"/>
        <v>#N/A</v>
      </c>
      <c r="AJ1010" s="6" t="e">
        <f t="shared" si="504"/>
        <v>#N/A</v>
      </c>
      <c r="AK1010" s="6" t="e">
        <f t="shared" si="520"/>
        <v>#N/A</v>
      </c>
      <c r="AL1010" s="6" t="e">
        <f t="shared" si="491"/>
        <v>#N/A</v>
      </c>
      <c r="AM1010" s="6" t="e">
        <f t="shared" si="505"/>
        <v>#N/A</v>
      </c>
      <c r="AN1010" s="6" t="e">
        <f t="shared" si="521"/>
        <v>#N/A</v>
      </c>
      <c r="AO1010" s="6" t="e">
        <f t="shared" si="492"/>
        <v>#N/A</v>
      </c>
      <c r="AP1010" s="6" t="e">
        <f t="shared" si="493"/>
        <v>#N/A</v>
      </c>
      <c r="AQ1010" s="6" t="e">
        <f t="shared" si="494"/>
        <v>#N/A</v>
      </c>
      <c r="AR1010" s="6">
        <f t="shared" si="506"/>
        <v>0</v>
      </c>
      <c r="AS1010" s="6" t="e">
        <f t="shared" si="522"/>
        <v>#N/A</v>
      </c>
      <c r="AT1010" s="6" t="str">
        <f t="shared" si="507"/>
        <v/>
      </c>
      <c r="AU1010" s="6" t="str">
        <f t="shared" si="508"/>
        <v/>
      </c>
      <c r="AV1010" s="6" t="str">
        <f t="shared" si="495"/>
        <v/>
      </c>
      <c r="AW1010" s="103"/>
      <c r="BC1010" s="3"/>
    </row>
    <row r="1011" spans="1:62" s="12" customFormat="1" ht="13.5" customHeight="1" x14ac:dyDescent="0.2">
      <c r="A1011" s="163">
        <v>996</v>
      </c>
      <c r="B1011" s="7"/>
      <c r="C1011" s="7"/>
      <c r="D1011" s="120"/>
      <c r="E1011" s="7"/>
      <c r="F1011" s="7"/>
      <c r="G1011" s="219"/>
      <c r="H1011" s="7"/>
      <c r="I1011" s="7"/>
      <c r="J1011" s="9"/>
      <c r="K1011" s="843"/>
      <c r="L1011" s="838"/>
      <c r="M1011" s="428"/>
      <c r="N1011" s="429"/>
      <c r="O1011" s="430"/>
      <c r="P1011" s="422" t="str">
        <f t="shared" si="509"/>
        <v/>
      </c>
      <c r="Q1011" s="422" t="str">
        <f t="shared" si="510"/>
        <v/>
      </c>
      <c r="R1011" s="423" t="str">
        <f t="shared" si="511"/>
        <v/>
      </c>
      <c r="S1011" s="424" t="str">
        <f t="shared" si="512"/>
        <v/>
      </c>
      <c r="T1011" s="425" t="str">
        <f t="shared" si="513"/>
        <v/>
      </c>
      <c r="U1011" s="425" t="str">
        <f t="shared" si="514"/>
        <v/>
      </c>
      <c r="V1011" s="426" t="str">
        <f t="shared" si="515"/>
        <v/>
      </c>
      <c r="W1011" s="38"/>
      <c r="X1011" s="29" t="str">
        <f t="shared" si="496"/>
        <v/>
      </c>
      <c r="Y1011" s="6" t="e">
        <f t="shared" si="497"/>
        <v>#N/A</v>
      </c>
      <c r="Z1011" s="6" t="e">
        <f t="shared" si="498"/>
        <v>#N/A</v>
      </c>
      <c r="AA1011" s="6" t="e">
        <f t="shared" si="499"/>
        <v>#N/A</v>
      </c>
      <c r="AB1011" s="6" t="str">
        <f t="shared" si="500"/>
        <v/>
      </c>
      <c r="AC1011" s="10">
        <f t="shared" si="501"/>
        <v>1</v>
      </c>
      <c r="AD1011" s="6" t="e">
        <f t="shared" si="516"/>
        <v>#N/A</v>
      </c>
      <c r="AE1011" s="6" t="e">
        <f t="shared" si="517"/>
        <v>#N/A</v>
      </c>
      <c r="AF1011" s="6" t="e">
        <f t="shared" si="502"/>
        <v>#N/A</v>
      </c>
      <c r="AG1011" s="6" t="e">
        <f t="shared" si="518"/>
        <v>#N/A</v>
      </c>
      <c r="AH1011" s="11" t="str">
        <f t="shared" si="503"/>
        <v xml:space="preserve"> </v>
      </c>
      <c r="AI1011" s="6" t="e">
        <f t="shared" si="519"/>
        <v>#N/A</v>
      </c>
      <c r="AJ1011" s="6" t="e">
        <f t="shared" si="504"/>
        <v>#N/A</v>
      </c>
      <c r="AK1011" s="6" t="e">
        <f t="shared" si="520"/>
        <v>#N/A</v>
      </c>
      <c r="AL1011" s="6" t="e">
        <f t="shared" si="491"/>
        <v>#N/A</v>
      </c>
      <c r="AM1011" s="6" t="e">
        <f t="shared" si="505"/>
        <v>#N/A</v>
      </c>
      <c r="AN1011" s="6" t="e">
        <f t="shared" si="521"/>
        <v>#N/A</v>
      </c>
      <c r="AO1011" s="6" t="e">
        <f t="shared" si="492"/>
        <v>#N/A</v>
      </c>
      <c r="AP1011" s="6" t="e">
        <f t="shared" si="493"/>
        <v>#N/A</v>
      </c>
      <c r="AQ1011" s="6" t="e">
        <f t="shared" si="494"/>
        <v>#N/A</v>
      </c>
      <c r="AR1011" s="6">
        <f t="shared" si="506"/>
        <v>0</v>
      </c>
      <c r="AS1011" s="6" t="e">
        <f t="shared" si="522"/>
        <v>#N/A</v>
      </c>
      <c r="AT1011" s="6" t="str">
        <f t="shared" si="507"/>
        <v/>
      </c>
      <c r="AU1011" s="6" t="str">
        <f t="shared" si="508"/>
        <v/>
      </c>
      <c r="AV1011" s="6" t="str">
        <f t="shared" si="495"/>
        <v/>
      </c>
      <c r="AW1011" s="103"/>
      <c r="BC1011" s="3"/>
    </row>
    <row r="1012" spans="1:62" s="12" customFormat="1" ht="13.5" customHeight="1" x14ac:dyDescent="0.2">
      <c r="A1012" s="163">
        <v>997</v>
      </c>
      <c r="B1012" s="7"/>
      <c r="C1012" s="7"/>
      <c r="D1012" s="120"/>
      <c r="E1012" s="7"/>
      <c r="F1012" s="7"/>
      <c r="G1012" s="219"/>
      <c r="H1012" s="7"/>
      <c r="I1012" s="7"/>
      <c r="J1012" s="9"/>
      <c r="K1012" s="843"/>
      <c r="L1012" s="838"/>
      <c r="M1012" s="428"/>
      <c r="N1012" s="429"/>
      <c r="O1012" s="430"/>
      <c r="P1012" s="422" t="str">
        <f t="shared" si="509"/>
        <v/>
      </c>
      <c r="Q1012" s="422" t="str">
        <f t="shared" si="510"/>
        <v/>
      </c>
      <c r="R1012" s="423" t="str">
        <f t="shared" si="511"/>
        <v/>
      </c>
      <c r="S1012" s="424" t="str">
        <f t="shared" si="512"/>
        <v/>
      </c>
      <c r="T1012" s="425" t="str">
        <f t="shared" si="513"/>
        <v/>
      </c>
      <c r="U1012" s="425" t="str">
        <f t="shared" si="514"/>
        <v/>
      </c>
      <c r="V1012" s="426" t="str">
        <f t="shared" si="515"/>
        <v/>
      </c>
      <c r="W1012" s="38"/>
      <c r="X1012" s="29" t="str">
        <f t="shared" si="496"/>
        <v/>
      </c>
      <c r="Y1012" s="6" t="e">
        <f t="shared" si="497"/>
        <v>#N/A</v>
      </c>
      <c r="Z1012" s="6" t="e">
        <f t="shared" si="498"/>
        <v>#N/A</v>
      </c>
      <c r="AA1012" s="6" t="e">
        <f t="shared" si="499"/>
        <v>#N/A</v>
      </c>
      <c r="AB1012" s="6" t="str">
        <f t="shared" si="500"/>
        <v/>
      </c>
      <c r="AC1012" s="10">
        <f t="shared" si="501"/>
        <v>1</v>
      </c>
      <c r="AD1012" s="6" t="e">
        <f t="shared" si="516"/>
        <v>#N/A</v>
      </c>
      <c r="AE1012" s="6" t="e">
        <f t="shared" si="517"/>
        <v>#N/A</v>
      </c>
      <c r="AF1012" s="6" t="e">
        <f t="shared" si="502"/>
        <v>#N/A</v>
      </c>
      <c r="AG1012" s="6" t="e">
        <f t="shared" si="518"/>
        <v>#N/A</v>
      </c>
      <c r="AH1012" s="11" t="str">
        <f t="shared" si="503"/>
        <v xml:space="preserve"> </v>
      </c>
      <c r="AI1012" s="6" t="e">
        <f t="shared" si="519"/>
        <v>#N/A</v>
      </c>
      <c r="AJ1012" s="6" t="e">
        <f t="shared" si="504"/>
        <v>#N/A</v>
      </c>
      <c r="AK1012" s="6" t="e">
        <f t="shared" si="520"/>
        <v>#N/A</v>
      </c>
      <c r="AL1012" s="6" t="e">
        <f t="shared" si="491"/>
        <v>#N/A</v>
      </c>
      <c r="AM1012" s="6" t="e">
        <f t="shared" si="505"/>
        <v>#N/A</v>
      </c>
      <c r="AN1012" s="6" t="e">
        <f t="shared" si="521"/>
        <v>#N/A</v>
      </c>
      <c r="AO1012" s="6" t="e">
        <f t="shared" si="492"/>
        <v>#N/A</v>
      </c>
      <c r="AP1012" s="6" t="e">
        <f t="shared" si="493"/>
        <v>#N/A</v>
      </c>
      <c r="AQ1012" s="6" t="e">
        <f t="shared" si="494"/>
        <v>#N/A</v>
      </c>
      <c r="AR1012" s="6">
        <f t="shared" si="506"/>
        <v>0</v>
      </c>
      <c r="AS1012" s="6" t="e">
        <f t="shared" si="522"/>
        <v>#N/A</v>
      </c>
      <c r="AT1012" s="6" t="str">
        <f t="shared" si="507"/>
        <v/>
      </c>
      <c r="AU1012" s="6" t="str">
        <f t="shared" si="508"/>
        <v/>
      </c>
      <c r="AV1012" s="6" t="str">
        <f t="shared" si="495"/>
        <v/>
      </c>
      <c r="AW1012" s="103"/>
      <c r="BC1012" s="3"/>
    </row>
    <row r="1013" spans="1:62" s="12" customFormat="1" ht="13.5" customHeight="1" x14ac:dyDescent="0.2">
      <c r="A1013" s="163">
        <v>998</v>
      </c>
      <c r="B1013" s="7"/>
      <c r="C1013" s="7"/>
      <c r="D1013" s="120"/>
      <c r="E1013" s="7"/>
      <c r="F1013" s="7"/>
      <c r="G1013" s="219"/>
      <c r="H1013" s="7"/>
      <c r="I1013" s="7"/>
      <c r="J1013" s="9"/>
      <c r="K1013" s="843"/>
      <c r="L1013" s="838"/>
      <c r="M1013" s="428"/>
      <c r="N1013" s="429"/>
      <c r="O1013" s="430"/>
      <c r="P1013" s="422" t="str">
        <f t="shared" si="509"/>
        <v/>
      </c>
      <c r="Q1013" s="422" t="str">
        <f t="shared" si="510"/>
        <v/>
      </c>
      <c r="R1013" s="423" t="str">
        <f t="shared" si="511"/>
        <v/>
      </c>
      <c r="S1013" s="424" t="str">
        <f t="shared" si="512"/>
        <v/>
      </c>
      <c r="T1013" s="425" t="str">
        <f t="shared" si="513"/>
        <v/>
      </c>
      <c r="U1013" s="425" t="str">
        <f t="shared" si="514"/>
        <v/>
      </c>
      <c r="V1013" s="426" t="str">
        <f t="shared" si="515"/>
        <v/>
      </c>
      <c r="W1013" s="38"/>
      <c r="X1013" s="29" t="str">
        <f t="shared" si="496"/>
        <v/>
      </c>
      <c r="Y1013" s="6" t="e">
        <f t="shared" si="497"/>
        <v>#N/A</v>
      </c>
      <c r="Z1013" s="6" t="e">
        <f t="shared" si="498"/>
        <v>#N/A</v>
      </c>
      <c r="AA1013" s="6" t="e">
        <f t="shared" si="499"/>
        <v>#N/A</v>
      </c>
      <c r="AB1013" s="6" t="str">
        <f t="shared" si="500"/>
        <v/>
      </c>
      <c r="AC1013" s="10">
        <f t="shared" si="501"/>
        <v>1</v>
      </c>
      <c r="AD1013" s="6" t="e">
        <f t="shared" si="516"/>
        <v>#N/A</v>
      </c>
      <c r="AE1013" s="6" t="e">
        <f t="shared" si="517"/>
        <v>#N/A</v>
      </c>
      <c r="AF1013" s="6" t="e">
        <f t="shared" si="502"/>
        <v>#N/A</v>
      </c>
      <c r="AG1013" s="6" t="e">
        <f t="shared" si="518"/>
        <v>#N/A</v>
      </c>
      <c r="AH1013" s="11" t="str">
        <f t="shared" si="503"/>
        <v xml:space="preserve"> </v>
      </c>
      <c r="AI1013" s="6" t="e">
        <f t="shared" si="519"/>
        <v>#N/A</v>
      </c>
      <c r="AJ1013" s="6" t="e">
        <f t="shared" si="504"/>
        <v>#N/A</v>
      </c>
      <c r="AK1013" s="6" t="e">
        <f t="shared" si="520"/>
        <v>#N/A</v>
      </c>
      <c r="AL1013" s="6" t="e">
        <f t="shared" si="491"/>
        <v>#N/A</v>
      </c>
      <c r="AM1013" s="6" t="e">
        <f t="shared" si="505"/>
        <v>#N/A</v>
      </c>
      <c r="AN1013" s="6" t="e">
        <f t="shared" si="521"/>
        <v>#N/A</v>
      </c>
      <c r="AO1013" s="6" t="e">
        <f t="shared" si="492"/>
        <v>#N/A</v>
      </c>
      <c r="AP1013" s="6" t="e">
        <f t="shared" si="493"/>
        <v>#N/A</v>
      </c>
      <c r="AQ1013" s="6" t="e">
        <f t="shared" si="494"/>
        <v>#N/A</v>
      </c>
      <c r="AR1013" s="6">
        <f t="shared" si="506"/>
        <v>0</v>
      </c>
      <c r="AS1013" s="6" t="e">
        <f t="shared" si="522"/>
        <v>#N/A</v>
      </c>
      <c r="AT1013" s="6" t="str">
        <f t="shared" si="507"/>
        <v/>
      </c>
      <c r="AU1013" s="6" t="str">
        <f t="shared" si="508"/>
        <v/>
      </c>
      <c r="AV1013" s="6" t="str">
        <f t="shared" si="495"/>
        <v/>
      </c>
      <c r="AW1013" s="103"/>
      <c r="BC1013" s="3"/>
    </row>
    <row r="1014" spans="1:62" s="12" customFormat="1" ht="13.5" customHeight="1" x14ac:dyDescent="0.2">
      <c r="A1014" s="163">
        <v>999</v>
      </c>
      <c r="B1014" s="7"/>
      <c r="C1014" s="7"/>
      <c r="D1014" s="120"/>
      <c r="E1014" s="7"/>
      <c r="F1014" s="7"/>
      <c r="G1014" s="219"/>
      <c r="H1014" s="7"/>
      <c r="I1014" s="7"/>
      <c r="J1014" s="9"/>
      <c r="K1014" s="843"/>
      <c r="L1014" s="838"/>
      <c r="M1014" s="428"/>
      <c r="N1014" s="429"/>
      <c r="O1014" s="430"/>
      <c r="P1014" s="422" t="str">
        <f t="shared" si="509"/>
        <v/>
      </c>
      <c r="Q1014" s="422" t="str">
        <f t="shared" si="510"/>
        <v/>
      </c>
      <c r="R1014" s="423" t="str">
        <f t="shared" si="511"/>
        <v/>
      </c>
      <c r="S1014" s="424" t="str">
        <f t="shared" si="512"/>
        <v/>
      </c>
      <c r="T1014" s="425" t="str">
        <f t="shared" si="513"/>
        <v/>
      </c>
      <c r="U1014" s="425" t="str">
        <f t="shared" si="514"/>
        <v/>
      </c>
      <c r="V1014" s="426" t="str">
        <f t="shared" si="515"/>
        <v/>
      </c>
      <c r="W1014" s="38"/>
      <c r="X1014" s="29" t="str">
        <f t="shared" si="496"/>
        <v/>
      </c>
      <c r="Y1014" s="6" t="e">
        <f t="shared" si="497"/>
        <v>#N/A</v>
      </c>
      <c r="Z1014" s="6" t="e">
        <f t="shared" si="498"/>
        <v>#N/A</v>
      </c>
      <c r="AA1014" s="6" t="e">
        <f t="shared" si="499"/>
        <v>#N/A</v>
      </c>
      <c r="AB1014" s="6" t="str">
        <f t="shared" si="500"/>
        <v/>
      </c>
      <c r="AC1014" s="10">
        <f t="shared" si="501"/>
        <v>1</v>
      </c>
      <c r="AD1014" s="6" t="e">
        <f t="shared" si="516"/>
        <v>#N/A</v>
      </c>
      <c r="AE1014" s="6" t="e">
        <f t="shared" si="517"/>
        <v>#N/A</v>
      </c>
      <c r="AF1014" s="6" t="e">
        <f t="shared" si="502"/>
        <v>#N/A</v>
      </c>
      <c r="AG1014" s="6" t="e">
        <f t="shared" si="518"/>
        <v>#N/A</v>
      </c>
      <c r="AH1014" s="11" t="str">
        <f t="shared" si="503"/>
        <v xml:space="preserve"> </v>
      </c>
      <c r="AI1014" s="6" t="e">
        <f t="shared" si="519"/>
        <v>#N/A</v>
      </c>
      <c r="AJ1014" s="6" t="e">
        <f t="shared" si="504"/>
        <v>#N/A</v>
      </c>
      <c r="AK1014" s="6" t="e">
        <f t="shared" si="520"/>
        <v>#N/A</v>
      </c>
      <c r="AL1014" s="6" t="e">
        <f t="shared" si="491"/>
        <v>#N/A</v>
      </c>
      <c r="AM1014" s="6" t="e">
        <f t="shared" si="505"/>
        <v>#N/A</v>
      </c>
      <c r="AN1014" s="6" t="e">
        <f t="shared" si="521"/>
        <v>#N/A</v>
      </c>
      <c r="AO1014" s="6" t="e">
        <f t="shared" si="492"/>
        <v>#N/A</v>
      </c>
      <c r="AP1014" s="6" t="e">
        <f t="shared" si="493"/>
        <v>#N/A</v>
      </c>
      <c r="AQ1014" s="6" t="e">
        <f t="shared" si="494"/>
        <v>#N/A</v>
      </c>
      <c r="AR1014" s="6">
        <f t="shared" si="506"/>
        <v>0</v>
      </c>
      <c r="AS1014" s="6" t="e">
        <f t="shared" si="522"/>
        <v>#N/A</v>
      </c>
      <c r="AT1014" s="6" t="str">
        <f t="shared" si="507"/>
        <v/>
      </c>
      <c r="AU1014" s="6" t="str">
        <f t="shared" si="508"/>
        <v/>
      </c>
      <c r="AV1014" s="6" t="str">
        <f t="shared" si="495"/>
        <v/>
      </c>
      <c r="AW1014" s="103"/>
      <c r="BC1014" s="3"/>
    </row>
    <row r="1015" spans="1:62" s="12" customFormat="1" ht="13.5" customHeight="1" thickBot="1" x14ac:dyDescent="0.25">
      <c r="A1015" s="163">
        <v>1000</v>
      </c>
      <c r="B1015" s="7"/>
      <c r="C1015" s="7"/>
      <c r="D1015" s="120"/>
      <c r="E1015" s="7"/>
      <c r="F1015" s="7"/>
      <c r="G1015" s="219"/>
      <c r="H1015" s="7"/>
      <c r="I1015" s="7"/>
      <c r="J1015" s="9"/>
      <c r="K1015" s="843"/>
      <c r="L1015" s="839"/>
      <c r="M1015" s="432"/>
      <c r="N1015" s="433"/>
      <c r="O1015" s="434"/>
      <c r="P1015" s="435" t="str">
        <f t="shared" si="509"/>
        <v/>
      </c>
      <c r="Q1015" s="435" t="str">
        <f t="shared" si="510"/>
        <v/>
      </c>
      <c r="R1015" s="436" t="str">
        <f t="shared" si="511"/>
        <v/>
      </c>
      <c r="S1015" s="437" t="str">
        <f t="shared" si="512"/>
        <v/>
      </c>
      <c r="T1015" s="438" t="str">
        <f t="shared" si="513"/>
        <v/>
      </c>
      <c r="U1015" s="438" t="str">
        <f t="shared" si="514"/>
        <v/>
      </c>
      <c r="V1015" s="439" t="str">
        <f t="shared" si="515"/>
        <v/>
      </c>
      <c r="W1015" s="38"/>
      <c r="X1015" s="29" t="str">
        <f t="shared" si="496"/>
        <v/>
      </c>
      <c r="Y1015" s="6" t="e">
        <f t="shared" si="497"/>
        <v>#N/A</v>
      </c>
      <c r="Z1015" s="6" t="e">
        <f t="shared" si="498"/>
        <v>#N/A</v>
      </c>
      <c r="AA1015" s="6" t="e">
        <f t="shared" si="499"/>
        <v>#N/A</v>
      </c>
      <c r="AB1015" s="6" t="str">
        <f t="shared" si="500"/>
        <v/>
      </c>
      <c r="AC1015" s="10">
        <f t="shared" si="501"/>
        <v>1</v>
      </c>
      <c r="AD1015" s="6" t="e">
        <f t="shared" si="516"/>
        <v>#N/A</v>
      </c>
      <c r="AE1015" s="6" t="e">
        <f t="shared" si="517"/>
        <v>#N/A</v>
      </c>
      <c r="AF1015" s="6" t="e">
        <f t="shared" si="502"/>
        <v>#N/A</v>
      </c>
      <c r="AG1015" s="6" t="e">
        <f t="shared" si="518"/>
        <v>#N/A</v>
      </c>
      <c r="AH1015" s="11" t="str">
        <f t="shared" si="503"/>
        <v xml:space="preserve"> </v>
      </c>
      <c r="AI1015" s="6" t="e">
        <f t="shared" si="519"/>
        <v>#N/A</v>
      </c>
      <c r="AJ1015" s="6" t="e">
        <f t="shared" si="504"/>
        <v>#N/A</v>
      </c>
      <c r="AK1015" s="6" t="e">
        <f t="shared" si="520"/>
        <v>#N/A</v>
      </c>
      <c r="AL1015" s="6" t="e">
        <f t="shared" si="491"/>
        <v>#N/A</v>
      </c>
      <c r="AM1015" s="6" t="e">
        <f t="shared" si="505"/>
        <v>#N/A</v>
      </c>
      <c r="AN1015" s="6" t="e">
        <f t="shared" si="521"/>
        <v>#N/A</v>
      </c>
      <c r="AO1015" s="6" t="e">
        <f t="shared" si="492"/>
        <v>#N/A</v>
      </c>
      <c r="AP1015" s="6" t="e">
        <f t="shared" si="493"/>
        <v>#N/A</v>
      </c>
      <c r="AQ1015" s="6" t="e">
        <f t="shared" si="494"/>
        <v>#N/A</v>
      </c>
      <c r="AR1015" s="6">
        <f t="shared" si="506"/>
        <v>0</v>
      </c>
      <c r="AS1015" s="6" t="e">
        <f t="shared" si="522"/>
        <v>#N/A</v>
      </c>
      <c r="AT1015" s="6" t="str">
        <f t="shared" si="507"/>
        <v/>
      </c>
      <c r="AU1015" s="6" t="str">
        <f t="shared" si="508"/>
        <v/>
      </c>
      <c r="AV1015" s="6" t="str">
        <f t="shared" si="495"/>
        <v/>
      </c>
      <c r="AW1015" s="103"/>
      <c r="BC1015" s="3"/>
    </row>
    <row r="1016" spans="1:62" x14ac:dyDescent="0.2">
      <c r="A1016" s="163">
        <v>1001</v>
      </c>
      <c r="B1016" s="7"/>
      <c r="C1016" s="7"/>
      <c r="D1016" s="120"/>
      <c r="E1016" s="7"/>
      <c r="F1016" s="7"/>
      <c r="G1016" s="219"/>
      <c r="H1016" s="7"/>
      <c r="I1016" s="7"/>
      <c r="J1016" s="9"/>
      <c r="K1016" s="843"/>
      <c r="T1016" s="440"/>
      <c r="U1016" s="440"/>
      <c r="V1016" s="440"/>
      <c r="W1016" s="15"/>
      <c r="AW1016" s="102"/>
      <c r="AX1016" s="12"/>
      <c r="AY1016" s="12"/>
      <c r="AZ1016" s="12"/>
      <c r="BA1016" s="12"/>
      <c r="BB1016" s="12"/>
      <c r="BE1016" s="12"/>
      <c r="BF1016" s="12"/>
      <c r="BG1016" s="12"/>
      <c r="BH1016" s="12"/>
      <c r="BI1016" s="12"/>
      <c r="BJ1016" s="12"/>
    </row>
    <row r="1017" spans="1:62" x14ac:dyDescent="0.2">
      <c r="A1017" s="163">
        <v>1002</v>
      </c>
      <c r="B1017" s="7"/>
      <c r="C1017" s="7"/>
      <c r="D1017" s="120"/>
      <c r="E1017" s="7"/>
      <c r="F1017" s="7"/>
      <c r="G1017" s="219"/>
      <c r="H1017" s="7"/>
      <c r="I1017" s="7"/>
      <c r="J1017" s="9"/>
      <c r="K1017" s="843"/>
      <c r="M1017" s="441"/>
      <c r="N1017" s="441"/>
      <c r="O1017" s="441"/>
      <c r="AW1017" s="102"/>
      <c r="AX1017" s="12"/>
      <c r="AY1017" s="12"/>
      <c r="AZ1017" s="12"/>
      <c r="BA1017" s="12"/>
      <c r="BB1017" s="12"/>
      <c r="BE1017" s="12"/>
      <c r="BF1017" s="12"/>
      <c r="BG1017" s="12"/>
    </row>
    <row r="1018" spans="1:62" x14ac:dyDescent="0.2">
      <c r="A1018" s="163">
        <v>1003</v>
      </c>
      <c r="B1018" s="7"/>
      <c r="C1018" s="7"/>
      <c r="D1018" s="120"/>
      <c r="E1018" s="7"/>
      <c r="F1018" s="7"/>
      <c r="G1018" s="219"/>
      <c r="H1018" s="7"/>
      <c r="I1018" s="7"/>
      <c r="J1018" s="9"/>
      <c r="K1018" s="843"/>
      <c r="M1018" s="441"/>
      <c r="N1018" s="441"/>
      <c r="O1018" s="441"/>
      <c r="AW1018" s="102"/>
      <c r="AX1018" s="12"/>
      <c r="AY1018" s="12"/>
      <c r="AZ1018" s="12"/>
      <c r="BA1018" s="12"/>
      <c r="BB1018" s="12"/>
      <c r="BF1018" s="12"/>
      <c r="BG1018" s="12"/>
    </row>
    <row r="1019" spans="1:62" x14ac:dyDescent="0.2">
      <c r="A1019" s="163">
        <v>1004</v>
      </c>
      <c r="B1019" s="7"/>
      <c r="C1019" s="7"/>
      <c r="D1019" s="120"/>
      <c r="E1019" s="7"/>
      <c r="F1019" s="7"/>
      <c r="G1019" s="219"/>
      <c r="H1019" s="7"/>
      <c r="I1019" s="7"/>
      <c r="J1019" s="9"/>
      <c r="K1019" s="843"/>
      <c r="M1019" s="441"/>
      <c r="N1019" s="441"/>
      <c r="O1019" s="441"/>
      <c r="AW1019" s="102"/>
      <c r="AX1019" s="12"/>
      <c r="AY1019" s="12"/>
      <c r="AZ1019" s="12"/>
      <c r="BA1019" s="12"/>
      <c r="BB1019" s="12"/>
      <c r="BF1019" s="12"/>
      <c r="BG1019" s="12"/>
    </row>
    <row r="1020" spans="1:62" x14ac:dyDescent="0.2">
      <c r="A1020" s="163">
        <v>1005</v>
      </c>
      <c r="B1020" s="7"/>
      <c r="C1020" s="7"/>
      <c r="D1020" s="120"/>
      <c r="E1020" s="7"/>
      <c r="F1020" s="7"/>
      <c r="G1020" s="219"/>
      <c r="H1020" s="7"/>
      <c r="I1020" s="7"/>
      <c r="J1020" s="9"/>
      <c r="K1020" s="843"/>
      <c r="M1020" s="441"/>
      <c r="N1020" s="441"/>
      <c r="O1020" s="441"/>
      <c r="AW1020" s="102"/>
      <c r="AX1020" s="12"/>
      <c r="AY1020" s="12"/>
      <c r="AZ1020" s="12"/>
      <c r="BA1020" s="12"/>
      <c r="BB1020" s="12"/>
    </row>
    <row r="1021" spans="1:62" x14ac:dyDescent="0.2">
      <c r="A1021" s="163">
        <v>1006</v>
      </c>
      <c r="B1021" s="7"/>
      <c r="C1021" s="7"/>
      <c r="D1021" s="120"/>
      <c r="E1021" s="7"/>
      <c r="F1021" s="7"/>
      <c r="G1021" s="219"/>
      <c r="H1021" s="7"/>
      <c r="I1021" s="7"/>
      <c r="J1021" s="9"/>
      <c r="K1021" s="843"/>
      <c r="M1021" s="441"/>
      <c r="N1021" s="441"/>
      <c r="O1021" s="441"/>
      <c r="AW1021" s="102"/>
      <c r="AX1021" s="12"/>
      <c r="AY1021" s="12"/>
      <c r="AZ1021" s="12"/>
      <c r="BA1021" s="12"/>
      <c r="BB1021" s="12"/>
    </row>
    <row r="1022" spans="1:62" x14ac:dyDescent="0.2">
      <c r="A1022" s="163">
        <v>1007</v>
      </c>
      <c r="B1022" s="7"/>
      <c r="C1022" s="7"/>
      <c r="D1022" s="120"/>
      <c r="E1022" s="7"/>
      <c r="F1022" s="7"/>
      <c r="G1022" s="219"/>
      <c r="H1022" s="7"/>
      <c r="I1022" s="7"/>
      <c r="J1022" s="9"/>
      <c r="K1022" s="843"/>
      <c r="M1022" s="441"/>
      <c r="N1022" s="441"/>
      <c r="O1022" s="441"/>
      <c r="AW1022" s="102"/>
      <c r="AX1022" s="12"/>
      <c r="AY1022" s="12"/>
      <c r="AZ1022" s="12"/>
      <c r="BA1022" s="12"/>
      <c r="BB1022" s="12"/>
    </row>
    <row r="1023" spans="1:62" x14ac:dyDescent="0.2">
      <c r="A1023" s="163">
        <v>1008</v>
      </c>
      <c r="B1023" s="7"/>
      <c r="C1023" s="7"/>
      <c r="D1023" s="120"/>
      <c r="E1023" s="7"/>
      <c r="F1023" s="7"/>
      <c r="G1023" s="219"/>
      <c r="H1023" s="7"/>
      <c r="I1023" s="7"/>
      <c r="J1023" s="9"/>
      <c r="K1023" s="843"/>
      <c r="M1023" s="441"/>
      <c r="N1023" s="441"/>
      <c r="O1023" s="441"/>
      <c r="AX1023" s="12"/>
      <c r="AY1023" s="12"/>
      <c r="AZ1023" s="12"/>
      <c r="BA1023" s="12"/>
      <c r="BB1023" s="12"/>
    </row>
    <row r="1024" spans="1:62" x14ac:dyDescent="0.2">
      <c r="A1024" s="163">
        <v>1009</v>
      </c>
      <c r="B1024" s="7"/>
      <c r="C1024" s="7"/>
      <c r="D1024" s="120"/>
      <c r="E1024" s="7"/>
      <c r="F1024" s="7"/>
      <c r="G1024" s="219"/>
      <c r="H1024" s="7"/>
      <c r="I1024" s="7"/>
      <c r="J1024" s="9"/>
      <c r="K1024" s="843"/>
      <c r="M1024" s="441"/>
      <c r="N1024" s="441"/>
      <c r="O1024" s="441"/>
      <c r="AZ1024" s="12"/>
      <c r="BA1024" s="12"/>
      <c r="BB1024" s="12"/>
    </row>
    <row r="1025" spans="1:54" x14ac:dyDescent="0.2">
      <c r="A1025" s="163">
        <v>1010</v>
      </c>
      <c r="B1025" s="7"/>
      <c r="C1025" s="7"/>
      <c r="D1025" s="120"/>
      <c r="E1025" s="7"/>
      <c r="F1025" s="7"/>
      <c r="G1025" s="219"/>
      <c r="H1025" s="7"/>
      <c r="I1025" s="7"/>
      <c r="J1025" s="9"/>
      <c r="K1025" s="843"/>
      <c r="M1025" s="441"/>
      <c r="N1025" s="441"/>
      <c r="O1025" s="441"/>
      <c r="AZ1025" s="12"/>
      <c r="BA1025" s="12"/>
      <c r="BB1025" s="12"/>
    </row>
    <row r="1026" spans="1:54" x14ac:dyDescent="0.2">
      <c r="A1026" s="163">
        <v>1011</v>
      </c>
      <c r="B1026" s="7"/>
      <c r="C1026" s="7"/>
      <c r="D1026" s="120"/>
      <c r="E1026" s="7"/>
      <c r="F1026" s="7"/>
      <c r="G1026" s="219"/>
      <c r="H1026" s="7"/>
      <c r="I1026" s="7"/>
      <c r="J1026" s="9"/>
      <c r="K1026" s="843"/>
      <c r="M1026" s="441"/>
      <c r="N1026" s="441"/>
      <c r="O1026" s="441"/>
      <c r="AZ1026" s="12"/>
      <c r="BA1026" s="12"/>
      <c r="BB1026" s="12"/>
    </row>
    <row r="1027" spans="1:54" x14ac:dyDescent="0.2">
      <c r="A1027" s="163">
        <v>1012</v>
      </c>
      <c r="B1027" s="7"/>
      <c r="C1027" s="7"/>
      <c r="D1027" s="120"/>
      <c r="E1027" s="7"/>
      <c r="F1027" s="7"/>
      <c r="G1027" s="219"/>
      <c r="H1027" s="7"/>
      <c r="I1027" s="7"/>
      <c r="J1027" s="9"/>
      <c r="K1027" s="843"/>
      <c r="L1027" s="441"/>
      <c r="M1027" s="441"/>
      <c r="N1027" s="441"/>
      <c r="O1027" s="441"/>
      <c r="AZ1027" s="12"/>
      <c r="BA1027" s="12"/>
      <c r="BB1027" s="12"/>
    </row>
    <row r="1028" spans="1:54" x14ac:dyDescent="0.2">
      <c r="A1028" s="163">
        <v>1013</v>
      </c>
      <c r="B1028" s="7"/>
      <c r="C1028" s="7"/>
      <c r="D1028" s="120"/>
      <c r="E1028" s="7"/>
      <c r="F1028" s="7"/>
      <c r="G1028" s="219"/>
      <c r="H1028" s="7"/>
      <c r="I1028" s="7"/>
      <c r="J1028" s="9"/>
      <c r="K1028" s="843"/>
      <c r="L1028" s="441"/>
      <c r="M1028" s="441"/>
      <c r="N1028" s="441"/>
      <c r="O1028" s="441"/>
    </row>
    <row r="1029" spans="1:54" x14ac:dyDescent="0.2">
      <c r="A1029" s="163">
        <v>1014</v>
      </c>
      <c r="B1029" s="7"/>
      <c r="C1029" s="7"/>
      <c r="D1029" s="120"/>
      <c r="E1029" s="7"/>
      <c r="F1029" s="7"/>
      <c r="G1029" s="219"/>
      <c r="H1029" s="7"/>
      <c r="I1029" s="7"/>
      <c r="J1029" s="9"/>
      <c r="K1029" s="843"/>
      <c r="L1029" s="441"/>
      <c r="M1029" s="441"/>
      <c r="N1029" s="441"/>
      <c r="O1029" s="441"/>
    </row>
    <row r="1030" spans="1:54" x14ac:dyDescent="0.2">
      <c r="A1030" s="163">
        <v>1015</v>
      </c>
      <c r="B1030" s="7"/>
      <c r="C1030" s="7"/>
      <c r="D1030" s="120"/>
      <c r="E1030" s="7"/>
      <c r="F1030" s="7"/>
      <c r="G1030" s="219"/>
      <c r="H1030" s="7"/>
      <c r="I1030" s="7"/>
      <c r="J1030" s="9"/>
      <c r="K1030" s="843"/>
      <c r="L1030" s="441"/>
      <c r="M1030" s="441"/>
      <c r="N1030" s="441"/>
      <c r="O1030" s="441"/>
    </row>
    <row r="1031" spans="1:54" x14ac:dyDescent="0.2">
      <c r="A1031" s="163">
        <v>1016</v>
      </c>
      <c r="B1031" s="7"/>
      <c r="C1031" s="7"/>
      <c r="D1031" s="120"/>
      <c r="E1031" s="7"/>
      <c r="F1031" s="7"/>
      <c r="G1031" s="219"/>
      <c r="H1031" s="7"/>
      <c r="I1031" s="7"/>
      <c r="J1031" s="9"/>
      <c r="K1031" s="843"/>
      <c r="L1031" s="441"/>
      <c r="M1031" s="441"/>
      <c r="N1031" s="441"/>
      <c r="O1031" s="441"/>
    </row>
    <row r="1032" spans="1:54" x14ac:dyDescent="0.2">
      <c r="A1032" s="163">
        <v>1017</v>
      </c>
      <c r="B1032" s="7"/>
      <c r="C1032" s="7"/>
      <c r="D1032" s="120"/>
      <c r="E1032" s="7"/>
      <c r="F1032" s="7"/>
      <c r="G1032" s="219"/>
      <c r="H1032" s="7"/>
      <c r="I1032" s="7"/>
      <c r="J1032" s="9"/>
      <c r="K1032" s="843"/>
    </row>
    <row r="1033" spans="1:54" x14ac:dyDescent="0.2">
      <c r="A1033" s="163">
        <v>1018</v>
      </c>
      <c r="B1033" s="7"/>
      <c r="C1033" s="7"/>
      <c r="D1033" s="120"/>
      <c r="E1033" s="7"/>
      <c r="F1033" s="7"/>
      <c r="G1033" s="219"/>
      <c r="H1033" s="7"/>
      <c r="I1033" s="7"/>
      <c r="J1033" s="9"/>
      <c r="K1033" s="843"/>
    </row>
    <row r="1034" spans="1:54" x14ac:dyDescent="0.2">
      <c r="A1034" s="163">
        <v>1019</v>
      </c>
      <c r="B1034" s="7"/>
      <c r="C1034" s="7"/>
      <c r="D1034" s="120"/>
      <c r="E1034" s="7"/>
      <c r="F1034" s="7"/>
      <c r="G1034" s="219"/>
      <c r="H1034" s="7"/>
      <c r="I1034" s="7"/>
      <c r="J1034" s="9"/>
      <c r="K1034" s="843"/>
    </row>
    <row r="1035" spans="1:54" x14ac:dyDescent="0.2">
      <c r="A1035" s="163">
        <v>1020</v>
      </c>
      <c r="B1035" s="7"/>
      <c r="C1035" s="7"/>
      <c r="D1035" s="120"/>
      <c r="E1035" s="7"/>
      <c r="F1035" s="7"/>
      <c r="G1035" s="219"/>
      <c r="H1035" s="7"/>
      <c r="I1035" s="7"/>
      <c r="J1035" s="9"/>
      <c r="K1035" s="843"/>
    </row>
    <row r="1036" spans="1:54" x14ac:dyDescent="0.2">
      <c r="A1036" s="163">
        <v>1021</v>
      </c>
      <c r="B1036" s="7"/>
      <c r="C1036" s="7"/>
      <c r="D1036" s="120"/>
      <c r="E1036" s="7"/>
      <c r="F1036" s="7"/>
      <c r="G1036" s="219"/>
      <c r="H1036" s="7"/>
      <c r="I1036" s="7"/>
      <c r="J1036" s="9"/>
      <c r="K1036" s="843"/>
    </row>
    <row r="1037" spans="1:54" x14ac:dyDescent="0.2">
      <c r="A1037" s="163">
        <v>1022</v>
      </c>
      <c r="B1037" s="7"/>
      <c r="C1037" s="7"/>
      <c r="D1037" s="120"/>
      <c r="E1037" s="7"/>
      <c r="F1037" s="7"/>
      <c r="G1037" s="219"/>
      <c r="H1037" s="7"/>
      <c r="I1037" s="7"/>
      <c r="J1037" s="9"/>
      <c r="K1037" s="843"/>
    </row>
    <row r="1038" spans="1:54" x14ac:dyDescent="0.2">
      <c r="A1038" s="163">
        <v>1023</v>
      </c>
      <c r="B1038" s="7"/>
      <c r="C1038" s="7"/>
      <c r="D1038" s="120"/>
      <c r="E1038" s="7"/>
      <c r="F1038" s="7"/>
      <c r="G1038" s="219"/>
      <c r="H1038" s="7"/>
      <c r="I1038" s="7"/>
      <c r="J1038" s="9"/>
      <c r="K1038" s="843"/>
    </row>
    <row r="1039" spans="1:54" x14ac:dyDescent="0.2">
      <c r="A1039" s="163">
        <v>1024</v>
      </c>
      <c r="B1039" s="7"/>
      <c r="C1039" s="7"/>
      <c r="D1039" s="120"/>
      <c r="E1039" s="7"/>
      <c r="F1039" s="7"/>
      <c r="G1039" s="219"/>
      <c r="H1039" s="7"/>
      <c r="I1039" s="7"/>
      <c r="J1039" s="9"/>
      <c r="K1039" s="843"/>
    </row>
    <row r="1040" spans="1:54" x14ac:dyDescent="0.2">
      <c r="A1040" s="163">
        <v>1025</v>
      </c>
      <c r="B1040" s="7"/>
      <c r="C1040" s="7"/>
      <c r="D1040" s="120"/>
      <c r="E1040" s="7"/>
      <c r="F1040" s="7"/>
      <c r="G1040" s="219"/>
      <c r="H1040" s="7"/>
      <c r="I1040" s="7"/>
      <c r="J1040" s="9"/>
      <c r="K1040" s="843"/>
    </row>
    <row r="1041" spans="1:15" x14ac:dyDescent="0.2">
      <c r="A1041" s="163">
        <v>1026</v>
      </c>
      <c r="B1041" s="7"/>
      <c r="C1041" s="7"/>
      <c r="D1041" s="120"/>
      <c r="E1041" s="7"/>
      <c r="F1041" s="7"/>
      <c r="G1041" s="219"/>
      <c r="H1041" s="7"/>
      <c r="I1041" s="7"/>
      <c r="J1041" s="9"/>
      <c r="K1041" s="843"/>
    </row>
    <row r="1042" spans="1:15" x14ac:dyDescent="0.2">
      <c r="A1042" s="163">
        <v>1027</v>
      </c>
      <c r="B1042" s="7"/>
      <c r="C1042" s="7"/>
      <c r="D1042" s="120"/>
      <c r="E1042" s="7"/>
      <c r="F1042" s="7"/>
      <c r="G1042" s="219"/>
      <c r="H1042" s="7"/>
      <c r="I1042" s="7"/>
      <c r="J1042" s="9"/>
      <c r="K1042" s="843"/>
    </row>
    <row r="1043" spans="1:15" x14ac:dyDescent="0.2">
      <c r="A1043" s="163">
        <v>1028</v>
      </c>
      <c r="B1043" s="7"/>
      <c r="C1043" s="7"/>
      <c r="D1043" s="120"/>
      <c r="E1043" s="7"/>
      <c r="F1043" s="7"/>
      <c r="G1043" s="219"/>
      <c r="H1043" s="7"/>
      <c r="I1043" s="7"/>
      <c r="J1043" s="9"/>
      <c r="K1043" s="843"/>
    </row>
    <row r="1044" spans="1:15" x14ac:dyDescent="0.2">
      <c r="A1044" s="163">
        <v>1029</v>
      </c>
      <c r="B1044" s="7"/>
      <c r="C1044" s="7"/>
      <c r="D1044" s="120"/>
      <c r="E1044" s="7"/>
      <c r="F1044" s="7"/>
      <c r="G1044" s="219"/>
      <c r="H1044" s="7"/>
      <c r="I1044" s="7"/>
      <c r="J1044" s="9"/>
      <c r="K1044" s="843"/>
    </row>
    <row r="1045" spans="1:15" x14ac:dyDescent="0.2">
      <c r="A1045" s="163">
        <v>1030</v>
      </c>
      <c r="B1045" s="7"/>
      <c r="C1045" s="7"/>
      <c r="D1045" s="120"/>
      <c r="E1045" s="7"/>
      <c r="F1045" s="7"/>
      <c r="G1045" s="219"/>
      <c r="H1045" s="7"/>
      <c r="I1045" s="7"/>
      <c r="J1045" s="9"/>
      <c r="K1045" s="843"/>
    </row>
    <row r="1046" spans="1:15" x14ac:dyDescent="0.2">
      <c r="A1046" s="163">
        <v>1031</v>
      </c>
      <c r="B1046" s="7"/>
      <c r="C1046" s="7"/>
      <c r="D1046" s="120"/>
      <c r="E1046" s="7"/>
      <c r="F1046" s="7"/>
      <c r="G1046" s="219"/>
      <c r="H1046" s="7"/>
      <c r="I1046" s="7"/>
      <c r="J1046" s="9"/>
      <c r="K1046" s="843"/>
    </row>
    <row r="1047" spans="1:15" x14ac:dyDescent="0.2">
      <c r="A1047" s="163">
        <v>1032</v>
      </c>
      <c r="B1047" s="7"/>
      <c r="C1047" s="7"/>
      <c r="D1047" s="120"/>
      <c r="E1047" s="7"/>
      <c r="F1047" s="7"/>
      <c r="G1047" s="219"/>
      <c r="H1047" s="7"/>
      <c r="I1047" s="7"/>
      <c r="J1047" s="9"/>
      <c r="K1047" s="843"/>
    </row>
    <row r="1048" spans="1:15" x14ac:dyDescent="0.2">
      <c r="A1048" s="163">
        <v>1033</v>
      </c>
      <c r="B1048" s="7"/>
      <c r="C1048" s="7"/>
      <c r="D1048" s="120"/>
      <c r="E1048" s="7"/>
      <c r="F1048" s="7"/>
      <c r="G1048" s="219"/>
      <c r="H1048" s="7"/>
      <c r="I1048" s="7"/>
      <c r="J1048" s="9"/>
      <c r="K1048" s="843"/>
    </row>
    <row r="1049" spans="1:15" x14ac:dyDescent="0.2">
      <c r="A1049" s="163">
        <v>1034</v>
      </c>
      <c r="B1049" s="7"/>
      <c r="C1049" s="7"/>
      <c r="D1049" s="120"/>
      <c r="E1049" s="7"/>
      <c r="F1049" s="7"/>
      <c r="G1049" s="219"/>
      <c r="H1049" s="7"/>
      <c r="I1049" s="7"/>
      <c r="J1049" s="9"/>
      <c r="K1049" s="843"/>
    </row>
    <row r="1050" spans="1:15" x14ac:dyDescent="0.2">
      <c r="A1050" s="163">
        <v>1035</v>
      </c>
      <c r="B1050" s="7"/>
      <c r="C1050" s="7"/>
      <c r="D1050" s="120"/>
      <c r="E1050" s="7"/>
      <c r="F1050" s="7"/>
      <c r="G1050" s="219"/>
      <c r="H1050" s="7"/>
      <c r="I1050" s="7"/>
      <c r="J1050" s="9"/>
      <c r="K1050" s="843"/>
      <c r="L1050" s="441"/>
      <c r="M1050" s="441"/>
      <c r="N1050" s="441"/>
      <c r="O1050" s="441"/>
    </row>
    <row r="1051" spans="1:15" x14ac:dyDescent="0.2">
      <c r="A1051" s="163">
        <v>1036</v>
      </c>
      <c r="B1051" s="7"/>
      <c r="C1051" s="7"/>
      <c r="D1051" s="120"/>
      <c r="E1051" s="7"/>
      <c r="F1051" s="7"/>
      <c r="G1051" s="219"/>
      <c r="H1051" s="7"/>
      <c r="I1051" s="7"/>
      <c r="J1051" s="9"/>
      <c r="K1051" s="843"/>
      <c r="L1051" s="441"/>
      <c r="M1051" s="441"/>
      <c r="N1051" s="441"/>
      <c r="O1051" s="441"/>
    </row>
    <row r="1052" spans="1:15" x14ac:dyDescent="0.2">
      <c r="A1052" s="163">
        <v>1037</v>
      </c>
      <c r="B1052" s="7"/>
      <c r="C1052" s="7"/>
      <c r="D1052" s="120"/>
      <c r="E1052" s="7"/>
      <c r="F1052" s="7"/>
      <c r="G1052" s="219"/>
      <c r="H1052" s="7"/>
      <c r="I1052" s="7"/>
      <c r="J1052" s="9"/>
      <c r="K1052" s="843"/>
      <c r="L1052" s="441"/>
      <c r="M1052" s="441"/>
      <c r="N1052" s="441"/>
      <c r="O1052" s="441"/>
    </row>
    <row r="1053" spans="1:15" x14ac:dyDescent="0.2">
      <c r="A1053" s="163">
        <v>1038</v>
      </c>
      <c r="B1053" s="7"/>
      <c r="C1053" s="7"/>
      <c r="D1053" s="120"/>
      <c r="E1053" s="7"/>
      <c r="F1053" s="7"/>
      <c r="G1053" s="219"/>
      <c r="H1053" s="7"/>
      <c r="I1053" s="7"/>
      <c r="J1053" s="9"/>
      <c r="K1053" s="843"/>
      <c r="L1053" s="441"/>
      <c r="M1053" s="441"/>
      <c r="N1053" s="441"/>
      <c r="O1053" s="441"/>
    </row>
    <row r="1054" spans="1:15" x14ac:dyDescent="0.2">
      <c r="A1054" s="163">
        <v>1039</v>
      </c>
      <c r="B1054" s="7"/>
      <c r="C1054" s="7"/>
      <c r="D1054" s="120"/>
      <c r="E1054" s="7"/>
      <c r="F1054" s="7"/>
      <c r="G1054" s="219"/>
      <c r="H1054" s="7"/>
      <c r="I1054" s="7"/>
      <c r="J1054" s="9"/>
      <c r="K1054" s="843"/>
      <c r="L1054" s="441"/>
      <c r="M1054" s="441"/>
      <c r="N1054" s="441"/>
      <c r="O1054" s="441"/>
    </row>
    <row r="1055" spans="1:15" x14ac:dyDescent="0.2">
      <c r="A1055" s="163">
        <v>1040</v>
      </c>
      <c r="B1055" s="7"/>
      <c r="C1055" s="7"/>
      <c r="D1055" s="120"/>
      <c r="E1055" s="7"/>
      <c r="F1055" s="7"/>
      <c r="G1055" s="219"/>
      <c r="H1055" s="7"/>
      <c r="I1055" s="7"/>
      <c r="J1055" s="9"/>
      <c r="K1055" s="843"/>
      <c r="L1055" s="441"/>
      <c r="M1055" s="441"/>
      <c r="N1055" s="441"/>
      <c r="O1055" s="441"/>
    </row>
    <row r="1056" spans="1:15" x14ac:dyDescent="0.2">
      <c r="A1056" s="163">
        <v>1041</v>
      </c>
      <c r="B1056" s="7"/>
      <c r="C1056" s="7"/>
      <c r="D1056" s="120"/>
      <c r="E1056" s="7"/>
      <c r="F1056" s="7"/>
      <c r="G1056" s="219"/>
      <c r="H1056" s="7"/>
      <c r="I1056" s="7"/>
      <c r="J1056" s="9"/>
      <c r="K1056" s="843"/>
      <c r="L1056" s="441"/>
      <c r="M1056" s="441"/>
      <c r="N1056" s="441"/>
      <c r="O1056" s="441"/>
    </row>
    <row r="1057" spans="1:15" x14ac:dyDescent="0.2">
      <c r="A1057" s="163">
        <v>1042</v>
      </c>
      <c r="B1057" s="7"/>
      <c r="C1057" s="7"/>
      <c r="D1057" s="120"/>
      <c r="E1057" s="7"/>
      <c r="F1057" s="7"/>
      <c r="G1057" s="219"/>
      <c r="H1057" s="7"/>
      <c r="I1057" s="7"/>
      <c r="J1057" s="9"/>
      <c r="K1057" s="843"/>
      <c r="L1057" s="441"/>
      <c r="M1057" s="441"/>
      <c r="N1057" s="441"/>
      <c r="O1057" s="441"/>
    </row>
    <row r="1058" spans="1:15" x14ac:dyDescent="0.2">
      <c r="A1058" s="163">
        <v>1043</v>
      </c>
      <c r="B1058" s="7"/>
      <c r="C1058" s="7"/>
      <c r="D1058" s="120"/>
      <c r="E1058" s="7"/>
      <c r="F1058" s="7"/>
      <c r="G1058" s="219"/>
      <c r="H1058" s="7"/>
      <c r="I1058" s="7"/>
      <c r="J1058" s="9"/>
      <c r="K1058" s="843"/>
      <c r="L1058" s="441"/>
      <c r="M1058" s="441"/>
      <c r="N1058" s="441"/>
      <c r="O1058" s="441"/>
    </row>
    <row r="1059" spans="1:15" x14ac:dyDescent="0.2">
      <c r="A1059" s="163">
        <v>1044</v>
      </c>
      <c r="B1059" s="7"/>
      <c r="C1059" s="7"/>
      <c r="D1059" s="120"/>
      <c r="E1059" s="7"/>
      <c r="F1059" s="7"/>
      <c r="G1059" s="219"/>
      <c r="H1059" s="7"/>
      <c r="I1059" s="7"/>
      <c r="J1059" s="9"/>
      <c r="K1059" s="843"/>
      <c r="L1059" s="441"/>
      <c r="M1059" s="441"/>
      <c r="N1059" s="441"/>
      <c r="O1059" s="441"/>
    </row>
    <row r="1060" spans="1:15" x14ac:dyDescent="0.2">
      <c r="A1060" s="163">
        <v>1045</v>
      </c>
      <c r="B1060" s="7"/>
      <c r="C1060" s="7"/>
      <c r="D1060" s="120"/>
      <c r="E1060" s="7"/>
      <c r="F1060" s="7"/>
      <c r="G1060" s="219"/>
      <c r="H1060" s="7"/>
      <c r="I1060" s="7"/>
      <c r="J1060" s="9"/>
      <c r="K1060" s="843"/>
      <c r="L1060" s="441"/>
      <c r="M1060" s="441"/>
      <c r="N1060" s="441"/>
      <c r="O1060" s="441"/>
    </row>
    <row r="1061" spans="1:15" x14ac:dyDescent="0.2">
      <c r="A1061" s="163">
        <v>1046</v>
      </c>
      <c r="B1061" s="7"/>
      <c r="C1061" s="7"/>
      <c r="D1061" s="120"/>
      <c r="E1061" s="7"/>
      <c r="F1061" s="7"/>
      <c r="G1061" s="219"/>
      <c r="H1061" s="7"/>
      <c r="I1061" s="7"/>
      <c r="J1061" s="9"/>
      <c r="K1061" s="843"/>
      <c r="L1061" s="441"/>
      <c r="M1061" s="441"/>
      <c r="N1061" s="441"/>
      <c r="O1061" s="441"/>
    </row>
    <row r="1062" spans="1:15" x14ac:dyDescent="0.2">
      <c r="A1062" s="163">
        <v>1047</v>
      </c>
      <c r="B1062" s="7"/>
      <c r="C1062" s="7"/>
      <c r="D1062" s="120"/>
      <c r="E1062" s="7"/>
      <c r="F1062" s="7"/>
      <c r="G1062" s="219"/>
      <c r="H1062" s="7"/>
      <c r="I1062" s="7"/>
      <c r="J1062" s="9"/>
      <c r="K1062" s="843"/>
      <c r="L1062" s="441"/>
      <c r="M1062" s="441"/>
      <c r="N1062" s="441"/>
      <c r="O1062" s="441"/>
    </row>
    <row r="1063" spans="1:15" x14ac:dyDescent="0.2">
      <c r="A1063" s="163">
        <v>1048</v>
      </c>
      <c r="B1063" s="7"/>
      <c r="C1063" s="7"/>
      <c r="D1063" s="120"/>
      <c r="E1063" s="7"/>
      <c r="F1063" s="7"/>
      <c r="G1063" s="219"/>
      <c r="H1063" s="7"/>
      <c r="I1063" s="7"/>
      <c r="J1063" s="9"/>
      <c r="K1063" s="843"/>
      <c r="L1063" s="441"/>
      <c r="M1063" s="441"/>
      <c r="N1063" s="441"/>
      <c r="O1063" s="441"/>
    </row>
    <row r="1064" spans="1:15" x14ac:dyDescent="0.2">
      <c r="A1064" s="163">
        <v>1049</v>
      </c>
      <c r="B1064" s="7"/>
      <c r="C1064" s="7"/>
      <c r="D1064" s="120"/>
      <c r="E1064" s="7"/>
      <c r="F1064" s="7"/>
      <c r="G1064" s="219"/>
      <c r="H1064" s="7"/>
      <c r="I1064" s="7"/>
      <c r="J1064" s="9"/>
      <c r="K1064" s="843"/>
      <c r="L1064" s="441"/>
      <c r="M1064" s="441"/>
      <c r="N1064" s="441"/>
      <c r="O1064" s="441"/>
    </row>
    <row r="1065" spans="1:15" x14ac:dyDescent="0.2">
      <c r="A1065" s="163">
        <v>1050</v>
      </c>
      <c r="B1065" s="7"/>
      <c r="C1065" s="7"/>
      <c r="D1065" s="120"/>
      <c r="E1065" s="7"/>
      <c r="F1065" s="7"/>
      <c r="G1065" s="219"/>
      <c r="H1065" s="7"/>
      <c r="I1065" s="7"/>
      <c r="J1065" s="9"/>
      <c r="K1065" s="843"/>
      <c r="L1065" s="441"/>
      <c r="M1065" s="441"/>
      <c r="N1065" s="441"/>
      <c r="O1065" s="441"/>
    </row>
    <row r="1066" spans="1:15" x14ac:dyDescent="0.2">
      <c r="A1066" s="163">
        <v>1051</v>
      </c>
      <c r="B1066" s="7"/>
      <c r="C1066" s="7"/>
      <c r="D1066" s="120"/>
      <c r="E1066" s="7"/>
      <c r="F1066" s="7"/>
      <c r="G1066" s="219"/>
      <c r="H1066" s="7"/>
      <c r="I1066" s="7"/>
      <c r="J1066" s="9"/>
      <c r="K1066" s="843"/>
      <c r="L1066" s="441"/>
      <c r="M1066" s="441"/>
      <c r="N1066" s="441"/>
      <c r="O1066" s="441"/>
    </row>
    <row r="1067" spans="1:15" x14ac:dyDescent="0.2">
      <c r="A1067" s="163">
        <v>1052</v>
      </c>
      <c r="B1067" s="7"/>
      <c r="C1067" s="7"/>
      <c r="D1067" s="120"/>
      <c r="E1067" s="7"/>
      <c r="F1067" s="7"/>
      <c r="G1067" s="219"/>
      <c r="H1067" s="7"/>
      <c r="I1067" s="7"/>
      <c r="J1067" s="9"/>
      <c r="K1067" s="843"/>
      <c r="L1067" s="441"/>
      <c r="M1067" s="441"/>
      <c r="N1067" s="441"/>
      <c r="O1067" s="441"/>
    </row>
    <row r="1068" spans="1:15" x14ac:dyDescent="0.2">
      <c r="A1068" s="163">
        <v>1053</v>
      </c>
      <c r="B1068" s="7"/>
      <c r="C1068" s="7"/>
      <c r="D1068" s="120"/>
      <c r="E1068" s="7"/>
      <c r="F1068" s="7"/>
      <c r="G1068" s="219"/>
      <c r="H1068" s="7"/>
      <c r="I1068" s="7"/>
      <c r="J1068" s="9"/>
      <c r="K1068" s="843"/>
      <c r="L1068" s="441"/>
      <c r="M1068" s="441"/>
      <c r="N1068" s="441"/>
      <c r="O1068" s="441"/>
    </row>
    <row r="1069" spans="1:15" x14ac:dyDescent="0.2">
      <c r="A1069" s="163">
        <v>1054</v>
      </c>
      <c r="B1069" s="7"/>
      <c r="C1069" s="7"/>
      <c r="D1069" s="120"/>
      <c r="E1069" s="7"/>
      <c r="F1069" s="7"/>
      <c r="G1069" s="219"/>
      <c r="H1069" s="7"/>
      <c r="I1069" s="7"/>
      <c r="J1069" s="9"/>
      <c r="K1069" s="843"/>
      <c r="L1069" s="441"/>
      <c r="M1069" s="441"/>
      <c r="N1069" s="441"/>
      <c r="O1069" s="441"/>
    </row>
    <row r="1070" spans="1:15" x14ac:dyDescent="0.2">
      <c r="A1070" s="163">
        <v>1055</v>
      </c>
      <c r="B1070" s="7"/>
      <c r="C1070" s="7"/>
      <c r="D1070" s="120"/>
      <c r="E1070" s="7"/>
      <c r="F1070" s="7"/>
      <c r="G1070" s="219"/>
      <c r="H1070" s="7"/>
      <c r="I1070" s="7"/>
      <c r="J1070" s="9"/>
      <c r="K1070" s="843"/>
      <c r="L1070" s="441"/>
      <c r="M1070" s="441"/>
      <c r="N1070" s="441"/>
      <c r="O1070" s="441"/>
    </row>
    <row r="1071" spans="1:15" x14ac:dyDescent="0.2">
      <c r="A1071" s="163">
        <v>1056</v>
      </c>
      <c r="B1071" s="7"/>
      <c r="C1071" s="7"/>
      <c r="D1071" s="120"/>
      <c r="E1071" s="7"/>
      <c r="F1071" s="7"/>
      <c r="G1071" s="219"/>
      <c r="H1071" s="7"/>
      <c r="I1071" s="7"/>
      <c r="J1071" s="9"/>
      <c r="K1071" s="843"/>
      <c r="L1071" s="441"/>
      <c r="M1071" s="441"/>
      <c r="N1071" s="441"/>
      <c r="O1071" s="441"/>
    </row>
    <row r="1072" spans="1:15" x14ac:dyDescent="0.2">
      <c r="A1072" s="163">
        <v>1057</v>
      </c>
      <c r="B1072" s="7"/>
      <c r="C1072" s="7"/>
      <c r="D1072" s="120"/>
      <c r="E1072" s="7"/>
      <c r="F1072" s="7"/>
      <c r="G1072" s="219"/>
      <c r="H1072" s="7"/>
      <c r="I1072" s="7"/>
      <c r="J1072" s="9"/>
      <c r="K1072" s="843"/>
      <c r="L1072" s="441"/>
      <c r="M1072" s="441"/>
      <c r="N1072" s="441"/>
      <c r="O1072" s="441"/>
    </row>
    <row r="1073" spans="1:15" x14ac:dyDescent="0.2">
      <c r="A1073" s="163">
        <v>1058</v>
      </c>
      <c r="B1073" s="7"/>
      <c r="C1073" s="7"/>
      <c r="D1073" s="120"/>
      <c r="E1073" s="7"/>
      <c r="F1073" s="7"/>
      <c r="G1073" s="219"/>
      <c r="H1073" s="7"/>
      <c r="I1073" s="7"/>
      <c r="J1073" s="9"/>
      <c r="K1073" s="843"/>
      <c r="L1073" s="441"/>
      <c r="M1073" s="441"/>
      <c r="N1073" s="441"/>
      <c r="O1073" s="441"/>
    </row>
    <row r="1074" spans="1:15" x14ac:dyDescent="0.2">
      <c r="A1074" s="163">
        <v>1059</v>
      </c>
      <c r="B1074" s="7"/>
      <c r="C1074" s="7"/>
      <c r="D1074" s="120"/>
      <c r="E1074" s="7"/>
      <c r="F1074" s="7"/>
      <c r="G1074" s="219"/>
      <c r="H1074" s="7"/>
      <c r="I1074" s="7"/>
      <c r="J1074" s="9"/>
      <c r="K1074" s="843"/>
      <c r="L1074" s="441"/>
      <c r="M1074" s="441"/>
      <c r="N1074" s="441"/>
      <c r="O1074" s="441"/>
    </row>
    <row r="1075" spans="1:15" x14ac:dyDescent="0.2">
      <c r="A1075" s="163">
        <v>1060</v>
      </c>
      <c r="B1075" s="7"/>
      <c r="C1075" s="7"/>
      <c r="D1075" s="120"/>
      <c r="E1075" s="7"/>
      <c r="F1075" s="7"/>
      <c r="G1075" s="219"/>
      <c r="H1075" s="7"/>
      <c r="I1075" s="7"/>
      <c r="J1075" s="9"/>
      <c r="K1075" s="843"/>
      <c r="L1075" s="441"/>
      <c r="M1075" s="441"/>
      <c r="N1075" s="441"/>
      <c r="O1075" s="441"/>
    </row>
    <row r="1076" spans="1:15" x14ac:dyDescent="0.2">
      <c r="A1076" s="163">
        <v>1061</v>
      </c>
      <c r="B1076" s="7"/>
      <c r="C1076" s="7"/>
      <c r="D1076" s="120"/>
      <c r="E1076" s="7"/>
      <c r="F1076" s="7"/>
      <c r="G1076" s="219"/>
      <c r="H1076" s="7"/>
      <c r="I1076" s="7"/>
      <c r="J1076" s="9"/>
      <c r="K1076" s="843"/>
      <c r="L1076" s="441"/>
      <c r="M1076" s="441"/>
      <c r="N1076" s="441"/>
      <c r="O1076" s="441"/>
    </row>
    <row r="1077" spans="1:15" x14ac:dyDescent="0.2">
      <c r="A1077" s="163">
        <v>1062</v>
      </c>
      <c r="B1077" s="7"/>
      <c r="C1077" s="7"/>
      <c r="D1077" s="120"/>
      <c r="E1077" s="7"/>
      <c r="F1077" s="7"/>
      <c r="G1077" s="219"/>
      <c r="H1077" s="7"/>
      <c r="I1077" s="7"/>
      <c r="J1077" s="9"/>
      <c r="K1077" s="843"/>
      <c r="L1077" s="441"/>
      <c r="M1077" s="441"/>
      <c r="N1077" s="441"/>
      <c r="O1077" s="441"/>
    </row>
    <row r="1078" spans="1:15" x14ac:dyDescent="0.2">
      <c r="A1078" s="163">
        <v>1063</v>
      </c>
      <c r="B1078" s="7"/>
      <c r="C1078" s="7"/>
      <c r="D1078" s="120"/>
      <c r="E1078" s="7"/>
      <c r="F1078" s="7"/>
      <c r="G1078" s="219"/>
      <c r="H1078" s="7"/>
      <c r="I1078" s="7"/>
      <c r="J1078" s="9"/>
      <c r="K1078" s="843"/>
      <c r="L1078" s="441"/>
      <c r="M1078" s="441"/>
      <c r="N1078" s="441"/>
      <c r="O1078" s="441"/>
    </row>
    <row r="1079" spans="1:15" x14ac:dyDescent="0.2">
      <c r="A1079" s="163">
        <v>1064</v>
      </c>
      <c r="B1079" s="7"/>
      <c r="C1079" s="7"/>
      <c r="D1079" s="120"/>
      <c r="E1079" s="7"/>
      <c r="F1079" s="7"/>
      <c r="G1079" s="219"/>
      <c r="H1079" s="7"/>
      <c r="I1079" s="7"/>
      <c r="J1079" s="9"/>
      <c r="K1079" s="843"/>
      <c r="L1079" s="441"/>
      <c r="M1079" s="441"/>
      <c r="N1079" s="441"/>
      <c r="O1079" s="441"/>
    </row>
    <row r="1080" spans="1:15" x14ac:dyDescent="0.2">
      <c r="A1080" s="163">
        <v>1065</v>
      </c>
      <c r="B1080" s="7"/>
      <c r="C1080" s="7"/>
      <c r="D1080" s="120"/>
      <c r="E1080" s="7"/>
      <c r="F1080" s="7"/>
      <c r="G1080" s="219"/>
      <c r="H1080" s="7"/>
      <c r="I1080" s="7"/>
      <c r="J1080" s="9"/>
      <c r="K1080" s="843"/>
      <c r="L1080" s="441"/>
      <c r="M1080" s="441"/>
      <c r="N1080" s="441"/>
      <c r="O1080" s="441"/>
    </row>
    <row r="1081" spans="1:15" x14ac:dyDescent="0.2">
      <c r="A1081" s="163">
        <v>1066</v>
      </c>
      <c r="B1081" s="7"/>
      <c r="C1081" s="7"/>
      <c r="D1081" s="120"/>
      <c r="E1081" s="7"/>
      <c r="F1081" s="7"/>
      <c r="G1081" s="219"/>
      <c r="H1081" s="7"/>
      <c r="I1081" s="7"/>
      <c r="J1081" s="9"/>
      <c r="K1081" s="843"/>
      <c r="L1081" s="441"/>
      <c r="M1081" s="441"/>
      <c r="N1081" s="441"/>
      <c r="O1081" s="441"/>
    </row>
    <row r="1082" spans="1:15" x14ac:dyDescent="0.2">
      <c r="A1082" s="163">
        <v>1067</v>
      </c>
      <c r="B1082" s="7"/>
      <c r="C1082" s="7"/>
      <c r="D1082" s="120"/>
      <c r="E1082" s="7"/>
      <c r="F1082" s="7"/>
      <c r="G1082" s="219"/>
      <c r="H1082" s="7"/>
      <c r="I1082" s="7"/>
      <c r="J1082" s="9"/>
      <c r="K1082" s="843"/>
      <c r="L1082" s="441"/>
      <c r="M1082" s="441"/>
      <c r="N1082" s="441"/>
      <c r="O1082" s="441"/>
    </row>
    <row r="1083" spans="1:15" x14ac:dyDescent="0.2">
      <c r="A1083" s="163">
        <v>1068</v>
      </c>
      <c r="B1083" s="7"/>
      <c r="C1083" s="7"/>
      <c r="D1083" s="120"/>
      <c r="E1083" s="7"/>
      <c r="F1083" s="7"/>
      <c r="G1083" s="219"/>
      <c r="H1083" s="7"/>
      <c r="I1083" s="7"/>
      <c r="J1083" s="9"/>
      <c r="K1083" s="843"/>
      <c r="L1083" s="441"/>
      <c r="M1083" s="441"/>
      <c r="N1083" s="441"/>
      <c r="O1083" s="441"/>
    </row>
    <row r="1084" spans="1:15" x14ac:dyDescent="0.2">
      <c r="A1084" s="163">
        <v>1069</v>
      </c>
      <c r="B1084" s="7"/>
      <c r="C1084" s="7"/>
      <c r="D1084" s="120"/>
      <c r="E1084" s="7"/>
      <c r="F1084" s="7"/>
      <c r="G1084" s="219"/>
      <c r="H1084" s="7"/>
      <c r="I1084" s="7"/>
      <c r="J1084" s="9"/>
      <c r="K1084" s="843"/>
      <c r="L1084" s="441"/>
      <c r="M1084" s="441"/>
      <c r="N1084" s="441"/>
      <c r="O1084" s="441"/>
    </row>
    <row r="1085" spans="1:15" x14ac:dyDescent="0.2">
      <c r="A1085" s="163">
        <v>1070</v>
      </c>
      <c r="B1085" s="7"/>
      <c r="C1085" s="7"/>
      <c r="D1085" s="120"/>
      <c r="E1085" s="7"/>
      <c r="F1085" s="7"/>
      <c r="G1085" s="219"/>
      <c r="H1085" s="7"/>
      <c r="I1085" s="7"/>
      <c r="J1085" s="9"/>
      <c r="K1085" s="843"/>
      <c r="L1085" s="441"/>
      <c r="M1085" s="441"/>
      <c r="N1085" s="441"/>
      <c r="O1085" s="441"/>
    </row>
    <row r="1086" spans="1:15" x14ac:dyDescent="0.2">
      <c r="A1086" s="163">
        <v>1071</v>
      </c>
      <c r="B1086" s="7"/>
      <c r="C1086" s="7"/>
      <c r="D1086" s="120"/>
      <c r="E1086" s="7"/>
      <c r="F1086" s="7"/>
      <c r="G1086" s="219"/>
      <c r="H1086" s="7"/>
      <c r="I1086" s="7"/>
      <c r="J1086" s="9"/>
      <c r="K1086" s="843"/>
      <c r="L1086" s="441"/>
      <c r="M1086" s="441"/>
      <c r="N1086" s="441"/>
      <c r="O1086" s="441"/>
    </row>
    <row r="1087" spans="1:15" x14ac:dyDescent="0.2">
      <c r="A1087" s="163">
        <v>1072</v>
      </c>
      <c r="B1087" s="7"/>
      <c r="C1087" s="7"/>
      <c r="D1087" s="120"/>
      <c r="E1087" s="7"/>
      <c r="F1087" s="7"/>
      <c r="G1087" s="219"/>
      <c r="H1087" s="7"/>
      <c r="I1087" s="7"/>
      <c r="J1087" s="9"/>
      <c r="K1087" s="843"/>
      <c r="L1087" s="441"/>
      <c r="M1087" s="441"/>
      <c r="N1087" s="441"/>
      <c r="O1087" s="441"/>
    </row>
    <row r="1088" spans="1:15" x14ac:dyDescent="0.2">
      <c r="A1088" s="163">
        <v>1073</v>
      </c>
      <c r="B1088" s="7"/>
      <c r="C1088" s="7"/>
      <c r="D1088" s="120"/>
      <c r="E1088" s="7"/>
      <c r="F1088" s="7"/>
      <c r="G1088" s="219"/>
      <c r="H1088" s="7"/>
      <c r="I1088" s="7"/>
      <c r="J1088" s="9"/>
      <c r="K1088" s="843"/>
      <c r="L1088" s="441"/>
      <c r="M1088" s="441"/>
      <c r="N1088" s="441"/>
      <c r="O1088" s="441"/>
    </row>
    <row r="1089" spans="1:15" x14ac:dyDescent="0.2">
      <c r="A1089" s="163">
        <v>1074</v>
      </c>
      <c r="B1089" s="7"/>
      <c r="C1089" s="7"/>
      <c r="D1089" s="120"/>
      <c r="E1089" s="7"/>
      <c r="F1089" s="7"/>
      <c r="G1089" s="219"/>
      <c r="H1089" s="7"/>
      <c r="I1089" s="7"/>
      <c r="J1089" s="9"/>
      <c r="K1089" s="843"/>
      <c r="L1089" s="441"/>
      <c r="M1089" s="441"/>
      <c r="N1089" s="441"/>
      <c r="O1089" s="441"/>
    </row>
    <row r="1090" spans="1:15" x14ac:dyDescent="0.2">
      <c r="A1090" s="163">
        <v>1075</v>
      </c>
      <c r="B1090" s="7"/>
      <c r="C1090" s="7"/>
      <c r="D1090" s="120"/>
      <c r="E1090" s="7"/>
      <c r="F1090" s="7"/>
      <c r="G1090" s="219"/>
      <c r="H1090" s="7"/>
      <c r="I1090" s="7"/>
      <c r="J1090" s="9"/>
      <c r="K1090" s="843"/>
      <c r="L1090" s="441"/>
      <c r="M1090" s="441"/>
      <c r="N1090" s="441"/>
      <c r="O1090" s="441"/>
    </row>
    <row r="1091" spans="1:15" x14ac:dyDescent="0.2">
      <c r="A1091" s="163">
        <v>1076</v>
      </c>
      <c r="B1091" s="7"/>
      <c r="C1091" s="7"/>
      <c r="D1091" s="120"/>
      <c r="E1091" s="7"/>
      <c r="F1091" s="7"/>
      <c r="G1091" s="219"/>
      <c r="H1091" s="7"/>
      <c r="I1091" s="7"/>
      <c r="J1091" s="9"/>
      <c r="K1091" s="843"/>
      <c r="L1091" s="441"/>
      <c r="M1091" s="441"/>
      <c r="N1091" s="441"/>
      <c r="O1091" s="441"/>
    </row>
    <row r="1092" spans="1:15" x14ac:dyDescent="0.2">
      <c r="A1092" s="163">
        <v>1077</v>
      </c>
      <c r="B1092" s="7"/>
      <c r="C1092" s="7"/>
      <c r="D1092" s="120"/>
      <c r="E1092" s="7"/>
      <c r="F1092" s="7"/>
      <c r="G1092" s="219"/>
      <c r="H1092" s="7"/>
      <c r="I1092" s="7"/>
      <c r="J1092" s="9"/>
      <c r="K1092" s="843"/>
      <c r="L1092" s="441"/>
      <c r="M1092" s="441"/>
      <c r="N1092" s="441"/>
      <c r="O1092" s="441"/>
    </row>
    <row r="1093" spans="1:15" x14ac:dyDescent="0.2">
      <c r="A1093" s="163">
        <v>1078</v>
      </c>
      <c r="B1093" s="7"/>
      <c r="C1093" s="7"/>
      <c r="D1093" s="120"/>
      <c r="E1093" s="7"/>
      <c r="F1093" s="7"/>
      <c r="G1093" s="219"/>
      <c r="H1093" s="7"/>
      <c r="I1093" s="7"/>
      <c r="J1093" s="9"/>
      <c r="K1093" s="843"/>
      <c r="L1093" s="441"/>
      <c r="M1093" s="441"/>
      <c r="N1093" s="441"/>
      <c r="O1093" s="441"/>
    </row>
    <row r="1094" spans="1:15" x14ac:dyDescent="0.2">
      <c r="A1094" s="163">
        <v>1079</v>
      </c>
      <c r="B1094" s="7"/>
      <c r="C1094" s="7"/>
      <c r="D1094" s="120"/>
      <c r="E1094" s="7"/>
      <c r="F1094" s="7"/>
      <c r="G1094" s="219"/>
      <c r="H1094" s="7"/>
      <c r="I1094" s="7"/>
      <c r="J1094" s="9"/>
      <c r="K1094" s="843"/>
      <c r="L1094" s="441"/>
      <c r="M1094" s="441"/>
      <c r="N1094" s="441"/>
      <c r="O1094" s="441"/>
    </row>
    <row r="1095" spans="1:15" x14ac:dyDescent="0.2">
      <c r="A1095" s="163">
        <v>1080</v>
      </c>
      <c r="B1095" s="7"/>
      <c r="C1095" s="7"/>
      <c r="D1095" s="120"/>
      <c r="E1095" s="7"/>
      <c r="F1095" s="7"/>
      <c r="G1095" s="219"/>
      <c r="H1095" s="7"/>
      <c r="I1095" s="7"/>
      <c r="J1095" s="9"/>
      <c r="K1095" s="843"/>
      <c r="L1095" s="441"/>
      <c r="M1095" s="441"/>
      <c r="N1095" s="441"/>
      <c r="O1095" s="441"/>
    </row>
    <row r="1096" spans="1:15" x14ac:dyDescent="0.2">
      <c r="A1096" s="163">
        <v>1081</v>
      </c>
      <c r="B1096" s="7"/>
      <c r="C1096" s="7"/>
      <c r="D1096" s="120"/>
      <c r="E1096" s="7"/>
      <c r="F1096" s="7"/>
      <c r="G1096" s="219"/>
      <c r="H1096" s="7"/>
      <c r="I1096" s="7"/>
      <c r="J1096" s="9"/>
      <c r="K1096" s="843"/>
      <c r="L1096" s="441"/>
      <c r="M1096" s="441"/>
      <c r="N1096" s="441"/>
      <c r="O1096" s="441"/>
    </row>
    <row r="1097" spans="1:15" x14ac:dyDescent="0.2">
      <c r="A1097" s="163">
        <v>1082</v>
      </c>
      <c r="B1097" s="7"/>
      <c r="C1097" s="7"/>
      <c r="D1097" s="120"/>
      <c r="E1097" s="7"/>
      <c r="F1097" s="7"/>
      <c r="G1097" s="219"/>
      <c r="H1097" s="7"/>
      <c r="I1097" s="7"/>
      <c r="J1097" s="9"/>
      <c r="K1097" s="843"/>
      <c r="L1097" s="441"/>
      <c r="M1097" s="441"/>
      <c r="N1097" s="441"/>
      <c r="O1097" s="441"/>
    </row>
    <row r="1098" spans="1:15" x14ac:dyDescent="0.2">
      <c r="A1098" s="163">
        <v>1083</v>
      </c>
      <c r="B1098" s="7"/>
      <c r="C1098" s="7"/>
      <c r="D1098" s="120"/>
      <c r="E1098" s="7"/>
      <c r="F1098" s="7"/>
      <c r="G1098" s="219"/>
      <c r="H1098" s="7"/>
      <c r="I1098" s="7"/>
      <c r="J1098" s="9"/>
      <c r="K1098" s="843"/>
      <c r="L1098" s="441"/>
      <c r="M1098" s="441"/>
      <c r="N1098" s="441"/>
      <c r="O1098" s="441"/>
    </row>
    <row r="1099" spans="1:15" x14ac:dyDescent="0.2">
      <c r="A1099" s="163">
        <v>1084</v>
      </c>
      <c r="B1099" s="7"/>
      <c r="C1099" s="7"/>
      <c r="D1099" s="120"/>
      <c r="E1099" s="7"/>
      <c r="F1099" s="7"/>
      <c r="G1099" s="219"/>
      <c r="H1099" s="7"/>
      <c r="I1099" s="7"/>
      <c r="J1099" s="9"/>
      <c r="K1099" s="843"/>
      <c r="L1099" s="441"/>
      <c r="M1099" s="441"/>
      <c r="N1099" s="441"/>
      <c r="O1099" s="441"/>
    </row>
    <row r="1100" spans="1:15" x14ac:dyDescent="0.2">
      <c r="A1100" s="163">
        <v>1085</v>
      </c>
      <c r="B1100" s="7"/>
      <c r="C1100" s="7"/>
      <c r="D1100" s="120"/>
      <c r="E1100" s="7"/>
      <c r="F1100" s="7"/>
      <c r="G1100" s="219"/>
      <c r="H1100" s="7"/>
      <c r="I1100" s="7"/>
      <c r="J1100" s="9"/>
      <c r="K1100" s="843"/>
    </row>
    <row r="1101" spans="1:15" x14ac:dyDescent="0.2">
      <c r="A1101" s="163">
        <v>1086</v>
      </c>
      <c r="B1101" s="7"/>
      <c r="C1101" s="7"/>
      <c r="D1101" s="120"/>
      <c r="E1101" s="7"/>
      <c r="F1101" s="7"/>
      <c r="G1101" s="219"/>
      <c r="H1101" s="7"/>
      <c r="I1101" s="7"/>
      <c r="J1101" s="9"/>
      <c r="K1101" s="843"/>
    </row>
    <row r="1102" spans="1:15" x14ac:dyDescent="0.2">
      <c r="A1102" s="163">
        <v>1087</v>
      </c>
      <c r="B1102" s="7"/>
      <c r="C1102" s="7"/>
      <c r="D1102" s="120"/>
      <c r="E1102" s="7"/>
      <c r="F1102" s="7"/>
      <c r="G1102" s="219"/>
      <c r="H1102" s="7"/>
      <c r="I1102" s="7"/>
      <c r="J1102" s="9"/>
      <c r="K1102" s="843"/>
    </row>
    <row r="1103" spans="1:15" x14ac:dyDescent="0.2">
      <c r="A1103" s="163">
        <v>1088</v>
      </c>
      <c r="B1103" s="7"/>
      <c r="C1103" s="7"/>
      <c r="D1103" s="120"/>
      <c r="E1103" s="7"/>
      <c r="F1103" s="7"/>
      <c r="G1103" s="219"/>
      <c r="H1103" s="7"/>
      <c r="I1103" s="7"/>
      <c r="J1103" s="9"/>
      <c r="K1103" s="843"/>
    </row>
    <row r="1104" spans="1:15" x14ac:dyDescent="0.2">
      <c r="A1104" s="163">
        <v>1089</v>
      </c>
      <c r="B1104" s="7"/>
      <c r="C1104" s="7"/>
      <c r="D1104" s="120"/>
      <c r="E1104" s="7"/>
      <c r="F1104" s="7"/>
      <c r="G1104" s="219"/>
      <c r="H1104" s="7"/>
      <c r="I1104" s="7"/>
      <c r="J1104" s="9"/>
      <c r="K1104" s="843"/>
    </row>
    <row r="1105" spans="1:11" x14ac:dyDescent="0.2">
      <c r="A1105" s="163">
        <v>1090</v>
      </c>
      <c r="B1105" s="7"/>
      <c r="C1105" s="7"/>
      <c r="D1105" s="120"/>
      <c r="E1105" s="7"/>
      <c r="F1105" s="7"/>
      <c r="G1105" s="219"/>
      <c r="H1105" s="7"/>
      <c r="I1105" s="7"/>
      <c r="J1105" s="9"/>
      <c r="K1105" s="843"/>
    </row>
    <row r="1106" spans="1:11" x14ac:dyDescent="0.2">
      <c r="A1106" s="163">
        <v>1091</v>
      </c>
      <c r="B1106" s="7"/>
      <c r="C1106" s="7"/>
      <c r="D1106" s="120"/>
      <c r="E1106" s="7"/>
      <c r="F1106" s="7"/>
      <c r="G1106" s="219"/>
      <c r="H1106" s="7"/>
      <c r="I1106" s="7"/>
      <c r="J1106" s="9"/>
      <c r="K1106" s="843"/>
    </row>
    <row r="1107" spans="1:11" x14ac:dyDescent="0.2">
      <c r="A1107" s="163">
        <v>1092</v>
      </c>
      <c r="B1107" s="7"/>
      <c r="C1107" s="7"/>
      <c r="D1107" s="120"/>
      <c r="E1107" s="7"/>
      <c r="F1107" s="7"/>
      <c r="G1107" s="219"/>
      <c r="H1107" s="7"/>
      <c r="I1107" s="7"/>
      <c r="J1107" s="9"/>
      <c r="K1107" s="843"/>
    </row>
    <row r="1108" spans="1:11" x14ac:dyDescent="0.2">
      <c r="A1108" s="163">
        <v>1093</v>
      </c>
      <c r="B1108" s="7"/>
      <c r="C1108" s="7"/>
      <c r="D1108" s="120"/>
      <c r="E1108" s="7"/>
      <c r="F1108" s="7"/>
      <c r="G1108" s="219"/>
      <c r="H1108" s="7"/>
      <c r="I1108" s="7"/>
      <c r="J1108" s="9"/>
      <c r="K1108" s="843"/>
    </row>
    <row r="1109" spans="1:11" x14ac:dyDescent="0.2">
      <c r="A1109" s="163">
        <v>1094</v>
      </c>
      <c r="B1109" s="7"/>
      <c r="C1109" s="7"/>
      <c r="D1109" s="120"/>
      <c r="E1109" s="7"/>
      <c r="F1109" s="7"/>
      <c r="G1109" s="219"/>
      <c r="H1109" s="7"/>
      <c r="I1109" s="7"/>
      <c r="J1109" s="9"/>
      <c r="K1109" s="843"/>
    </row>
    <row r="1110" spans="1:11" x14ac:dyDescent="0.2">
      <c r="A1110" s="163">
        <v>1095</v>
      </c>
      <c r="B1110" s="7"/>
      <c r="C1110" s="7"/>
      <c r="D1110" s="120"/>
      <c r="E1110" s="7"/>
      <c r="F1110" s="7"/>
      <c r="G1110" s="219"/>
      <c r="H1110" s="7"/>
      <c r="I1110" s="7"/>
      <c r="J1110" s="9"/>
      <c r="K1110" s="843"/>
    </row>
    <row r="1111" spans="1:11" x14ac:dyDescent="0.2">
      <c r="A1111" s="163">
        <v>1096</v>
      </c>
      <c r="B1111" s="7"/>
      <c r="C1111" s="7"/>
      <c r="D1111" s="120"/>
      <c r="E1111" s="7"/>
      <c r="F1111" s="7"/>
      <c r="G1111" s="219"/>
      <c r="H1111" s="7"/>
      <c r="I1111" s="7"/>
      <c r="J1111" s="9"/>
      <c r="K1111" s="843"/>
    </row>
    <row r="1112" spans="1:11" x14ac:dyDescent="0.2">
      <c r="A1112" s="163">
        <v>1097</v>
      </c>
      <c r="B1112" s="7"/>
      <c r="C1112" s="7"/>
      <c r="D1112" s="120"/>
      <c r="E1112" s="7"/>
      <c r="F1112" s="7"/>
      <c r="G1112" s="219"/>
      <c r="H1112" s="7"/>
      <c r="I1112" s="7"/>
      <c r="J1112" s="9"/>
      <c r="K1112" s="843"/>
    </row>
    <row r="1113" spans="1:11" x14ac:dyDescent="0.2">
      <c r="A1113" s="163">
        <v>1098</v>
      </c>
      <c r="B1113" s="7"/>
      <c r="C1113" s="7"/>
      <c r="D1113" s="120"/>
      <c r="E1113" s="7"/>
      <c r="F1113" s="7"/>
      <c r="G1113" s="219"/>
      <c r="H1113" s="7"/>
      <c r="I1113" s="7"/>
      <c r="J1113" s="9"/>
      <c r="K1113" s="843"/>
    </row>
    <row r="1114" spans="1:11" x14ac:dyDescent="0.2">
      <c r="A1114" s="163">
        <v>1099</v>
      </c>
      <c r="B1114" s="7"/>
      <c r="C1114" s="7"/>
      <c r="D1114" s="120"/>
      <c r="E1114" s="7"/>
      <c r="F1114" s="7"/>
      <c r="G1114" s="219"/>
      <c r="H1114" s="7"/>
      <c r="I1114" s="7"/>
      <c r="J1114" s="9"/>
      <c r="K1114" s="843"/>
    </row>
    <row r="1115" spans="1:11" x14ac:dyDescent="0.2">
      <c r="A1115" s="163">
        <v>1100</v>
      </c>
      <c r="B1115" s="7"/>
      <c r="C1115" s="7"/>
      <c r="D1115" s="120"/>
      <c r="E1115" s="7"/>
      <c r="F1115" s="7"/>
      <c r="G1115" s="219"/>
      <c r="H1115" s="7"/>
      <c r="I1115" s="7"/>
      <c r="J1115" s="9"/>
      <c r="K1115" s="843"/>
    </row>
    <row r="1116" spans="1:11" x14ac:dyDescent="0.2">
      <c r="A1116" s="163">
        <v>1101</v>
      </c>
      <c r="B1116" s="7"/>
      <c r="C1116" s="7"/>
      <c r="D1116" s="120"/>
      <c r="E1116" s="7"/>
      <c r="F1116" s="7"/>
      <c r="G1116" s="219"/>
      <c r="H1116" s="7"/>
      <c r="I1116" s="7"/>
      <c r="J1116" s="9"/>
      <c r="K1116" s="843"/>
    </row>
    <row r="1117" spans="1:11" x14ac:dyDescent="0.2">
      <c r="A1117" s="163">
        <v>1102</v>
      </c>
      <c r="B1117" s="7"/>
      <c r="C1117" s="7"/>
      <c r="D1117" s="120"/>
      <c r="E1117" s="7"/>
      <c r="F1117" s="7"/>
      <c r="G1117" s="219"/>
      <c r="H1117" s="7"/>
      <c r="I1117" s="7"/>
      <c r="J1117" s="9"/>
      <c r="K1117" s="843"/>
    </row>
    <row r="1118" spans="1:11" x14ac:dyDescent="0.2">
      <c r="A1118" s="163">
        <v>1103</v>
      </c>
      <c r="B1118" s="7"/>
      <c r="C1118" s="7"/>
      <c r="D1118" s="120"/>
      <c r="E1118" s="7"/>
      <c r="F1118" s="7"/>
      <c r="G1118" s="219"/>
      <c r="H1118" s="7"/>
      <c r="I1118" s="7"/>
      <c r="J1118" s="9"/>
      <c r="K1118" s="843"/>
    </row>
    <row r="1119" spans="1:11" x14ac:dyDescent="0.2">
      <c r="A1119" s="163">
        <v>1104</v>
      </c>
      <c r="B1119" s="7"/>
      <c r="C1119" s="7"/>
      <c r="D1119" s="120"/>
      <c r="E1119" s="7"/>
      <c r="F1119" s="7"/>
      <c r="G1119" s="219"/>
      <c r="H1119" s="7"/>
      <c r="I1119" s="7"/>
      <c r="J1119" s="9"/>
      <c r="K1119" s="843"/>
    </row>
    <row r="1120" spans="1:11" x14ac:dyDescent="0.2">
      <c r="A1120" s="163">
        <v>1105</v>
      </c>
      <c r="B1120" s="7"/>
      <c r="C1120" s="7"/>
      <c r="D1120" s="120"/>
      <c r="E1120" s="7"/>
      <c r="F1120" s="7"/>
      <c r="G1120" s="219"/>
      <c r="H1120" s="7"/>
      <c r="I1120" s="7"/>
      <c r="J1120" s="9"/>
      <c r="K1120" s="843"/>
    </row>
    <row r="1121" spans="1:11" x14ac:dyDescent="0.2">
      <c r="A1121" s="163">
        <v>1106</v>
      </c>
      <c r="B1121" s="7"/>
      <c r="C1121" s="7"/>
      <c r="D1121" s="120"/>
      <c r="E1121" s="7"/>
      <c r="F1121" s="7"/>
      <c r="G1121" s="219"/>
      <c r="H1121" s="7"/>
      <c r="I1121" s="7"/>
      <c r="J1121" s="9"/>
      <c r="K1121" s="843"/>
    </row>
    <row r="1122" spans="1:11" x14ac:dyDescent="0.2">
      <c r="A1122" s="163">
        <v>1107</v>
      </c>
      <c r="B1122" s="7"/>
      <c r="C1122" s="7"/>
      <c r="D1122" s="120"/>
      <c r="E1122" s="7"/>
      <c r="F1122" s="7"/>
      <c r="G1122" s="219"/>
      <c r="H1122" s="7"/>
      <c r="I1122" s="7"/>
      <c r="J1122" s="9"/>
      <c r="K1122" s="843"/>
    </row>
    <row r="1123" spans="1:11" x14ac:dyDescent="0.2">
      <c r="A1123" s="163">
        <v>1108</v>
      </c>
      <c r="B1123" s="7"/>
      <c r="C1123" s="7"/>
      <c r="D1123" s="120"/>
      <c r="E1123" s="7"/>
      <c r="F1123" s="7"/>
      <c r="G1123" s="219"/>
      <c r="H1123" s="7"/>
      <c r="I1123" s="7"/>
      <c r="J1123" s="9"/>
      <c r="K1123" s="843"/>
    </row>
    <row r="1124" spans="1:11" x14ac:dyDescent="0.2">
      <c r="A1124" s="163">
        <v>1109</v>
      </c>
      <c r="B1124" s="7"/>
      <c r="C1124" s="7"/>
      <c r="D1124" s="120"/>
      <c r="E1124" s="7"/>
      <c r="F1124" s="7"/>
      <c r="G1124" s="219"/>
      <c r="H1124" s="7"/>
      <c r="I1124" s="7"/>
      <c r="J1124" s="9"/>
      <c r="K1124" s="843"/>
    </row>
    <row r="1125" spans="1:11" x14ac:dyDescent="0.2">
      <c r="A1125" s="163">
        <v>1110</v>
      </c>
      <c r="B1125" s="7"/>
      <c r="C1125" s="7"/>
      <c r="D1125" s="120"/>
      <c r="E1125" s="7"/>
      <c r="F1125" s="7"/>
      <c r="G1125" s="219"/>
      <c r="H1125" s="7"/>
      <c r="I1125" s="7"/>
      <c r="J1125" s="9"/>
      <c r="K1125" s="843"/>
    </row>
    <row r="1126" spans="1:11" x14ac:dyDescent="0.2">
      <c r="A1126" s="163">
        <v>1111</v>
      </c>
      <c r="B1126" s="7"/>
      <c r="C1126" s="7"/>
      <c r="D1126" s="120"/>
      <c r="E1126" s="7"/>
      <c r="F1126" s="7"/>
      <c r="G1126" s="219"/>
      <c r="H1126" s="7"/>
      <c r="I1126" s="7"/>
      <c r="J1126" s="9"/>
      <c r="K1126" s="843"/>
    </row>
    <row r="1127" spans="1:11" x14ac:dyDescent="0.2">
      <c r="A1127" s="163">
        <v>1112</v>
      </c>
      <c r="B1127" s="7"/>
      <c r="C1127" s="7"/>
      <c r="D1127" s="120"/>
      <c r="E1127" s="7"/>
      <c r="F1127" s="7"/>
      <c r="G1127" s="219"/>
      <c r="H1127" s="7"/>
      <c r="I1127" s="7"/>
      <c r="J1127" s="9"/>
      <c r="K1127" s="843"/>
    </row>
    <row r="1128" spans="1:11" x14ac:dyDescent="0.2">
      <c r="A1128" s="163">
        <v>1113</v>
      </c>
      <c r="B1128" s="7"/>
      <c r="C1128" s="7"/>
      <c r="D1128" s="120"/>
      <c r="E1128" s="7"/>
      <c r="F1128" s="7"/>
      <c r="G1128" s="219"/>
      <c r="H1128" s="7"/>
      <c r="I1128" s="7"/>
      <c r="J1128" s="9"/>
      <c r="K1128" s="843"/>
    </row>
    <row r="1129" spans="1:11" x14ac:dyDescent="0.2">
      <c r="A1129" s="163">
        <v>1114</v>
      </c>
      <c r="B1129" s="7"/>
      <c r="C1129" s="7"/>
      <c r="D1129" s="120"/>
      <c r="E1129" s="7"/>
      <c r="F1129" s="7"/>
      <c r="G1129" s="219"/>
      <c r="H1129" s="7"/>
      <c r="I1129" s="7"/>
      <c r="J1129" s="9"/>
      <c r="K1129" s="843"/>
    </row>
    <row r="1130" spans="1:11" x14ac:dyDescent="0.2">
      <c r="A1130" s="163">
        <v>1115</v>
      </c>
      <c r="B1130" s="7"/>
      <c r="C1130" s="7"/>
      <c r="D1130" s="120"/>
      <c r="E1130" s="7"/>
      <c r="F1130" s="7"/>
      <c r="G1130" s="219"/>
      <c r="H1130" s="7"/>
      <c r="I1130" s="7"/>
      <c r="J1130" s="9"/>
      <c r="K1130" s="843"/>
    </row>
    <row r="1131" spans="1:11" x14ac:dyDescent="0.2">
      <c r="A1131" s="163">
        <v>1116</v>
      </c>
      <c r="B1131" s="7"/>
      <c r="C1131" s="7"/>
      <c r="D1131" s="120"/>
      <c r="E1131" s="7"/>
      <c r="F1131" s="7"/>
      <c r="G1131" s="219"/>
      <c r="H1131" s="7"/>
      <c r="I1131" s="7"/>
      <c r="J1131" s="9"/>
      <c r="K1131" s="843"/>
    </row>
    <row r="1132" spans="1:11" x14ac:dyDescent="0.2">
      <c r="A1132" s="163">
        <v>1117</v>
      </c>
      <c r="B1132" s="7"/>
      <c r="C1132" s="7"/>
      <c r="D1132" s="120"/>
      <c r="E1132" s="7"/>
      <c r="F1132" s="7"/>
      <c r="G1132" s="219"/>
      <c r="H1132" s="7"/>
      <c r="I1132" s="7"/>
      <c r="J1132" s="9"/>
      <c r="K1132" s="843"/>
    </row>
    <row r="1133" spans="1:11" x14ac:dyDescent="0.2">
      <c r="A1133" s="163">
        <v>1118</v>
      </c>
      <c r="B1133" s="7"/>
      <c r="C1133" s="7"/>
      <c r="D1133" s="120"/>
      <c r="E1133" s="7"/>
      <c r="F1133" s="7"/>
      <c r="G1133" s="219"/>
      <c r="H1133" s="7"/>
      <c r="I1133" s="7"/>
      <c r="J1133" s="9"/>
      <c r="K1133" s="843"/>
    </row>
    <row r="1134" spans="1:11" x14ac:dyDescent="0.2">
      <c r="A1134" s="163">
        <v>1119</v>
      </c>
      <c r="B1134" s="7"/>
      <c r="C1134" s="7"/>
      <c r="D1134" s="120"/>
      <c r="E1134" s="7"/>
      <c r="F1134" s="7"/>
      <c r="G1134" s="219"/>
      <c r="H1134" s="7"/>
      <c r="I1134" s="7"/>
      <c r="J1134" s="9"/>
      <c r="K1134" s="843"/>
    </row>
    <row r="1135" spans="1:11" x14ac:dyDescent="0.2">
      <c r="A1135" s="163">
        <v>1120</v>
      </c>
      <c r="B1135" s="7"/>
      <c r="C1135" s="7"/>
      <c r="D1135" s="120"/>
      <c r="E1135" s="7"/>
      <c r="F1135" s="7"/>
      <c r="G1135" s="219"/>
      <c r="H1135" s="7"/>
      <c r="I1135" s="7"/>
      <c r="J1135" s="9"/>
      <c r="K1135" s="843"/>
    </row>
    <row r="1136" spans="1:11" x14ac:dyDescent="0.2">
      <c r="A1136" s="163">
        <v>1121</v>
      </c>
      <c r="B1136" s="7"/>
      <c r="C1136" s="7"/>
      <c r="D1136" s="120"/>
      <c r="E1136" s="7"/>
      <c r="F1136" s="7"/>
      <c r="G1136" s="219"/>
      <c r="H1136" s="7"/>
      <c r="I1136" s="7"/>
      <c r="J1136" s="9"/>
      <c r="K1136" s="843"/>
    </row>
    <row r="1137" spans="1:11" x14ac:dyDescent="0.2">
      <c r="A1137" s="163">
        <v>1122</v>
      </c>
      <c r="B1137" s="7"/>
      <c r="C1137" s="7"/>
      <c r="D1137" s="120"/>
      <c r="E1137" s="7"/>
      <c r="F1137" s="7"/>
      <c r="G1137" s="219"/>
      <c r="H1137" s="7"/>
      <c r="I1137" s="7"/>
      <c r="J1137" s="9"/>
      <c r="K1137" s="843"/>
    </row>
    <row r="1138" spans="1:11" x14ac:dyDescent="0.2">
      <c r="A1138" s="163">
        <v>1123</v>
      </c>
      <c r="B1138" s="7"/>
      <c r="C1138" s="7"/>
      <c r="D1138" s="120"/>
      <c r="E1138" s="7"/>
      <c r="F1138" s="7"/>
      <c r="G1138" s="219"/>
      <c r="H1138" s="7"/>
      <c r="I1138" s="7"/>
      <c r="J1138" s="9"/>
      <c r="K1138" s="843"/>
    </row>
    <row r="1139" spans="1:11" x14ac:dyDescent="0.2">
      <c r="A1139" s="163">
        <v>1124</v>
      </c>
      <c r="B1139" s="7"/>
      <c r="C1139" s="7"/>
      <c r="D1139" s="120"/>
      <c r="E1139" s="7"/>
      <c r="F1139" s="7"/>
      <c r="G1139" s="219"/>
      <c r="H1139" s="7"/>
      <c r="I1139" s="7"/>
      <c r="J1139" s="9"/>
      <c r="K1139" s="843"/>
    </row>
    <row r="1140" spans="1:11" x14ac:dyDescent="0.2">
      <c r="A1140" s="163">
        <v>1125</v>
      </c>
      <c r="B1140" s="7"/>
      <c r="C1140" s="7"/>
      <c r="D1140" s="120"/>
      <c r="E1140" s="7"/>
      <c r="F1140" s="7"/>
      <c r="G1140" s="219"/>
      <c r="H1140" s="7"/>
      <c r="I1140" s="7"/>
      <c r="J1140" s="9"/>
      <c r="K1140" s="843"/>
    </row>
    <row r="1141" spans="1:11" x14ac:dyDescent="0.2">
      <c r="A1141" s="163">
        <v>1126</v>
      </c>
      <c r="B1141" s="7"/>
      <c r="C1141" s="7"/>
      <c r="D1141" s="120"/>
      <c r="E1141" s="7"/>
      <c r="F1141" s="7"/>
      <c r="G1141" s="219"/>
      <c r="H1141" s="7"/>
      <c r="I1141" s="7"/>
      <c r="J1141" s="9"/>
      <c r="K1141" s="843"/>
    </row>
    <row r="1142" spans="1:11" x14ac:dyDescent="0.2">
      <c r="A1142" s="163">
        <v>1127</v>
      </c>
      <c r="B1142" s="7"/>
      <c r="C1142" s="7"/>
      <c r="D1142" s="120"/>
      <c r="E1142" s="7"/>
      <c r="F1142" s="7"/>
      <c r="G1142" s="219"/>
      <c r="H1142" s="7"/>
      <c r="I1142" s="7"/>
      <c r="J1142" s="9"/>
      <c r="K1142" s="843"/>
    </row>
    <row r="1143" spans="1:11" x14ac:dyDescent="0.2">
      <c r="A1143" s="163">
        <v>1128</v>
      </c>
      <c r="B1143" s="7"/>
      <c r="C1143" s="7"/>
      <c r="D1143" s="120"/>
      <c r="E1143" s="7"/>
      <c r="F1143" s="7"/>
      <c r="G1143" s="219"/>
      <c r="H1143" s="7"/>
      <c r="I1143" s="7"/>
      <c r="J1143" s="9"/>
      <c r="K1143" s="843"/>
    </row>
    <row r="1144" spans="1:11" x14ac:dyDescent="0.2">
      <c r="A1144" s="163">
        <v>1129</v>
      </c>
      <c r="B1144" s="7"/>
      <c r="C1144" s="7"/>
      <c r="D1144" s="120"/>
      <c r="E1144" s="7"/>
      <c r="F1144" s="7"/>
      <c r="G1144" s="219"/>
      <c r="H1144" s="7"/>
      <c r="I1144" s="7"/>
      <c r="J1144" s="9"/>
      <c r="K1144" s="843"/>
    </row>
    <row r="1145" spans="1:11" x14ac:dyDescent="0.2">
      <c r="A1145" s="163">
        <v>1130</v>
      </c>
      <c r="B1145" s="7"/>
      <c r="C1145" s="7"/>
      <c r="D1145" s="120"/>
      <c r="E1145" s="7"/>
      <c r="F1145" s="7"/>
      <c r="G1145" s="219"/>
      <c r="H1145" s="7"/>
      <c r="I1145" s="7"/>
      <c r="J1145" s="9"/>
      <c r="K1145" s="843"/>
    </row>
    <row r="1146" spans="1:11" x14ac:dyDescent="0.2">
      <c r="A1146" s="163">
        <v>1131</v>
      </c>
      <c r="B1146" s="7"/>
      <c r="C1146" s="7"/>
      <c r="D1146" s="120"/>
      <c r="E1146" s="7"/>
      <c r="F1146" s="7"/>
      <c r="G1146" s="219"/>
      <c r="H1146" s="7"/>
      <c r="I1146" s="7"/>
      <c r="J1146" s="9"/>
      <c r="K1146" s="843"/>
    </row>
    <row r="1147" spans="1:11" x14ac:dyDescent="0.2">
      <c r="A1147" s="163">
        <v>1132</v>
      </c>
      <c r="B1147" s="7"/>
      <c r="C1147" s="7"/>
      <c r="D1147" s="120"/>
      <c r="E1147" s="7"/>
      <c r="F1147" s="7"/>
      <c r="G1147" s="219"/>
      <c r="H1147" s="7"/>
      <c r="I1147" s="7"/>
      <c r="J1147" s="9"/>
      <c r="K1147" s="843"/>
    </row>
    <row r="1148" spans="1:11" x14ac:dyDescent="0.2">
      <c r="A1148" s="163">
        <v>1133</v>
      </c>
      <c r="B1148" s="7"/>
      <c r="C1148" s="7"/>
      <c r="D1148" s="120"/>
      <c r="E1148" s="7"/>
      <c r="F1148" s="7"/>
      <c r="G1148" s="219"/>
      <c r="H1148" s="7"/>
      <c r="I1148" s="7"/>
      <c r="J1148" s="9"/>
      <c r="K1148" s="843"/>
    </row>
    <row r="1149" spans="1:11" x14ac:dyDescent="0.2">
      <c r="A1149" s="163">
        <v>1134</v>
      </c>
      <c r="B1149" s="7"/>
      <c r="C1149" s="7"/>
      <c r="D1149" s="120"/>
      <c r="E1149" s="7"/>
      <c r="F1149" s="7"/>
      <c r="G1149" s="219"/>
      <c r="H1149" s="7"/>
      <c r="I1149" s="7"/>
      <c r="J1149" s="9"/>
      <c r="K1149" s="843"/>
    </row>
    <row r="1150" spans="1:11" x14ac:dyDescent="0.2">
      <c r="A1150" s="163">
        <v>1135</v>
      </c>
      <c r="B1150" s="7"/>
      <c r="C1150" s="7"/>
      <c r="D1150" s="120"/>
      <c r="E1150" s="7"/>
      <c r="F1150" s="7"/>
      <c r="G1150" s="219"/>
      <c r="H1150" s="7"/>
      <c r="I1150" s="7"/>
      <c r="J1150" s="9"/>
      <c r="K1150" s="843"/>
    </row>
    <row r="1151" spans="1:11" x14ac:dyDescent="0.2">
      <c r="A1151" s="163">
        <v>1136</v>
      </c>
      <c r="B1151" s="7"/>
      <c r="C1151" s="7"/>
      <c r="D1151" s="120"/>
      <c r="E1151" s="7"/>
      <c r="F1151" s="7"/>
      <c r="G1151" s="219"/>
      <c r="H1151" s="7"/>
      <c r="I1151" s="7"/>
      <c r="J1151" s="9"/>
      <c r="K1151" s="843"/>
    </row>
    <row r="1152" spans="1:11" x14ac:dyDescent="0.2">
      <c r="A1152" s="163">
        <v>1137</v>
      </c>
      <c r="B1152" s="7"/>
      <c r="C1152" s="7"/>
      <c r="D1152" s="120"/>
      <c r="E1152" s="7"/>
      <c r="F1152" s="7"/>
      <c r="G1152" s="219"/>
      <c r="H1152" s="7"/>
      <c r="I1152" s="7"/>
      <c r="J1152" s="9"/>
      <c r="K1152" s="843"/>
    </row>
    <row r="1153" spans="1:11" x14ac:dyDescent="0.2">
      <c r="A1153" s="163">
        <v>1138</v>
      </c>
      <c r="B1153" s="7"/>
      <c r="C1153" s="7"/>
      <c r="D1153" s="120"/>
      <c r="E1153" s="7"/>
      <c r="F1153" s="7"/>
      <c r="G1153" s="219"/>
      <c r="H1153" s="7"/>
      <c r="I1153" s="7"/>
      <c r="J1153" s="9"/>
      <c r="K1153" s="843"/>
    </row>
    <row r="1154" spans="1:11" x14ac:dyDescent="0.2">
      <c r="A1154" s="163">
        <v>1139</v>
      </c>
      <c r="B1154" s="7"/>
      <c r="C1154" s="7"/>
      <c r="D1154" s="120"/>
      <c r="E1154" s="7"/>
      <c r="F1154" s="7"/>
      <c r="G1154" s="219"/>
      <c r="H1154" s="7"/>
      <c r="I1154" s="7"/>
      <c r="J1154" s="9"/>
      <c r="K1154" s="843"/>
    </row>
    <row r="1155" spans="1:11" x14ac:dyDescent="0.2">
      <c r="A1155" s="163">
        <v>1140</v>
      </c>
      <c r="B1155" s="7"/>
      <c r="C1155" s="7"/>
      <c r="D1155" s="120"/>
      <c r="E1155" s="7"/>
      <c r="F1155" s="7"/>
      <c r="G1155" s="219"/>
      <c r="H1155" s="7"/>
      <c r="I1155" s="7"/>
      <c r="J1155" s="9"/>
      <c r="K1155" s="843"/>
    </row>
    <row r="1156" spans="1:11" x14ac:dyDescent="0.2">
      <c r="A1156" s="163">
        <v>1141</v>
      </c>
      <c r="B1156" s="7"/>
      <c r="C1156" s="7"/>
      <c r="D1156" s="120"/>
      <c r="E1156" s="7"/>
      <c r="F1156" s="7"/>
      <c r="G1156" s="219"/>
      <c r="H1156" s="7"/>
      <c r="I1156" s="7"/>
      <c r="J1156" s="9"/>
      <c r="K1156" s="843"/>
    </row>
    <row r="1157" spans="1:11" x14ac:dyDescent="0.2">
      <c r="A1157" s="163">
        <v>1142</v>
      </c>
      <c r="B1157" s="7"/>
      <c r="C1157" s="7"/>
      <c r="D1157" s="120"/>
      <c r="E1157" s="7"/>
      <c r="F1157" s="7"/>
      <c r="G1157" s="219"/>
      <c r="H1157" s="7"/>
      <c r="I1157" s="7"/>
      <c r="J1157" s="9"/>
      <c r="K1157" s="843"/>
    </row>
    <row r="1158" spans="1:11" x14ac:dyDescent="0.2">
      <c r="A1158" s="163">
        <v>1143</v>
      </c>
      <c r="B1158" s="7"/>
      <c r="C1158" s="7"/>
      <c r="D1158" s="120"/>
      <c r="E1158" s="7"/>
      <c r="F1158" s="7"/>
      <c r="G1158" s="219"/>
      <c r="H1158" s="7"/>
      <c r="I1158" s="7"/>
      <c r="J1158" s="9"/>
      <c r="K1158" s="843"/>
    </row>
    <row r="1159" spans="1:11" x14ac:dyDescent="0.2">
      <c r="A1159" s="163">
        <v>1144</v>
      </c>
      <c r="B1159" s="7"/>
      <c r="C1159" s="7"/>
      <c r="D1159" s="120"/>
      <c r="E1159" s="7"/>
      <c r="F1159" s="7"/>
      <c r="G1159" s="219"/>
      <c r="H1159" s="7"/>
      <c r="I1159" s="7"/>
      <c r="J1159" s="9"/>
      <c r="K1159" s="843"/>
    </row>
    <row r="1160" spans="1:11" x14ac:dyDescent="0.2">
      <c r="A1160" s="163">
        <v>1145</v>
      </c>
      <c r="B1160" s="7"/>
      <c r="C1160" s="7"/>
      <c r="D1160" s="120"/>
      <c r="E1160" s="7"/>
      <c r="F1160" s="7"/>
      <c r="G1160" s="219"/>
      <c r="H1160" s="7"/>
      <c r="I1160" s="7"/>
      <c r="J1160" s="9"/>
      <c r="K1160" s="843"/>
    </row>
    <row r="1161" spans="1:11" x14ac:dyDescent="0.2">
      <c r="A1161" s="163">
        <v>1146</v>
      </c>
      <c r="B1161" s="7"/>
      <c r="C1161" s="7"/>
      <c r="D1161" s="120"/>
      <c r="E1161" s="7"/>
      <c r="F1161" s="7"/>
      <c r="G1161" s="219"/>
      <c r="H1161" s="7"/>
      <c r="I1161" s="7"/>
      <c r="J1161" s="9"/>
      <c r="K1161" s="843"/>
    </row>
    <row r="1162" spans="1:11" x14ac:dyDescent="0.2">
      <c r="A1162" s="163">
        <v>1147</v>
      </c>
      <c r="B1162" s="7"/>
      <c r="C1162" s="7"/>
      <c r="D1162" s="120"/>
      <c r="E1162" s="7"/>
      <c r="F1162" s="7"/>
      <c r="G1162" s="219"/>
      <c r="H1162" s="7"/>
      <c r="I1162" s="7"/>
      <c r="J1162" s="9"/>
      <c r="K1162" s="843"/>
    </row>
    <row r="1163" spans="1:11" x14ac:dyDescent="0.2">
      <c r="A1163" s="163">
        <v>1148</v>
      </c>
      <c r="B1163" s="7"/>
      <c r="C1163" s="7"/>
      <c r="D1163" s="120"/>
      <c r="E1163" s="7"/>
      <c r="F1163" s="7"/>
      <c r="G1163" s="219"/>
      <c r="H1163" s="7"/>
      <c r="I1163" s="7"/>
      <c r="J1163" s="9"/>
      <c r="K1163" s="843"/>
    </row>
    <row r="1164" spans="1:11" x14ac:dyDescent="0.2">
      <c r="A1164" s="163">
        <v>1149</v>
      </c>
      <c r="B1164" s="7"/>
      <c r="C1164" s="7"/>
      <c r="D1164" s="120"/>
      <c r="E1164" s="7"/>
      <c r="F1164" s="7"/>
      <c r="G1164" s="219"/>
      <c r="H1164" s="7"/>
      <c r="I1164" s="7"/>
      <c r="J1164" s="9"/>
      <c r="K1164" s="843"/>
    </row>
    <row r="1165" spans="1:11" x14ac:dyDescent="0.2">
      <c r="A1165" s="163">
        <v>1150</v>
      </c>
      <c r="B1165" s="7"/>
      <c r="C1165" s="7"/>
      <c r="D1165" s="120"/>
      <c r="E1165" s="7"/>
      <c r="F1165" s="7"/>
      <c r="G1165" s="219"/>
      <c r="H1165" s="7"/>
      <c r="I1165" s="7"/>
      <c r="J1165" s="9"/>
      <c r="K1165" s="843"/>
    </row>
    <row r="1166" spans="1:11" x14ac:dyDescent="0.2">
      <c r="A1166" s="163">
        <v>1151</v>
      </c>
      <c r="B1166" s="7"/>
      <c r="C1166" s="7"/>
      <c r="D1166" s="120"/>
      <c r="E1166" s="7"/>
      <c r="F1166" s="7"/>
      <c r="G1166" s="219"/>
      <c r="H1166" s="7"/>
      <c r="I1166" s="7"/>
      <c r="J1166" s="9"/>
      <c r="K1166" s="843"/>
    </row>
    <row r="1167" spans="1:11" x14ac:dyDescent="0.2">
      <c r="A1167" s="163">
        <v>1152</v>
      </c>
      <c r="B1167" s="7"/>
      <c r="C1167" s="7"/>
      <c r="D1167" s="120"/>
      <c r="E1167" s="7"/>
      <c r="F1167" s="7"/>
      <c r="G1167" s="219"/>
      <c r="H1167" s="7"/>
      <c r="I1167" s="7"/>
      <c r="J1167" s="9"/>
      <c r="K1167" s="843"/>
    </row>
    <row r="1168" spans="1:11" x14ac:dyDescent="0.2">
      <c r="A1168" s="163">
        <v>1153</v>
      </c>
      <c r="B1168" s="7"/>
      <c r="C1168" s="7"/>
      <c r="D1168" s="120"/>
      <c r="E1168" s="7"/>
      <c r="F1168" s="7"/>
      <c r="G1168" s="219"/>
      <c r="H1168" s="7"/>
      <c r="I1168" s="7"/>
      <c r="J1168" s="9"/>
      <c r="K1168" s="843"/>
    </row>
    <row r="1169" spans="1:11" x14ac:dyDescent="0.2">
      <c r="A1169" s="163">
        <v>1154</v>
      </c>
      <c r="B1169" s="7"/>
      <c r="C1169" s="7"/>
      <c r="D1169" s="120"/>
      <c r="E1169" s="7"/>
      <c r="F1169" s="7"/>
      <c r="G1169" s="219"/>
      <c r="H1169" s="7"/>
      <c r="I1169" s="7"/>
      <c r="J1169" s="9"/>
      <c r="K1169" s="843"/>
    </row>
    <row r="1170" spans="1:11" x14ac:dyDescent="0.2">
      <c r="A1170" s="163">
        <v>1155</v>
      </c>
      <c r="B1170" s="7"/>
      <c r="C1170" s="7"/>
      <c r="D1170" s="120"/>
      <c r="E1170" s="7"/>
      <c r="F1170" s="7"/>
      <c r="G1170" s="219"/>
      <c r="H1170" s="7"/>
      <c r="I1170" s="7"/>
      <c r="J1170" s="9"/>
      <c r="K1170" s="843"/>
    </row>
    <row r="1171" spans="1:11" x14ac:dyDescent="0.2">
      <c r="A1171" s="163">
        <v>1156</v>
      </c>
      <c r="B1171" s="7"/>
      <c r="C1171" s="7"/>
      <c r="D1171" s="120"/>
      <c r="E1171" s="7"/>
      <c r="F1171" s="7"/>
      <c r="G1171" s="219"/>
      <c r="H1171" s="7"/>
      <c r="I1171" s="7"/>
      <c r="J1171" s="9"/>
      <c r="K1171" s="843"/>
    </row>
    <row r="1172" spans="1:11" x14ac:dyDescent="0.2">
      <c r="A1172" s="163">
        <v>1157</v>
      </c>
      <c r="B1172" s="7"/>
      <c r="C1172" s="7"/>
      <c r="D1172" s="120"/>
      <c r="E1172" s="7"/>
      <c r="F1172" s="7"/>
      <c r="G1172" s="219"/>
      <c r="H1172" s="7"/>
      <c r="I1172" s="7"/>
      <c r="J1172" s="9"/>
      <c r="K1172" s="843"/>
    </row>
    <row r="1173" spans="1:11" x14ac:dyDescent="0.2">
      <c r="A1173" s="163">
        <v>1158</v>
      </c>
      <c r="B1173" s="7"/>
      <c r="C1173" s="7"/>
      <c r="D1173" s="120"/>
      <c r="E1173" s="7"/>
      <c r="F1173" s="7"/>
      <c r="G1173" s="219"/>
      <c r="H1173" s="7"/>
      <c r="I1173" s="7"/>
      <c r="J1173" s="9"/>
      <c r="K1173" s="843"/>
    </row>
    <row r="1174" spans="1:11" x14ac:dyDescent="0.2">
      <c r="A1174" s="163">
        <v>1159</v>
      </c>
      <c r="B1174" s="7"/>
      <c r="C1174" s="7"/>
      <c r="D1174" s="120"/>
      <c r="E1174" s="7"/>
      <c r="F1174" s="7"/>
      <c r="G1174" s="219"/>
      <c r="H1174" s="7"/>
      <c r="I1174" s="7"/>
      <c r="J1174" s="9"/>
      <c r="K1174" s="843"/>
    </row>
    <row r="1175" spans="1:11" x14ac:dyDescent="0.2">
      <c r="A1175" s="163">
        <v>1160</v>
      </c>
      <c r="B1175" s="7"/>
      <c r="C1175" s="7"/>
      <c r="D1175" s="120"/>
      <c r="E1175" s="7"/>
      <c r="F1175" s="7"/>
      <c r="G1175" s="219"/>
      <c r="H1175" s="7"/>
      <c r="I1175" s="7"/>
      <c r="J1175" s="9"/>
      <c r="K1175" s="843"/>
    </row>
    <row r="1176" spans="1:11" x14ac:dyDescent="0.2">
      <c r="A1176" s="163">
        <v>1161</v>
      </c>
      <c r="B1176" s="7"/>
      <c r="C1176" s="7"/>
      <c r="D1176" s="120"/>
      <c r="E1176" s="7"/>
      <c r="F1176" s="7"/>
      <c r="G1176" s="219"/>
      <c r="H1176" s="7"/>
      <c r="I1176" s="7"/>
      <c r="J1176" s="9"/>
      <c r="K1176" s="843"/>
    </row>
    <row r="1177" spans="1:11" x14ac:dyDescent="0.2">
      <c r="A1177" s="163">
        <v>1162</v>
      </c>
      <c r="B1177" s="7"/>
      <c r="C1177" s="7"/>
      <c r="D1177" s="120"/>
      <c r="E1177" s="7"/>
      <c r="F1177" s="7"/>
      <c r="G1177" s="219"/>
      <c r="H1177" s="7"/>
      <c r="I1177" s="7"/>
      <c r="J1177" s="9"/>
      <c r="K1177" s="843"/>
    </row>
    <row r="1178" spans="1:11" x14ac:dyDescent="0.2">
      <c r="A1178" s="163">
        <v>1163</v>
      </c>
      <c r="B1178" s="7"/>
      <c r="C1178" s="7"/>
      <c r="D1178" s="120"/>
      <c r="E1178" s="7"/>
      <c r="F1178" s="7"/>
      <c r="G1178" s="219"/>
      <c r="H1178" s="7"/>
      <c r="I1178" s="7"/>
      <c r="J1178" s="9"/>
      <c r="K1178" s="843"/>
    </row>
    <row r="1179" spans="1:11" x14ac:dyDescent="0.2">
      <c r="A1179" s="163">
        <v>1164</v>
      </c>
      <c r="B1179" s="7"/>
      <c r="C1179" s="7"/>
      <c r="D1179" s="120"/>
      <c r="E1179" s="7"/>
      <c r="F1179" s="7"/>
      <c r="G1179" s="219"/>
      <c r="H1179" s="7"/>
      <c r="I1179" s="7"/>
      <c r="J1179" s="9"/>
      <c r="K1179" s="843"/>
    </row>
    <row r="1180" spans="1:11" x14ac:dyDescent="0.2">
      <c r="A1180" s="163">
        <v>1165</v>
      </c>
      <c r="B1180" s="7"/>
      <c r="C1180" s="7"/>
      <c r="D1180" s="120"/>
      <c r="E1180" s="7"/>
      <c r="F1180" s="7"/>
      <c r="G1180" s="219"/>
      <c r="H1180" s="7"/>
      <c r="I1180" s="7"/>
      <c r="J1180" s="9"/>
      <c r="K1180" s="843"/>
    </row>
    <row r="1181" spans="1:11" x14ac:dyDescent="0.2">
      <c r="A1181" s="163">
        <v>1166</v>
      </c>
      <c r="B1181" s="7"/>
      <c r="C1181" s="7"/>
      <c r="D1181" s="120"/>
      <c r="E1181" s="7"/>
      <c r="F1181" s="7"/>
      <c r="G1181" s="219"/>
      <c r="H1181" s="7"/>
      <c r="I1181" s="7"/>
      <c r="J1181" s="9"/>
      <c r="K1181" s="843"/>
    </row>
    <row r="1182" spans="1:11" x14ac:dyDescent="0.2">
      <c r="A1182" s="163">
        <v>1167</v>
      </c>
      <c r="B1182" s="7"/>
      <c r="C1182" s="7"/>
      <c r="D1182" s="120"/>
      <c r="E1182" s="7"/>
      <c r="F1182" s="7"/>
      <c r="G1182" s="219"/>
      <c r="H1182" s="7"/>
      <c r="I1182" s="7"/>
      <c r="J1182" s="9"/>
      <c r="K1182" s="843"/>
    </row>
    <row r="1183" spans="1:11" x14ac:dyDescent="0.2">
      <c r="A1183" s="163">
        <v>1168</v>
      </c>
      <c r="B1183" s="7"/>
      <c r="C1183" s="7"/>
      <c r="D1183" s="120"/>
      <c r="E1183" s="7"/>
      <c r="F1183" s="7"/>
      <c r="G1183" s="219"/>
      <c r="H1183" s="7"/>
      <c r="I1183" s="7"/>
      <c r="J1183" s="9"/>
      <c r="K1183" s="843"/>
    </row>
    <row r="1184" spans="1:11" x14ac:dyDescent="0.2">
      <c r="A1184" s="163">
        <v>1169</v>
      </c>
      <c r="B1184" s="7"/>
      <c r="C1184" s="7"/>
      <c r="D1184" s="120"/>
      <c r="E1184" s="7"/>
      <c r="F1184" s="7"/>
      <c r="G1184" s="219"/>
      <c r="H1184" s="7"/>
      <c r="I1184" s="7"/>
      <c r="J1184" s="9"/>
      <c r="K1184" s="843"/>
    </row>
    <row r="1185" spans="1:11" x14ac:dyDescent="0.2">
      <c r="A1185" s="163">
        <v>1170</v>
      </c>
      <c r="B1185" s="7"/>
      <c r="C1185" s="7"/>
      <c r="D1185" s="120"/>
      <c r="E1185" s="7"/>
      <c r="F1185" s="7"/>
      <c r="G1185" s="219"/>
      <c r="H1185" s="7"/>
      <c r="I1185" s="7"/>
      <c r="J1185" s="9"/>
      <c r="K1185" s="843"/>
    </row>
    <row r="1186" spans="1:11" x14ac:dyDescent="0.2">
      <c r="A1186" s="163">
        <v>1171</v>
      </c>
      <c r="B1186" s="7"/>
      <c r="C1186" s="7"/>
      <c r="D1186" s="120"/>
      <c r="E1186" s="7"/>
      <c r="F1186" s="7"/>
      <c r="G1186" s="219"/>
      <c r="H1186" s="7"/>
      <c r="I1186" s="7"/>
      <c r="J1186" s="9"/>
      <c r="K1186" s="843"/>
    </row>
    <row r="1187" spans="1:11" x14ac:dyDescent="0.2">
      <c r="A1187" s="163">
        <v>1172</v>
      </c>
      <c r="B1187" s="7"/>
      <c r="C1187" s="7"/>
      <c r="D1187" s="120"/>
      <c r="E1187" s="7"/>
      <c r="F1187" s="7"/>
      <c r="G1187" s="219"/>
      <c r="H1187" s="7"/>
      <c r="I1187" s="7"/>
      <c r="J1187" s="9"/>
      <c r="K1187" s="843"/>
    </row>
    <row r="1188" spans="1:11" x14ac:dyDescent="0.2">
      <c r="A1188" s="163">
        <v>1173</v>
      </c>
      <c r="B1188" s="7"/>
      <c r="C1188" s="7"/>
      <c r="D1188" s="120"/>
      <c r="E1188" s="7"/>
      <c r="F1188" s="7"/>
      <c r="G1188" s="219"/>
      <c r="H1188" s="7"/>
      <c r="I1188" s="7"/>
      <c r="J1188" s="9"/>
      <c r="K1188" s="843"/>
    </row>
    <row r="1189" spans="1:11" x14ac:dyDescent="0.2">
      <c r="A1189" s="163">
        <v>1174</v>
      </c>
      <c r="B1189" s="7"/>
      <c r="C1189" s="7"/>
      <c r="D1189" s="120"/>
      <c r="E1189" s="7"/>
      <c r="F1189" s="7"/>
      <c r="G1189" s="219"/>
      <c r="H1189" s="7"/>
      <c r="I1189" s="7"/>
      <c r="J1189" s="9"/>
      <c r="K1189" s="843"/>
    </row>
    <row r="1190" spans="1:11" x14ac:dyDescent="0.2">
      <c r="A1190" s="163">
        <v>1175</v>
      </c>
      <c r="B1190" s="7"/>
      <c r="C1190" s="7"/>
      <c r="D1190" s="120"/>
      <c r="E1190" s="7"/>
      <c r="F1190" s="7"/>
      <c r="G1190" s="219"/>
      <c r="H1190" s="7"/>
      <c r="I1190" s="7"/>
      <c r="J1190" s="9"/>
      <c r="K1190" s="843"/>
    </row>
    <row r="1191" spans="1:11" x14ac:dyDescent="0.2">
      <c r="A1191" s="163">
        <v>1176</v>
      </c>
      <c r="B1191" s="7"/>
      <c r="C1191" s="7"/>
      <c r="D1191" s="120"/>
      <c r="E1191" s="7"/>
      <c r="F1191" s="7"/>
      <c r="G1191" s="219"/>
      <c r="H1191" s="7"/>
      <c r="I1191" s="7"/>
      <c r="J1191" s="9"/>
      <c r="K1191" s="843"/>
    </row>
    <row r="1192" spans="1:11" x14ac:dyDescent="0.2">
      <c r="A1192" s="163">
        <v>1177</v>
      </c>
      <c r="B1192" s="7"/>
      <c r="C1192" s="7"/>
      <c r="D1192" s="120"/>
      <c r="E1192" s="7"/>
      <c r="F1192" s="7"/>
      <c r="G1192" s="219"/>
      <c r="H1192" s="7"/>
      <c r="I1192" s="7"/>
      <c r="J1192" s="9"/>
      <c r="K1192" s="843"/>
    </row>
    <row r="1193" spans="1:11" x14ac:dyDescent="0.2">
      <c r="A1193" s="163">
        <v>1178</v>
      </c>
      <c r="B1193" s="7"/>
      <c r="C1193" s="7"/>
      <c r="D1193" s="120"/>
      <c r="E1193" s="7"/>
      <c r="F1193" s="7"/>
      <c r="G1193" s="219"/>
      <c r="H1193" s="7"/>
      <c r="I1193" s="7"/>
      <c r="J1193" s="9"/>
      <c r="K1193" s="843"/>
    </row>
    <row r="1194" spans="1:11" x14ac:dyDescent="0.2">
      <c r="A1194" s="163">
        <v>1179</v>
      </c>
      <c r="B1194" s="7"/>
      <c r="C1194" s="7"/>
      <c r="D1194" s="120"/>
      <c r="E1194" s="7"/>
      <c r="F1194" s="7"/>
      <c r="G1194" s="219"/>
      <c r="H1194" s="7"/>
      <c r="I1194" s="7"/>
      <c r="J1194" s="9"/>
      <c r="K1194" s="843"/>
    </row>
    <row r="1195" spans="1:11" x14ac:dyDescent="0.2">
      <c r="A1195" s="163">
        <v>1180</v>
      </c>
      <c r="B1195" s="7"/>
      <c r="C1195" s="7"/>
      <c r="D1195" s="120"/>
      <c r="E1195" s="7"/>
      <c r="F1195" s="7"/>
      <c r="G1195" s="219"/>
      <c r="H1195" s="7"/>
      <c r="I1195" s="7"/>
      <c r="J1195" s="9"/>
      <c r="K1195" s="843"/>
    </row>
    <row r="1196" spans="1:11" x14ac:dyDescent="0.2">
      <c r="A1196" s="163">
        <v>1181</v>
      </c>
      <c r="B1196" s="7"/>
      <c r="C1196" s="7"/>
      <c r="D1196" s="120"/>
      <c r="E1196" s="7"/>
      <c r="F1196" s="7"/>
      <c r="G1196" s="219"/>
      <c r="H1196" s="7"/>
      <c r="I1196" s="7"/>
      <c r="J1196" s="9"/>
      <c r="K1196" s="843"/>
    </row>
    <row r="1197" spans="1:11" x14ac:dyDescent="0.2">
      <c r="A1197" s="163">
        <v>1182</v>
      </c>
      <c r="B1197" s="7"/>
      <c r="C1197" s="7"/>
      <c r="D1197" s="120"/>
      <c r="E1197" s="7"/>
      <c r="F1197" s="7"/>
      <c r="G1197" s="219"/>
      <c r="H1197" s="7"/>
      <c r="I1197" s="7"/>
      <c r="J1197" s="9"/>
      <c r="K1197" s="843"/>
    </row>
    <row r="1198" spans="1:11" x14ac:dyDescent="0.2">
      <c r="A1198" s="163">
        <v>1183</v>
      </c>
      <c r="B1198" s="7"/>
      <c r="C1198" s="7"/>
      <c r="D1198" s="120"/>
      <c r="E1198" s="7"/>
      <c r="F1198" s="7"/>
      <c r="G1198" s="219"/>
      <c r="H1198" s="7"/>
      <c r="I1198" s="7"/>
      <c r="J1198" s="9"/>
      <c r="K1198" s="843"/>
    </row>
    <row r="1199" spans="1:11" x14ac:dyDescent="0.2">
      <c r="A1199" s="163">
        <v>1184</v>
      </c>
      <c r="B1199" s="7"/>
      <c r="C1199" s="7"/>
      <c r="D1199" s="120"/>
      <c r="E1199" s="7"/>
      <c r="F1199" s="7"/>
      <c r="G1199" s="219"/>
      <c r="H1199" s="7"/>
      <c r="I1199" s="7"/>
      <c r="J1199" s="9"/>
      <c r="K1199" s="843"/>
    </row>
    <row r="1200" spans="1:11" x14ac:dyDescent="0.2">
      <c r="A1200" s="163">
        <v>1185</v>
      </c>
      <c r="B1200" s="7"/>
      <c r="C1200" s="7"/>
      <c r="D1200" s="120"/>
      <c r="E1200" s="7"/>
      <c r="F1200" s="7"/>
      <c r="G1200" s="219"/>
      <c r="H1200" s="7"/>
      <c r="I1200" s="7"/>
      <c r="J1200" s="9"/>
      <c r="K1200" s="843"/>
    </row>
    <row r="1201" spans="1:11" x14ac:dyDescent="0.2">
      <c r="A1201" s="163">
        <v>1186</v>
      </c>
      <c r="B1201" s="7"/>
      <c r="C1201" s="7"/>
      <c r="D1201" s="120"/>
      <c r="E1201" s="7"/>
      <c r="F1201" s="7"/>
      <c r="G1201" s="219"/>
      <c r="H1201" s="7"/>
      <c r="I1201" s="7"/>
      <c r="J1201" s="9"/>
      <c r="K1201" s="843"/>
    </row>
    <row r="1202" spans="1:11" x14ac:dyDescent="0.2">
      <c r="A1202" s="163">
        <v>1187</v>
      </c>
      <c r="B1202" s="7"/>
      <c r="C1202" s="7"/>
      <c r="D1202" s="120"/>
      <c r="E1202" s="7"/>
      <c r="F1202" s="7"/>
      <c r="G1202" s="219"/>
      <c r="H1202" s="7"/>
      <c r="I1202" s="7"/>
      <c r="J1202" s="9"/>
      <c r="K1202" s="843"/>
    </row>
    <row r="1203" spans="1:11" x14ac:dyDescent="0.2">
      <c r="A1203" s="163">
        <v>1188</v>
      </c>
      <c r="B1203" s="7"/>
      <c r="C1203" s="7"/>
      <c r="D1203" s="120"/>
      <c r="E1203" s="7"/>
      <c r="F1203" s="7"/>
      <c r="G1203" s="219"/>
      <c r="H1203" s="7"/>
      <c r="I1203" s="7"/>
      <c r="J1203" s="9"/>
      <c r="K1203" s="843"/>
    </row>
    <row r="1204" spans="1:11" x14ac:dyDescent="0.2">
      <c r="A1204" s="163">
        <v>1189</v>
      </c>
      <c r="B1204" s="7"/>
      <c r="C1204" s="7"/>
      <c r="D1204" s="120"/>
      <c r="E1204" s="7"/>
      <c r="F1204" s="7"/>
      <c r="G1204" s="219"/>
      <c r="H1204" s="7"/>
      <c r="I1204" s="7"/>
      <c r="J1204" s="9"/>
      <c r="K1204" s="843"/>
    </row>
    <row r="1205" spans="1:11" x14ac:dyDescent="0.2">
      <c r="A1205" s="163">
        <v>1190</v>
      </c>
      <c r="B1205" s="7"/>
      <c r="C1205" s="7"/>
      <c r="D1205" s="120"/>
      <c r="E1205" s="7"/>
      <c r="F1205" s="7"/>
      <c r="G1205" s="219"/>
      <c r="H1205" s="7"/>
      <c r="I1205" s="7"/>
      <c r="J1205" s="9"/>
      <c r="K1205" s="843"/>
    </row>
    <row r="1206" spans="1:11" x14ac:dyDescent="0.2">
      <c r="A1206" s="163">
        <v>1191</v>
      </c>
      <c r="B1206" s="7"/>
      <c r="C1206" s="7"/>
      <c r="D1206" s="120"/>
      <c r="E1206" s="7"/>
      <c r="F1206" s="7"/>
      <c r="G1206" s="219"/>
      <c r="H1206" s="7"/>
      <c r="I1206" s="7"/>
      <c r="J1206" s="9"/>
      <c r="K1206" s="843"/>
    </row>
    <row r="1207" spans="1:11" x14ac:dyDescent="0.2">
      <c r="A1207" s="163">
        <v>1192</v>
      </c>
      <c r="B1207" s="7"/>
      <c r="C1207" s="7"/>
      <c r="D1207" s="120"/>
      <c r="E1207" s="7"/>
      <c r="F1207" s="7"/>
      <c r="G1207" s="219"/>
      <c r="H1207" s="7"/>
      <c r="I1207" s="7"/>
      <c r="J1207" s="9"/>
      <c r="K1207" s="843"/>
    </row>
    <row r="1208" spans="1:11" x14ac:dyDescent="0.2">
      <c r="A1208" s="163">
        <v>1193</v>
      </c>
      <c r="B1208" s="7"/>
      <c r="C1208" s="7"/>
      <c r="D1208" s="120"/>
      <c r="E1208" s="7"/>
      <c r="F1208" s="7"/>
      <c r="G1208" s="219"/>
      <c r="H1208" s="7"/>
      <c r="I1208" s="7"/>
      <c r="J1208" s="9"/>
      <c r="K1208" s="843"/>
    </row>
    <row r="1209" spans="1:11" x14ac:dyDescent="0.2">
      <c r="A1209" s="163">
        <v>1194</v>
      </c>
      <c r="B1209" s="7"/>
      <c r="C1209" s="7"/>
      <c r="D1209" s="120"/>
      <c r="E1209" s="7"/>
      <c r="F1209" s="7"/>
      <c r="G1209" s="219"/>
      <c r="H1209" s="7"/>
      <c r="I1209" s="7"/>
      <c r="J1209" s="9"/>
      <c r="K1209" s="843"/>
    </row>
    <row r="1210" spans="1:11" x14ac:dyDescent="0.2">
      <c r="A1210" s="163">
        <v>1195</v>
      </c>
      <c r="B1210" s="7"/>
      <c r="C1210" s="7"/>
      <c r="D1210" s="120"/>
      <c r="E1210" s="7"/>
      <c r="F1210" s="7"/>
      <c r="G1210" s="219"/>
      <c r="H1210" s="7"/>
      <c r="I1210" s="7"/>
      <c r="J1210" s="9"/>
      <c r="K1210" s="843"/>
    </row>
    <row r="1211" spans="1:11" x14ac:dyDescent="0.2">
      <c r="A1211" s="163">
        <v>1196</v>
      </c>
      <c r="B1211" s="7"/>
      <c r="C1211" s="7"/>
      <c r="D1211" s="120"/>
      <c r="E1211" s="7"/>
      <c r="F1211" s="7"/>
      <c r="G1211" s="219"/>
      <c r="H1211" s="7"/>
      <c r="I1211" s="7"/>
      <c r="J1211" s="9"/>
      <c r="K1211" s="843"/>
    </row>
    <row r="1212" spans="1:11" x14ac:dyDescent="0.2">
      <c r="A1212" s="163">
        <v>1197</v>
      </c>
      <c r="B1212" s="7"/>
      <c r="C1212" s="7"/>
      <c r="D1212" s="120"/>
      <c r="E1212" s="7"/>
      <c r="F1212" s="7"/>
      <c r="G1212" s="219"/>
      <c r="H1212" s="7"/>
      <c r="I1212" s="7"/>
      <c r="J1212" s="9"/>
      <c r="K1212" s="843"/>
    </row>
    <row r="1213" spans="1:11" x14ac:dyDescent="0.2">
      <c r="A1213" s="163">
        <v>1198</v>
      </c>
      <c r="B1213" s="7"/>
      <c r="C1213" s="7"/>
      <c r="D1213" s="120"/>
      <c r="E1213" s="7"/>
      <c r="F1213" s="7"/>
      <c r="G1213" s="219"/>
      <c r="H1213" s="7"/>
      <c r="I1213" s="7"/>
      <c r="J1213" s="9"/>
      <c r="K1213" s="843"/>
    </row>
    <row r="1214" spans="1:11" x14ac:dyDescent="0.2">
      <c r="A1214" s="163">
        <v>1199</v>
      </c>
      <c r="B1214" s="7"/>
      <c r="C1214" s="7"/>
      <c r="D1214" s="120"/>
      <c r="E1214" s="7"/>
      <c r="F1214" s="7"/>
      <c r="G1214" s="219"/>
      <c r="H1214" s="7"/>
      <c r="I1214" s="7"/>
      <c r="J1214" s="9"/>
      <c r="K1214" s="843"/>
    </row>
    <row r="1215" spans="1:11" x14ac:dyDescent="0.2">
      <c r="A1215" s="163">
        <v>1200</v>
      </c>
      <c r="B1215" s="7"/>
      <c r="C1215" s="7"/>
      <c r="D1215" s="120"/>
      <c r="E1215" s="7"/>
      <c r="F1215" s="7"/>
      <c r="G1215" s="219"/>
      <c r="H1215" s="7"/>
      <c r="I1215" s="7"/>
      <c r="J1215" s="9"/>
      <c r="K1215" s="843"/>
    </row>
    <row r="1216" spans="1:11" x14ac:dyDescent="0.2">
      <c r="A1216" s="163">
        <v>1201</v>
      </c>
      <c r="B1216" s="7"/>
      <c r="C1216" s="7"/>
      <c r="D1216" s="120"/>
      <c r="E1216" s="7"/>
      <c r="F1216" s="7"/>
      <c r="G1216" s="219"/>
      <c r="H1216" s="7"/>
      <c r="I1216" s="7"/>
      <c r="J1216" s="9"/>
      <c r="K1216" s="843"/>
    </row>
    <row r="1217" spans="1:11" x14ac:dyDescent="0.2">
      <c r="A1217" s="163">
        <v>1202</v>
      </c>
      <c r="B1217" s="7"/>
      <c r="C1217" s="7"/>
      <c r="D1217" s="120"/>
      <c r="E1217" s="7"/>
      <c r="F1217" s="7"/>
      <c r="G1217" s="219"/>
      <c r="H1217" s="7"/>
      <c r="I1217" s="7"/>
      <c r="J1217" s="9"/>
      <c r="K1217" s="843"/>
    </row>
    <row r="1218" spans="1:11" x14ac:dyDescent="0.2">
      <c r="A1218" s="163">
        <v>1203</v>
      </c>
      <c r="B1218" s="7"/>
      <c r="C1218" s="7"/>
      <c r="D1218" s="120"/>
      <c r="E1218" s="7"/>
      <c r="F1218" s="7"/>
      <c r="G1218" s="219"/>
      <c r="H1218" s="7"/>
      <c r="I1218" s="7"/>
      <c r="J1218" s="9"/>
      <c r="K1218" s="843"/>
    </row>
    <row r="1219" spans="1:11" x14ac:dyDescent="0.2">
      <c r="A1219" s="163">
        <v>1204</v>
      </c>
      <c r="B1219" s="7"/>
      <c r="C1219" s="7"/>
      <c r="D1219" s="120"/>
      <c r="E1219" s="7"/>
      <c r="F1219" s="7"/>
      <c r="G1219" s="219"/>
      <c r="H1219" s="7"/>
      <c r="I1219" s="7"/>
      <c r="J1219" s="9"/>
      <c r="K1219" s="843"/>
    </row>
    <row r="1220" spans="1:11" x14ac:dyDescent="0.2">
      <c r="A1220" s="163">
        <v>1205</v>
      </c>
      <c r="B1220" s="7"/>
      <c r="C1220" s="7"/>
      <c r="D1220" s="120"/>
      <c r="E1220" s="7"/>
      <c r="F1220" s="7"/>
      <c r="G1220" s="219"/>
      <c r="H1220" s="7"/>
      <c r="I1220" s="7"/>
      <c r="J1220" s="9"/>
      <c r="K1220" s="843"/>
    </row>
    <row r="1221" spans="1:11" x14ac:dyDescent="0.2">
      <c r="A1221" s="163">
        <v>1206</v>
      </c>
      <c r="B1221" s="7"/>
      <c r="C1221" s="7"/>
      <c r="D1221" s="120"/>
      <c r="E1221" s="7"/>
      <c r="F1221" s="7"/>
      <c r="G1221" s="219"/>
      <c r="H1221" s="7"/>
      <c r="I1221" s="7"/>
      <c r="J1221" s="9"/>
      <c r="K1221" s="843"/>
    </row>
    <row r="1222" spans="1:11" x14ac:dyDescent="0.2">
      <c r="A1222" s="163">
        <v>1207</v>
      </c>
      <c r="B1222" s="7"/>
      <c r="C1222" s="7"/>
      <c r="D1222" s="120"/>
      <c r="E1222" s="7"/>
      <c r="F1222" s="7"/>
      <c r="G1222" s="219"/>
      <c r="H1222" s="7"/>
      <c r="I1222" s="7"/>
      <c r="J1222" s="9"/>
      <c r="K1222" s="843"/>
    </row>
    <row r="1223" spans="1:11" x14ac:dyDescent="0.2">
      <c r="A1223" s="163">
        <v>1208</v>
      </c>
      <c r="B1223" s="7"/>
      <c r="C1223" s="7"/>
      <c r="D1223" s="120"/>
      <c r="E1223" s="7"/>
      <c r="F1223" s="7"/>
      <c r="G1223" s="219"/>
      <c r="H1223" s="7"/>
      <c r="I1223" s="7"/>
      <c r="J1223" s="9"/>
      <c r="K1223" s="843"/>
    </row>
    <row r="1224" spans="1:11" x14ac:dyDescent="0.2">
      <c r="A1224" s="163">
        <v>1209</v>
      </c>
      <c r="B1224" s="7"/>
      <c r="C1224" s="7"/>
      <c r="D1224" s="120"/>
      <c r="E1224" s="7"/>
      <c r="F1224" s="7"/>
      <c r="G1224" s="219"/>
      <c r="H1224" s="7"/>
      <c r="I1224" s="7"/>
      <c r="J1224" s="9"/>
      <c r="K1224" s="843"/>
    </row>
    <row r="1225" spans="1:11" x14ac:dyDescent="0.2">
      <c r="A1225" s="163">
        <v>1210</v>
      </c>
      <c r="B1225" s="7"/>
      <c r="C1225" s="7"/>
      <c r="D1225" s="120"/>
      <c r="E1225" s="7"/>
      <c r="F1225" s="7"/>
      <c r="G1225" s="219"/>
      <c r="H1225" s="7"/>
      <c r="I1225" s="7"/>
      <c r="J1225" s="9"/>
      <c r="K1225" s="843"/>
    </row>
    <row r="1226" spans="1:11" x14ac:dyDescent="0.2">
      <c r="A1226" s="163">
        <v>1211</v>
      </c>
      <c r="B1226" s="7"/>
      <c r="C1226" s="7"/>
      <c r="D1226" s="120"/>
      <c r="E1226" s="7"/>
      <c r="F1226" s="7"/>
      <c r="G1226" s="219"/>
      <c r="H1226" s="7"/>
      <c r="I1226" s="7"/>
      <c r="J1226" s="9"/>
      <c r="K1226" s="843"/>
    </row>
    <row r="1227" spans="1:11" x14ac:dyDescent="0.2">
      <c r="A1227" s="163">
        <v>1212</v>
      </c>
      <c r="B1227" s="7"/>
      <c r="C1227" s="7"/>
      <c r="D1227" s="120"/>
      <c r="E1227" s="7"/>
      <c r="F1227" s="7"/>
      <c r="G1227" s="219"/>
      <c r="H1227" s="7"/>
      <c r="I1227" s="7"/>
      <c r="J1227" s="9"/>
      <c r="K1227" s="843"/>
    </row>
    <row r="1228" spans="1:11" x14ac:dyDescent="0.2">
      <c r="A1228" s="163">
        <v>1213</v>
      </c>
      <c r="B1228" s="7"/>
      <c r="C1228" s="7"/>
      <c r="D1228" s="120"/>
      <c r="E1228" s="7"/>
      <c r="F1228" s="7"/>
      <c r="G1228" s="219"/>
      <c r="H1228" s="7"/>
      <c r="I1228" s="7"/>
      <c r="J1228" s="9"/>
      <c r="K1228" s="843"/>
    </row>
    <row r="1229" spans="1:11" x14ac:dyDescent="0.2">
      <c r="A1229" s="163">
        <v>1214</v>
      </c>
      <c r="B1229" s="7"/>
      <c r="C1229" s="7"/>
      <c r="D1229" s="120"/>
      <c r="E1229" s="7"/>
      <c r="F1229" s="7"/>
      <c r="G1229" s="219"/>
      <c r="H1229" s="7"/>
      <c r="I1229" s="7"/>
      <c r="J1229" s="9"/>
      <c r="K1229" s="843"/>
    </row>
    <row r="1230" spans="1:11" x14ac:dyDescent="0.2">
      <c r="A1230" s="163">
        <v>1215</v>
      </c>
      <c r="B1230" s="7"/>
      <c r="C1230" s="7"/>
      <c r="D1230" s="120"/>
      <c r="E1230" s="7"/>
      <c r="F1230" s="7"/>
      <c r="G1230" s="219"/>
      <c r="H1230" s="7"/>
      <c r="I1230" s="7"/>
      <c r="J1230" s="9"/>
      <c r="K1230" s="843"/>
    </row>
    <row r="1231" spans="1:11" x14ac:dyDescent="0.2">
      <c r="A1231" s="163">
        <v>1216</v>
      </c>
      <c r="B1231" s="7"/>
      <c r="C1231" s="7"/>
      <c r="D1231" s="120"/>
      <c r="E1231" s="7"/>
      <c r="F1231" s="7"/>
      <c r="G1231" s="219"/>
      <c r="H1231" s="7"/>
      <c r="I1231" s="7"/>
      <c r="J1231" s="9"/>
      <c r="K1231" s="843"/>
    </row>
    <row r="1232" spans="1:11" x14ac:dyDescent="0.2">
      <c r="A1232" s="163">
        <v>1217</v>
      </c>
      <c r="B1232" s="7"/>
      <c r="C1232" s="7"/>
      <c r="D1232" s="120"/>
      <c r="E1232" s="7"/>
      <c r="F1232" s="7"/>
      <c r="G1232" s="219"/>
      <c r="H1232" s="7"/>
      <c r="I1232" s="7"/>
      <c r="J1232" s="9"/>
      <c r="K1232" s="843"/>
    </row>
    <row r="1233" spans="1:11" x14ac:dyDescent="0.2">
      <c r="A1233" s="163">
        <v>1218</v>
      </c>
      <c r="B1233" s="7"/>
      <c r="C1233" s="7"/>
      <c r="D1233" s="120"/>
      <c r="E1233" s="7"/>
      <c r="F1233" s="7"/>
      <c r="G1233" s="219"/>
      <c r="H1233" s="7"/>
      <c r="I1233" s="7"/>
      <c r="J1233" s="9"/>
      <c r="K1233" s="843"/>
    </row>
    <row r="1234" spans="1:11" x14ac:dyDescent="0.2">
      <c r="A1234" s="163">
        <v>1219</v>
      </c>
      <c r="B1234" s="7"/>
      <c r="C1234" s="7"/>
      <c r="D1234" s="120"/>
      <c r="E1234" s="7"/>
      <c r="F1234" s="7"/>
      <c r="G1234" s="219"/>
      <c r="H1234" s="7"/>
      <c r="I1234" s="7"/>
      <c r="J1234" s="9"/>
      <c r="K1234" s="843"/>
    </row>
    <row r="1235" spans="1:11" x14ac:dyDescent="0.2">
      <c r="A1235" s="163">
        <v>1220</v>
      </c>
      <c r="B1235" s="7"/>
      <c r="C1235" s="7"/>
      <c r="D1235" s="120"/>
      <c r="E1235" s="7"/>
      <c r="F1235" s="7"/>
      <c r="G1235" s="219"/>
      <c r="H1235" s="7"/>
      <c r="I1235" s="7"/>
      <c r="J1235" s="9"/>
      <c r="K1235" s="843"/>
    </row>
    <row r="1236" spans="1:11" x14ac:dyDescent="0.2">
      <c r="A1236" s="163">
        <v>1221</v>
      </c>
      <c r="B1236" s="7"/>
      <c r="C1236" s="7"/>
      <c r="D1236" s="120"/>
      <c r="E1236" s="7"/>
      <c r="F1236" s="7"/>
      <c r="G1236" s="219"/>
      <c r="H1236" s="7"/>
      <c r="I1236" s="7"/>
      <c r="J1236" s="9"/>
      <c r="K1236" s="843"/>
    </row>
    <row r="1237" spans="1:11" x14ac:dyDescent="0.2">
      <c r="A1237" s="163">
        <v>1222</v>
      </c>
      <c r="B1237" s="7"/>
      <c r="C1237" s="7"/>
      <c r="D1237" s="120"/>
      <c r="E1237" s="7"/>
      <c r="F1237" s="7"/>
      <c r="G1237" s="219"/>
      <c r="H1237" s="7"/>
      <c r="I1237" s="7"/>
      <c r="J1237" s="9"/>
      <c r="K1237" s="843"/>
    </row>
    <row r="1238" spans="1:11" x14ac:dyDescent="0.2">
      <c r="A1238" s="163">
        <v>1223</v>
      </c>
      <c r="B1238" s="7"/>
      <c r="C1238" s="7"/>
      <c r="D1238" s="120"/>
      <c r="E1238" s="7"/>
      <c r="F1238" s="7"/>
      <c r="G1238" s="219"/>
      <c r="H1238" s="7"/>
      <c r="I1238" s="7"/>
      <c r="J1238" s="9"/>
      <c r="K1238" s="843"/>
    </row>
    <row r="1239" spans="1:11" x14ac:dyDescent="0.2">
      <c r="A1239" s="163">
        <v>1224</v>
      </c>
      <c r="B1239" s="7"/>
      <c r="C1239" s="7"/>
      <c r="D1239" s="120"/>
      <c r="E1239" s="7"/>
      <c r="F1239" s="7"/>
      <c r="G1239" s="219"/>
      <c r="H1239" s="7"/>
      <c r="I1239" s="7"/>
      <c r="J1239" s="9"/>
      <c r="K1239" s="843"/>
    </row>
    <row r="1240" spans="1:11" x14ac:dyDescent="0.2">
      <c r="A1240" s="163">
        <v>1225</v>
      </c>
      <c r="B1240" s="7"/>
      <c r="C1240" s="7"/>
      <c r="D1240" s="120"/>
      <c r="E1240" s="7"/>
      <c r="F1240" s="7"/>
      <c r="G1240" s="219"/>
      <c r="H1240" s="7"/>
      <c r="I1240" s="7"/>
      <c r="J1240" s="9"/>
      <c r="K1240" s="843"/>
    </row>
    <row r="1241" spans="1:11" x14ac:dyDescent="0.2">
      <c r="A1241" s="163">
        <v>1226</v>
      </c>
      <c r="B1241" s="7"/>
      <c r="C1241" s="7"/>
      <c r="D1241" s="120"/>
      <c r="E1241" s="7"/>
      <c r="F1241" s="7"/>
      <c r="G1241" s="219"/>
      <c r="H1241" s="7"/>
      <c r="I1241" s="7"/>
      <c r="J1241" s="9"/>
      <c r="K1241" s="843"/>
    </row>
    <row r="1242" spans="1:11" x14ac:dyDescent="0.2">
      <c r="A1242" s="163">
        <v>1227</v>
      </c>
      <c r="B1242" s="7"/>
      <c r="C1242" s="7"/>
      <c r="D1242" s="120"/>
      <c r="E1242" s="7"/>
      <c r="F1242" s="7"/>
      <c r="G1242" s="219"/>
      <c r="H1242" s="7"/>
      <c r="I1242" s="7"/>
      <c r="J1242" s="9"/>
      <c r="K1242" s="843"/>
    </row>
    <row r="1243" spans="1:11" x14ac:dyDescent="0.2">
      <c r="A1243" s="163">
        <v>1228</v>
      </c>
      <c r="B1243" s="7"/>
      <c r="C1243" s="7"/>
      <c r="D1243" s="120"/>
      <c r="E1243" s="7"/>
      <c r="F1243" s="7"/>
      <c r="G1243" s="219"/>
      <c r="H1243" s="7"/>
      <c r="I1243" s="7"/>
      <c r="J1243" s="9"/>
      <c r="K1243" s="843"/>
    </row>
    <row r="1244" spans="1:11" x14ac:dyDescent="0.2">
      <c r="A1244" s="163">
        <v>1229</v>
      </c>
      <c r="B1244" s="7"/>
      <c r="C1244" s="7"/>
      <c r="D1244" s="120"/>
      <c r="E1244" s="7"/>
      <c r="F1244" s="7"/>
      <c r="G1244" s="219"/>
      <c r="H1244" s="7"/>
      <c r="I1244" s="7"/>
      <c r="J1244" s="9"/>
      <c r="K1244" s="843"/>
    </row>
    <row r="1245" spans="1:11" x14ac:dyDescent="0.2">
      <c r="A1245" s="163">
        <v>1230</v>
      </c>
      <c r="B1245" s="7"/>
      <c r="C1245" s="7"/>
      <c r="D1245" s="120"/>
      <c r="E1245" s="7"/>
      <c r="F1245" s="7"/>
      <c r="G1245" s="219"/>
      <c r="H1245" s="7"/>
      <c r="I1245" s="7"/>
      <c r="J1245" s="9"/>
      <c r="K1245" s="843"/>
    </row>
    <row r="1246" spans="1:11" x14ac:dyDescent="0.2">
      <c r="A1246" s="163">
        <v>1231</v>
      </c>
      <c r="B1246" s="7"/>
      <c r="C1246" s="7"/>
      <c r="D1246" s="120"/>
      <c r="E1246" s="7"/>
      <c r="F1246" s="7"/>
      <c r="G1246" s="219"/>
      <c r="H1246" s="7"/>
      <c r="I1246" s="7"/>
      <c r="J1246" s="9"/>
      <c r="K1246" s="843"/>
    </row>
    <row r="1247" spans="1:11" x14ac:dyDescent="0.2">
      <c r="A1247" s="163">
        <v>1232</v>
      </c>
      <c r="B1247" s="7"/>
      <c r="C1247" s="7"/>
      <c r="D1247" s="120"/>
      <c r="E1247" s="7"/>
      <c r="F1247" s="7"/>
      <c r="G1247" s="219"/>
      <c r="H1247" s="7"/>
      <c r="I1247" s="7"/>
      <c r="J1247" s="9"/>
      <c r="K1247" s="843"/>
    </row>
    <row r="1248" spans="1:11" x14ac:dyDescent="0.2">
      <c r="A1248" s="163">
        <v>1233</v>
      </c>
      <c r="B1248" s="7"/>
      <c r="C1248" s="7"/>
      <c r="D1248" s="120"/>
      <c r="E1248" s="7"/>
      <c r="F1248" s="7"/>
      <c r="G1248" s="219"/>
      <c r="H1248" s="7"/>
      <c r="I1248" s="7"/>
      <c r="J1248" s="9"/>
      <c r="K1248" s="843"/>
    </row>
    <row r="1249" spans="1:11" x14ac:dyDescent="0.2">
      <c r="A1249" s="163">
        <v>1234</v>
      </c>
      <c r="B1249" s="7"/>
      <c r="C1249" s="7"/>
      <c r="D1249" s="120"/>
      <c r="E1249" s="7"/>
      <c r="F1249" s="7"/>
      <c r="G1249" s="219"/>
      <c r="H1249" s="7"/>
      <c r="I1249" s="7"/>
      <c r="J1249" s="9"/>
      <c r="K1249" s="843"/>
    </row>
    <row r="1250" spans="1:11" x14ac:dyDescent="0.2">
      <c r="A1250" s="163">
        <v>1235</v>
      </c>
      <c r="B1250" s="7"/>
      <c r="C1250" s="7"/>
      <c r="D1250" s="120"/>
      <c r="E1250" s="7"/>
      <c r="F1250" s="7"/>
      <c r="G1250" s="219"/>
      <c r="H1250" s="7"/>
      <c r="I1250" s="7"/>
      <c r="J1250" s="9"/>
      <c r="K1250" s="843"/>
    </row>
    <row r="1251" spans="1:11" x14ac:dyDescent="0.2">
      <c r="A1251" s="163">
        <v>1236</v>
      </c>
      <c r="B1251" s="7"/>
      <c r="C1251" s="7"/>
      <c r="D1251" s="120"/>
      <c r="E1251" s="7"/>
      <c r="F1251" s="7"/>
      <c r="G1251" s="219"/>
      <c r="H1251" s="7"/>
      <c r="I1251" s="7"/>
      <c r="J1251" s="9"/>
      <c r="K1251" s="843"/>
    </row>
    <row r="1252" spans="1:11" x14ac:dyDescent="0.2">
      <c r="A1252" s="163">
        <v>1237</v>
      </c>
      <c r="B1252" s="7"/>
      <c r="C1252" s="7"/>
      <c r="D1252" s="120"/>
      <c r="E1252" s="7"/>
      <c r="F1252" s="7"/>
      <c r="G1252" s="219"/>
      <c r="H1252" s="7"/>
      <c r="I1252" s="7"/>
      <c r="J1252" s="9"/>
      <c r="K1252" s="843"/>
    </row>
    <row r="1253" spans="1:11" x14ac:dyDescent="0.2">
      <c r="A1253" s="163">
        <v>1238</v>
      </c>
      <c r="B1253" s="7"/>
      <c r="C1253" s="7"/>
      <c r="D1253" s="120"/>
      <c r="E1253" s="7"/>
      <c r="F1253" s="7"/>
      <c r="G1253" s="219"/>
      <c r="H1253" s="7"/>
      <c r="I1253" s="7"/>
      <c r="J1253" s="9"/>
      <c r="K1253" s="843"/>
    </row>
    <row r="1254" spans="1:11" x14ac:dyDescent="0.2">
      <c r="A1254" s="163">
        <v>1239</v>
      </c>
      <c r="B1254" s="7"/>
      <c r="C1254" s="7"/>
      <c r="D1254" s="120"/>
      <c r="E1254" s="7"/>
      <c r="F1254" s="7"/>
      <c r="G1254" s="219"/>
      <c r="H1254" s="7"/>
      <c r="I1254" s="7"/>
      <c r="J1254" s="9"/>
      <c r="K1254" s="843"/>
    </row>
    <row r="1255" spans="1:11" x14ac:dyDescent="0.2">
      <c r="A1255" s="163">
        <v>1240</v>
      </c>
      <c r="B1255" s="7"/>
      <c r="C1255" s="7"/>
      <c r="D1255" s="120"/>
      <c r="E1255" s="7"/>
      <c r="F1255" s="7"/>
      <c r="G1255" s="219"/>
      <c r="H1255" s="7"/>
      <c r="I1255" s="7"/>
      <c r="J1255" s="9"/>
      <c r="K1255" s="843"/>
    </row>
    <row r="1256" spans="1:11" x14ac:dyDescent="0.2">
      <c r="A1256" s="163">
        <v>1241</v>
      </c>
      <c r="B1256" s="7"/>
      <c r="C1256" s="7"/>
      <c r="D1256" s="120"/>
      <c r="E1256" s="7"/>
      <c r="F1256" s="7"/>
      <c r="G1256" s="219"/>
      <c r="H1256" s="7"/>
      <c r="I1256" s="7"/>
      <c r="J1256" s="9"/>
      <c r="K1256" s="843"/>
    </row>
    <row r="1257" spans="1:11" x14ac:dyDescent="0.2">
      <c r="A1257" s="163">
        <v>1242</v>
      </c>
      <c r="B1257" s="7"/>
      <c r="C1257" s="7"/>
      <c r="D1257" s="120"/>
      <c r="E1257" s="7"/>
      <c r="F1257" s="7"/>
      <c r="G1257" s="219"/>
      <c r="H1257" s="7"/>
      <c r="I1257" s="7"/>
      <c r="J1257" s="9"/>
      <c r="K1257" s="843"/>
    </row>
    <row r="1258" spans="1:11" x14ac:dyDescent="0.2">
      <c r="A1258" s="163">
        <v>1243</v>
      </c>
      <c r="B1258" s="7"/>
      <c r="C1258" s="7"/>
      <c r="D1258" s="120"/>
      <c r="E1258" s="7"/>
      <c r="F1258" s="7"/>
      <c r="G1258" s="219"/>
      <c r="H1258" s="7"/>
      <c r="I1258" s="7"/>
      <c r="J1258" s="9"/>
      <c r="K1258" s="843"/>
    </row>
    <row r="1259" spans="1:11" x14ac:dyDescent="0.2">
      <c r="A1259" s="163">
        <v>1244</v>
      </c>
      <c r="B1259" s="7"/>
      <c r="C1259" s="7"/>
      <c r="D1259" s="120"/>
      <c r="E1259" s="7"/>
      <c r="F1259" s="7"/>
      <c r="G1259" s="219"/>
      <c r="H1259" s="7"/>
      <c r="I1259" s="7"/>
      <c r="J1259" s="9"/>
      <c r="K1259" s="843"/>
    </row>
    <row r="1260" spans="1:11" x14ac:dyDescent="0.2">
      <c r="A1260" s="163">
        <v>1245</v>
      </c>
      <c r="B1260" s="7"/>
      <c r="C1260" s="7"/>
      <c r="D1260" s="120"/>
      <c r="E1260" s="7"/>
      <c r="F1260" s="7"/>
      <c r="G1260" s="219"/>
      <c r="H1260" s="7"/>
      <c r="I1260" s="7"/>
      <c r="J1260" s="9"/>
      <c r="K1260" s="843"/>
    </row>
    <row r="1261" spans="1:11" x14ac:dyDescent="0.2">
      <c r="A1261" s="163">
        <v>1246</v>
      </c>
      <c r="B1261" s="7"/>
      <c r="C1261" s="7"/>
      <c r="D1261" s="120"/>
      <c r="E1261" s="7"/>
      <c r="F1261" s="7"/>
      <c r="G1261" s="219"/>
      <c r="H1261" s="7"/>
      <c r="I1261" s="7"/>
      <c r="J1261" s="9"/>
      <c r="K1261" s="843"/>
    </row>
    <row r="1262" spans="1:11" x14ac:dyDescent="0.2">
      <c r="A1262" s="163">
        <v>1247</v>
      </c>
      <c r="B1262" s="7"/>
      <c r="C1262" s="7"/>
      <c r="D1262" s="120"/>
      <c r="E1262" s="7"/>
      <c r="F1262" s="7"/>
      <c r="G1262" s="219"/>
      <c r="H1262" s="7"/>
      <c r="I1262" s="7"/>
      <c r="J1262" s="9"/>
      <c r="K1262" s="843"/>
    </row>
    <row r="1263" spans="1:11" x14ac:dyDescent="0.2">
      <c r="A1263" s="163">
        <v>1248</v>
      </c>
      <c r="B1263" s="7"/>
      <c r="C1263" s="7"/>
      <c r="D1263" s="120"/>
      <c r="E1263" s="7"/>
      <c r="F1263" s="7"/>
      <c r="G1263" s="219"/>
      <c r="H1263" s="7"/>
      <c r="I1263" s="7"/>
      <c r="J1263" s="9"/>
      <c r="K1263" s="843"/>
    </row>
    <row r="1264" spans="1:11" x14ac:dyDescent="0.2">
      <c r="A1264" s="163">
        <v>1249</v>
      </c>
      <c r="B1264" s="7"/>
      <c r="C1264" s="7"/>
      <c r="D1264" s="120"/>
      <c r="E1264" s="7"/>
      <c r="F1264" s="7"/>
      <c r="G1264" s="219"/>
      <c r="H1264" s="7"/>
      <c r="I1264" s="7"/>
      <c r="J1264" s="9"/>
      <c r="K1264" s="843"/>
    </row>
    <row r="1265" spans="1:11" x14ac:dyDescent="0.2">
      <c r="A1265" s="163">
        <v>1250</v>
      </c>
      <c r="B1265" s="7"/>
      <c r="C1265" s="7"/>
      <c r="D1265" s="120"/>
      <c r="E1265" s="7"/>
      <c r="F1265" s="7"/>
      <c r="G1265" s="219"/>
      <c r="H1265" s="7"/>
      <c r="I1265" s="7"/>
      <c r="J1265" s="9"/>
      <c r="K1265" s="843"/>
    </row>
    <row r="1266" spans="1:11" x14ac:dyDescent="0.2">
      <c r="A1266" s="163">
        <v>1251</v>
      </c>
      <c r="B1266" s="7"/>
      <c r="C1266" s="7"/>
      <c r="D1266" s="120"/>
      <c r="E1266" s="7"/>
      <c r="F1266" s="7"/>
      <c r="G1266" s="219"/>
      <c r="H1266" s="7"/>
      <c r="I1266" s="7"/>
      <c r="J1266" s="9"/>
      <c r="K1266" s="843"/>
    </row>
    <row r="1267" spans="1:11" x14ac:dyDescent="0.2">
      <c r="A1267" s="163">
        <v>1252</v>
      </c>
      <c r="B1267" s="7"/>
      <c r="C1267" s="7"/>
      <c r="D1267" s="120"/>
      <c r="E1267" s="7"/>
      <c r="F1267" s="7"/>
      <c r="G1267" s="219"/>
      <c r="H1267" s="7"/>
      <c r="I1267" s="7"/>
      <c r="J1267" s="9"/>
      <c r="K1267" s="843"/>
    </row>
    <row r="1268" spans="1:11" x14ac:dyDescent="0.2">
      <c r="A1268" s="163">
        <v>1253</v>
      </c>
      <c r="B1268" s="7"/>
      <c r="C1268" s="7"/>
      <c r="D1268" s="120"/>
      <c r="E1268" s="7"/>
      <c r="F1268" s="7"/>
      <c r="G1268" s="219"/>
      <c r="H1268" s="7"/>
      <c r="I1268" s="7"/>
      <c r="J1268" s="9"/>
      <c r="K1268" s="843"/>
    </row>
    <row r="1269" spans="1:11" x14ac:dyDescent="0.2">
      <c r="A1269" s="163">
        <v>1254</v>
      </c>
      <c r="B1269" s="7"/>
      <c r="C1269" s="7"/>
      <c r="D1269" s="120"/>
      <c r="E1269" s="7"/>
      <c r="F1269" s="7"/>
      <c r="G1269" s="219"/>
      <c r="H1269" s="7"/>
      <c r="I1269" s="7"/>
      <c r="J1269" s="9"/>
      <c r="K1269" s="843"/>
    </row>
    <row r="1270" spans="1:11" x14ac:dyDescent="0.2">
      <c r="A1270" s="163">
        <v>1255</v>
      </c>
      <c r="B1270" s="7"/>
      <c r="C1270" s="7"/>
      <c r="D1270" s="120"/>
      <c r="E1270" s="7"/>
      <c r="F1270" s="7"/>
      <c r="G1270" s="219"/>
      <c r="H1270" s="7"/>
      <c r="I1270" s="7"/>
      <c r="J1270" s="9"/>
      <c r="K1270" s="843"/>
    </row>
    <row r="1271" spans="1:11" x14ac:dyDescent="0.2">
      <c r="A1271" s="163">
        <v>1256</v>
      </c>
      <c r="B1271" s="7"/>
      <c r="C1271" s="7"/>
      <c r="D1271" s="120"/>
      <c r="E1271" s="7"/>
      <c r="F1271" s="7"/>
      <c r="G1271" s="219"/>
      <c r="H1271" s="7"/>
      <c r="I1271" s="7"/>
      <c r="J1271" s="9"/>
      <c r="K1271" s="843"/>
    </row>
    <row r="1272" spans="1:11" x14ac:dyDescent="0.2">
      <c r="A1272" s="163">
        <v>1257</v>
      </c>
      <c r="B1272" s="7"/>
      <c r="C1272" s="7"/>
      <c r="D1272" s="120"/>
      <c r="E1272" s="7"/>
      <c r="F1272" s="7"/>
      <c r="G1272" s="219"/>
      <c r="H1272" s="7"/>
      <c r="I1272" s="7"/>
      <c r="J1272" s="9"/>
      <c r="K1272" s="843"/>
    </row>
    <row r="1273" spans="1:11" x14ac:dyDescent="0.2">
      <c r="A1273" s="163">
        <v>1258</v>
      </c>
      <c r="B1273" s="7"/>
      <c r="C1273" s="7"/>
      <c r="D1273" s="120"/>
      <c r="E1273" s="7"/>
      <c r="F1273" s="7"/>
      <c r="G1273" s="219"/>
      <c r="H1273" s="7"/>
      <c r="I1273" s="7"/>
      <c r="J1273" s="9"/>
      <c r="K1273" s="843"/>
    </row>
    <row r="1274" spans="1:11" x14ac:dyDescent="0.2">
      <c r="A1274" s="163">
        <v>1259</v>
      </c>
      <c r="B1274" s="7"/>
      <c r="C1274" s="7"/>
      <c r="D1274" s="120"/>
      <c r="E1274" s="7"/>
      <c r="F1274" s="7"/>
      <c r="G1274" s="219"/>
      <c r="H1274" s="7"/>
      <c r="I1274" s="7"/>
      <c r="J1274" s="9"/>
      <c r="K1274" s="843"/>
    </row>
    <row r="1275" spans="1:11" x14ac:dyDescent="0.2">
      <c r="A1275" s="163">
        <v>1260</v>
      </c>
      <c r="B1275" s="7"/>
      <c r="C1275" s="7"/>
      <c r="D1275" s="120"/>
      <c r="E1275" s="7"/>
      <c r="F1275" s="7"/>
      <c r="G1275" s="219"/>
      <c r="H1275" s="7"/>
      <c r="I1275" s="7"/>
      <c r="J1275" s="9"/>
      <c r="K1275" s="843"/>
    </row>
    <row r="1276" spans="1:11" x14ac:dyDescent="0.2">
      <c r="A1276" s="163">
        <v>1261</v>
      </c>
      <c r="B1276" s="7"/>
      <c r="C1276" s="7"/>
      <c r="D1276" s="120"/>
      <c r="E1276" s="7"/>
      <c r="F1276" s="7"/>
      <c r="G1276" s="219"/>
      <c r="H1276" s="7"/>
      <c r="I1276" s="7"/>
      <c r="J1276" s="9"/>
      <c r="K1276" s="843"/>
    </row>
    <row r="1277" spans="1:11" x14ac:dyDescent="0.2">
      <c r="A1277" s="163">
        <v>1262</v>
      </c>
      <c r="B1277" s="7"/>
      <c r="C1277" s="7"/>
      <c r="D1277" s="120"/>
      <c r="E1277" s="7"/>
      <c r="F1277" s="7"/>
      <c r="G1277" s="219"/>
      <c r="H1277" s="7"/>
      <c r="I1277" s="7"/>
      <c r="J1277" s="9"/>
      <c r="K1277" s="843"/>
    </row>
    <row r="1278" spans="1:11" x14ac:dyDescent="0.2">
      <c r="A1278" s="163">
        <v>1263</v>
      </c>
      <c r="B1278" s="7"/>
      <c r="C1278" s="7"/>
      <c r="D1278" s="120"/>
      <c r="E1278" s="7"/>
      <c r="F1278" s="7"/>
      <c r="G1278" s="219"/>
      <c r="H1278" s="7"/>
      <c r="I1278" s="7"/>
      <c r="J1278" s="9"/>
      <c r="K1278" s="843"/>
    </row>
    <row r="1279" spans="1:11" x14ac:dyDescent="0.2">
      <c r="A1279" s="163">
        <v>1264</v>
      </c>
      <c r="B1279" s="7"/>
      <c r="C1279" s="7"/>
      <c r="D1279" s="120"/>
      <c r="E1279" s="7"/>
      <c r="F1279" s="7"/>
      <c r="G1279" s="219"/>
      <c r="H1279" s="7"/>
      <c r="I1279" s="7"/>
      <c r="J1279" s="9"/>
      <c r="K1279" s="843"/>
    </row>
    <row r="1280" spans="1:11" x14ac:dyDescent="0.2">
      <c r="A1280" s="163">
        <v>1265</v>
      </c>
      <c r="B1280" s="7"/>
      <c r="C1280" s="7"/>
      <c r="D1280" s="120"/>
      <c r="E1280" s="7"/>
      <c r="F1280" s="7"/>
      <c r="G1280" s="219"/>
      <c r="H1280" s="7"/>
      <c r="I1280" s="7"/>
      <c r="J1280" s="9"/>
      <c r="K1280" s="843"/>
    </row>
    <row r="1281" spans="1:11" x14ac:dyDescent="0.2">
      <c r="A1281" s="163">
        <v>1266</v>
      </c>
      <c r="B1281" s="7"/>
      <c r="C1281" s="7"/>
      <c r="D1281" s="120"/>
      <c r="E1281" s="7"/>
      <c r="F1281" s="7"/>
      <c r="G1281" s="219"/>
      <c r="H1281" s="7"/>
      <c r="I1281" s="7"/>
      <c r="J1281" s="9"/>
      <c r="K1281" s="843"/>
    </row>
    <row r="1282" spans="1:11" x14ac:dyDescent="0.2">
      <c r="A1282" s="163">
        <v>1267</v>
      </c>
      <c r="B1282" s="7"/>
      <c r="C1282" s="7"/>
      <c r="D1282" s="120"/>
      <c r="E1282" s="7"/>
      <c r="F1282" s="7"/>
      <c r="G1282" s="219"/>
      <c r="H1282" s="7"/>
      <c r="I1282" s="7"/>
      <c r="J1282" s="9"/>
      <c r="K1282" s="843"/>
    </row>
    <row r="1283" spans="1:11" x14ac:dyDescent="0.2">
      <c r="A1283" s="163">
        <v>1268</v>
      </c>
      <c r="B1283" s="7"/>
      <c r="C1283" s="7"/>
      <c r="D1283" s="120"/>
      <c r="E1283" s="7"/>
      <c r="F1283" s="7"/>
      <c r="G1283" s="219"/>
      <c r="H1283" s="7"/>
      <c r="I1283" s="7"/>
      <c r="J1283" s="9"/>
      <c r="K1283" s="843"/>
    </row>
    <row r="1284" spans="1:11" x14ac:dyDescent="0.2">
      <c r="A1284" s="163">
        <v>1269</v>
      </c>
      <c r="B1284" s="7"/>
      <c r="C1284" s="7"/>
      <c r="D1284" s="120"/>
      <c r="E1284" s="7"/>
      <c r="F1284" s="7"/>
      <c r="G1284" s="219"/>
      <c r="H1284" s="7"/>
      <c r="I1284" s="7"/>
      <c r="J1284" s="9"/>
      <c r="K1284" s="843"/>
    </row>
    <row r="1285" spans="1:11" x14ac:dyDescent="0.2">
      <c r="A1285" s="163">
        <v>1270</v>
      </c>
      <c r="B1285" s="7"/>
      <c r="C1285" s="7"/>
      <c r="D1285" s="120"/>
      <c r="E1285" s="7"/>
      <c r="F1285" s="7"/>
      <c r="G1285" s="219"/>
      <c r="H1285" s="7"/>
      <c r="I1285" s="7"/>
      <c r="J1285" s="9"/>
      <c r="K1285" s="843"/>
    </row>
    <row r="1286" spans="1:11" x14ac:dyDescent="0.2">
      <c r="A1286" s="163">
        <v>1271</v>
      </c>
      <c r="B1286" s="7"/>
      <c r="C1286" s="7"/>
      <c r="D1286" s="120"/>
      <c r="E1286" s="7"/>
      <c r="F1286" s="7"/>
      <c r="G1286" s="219"/>
      <c r="H1286" s="7"/>
      <c r="I1286" s="7"/>
      <c r="J1286" s="9"/>
      <c r="K1286" s="843"/>
    </row>
    <row r="1287" spans="1:11" x14ac:dyDescent="0.2">
      <c r="A1287" s="163">
        <v>1272</v>
      </c>
      <c r="B1287" s="7"/>
      <c r="C1287" s="7"/>
      <c r="D1287" s="120"/>
      <c r="E1287" s="7"/>
      <c r="F1287" s="7"/>
      <c r="G1287" s="219"/>
      <c r="H1287" s="7"/>
      <c r="I1287" s="7"/>
      <c r="J1287" s="9"/>
      <c r="K1287" s="843"/>
    </row>
    <row r="1288" spans="1:11" x14ac:dyDescent="0.2">
      <c r="A1288" s="163">
        <v>1273</v>
      </c>
      <c r="B1288" s="7"/>
      <c r="C1288" s="7"/>
      <c r="D1288" s="120"/>
      <c r="E1288" s="7"/>
      <c r="F1288" s="7"/>
      <c r="G1288" s="219"/>
      <c r="H1288" s="7"/>
      <c r="I1288" s="7"/>
      <c r="J1288" s="9"/>
      <c r="K1288" s="843"/>
    </row>
    <row r="1289" spans="1:11" x14ac:dyDescent="0.2">
      <c r="A1289" s="163">
        <v>1274</v>
      </c>
      <c r="B1289" s="7"/>
      <c r="C1289" s="7"/>
      <c r="D1289" s="120"/>
      <c r="E1289" s="7"/>
      <c r="F1289" s="7"/>
      <c r="G1289" s="219"/>
      <c r="H1289" s="7"/>
      <c r="I1289" s="7"/>
      <c r="J1289" s="9"/>
      <c r="K1289" s="843"/>
    </row>
    <row r="1290" spans="1:11" x14ac:dyDescent="0.2">
      <c r="A1290" s="163">
        <v>1275</v>
      </c>
      <c r="B1290" s="7"/>
      <c r="C1290" s="7"/>
      <c r="D1290" s="120"/>
      <c r="E1290" s="7"/>
      <c r="F1290" s="7"/>
      <c r="G1290" s="219"/>
      <c r="H1290" s="7"/>
      <c r="I1290" s="7"/>
      <c r="J1290" s="9"/>
      <c r="K1290" s="843"/>
    </row>
    <row r="1291" spans="1:11" x14ac:dyDescent="0.2">
      <c r="A1291" s="163">
        <v>1276</v>
      </c>
      <c r="B1291" s="7"/>
      <c r="C1291" s="7"/>
      <c r="D1291" s="120"/>
      <c r="E1291" s="7"/>
      <c r="F1291" s="7"/>
      <c r="G1291" s="219"/>
      <c r="H1291" s="7"/>
      <c r="I1291" s="7"/>
      <c r="J1291" s="9"/>
      <c r="K1291" s="843"/>
    </row>
    <row r="1292" spans="1:11" x14ac:dyDescent="0.2">
      <c r="A1292" s="163">
        <v>1277</v>
      </c>
      <c r="B1292" s="7"/>
      <c r="C1292" s="7"/>
      <c r="D1292" s="120"/>
      <c r="E1292" s="7"/>
      <c r="F1292" s="7"/>
      <c r="G1292" s="219"/>
      <c r="H1292" s="7"/>
      <c r="I1292" s="7"/>
      <c r="J1292" s="9"/>
      <c r="K1292" s="843"/>
    </row>
    <row r="1293" spans="1:11" x14ac:dyDescent="0.2">
      <c r="A1293" s="163">
        <v>1278</v>
      </c>
      <c r="B1293" s="7"/>
      <c r="C1293" s="7"/>
      <c r="D1293" s="120"/>
      <c r="E1293" s="7"/>
      <c r="F1293" s="7"/>
      <c r="G1293" s="219"/>
      <c r="H1293" s="7"/>
      <c r="I1293" s="7"/>
      <c r="J1293" s="9"/>
      <c r="K1293" s="843"/>
    </row>
    <row r="1294" spans="1:11" x14ac:dyDescent="0.2">
      <c r="A1294" s="163">
        <v>1279</v>
      </c>
      <c r="B1294" s="7"/>
      <c r="C1294" s="7"/>
      <c r="D1294" s="120"/>
      <c r="E1294" s="7"/>
      <c r="F1294" s="7"/>
      <c r="G1294" s="219"/>
      <c r="H1294" s="7"/>
      <c r="I1294" s="7"/>
      <c r="J1294" s="9"/>
      <c r="K1294" s="843"/>
    </row>
    <row r="1295" spans="1:11" x14ac:dyDescent="0.2">
      <c r="A1295" s="163">
        <v>1280</v>
      </c>
      <c r="B1295" s="7"/>
      <c r="C1295" s="7"/>
      <c r="D1295" s="120"/>
      <c r="E1295" s="7"/>
      <c r="F1295" s="7"/>
      <c r="G1295" s="219"/>
      <c r="H1295" s="7"/>
      <c r="I1295" s="7"/>
      <c r="J1295" s="9"/>
      <c r="K1295" s="843"/>
    </row>
    <row r="1296" spans="1:11" x14ac:dyDescent="0.2">
      <c r="A1296" s="163">
        <v>1281</v>
      </c>
      <c r="B1296" s="7"/>
      <c r="C1296" s="7"/>
      <c r="D1296" s="120"/>
      <c r="E1296" s="7"/>
      <c r="F1296" s="7"/>
      <c r="G1296" s="219"/>
      <c r="H1296" s="7"/>
      <c r="I1296" s="7"/>
      <c r="J1296" s="9"/>
      <c r="K1296" s="843"/>
    </row>
    <row r="1297" spans="1:11" x14ac:dyDescent="0.2">
      <c r="A1297" s="163">
        <v>1282</v>
      </c>
      <c r="B1297" s="7"/>
      <c r="C1297" s="7"/>
      <c r="D1297" s="120"/>
      <c r="E1297" s="7"/>
      <c r="F1297" s="7"/>
      <c r="G1297" s="219"/>
      <c r="H1297" s="7"/>
      <c r="I1297" s="7"/>
      <c r="J1297" s="9"/>
      <c r="K1297" s="843"/>
    </row>
    <row r="1298" spans="1:11" x14ac:dyDescent="0.2">
      <c r="A1298" s="163">
        <v>1283</v>
      </c>
      <c r="B1298" s="7"/>
      <c r="C1298" s="7"/>
      <c r="D1298" s="120"/>
      <c r="E1298" s="7"/>
      <c r="F1298" s="7"/>
      <c r="G1298" s="219"/>
      <c r="H1298" s="7"/>
      <c r="I1298" s="7"/>
      <c r="J1298" s="9"/>
      <c r="K1298" s="843"/>
    </row>
    <row r="1299" spans="1:11" x14ac:dyDescent="0.2">
      <c r="A1299" s="163">
        <v>1284</v>
      </c>
      <c r="B1299" s="7"/>
      <c r="C1299" s="7"/>
      <c r="D1299" s="120"/>
      <c r="E1299" s="7"/>
      <c r="F1299" s="7"/>
      <c r="G1299" s="219"/>
      <c r="H1299" s="7"/>
      <c r="I1299" s="7"/>
      <c r="J1299" s="9"/>
      <c r="K1299" s="843"/>
    </row>
    <row r="1300" spans="1:11" x14ac:dyDescent="0.2">
      <c r="A1300" s="163">
        <v>1285</v>
      </c>
      <c r="B1300" s="7"/>
      <c r="C1300" s="7"/>
      <c r="D1300" s="120"/>
      <c r="E1300" s="7"/>
      <c r="F1300" s="7"/>
      <c r="G1300" s="219"/>
      <c r="H1300" s="7"/>
      <c r="I1300" s="7"/>
      <c r="J1300" s="9"/>
      <c r="K1300" s="843"/>
    </row>
    <row r="1301" spans="1:11" x14ac:dyDescent="0.2">
      <c r="A1301" s="163">
        <v>1286</v>
      </c>
      <c r="B1301" s="7"/>
      <c r="C1301" s="7"/>
      <c r="D1301" s="120"/>
      <c r="E1301" s="7"/>
      <c r="F1301" s="7"/>
      <c r="G1301" s="219"/>
      <c r="H1301" s="7"/>
      <c r="I1301" s="7"/>
      <c r="J1301" s="9"/>
      <c r="K1301" s="843"/>
    </row>
    <row r="1302" spans="1:11" x14ac:dyDescent="0.2">
      <c r="A1302" s="163">
        <v>1287</v>
      </c>
      <c r="B1302" s="7"/>
      <c r="C1302" s="7"/>
      <c r="D1302" s="120"/>
      <c r="E1302" s="7"/>
      <c r="F1302" s="7"/>
      <c r="G1302" s="219"/>
      <c r="H1302" s="7"/>
      <c r="I1302" s="7"/>
      <c r="J1302" s="9"/>
      <c r="K1302" s="843"/>
    </row>
    <row r="1303" spans="1:11" x14ac:dyDescent="0.2">
      <c r="A1303" s="163">
        <v>1288</v>
      </c>
      <c r="B1303" s="7"/>
      <c r="C1303" s="7"/>
      <c r="D1303" s="120"/>
      <c r="E1303" s="7"/>
      <c r="F1303" s="7"/>
      <c r="G1303" s="219"/>
      <c r="H1303" s="7"/>
      <c r="I1303" s="7"/>
      <c r="J1303" s="9"/>
      <c r="K1303" s="843"/>
    </row>
    <row r="1304" spans="1:11" x14ac:dyDescent="0.2">
      <c r="A1304" s="163">
        <v>1289</v>
      </c>
      <c r="B1304" s="7"/>
      <c r="C1304" s="7"/>
      <c r="D1304" s="120"/>
      <c r="E1304" s="7"/>
      <c r="F1304" s="7"/>
      <c r="G1304" s="219"/>
      <c r="H1304" s="7"/>
      <c r="I1304" s="7"/>
      <c r="J1304" s="9"/>
      <c r="K1304" s="843"/>
    </row>
    <row r="1305" spans="1:11" x14ac:dyDescent="0.2">
      <c r="A1305" s="163">
        <v>1290</v>
      </c>
      <c r="B1305" s="7"/>
      <c r="C1305" s="7"/>
      <c r="D1305" s="120"/>
      <c r="E1305" s="7"/>
      <c r="F1305" s="7"/>
      <c r="G1305" s="219"/>
      <c r="H1305" s="7"/>
      <c r="I1305" s="7"/>
      <c r="J1305" s="9"/>
      <c r="K1305" s="843"/>
    </row>
    <row r="1306" spans="1:11" x14ac:dyDescent="0.2">
      <c r="A1306" s="163">
        <v>1291</v>
      </c>
      <c r="B1306" s="7"/>
      <c r="C1306" s="7"/>
      <c r="D1306" s="120"/>
      <c r="E1306" s="7"/>
      <c r="F1306" s="7"/>
      <c r="G1306" s="219"/>
      <c r="H1306" s="7"/>
      <c r="I1306" s="7"/>
      <c r="J1306" s="9"/>
      <c r="K1306" s="843"/>
    </row>
    <row r="1307" spans="1:11" x14ac:dyDescent="0.2">
      <c r="A1307" s="163">
        <v>1292</v>
      </c>
      <c r="B1307" s="7"/>
      <c r="C1307" s="7"/>
      <c r="D1307" s="120"/>
      <c r="E1307" s="7"/>
      <c r="F1307" s="7"/>
      <c r="G1307" s="219"/>
      <c r="H1307" s="7"/>
      <c r="I1307" s="7"/>
      <c r="J1307" s="9"/>
      <c r="K1307" s="843"/>
    </row>
    <row r="1308" spans="1:11" x14ac:dyDescent="0.2">
      <c r="A1308" s="163">
        <v>1293</v>
      </c>
      <c r="B1308" s="7"/>
      <c r="C1308" s="7"/>
      <c r="D1308" s="120"/>
      <c r="E1308" s="7"/>
      <c r="F1308" s="7"/>
      <c r="G1308" s="219"/>
      <c r="H1308" s="7"/>
      <c r="I1308" s="7"/>
      <c r="J1308" s="9"/>
      <c r="K1308" s="843"/>
    </row>
    <row r="1309" spans="1:11" x14ac:dyDescent="0.2">
      <c r="A1309" s="163">
        <v>1294</v>
      </c>
      <c r="B1309" s="7"/>
      <c r="C1309" s="7"/>
      <c r="D1309" s="120"/>
      <c r="E1309" s="7"/>
      <c r="F1309" s="7"/>
      <c r="G1309" s="219"/>
      <c r="H1309" s="7"/>
      <c r="I1309" s="7"/>
      <c r="J1309" s="9"/>
      <c r="K1309" s="843"/>
    </row>
    <row r="1310" spans="1:11" x14ac:dyDescent="0.2">
      <c r="A1310" s="163">
        <v>1295</v>
      </c>
      <c r="B1310" s="7"/>
      <c r="C1310" s="7"/>
      <c r="D1310" s="120"/>
      <c r="E1310" s="7"/>
      <c r="F1310" s="7"/>
      <c r="G1310" s="219"/>
      <c r="H1310" s="7"/>
      <c r="I1310" s="7"/>
      <c r="J1310" s="9"/>
      <c r="K1310" s="843"/>
    </row>
    <row r="1311" spans="1:11" x14ac:dyDescent="0.2">
      <c r="A1311" s="163">
        <v>1296</v>
      </c>
      <c r="B1311" s="7"/>
      <c r="C1311" s="7"/>
      <c r="D1311" s="120"/>
      <c r="E1311" s="7"/>
      <c r="F1311" s="7"/>
      <c r="G1311" s="219"/>
      <c r="H1311" s="7"/>
      <c r="I1311" s="7"/>
      <c r="J1311" s="9"/>
      <c r="K1311" s="843"/>
    </row>
    <row r="1312" spans="1:11" x14ac:dyDescent="0.2">
      <c r="A1312" s="163">
        <v>1297</v>
      </c>
      <c r="B1312" s="7"/>
      <c r="C1312" s="7"/>
      <c r="D1312" s="120"/>
      <c r="E1312" s="7"/>
      <c r="F1312" s="7"/>
      <c r="G1312" s="219"/>
      <c r="H1312" s="7"/>
      <c r="I1312" s="7"/>
      <c r="J1312" s="9"/>
      <c r="K1312" s="843"/>
    </row>
    <row r="1313" spans="1:11" x14ac:dyDescent="0.2">
      <c r="A1313" s="163">
        <v>1298</v>
      </c>
      <c r="B1313" s="7"/>
      <c r="C1313" s="7"/>
      <c r="D1313" s="120"/>
      <c r="E1313" s="7"/>
      <c r="F1313" s="7"/>
      <c r="G1313" s="219"/>
      <c r="H1313" s="7"/>
      <c r="I1313" s="7"/>
      <c r="J1313" s="9"/>
      <c r="K1313" s="843"/>
    </row>
    <row r="1314" spans="1:11" x14ac:dyDescent="0.2">
      <c r="A1314" s="163">
        <v>1299</v>
      </c>
      <c r="B1314" s="7"/>
      <c r="C1314" s="7"/>
      <c r="D1314" s="120"/>
      <c r="E1314" s="7"/>
      <c r="F1314" s="7"/>
      <c r="G1314" s="219"/>
      <c r="H1314" s="7"/>
      <c r="I1314" s="7"/>
      <c r="J1314" s="9"/>
      <c r="K1314" s="843"/>
    </row>
    <row r="1315" spans="1:11" x14ac:dyDescent="0.2">
      <c r="A1315" s="163">
        <v>1300</v>
      </c>
      <c r="B1315" s="7"/>
      <c r="C1315" s="7"/>
      <c r="D1315" s="120"/>
      <c r="E1315" s="7"/>
      <c r="F1315" s="7"/>
      <c r="G1315" s="219"/>
      <c r="H1315" s="7"/>
      <c r="I1315" s="7"/>
      <c r="J1315" s="9"/>
      <c r="K1315" s="843"/>
    </row>
    <row r="1316" spans="1:11" x14ac:dyDescent="0.2">
      <c r="A1316" s="163">
        <v>1301</v>
      </c>
      <c r="B1316" s="7"/>
      <c r="C1316" s="7"/>
      <c r="D1316" s="120"/>
      <c r="E1316" s="7"/>
      <c r="F1316" s="7"/>
      <c r="G1316" s="219"/>
      <c r="H1316" s="7"/>
      <c r="I1316" s="7"/>
      <c r="J1316" s="9"/>
      <c r="K1316" s="843"/>
    </row>
    <row r="1317" spans="1:11" x14ac:dyDescent="0.2">
      <c r="A1317" s="163">
        <v>1302</v>
      </c>
      <c r="B1317" s="7"/>
      <c r="C1317" s="7"/>
      <c r="D1317" s="120"/>
      <c r="E1317" s="7"/>
      <c r="F1317" s="7"/>
      <c r="G1317" s="219"/>
      <c r="H1317" s="7"/>
      <c r="I1317" s="7"/>
      <c r="J1317" s="9"/>
      <c r="K1317" s="843"/>
    </row>
    <row r="1318" spans="1:11" x14ac:dyDescent="0.2">
      <c r="A1318" s="163">
        <v>1303</v>
      </c>
      <c r="B1318" s="7"/>
      <c r="C1318" s="7"/>
      <c r="D1318" s="120"/>
      <c r="E1318" s="7"/>
      <c r="F1318" s="7"/>
      <c r="G1318" s="219"/>
      <c r="H1318" s="7"/>
      <c r="I1318" s="7"/>
      <c r="J1318" s="9"/>
      <c r="K1318" s="843"/>
    </row>
    <row r="1319" spans="1:11" x14ac:dyDescent="0.2">
      <c r="A1319" s="163">
        <v>1304</v>
      </c>
      <c r="B1319" s="7"/>
      <c r="C1319" s="7"/>
      <c r="D1319" s="120"/>
      <c r="E1319" s="7"/>
      <c r="F1319" s="7"/>
      <c r="G1319" s="219"/>
      <c r="H1319" s="7"/>
      <c r="I1319" s="7"/>
      <c r="J1319" s="9"/>
      <c r="K1319" s="843"/>
    </row>
    <row r="1320" spans="1:11" x14ac:dyDescent="0.2">
      <c r="A1320" s="163">
        <v>1305</v>
      </c>
      <c r="B1320" s="7"/>
      <c r="C1320" s="7"/>
      <c r="D1320" s="120"/>
      <c r="E1320" s="7"/>
      <c r="F1320" s="7"/>
      <c r="G1320" s="219"/>
      <c r="H1320" s="7"/>
      <c r="I1320" s="7"/>
      <c r="J1320" s="9"/>
      <c r="K1320" s="843"/>
    </row>
    <row r="1321" spans="1:11" x14ac:dyDescent="0.2">
      <c r="A1321" s="163">
        <v>1306</v>
      </c>
      <c r="B1321" s="7"/>
      <c r="C1321" s="7"/>
      <c r="D1321" s="120"/>
      <c r="E1321" s="7"/>
      <c r="F1321" s="7"/>
      <c r="G1321" s="219"/>
      <c r="H1321" s="7"/>
      <c r="I1321" s="7"/>
      <c r="J1321" s="9"/>
      <c r="K1321" s="843"/>
    </row>
    <row r="1322" spans="1:11" x14ac:dyDescent="0.2">
      <c r="A1322" s="163">
        <v>1307</v>
      </c>
      <c r="B1322" s="7"/>
      <c r="C1322" s="7"/>
      <c r="D1322" s="120"/>
      <c r="E1322" s="7"/>
      <c r="F1322" s="7"/>
      <c r="G1322" s="219"/>
      <c r="H1322" s="7"/>
      <c r="I1322" s="7"/>
      <c r="J1322" s="9"/>
      <c r="K1322" s="843"/>
    </row>
    <row r="1323" spans="1:11" x14ac:dyDescent="0.2">
      <c r="A1323" s="163">
        <v>1308</v>
      </c>
      <c r="B1323" s="7"/>
      <c r="C1323" s="7"/>
      <c r="D1323" s="120"/>
      <c r="E1323" s="7"/>
      <c r="F1323" s="7"/>
      <c r="G1323" s="219"/>
      <c r="H1323" s="7"/>
      <c r="I1323" s="7"/>
      <c r="J1323" s="9"/>
      <c r="K1323" s="843"/>
    </row>
    <row r="1324" spans="1:11" x14ac:dyDescent="0.2">
      <c r="A1324" s="163">
        <v>1309</v>
      </c>
      <c r="B1324" s="7"/>
      <c r="C1324" s="7"/>
      <c r="D1324" s="120"/>
      <c r="E1324" s="7"/>
      <c r="F1324" s="7"/>
      <c r="G1324" s="219"/>
      <c r="H1324" s="7"/>
      <c r="I1324" s="7"/>
      <c r="J1324" s="9"/>
      <c r="K1324" s="843"/>
    </row>
    <row r="1325" spans="1:11" x14ac:dyDescent="0.2">
      <c r="A1325" s="163">
        <v>1310</v>
      </c>
      <c r="B1325" s="7"/>
      <c r="C1325" s="7"/>
      <c r="D1325" s="120"/>
      <c r="E1325" s="7"/>
      <c r="F1325" s="7"/>
      <c r="G1325" s="219"/>
      <c r="H1325" s="7"/>
      <c r="I1325" s="7"/>
      <c r="J1325" s="9"/>
      <c r="K1325" s="843"/>
    </row>
    <row r="1326" spans="1:11" x14ac:dyDescent="0.2">
      <c r="A1326" s="163">
        <v>1311</v>
      </c>
      <c r="B1326" s="7"/>
      <c r="C1326" s="7"/>
      <c r="D1326" s="120"/>
      <c r="E1326" s="7"/>
      <c r="F1326" s="7"/>
      <c r="G1326" s="219"/>
      <c r="H1326" s="7"/>
      <c r="I1326" s="7"/>
      <c r="J1326" s="9"/>
      <c r="K1326" s="843"/>
    </row>
    <row r="1327" spans="1:11" x14ac:dyDescent="0.2">
      <c r="A1327" s="163">
        <v>1312</v>
      </c>
      <c r="B1327" s="7"/>
      <c r="C1327" s="7"/>
      <c r="D1327" s="120"/>
      <c r="E1327" s="7"/>
      <c r="F1327" s="7"/>
      <c r="G1327" s="219"/>
      <c r="H1327" s="7"/>
      <c r="I1327" s="7"/>
      <c r="J1327" s="9"/>
      <c r="K1327" s="843"/>
    </row>
    <row r="1328" spans="1:11" x14ac:dyDescent="0.2">
      <c r="A1328" s="163">
        <v>1313</v>
      </c>
      <c r="B1328" s="7"/>
      <c r="C1328" s="7"/>
      <c r="D1328" s="120"/>
      <c r="E1328" s="7"/>
      <c r="F1328" s="7"/>
      <c r="G1328" s="219"/>
      <c r="H1328" s="7"/>
      <c r="I1328" s="7"/>
      <c r="J1328" s="9"/>
      <c r="K1328" s="843"/>
    </row>
    <row r="1329" spans="1:11" x14ac:dyDescent="0.2">
      <c r="A1329" s="163">
        <v>1314</v>
      </c>
      <c r="B1329" s="7"/>
      <c r="C1329" s="7"/>
      <c r="D1329" s="120"/>
      <c r="E1329" s="7"/>
      <c r="F1329" s="7"/>
      <c r="G1329" s="219"/>
      <c r="H1329" s="7"/>
      <c r="I1329" s="7"/>
      <c r="J1329" s="9"/>
      <c r="K1329" s="843"/>
    </row>
    <row r="1330" spans="1:11" x14ac:dyDescent="0.2">
      <c r="A1330" s="163">
        <v>1315</v>
      </c>
      <c r="B1330" s="7"/>
      <c r="C1330" s="7"/>
      <c r="D1330" s="120"/>
      <c r="E1330" s="7"/>
      <c r="F1330" s="7"/>
      <c r="G1330" s="219"/>
      <c r="H1330" s="7"/>
      <c r="I1330" s="7"/>
      <c r="J1330" s="9"/>
      <c r="K1330" s="843"/>
    </row>
    <row r="1331" spans="1:11" x14ac:dyDescent="0.2">
      <c r="A1331" s="163">
        <v>1316</v>
      </c>
      <c r="B1331" s="7"/>
      <c r="C1331" s="7"/>
      <c r="D1331" s="120"/>
      <c r="E1331" s="7"/>
      <c r="F1331" s="7"/>
      <c r="G1331" s="219"/>
      <c r="H1331" s="7"/>
      <c r="I1331" s="7"/>
      <c r="J1331" s="9"/>
      <c r="K1331" s="843"/>
    </row>
    <row r="1332" spans="1:11" x14ac:dyDescent="0.2">
      <c r="A1332" s="163">
        <v>1317</v>
      </c>
      <c r="B1332" s="7"/>
      <c r="C1332" s="7"/>
      <c r="D1332" s="120"/>
      <c r="E1332" s="7"/>
      <c r="F1332" s="7"/>
      <c r="G1332" s="219"/>
      <c r="H1332" s="7"/>
      <c r="I1332" s="7"/>
      <c r="J1332" s="9"/>
      <c r="K1332" s="843"/>
    </row>
    <row r="1333" spans="1:11" x14ac:dyDescent="0.2">
      <c r="A1333" s="163">
        <v>1318</v>
      </c>
      <c r="B1333" s="7"/>
      <c r="C1333" s="7"/>
      <c r="D1333" s="120"/>
      <c r="E1333" s="7"/>
      <c r="F1333" s="7"/>
      <c r="G1333" s="219"/>
      <c r="H1333" s="7"/>
      <c r="I1333" s="7"/>
      <c r="J1333" s="9"/>
      <c r="K1333" s="843"/>
    </row>
    <row r="1334" spans="1:11" x14ac:dyDescent="0.2">
      <c r="A1334" s="163">
        <v>1319</v>
      </c>
      <c r="B1334" s="7"/>
      <c r="C1334" s="7"/>
      <c r="D1334" s="120"/>
      <c r="E1334" s="7"/>
      <c r="F1334" s="7"/>
      <c r="G1334" s="219"/>
      <c r="H1334" s="7"/>
      <c r="I1334" s="7"/>
      <c r="J1334" s="9"/>
      <c r="K1334" s="843"/>
    </row>
    <row r="1335" spans="1:11" x14ac:dyDescent="0.2">
      <c r="A1335" s="163">
        <v>1320</v>
      </c>
      <c r="B1335" s="7"/>
      <c r="C1335" s="7"/>
      <c r="D1335" s="120"/>
      <c r="E1335" s="7"/>
      <c r="F1335" s="7"/>
      <c r="G1335" s="219"/>
      <c r="H1335" s="7"/>
      <c r="I1335" s="7"/>
      <c r="J1335" s="9"/>
      <c r="K1335" s="843"/>
    </row>
    <row r="1336" spans="1:11" x14ac:dyDescent="0.2">
      <c r="A1336" s="163">
        <v>1321</v>
      </c>
      <c r="B1336" s="7"/>
      <c r="C1336" s="7"/>
      <c r="D1336" s="120"/>
      <c r="E1336" s="7"/>
      <c r="F1336" s="7"/>
      <c r="G1336" s="219"/>
      <c r="H1336" s="7"/>
      <c r="I1336" s="7"/>
      <c r="J1336" s="9"/>
      <c r="K1336" s="843"/>
    </row>
    <row r="1337" spans="1:11" x14ac:dyDescent="0.2">
      <c r="A1337" s="163">
        <v>1322</v>
      </c>
      <c r="B1337" s="7"/>
      <c r="C1337" s="7"/>
      <c r="D1337" s="120"/>
      <c r="E1337" s="7"/>
      <c r="F1337" s="7"/>
      <c r="G1337" s="219"/>
      <c r="H1337" s="7"/>
      <c r="I1337" s="7"/>
      <c r="J1337" s="9"/>
      <c r="K1337" s="843"/>
    </row>
    <row r="1338" spans="1:11" x14ac:dyDescent="0.2">
      <c r="A1338" s="163">
        <v>1323</v>
      </c>
      <c r="B1338" s="7"/>
      <c r="C1338" s="7"/>
      <c r="D1338" s="120"/>
      <c r="E1338" s="7"/>
      <c r="F1338" s="7"/>
      <c r="G1338" s="219"/>
      <c r="H1338" s="7"/>
      <c r="I1338" s="7"/>
      <c r="J1338" s="9"/>
      <c r="K1338" s="843"/>
    </row>
    <row r="1339" spans="1:11" x14ac:dyDescent="0.2">
      <c r="A1339" s="163">
        <v>1324</v>
      </c>
      <c r="B1339" s="7"/>
      <c r="C1339" s="7"/>
      <c r="D1339" s="120"/>
      <c r="E1339" s="7"/>
      <c r="F1339" s="7"/>
      <c r="G1339" s="219"/>
      <c r="H1339" s="7"/>
      <c r="I1339" s="7"/>
      <c r="J1339" s="9"/>
      <c r="K1339" s="843"/>
    </row>
    <row r="1340" spans="1:11" x14ac:dyDescent="0.2">
      <c r="A1340" s="163">
        <v>1325</v>
      </c>
      <c r="B1340" s="7"/>
      <c r="C1340" s="7"/>
      <c r="D1340" s="120"/>
      <c r="E1340" s="7"/>
      <c r="F1340" s="7"/>
      <c r="G1340" s="219"/>
      <c r="H1340" s="7"/>
      <c r="I1340" s="7"/>
      <c r="J1340" s="9"/>
      <c r="K1340" s="843"/>
    </row>
    <row r="1341" spans="1:11" x14ac:dyDescent="0.2">
      <c r="A1341" s="163">
        <v>1326</v>
      </c>
      <c r="B1341" s="7"/>
      <c r="C1341" s="7"/>
      <c r="D1341" s="120"/>
      <c r="E1341" s="7"/>
      <c r="F1341" s="7"/>
      <c r="G1341" s="219"/>
      <c r="H1341" s="7"/>
      <c r="I1341" s="7"/>
      <c r="J1341" s="9"/>
      <c r="K1341" s="843"/>
    </row>
    <row r="1342" spans="1:11" x14ac:dyDescent="0.2">
      <c r="A1342" s="163">
        <v>1327</v>
      </c>
      <c r="B1342" s="7"/>
      <c r="C1342" s="7"/>
      <c r="D1342" s="120"/>
      <c r="E1342" s="7"/>
      <c r="F1342" s="7"/>
      <c r="G1342" s="219"/>
      <c r="H1342" s="7"/>
      <c r="I1342" s="7"/>
      <c r="J1342" s="9"/>
      <c r="K1342" s="843"/>
    </row>
    <row r="1343" spans="1:11" x14ac:dyDescent="0.2">
      <c r="A1343" s="163">
        <v>1328</v>
      </c>
      <c r="B1343" s="7"/>
      <c r="C1343" s="7"/>
      <c r="D1343" s="120"/>
      <c r="E1343" s="7"/>
      <c r="F1343" s="7"/>
      <c r="G1343" s="219"/>
      <c r="H1343" s="7"/>
      <c r="I1343" s="7"/>
      <c r="J1343" s="9"/>
      <c r="K1343" s="843"/>
    </row>
    <row r="1344" spans="1:11" x14ac:dyDescent="0.2">
      <c r="A1344" s="163">
        <v>1329</v>
      </c>
      <c r="B1344" s="7"/>
      <c r="C1344" s="7"/>
      <c r="D1344" s="120"/>
      <c r="E1344" s="7"/>
      <c r="F1344" s="7"/>
      <c r="G1344" s="219"/>
      <c r="H1344" s="7"/>
      <c r="I1344" s="7"/>
      <c r="J1344" s="9"/>
      <c r="K1344" s="843"/>
    </row>
    <row r="1345" spans="1:11" x14ac:dyDescent="0.2">
      <c r="A1345" s="163">
        <v>1330</v>
      </c>
      <c r="B1345" s="7"/>
      <c r="C1345" s="7"/>
      <c r="D1345" s="120"/>
      <c r="E1345" s="7"/>
      <c r="F1345" s="7"/>
      <c r="G1345" s="219"/>
      <c r="H1345" s="7"/>
      <c r="I1345" s="7"/>
      <c r="J1345" s="9"/>
      <c r="K1345" s="843"/>
    </row>
    <row r="1346" spans="1:11" x14ac:dyDescent="0.2">
      <c r="A1346" s="163">
        <v>1331</v>
      </c>
      <c r="B1346" s="7"/>
      <c r="C1346" s="7"/>
      <c r="D1346" s="120"/>
      <c r="E1346" s="7"/>
      <c r="F1346" s="7"/>
      <c r="G1346" s="219"/>
      <c r="H1346" s="7"/>
      <c r="I1346" s="7"/>
      <c r="J1346" s="9"/>
      <c r="K1346" s="843"/>
    </row>
    <row r="1347" spans="1:11" x14ac:dyDescent="0.2">
      <c r="A1347" s="163">
        <v>1332</v>
      </c>
      <c r="B1347" s="7"/>
      <c r="C1347" s="7"/>
      <c r="D1347" s="120"/>
      <c r="E1347" s="7"/>
      <c r="F1347" s="7"/>
      <c r="G1347" s="219"/>
      <c r="H1347" s="7"/>
      <c r="I1347" s="7"/>
      <c r="J1347" s="9"/>
      <c r="K1347" s="843"/>
    </row>
    <row r="1348" spans="1:11" x14ac:dyDescent="0.2">
      <c r="A1348" s="163">
        <v>1333</v>
      </c>
      <c r="B1348" s="7"/>
      <c r="C1348" s="7"/>
      <c r="D1348" s="120"/>
      <c r="E1348" s="7"/>
      <c r="F1348" s="7"/>
      <c r="G1348" s="219"/>
      <c r="H1348" s="7"/>
      <c r="I1348" s="7"/>
      <c r="J1348" s="9"/>
      <c r="K1348" s="843"/>
    </row>
    <row r="1349" spans="1:11" x14ac:dyDescent="0.2">
      <c r="A1349" s="163">
        <v>1334</v>
      </c>
      <c r="B1349" s="7"/>
      <c r="C1349" s="7"/>
      <c r="D1349" s="120"/>
      <c r="E1349" s="7"/>
      <c r="F1349" s="7"/>
      <c r="G1349" s="219"/>
      <c r="H1349" s="7"/>
      <c r="I1349" s="7"/>
      <c r="J1349" s="9"/>
      <c r="K1349" s="843"/>
    </row>
    <row r="1350" spans="1:11" x14ac:dyDescent="0.2">
      <c r="A1350" s="163">
        <v>1335</v>
      </c>
      <c r="B1350" s="7"/>
      <c r="C1350" s="7"/>
      <c r="D1350" s="120"/>
      <c r="E1350" s="7"/>
      <c r="F1350" s="7"/>
      <c r="G1350" s="219"/>
      <c r="H1350" s="7"/>
      <c r="I1350" s="7"/>
      <c r="J1350" s="9"/>
      <c r="K1350" s="843"/>
    </row>
    <row r="1351" spans="1:11" x14ac:dyDescent="0.2">
      <c r="A1351" s="163">
        <v>1336</v>
      </c>
      <c r="B1351" s="7"/>
      <c r="C1351" s="7"/>
      <c r="D1351" s="120"/>
      <c r="E1351" s="7"/>
      <c r="F1351" s="7"/>
      <c r="G1351" s="219"/>
      <c r="H1351" s="7"/>
      <c r="I1351" s="7"/>
      <c r="J1351" s="9"/>
      <c r="K1351" s="843"/>
    </row>
    <row r="1352" spans="1:11" x14ac:dyDescent="0.2">
      <c r="A1352" s="163">
        <v>1337</v>
      </c>
      <c r="B1352" s="7"/>
      <c r="C1352" s="7"/>
      <c r="D1352" s="120"/>
      <c r="E1352" s="7"/>
      <c r="F1352" s="7"/>
      <c r="G1352" s="219"/>
      <c r="H1352" s="7"/>
      <c r="I1352" s="7"/>
      <c r="J1352" s="9"/>
      <c r="K1352" s="843"/>
    </row>
    <row r="1353" spans="1:11" x14ac:dyDescent="0.2">
      <c r="A1353" s="163">
        <v>1338</v>
      </c>
      <c r="B1353" s="7"/>
      <c r="C1353" s="7"/>
      <c r="D1353" s="120"/>
      <c r="E1353" s="7"/>
      <c r="F1353" s="7"/>
      <c r="G1353" s="219"/>
      <c r="H1353" s="7"/>
      <c r="I1353" s="7"/>
      <c r="J1353" s="9"/>
      <c r="K1353" s="843"/>
    </row>
    <row r="1354" spans="1:11" x14ac:dyDescent="0.2">
      <c r="A1354" s="163">
        <v>1339</v>
      </c>
      <c r="B1354" s="7"/>
      <c r="C1354" s="7"/>
      <c r="D1354" s="120"/>
      <c r="E1354" s="7"/>
      <c r="F1354" s="7"/>
      <c r="G1354" s="219"/>
      <c r="H1354" s="7"/>
      <c r="I1354" s="7"/>
      <c r="J1354" s="9"/>
      <c r="K1354" s="843"/>
    </row>
    <row r="1355" spans="1:11" x14ac:dyDescent="0.2">
      <c r="A1355" s="163">
        <v>1340</v>
      </c>
      <c r="B1355" s="7"/>
      <c r="C1355" s="7"/>
      <c r="D1355" s="120"/>
      <c r="E1355" s="7"/>
      <c r="F1355" s="7"/>
      <c r="G1355" s="219"/>
      <c r="H1355" s="7"/>
      <c r="I1355" s="7"/>
      <c r="J1355" s="9"/>
      <c r="K1355" s="843"/>
    </row>
    <row r="1356" spans="1:11" x14ac:dyDescent="0.2">
      <c r="A1356" s="163">
        <v>1341</v>
      </c>
      <c r="B1356" s="7"/>
      <c r="C1356" s="7"/>
      <c r="D1356" s="120"/>
      <c r="E1356" s="7"/>
      <c r="F1356" s="7"/>
      <c r="G1356" s="219"/>
      <c r="H1356" s="7"/>
      <c r="I1356" s="7"/>
      <c r="J1356" s="9"/>
      <c r="K1356" s="843"/>
    </row>
    <row r="1357" spans="1:11" x14ac:dyDescent="0.2">
      <c r="A1357" s="163">
        <v>1342</v>
      </c>
      <c r="B1357" s="7"/>
      <c r="C1357" s="7"/>
      <c r="D1357" s="120"/>
      <c r="E1357" s="7"/>
      <c r="F1357" s="7"/>
      <c r="G1357" s="219"/>
      <c r="H1357" s="7"/>
      <c r="I1357" s="7"/>
      <c r="J1357" s="9"/>
      <c r="K1357" s="843"/>
    </row>
    <row r="1358" spans="1:11" x14ac:dyDescent="0.2">
      <c r="A1358" s="163">
        <v>1343</v>
      </c>
      <c r="B1358" s="7"/>
      <c r="C1358" s="7"/>
      <c r="D1358" s="120"/>
      <c r="E1358" s="7"/>
      <c r="F1358" s="7"/>
      <c r="G1358" s="219"/>
      <c r="H1358" s="7"/>
      <c r="I1358" s="7"/>
      <c r="J1358" s="9"/>
      <c r="K1358" s="843"/>
    </row>
    <row r="1359" spans="1:11" x14ac:dyDescent="0.2">
      <c r="A1359" s="163">
        <v>1344</v>
      </c>
      <c r="B1359" s="7"/>
      <c r="C1359" s="7"/>
      <c r="D1359" s="120"/>
      <c r="E1359" s="7"/>
      <c r="F1359" s="7"/>
      <c r="G1359" s="219"/>
      <c r="H1359" s="7"/>
      <c r="I1359" s="7"/>
      <c r="J1359" s="9"/>
      <c r="K1359" s="843"/>
    </row>
    <row r="1360" spans="1:11" x14ac:dyDescent="0.2">
      <c r="A1360" s="163">
        <v>1345</v>
      </c>
      <c r="B1360" s="7"/>
      <c r="C1360" s="7"/>
      <c r="D1360" s="120"/>
      <c r="E1360" s="7"/>
      <c r="F1360" s="7"/>
      <c r="G1360" s="219"/>
      <c r="H1360" s="7"/>
      <c r="I1360" s="7"/>
      <c r="J1360" s="9"/>
      <c r="K1360" s="843"/>
    </row>
    <row r="1361" spans="1:11" x14ac:dyDescent="0.2">
      <c r="A1361" s="163">
        <v>1346</v>
      </c>
      <c r="B1361" s="7"/>
      <c r="C1361" s="7"/>
      <c r="D1361" s="120"/>
      <c r="E1361" s="7"/>
      <c r="F1361" s="7"/>
      <c r="G1361" s="219"/>
      <c r="H1361" s="7"/>
      <c r="I1361" s="7"/>
      <c r="J1361" s="9"/>
      <c r="K1361" s="843"/>
    </row>
    <row r="1362" spans="1:11" x14ac:dyDescent="0.2">
      <c r="A1362" s="163">
        <v>1347</v>
      </c>
      <c r="B1362" s="7"/>
      <c r="C1362" s="7"/>
      <c r="D1362" s="120"/>
      <c r="E1362" s="7"/>
      <c r="F1362" s="7"/>
      <c r="G1362" s="219"/>
      <c r="H1362" s="7"/>
      <c r="I1362" s="7"/>
      <c r="J1362" s="9"/>
      <c r="K1362" s="843"/>
    </row>
    <row r="1363" spans="1:11" x14ac:dyDescent="0.2">
      <c r="A1363" s="163">
        <v>1348</v>
      </c>
      <c r="B1363" s="7"/>
      <c r="C1363" s="7"/>
      <c r="D1363" s="120"/>
      <c r="E1363" s="7"/>
      <c r="F1363" s="7"/>
      <c r="G1363" s="219"/>
      <c r="H1363" s="7"/>
      <c r="I1363" s="7"/>
      <c r="J1363" s="9"/>
      <c r="K1363" s="843"/>
    </row>
    <row r="1364" spans="1:11" x14ac:dyDescent="0.2">
      <c r="A1364" s="163">
        <v>1349</v>
      </c>
      <c r="B1364" s="7"/>
      <c r="C1364" s="7"/>
      <c r="D1364" s="120"/>
      <c r="E1364" s="7"/>
      <c r="F1364" s="7"/>
      <c r="G1364" s="219"/>
      <c r="H1364" s="7"/>
      <c r="I1364" s="7"/>
      <c r="J1364" s="9"/>
      <c r="K1364" s="843"/>
    </row>
    <row r="1365" spans="1:11" x14ac:dyDescent="0.2">
      <c r="A1365" s="163">
        <v>1350</v>
      </c>
      <c r="B1365" s="7"/>
      <c r="C1365" s="7"/>
      <c r="D1365" s="120"/>
      <c r="E1365" s="7"/>
      <c r="F1365" s="7"/>
      <c r="G1365" s="219"/>
      <c r="H1365" s="7"/>
      <c r="I1365" s="7"/>
      <c r="J1365" s="9"/>
      <c r="K1365" s="843"/>
    </row>
    <row r="1366" spans="1:11" x14ac:dyDescent="0.2">
      <c r="A1366" s="163">
        <v>1351</v>
      </c>
      <c r="B1366" s="7"/>
      <c r="C1366" s="7"/>
      <c r="D1366" s="120"/>
      <c r="E1366" s="7"/>
      <c r="F1366" s="7"/>
      <c r="G1366" s="219"/>
      <c r="H1366" s="7"/>
      <c r="I1366" s="7"/>
      <c r="J1366" s="9"/>
      <c r="K1366" s="843"/>
    </row>
    <row r="1367" spans="1:11" x14ac:dyDescent="0.2">
      <c r="A1367" s="163">
        <v>1352</v>
      </c>
      <c r="B1367" s="7"/>
      <c r="C1367" s="7"/>
      <c r="D1367" s="120"/>
      <c r="E1367" s="7"/>
      <c r="F1367" s="7"/>
      <c r="G1367" s="219"/>
      <c r="H1367" s="7"/>
      <c r="I1367" s="7"/>
      <c r="J1367" s="9"/>
      <c r="K1367" s="843"/>
    </row>
    <row r="1368" spans="1:11" x14ac:dyDescent="0.2">
      <c r="A1368" s="163">
        <v>1353</v>
      </c>
      <c r="B1368" s="7"/>
      <c r="C1368" s="7"/>
      <c r="D1368" s="120"/>
      <c r="E1368" s="7"/>
      <c r="F1368" s="7"/>
      <c r="G1368" s="219"/>
      <c r="H1368" s="7"/>
      <c r="I1368" s="7"/>
      <c r="J1368" s="9"/>
      <c r="K1368" s="843"/>
    </row>
    <row r="1369" spans="1:11" x14ac:dyDescent="0.2">
      <c r="A1369" s="163">
        <v>1354</v>
      </c>
      <c r="B1369" s="7"/>
      <c r="C1369" s="7"/>
      <c r="D1369" s="120"/>
      <c r="E1369" s="7"/>
      <c r="F1369" s="7"/>
      <c r="G1369" s="219"/>
      <c r="H1369" s="7"/>
      <c r="I1369" s="7"/>
      <c r="J1369" s="9"/>
      <c r="K1369" s="843"/>
    </row>
    <row r="1370" spans="1:11" x14ac:dyDescent="0.2">
      <c r="A1370" s="163">
        <v>1355</v>
      </c>
      <c r="B1370" s="7"/>
      <c r="C1370" s="7"/>
      <c r="D1370" s="120"/>
      <c r="E1370" s="7"/>
      <c r="F1370" s="7"/>
      <c r="G1370" s="219"/>
      <c r="H1370" s="7"/>
      <c r="I1370" s="7"/>
      <c r="J1370" s="9"/>
      <c r="K1370" s="843"/>
    </row>
    <row r="1371" spans="1:11" x14ac:dyDescent="0.2">
      <c r="A1371" s="163">
        <v>1356</v>
      </c>
      <c r="B1371" s="7"/>
      <c r="C1371" s="7"/>
      <c r="D1371" s="120"/>
      <c r="E1371" s="7"/>
      <c r="F1371" s="7"/>
      <c r="G1371" s="219"/>
      <c r="H1371" s="7"/>
      <c r="I1371" s="7"/>
      <c r="J1371" s="9"/>
      <c r="K1371" s="843"/>
    </row>
    <row r="1372" spans="1:11" x14ac:dyDescent="0.2">
      <c r="A1372" s="163">
        <v>1357</v>
      </c>
      <c r="B1372" s="7"/>
      <c r="C1372" s="7"/>
      <c r="D1372" s="120"/>
      <c r="E1372" s="7"/>
      <c r="F1372" s="7"/>
      <c r="G1372" s="219"/>
      <c r="H1372" s="7"/>
      <c r="I1372" s="7"/>
      <c r="J1372" s="9"/>
      <c r="K1372" s="843"/>
    </row>
    <row r="1373" spans="1:11" x14ac:dyDescent="0.2">
      <c r="A1373" s="163">
        <v>1358</v>
      </c>
      <c r="B1373" s="7"/>
      <c r="C1373" s="7"/>
      <c r="D1373" s="120"/>
      <c r="E1373" s="7"/>
      <c r="F1373" s="7"/>
      <c r="G1373" s="219"/>
      <c r="H1373" s="7"/>
      <c r="I1373" s="7"/>
      <c r="J1373" s="9"/>
      <c r="K1373" s="843"/>
    </row>
    <row r="1374" spans="1:11" x14ac:dyDescent="0.2">
      <c r="A1374" s="163">
        <v>1359</v>
      </c>
      <c r="B1374" s="7"/>
      <c r="C1374" s="7"/>
      <c r="D1374" s="120"/>
      <c r="E1374" s="7"/>
      <c r="F1374" s="7"/>
      <c r="G1374" s="219"/>
      <c r="H1374" s="7"/>
      <c r="I1374" s="7"/>
      <c r="J1374" s="9"/>
      <c r="K1374" s="843"/>
    </row>
    <row r="1375" spans="1:11" x14ac:dyDescent="0.2">
      <c r="A1375" s="163">
        <v>1360</v>
      </c>
      <c r="B1375" s="7"/>
      <c r="C1375" s="7"/>
      <c r="D1375" s="120"/>
      <c r="E1375" s="7"/>
      <c r="F1375" s="7"/>
      <c r="G1375" s="219"/>
      <c r="H1375" s="7"/>
      <c r="I1375" s="7"/>
      <c r="J1375" s="9"/>
      <c r="K1375" s="843"/>
    </row>
    <row r="1376" spans="1:11" x14ac:dyDescent="0.2">
      <c r="A1376" s="163">
        <v>1361</v>
      </c>
      <c r="B1376" s="7"/>
      <c r="C1376" s="7"/>
      <c r="D1376" s="120"/>
      <c r="E1376" s="7"/>
      <c r="F1376" s="7"/>
      <c r="G1376" s="219"/>
      <c r="H1376" s="7"/>
      <c r="I1376" s="7"/>
      <c r="J1376" s="9"/>
      <c r="K1376" s="843"/>
    </row>
    <row r="1377" spans="1:11" x14ac:dyDescent="0.2">
      <c r="A1377" s="163">
        <v>1362</v>
      </c>
      <c r="B1377" s="7"/>
      <c r="C1377" s="7"/>
      <c r="D1377" s="120"/>
      <c r="E1377" s="7"/>
      <c r="F1377" s="7"/>
      <c r="G1377" s="219"/>
      <c r="H1377" s="7"/>
      <c r="I1377" s="7"/>
      <c r="J1377" s="9"/>
      <c r="K1377" s="843"/>
    </row>
    <row r="1378" spans="1:11" x14ac:dyDescent="0.2">
      <c r="A1378" s="163">
        <v>1363</v>
      </c>
      <c r="B1378" s="7"/>
      <c r="C1378" s="7"/>
      <c r="D1378" s="120"/>
      <c r="E1378" s="7"/>
      <c r="F1378" s="7"/>
      <c r="G1378" s="219"/>
      <c r="H1378" s="7"/>
      <c r="I1378" s="7"/>
      <c r="J1378" s="9"/>
      <c r="K1378" s="843"/>
    </row>
    <row r="1379" spans="1:11" x14ac:dyDescent="0.2">
      <c r="A1379" s="163">
        <v>1364</v>
      </c>
      <c r="B1379" s="7"/>
      <c r="C1379" s="7"/>
      <c r="D1379" s="120"/>
      <c r="E1379" s="7"/>
      <c r="F1379" s="7"/>
      <c r="G1379" s="219"/>
      <c r="H1379" s="7"/>
      <c r="I1379" s="7"/>
      <c r="J1379" s="9"/>
      <c r="K1379" s="843"/>
    </row>
    <row r="1380" spans="1:11" x14ac:dyDescent="0.2">
      <c r="A1380" s="163">
        <v>1365</v>
      </c>
      <c r="B1380" s="7"/>
      <c r="C1380" s="7"/>
      <c r="D1380" s="120"/>
      <c r="E1380" s="7"/>
      <c r="F1380" s="7"/>
      <c r="G1380" s="219"/>
      <c r="H1380" s="7"/>
      <c r="I1380" s="7"/>
      <c r="J1380" s="9"/>
      <c r="K1380" s="843"/>
    </row>
    <row r="1381" spans="1:11" x14ac:dyDescent="0.2">
      <c r="A1381" s="163">
        <v>1366</v>
      </c>
      <c r="B1381" s="7"/>
      <c r="C1381" s="7"/>
      <c r="D1381" s="120"/>
      <c r="E1381" s="7"/>
      <c r="F1381" s="7"/>
      <c r="G1381" s="219"/>
      <c r="H1381" s="7"/>
      <c r="I1381" s="7"/>
      <c r="J1381" s="9"/>
      <c r="K1381" s="843"/>
    </row>
    <row r="1382" spans="1:11" x14ac:dyDescent="0.2">
      <c r="A1382" s="163">
        <v>1367</v>
      </c>
      <c r="B1382" s="7"/>
      <c r="C1382" s="7"/>
      <c r="D1382" s="120"/>
      <c r="E1382" s="7"/>
      <c r="F1382" s="7"/>
      <c r="G1382" s="219"/>
      <c r="H1382" s="7"/>
      <c r="I1382" s="7"/>
      <c r="J1382" s="9"/>
      <c r="K1382" s="843"/>
    </row>
    <row r="1383" spans="1:11" x14ac:dyDescent="0.2">
      <c r="A1383" s="163">
        <v>1368</v>
      </c>
      <c r="B1383" s="7"/>
      <c r="C1383" s="7"/>
      <c r="D1383" s="120"/>
      <c r="E1383" s="7"/>
      <c r="F1383" s="7"/>
      <c r="G1383" s="219"/>
      <c r="H1383" s="7"/>
      <c r="I1383" s="7"/>
      <c r="J1383" s="9"/>
      <c r="K1383" s="843"/>
    </row>
    <row r="1384" spans="1:11" x14ac:dyDescent="0.2">
      <c r="A1384" s="163">
        <v>1369</v>
      </c>
      <c r="B1384" s="7"/>
      <c r="C1384" s="7"/>
      <c r="D1384" s="120"/>
      <c r="E1384" s="7"/>
      <c r="F1384" s="7"/>
      <c r="G1384" s="219"/>
      <c r="H1384" s="7"/>
      <c r="I1384" s="7"/>
      <c r="J1384" s="9"/>
      <c r="K1384" s="843"/>
    </row>
    <row r="1385" spans="1:11" x14ac:dyDescent="0.2">
      <c r="A1385" s="163">
        <v>1370</v>
      </c>
      <c r="B1385" s="7"/>
      <c r="C1385" s="7"/>
      <c r="D1385" s="120"/>
      <c r="E1385" s="7"/>
      <c r="F1385" s="7"/>
      <c r="G1385" s="219"/>
      <c r="H1385" s="7"/>
      <c r="I1385" s="7"/>
      <c r="J1385" s="9"/>
      <c r="K1385" s="843"/>
    </row>
    <row r="1386" spans="1:11" x14ac:dyDescent="0.2">
      <c r="A1386" s="163">
        <v>1371</v>
      </c>
      <c r="B1386" s="7"/>
      <c r="C1386" s="7"/>
      <c r="D1386" s="120"/>
      <c r="E1386" s="7"/>
      <c r="F1386" s="7"/>
      <c r="G1386" s="219"/>
      <c r="H1386" s="7"/>
      <c r="I1386" s="7"/>
      <c r="J1386" s="9"/>
      <c r="K1386" s="843"/>
    </row>
    <row r="1387" spans="1:11" x14ac:dyDescent="0.2">
      <c r="A1387" s="163">
        <v>1372</v>
      </c>
      <c r="B1387" s="7"/>
      <c r="C1387" s="7"/>
      <c r="D1387" s="120"/>
      <c r="E1387" s="7"/>
      <c r="F1387" s="7"/>
      <c r="G1387" s="219"/>
      <c r="H1387" s="7"/>
      <c r="I1387" s="7"/>
      <c r="J1387" s="9"/>
      <c r="K1387" s="843"/>
    </row>
    <row r="1388" spans="1:11" x14ac:dyDescent="0.2">
      <c r="A1388" s="163">
        <v>1373</v>
      </c>
      <c r="B1388" s="7"/>
      <c r="C1388" s="7"/>
      <c r="D1388" s="120"/>
      <c r="E1388" s="7"/>
      <c r="F1388" s="7"/>
      <c r="G1388" s="219"/>
      <c r="H1388" s="7"/>
      <c r="I1388" s="7"/>
      <c r="J1388" s="9"/>
      <c r="K1388" s="843"/>
    </row>
    <row r="1389" spans="1:11" x14ac:dyDescent="0.2">
      <c r="A1389" s="163">
        <v>1374</v>
      </c>
      <c r="B1389" s="7"/>
      <c r="C1389" s="7"/>
      <c r="D1389" s="120"/>
      <c r="E1389" s="7"/>
      <c r="F1389" s="7"/>
      <c r="G1389" s="219"/>
      <c r="H1389" s="7"/>
      <c r="I1389" s="7"/>
      <c r="J1389" s="9"/>
      <c r="K1389" s="843"/>
    </row>
    <row r="1390" spans="1:11" x14ac:dyDescent="0.2">
      <c r="A1390" s="163">
        <v>1375</v>
      </c>
      <c r="B1390" s="7"/>
      <c r="C1390" s="7"/>
      <c r="D1390" s="120"/>
      <c r="E1390" s="7"/>
      <c r="F1390" s="7"/>
      <c r="G1390" s="219"/>
      <c r="H1390" s="7"/>
      <c r="I1390" s="7"/>
      <c r="J1390" s="9"/>
      <c r="K1390" s="843"/>
    </row>
    <row r="1391" spans="1:11" x14ac:dyDescent="0.2">
      <c r="A1391" s="163">
        <v>1376</v>
      </c>
      <c r="B1391" s="7"/>
      <c r="C1391" s="7"/>
      <c r="D1391" s="120"/>
      <c r="E1391" s="7"/>
      <c r="F1391" s="7"/>
      <c r="G1391" s="219"/>
      <c r="H1391" s="7"/>
      <c r="I1391" s="7"/>
      <c r="J1391" s="9"/>
      <c r="K1391" s="843"/>
    </row>
    <row r="1392" spans="1:11" x14ac:dyDescent="0.2">
      <c r="A1392" s="163">
        <v>1377</v>
      </c>
      <c r="B1392" s="7"/>
      <c r="C1392" s="7"/>
      <c r="D1392" s="120"/>
      <c r="E1392" s="7"/>
      <c r="F1392" s="7"/>
      <c r="G1392" s="219"/>
      <c r="H1392" s="7"/>
      <c r="I1392" s="7"/>
      <c r="J1392" s="9"/>
      <c r="K1392" s="843"/>
    </row>
    <row r="1393" spans="1:11" x14ac:dyDescent="0.2">
      <c r="A1393" s="163">
        <v>1378</v>
      </c>
      <c r="B1393" s="7"/>
      <c r="C1393" s="7"/>
      <c r="D1393" s="120"/>
      <c r="E1393" s="7"/>
      <c r="F1393" s="7"/>
      <c r="G1393" s="219"/>
      <c r="H1393" s="7"/>
      <c r="I1393" s="7"/>
      <c r="J1393" s="9"/>
      <c r="K1393" s="843"/>
    </row>
    <row r="1394" spans="1:11" x14ac:dyDescent="0.2">
      <c r="A1394" s="163">
        <v>1379</v>
      </c>
      <c r="B1394" s="7"/>
      <c r="C1394" s="7"/>
      <c r="D1394" s="120"/>
      <c r="E1394" s="7"/>
      <c r="F1394" s="7"/>
      <c r="G1394" s="219"/>
      <c r="H1394" s="7"/>
      <c r="I1394" s="7"/>
      <c r="J1394" s="9"/>
      <c r="K1394" s="843"/>
    </row>
    <row r="1395" spans="1:11" x14ac:dyDescent="0.2">
      <c r="A1395" s="163">
        <v>1380</v>
      </c>
      <c r="B1395" s="7"/>
      <c r="C1395" s="7"/>
      <c r="D1395" s="120"/>
      <c r="E1395" s="7"/>
      <c r="F1395" s="7"/>
      <c r="G1395" s="219"/>
      <c r="H1395" s="7"/>
      <c r="I1395" s="7"/>
      <c r="J1395" s="9"/>
      <c r="K1395" s="843"/>
    </row>
    <row r="1396" spans="1:11" x14ac:dyDescent="0.2">
      <c r="A1396" s="163">
        <v>1381</v>
      </c>
      <c r="B1396" s="7"/>
      <c r="C1396" s="7"/>
      <c r="D1396" s="120"/>
      <c r="E1396" s="7"/>
      <c r="F1396" s="7"/>
      <c r="G1396" s="219"/>
      <c r="H1396" s="7"/>
      <c r="I1396" s="7"/>
      <c r="J1396" s="9"/>
      <c r="K1396" s="843"/>
    </row>
    <row r="1397" spans="1:11" x14ac:dyDescent="0.2">
      <c r="A1397" s="163">
        <v>1382</v>
      </c>
      <c r="B1397" s="7"/>
      <c r="C1397" s="7"/>
      <c r="D1397" s="120"/>
      <c r="E1397" s="7"/>
      <c r="F1397" s="7"/>
      <c r="G1397" s="219"/>
      <c r="H1397" s="7"/>
      <c r="I1397" s="7"/>
      <c r="J1397" s="9"/>
      <c r="K1397" s="843"/>
    </row>
    <row r="1398" spans="1:11" x14ac:dyDescent="0.2">
      <c r="A1398" s="163">
        <v>1383</v>
      </c>
      <c r="B1398" s="7"/>
      <c r="C1398" s="7"/>
      <c r="D1398" s="120"/>
      <c r="E1398" s="7"/>
      <c r="F1398" s="7"/>
      <c r="G1398" s="219"/>
      <c r="H1398" s="7"/>
      <c r="I1398" s="7"/>
      <c r="J1398" s="9"/>
      <c r="K1398" s="843"/>
    </row>
    <row r="1399" spans="1:11" x14ac:dyDescent="0.2">
      <c r="A1399" s="163">
        <v>1384</v>
      </c>
      <c r="B1399" s="7"/>
      <c r="C1399" s="7"/>
      <c r="D1399" s="120"/>
      <c r="E1399" s="7"/>
      <c r="F1399" s="7"/>
      <c r="G1399" s="219"/>
      <c r="H1399" s="7"/>
      <c r="I1399" s="7"/>
      <c r="J1399" s="9"/>
      <c r="K1399" s="843"/>
    </row>
    <row r="1400" spans="1:11" x14ac:dyDescent="0.2">
      <c r="A1400" s="163">
        <v>1385</v>
      </c>
      <c r="B1400" s="7"/>
      <c r="C1400" s="7"/>
      <c r="D1400" s="120"/>
      <c r="E1400" s="7"/>
      <c r="F1400" s="7"/>
      <c r="G1400" s="219"/>
      <c r="H1400" s="7"/>
      <c r="I1400" s="7"/>
      <c r="J1400" s="9"/>
      <c r="K1400" s="843"/>
    </row>
    <row r="1401" spans="1:11" x14ac:dyDescent="0.2">
      <c r="A1401" s="163">
        <v>1386</v>
      </c>
      <c r="B1401" s="7"/>
      <c r="C1401" s="7"/>
      <c r="D1401" s="120"/>
      <c r="E1401" s="7"/>
      <c r="F1401" s="7"/>
      <c r="G1401" s="219"/>
      <c r="H1401" s="7"/>
      <c r="I1401" s="7"/>
      <c r="J1401" s="9"/>
      <c r="K1401" s="843"/>
    </row>
    <row r="1402" spans="1:11" x14ac:dyDescent="0.2">
      <c r="A1402" s="163">
        <v>1387</v>
      </c>
      <c r="B1402" s="7"/>
      <c r="C1402" s="7"/>
      <c r="D1402" s="120"/>
      <c r="E1402" s="7"/>
      <c r="F1402" s="7"/>
      <c r="G1402" s="219"/>
      <c r="H1402" s="7"/>
      <c r="I1402" s="7"/>
      <c r="J1402" s="9"/>
      <c r="K1402" s="843"/>
    </row>
    <row r="1403" spans="1:11" x14ac:dyDescent="0.2">
      <c r="A1403" s="163">
        <v>1388</v>
      </c>
      <c r="B1403" s="7"/>
      <c r="C1403" s="7"/>
      <c r="D1403" s="120"/>
      <c r="E1403" s="7"/>
      <c r="F1403" s="7"/>
      <c r="G1403" s="219"/>
      <c r="H1403" s="7"/>
      <c r="I1403" s="7"/>
      <c r="J1403" s="9"/>
      <c r="K1403" s="843"/>
    </row>
    <row r="1404" spans="1:11" x14ac:dyDescent="0.2">
      <c r="A1404" s="163">
        <v>1389</v>
      </c>
      <c r="B1404" s="7"/>
      <c r="C1404" s="7"/>
      <c r="D1404" s="120"/>
      <c r="E1404" s="7"/>
      <c r="F1404" s="7"/>
      <c r="G1404" s="219"/>
      <c r="H1404" s="7"/>
      <c r="I1404" s="7"/>
      <c r="J1404" s="9"/>
      <c r="K1404" s="843"/>
    </row>
    <row r="1405" spans="1:11" x14ac:dyDescent="0.2">
      <c r="A1405" s="163">
        <v>1390</v>
      </c>
      <c r="B1405" s="7"/>
      <c r="C1405" s="7"/>
      <c r="D1405" s="120"/>
      <c r="E1405" s="7"/>
      <c r="F1405" s="7"/>
      <c r="G1405" s="219"/>
      <c r="H1405" s="7"/>
      <c r="I1405" s="7"/>
      <c r="J1405" s="9"/>
      <c r="K1405" s="843"/>
    </row>
    <row r="1406" spans="1:11" x14ac:dyDescent="0.2">
      <c r="A1406" s="163">
        <v>1391</v>
      </c>
      <c r="B1406" s="7"/>
      <c r="C1406" s="7"/>
      <c r="D1406" s="120"/>
      <c r="E1406" s="7"/>
      <c r="F1406" s="7"/>
      <c r="G1406" s="219"/>
      <c r="H1406" s="7"/>
      <c r="I1406" s="7"/>
      <c r="J1406" s="9"/>
      <c r="K1406" s="843"/>
    </row>
    <row r="1407" spans="1:11" x14ac:dyDescent="0.2">
      <c r="A1407" s="163">
        <v>1392</v>
      </c>
      <c r="B1407" s="7"/>
      <c r="C1407" s="7"/>
      <c r="D1407" s="120"/>
      <c r="E1407" s="7"/>
      <c r="F1407" s="7"/>
      <c r="G1407" s="219"/>
      <c r="H1407" s="7"/>
      <c r="I1407" s="7"/>
      <c r="J1407" s="9"/>
      <c r="K1407" s="843"/>
    </row>
    <row r="1408" spans="1:11" x14ac:dyDescent="0.2">
      <c r="A1408" s="163">
        <v>1393</v>
      </c>
      <c r="B1408" s="7"/>
      <c r="C1408" s="7"/>
      <c r="D1408" s="120"/>
      <c r="E1408" s="7"/>
      <c r="F1408" s="7"/>
      <c r="G1408" s="219"/>
      <c r="H1408" s="7"/>
      <c r="I1408" s="7"/>
      <c r="J1408" s="9"/>
      <c r="K1408" s="843"/>
    </row>
    <row r="1409" spans="1:11" x14ac:dyDescent="0.2">
      <c r="A1409" s="163">
        <v>1394</v>
      </c>
      <c r="B1409" s="7"/>
      <c r="C1409" s="7"/>
      <c r="D1409" s="120"/>
      <c r="E1409" s="7"/>
      <c r="F1409" s="7"/>
      <c r="G1409" s="219"/>
      <c r="H1409" s="7"/>
      <c r="I1409" s="7"/>
      <c r="J1409" s="9"/>
      <c r="K1409" s="843"/>
    </row>
    <row r="1410" spans="1:11" x14ac:dyDescent="0.2">
      <c r="A1410" s="163">
        <v>1395</v>
      </c>
      <c r="B1410" s="7"/>
      <c r="C1410" s="7"/>
      <c r="D1410" s="120"/>
      <c r="E1410" s="7"/>
      <c r="F1410" s="7"/>
      <c r="G1410" s="219"/>
      <c r="H1410" s="7"/>
      <c r="I1410" s="7"/>
      <c r="J1410" s="9"/>
      <c r="K1410" s="843"/>
    </row>
    <row r="1411" spans="1:11" x14ac:dyDescent="0.2">
      <c r="A1411" s="163">
        <v>1396</v>
      </c>
      <c r="B1411" s="7"/>
      <c r="C1411" s="7"/>
      <c r="D1411" s="120"/>
      <c r="E1411" s="7"/>
      <c r="F1411" s="7"/>
      <c r="G1411" s="219"/>
      <c r="H1411" s="7"/>
      <c r="I1411" s="7"/>
      <c r="J1411" s="9"/>
      <c r="K1411" s="843"/>
    </row>
    <row r="1412" spans="1:11" x14ac:dyDescent="0.2">
      <c r="A1412" s="163">
        <v>1397</v>
      </c>
      <c r="B1412" s="7"/>
      <c r="C1412" s="7"/>
      <c r="D1412" s="120"/>
      <c r="E1412" s="7"/>
      <c r="F1412" s="7"/>
      <c r="G1412" s="219"/>
      <c r="H1412" s="7"/>
      <c r="I1412" s="7"/>
      <c r="J1412" s="9"/>
      <c r="K1412" s="843"/>
    </row>
    <row r="1413" spans="1:11" x14ac:dyDescent="0.2">
      <c r="A1413" s="163">
        <v>1398</v>
      </c>
      <c r="B1413" s="7"/>
      <c r="C1413" s="7"/>
      <c r="D1413" s="120"/>
      <c r="E1413" s="7"/>
      <c r="F1413" s="7"/>
      <c r="G1413" s="219"/>
      <c r="H1413" s="7"/>
      <c r="I1413" s="7"/>
      <c r="J1413" s="9"/>
      <c r="K1413" s="843"/>
    </row>
    <row r="1414" spans="1:11" x14ac:dyDescent="0.2">
      <c r="A1414" s="163">
        <v>1399</v>
      </c>
      <c r="B1414" s="7"/>
      <c r="C1414" s="7"/>
      <c r="D1414" s="120"/>
      <c r="E1414" s="7"/>
      <c r="F1414" s="7"/>
      <c r="G1414" s="219"/>
      <c r="H1414" s="7"/>
      <c r="I1414" s="7"/>
      <c r="J1414" s="9"/>
      <c r="K1414" s="843"/>
    </row>
    <row r="1415" spans="1:11" x14ac:dyDescent="0.2">
      <c r="A1415" s="163">
        <v>1400</v>
      </c>
      <c r="B1415" s="7"/>
      <c r="C1415" s="7"/>
      <c r="D1415" s="120"/>
      <c r="E1415" s="7"/>
      <c r="F1415" s="7"/>
      <c r="G1415" s="219"/>
      <c r="H1415" s="7"/>
      <c r="I1415" s="7"/>
      <c r="J1415" s="9"/>
      <c r="K1415" s="843"/>
    </row>
    <row r="1416" spans="1:11" x14ac:dyDescent="0.2">
      <c r="A1416" s="163">
        <v>1401</v>
      </c>
      <c r="B1416" s="7"/>
      <c r="C1416" s="7"/>
      <c r="D1416" s="120"/>
      <c r="E1416" s="7"/>
      <c r="F1416" s="7"/>
      <c r="G1416" s="219"/>
      <c r="H1416" s="7"/>
      <c r="I1416" s="7"/>
      <c r="J1416" s="9"/>
      <c r="K1416" s="843"/>
    </row>
    <row r="1417" spans="1:11" x14ac:dyDescent="0.2">
      <c r="A1417" s="163">
        <v>1402</v>
      </c>
      <c r="B1417" s="7"/>
      <c r="C1417" s="7"/>
      <c r="D1417" s="120"/>
      <c r="E1417" s="7"/>
      <c r="F1417" s="7"/>
      <c r="G1417" s="219"/>
      <c r="H1417" s="7"/>
      <c r="I1417" s="7"/>
      <c r="J1417" s="9"/>
      <c r="K1417" s="843"/>
    </row>
    <row r="1418" spans="1:11" x14ac:dyDescent="0.2">
      <c r="A1418" s="163">
        <v>1403</v>
      </c>
      <c r="B1418" s="7"/>
      <c r="C1418" s="7"/>
      <c r="D1418" s="120"/>
      <c r="E1418" s="7"/>
      <c r="F1418" s="7"/>
      <c r="G1418" s="219"/>
      <c r="H1418" s="7"/>
      <c r="I1418" s="7"/>
      <c r="J1418" s="9"/>
      <c r="K1418" s="843"/>
    </row>
    <row r="1419" spans="1:11" x14ac:dyDescent="0.2">
      <c r="A1419" s="163">
        <v>1404</v>
      </c>
      <c r="B1419" s="7"/>
      <c r="C1419" s="7"/>
      <c r="D1419" s="120"/>
      <c r="E1419" s="7"/>
      <c r="F1419" s="7"/>
      <c r="G1419" s="219"/>
      <c r="H1419" s="7"/>
      <c r="I1419" s="7"/>
      <c r="J1419" s="9"/>
      <c r="K1419" s="843"/>
    </row>
    <row r="1420" spans="1:11" x14ac:dyDescent="0.2">
      <c r="A1420" s="163">
        <v>1405</v>
      </c>
      <c r="B1420" s="7"/>
      <c r="C1420" s="7"/>
      <c r="D1420" s="120"/>
      <c r="E1420" s="7"/>
      <c r="F1420" s="7"/>
      <c r="G1420" s="219"/>
      <c r="H1420" s="7"/>
      <c r="I1420" s="7"/>
      <c r="J1420" s="9"/>
      <c r="K1420" s="843"/>
    </row>
    <row r="1421" spans="1:11" x14ac:dyDescent="0.2">
      <c r="A1421" s="163">
        <v>1406</v>
      </c>
      <c r="B1421" s="7"/>
      <c r="C1421" s="7"/>
      <c r="D1421" s="120"/>
      <c r="E1421" s="7"/>
      <c r="F1421" s="7"/>
      <c r="G1421" s="219"/>
      <c r="H1421" s="7"/>
      <c r="I1421" s="7"/>
      <c r="J1421" s="9"/>
      <c r="K1421" s="843"/>
    </row>
    <row r="1422" spans="1:11" x14ac:dyDescent="0.2">
      <c r="A1422" s="163">
        <v>1407</v>
      </c>
      <c r="B1422" s="7"/>
      <c r="C1422" s="7"/>
      <c r="D1422" s="120"/>
      <c r="E1422" s="7"/>
      <c r="F1422" s="7"/>
      <c r="G1422" s="219"/>
      <c r="H1422" s="7"/>
      <c r="I1422" s="7"/>
      <c r="J1422" s="9"/>
      <c r="K1422" s="843"/>
    </row>
    <row r="1423" spans="1:11" x14ac:dyDescent="0.2">
      <c r="A1423" s="163">
        <v>1408</v>
      </c>
      <c r="B1423" s="7"/>
      <c r="C1423" s="7"/>
      <c r="D1423" s="120"/>
      <c r="E1423" s="7"/>
      <c r="F1423" s="7"/>
      <c r="G1423" s="219"/>
      <c r="H1423" s="7"/>
      <c r="I1423" s="7"/>
      <c r="J1423" s="9"/>
      <c r="K1423" s="843"/>
    </row>
    <row r="1424" spans="1:11" x14ac:dyDescent="0.2">
      <c r="A1424" s="163">
        <v>1409</v>
      </c>
      <c r="B1424" s="7"/>
      <c r="C1424" s="7"/>
      <c r="D1424" s="120"/>
      <c r="E1424" s="7"/>
      <c r="F1424" s="7"/>
      <c r="G1424" s="219"/>
      <c r="H1424" s="7"/>
      <c r="I1424" s="7"/>
      <c r="J1424" s="9"/>
      <c r="K1424" s="843"/>
    </row>
    <row r="1425" spans="1:11" x14ac:dyDescent="0.2">
      <c r="A1425" s="163">
        <v>1410</v>
      </c>
      <c r="B1425" s="7"/>
      <c r="C1425" s="7"/>
      <c r="D1425" s="120"/>
      <c r="E1425" s="7"/>
      <c r="F1425" s="7"/>
      <c r="G1425" s="219"/>
      <c r="H1425" s="7"/>
      <c r="I1425" s="7"/>
      <c r="J1425" s="9"/>
      <c r="K1425" s="843"/>
    </row>
    <row r="1426" spans="1:11" x14ac:dyDescent="0.2">
      <c r="A1426" s="163">
        <v>1411</v>
      </c>
      <c r="B1426" s="7"/>
      <c r="C1426" s="7"/>
      <c r="D1426" s="120"/>
      <c r="E1426" s="7"/>
      <c r="F1426" s="7"/>
      <c r="G1426" s="219"/>
      <c r="H1426" s="7"/>
      <c r="I1426" s="7"/>
      <c r="J1426" s="9"/>
      <c r="K1426" s="843"/>
    </row>
    <row r="1427" spans="1:11" x14ac:dyDescent="0.2">
      <c r="A1427" s="163">
        <v>1412</v>
      </c>
      <c r="B1427" s="7"/>
      <c r="C1427" s="7"/>
      <c r="D1427" s="120"/>
      <c r="E1427" s="7"/>
      <c r="F1427" s="7"/>
      <c r="G1427" s="219"/>
      <c r="H1427" s="7"/>
      <c r="I1427" s="7"/>
      <c r="J1427" s="9"/>
      <c r="K1427" s="843"/>
    </row>
    <row r="1428" spans="1:11" x14ac:dyDescent="0.2">
      <c r="A1428" s="163">
        <v>1413</v>
      </c>
      <c r="B1428" s="7"/>
      <c r="C1428" s="7"/>
      <c r="D1428" s="120"/>
      <c r="E1428" s="7"/>
      <c r="F1428" s="7"/>
      <c r="G1428" s="219"/>
      <c r="H1428" s="7"/>
      <c r="I1428" s="7"/>
      <c r="J1428" s="9"/>
      <c r="K1428" s="843"/>
    </row>
    <row r="1429" spans="1:11" x14ac:dyDescent="0.2">
      <c r="A1429" s="163">
        <v>1414</v>
      </c>
      <c r="B1429" s="7"/>
      <c r="C1429" s="7"/>
      <c r="D1429" s="120"/>
      <c r="E1429" s="7"/>
      <c r="F1429" s="7"/>
      <c r="G1429" s="219"/>
      <c r="H1429" s="7"/>
      <c r="I1429" s="7"/>
      <c r="J1429" s="9"/>
      <c r="K1429" s="843"/>
    </row>
    <row r="1430" spans="1:11" x14ac:dyDescent="0.2">
      <c r="A1430" s="163">
        <v>1415</v>
      </c>
      <c r="B1430" s="7"/>
      <c r="C1430" s="7"/>
      <c r="D1430" s="120"/>
      <c r="E1430" s="7"/>
      <c r="F1430" s="7"/>
      <c r="G1430" s="219"/>
      <c r="H1430" s="7"/>
      <c r="I1430" s="7"/>
      <c r="J1430" s="9"/>
      <c r="K1430" s="843"/>
    </row>
    <row r="1431" spans="1:11" x14ac:dyDescent="0.2">
      <c r="A1431" s="163">
        <v>1416</v>
      </c>
      <c r="B1431" s="7"/>
      <c r="C1431" s="7"/>
      <c r="D1431" s="120"/>
      <c r="E1431" s="7"/>
      <c r="F1431" s="7"/>
      <c r="G1431" s="219"/>
      <c r="H1431" s="7"/>
      <c r="I1431" s="7"/>
      <c r="J1431" s="9"/>
      <c r="K1431" s="843"/>
    </row>
    <row r="1432" spans="1:11" x14ac:dyDescent="0.2">
      <c r="A1432" s="163">
        <v>1417</v>
      </c>
      <c r="B1432" s="7"/>
      <c r="C1432" s="7"/>
      <c r="D1432" s="120"/>
      <c r="E1432" s="7"/>
      <c r="F1432" s="7"/>
      <c r="G1432" s="219"/>
      <c r="H1432" s="7"/>
      <c r="I1432" s="7"/>
      <c r="J1432" s="9"/>
      <c r="K1432" s="843"/>
    </row>
    <row r="1433" spans="1:11" x14ac:dyDescent="0.2">
      <c r="A1433" s="163">
        <v>1418</v>
      </c>
      <c r="B1433" s="7"/>
      <c r="C1433" s="7"/>
      <c r="D1433" s="120"/>
      <c r="E1433" s="7"/>
      <c r="F1433" s="7"/>
      <c r="G1433" s="219"/>
      <c r="H1433" s="7"/>
      <c r="I1433" s="7"/>
      <c r="J1433" s="9"/>
      <c r="K1433" s="843"/>
    </row>
    <row r="1434" spans="1:11" x14ac:dyDescent="0.2">
      <c r="A1434" s="163">
        <v>1419</v>
      </c>
      <c r="B1434" s="7"/>
      <c r="C1434" s="7"/>
      <c r="D1434" s="120"/>
      <c r="E1434" s="7"/>
      <c r="F1434" s="7"/>
      <c r="G1434" s="219"/>
      <c r="H1434" s="7"/>
      <c r="I1434" s="7"/>
      <c r="J1434" s="9"/>
      <c r="K1434" s="843"/>
    </row>
    <row r="1435" spans="1:11" x14ac:dyDescent="0.2">
      <c r="A1435" s="163">
        <v>1420</v>
      </c>
      <c r="B1435" s="7"/>
      <c r="C1435" s="7"/>
      <c r="D1435" s="120"/>
      <c r="E1435" s="7"/>
      <c r="F1435" s="7"/>
      <c r="G1435" s="219"/>
      <c r="H1435" s="7"/>
      <c r="I1435" s="7"/>
      <c r="J1435" s="9"/>
      <c r="K1435" s="843"/>
    </row>
    <row r="1436" spans="1:11" x14ac:dyDescent="0.2">
      <c r="A1436" s="163">
        <v>1421</v>
      </c>
      <c r="B1436" s="7"/>
      <c r="C1436" s="7"/>
      <c r="D1436" s="120"/>
      <c r="E1436" s="7"/>
      <c r="F1436" s="7"/>
      <c r="G1436" s="219"/>
      <c r="H1436" s="7"/>
      <c r="I1436" s="7"/>
      <c r="J1436" s="9"/>
      <c r="K1436" s="843"/>
    </row>
    <row r="1437" spans="1:11" x14ac:dyDescent="0.2">
      <c r="A1437" s="163">
        <v>1422</v>
      </c>
      <c r="B1437" s="7"/>
      <c r="C1437" s="7"/>
      <c r="D1437" s="120"/>
      <c r="E1437" s="7"/>
      <c r="F1437" s="7"/>
      <c r="G1437" s="219"/>
      <c r="H1437" s="7"/>
      <c r="I1437" s="7"/>
      <c r="J1437" s="9"/>
      <c r="K1437" s="843"/>
    </row>
    <row r="1438" spans="1:11" x14ac:dyDescent="0.2">
      <c r="A1438" s="163">
        <v>1423</v>
      </c>
      <c r="B1438" s="7"/>
      <c r="C1438" s="7"/>
      <c r="D1438" s="120"/>
      <c r="E1438" s="7"/>
      <c r="F1438" s="7"/>
      <c r="G1438" s="219"/>
      <c r="H1438" s="7"/>
      <c r="I1438" s="7"/>
      <c r="J1438" s="9"/>
      <c r="K1438" s="843"/>
    </row>
    <row r="1439" spans="1:11" x14ac:dyDescent="0.2">
      <c r="A1439" s="163">
        <v>1424</v>
      </c>
      <c r="B1439" s="7"/>
      <c r="C1439" s="7"/>
      <c r="D1439" s="120"/>
      <c r="E1439" s="7"/>
      <c r="F1439" s="7"/>
      <c r="G1439" s="219"/>
      <c r="H1439" s="7"/>
      <c r="I1439" s="7"/>
      <c r="J1439" s="9"/>
      <c r="K1439" s="843"/>
    </row>
    <row r="1440" spans="1:11" x14ac:dyDescent="0.2">
      <c r="A1440" s="163">
        <v>1425</v>
      </c>
      <c r="B1440" s="7"/>
      <c r="C1440" s="7"/>
      <c r="D1440" s="120"/>
      <c r="E1440" s="7"/>
      <c r="F1440" s="7"/>
      <c r="G1440" s="219"/>
      <c r="H1440" s="7"/>
      <c r="I1440" s="7"/>
      <c r="J1440" s="9"/>
      <c r="K1440" s="843"/>
    </row>
    <row r="1441" spans="1:11" x14ac:dyDescent="0.2">
      <c r="A1441" s="163">
        <v>1426</v>
      </c>
      <c r="B1441" s="7"/>
      <c r="C1441" s="7"/>
      <c r="D1441" s="120"/>
      <c r="E1441" s="7"/>
      <c r="F1441" s="7"/>
      <c r="G1441" s="219"/>
      <c r="H1441" s="7"/>
      <c r="I1441" s="7"/>
      <c r="J1441" s="9"/>
      <c r="K1441" s="843"/>
    </row>
    <row r="1442" spans="1:11" x14ac:dyDescent="0.2">
      <c r="A1442" s="163">
        <v>1427</v>
      </c>
      <c r="B1442" s="7"/>
      <c r="C1442" s="7"/>
      <c r="D1442" s="120"/>
      <c r="E1442" s="7"/>
      <c r="F1442" s="7"/>
      <c r="G1442" s="219"/>
      <c r="H1442" s="7"/>
      <c r="I1442" s="7"/>
      <c r="J1442" s="9"/>
      <c r="K1442" s="843"/>
    </row>
    <row r="1443" spans="1:11" x14ac:dyDescent="0.2">
      <c r="A1443" s="163">
        <v>1428</v>
      </c>
      <c r="B1443" s="7"/>
      <c r="C1443" s="7"/>
      <c r="D1443" s="120"/>
      <c r="E1443" s="7"/>
      <c r="F1443" s="7"/>
      <c r="G1443" s="219"/>
      <c r="H1443" s="7"/>
      <c r="I1443" s="7"/>
      <c r="J1443" s="9"/>
      <c r="K1443" s="843"/>
    </row>
    <row r="1444" spans="1:11" x14ac:dyDescent="0.2">
      <c r="A1444" s="163">
        <v>1429</v>
      </c>
      <c r="B1444" s="7"/>
      <c r="C1444" s="7"/>
      <c r="D1444" s="120"/>
      <c r="E1444" s="7"/>
      <c r="F1444" s="7"/>
      <c r="G1444" s="219"/>
      <c r="H1444" s="7"/>
      <c r="I1444" s="7"/>
      <c r="J1444" s="9"/>
      <c r="K1444" s="843"/>
    </row>
    <row r="1445" spans="1:11" x14ac:dyDescent="0.2">
      <c r="A1445" s="163">
        <v>1430</v>
      </c>
      <c r="B1445" s="7"/>
      <c r="C1445" s="7"/>
      <c r="D1445" s="120"/>
      <c r="E1445" s="7"/>
      <c r="F1445" s="7"/>
      <c r="G1445" s="219"/>
      <c r="H1445" s="7"/>
      <c r="I1445" s="7"/>
      <c r="J1445" s="9"/>
      <c r="K1445" s="843"/>
    </row>
    <row r="1446" spans="1:11" x14ac:dyDescent="0.2">
      <c r="A1446" s="163">
        <v>1431</v>
      </c>
      <c r="B1446" s="7"/>
      <c r="C1446" s="7"/>
      <c r="D1446" s="120"/>
      <c r="E1446" s="7"/>
      <c r="F1446" s="7"/>
      <c r="G1446" s="219"/>
      <c r="H1446" s="7"/>
      <c r="I1446" s="7"/>
      <c r="J1446" s="9"/>
      <c r="K1446" s="843"/>
    </row>
    <row r="1447" spans="1:11" x14ac:dyDescent="0.2">
      <c r="A1447" s="163">
        <v>1432</v>
      </c>
      <c r="B1447" s="7"/>
      <c r="C1447" s="7"/>
      <c r="D1447" s="120"/>
      <c r="E1447" s="7"/>
      <c r="F1447" s="7"/>
      <c r="G1447" s="219"/>
      <c r="H1447" s="7"/>
      <c r="I1447" s="7"/>
      <c r="J1447" s="9"/>
      <c r="K1447" s="843"/>
    </row>
    <row r="1448" spans="1:11" x14ac:dyDescent="0.2">
      <c r="A1448" s="163">
        <v>1433</v>
      </c>
      <c r="B1448" s="7"/>
      <c r="C1448" s="7"/>
      <c r="D1448" s="120"/>
      <c r="E1448" s="7"/>
      <c r="F1448" s="7"/>
      <c r="G1448" s="219"/>
      <c r="H1448" s="7"/>
      <c r="I1448" s="7"/>
      <c r="J1448" s="9"/>
      <c r="K1448" s="843"/>
    </row>
    <row r="1449" spans="1:11" x14ac:dyDescent="0.2">
      <c r="A1449" s="163">
        <v>1434</v>
      </c>
      <c r="B1449" s="7"/>
      <c r="C1449" s="7"/>
      <c r="D1449" s="120"/>
      <c r="E1449" s="7"/>
      <c r="F1449" s="7"/>
      <c r="G1449" s="219"/>
      <c r="H1449" s="7"/>
      <c r="I1449" s="7"/>
      <c r="J1449" s="9"/>
      <c r="K1449" s="843"/>
    </row>
    <row r="1450" spans="1:11" x14ac:dyDescent="0.2">
      <c r="A1450" s="163">
        <v>1435</v>
      </c>
      <c r="B1450" s="7"/>
      <c r="C1450" s="7"/>
      <c r="D1450" s="120"/>
      <c r="E1450" s="7"/>
      <c r="F1450" s="7"/>
      <c r="G1450" s="219"/>
      <c r="H1450" s="7"/>
      <c r="I1450" s="7"/>
      <c r="J1450" s="9"/>
      <c r="K1450" s="843"/>
    </row>
    <row r="1451" spans="1:11" x14ac:dyDescent="0.2">
      <c r="A1451" s="163">
        <v>1436</v>
      </c>
      <c r="B1451" s="7"/>
      <c r="C1451" s="7"/>
      <c r="D1451" s="120"/>
      <c r="E1451" s="7"/>
      <c r="F1451" s="7"/>
      <c r="G1451" s="219"/>
      <c r="H1451" s="7"/>
      <c r="I1451" s="7"/>
      <c r="J1451" s="9"/>
      <c r="K1451" s="843"/>
    </row>
    <row r="1452" spans="1:11" x14ac:dyDescent="0.2">
      <c r="A1452" s="163">
        <v>1437</v>
      </c>
      <c r="B1452" s="7"/>
      <c r="C1452" s="7"/>
      <c r="D1452" s="120"/>
      <c r="E1452" s="7"/>
      <c r="F1452" s="7"/>
      <c r="G1452" s="219"/>
      <c r="H1452" s="7"/>
      <c r="I1452" s="7"/>
      <c r="J1452" s="9"/>
      <c r="K1452" s="843"/>
    </row>
    <row r="1453" spans="1:11" x14ac:dyDescent="0.2">
      <c r="A1453" s="163">
        <v>1438</v>
      </c>
      <c r="B1453" s="7"/>
      <c r="C1453" s="7"/>
      <c r="D1453" s="120"/>
      <c r="E1453" s="7"/>
      <c r="F1453" s="7"/>
      <c r="G1453" s="219"/>
      <c r="H1453" s="7"/>
      <c r="I1453" s="7"/>
      <c r="J1453" s="9"/>
      <c r="K1453" s="843"/>
    </row>
    <row r="1454" spans="1:11" x14ac:dyDescent="0.2">
      <c r="A1454" s="163">
        <v>1439</v>
      </c>
      <c r="B1454" s="7"/>
      <c r="C1454" s="7"/>
      <c r="D1454" s="120"/>
      <c r="E1454" s="7"/>
      <c r="F1454" s="7"/>
      <c r="G1454" s="219"/>
      <c r="H1454" s="7"/>
      <c r="I1454" s="7"/>
      <c r="J1454" s="9"/>
      <c r="K1454" s="843"/>
    </row>
    <row r="1455" spans="1:11" x14ac:dyDescent="0.2">
      <c r="A1455" s="163">
        <v>1440</v>
      </c>
      <c r="B1455" s="7"/>
      <c r="C1455" s="7"/>
      <c r="D1455" s="120"/>
      <c r="E1455" s="7"/>
      <c r="F1455" s="7"/>
      <c r="G1455" s="219"/>
      <c r="H1455" s="7"/>
      <c r="I1455" s="7"/>
      <c r="J1455" s="9"/>
      <c r="K1455" s="843"/>
    </row>
    <row r="1456" spans="1:11" x14ac:dyDescent="0.2">
      <c r="A1456" s="163">
        <v>1441</v>
      </c>
      <c r="B1456" s="7"/>
      <c r="C1456" s="7"/>
      <c r="D1456" s="120"/>
      <c r="E1456" s="7"/>
      <c r="F1456" s="7"/>
      <c r="G1456" s="219"/>
      <c r="H1456" s="7"/>
      <c r="I1456" s="7"/>
      <c r="J1456" s="9"/>
      <c r="K1456" s="843"/>
    </row>
    <row r="1457" spans="1:11" x14ac:dyDescent="0.2">
      <c r="A1457" s="163">
        <v>1442</v>
      </c>
      <c r="B1457" s="7"/>
      <c r="C1457" s="7"/>
      <c r="D1457" s="120"/>
      <c r="E1457" s="7"/>
      <c r="F1457" s="7"/>
      <c r="G1457" s="219"/>
      <c r="H1457" s="7"/>
      <c r="I1457" s="7"/>
      <c r="J1457" s="9"/>
      <c r="K1457" s="843"/>
    </row>
    <row r="1458" spans="1:11" x14ac:dyDescent="0.2">
      <c r="A1458" s="163">
        <v>1443</v>
      </c>
      <c r="B1458" s="7"/>
      <c r="C1458" s="7"/>
      <c r="D1458" s="120"/>
      <c r="E1458" s="7"/>
      <c r="F1458" s="7"/>
      <c r="G1458" s="219"/>
      <c r="H1458" s="7"/>
      <c r="I1458" s="7"/>
      <c r="J1458" s="9"/>
      <c r="K1458" s="843"/>
    </row>
    <row r="1459" spans="1:11" x14ac:dyDescent="0.2">
      <c r="A1459" s="163">
        <v>1444</v>
      </c>
      <c r="B1459" s="7"/>
      <c r="C1459" s="7"/>
      <c r="D1459" s="120"/>
      <c r="E1459" s="7"/>
      <c r="F1459" s="7"/>
      <c r="G1459" s="219"/>
      <c r="H1459" s="7"/>
      <c r="I1459" s="7"/>
      <c r="J1459" s="9"/>
      <c r="K1459" s="843"/>
    </row>
    <row r="1460" spans="1:11" x14ac:dyDescent="0.2">
      <c r="A1460" s="163">
        <v>1445</v>
      </c>
      <c r="B1460" s="7"/>
      <c r="C1460" s="7"/>
      <c r="D1460" s="120"/>
      <c r="E1460" s="7"/>
      <c r="F1460" s="7"/>
      <c r="G1460" s="219"/>
      <c r="H1460" s="7"/>
      <c r="I1460" s="7"/>
      <c r="J1460" s="9"/>
      <c r="K1460" s="843"/>
    </row>
    <row r="1461" spans="1:11" x14ac:dyDescent="0.2">
      <c r="A1461" s="163">
        <v>1446</v>
      </c>
      <c r="B1461" s="7"/>
      <c r="C1461" s="7"/>
      <c r="D1461" s="120"/>
      <c r="E1461" s="7"/>
      <c r="F1461" s="7"/>
      <c r="G1461" s="219"/>
      <c r="H1461" s="7"/>
      <c r="I1461" s="7"/>
      <c r="J1461" s="9"/>
      <c r="K1461" s="843"/>
    </row>
    <row r="1462" spans="1:11" x14ac:dyDescent="0.2">
      <c r="A1462" s="163">
        <v>1447</v>
      </c>
      <c r="B1462" s="7"/>
      <c r="C1462" s="7"/>
      <c r="D1462" s="120"/>
      <c r="E1462" s="7"/>
      <c r="F1462" s="7"/>
      <c r="G1462" s="219"/>
      <c r="H1462" s="7"/>
      <c r="I1462" s="7"/>
      <c r="J1462" s="9"/>
      <c r="K1462" s="843"/>
    </row>
    <row r="1463" spans="1:11" x14ac:dyDescent="0.2">
      <c r="A1463" s="163">
        <v>1448</v>
      </c>
      <c r="B1463" s="7"/>
      <c r="C1463" s="7"/>
      <c r="D1463" s="120"/>
      <c r="E1463" s="7"/>
      <c r="F1463" s="7"/>
      <c r="G1463" s="219"/>
      <c r="H1463" s="7"/>
      <c r="I1463" s="7"/>
      <c r="J1463" s="9"/>
      <c r="K1463" s="843"/>
    </row>
    <row r="1464" spans="1:11" x14ac:dyDescent="0.2">
      <c r="A1464" s="163">
        <v>1449</v>
      </c>
      <c r="B1464" s="7"/>
      <c r="C1464" s="7"/>
      <c r="D1464" s="120"/>
      <c r="E1464" s="7"/>
      <c r="F1464" s="7"/>
      <c r="G1464" s="219"/>
      <c r="H1464" s="7"/>
      <c r="I1464" s="7"/>
      <c r="J1464" s="9"/>
      <c r="K1464" s="843"/>
    </row>
    <row r="1465" spans="1:11" x14ac:dyDescent="0.2">
      <c r="A1465" s="163">
        <v>1450</v>
      </c>
      <c r="B1465" s="7"/>
      <c r="C1465" s="7"/>
      <c r="D1465" s="120"/>
      <c r="E1465" s="7"/>
      <c r="F1465" s="7"/>
      <c r="G1465" s="219"/>
      <c r="H1465" s="7"/>
      <c r="I1465" s="7"/>
      <c r="J1465" s="9"/>
      <c r="K1465" s="843"/>
    </row>
    <row r="1466" spans="1:11" x14ac:dyDescent="0.2">
      <c r="A1466" s="163">
        <v>1451</v>
      </c>
      <c r="B1466" s="7"/>
      <c r="C1466" s="7"/>
      <c r="D1466" s="120"/>
      <c r="E1466" s="7"/>
      <c r="F1466" s="7"/>
      <c r="G1466" s="219"/>
      <c r="H1466" s="7"/>
      <c r="I1466" s="7"/>
      <c r="J1466" s="9"/>
      <c r="K1466" s="843"/>
    </row>
    <row r="1467" spans="1:11" x14ac:dyDescent="0.2">
      <c r="A1467" s="163">
        <v>1452</v>
      </c>
      <c r="B1467" s="7"/>
      <c r="C1467" s="7"/>
      <c r="D1467" s="120"/>
      <c r="E1467" s="7"/>
      <c r="F1467" s="7"/>
      <c r="G1467" s="219"/>
      <c r="H1467" s="7"/>
      <c r="I1467" s="7"/>
      <c r="J1467" s="9"/>
      <c r="K1467" s="843"/>
    </row>
    <row r="1468" spans="1:11" x14ac:dyDescent="0.2">
      <c r="A1468" s="163">
        <v>1453</v>
      </c>
      <c r="B1468" s="7"/>
      <c r="C1468" s="7"/>
      <c r="D1468" s="120"/>
      <c r="E1468" s="7"/>
      <c r="F1468" s="7"/>
      <c r="G1468" s="219"/>
      <c r="H1468" s="7"/>
      <c r="I1468" s="7"/>
      <c r="J1468" s="9"/>
      <c r="K1468" s="843"/>
    </row>
    <row r="1469" spans="1:11" x14ac:dyDescent="0.2">
      <c r="A1469" s="163">
        <v>1454</v>
      </c>
      <c r="B1469" s="7"/>
      <c r="C1469" s="7"/>
      <c r="D1469" s="120"/>
      <c r="E1469" s="7"/>
      <c r="F1469" s="7"/>
      <c r="G1469" s="219"/>
      <c r="H1469" s="7"/>
      <c r="I1469" s="7"/>
      <c r="J1469" s="9"/>
      <c r="K1469" s="843"/>
    </row>
    <row r="1470" spans="1:11" x14ac:dyDescent="0.2">
      <c r="A1470" s="163">
        <v>1455</v>
      </c>
      <c r="B1470" s="7"/>
      <c r="C1470" s="7"/>
      <c r="D1470" s="120"/>
      <c r="E1470" s="7"/>
      <c r="F1470" s="7"/>
      <c r="G1470" s="219"/>
      <c r="H1470" s="7"/>
      <c r="I1470" s="7"/>
      <c r="J1470" s="9"/>
      <c r="K1470" s="843"/>
    </row>
    <row r="1471" spans="1:11" x14ac:dyDescent="0.2">
      <c r="A1471" s="163">
        <v>1456</v>
      </c>
      <c r="B1471" s="7"/>
      <c r="C1471" s="7"/>
      <c r="D1471" s="120"/>
      <c r="E1471" s="7"/>
      <c r="F1471" s="7"/>
      <c r="G1471" s="219"/>
      <c r="H1471" s="7"/>
      <c r="I1471" s="7"/>
      <c r="J1471" s="9"/>
      <c r="K1471" s="843"/>
    </row>
    <row r="1472" spans="1:11" x14ac:dyDescent="0.2">
      <c r="A1472" s="163">
        <v>1457</v>
      </c>
      <c r="B1472" s="7"/>
      <c r="C1472" s="7"/>
      <c r="D1472" s="120"/>
      <c r="E1472" s="7"/>
      <c r="F1472" s="7"/>
      <c r="G1472" s="219"/>
      <c r="H1472" s="7"/>
      <c r="I1472" s="7"/>
      <c r="J1472" s="9"/>
      <c r="K1472" s="843"/>
    </row>
    <row r="1473" spans="1:11" x14ac:dyDescent="0.2">
      <c r="A1473" s="163">
        <v>1458</v>
      </c>
      <c r="B1473" s="7"/>
      <c r="C1473" s="7"/>
      <c r="D1473" s="120"/>
      <c r="E1473" s="7"/>
      <c r="F1473" s="7"/>
      <c r="G1473" s="219"/>
      <c r="H1473" s="7"/>
      <c r="I1473" s="7"/>
      <c r="J1473" s="9"/>
      <c r="K1473" s="843"/>
    </row>
    <row r="1474" spans="1:11" x14ac:dyDescent="0.2">
      <c r="A1474" s="163">
        <v>1459</v>
      </c>
      <c r="B1474" s="7"/>
      <c r="C1474" s="7"/>
      <c r="D1474" s="120"/>
      <c r="E1474" s="7"/>
      <c r="F1474" s="7"/>
      <c r="G1474" s="219"/>
      <c r="H1474" s="7"/>
      <c r="I1474" s="7"/>
      <c r="J1474" s="9"/>
      <c r="K1474" s="843"/>
    </row>
    <row r="1475" spans="1:11" x14ac:dyDescent="0.2">
      <c r="A1475" s="163">
        <v>1460</v>
      </c>
      <c r="B1475" s="7"/>
      <c r="C1475" s="7"/>
      <c r="D1475" s="120"/>
      <c r="E1475" s="7"/>
      <c r="F1475" s="7"/>
      <c r="G1475" s="219"/>
      <c r="H1475" s="7"/>
      <c r="I1475" s="7"/>
      <c r="J1475" s="9"/>
      <c r="K1475" s="843"/>
    </row>
    <row r="1476" spans="1:11" x14ac:dyDescent="0.2">
      <c r="A1476" s="163">
        <v>1461</v>
      </c>
      <c r="B1476" s="7"/>
      <c r="C1476" s="7"/>
      <c r="D1476" s="120"/>
      <c r="E1476" s="7"/>
      <c r="F1476" s="7"/>
      <c r="G1476" s="219"/>
      <c r="H1476" s="7"/>
      <c r="I1476" s="7"/>
      <c r="J1476" s="9"/>
      <c r="K1476" s="843"/>
    </row>
    <row r="1477" spans="1:11" x14ac:dyDescent="0.2">
      <c r="A1477" s="163">
        <v>1462</v>
      </c>
      <c r="B1477" s="7"/>
      <c r="C1477" s="7"/>
      <c r="D1477" s="120"/>
      <c r="E1477" s="7"/>
      <c r="F1477" s="7"/>
      <c r="G1477" s="219"/>
      <c r="H1477" s="7"/>
      <c r="I1477" s="7"/>
      <c r="J1477" s="9"/>
      <c r="K1477" s="843"/>
    </row>
    <row r="1478" spans="1:11" x14ac:dyDescent="0.2">
      <c r="A1478" s="163">
        <v>1463</v>
      </c>
      <c r="B1478" s="7"/>
      <c r="C1478" s="7"/>
      <c r="D1478" s="120"/>
      <c r="E1478" s="7"/>
      <c r="F1478" s="7"/>
      <c r="G1478" s="219"/>
      <c r="H1478" s="7"/>
      <c r="I1478" s="7"/>
      <c r="J1478" s="9"/>
      <c r="K1478" s="843"/>
    </row>
    <row r="1479" spans="1:11" x14ac:dyDescent="0.2">
      <c r="A1479" s="163">
        <v>1464</v>
      </c>
      <c r="B1479" s="7"/>
      <c r="C1479" s="7"/>
      <c r="D1479" s="120"/>
      <c r="E1479" s="7"/>
      <c r="F1479" s="7"/>
      <c r="G1479" s="219"/>
      <c r="H1479" s="7"/>
      <c r="I1479" s="7"/>
      <c r="J1479" s="9"/>
      <c r="K1479" s="843"/>
    </row>
    <row r="1480" spans="1:11" x14ac:dyDescent="0.2">
      <c r="A1480" s="163">
        <v>1465</v>
      </c>
      <c r="B1480" s="7"/>
      <c r="C1480" s="7"/>
      <c r="D1480" s="120"/>
      <c r="E1480" s="7"/>
      <c r="F1480" s="7"/>
      <c r="G1480" s="219"/>
      <c r="H1480" s="7"/>
      <c r="I1480" s="7"/>
      <c r="J1480" s="9"/>
      <c r="K1480" s="843"/>
    </row>
    <row r="1481" spans="1:11" x14ac:dyDescent="0.2">
      <c r="A1481" s="163">
        <v>1466</v>
      </c>
      <c r="B1481" s="7"/>
      <c r="C1481" s="7"/>
      <c r="D1481" s="120"/>
      <c r="E1481" s="7"/>
      <c r="F1481" s="7"/>
      <c r="G1481" s="219"/>
      <c r="H1481" s="7"/>
      <c r="I1481" s="7"/>
      <c r="J1481" s="9"/>
      <c r="K1481" s="843"/>
    </row>
    <row r="1482" spans="1:11" x14ac:dyDescent="0.2">
      <c r="A1482" s="163">
        <v>1467</v>
      </c>
      <c r="B1482" s="7"/>
      <c r="C1482" s="7"/>
      <c r="D1482" s="120"/>
      <c r="E1482" s="7"/>
      <c r="F1482" s="7"/>
      <c r="G1482" s="219"/>
      <c r="H1482" s="7"/>
      <c r="I1482" s="7"/>
      <c r="J1482" s="9"/>
      <c r="K1482" s="843"/>
    </row>
    <row r="1483" spans="1:11" x14ac:dyDescent="0.2">
      <c r="A1483" s="163">
        <v>1468</v>
      </c>
      <c r="B1483" s="7"/>
      <c r="C1483" s="7"/>
      <c r="D1483" s="120"/>
      <c r="E1483" s="7"/>
      <c r="F1483" s="7"/>
      <c r="G1483" s="219"/>
      <c r="H1483" s="7"/>
      <c r="I1483" s="7"/>
      <c r="J1483" s="9"/>
      <c r="K1483" s="843"/>
    </row>
    <row r="1484" spans="1:11" x14ac:dyDescent="0.2">
      <c r="A1484" s="163">
        <v>1469</v>
      </c>
      <c r="B1484" s="7"/>
      <c r="C1484" s="7"/>
      <c r="D1484" s="120"/>
      <c r="E1484" s="7"/>
      <c r="F1484" s="7"/>
      <c r="G1484" s="219"/>
      <c r="H1484" s="7"/>
      <c r="I1484" s="7"/>
      <c r="J1484" s="9"/>
      <c r="K1484" s="843"/>
    </row>
    <row r="1485" spans="1:11" x14ac:dyDescent="0.2">
      <c r="A1485" s="163">
        <v>1470</v>
      </c>
      <c r="B1485" s="7"/>
      <c r="C1485" s="7"/>
      <c r="D1485" s="120"/>
      <c r="E1485" s="7"/>
      <c r="F1485" s="7"/>
      <c r="G1485" s="219"/>
      <c r="H1485" s="7"/>
      <c r="I1485" s="7"/>
      <c r="J1485" s="9"/>
      <c r="K1485" s="843"/>
    </row>
    <row r="1486" spans="1:11" x14ac:dyDescent="0.2">
      <c r="A1486" s="163">
        <v>1471</v>
      </c>
      <c r="B1486" s="7"/>
      <c r="C1486" s="7"/>
      <c r="D1486" s="120"/>
      <c r="E1486" s="7"/>
      <c r="F1486" s="7"/>
      <c r="G1486" s="219"/>
      <c r="H1486" s="7"/>
      <c r="I1486" s="7"/>
      <c r="J1486" s="9"/>
      <c r="K1486" s="843"/>
    </row>
    <row r="1487" spans="1:11" x14ac:dyDescent="0.2">
      <c r="A1487" s="163">
        <v>1472</v>
      </c>
      <c r="B1487" s="7"/>
      <c r="C1487" s="7"/>
      <c r="D1487" s="120"/>
      <c r="E1487" s="7"/>
      <c r="F1487" s="7"/>
      <c r="G1487" s="219"/>
      <c r="H1487" s="7"/>
      <c r="I1487" s="7"/>
      <c r="J1487" s="9"/>
      <c r="K1487" s="843"/>
    </row>
    <row r="1488" spans="1:11" x14ac:dyDescent="0.2">
      <c r="A1488" s="163">
        <v>1473</v>
      </c>
      <c r="B1488" s="7"/>
      <c r="C1488" s="7"/>
      <c r="D1488" s="120"/>
      <c r="E1488" s="7"/>
      <c r="F1488" s="7"/>
      <c r="G1488" s="219"/>
      <c r="H1488" s="7"/>
      <c r="I1488" s="7"/>
      <c r="J1488" s="9"/>
      <c r="K1488" s="843"/>
    </row>
    <row r="1489" spans="1:11" x14ac:dyDescent="0.2">
      <c r="A1489" s="163">
        <v>1474</v>
      </c>
      <c r="B1489" s="7"/>
      <c r="C1489" s="7"/>
      <c r="D1489" s="120"/>
      <c r="E1489" s="7"/>
      <c r="F1489" s="7"/>
      <c r="G1489" s="219"/>
      <c r="H1489" s="7"/>
      <c r="I1489" s="7"/>
      <c r="J1489" s="9"/>
      <c r="K1489" s="843"/>
    </row>
    <row r="1490" spans="1:11" x14ac:dyDescent="0.2">
      <c r="A1490" s="163">
        <v>1475</v>
      </c>
      <c r="B1490" s="7"/>
      <c r="C1490" s="7"/>
      <c r="D1490" s="120"/>
      <c r="E1490" s="7"/>
      <c r="F1490" s="7"/>
      <c r="G1490" s="219"/>
      <c r="H1490" s="7"/>
      <c r="I1490" s="7"/>
      <c r="J1490" s="9"/>
      <c r="K1490" s="843"/>
    </row>
    <row r="1491" spans="1:11" x14ac:dyDescent="0.2">
      <c r="A1491" s="163">
        <v>1476</v>
      </c>
      <c r="B1491" s="7"/>
      <c r="C1491" s="7"/>
      <c r="D1491" s="120"/>
      <c r="E1491" s="7"/>
      <c r="F1491" s="7"/>
      <c r="G1491" s="219"/>
      <c r="H1491" s="7"/>
      <c r="I1491" s="7"/>
      <c r="J1491" s="9"/>
      <c r="K1491" s="843"/>
    </row>
    <row r="1492" spans="1:11" x14ac:dyDescent="0.2">
      <c r="A1492" s="163">
        <v>1477</v>
      </c>
      <c r="B1492" s="7"/>
      <c r="C1492" s="7"/>
      <c r="D1492" s="120"/>
      <c r="E1492" s="7"/>
      <c r="F1492" s="7"/>
      <c r="G1492" s="219"/>
      <c r="H1492" s="7"/>
      <c r="I1492" s="7"/>
      <c r="J1492" s="9"/>
      <c r="K1492" s="843"/>
    </row>
    <row r="1493" spans="1:11" x14ac:dyDescent="0.2">
      <c r="A1493" s="163">
        <v>1478</v>
      </c>
      <c r="B1493" s="7"/>
      <c r="C1493" s="7"/>
      <c r="D1493" s="120"/>
      <c r="E1493" s="7"/>
      <c r="F1493" s="7"/>
      <c r="G1493" s="219"/>
      <c r="H1493" s="7"/>
      <c r="I1493" s="7"/>
      <c r="J1493" s="9"/>
      <c r="K1493" s="843"/>
    </row>
    <row r="1494" spans="1:11" x14ac:dyDescent="0.2">
      <c r="A1494" s="163">
        <v>1479</v>
      </c>
      <c r="B1494" s="7"/>
      <c r="C1494" s="7"/>
      <c r="D1494" s="120"/>
      <c r="E1494" s="7"/>
      <c r="F1494" s="7"/>
      <c r="G1494" s="219"/>
      <c r="H1494" s="7"/>
      <c r="I1494" s="7"/>
      <c r="J1494" s="9"/>
      <c r="K1494" s="843"/>
    </row>
    <row r="1495" spans="1:11" x14ac:dyDescent="0.2">
      <c r="A1495" s="163">
        <v>1480</v>
      </c>
      <c r="B1495" s="7"/>
      <c r="C1495" s="7"/>
      <c r="D1495" s="120"/>
      <c r="E1495" s="7"/>
      <c r="F1495" s="7"/>
      <c r="G1495" s="219"/>
      <c r="H1495" s="7"/>
      <c r="I1495" s="7"/>
      <c r="J1495" s="9"/>
      <c r="K1495" s="843"/>
    </row>
    <row r="1496" spans="1:11" x14ac:dyDescent="0.2">
      <c r="A1496" s="163">
        <v>1481</v>
      </c>
      <c r="B1496" s="7"/>
      <c r="C1496" s="7"/>
      <c r="D1496" s="120"/>
      <c r="E1496" s="7"/>
      <c r="F1496" s="7"/>
      <c r="G1496" s="219"/>
      <c r="H1496" s="7"/>
      <c r="I1496" s="7"/>
      <c r="J1496" s="9"/>
      <c r="K1496" s="843"/>
    </row>
    <row r="1497" spans="1:11" x14ac:dyDescent="0.2">
      <c r="A1497" s="163">
        <v>1482</v>
      </c>
      <c r="B1497" s="7"/>
      <c r="C1497" s="7"/>
      <c r="D1497" s="120"/>
      <c r="E1497" s="7"/>
      <c r="F1497" s="7"/>
      <c r="G1497" s="219"/>
      <c r="H1497" s="7"/>
      <c r="I1497" s="7"/>
      <c r="J1497" s="9"/>
      <c r="K1497" s="843"/>
    </row>
    <row r="1498" spans="1:11" x14ac:dyDescent="0.2">
      <c r="A1498" s="163">
        <v>1483</v>
      </c>
      <c r="B1498" s="7"/>
      <c r="C1498" s="7"/>
      <c r="D1498" s="120"/>
      <c r="E1498" s="7"/>
      <c r="F1498" s="7"/>
      <c r="G1498" s="219"/>
      <c r="H1498" s="7"/>
      <c r="I1498" s="7"/>
      <c r="J1498" s="9"/>
      <c r="K1498" s="843"/>
    </row>
    <row r="1499" spans="1:11" x14ac:dyDescent="0.2">
      <c r="A1499" s="163">
        <v>1484</v>
      </c>
      <c r="B1499" s="7"/>
      <c r="C1499" s="7"/>
      <c r="D1499" s="120"/>
      <c r="E1499" s="7"/>
      <c r="F1499" s="7"/>
      <c r="G1499" s="219"/>
      <c r="H1499" s="7"/>
      <c r="I1499" s="7"/>
      <c r="J1499" s="9"/>
      <c r="K1499" s="843"/>
    </row>
    <row r="1500" spans="1:11" x14ac:dyDescent="0.2">
      <c r="A1500" s="163">
        <v>1485</v>
      </c>
      <c r="B1500" s="7"/>
      <c r="C1500" s="7"/>
      <c r="D1500" s="120"/>
      <c r="E1500" s="7"/>
      <c r="F1500" s="7"/>
      <c r="G1500" s="219"/>
      <c r="H1500" s="7"/>
      <c r="I1500" s="7"/>
      <c r="J1500" s="9"/>
      <c r="K1500" s="843"/>
    </row>
    <row r="1501" spans="1:11" x14ac:dyDescent="0.2">
      <c r="A1501" s="163">
        <v>1486</v>
      </c>
      <c r="B1501" s="7"/>
      <c r="C1501" s="7"/>
      <c r="D1501" s="120"/>
      <c r="E1501" s="7"/>
      <c r="F1501" s="7"/>
      <c r="G1501" s="219"/>
      <c r="H1501" s="7"/>
      <c r="I1501" s="7"/>
      <c r="J1501" s="9"/>
      <c r="K1501" s="843"/>
    </row>
    <row r="1502" spans="1:11" x14ac:dyDescent="0.2">
      <c r="A1502" s="163">
        <v>1487</v>
      </c>
      <c r="B1502" s="7"/>
      <c r="C1502" s="7"/>
      <c r="D1502" s="120"/>
      <c r="E1502" s="7"/>
      <c r="F1502" s="7"/>
      <c r="G1502" s="219"/>
      <c r="H1502" s="7"/>
      <c r="I1502" s="7"/>
      <c r="J1502" s="9"/>
      <c r="K1502" s="843"/>
    </row>
    <row r="1503" spans="1:11" x14ac:dyDescent="0.2">
      <c r="A1503" s="163">
        <v>1488</v>
      </c>
      <c r="B1503" s="7"/>
      <c r="C1503" s="7"/>
      <c r="D1503" s="120"/>
      <c r="E1503" s="7"/>
      <c r="F1503" s="7"/>
      <c r="G1503" s="219"/>
      <c r="H1503" s="7"/>
      <c r="I1503" s="7"/>
      <c r="J1503" s="9"/>
      <c r="K1503" s="843"/>
    </row>
    <row r="1504" spans="1:11" x14ac:dyDescent="0.2">
      <c r="A1504" s="163">
        <v>1489</v>
      </c>
      <c r="B1504" s="7"/>
      <c r="C1504" s="7"/>
      <c r="D1504" s="120"/>
      <c r="E1504" s="7"/>
      <c r="F1504" s="7"/>
      <c r="G1504" s="219"/>
      <c r="H1504" s="7"/>
      <c r="I1504" s="7"/>
      <c r="J1504" s="9"/>
      <c r="K1504" s="843"/>
    </row>
    <row r="1505" spans="1:11" x14ac:dyDescent="0.2">
      <c r="A1505" s="163">
        <v>1490</v>
      </c>
      <c r="B1505" s="7"/>
      <c r="C1505" s="7"/>
      <c r="D1505" s="120"/>
      <c r="E1505" s="7"/>
      <c r="F1505" s="7"/>
      <c r="G1505" s="219"/>
      <c r="H1505" s="7"/>
      <c r="I1505" s="7"/>
      <c r="J1505" s="9"/>
      <c r="K1505" s="843"/>
    </row>
    <row r="1506" spans="1:11" x14ac:dyDescent="0.2">
      <c r="A1506" s="163">
        <v>1491</v>
      </c>
      <c r="B1506" s="7"/>
      <c r="C1506" s="7"/>
      <c r="D1506" s="120"/>
      <c r="E1506" s="7"/>
      <c r="F1506" s="7"/>
      <c r="G1506" s="219"/>
      <c r="H1506" s="7"/>
      <c r="I1506" s="7"/>
      <c r="J1506" s="9"/>
      <c r="K1506" s="843"/>
    </row>
    <row r="1507" spans="1:11" x14ac:dyDescent="0.2">
      <c r="A1507" s="163">
        <v>1492</v>
      </c>
      <c r="B1507" s="7"/>
      <c r="C1507" s="7"/>
      <c r="D1507" s="120"/>
      <c r="E1507" s="7"/>
      <c r="F1507" s="7"/>
      <c r="G1507" s="219"/>
      <c r="H1507" s="7"/>
      <c r="I1507" s="7"/>
      <c r="J1507" s="9"/>
      <c r="K1507" s="843"/>
    </row>
    <row r="1508" spans="1:11" x14ac:dyDescent="0.2">
      <c r="A1508" s="163">
        <v>1493</v>
      </c>
      <c r="B1508" s="7"/>
      <c r="C1508" s="7"/>
      <c r="D1508" s="120"/>
      <c r="E1508" s="7"/>
      <c r="F1508" s="7"/>
      <c r="G1508" s="219"/>
      <c r="H1508" s="7"/>
      <c r="I1508" s="7"/>
      <c r="J1508" s="9"/>
      <c r="K1508" s="843"/>
    </row>
    <row r="1509" spans="1:11" x14ac:dyDescent="0.2">
      <c r="A1509" s="163">
        <v>1494</v>
      </c>
      <c r="B1509" s="7"/>
      <c r="C1509" s="7"/>
      <c r="D1509" s="120"/>
      <c r="E1509" s="7"/>
      <c r="F1509" s="7"/>
      <c r="G1509" s="219"/>
      <c r="H1509" s="7"/>
      <c r="I1509" s="7"/>
      <c r="J1509" s="9"/>
      <c r="K1509" s="843"/>
    </row>
    <row r="1510" spans="1:11" x14ac:dyDescent="0.2">
      <c r="A1510" s="163">
        <v>1495</v>
      </c>
      <c r="B1510" s="7"/>
      <c r="C1510" s="7"/>
      <c r="D1510" s="120"/>
      <c r="E1510" s="7"/>
      <c r="F1510" s="7"/>
      <c r="G1510" s="219"/>
      <c r="H1510" s="7"/>
      <c r="I1510" s="7"/>
      <c r="J1510" s="9"/>
      <c r="K1510" s="843"/>
    </row>
    <row r="1511" spans="1:11" x14ac:dyDescent="0.2">
      <c r="A1511" s="163">
        <v>1496</v>
      </c>
      <c r="B1511" s="7"/>
      <c r="C1511" s="7"/>
      <c r="D1511" s="120"/>
      <c r="E1511" s="7"/>
      <c r="F1511" s="7"/>
      <c r="G1511" s="219"/>
      <c r="H1511" s="7"/>
      <c r="I1511" s="7"/>
      <c r="J1511" s="9"/>
      <c r="K1511" s="843"/>
    </row>
    <row r="1512" spans="1:11" x14ac:dyDescent="0.2">
      <c r="A1512" s="163">
        <v>1497</v>
      </c>
      <c r="B1512" s="7"/>
      <c r="C1512" s="7"/>
      <c r="D1512" s="120"/>
      <c r="E1512" s="7"/>
      <c r="F1512" s="7"/>
      <c r="G1512" s="219"/>
      <c r="H1512" s="7"/>
      <c r="I1512" s="7"/>
      <c r="J1512" s="9"/>
      <c r="K1512" s="843"/>
    </row>
    <row r="1513" spans="1:11" x14ac:dyDescent="0.2">
      <c r="A1513" s="163">
        <v>1498</v>
      </c>
      <c r="B1513" s="7"/>
      <c r="C1513" s="7"/>
      <c r="D1513" s="120"/>
      <c r="E1513" s="7"/>
      <c r="F1513" s="7"/>
      <c r="G1513" s="219"/>
      <c r="H1513" s="7"/>
      <c r="I1513" s="7"/>
      <c r="J1513" s="9"/>
      <c r="K1513" s="843"/>
    </row>
    <row r="1514" spans="1:11" x14ac:dyDescent="0.2">
      <c r="A1514" s="163">
        <v>1499</v>
      </c>
      <c r="B1514" s="7"/>
      <c r="C1514" s="7"/>
      <c r="D1514" s="120"/>
      <c r="E1514" s="7"/>
      <c r="F1514" s="7"/>
      <c r="G1514" s="219"/>
      <c r="H1514" s="7"/>
      <c r="I1514" s="7"/>
      <c r="J1514" s="9"/>
      <c r="K1514" s="843"/>
    </row>
    <row r="1515" spans="1:11" x14ac:dyDescent="0.2">
      <c r="A1515" s="163">
        <v>1500</v>
      </c>
      <c r="B1515" s="7"/>
      <c r="C1515" s="7"/>
      <c r="D1515" s="120"/>
      <c r="E1515" s="7"/>
      <c r="F1515" s="7"/>
      <c r="G1515" s="219"/>
      <c r="H1515" s="7"/>
      <c r="I1515" s="7"/>
      <c r="J1515" s="9"/>
      <c r="K1515" s="843"/>
    </row>
    <row r="1516" spans="1:11" x14ac:dyDescent="0.2">
      <c r="A1516" s="163">
        <v>1501</v>
      </c>
      <c r="B1516" s="7"/>
      <c r="C1516" s="7"/>
      <c r="D1516" s="120"/>
      <c r="E1516" s="7"/>
      <c r="F1516" s="7"/>
      <c r="G1516" s="219"/>
      <c r="H1516" s="7"/>
      <c r="I1516" s="7"/>
      <c r="J1516" s="9"/>
      <c r="K1516" s="843"/>
    </row>
    <row r="1517" spans="1:11" x14ac:dyDescent="0.2">
      <c r="A1517" s="163">
        <v>1502</v>
      </c>
      <c r="B1517" s="7"/>
      <c r="C1517" s="7"/>
      <c r="D1517" s="120"/>
      <c r="E1517" s="7"/>
      <c r="F1517" s="7"/>
      <c r="G1517" s="219"/>
      <c r="H1517" s="7"/>
      <c r="I1517" s="7"/>
      <c r="J1517" s="9"/>
      <c r="K1517" s="843"/>
    </row>
    <row r="1518" spans="1:11" x14ac:dyDescent="0.2">
      <c r="A1518" s="163">
        <v>1503</v>
      </c>
      <c r="B1518" s="7"/>
      <c r="C1518" s="7"/>
      <c r="D1518" s="120"/>
      <c r="E1518" s="7"/>
      <c r="F1518" s="7"/>
      <c r="G1518" s="219"/>
      <c r="H1518" s="7"/>
      <c r="I1518" s="7"/>
      <c r="J1518" s="9"/>
      <c r="K1518" s="843"/>
    </row>
    <row r="1519" spans="1:11" x14ac:dyDescent="0.2">
      <c r="A1519" s="163">
        <v>1504</v>
      </c>
      <c r="B1519" s="7"/>
      <c r="C1519" s="7"/>
      <c r="D1519" s="120"/>
      <c r="E1519" s="7"/>
      <c r="F1519" s="7"/>
      <c r="G1519" s="219"/>
      <c r="H1519" s="7"/>
      <c r="I1519" s="7"/>
      <c r="J1519" s="9"/>
      <c r="K1519" s="843"/>
    </row>
    <row r="1520" spans="1:11" x14ac:dyDescent="0.2">
      <c r="A1520" s="163">
        <v>1505</v>
      </c>
      <c r="B1520" s="7"/>
      <c r="C1520" s="7"/>
      <c r="D1520" s="120"/>
      <c r="E1520" s="7"/>
      <c r="F1520" s="7"/>
      <c r="G1520" s="219"/>
      <c r="H1520" s="7"/>
      <c r="I1520" s="7"/>
      <c r="J1520" s="9"/>
      <c r="K1520" s="843"/>
    </row>
    <row r="1521" spans="1:11" x14ac:dyDescent="0.2">
      <c r="A1521" s="163">
        <v>1506</v>
      </c>
      <c r="B1521" s="7"/>
      <c r="C1521" s="7"/>
      <c r="D1521" s="120"/>
      <c r="E1521" s="7"/>
      <c r="F1521" s="7"/>
      <c r="G1521" s="219"/>
      <c r="H1521" s="7"/>
      <c r="I1521" s="7"/>
      <c r="J1521" s="9"/>
      <c r="K1521" s="843"/>
    </row>
    <row r="1522" spans="1:11" x14ac:dyDescent="0.2">
      <c r="A1522" s="163">
        <v>1507</v>
      </c>
      <c r="B1522" s="7"/>
      <c r="C1522" s="7"/>
      <c r="D1522" s="120"/>
      <c r="E1522" s="7"/>
      <c r="F1522" s="7"/>
      <c r="G1522" s="219"/>
      <c r="H1522" s="7"/>
      <c r="I1522" s="7"/>
      <c r="J1522" s="9"/>
      <c r="K1522" s="843"/>
    </row>
    <row r="1523" spans="1:11" x14ac:dyDescent="0.2">
      <c r="A1523" s="163">
        <v>1508</v>
      </c>
      <c r="B1523" s="7"/>
      <c r="C1523" s="7"/>
      <c r="D1523" s="120"/>
      <c r="E1523" s="7"/>
      <c r="F1523" s="7"/>
      <c r="G1523" s="219"/>
      <c r="H1523" s="7"/>
      <c r="I1523" s="7"/>
      <c r="J1523" s="9"/>
      <c r="K1523" s="843"/>
    </row>
    <row r="1524" spans="1:11" x14ac:dyDescent="0.2">
      <c r="A1524" s="163">
        <v>1509</v>
      </c>
      <c r="B1524" s="7"/>
      <c r="C1524" s="7"/>
      <c r="D1524" s="120"/>
      <c r="E1524" s="7"/>
      <c r="F1524" s="7"/>
      <c r="G1524" s="219"/>
      <c r="H1524" s="7"/>
      <c r="I1524" s="7"/>
      <c r="J1524" s="9"/>
      <c r="K1524" s="843"/>
    </row>
    <row r="1525" spans="1:11" x14ac:dyDescent="0.2">
      <c r="A1525" s="163">
        <v>1510</v>
      </c>
      <c r="B1525" s="7"/>
      <c r="C1525" s="7"/>
      <c r="D1525" s="120"/>
      <c r="E1525" s="7"/>
      <c r="F1525" s="7"/>
      <c r="G1525" s="219"/>
      <c r="H1525" s="7"/>
      <c r="I1525" s="7"/>
      <c r="J1525" s="9"/>
      <c r="K1525" s="843"/>
    </row>
    <row r="1526" spans="1:11" x14ac:dyDescent="0.2">
      <c r="A1526" s="163">
        <v>1511</v>
      </c>
      <c r="B1526" s="7"/>
      <c r="C1526" s="7"/>
      <c r="D1526" s="120"/>
      <c r="E1526" s="7"/>
      <c r="F1526" s="7"/>
      <c r="G1526" s="219"/>
      <c r="H1526" s="7"/>
      <c r="I1526" s="7"/>
      <c r="J1526" s="9"/>
      <c r="K1526" s="843"/>
    </row>
    <row r="1527" spans="1:11" x14ac:dyDescent="0.2">
      <c r="A1527" s="163">
        <v>1512</v>
      </c>
      <c r="B1527" s="7"/>
      <c r="C1527" s="7"/>
      <c r="D1527" s="120"/>
      <c r="E1527" s="7"/>
      <c r="F1527" s="7"/>
      <c r="G1527" s="219"/>
      <c r="H1527" s="7"/>
      <c r="I1527" s="7"/>
      <c r="J1527" s="9"/>
      <c r="K1527" s="843"/>
    </row>
    <row r="1528" spans="1:11" x14ac:dyDescent="0.2">
      <c r="A1528" s="163">
        <v>1513</v>
      </c>
      <c r="B1528" s="7"/>
      <c r="C1528" s="7"/>
      <c r="D1528" s="120"/>
      <c r="E1528" s="7"/>
      <c r="F1528" s="7"/>
      <c r="G1528" s="219"/>
      <c r="H1528" s="7"/>
      <c r="I1528" s="7"/>
      <c r="J1528" s="9"/>
      <c r="K1528" s="843"/>
    </row>
    <row r="1529" spans="1:11" x14ac:dyDescent="0.2">
      <c r="A1529" s="163">
        <v>1514</v>
      </c>
      <c r="B1529" s="7"/>
      <c r="C1529" s="7"/>
      <c r="D1529" s="120"/>
      <c r="E1529" s="7"/>
      <c r="F1529" s="7"/>
      <c r="G1529" s="219"/>
      <c r="H1529" s="7"/>
      <c r="I1529" s="7"/>
      <c r="J1529" s="9"/>
      <c r="K1529" s="843"/>
    </row>
    <row r="1530" spans="1:11" x14ac:dyDescent="0.2">
      <c r="A1530" s="163">
        <v>1515</v>
      </c>
      <c r="B1530" s="7"/>
      <c r="C1530" s="7"/>
      <c r="D1530" s="120"/>
      <c r="E1530" s="7"/>
      <c r="F1530" s="7"/>
      <c r="G1530" s="219"/>
      <c r="H1530" s="7"/>
      <c r="I1530" s="7"/>
      <c r="J1530" s="9"/>
      <c r="K1530" s="843"/>
    </row>
    <row r="1531" spans="1:11" x14ac:dyDescent="0.2">
      <c r="A1531" s="163">
        <v>1516</v>
      </c>
      <c r="B1531" s="7"/>
      <c r="C1531" s="7"/>
      <c r="D1531" s="120"/>
      <c r="E1531" s="7"/>
      <c r="F1531" s="7"/>
      <c r="G1531" s="219"/>
      <c r="H1531" s="7"/>
      <c r="I1531" s="7"/>
      <c r="J1531" s="9"/>
      <c r="K1531" s="843"/>
    </row>
    <row r="1532" spans="1:11" x14ac:dyDescent="0.2">
      <c r="A1532" s="163">
        <v>1517</v>
      </c>
      <c r="B1532" s="7"/>
      <c r="C1532" s="7"/>
      <c r="D1532" s="120"/>
      <c r="E1532" s="7"/>
      <c r="F1532" s="7"/>
      <c r="G1532" s="219"/>
      <c r="H1532" s="7"/>
      <c r="I1532" s="7"/>
      <c r="J1532" s="9"/>
      <c r="K1532" s="843"/>
    </row>
    <row r="1533" spans="1:11" x14ac:dyDescent="0.2">
      <c r="A1533" s="163">
        <v>1518</v>
      </c>
      <c r="B1533" s="7"/>
      <c r="C1533" s="7"/>
      <c r="D1533" s="120"/>
      <c r="E1533" s="7"/>
      <c r="F1533" s="7"/>
      <c r="G1533" s="219"/>
      <c r="H1533" s="7"/>
      <c r="I1533" s="7"/>
      <c r="J1533" s="9"/>
      <c r="K1533" s="843"/>
    </row>
    <row r="1534" spans="1:11" x14ac:dyDescent="0.2">
      <c r="A1534" s="163">
        <v>1519</v>
      </c>
      <c r="B1534" s="7"/>
      <c r="C1534" s="7"/>
      <c r="D1534" s="120"/>
      <c r="E1534" s="7"/>
      <c r="F1534" s="7"/>
      <c r="G1534" s="219"/>
      <c r="H1534" s="7"/>
      <c r="I1534" s="7"/>
      <c r="J1534" s="9"/>
      <c r="K1534" s="843"/>
    </row>
    <row r="1535" spans="1:11" x14ac:dyDescent="0.2">
      <c r="A1535" s="163">
        <v>1520</v>
      </c>
      <c r="B1535" s="7"/>
      <c r="C1535" s="7"/>
      <c r="D1535" s="120"/>
      <c r="E1535" s="7"/>
      <c r="F1535" s="7"/>
      <c r="G1535" s="219"/>
      <c r="H1535" s="7"/>
      <c r="I1535" s="7"/>
      <c r="J1535" s="9"/>
      <c r="K1535" s="843"/>
    </row>
    <row r="1536" spans="1:11" x14ac:dyDescent="0.2">
      <c r="A1536" s="163">
        <v>1521</v>
      </c>
      <c r="B1536" s="7"/>
      <c r="C1536" s="7"/>
      <c r="D1536" s="120"/>
      <c r="E1536" s="7"/>
      <c r="F1536" s="7"/>
      <c r="G1536" s="219"/>
      <c r="H1536" s="7"/>
      <c r="I1536" s="7"/>
      <c r="J1536" s="9"/>
      <c r="K1536" s="843"/>
    </row>
    <row r="1537" spans="1:11" x14ac:dyDescent="0.2">
      <c r="A1537" s="163">
        <v>1522</v>
      </c>
      <c r="B1537" s="7"/>
      <c r="C1537" s="7"/>
      <c r="D1537" s="120"/>
      <c r="E1537" s="7"/>
      <c r="F1537" s="7"/>
      <c r="G1537" s="219"/>
      <c r="H1537" s="7"/>
      <c r="I1537" s="7"/>
      <c r="J1537" s="9"/>
      <c r="K1537" s="843"/>
    </row>
    <row r="1538" spans="1:11" x14ac:dyDescent="0.2">
      <c r="A1538" s="163">
        <v>1523</v>
      </c>
      <c r="B1538" s="7"/>
      <c r="C1538" s="7"/>
      <c r="D1538" s="120"/>
      <c r="E1538" s="7"/>
      <c r="F1538" s="7"/>
      <c r="G1538" s="219"/>
      <c r="H1538" s="7"/>
      <c r="I1538" s="7"/>
      <c r="J1538" s="9"/>
      <c r="K1538" s="843"/>
    </row>
    <row r="1539" spans="1:11" x14ac:dyDescent="0.2">
      <c r="A1539" s="163">
        <v>1524</v>
      </c>
      <c r="B1539" s="7"/>
      <c r="C1539" s="7"/>
      <c r="D1539" s="120"/>
      <c r="E1539" s="7"/>
      <c r="F1539" s="7"/>
      <c r="G1539" s="219"/>
      <c r="H1539" s="7"/>
      <c r="I1539" s="7"/>
      <c r="J1539" s="9"/>
      <c r="K1539" s="843"/>
    </row>
    <row r="1540" spans="1:11" x14ac:dyDescent="0.2">
      <c r="A1540" s="163">
        <v>1525</v>
      </c>
      <c r="B1540" s="7"/>
      <c r="C1540" s="7"/>
      <c r="D1540" s="120"/>
      <c r="E1540" s="7"/>
      <c r="F1540" s="7"/>
      <c r="G1540" s="219"/>
      <c r="H1540" s="7"/>
      <c r="I1540" s="7"/>
      <c r="J1540" s="9"/>
      <c r="K1540" s="843"/>
    </row>
    <row r="1541" spans="1:11" x14ac:dyDescent="0.2">
      <c r="A1541" s="163">
        <v>1526</v>
      </c>
      <c r="B1541" s="7"/>
      <c r="C1541" s="7"/>
      <c r="D1541" s="120"/>
      <c r="E1541" s="7"/>
      <c r="F1541" s="7"/>
      <c r="G1541" s="219"/>
      <c r="H1541" s="7"/>
      <c r="I1541" s="7"/>
      <c r="J1541" s="9"/>
      <c r="K1541" s="843"/>
    </row>
    <row r="1542" spans="1:11" x14ac:dyDescent="0.2">
      <c r="A1542" s="163">
        <v>1527</v>
      </c>
      <c r="B1542" s="7"/>
      <c r="C1542" s="7"/>
      <c r="D1542" s="120"/>
      <c r="E1542" s="7"/>
      <c r="F1542" s="7"/>
      <c r="G1542" s="219"/>
      <c r="H1542" s="7"/>
      <c r="I1542" s="7"/>
      <c r="J1542" s="9"/>
      <c r="K1542" s="843"/>
    </row>
    <row r="1543" spans="1:11" x14ac:dyDescent="0.2">
      <c r="A1543" s="163">
        <v>1528</v>
      </c>
      <c r="B1543" s="7"/>
      <c r="C1543" s="7"/>
      <c r="D1543" s="120"/>
      <c r="E1543" s="7"/>
      <c r="F1543" s="7"/>
      <c r="G1543" s="219"/>
      <c r="H1543" s="7"/>
      <c r="I1543" s="7"/>
      <c r="J1543" s="9"/>
      <c r="K1543" s="843"/>
    </row>
    <row r="1544" spans="1:11" x14ac:dyDescent="0.2">
      <c r="A1544" s="163">
        <v>1529</v>
      </c>
      <c r="B1544" s="7"/>
      <c r="C1544" s="7"/>
      <c r="D1544" s="120"/>
      <c r="E1544" s="7"/>
      <c r="F1544" s="7"/>
      <c r="G1544" s="219"/>
      <c r="H1544" s="7"/>
      <c r="I1544" s="7"/>
      <c r="J1544" s="9"/>
      <c r="K1544" s="843"/>
    </row>
    <row r="1545" spans="1:11" x14ac:dyDescent="0.2">
      <c r="A1545" s="163">
        <v>1530</v>
      </c>
      <c r="B1545" s="7"/>
      <c r="C1545" s="7"/>
      <c r="D1545" s="120"/>
      <c r="E1545" s="7"/>
      <c r="F1545" s="7"/>
      <c r="G1545" s="219"/>
      <c r="H1545" s="7"/>
      <c r="I1545" s="7"/>
      <c r="J1545" s="9"/>
      <c r="K1545" s="843"/>
    </row>
    <row r="1546" spans="1:11" x14ac:dyDescent="0.2">
      <c r="A1546" s="163">
        <v>1531</v>
      </c>
      <c r="B1546" s="7"/>
      <c r="C1546" s="7"/>
      <c r="D1546" s="120"/>
      <c r="E1546" s="7"/>
      <c r="F1546" s="7"/>
      <c r="G1546" s="219"/>
      <c r="H1546" s="7"/>
      <c r="I1546" s="7"/>
      <c r="J1546" s="9"/>
      <c r="K1546" s="843"/>
    </row>
    <row r="1547" spans="1:11" x14ac:dyDescent="0.2">
      <c r="A1547" s="163">
        <v>1532</v>
      </c>
      <c r="B1547" s="7"/>
      <c r="C1547" s="7"/>
      <c r="D1547" s="120"/>
      <c r="E1547" s="7"/>
      <c r="F1547" s="7"/>
      <c r="G1547" s="219"/>
      <c r="H1547" s="7"/>
      <c r="I1547" s="7"/>
      <c r="J1547" s="9"/>
      <c r="K1547" s="843"/>
    </row>
    <row r="1548" spans="1:11" x14ac:dyDescent="0.2">
      <c r="A1548" s="163">
        <v>1533</v>
      </c>
      <c r="B1548" s="7"/>
      <c r="C1548" s="7"/>
      <c r="D1548" s="120"/>
      <c r="E1548" s="7"/>
      <c r="F1548" s="7"/>
      <c r="G1548" s="219"/>
      <c r="H1548" s="7"/>
      <c r="I1548" s="7"/>
      <c r="J1548" s="9"/>
      <c r="K1548" s="843"/>
    </row>
    <row r="1549" spans="1:11" x14ac:dyDescent="0.2">
      <c r="A1549" s="163">
        <v>1534</v>
      </c>
      <c r="B1549" s="7"/>
      <c r="C1549" s="7"/>
      <c r="D1549" s="120"/>
      <c r="E1549" s="7"/>
      <c r="F1549" s="7"/>
      <c r="G1549" s="219"/>
      <c r="H1549" s="7"/>
      <c r="I1549" s="7"/>
      <c r="J1549" s="9"/>
      <c r="K1549" s="843"/>
    </row>
    <row r="1550" spans="1:11" x14ac:dyDescent="0.2">
      <c r="A1550" s="163">
        <v>1535</v>
      </c>
      <c r="B1550" s="7"/>
      <c r="C1550" s="7"/>
      <c r="D1550" s="120"/>
      <c r="E1550" s="7"/>
      <c r="F1550" s="7"/>
      <c r="G1550" s="219"/>
      <c r="H1550" s="7"/>
      <c r="I1550" s="7"/>
      <c r="J1550" s="9"/>
      <c r="K1550" s="843"/>
    </row>
    <row r="1551" spans="1:11" x14ac:dyDescent="0.2">
      <c r="A1551" s="163">
        <v>1536</v>
      </c>
      <c r="B1551" s="7"/>
      <c r="C1551" s="7"/>
      <c r="D1551" s="120"/>
      <c r="E1551" s="7"/>
      <c r="F1551" s="7"/>
      <c r="G1551" s="219"/>
      <c r="H1551" s="7"/>
      <c r="I1551" s="7"/>
      <c r="J1551" s="9"/>
      <c r="K1551" s="843"/>
    </row>
    <row r="1552" spans="1:11" x14ac:dyDescent="0.2">
      <c r="A1552" s="163">
        <v>1537</v>
      </c>
      <c r="B1552" s="7"/>
      <c r="C1552" s="7"/>
      <c r="D1552" s="120"/>
      <c r="E1552" s="7"/>
      <c r="F1552" s="7"/>
      <c r="G1552" s="219"/>
      <c r="H1552" s="7"/>
      <c r="I1552" s="7"/>
      <c r="J1552" s="9"/>
      <c r="K1552" s="843"/>
    </row>
    <row r="1553" spans="1:11" x14ac:dyDescent="0.2">
      <c r="A1553" s="163">
        <v>1538</v>
      </c>
      <c r="B1553" s="7"/>
      <c r="C1553" s="7"/>
      <c r="D1553" s="120"/>
      <c r="E1553" s="7"/>
      <c r="F1553" s="7"/>
      <c r="G1553" s="219"/>
      <c r="H1553" s="7"/>
      <c r="I1553" s="7"/>
      <c r="J1553" s="9"/>
      <c r="K1553" s="843"/>
    </row>
    <row r="1554" spans="1:11" x14ac:dyDescent="0.2">
      <c r="A1554" s="163">
        <v>1539</v>
      </c>
      <c r="B1554" s="7"/>
      <c r="C1554" s="7"/>
      <c r="D1554" s="120"/>
      <c r="E1554" s="7"/>
      <c r="F1554" s="7"/>
      <c r="G1554" s="219"/>
      <c r="H1554" s="7"/>
      <c r="I1554" s="7"/>
      <c r="J1554" s="9"/>
      <c r="K1554" s="843"/>
    </row>
    <row r="1555" spans="1:11" x14ac:dyDescent="0.2">
      <c r="A1555" s="163">
        <v>1540</v>
      </c>
      <c r="B1555" s="7"/>
      <c r="C1555" s="7"/>
      <c r="D1555" s="120"/>
      <c r="E1555" s="7"/>
      <c r="F1555" s="7"/>
      <c r="G1555" s="219"/>
      <c r="H1555" s="7"/>
      <c r="I1555" s="7"/>
      <c r="J1555" s="9"/>
      <c r="K1555" s="843"/>
    </row>
    <row r="1556" spans="1:11" x14ac:dyDescent="0.2">
      <c r="A1556" s="163">
        <v>1541</v>
      </c>
      <c r="B1556" s="7"/>
      <c r="C1556" s="7"/>
      <c r="D1556" s="120"/>
      <c r="E1556" s="7"/>
      <c r="F1556" s="7"/>
      <c r="G1556" s="219"/>
      <c r="H1556" s="7"/>
      <c r="I1556" s="7"/>
      <c r="J1556" s="9"/>
      <c r="K1556" s="843"/>
    </row>
    <row r="1557" spans="1:11" x14ac:dyDescent="0.2">
      <c r="A1557" s="163">
        <v>1542</v>
      </c>
      <c r="B1557" s="7"/>
      <c r="C1557" s="7"/>
      <c r="D1557" s="120"/>
      <c r="E1557" s="7"/>
      <c r="F1557" s="7"/>
      <c r="G1557" s="219"/>
      <c r="H1557" s="7"/>
      <c r="I1557" s="7"/>
      <c r="J1557" s="9"/>
      <c r="K1557" s="843"/>
    </row>
    <row r="1558" spans="1:11" x14ac:dyDescent="0.2">
      <c r="A1558" s="163">
        <v>1543</v>
      </c>
      <c r="B1558" s="7"/>
      <c r="C1558" s="7"/>
      <c r="D1558" s="120"/>
      <c r="E1558" s="7"/>
      <c r="F1558" s="7"/>
      <c r="G1558" s="219"/>
      <c r="H1558" s="7"/>
      <c r="I1558" s="7"/>
      <c r="J1558" s="9"/>
      <c r="K1558" s="843"/>
    </row>
    <row r="1559" spans="1:11" x14ac:dyDescent="0.2">
      <c r="A1559" s="163">
        <v>1544</v>
      </c>
      <c r="B1559" s="7"/>
      <c r="C1559" s="7"/>
      <c r="D1559" s="120"/>
      <c r="E1559" s="7"/>
      <c r="F1559" s="7"/>
      <c r="G1559" s="219"/>
      <c r="H1559" s="7"/>
      <c r="I1559" s="7"/>
      <c r="J1559" s="9"/>
      <c r="K1559" s="843"/>
    </row>
    <row r="1560" spans="1:11" x14ac:dyDescent="0.2">
      <c r="A1560" s="163">
        <v>1545</v>
      </c>
      <c r="B1560" s="7"/>
      <c r="C1560" s="7"/>
      <c r="D1560" s="120"/>
      <c r="E1560" s="7"/>
      <c r="F1560" s="7"/>
      <c r="G1560" s="219"/>
      <c r="H1560" s="7"/>
      <c r="I1560" s="7"/>
      <c r="J1560" s="9"/>
      <c r="K1560" s="843"/>
    </row>
    <row r="1561" spans="1:11" x14ac:dyDescent="0.2">
      <c r="A1561" s="163">
        <v>1546</v>
      </c>
      <c r="B1561" s="7"/>
      <c r="C1561" s="7"/>
      <c r="D1561" s="120"/>
      <c r="E1561" s="7"/>
      <c r="F1561" s="7"/>
      <c r="G1561" s="219"/>
      <c r="H1561" s="7"/>
      <c r="I1561" s="7"/>
      <c r="J1561" s="9"/>
      <c r="K1561" s="843"/>
    </row>
    <row r="1562" spans="1:11" x14ac:dyDescent="0.2">
      <c r="A1562" s="163">
        <v>1547</v>
      </c>
      <c r="B1562" s="7"/>
      <c r="C1562" s="7"/>
      <c r="D1562" s="120"/>
      <c r="E1562" s="7"/>
      <c r="F1562" s="7"/>
      <c r="G1562" s="219"/>
      <c r="H1562" s="7"/>
      <c r="I1562" s="7"/>
      <c r="J1562" s="9"/>
      <c r="K1562" s="843"/>
    </row>
    <row r="1563" spans="1:11" x14ac:dyDescent="0.2">
      <c r="A1563" s="163">
        <v>1548</v>
      </c>
      <c r="B1563" s="7"/>
      <c r="C1563" s="7"/>
      <c r="D1563" s="120"/>
      <c r="E1563" s="7"/>
      <c r="F1563" s="7"/>
      <c r="G1563" s="219"/>
      <c r="H1563" s="7"/>
      <c r="I1563" s="7"/>
      <c r="J1563" s="9"/>
      <c r="K1563" s="843"/>
    </row>
    <row r="1564" spans="1:11" x14ac:dyDescent="0.2">
      <c r="A1564" s="163">
        <v>1549</v>
      </c>
      <c r="B1564" s="7"/>
      <c r="C1564" s="7"/>
      <c r="D1564" s="120"/>
      <c r="E1564" s="7"/>
      <c r="F1564" s="7"/>
      <c r="G1564" s="219"/>
      <c r="H1564" s="7"/>
      <c r="I1564" s="7"/>
      <c r="J1564" s="9"/>
      <c r="K1564" s="843"/>
    </row>
    <row r="1565" spans="1:11" x14ac:dyDescent="0.2">
      <c r="A1565" s="163">
        <v>1550</v>
      </c>
      <c r="B1565" s="7"/>
      <c r="C1565" s="7"/>
      <c r="D1565" s="120"/>
      <c r="E1565" s="7"/>
      <c r="F1565" s="7"/>
      <c r="G1565" s="219"/>
      <c r="H1565" s="7"/>
      <c r="I1565" s="7"/>
      <c r="J1565" s="9"/>
      <c r="K1565" s="843"/>
    </row>
    <row r="1566" spans="1:11" x14ac:dyDescent="0.2">
      <c r="A1566" s="163">
        <v>1551</v>
      </c>
      <c r="B1566" s="7"/>
      <c r="C1566" s="7"/>
      <c r="D1566" s="120"/>
      <c r="E1566" s="7"/>
      <c r="F1566" s="7"/>
      <c r="G1566" s="219"/>
      <c r="H1566" s="7"/>
      <c r="I1566" s="7"/>
      <c r="J1566" s="9"/>
      <c r="K1566" s="843"/>
    </row>
    <row r="1567" spans="1:11" x14ac:dyDescent="0.2">
      <c r="A1567" s="163">
        <v>1552</v>
      </c>
      <c r="B1567" s="7"/>
      <c r="C1567" s="7"/>
      <c r="D1567" s="120"/>
      <c r="E1567" s="7"/>
      <c r="F1567" s="7"/>
      <c r="G1567" s="219"/>
      <c r="H1567" s="7"/>
      <c r="I1567" s="7"/>
      <c r="J1567" s="9"/>
      <c r="K1567" s="843"/>
    </row>
    <row r="1568" spans="1:11" x14ac:dyDescent="0.2">
      <c r="A1568" s="163">
        <v>1553</v>
      </c>
      <c r="B1568" s="7"/>
      <c r="C1568" s="7"/>
      <c r="D1568" s="120"/>
      <c r="E1568" s="7"/>
      <c r="F1568" s="7"/>
      <c r="G1568" s="219"/>
      <c r="H1568" s="7"/>
      <c r="I1568" s="7"/>
      <c r="J1568" s="9"/>
      <c r="K1568" s="843"/>
    </row>
    <row r="1569" spans="1:11" x14ac:dyDescent="0.2">
      <c r="A1569" s="163">
        <v>1554</v>
      </c>
      <c r="B1569" s="7"/>
      <c r="C1569" s="7"/>
      <c r="D1569" s="120"/>
      <c r="E1569" s="7"/>
      <c r="F1569" s="7"/>
      <c r="G1569" s="219"/>
      <c r="H1569" s="7"/>
      <c r="I1569" s="7"/>
      <c r="J1569" s="9"/>
      <c r="K1569" s="843"/>
    </row>
    <row r="1570" spans="1:11" x14ac:dyDescent="0.2">
      <c r="A1570" s="163">
        <v>1555</v>
      </c>
      <c r="B1570" s="7"/>
      <c r="C1570" s="7"/>
      <c r="D1570" s="120"/>
      <c r="E1570" s="7"/>
      <c r="F1570" s="7"/>
      <c r="G1570" s="219"/>
      <c r="H1570" s="7"/>
      <c r="I1570" s="7"/>
      <c r="J1570" s="9"/>
      <c r="K1570" s="843"/>
    </row>
    <row r="1571" spans="1:11" x14ac:dyDescent="0.2">
      <c r="A1571" s="163">
        <v>1556</v>
      </c>
      <c r="B1571" s="7"/>
      <c r="C1571" s="7"/>
      <c r="D1571" s="120"/>
      <c r="E1571" s="7"/>
      <c r="F1571" s="7"/>
      <c r="G1571" s="219"/>
      <c r="H1571" s="7"/>
      <c r="I1571" s="7"/>
      <c r="J1571" s="9"/>
      <c r="K1571" s="843"/>
    </row>
    <row r="1572" spans="1:11" x14ac:dyDescent="0.2">
      <c r="A1572" s="163">
        <v>1557</v>
      </c>
      <c r="B1572" s="7"/>
      <c r="C1572" s="7"/>
      <c r="D1572" s="120"/>
      <c r="E1572" s="7"/>
      <c r="F1572" s="7"/>
      <c r="G1572" s="219"/>
      <c r="H1572" s="7"/>
      <c r="I1572" s="7"/>
      <c r="J1572" s="9"/>
      <c r="K1572" s="843"/>
    </row>
    <row r="1573" spans="1:11" x14ac:dyDescent="0.2">
      <c r="A1573" s="163">
        <v>1558</v>
      </c>
      <c r="B1573" s="7"/>
      <c r="C1573" s="7"/>
      <c r="D1573" s="120"/>
      <c r="E1573" s="7"/>
      <c r="F1573" s="7"/>
      <c r="G1573" s="219"/>
      <c r="H1573" s="7"/>
      <c r="I1573" s="7"/>
      <c r="J1573" s="9"/>
      <c r="K1573" s="843"/>
    </row>
    <row r="1574" spans="1:11" x14ac:dyDescent="0.2">
      <c r="A1574" s="163">
        <v>1559</v>
      </c>
      <c r="B1574" s="7"/>
      <c r="C1574" s="7"/>
      <c r="D1574" s="120"/>
      <c r="E1574" s="7"/>
      <c r="F1574" s="7"/>
      <c r="G1574" s="219"/>
      <c r="H1574" s="7"/>
      <c r="I1574" s="7"/>
      <c r="J1574" s="9"/>
      <c r="K1574" s="843"/>
    </row>
    <row r="1575" spans="1:11" x14ac:dyDescent="0.2">
      <c r="A1575" s="163">
        <v>1560</v>
      </c>
      <c r="B1575" s="7"/>
      <c r="C1575" s="7"/>
      <c r="D1575" s="120"/>
      <c r="E1575" s="7"/>
      <c r="F1575" s="7"/>
      <c r="G1575" s="219"/>
      <c r="H1575" s="7"/>
      <c r="I1575" s="7"/>
      <c r="J1575" s="9"/>
      <c r="K1575" s="843"/>
    </row>
    <row r="1576" spans="1:11" x14ac:dyDescent="0.2">
      <c r="A1576" s="163">
        <v>1561</v>
      </c>
      <c r="B1576" s="7"/>
      <c r="C1576" s="7"/>
      <c r="D1576" s="120"/>
      <c r="E1576" s="7"/>
      <c r="F1576" s="7"/>
      <c r="G1576" s="219"/>
      <c r="H1576" s="7"/>
      <c r="I1576" s="7"/>
      <c r="J1576" s="9"/>
      <c r="K1576" s="843"/>
    </row>
    <row r="1577" spans="1:11" x14ac:dyDescent="0.2">
      <c r="A1577" s="163">
        <v>1562</v>
      </c>
      <c r="B1577" s="7"/>
      <c r="C1577" s="7"/>
      <c r="D1577" s="120"/>
      <c r="E1577" s="7"/>
      <c r="F1577" s="7"/>
      <c r="G1577" s="219"/>
      <c r="H1577" s="7"/>
      <c r="I1577" s="7"/>
      <c r="J1577" s="9"/>
      <c r="K1577" s="843"/>
    </row>
    <row r="1578" spans="1:11" x14ac:dyDescent="0.2">
      <c r="A1578" s="163">
        <v>1563</v>
      </c>
      <c r="B1578" s="7"/>
      <c r="C1578" s="7"/>
      <c r="D1578" s="120"/>
      <c r="E1578" s="7"/>
      <c r="F1578" s="7"/>
      <c r="G1578" s="219"/>
      <c r="H1578" s="7"/>
      <c r="I1578" s="7"/>
      <c r="J1578" s="9"/>
      <c r="K1578" s="843"/>
    </row>
    <row r="1579" spans="1:11" x14ac:dyDescent="0.2">
      <c r="A1579" s="163">
        <v>1564</v>
      </c>
      <c r="B1579" s="7"/>
      <c r="C1579" s="7"/>
      <c r="D1579" s="120"/>
      <c r="E1579" s="7"/>
      <c r="F1579" s="7"/>
      <c r="G1579" s="219"/>
      <c r="H1579" s="7"/>
      <c r="I1579" s="7"/>
      <c r="J1579" s="9"/>
      <c r="K1579" s="843"/>
    </row>
    <row r="1580" spans="1:11" x14ac:dyDescent="0.2">
      <c r="A1580" s="163">
        <v>1565</v>
      </c>
      <c r="B1580" s="7"/>
      <c r="C1580" s="7"/>
      <c r="D1580" s="120"/>
      <c r="E1580" s="7"/>
      <c r="F1580" s="7"/>
      <c r="G1580" s="219"/>
      <c r="H1580" s="7"/>
      <c r="I1580" s="7"/>
      <c r="J1580" s="9"/>
      <c r="K1580" s="843"/>
    </row>
    <row r="1581" spans="1:11" x14ac:dyDescent="0.2">
      <c r="A1581" s="163">
        <v>1566</v>
      </c>
      <c r="B1581" s="7"/>
      <c r="C1581" s="7"/>
      <c r="D1581" s="120"/>
      <c r="E1581" s="7"/>
      <c r="F1581" s="7"/>
      <c r="G1581" s="219"/>
      <c r="H1581" s="7"/>
      <c r="I1581" s="7"/>
      <c r="J1581" s="9"/>
      <c r="K1581" s="843"/>
    </row>
    <row r="1582" spans="1:11" x14ac:dyDescent="0.2">
      <c r="A1582" s="163">
        <v>1567</v>
      </c>
      <c r="B1582" s="7"/>
      <c r="C1582" s="7"/>
      <c r="D1582" s="120"/>
      <c r="E1582" s="7"/>
      <c r="F1582" s="7"/>
      <c r="G1582" s="219"/>
      <c r="H1582" s="7"/>
      <c r="I1582" s="7"/>
      <c r="J1582" s="9"/>
      <c r="K1582" s="843"/>
    </row>
    <row r="1583" spans="1:11" x14ac:dyDescent="0.2">
      <c r="A1583" s="163">
        <v>1568</v>
      </c>
      <c r="B1583" s="7"/>
      <c r="C1583" s="7"/>
      <c r="D1583" s="120"/>
      <c r="E1583" s="7"/>
      <c r="F1583" s="7"/>
      <c r="G1583" s="219"/>
      <c r="H1583" s="7"/>
      <c r="I1583" s="7"/>
      <c r="J1583" s="9"/>
      <c r="K1583" s="843"/>
    </row>
    <row r="1584" spans="1:11" x14ac:dyDescent="0.2">
      <c r="A1584" s="163">
        <v>1569</v>
      </c>
      <c r="B1584" s="7"/>
      <c r="C1584" s="7"/>
      <c r="D1584" s="120"/>
      <c r="E1584" s="7"/>
      <c r="F1584" s="7"/>
      <c r="G1584" s="219"/>
      <c r="H1584" s="7"/>
      <c r="I1584" s="7"/>
      <c r="J1584" s="9"/>
      <c r="K1584" s="843"/>
    </row>
    <row r="1585" spans="1:11" x14ac:dyDescent="0.2">
      <c r="A1585" s="163">
        <v>1570</v>
      </c>
      <c r="B1585" s="7"/>
      <c r="C1585" s="7"/>
      <c r="D1585" s="120"/>
      <c r="E1585" s="7"/>
      <c r="F1585" s="7"/>
      <c r="G1585" s="219"/>
      <c r="H1585" s="7"/>
      <c r="I1585" s="7"/>
      <c r="J1585" s="9"/>
      <c r="K1585" s="843"/>
    </row>
    <row r="1586" spans="1:11" x14ac:dyDescent="0.2">
      <c r="A1586" s="163">
        <v>1571</v>
      </c>
      <c r="B1586" s="7"/>
      <c r="C1586" s="7"/>
      <c r="D1586" s="120"/>
      <c r="E1586" s="7"/>
      <c r="F1586" s="7"/>
      <c r="G1586" s="219"/>
      <c r="H1586" s="7"/>
      <c r="I1586" s="7"/>
      <c r="J1586" s="9"/>
      <c r="K1586" s="843"/>
    </row>
    <row r="1587" spans="1:11" x14ac:dyDescent="0.2">
      <c r="A1587" s="163">
        <v>1572</v>
      </c>
      <c r="B1587" s="7"/>
      <c r="C1587" s="7"/>
      <c r="D1587" s="120"/>
      <c r="E1587" s="7"/>
      <c r="F1587" s="7"/>
      <c r="G1587" s="219"/>
      <c r="H1587" s="7"/>
      <c r="I1587" s="7"/>
      <c r="J1587" s="9"/>
      <c r="K1587" s="843"/>
    </row>
    <row r="1588" spans="1:11" x14ac:dyDescent="0.2">
      <c r="A1588" s="163">
        <v>1573</v>
      </c>
      <c r="B1588" s="7"/>
      <c r="C1588" s="7"/>
      <c r="D1588" s="120"/>
      <c r="E1588" s="7"/>
      <c r="F1588" s="7"/>
      <c r="G1588" s="219"/>
      <c r="H1588" s="7"/>
      <c r="I1588" s="7"/>
      <c r="J1588" s="9"/>
      <c r="K1588" s="843"/>
    </row>
    <row r="1589" spans="1:11" x14ac:dyDescent="0.2">
      <c r="A1589" s="163">
        <v>1574</v>
      </c>
      <c r="B1589" s="7"/>
      <c r="C1589" s="7"/>
      <c r="D1589" s="120"/>
      <c r="E1589" s="7"/>
      <c r="F1589" s="7"/>
      <c r="G1589" s="219"/>
      <c r="H1589" s="7"/>
      <c r="I1589" s="7"/>
      <c r="J1589" s="9"/>
      <c r="K1589" s="843"/>
    </row>
    <row r="1590" spans="1:11" x14ac:dyDescent="0.2">
      <c r="A1590" s="163">
        <v>1575</v>
      </c>
      <c r="B1590" s="7"/>
      <c r="C1590" s="7"/>
      <c r="D1590" s="120"/>
      <c r="E1590" s="7"/>
      <c r="F1590" s="7"/>
      <c r="G1590" s="219"/>
      <c r="H1590" s="7"/>
      <c r="I1590" s="7"/>
      <c r="J1590" s="9"/>
      <c r="K1590" s="843"/>
    </row>
    <row r="1591" spans="1:11" x14ac:dyDescent="0.2">
      <c r="A1591" s="163">
        <v>1576</v>
      </c>
      <c r="B1591" s="7"/>
      <c r="C1591" s="7"/>
      <c r="D1591" s="120"/>
      <c r="E1591" s="7"/>
      <c r="F1591" s="7"/>
      <c r="G1591" s="219"/>
      <c r="H1591" s="7"/>
      <c r="I1591" s="7"/>
      <c r="J1591" s="9"/>
      <c r="K1591" s="843"/>
    </row>
    <row r="1592" spans="1:11" x14ac:dyDescent="0.2">
      <c r="A1592" s="163">
        <v>1577</v>
      </c>
      <c r="B1592" s="7"/>
      <c r="C1592" s="7"/>
      <c r="D1592" s="120"/>
      <c r="E1592" s="7"/>
      <c r="F1592" s="7"/>
      <c r="G1592" s="219"/>
      <c r="H1592" s="7"/>
      <c r="I1592" s="7"/>
      <c r="J1592" s="9"/>
      <c r="K1592" s="843"/>
    </row>
    <row r="1593" spans="1:11" x14ac:dyDescent="0.2">
      <c r="A1593" s="163">
        <v>1578</v>
      </c>
      <c r="B1593" s="7"/>
      <c r="C1593" s="7"/>
      <c r="D1593" s="120"/>
      <c r="E1593" s="7"/>
      <c r="F1593" s="7"/>
      <c r="G1593" s="219"/>
      <c r="H1593" s="7"/>
      <c r="I1593" s="7"/>
      <c r="J1593" s="9"/>
      <c r="K1593" s="843"/>
    </row>
    <row r="1594" spans="1:11" x14ac:dyDescent="0.2">
      <c r="A1594" s="163">
        <v>1579</v>
      </c>
      <c r="B1594" s="7"/>
      <c r="C1594" s="7"/>
      <c r="D1594" s="120"/>
      <c r="E1594" s="7"/>
      <c r="F1594" s="7"/>
      <c r="G1594" s="219"/>
      <c r="H1594" s="7"/>
      <c r="I1594" s="7"/>
      <c r="J1594" s="9"/>
      <c r="K1594" s="843"/>
    </row>
    <row r="1595" spans="1:11" x14ac:dyDescent="0.2">
      <c r="A1595" s="163">
        <v>1580</v>
      </c>
      <c r="B1595" s="7"/>
      <c r="C1595" s="7"/>
      <c r="D1595" s="120"/>
      <c r="E1595" s="7"/>
      <c r="F1595" s="7"/>
      <c r="G1595" s="219"/>
      <c r="H1595" s="7"/>
      <c r="I1595" s="7"/>
      <c r="J1595" s="9"/>
      <c r="K1595" s="843"/>
    </row>
    <row r="1596" spans="1:11" x14ac:dyDescent="0.2">
      <c r="A1596" s="163">
        <v>1581</v>
      </c>
      <c r="B1596" s="7"/>
      <c r="C1596" s="7"/>
      <c r="D1596" s="120"/>
      <c r="E1596" s="7"/>
      <c r="F1596" s="7"/>
      <c r="G1596" s="219"/>
      <c r="H1596" s="7"/>
      <c r="I1596" s="7"/>
      <c r="J1596" s="9"/>
      <c r="K1596" s="843"/>
    </row>
    <row r="1597" spans="1:11" x14ac:dyDescent="0.2">
      <c r="A1597" s="163">
        <v>1582</v>
      </c>
      <c r="B1597" s="7"/>
      <c r="C1597" s="7"/>
      <c r="D1597" s="120"/>
      <c r="E1597" s="7"/>
      <c r="F1597" s="7"/>
      <c r="G1597" s="219"/>
      <c r="H1597" s="7"/>
      <c r="I1597" s="7"/>
      <c r="J1597" s="9"/>
      <c r="K1597" s="843"/>
    </row>
    <row r="1598" spans="1:11" x14ac:dyDescent="0.2">
      <c r="A1598" s="163">
        <v>1583</v>
      </c>
      <c r="B1598" s="7"/>
      <c r="C1598" s="7"/>
      <c r="D1598" s="120"/>
      <c r="E1598" s="7"/>
      <c r="F1598" s="7"/>
      <c r="G1598" s="219"/>
      <c r="H1598" s="7"/>
      <c r="I1598" s="7"/>
      <c r="J1598" s="9"/>
      <c r="K1598" s="843"/>
    </row>
    <row r="1599" spans="1:11" x14ac:dyDescent="0.2">
      <c r="A1599" s="163">
        <v>1584</v>
      </c>
      <c r="B1599" s="7"/>
      <c r="C1599" s="7"/>
      <c r="D1599" s="120"/>
      <c r="E1599" s="7"/>
      <c r="F1599" s="7"/>
      <c r="G1599" s="219"/>
      <c r="H1599" s="7"/>
      <c r="I1599" s="7"/>
      <c r="J1599" s="9"/>
      <c r="K1599" s="843"/>
    </row>
    <row r="1600" spans="1:11" x14ac:dyDescent="0.2">
      <c r="A1600" s="163">
        <v>1585</v>
      </c>
      <c r="B1600" s="7"/>
      <c r="C1600" s="7"/>
      <c r="D1600" s="120"/>
      <c r="E1600" s="7"/>
      <c r="F1600" s="7"/>
      <c r="G1600" s="219"/>
      <c r="H1600" s="7"/>
      <c r="I1600" s="7"/>
      <c r="J1600" s="9"/>
      <c r="K1600" s="843"/>
    </row>
    <row r="1601" spans="1:11" x14ac:dyDescent="0.2">
      <c r="A1601" s="163">
        <v>1586</v>
      </c>
      <c r="B1601" s="7"/>
      <c r="C1601" s="7"/>
      <c r="D1601" s="120"/>
      <c r="E1601" s="7"/>
      <c r="F1601" s="7"/>
      <c r="G1601" s="219"/>
      <c r="H1601" s="7"/>
      <c r="I1601" s="7"/>
      <c r="J1601" s="9"/>
      <c r="K1601" s="843"/>
    </row>
    <row r="1602" spans="1:11" x14ac:dyDescent="0.2">
      <c r="A1602" s="163">
        <v>1587</v>
      </c>
      <c r="B1602" s="7"/>
      <c r="C1602" s="7"/>
      <c r="D1602" s="120"/>
      <c r="E1602" s="7"/>
      <c r="F1602" s="7"/>
      <c r="G1602" s="219"/>
      <c r="H1602" s="7"/>
      <c r="I1602" s="7"/>
      <c r="J1602" s="9"/>
      <c r="K1602" s="843"/>
    </row>
    <row r="1603" spans="1:11" x14ac:dyDescent="0.2">
      <c r="A1603" s="163">
        <v>1588</v>
      </c>
      <c r="B1603" s="7"/>
      <c r="C1603" s="7"/>
      <c r="D1603" s="120"/>
      <c r="E1603" s="7"/>
      <c r="F1603" s="7"/>
      <c r="G1603" s="219"/>
      <c r="H1603" s="7"/>
      <c r="I1603" s="7"/>
      <c r="J1603" s="9"/>
      <c r="K1603" s="843"/>
    </row>
    <row r="1604" spans="1:11" x14ac:dyDescent="0.2">
      <c r="A1604" s="163">
        <v>1589</v>
      </c>
      <c r="B1604" s="7"/>
      <c r="C1604" s="7"/>
      <c r="D1604" s="120"/>
      <c r="E1604" s="7"/>
      <c r="F1604" s="7"/>
      <c r="G1604" s="219"/>
      <c r="H1604" s="7"/>
      <c r="I1604" s="7"/>
      <c r="J1604" s="9"/>
      <c r="K1604" s="843"/>
    </row>
    <row r="1605" spans="1:11" x14ac:dyDescent="0.2">
      <c r="A1605" s="163">
        <v>1590</v>
      </c>
      <c r="B1605" s="7"/>
      <c r="C1605" s="7"/>
      <c r="D1605" s="120"/>
      <c r="E1605" s="7"/>
      <c r="F1605" s="7"/>
      <c r="G1605" s="219"/>
      <c r="H1605" s="7"/>
      <c r="I1605" s="7"/>
      <c r="J1605" s="9"/>
      <c r="K1605" s="843"/>
    </row>
    <row r="1606" spans="1:11" x14ac:dyDescent="0.2">
      <c r="A1606" s="163">
        <v>1591</v>
      </c>
      <c r="B1606" s="7"/>
      <c r="C1606" s="7"/>
      <c r="D1606" s="120"/>
      <c r="E1606" s="7"/>
      <c r="F1606" s="7"/>
      <c r="G1606" s="219"/>
      <c r="H1606" s="7"/>
      <c r="I1606" s="7"/>
      <c r="J1606" s="9"/>
      <c r="K1606" s="843"/>
    </row>
    <row r="1607" spans="1:11" x14ac:dyDescent="0.2">
      <c r="A1607" s="163">
        <v>1592</v>
      </c>
      <c r="B1607" s="7"/>
      <c r="C1607" s="7"/>
      <c r="D1607" s="120"/>
      <c r="E1607" s="7"/>
      <c r="F1607" s="7"/>
      <c r="G1607" s="219"/>
      <c r="H1607" s="7"/>
      <c r="I1607" s="7"/>
      <c r="J1607" s="9"/>
      <c r="K1607" s="843"/>
    </row>
    <row r="1608" spans="1:11" x14ac:dyDescent="0.2">
      <c r="A1608" s="163">
        <v>1593</v>
      </c>
      <c r="B1608" s="7"/>
      <c r="C1608" s="7"/>
      <c r="D1608" s="120"/>
      <c r="E1608" s="7"/>
      <c r="F1608" s="7"/>
      <c r="G1608" s="219"/>
      <c r="H1608" s="7"/>
      <c r="I1608" s="7"/>
      <c r="J1608" s="9"/>
      <c r="K1608" s="843"/>
    </row>
    <row r="1609" spans="1:11" x14ac:dyDescent="0.2">
      <c r="A1609" s="163">
        <v>1594</v>
      </c>
      <c r="B1609" s="7"/>
      <c r="C1609" s="7"/>
      <c r="D1609" s="120"/>
      <c r="E1609" s="7"/>
      <c r="F1609" s="7"/>
      <c r="G1609" s="219"/>
      <c r="H1609" s="7"/>
      <c r="I1609" s="7"/>
      <c r="J1609" s="9"/>
      <c r="K1609" s="843"/>
    </row>
    <row r="1610" spans="1:11" x14ac:dyDescent="0.2">
      <c r="A1610" s="163">
        <v>1595</v>
      </c>
      <c r="B1610" s="7"/>
      <c r="C1610" s="7"/>
      <c r="D1610" s="120"/>
      <c r="E1610" s="7"/>
      <c r="F1610" s="7"/>
      <c r="G1610" s="219"/>
      <c r="H1610" s="7"/>
      <c r="I1610" s="7"/>
      <c r="J1610" s="9"/>
      <c r="K1610" s="843"/>
    </row>
    <row r="1611" spans="1:11" x14ac:dyDescent="0.2">
      <c r="A1611" s="163">
        <v>1596</v>
      </c>
      <c r="B1611" s="7"/>
      <c r="C1611" s="7"/>
      <c r="D1611" s="120"/>
      <c r="E1611" s="7"/>
      <c r="F1611" s="7"/>
      <c r="G1611" s="219"/>
      <c r="H1611" s="7"/>
      <c r="I1611" s="7"/>
      <c r="J1611" s="9"/>
      <c r="K1611" s="843"/>
    </row>
    <row r="1612" spans="1:11" x14ac:dyDescent="0.2">
      <c r="A1612" s="163">
        <v>1597</v>
      </c>
      <c r="B1612" s="7"/>
      <c r="C1612" s="7"/>
      <c r="D1612" s="120"/>
      <c r="E1612" s="7"/>
      <c r="F1612" s="7"/>
      <c r="G1612" s="219"/>
      <c r="H1612" s="7"/>
      <c r="I1612" s="7"/>
      <c r="J1612" s="9"/>
      <c r="K1612" s="843"/>
    </row>
    <row r="1613" spans="1:11" x14ac:dyDescent="0.2">
      <c r="A1613" s="163">
        <v>1598</v>
      </c>
      <c r="B1613" s="7"/>
      <c r="C1613" s="7"/>
      <c r="D1613" s="120"/>
      <c r="E1613" s="7"/>
      <c r="F1613" s="7"/>
      <c r="G1613" s="219"/>
      <c r="H1613" s="7"/>
      <c r="I1613" s="7"/>
      <c r="J1613" s="9"/>
      <c r="K1613" s="843"/>
    </row>
    <row r="1614" spans="1:11" x14ac:dyDescent="0.2">
      <c r="A1614" s="163">
        <v>1599</v>
      </c>
      <c r="B1614" s="7"/>
      <c r="C1614" s="7"/>
      <c r="D1614" s="120"/>
      <c r="E1614" s="7"/>
      <c r="F1614" s="7"/>
      <c r="G1614" s="219"/>
      <c r="H1614" s="7"/>
      <c r="I1614" s="7"/>
      <c r="J1614" s="9"/>
      <c r="K1614" s="843"/>
    </row>
    <row r="1615" spans="1:11" x14ac:dyDescent="0.2">
      <c r="A1615" s="163">
        <v>1600</v>
      </c>
      <c r="B1615" s="7"/>
      <c r="C1615" s="7"/>
      <c r="D1615" s="120"/>
      <c r="E1615" s="7"/>
      <c r="F1615" s="7"/>
      <c r="G1615" s="219"/>
      <c r="H1615" s="7"/>
      <c r="I1615" s="7"/>
      <c r="J1615" s="9"/>
      <c r="K1615" s="843"/>
    </row>
    <row r="1616" spans="1:11" x14ac:dyDescent="0.2">
      <c r="A1616" s="163">
        <v>1601</v>
      </c>
      <c r="B1616" s="7"/>
      <c r="C1616" s="7"/>
      <c r="D1616" s="120"/>
      <c r="E1616" s="7"/>
      <c r="F1616" s="7"/>
      <c r="G1616" s="219"/>
      <c r="H1616" s="7"/>
      <c r="I1616" s="7"/>
      <c r="J1616" s="9"/>
      <c r="K1616" s="843"/>
    </row>
    <row r="1617" spans="1:11" x14ac:dyDescent="0.2">
      <c r="A1617" s="163">
        <v>1602</v>
      </c>
      <c r="B1617" s="7"/>
      <c r="C1617" s="7"/>
      <c r="D1617" s="120"/>
      <c r="E1617" s="7"/>
      <c r="F1617" s="7"/>
      <c r="G1617" s="219"/>
      <c r="H1617" s="7"/>
      <c r="I1617" s="7"/>
      <c r="J1617" s="9"/>
      <c r="K1617" s="843"/>
    </row>
    <row r="1618" spans="1:11" x14ac:dyDescent="0.2">
      <c r="A1618" s="163">
        <v>1603</v>
      </c>
      <c r="B1618" s="7"/>
      <c r="C1618" s="7"/>
      <c r="D1618" s="120"/>
      <c r="E1618" s="7"/>
      <c r="F1618" s="7"/>
      <c r="G1618" s="219"/>
      <c r="H1618" s="7"/>
      <c r="I1618" s="7"/>
      <c r="J1618" s="9"/>
      <c r="K1618" s="843"/>
    </row>
    <row r="1619" spans="1:11" x14ac:dyDescent="0.2">
      <c r="A1619" s="163">
        <v>1604</v>
      </c>
      <c r="B1619" s="7"/>
      <c r="C1619" s="7"/>
      <c r="D1619" s="120"/>
      <c r="E1619" s="7"/>
      <c r="F1619" s="7"/>
      <c r="G1619" s="219"/>
      <c r="H1619" s="7"/>
      <c r="I1619" s="7"/>
      <c r="J1619" s="9"/>
      <c r="K1619" s="843"/>
    </row>
    <row r="1620" spans="1:11" x14ac:dyDescent="0.2">
      <c r="A1620" s="163">
        <v>1605</v>
      </c>
      <c r="B1620" s="7"/>
      <c r="C1620" s="7"/>
      <c r="D1620" s="120"/>
      <c r="E1620" s="7"/>
      <c r="F1620" s="7"/>
      <c r="G1620" s="219"/>
      <c r="H1620" s="7"/>
      <c r="I1620" s="7"/>
      <c r="J1620" s="9"/>
      <c r="K1620" s="843"/>
    </row>
    <row r="1621" spans="1:11" x14ac:dyDescent="0.2">
      <c r="A1621" s="163">
        <v>1606</v>
      </c>
      <c r="B1621" s="7"/>
      <c r="C1621" s="7"/>
      <c r="D1621" s="120"/>
      <c r="E1621" s="7"/>
      <c r="F1621" s="7"/>
      <c r="G1621" s="219"/>
      <c r="H1621" s="7"/>
      <c r="I1621" s="7"/>
      <c r="J1621" s="9"/>
      <c r="K1621" s="843"/>
    </row>
    <row r="1622" spans="1:11" x14ac:dyDescent="0.2">
      <c r="A1622" s="163">
        <v>1607</v>
      </c>
      <c r="B1622" s="7"/>
      <c r="C1622" s="7"/>
      <c r="D1622" s="120"/>
      <c r="E1622" s="7"/>
      <c r="F1622" s="7"/>
      <c r="G1622" s="219"/>
      <c r="H1622" s="7"/>
      <c r="I1622" s="7"/>
      <c r="J1622" s="9"/>
      <c r="K1622" s="843"/>
    </row>
    <row r="1623" spans="1:11" x14ac:dyDescent="0.2">
      <c r="A1623" s="163">
        <v>1608</v>
      </c>
      <c r="B1623" s="7"/>
      <c r="C1623" s="7"/>
      <c r="D1623" s="120"/>
      <c r="E1623" s="7"/>
      <c r="F1623" s="7"/>
      <c r="G1623" s="219"/>
      <c r="H1623" s="7"/>
      <c r="I1623" s="7"/>
      <c r="J1623" s="9"/>
      <c r="K1623" s="843"/>
    </row>
    <row r="1624" spans="1:11" x14ac:dyDescent="0.2">
      <c r="A1624" s="163">
        <v>1609</v>
      </c>
      <c r="B1624" s="7"/>
      <c r="C1624" s="7"/>
      <c r="D1624" s="120"/>
      <c r="E1624" s="7"/>
      <c r="F1624" s="7"/>
      <c r="G1624" s="219"/>
      <c r="H1624" s="7"/>
      <c r="I1624" s="7"/>
      <c r="J1624" s="9"/>
      <c r="K1624" s="843"/>
    </row>
    <row r="1625" spans="1:11" x14ac:dyDescent="0.2">
      <c r="A1625" s="163">
        <v>1610</v>
      </c>
      <c r="B1625" s="7"/>
      <c r="C1625" s="7"/>
      <c r="D1625" s="120"/>
      <c r="E1625" s="7"/>
      <c r="F1625" s="7"/>
      <c r="G1625" s="219"/>
      <c r="H1625" s="7"/>
      <c r="I1625" s="7"/>
      <c r="J1625" s="9"/>
      <c r="K1625" s="843"/>
    </row>
    <row r="1626" spans="1:11" x14ac:dyDescent="0.2">
      <c r="A1626" s="163">
        <v>1611</v>
      </c>
      <c r="B1626" s="7"/>
      <c r="C1626" s="7"/>
      <c r="D1626" s="120"/>
      <c r="E1626" s="7"/>
      <c r="F1626" s="7"/>
      <c r="G1626" s="219"/>
      <c r="H1626" s="7"/>
      <c r="I1626" s="7"/>
      <c r="J1626" s="9"/>
      <c r="K1626" s="843"/>
    </row>
    <row r="1627" spans="1:11" x14ac:dyDescent="0.2">
      <c r="A1627" s="163">
        <v>1612</v>
      </c>
      <c r="B1627" s="7"/>
      <c r="C1627" s="7"/>
      <c r="D1627" s="120"/>
      <c r="E1627" s="7"/>
      <c r="F1627" s="7"/>
      <c r="G1627" s="219"/>
      <c r="H1627" s="7"/>
      <c r="I1627" s="7"/>
      <c r="J1627" s="9"/>
      <c r="K1627" s="843"/>
    </row>
    <row r="1628" spans="1:11" x14ac:dyDescent="0.2">
      <c r="A1628" s="163">
        <v>1613</v>
      </c>
      <c r="B1628" s="7"/>
      <c r="C1628" s="7"/>
      <c r="D1628" s="120"/>
      <c r="E1628" s="7"/>
      <c r="F1628" s="7"/>
      <c r="G1628" s="219"/>
      <c r="H1628" s="7"/>
      <c r="I1628" s="7"/>
      <c r="J1628" s="9"/>
      <c r="K1628" s="843"/>
    </row>
    <row r="1629" spans="1:11" x14ac:dyDescent="0.2">
      <c r="A1629" s="163">
        <v>1614</v>
      </c>
      <c r="B1629" s="7"/>
      <c r="C1629" s="7"/>
      <c r="D1629" s="120"/>
      <c r="E1629" s="7"/>
      <c r="F1629" s="7"/>
      <c r="G1629" s="219"/>
      <c r="H1629" s="7"/>
      <c r="I1629" s="7"/>
      <c r="J1629" s="9"/>
      <c r="K1629" s="843"/>
    </row>
    <row r="1630" spans="1:11" x14ac:dyDescent="0.2">
      <c r="A1630" s="163">
        <v>1615</v>
      </c>
      <c r="B1630" s="7"/>
      <c r="C1630" s="7"/>
      <c r="D1630" s="120"/>
      <c r="E1630" s="7"/>
      <c r="F1630" s="7"/>
      <c r="G1630" s="219"/>
      <c r="H1630" s="7"/>
      <c r="I1630" s="7"/>
      <c r="J1630" s="9"/>
      <c r="K1630" s="843"/>
    </row>
    <row r="1631" spans="1:11" x14ac:dyDescent="0.2">
      <c r="A1631" s="163">
        <v>1616</v>
      </c>
      <c r="B1631" s="7"/>
      <c r="C1631" s="7"/>
      <c r="D1631" s="120"/>
      <c r="E1631" s="7"/>
      <c r="F1631" s="7"/>
      <c r="G1631" s="219"/>
      <c r="H1631" s="7"/>
      <c r="I1631" s="7"/>
      <c r="J1631" s="9"/>
      <c r="K1631" s="843"/>
    </row>
    <row r="1632" spans="1:11" x14ac:dyDescent="0.2">
      <c r="A1632" s="163">
        <v>1617</v>
      </c>
      <c r="B1632" s="7"/>
      <c r="C1632" s="7"/>
      <c r="D1632" s="120"/>
      <c r="E1632" s="7"/>
      <c r="F1632" s="7"/>
      <c r="G1632" s="219"/>
      <c r="H1632" s="7"/>
      <c r="I1632" s="7"/>
      <c r="J1632" s="9"/>
      <c r="K1632" s="843"/>
    </row>
    <row r="1633" spans="1:11" x14ac:dyDescent="0.2">
      <c r="A1633" s="163">
        <v>1618</v>
      </c>
      <c r="B1633" s="7"/>
      <c r="C1633" s="7"/>
      <c r="D1633" s="120"/>
      <c r="E1633" s="7"/>
      <c r="F1633" s="7"/>
      <c r="G1633" s="219"/>
      <c r="H1633" s="7"/>
      <c r="I1633" s="7"/>
      <c r="J1633" s="9"/>
      <c r="K1633" s="843"/>
    </row>
    <row r="1634" spans="1:11" x14ac:dyDescent="0.2">
      <c r="A1634" s="163">
        <v>1619</v>
      </c>
      <c r="B1634" s="7"/>
      <c r="C1634" s="7"/>
      <c r="D1634" s="120"/>
      <c r="E1634" s="7"/>
      <c r="F1634" s="7"/>
      <c r="G1634" s="219"/>
      <c r="H1634" s="7"/>
      <c r="I1634" s="7"/>
      <c r="J1634" s="9"/>
      <c r="K1634" s="843"/>
    </row>
    <row r="1635" spans="1:11" x14ac:dyDescent="0.2">
      <c r="A1635" s="163">
        <v>1620</v>
      </c>
      <c r="B1635" s="7"/>
      <c r="C1635" s="7"/>
      <c r="D1635" s="120"/>
      <c r="E1635" s="7"/>
      <c r="F1635" s="7"/>
      <c r="G1635" s="219"/>
      <c r="H1635" s="7"/>
      <c r="I1635" s="7"/>
      <c r="J1635" s="9"/>
      <c r="K1635" s="843"/>
    </row>
    <row r="1636" spans="1:11" x14ac:dyDescent="0.2">
      <c r="A1636" s="163">
        <v>1621</v>
      </c>
      <c r="B1636" s="7"/>
      <c r="C1636" s="7"/>
      <c r="D1636" s="120"/>
      <c r="E1636" s="7"/>
      <c r="F1636" s="7"/>
      <c r="G1636" s="219"/>
      <c r="H1636" s="7"/>
      <c r="I1636" s="7"/>
      <c r="J1636" s="9"/>
      <c r="K1636" s="843"/>
    </row>
    <row r="1637" spans="1:11" x14ac:dyDescent="0.2">
      <c r="A1637" s="163">
        <v>1622</v>
      </c>
      <c r="B1637" s="7"/>
      <c r="C1637" s="7"/>
      <c r="D1637" s="120"/>
      <c r="E1637" s="7"/>
      <c r="F1637" s="7"/>
      <c r="G1637" s="219"/>
      <c r="H1637" s="7"/>
      <c r="I1637" s="7"/>
      <c r="J1637" s="9"/>
      <c r="K1637" s="843"/>
    </row>
    <row r="1638" spans="1:11" x14ac:dyDescent="0.2">
      <c r="A1638" s="163">
        <v>1623</v>
      </c>
      <c r="B1638" s="7"/>
      <c r="C1638" s="7"/>
      <c r="D1638" s="120"/>
      <c r="E1638" s="7"/>
      <c r="F1638" s="7"/>
      <c r="G1638" s="219"/>
      <c r="H1638" s="7"/>
      <c r="I1638" s="7"/>
      <c r="J1638" s="9"/>
      <c r="K1638" s="843"/>
    </row>
    <row r="1639" spans="1:11" x14ac:dyDescent="0.2">
      <c r="A1639" s="163">
        <v>1624</v>
      </c>
      <c r="B1639" s="7"/>
      <c r="C1639" s="7"/>
      <c r="D1639" s="120"/>
      <c r="E1639" s="7"/>
      <c r="F1639" s="7"/>
      <c r="G1639" s="219"/>
      <c r="H1639" s="7"/>
      <c r="I1639" s="7"/>
      <c r="J1639" s="9"/>
      <c r="K1639" s="843"/>
    </row>
    <row r="1640" spans="1:11" x14ac:dyDescent="0.2">
      <c r="A1640" s="163">
        <v>1625</v>
      </c>
      <c r="B1640" s="7"/>
      <c r="C1640" s="7"/>
      <c r="D1640" s="120"/>
      <c r="E1640" s="7"/>
      <c r="F1640" s="7"/>
      <c r="G1640" s="219"/>
      <c r="H1640" s="7"/>
      <c r="I1640" s="7"/>
      <c r="J1640" s="9"/>
      <c r="K1640" s="843"/>
    </row>
    <row r="1641" spans="1:11" x14ac:dyDescent="0.2">
      <c r="A1641" s="163">
        <v>1626</v>
      </c>
      <c r="B1641" s="7"/>
      <c r="C1641" s="7"/>
      <c r="D1641" s="120"/>
      <c r="E1641" s="7"/>
      <c r="F1641" s="7"/>
      <c r="G1641" s="219"/>
      <c r="H1641" s="7"/>
      <c r="I1641" s="7"/>
      <c r="J1641" s="9"/>
      <c r="K1641" s="843"/>
    </row>
    <row r="1642" spans="1:11" x14ac:dyDescent="0.2">
      <c r="A1642" s="163">
        <v>1627</v>
      </c>
      <c r="B1642" s="7"/>
      <c r="C1642" s="7"/>
      <c r="D1642" s="120"/>
      <c r="E1642" s="7"/>
      <c r="F1642" s="7"/>
      <c r="G1642" s="219"/>
      <c r="H1642" s="7"/>
      <c r="I1642" s="7"/>
      <c r="J1642" s="9"/>
      <c r="K1642" s="843"/>
    </row>
    <row r="1643" spans="1:11" x14ac:dyDescent="0.2">
      <c r="A1643" s="163">
        <v>1628</v>
      </c>
      <c r="B1643" s="7"/>
      <c r="C1643" s="7"/>
      <c r="D1643" s="120"/>
      <c r="E1643" s="7"/>
      <c r="F1643" s="7"/>
      <c r="G1643" s="219"/>
      <c r="H1643" s="7"/>
      <c r="I1643" s="7"/>
      <c r="J1643" s="9"/>
      <c r="K1643" s="843"/>
    </row>
    <row r="1644" spans="1:11" x14ac:dyDescent="0.2">
      <c r="A1644" s="163">
        <v>1629</v>
      </c>
      <c r="B1644" s="7"/>
      <c r="C1644" s="7"/>
      <c r="D1644" s="120"/>
      <c r="E1644" s="7"/>
      <c r="F1644" s="7"/>
      <c r="G1644" s="219"/>
      <c r="H1644" s="7"/>
      <c r="I1644" s="7"/>
      <c r="J1644" s="9"/>
      <c r="K1644" s="843"/>
    </row>
    <row r="1645" spans="1:11" x14ac:dyDescent="0.2">
      <c r="A1645" s="163">
        <v>1630</v>
      </c>
      <c r="B1645" s="7"/>
      <c r="C1645" s="7"/>
      <c r="D1645" s="120"/>
      <c r="E1645" s="7"/>
      <c r="F1645" s="7"/>
      <c r="G1645" s="219"/>
      <c r="H1645" s="7"/>
      <c r="I1645" s="7"/>
      <c r="J1645" s="9"/>
      <c r="K1645" s="843"/>
    </row>
    <row r="1646" spans="1:11" x14ac:dyDescent="0.2">
      <c r="A1646" s="163">
        <v>1631</v>
      </c>
      <c r="B1646" s="7"/>
      <c r="C1646" s="7"/>
      <c r="D1646" s="120"/>
      <c r="E1646" s="7"/>
      <c r="F1646" s="7"/>
      <c r="G1646" s="219"/>
      <c r="H1646" s="7"/>
      <c r="I1646" s="7"/>
      <c r="J1646" s="9"/>
      <c r="K1646" s="843"/>
    </row>
    <row r="1647" spans="1:11" x14ac:dyDescent="0.2">
      <c r="A1647" s="163">
        <v>1632</v>
      </c>
      <c r="B1647" s="7"/>
      <c r="C1647" s="7"/>
      <c r="D1647" s="120"/>
      <c r="E1647" s="7"/>
      <c r="F1647" s="7"/>
      <c r="G1647" s="219"/>
      <c r="H1647" s="7"/>
      <c r="I1647" s="7"/>
      <c r="J1647" s="9"/>
      <c r="K1647" s="843"/>
    </row>
    <row r="1648" spans="1:11" x14ac:dyDescent="0.2">
      <c r="A1648" s="163">
        <v>1633</v>
      </c>
      <c r="B1648" s="7"/>
      <c r="C1648" s="7"/>
      <c r="D1648" s="120"/>
      <c r="E1648" s="7"/>
      <c r="F1648" s="7"/>
      <c r="G1648" s="219"/>
      <c r="H1648" s="7"/>
      <c r="I1648" s="7"/>
      <c r="J1648" s="9"/>
      <c r="K1648" s="843"/>
    </row>
    <row r="1649" spans="1:11" x14ac:dyDescent="0.2">
      <c r="A1649" s="163">
        <v>1634</v>
      </c>
      <c r="B1649" s="7"/>
      <c r="C1649" s="7"/>
      <c r="D1649" s="120"/>
      <c r="E1649" s="7"/>
      <c r="F1649" s="7"/>
      <c r="G1649" s="219"/>
      <c r="H1649" s="7"/>
      <c r="I1649" s="7"/>
      <c r="J1649" s="9"/>
      <c r="K1649" s="843"/>
    </row>
    <row r="1650" spans="1:11" x14ac:dyDescent="0.2">
      <c r="A1650" s="163">
        <v>1635</v>
      </c>
      <c r="B1650" s="7"/>
      <c r="C1650" s="7"/>
      <c r="D1650" s="120"/>
      <c r="E1650" s="7"/>
      <c r="F1650" s="7"/>
      <c r="G1650" s="219"/>
      <c r="H1650" s="7"/>
      <c r="I1650" s="7"/>
      <c r="J1650" s="9"/>
      <c r="K1650" s="843"/>
    </row>
    <row r="1651" spans="1:11" x14ac:dyDescent="0.2">
      <c r="A1651" s="163">
        <v>1636</v>
      </c>
      <c r="B1651" s="7"/>
      <c r="C1651" s="7"/>
      <c r="D1651" s="120"/>
      <c r="E1651" s="7"/>
      <c r="F1651" s="7"/>
      <c r="G1651" s="219"/>
      <c r="H1651" s="7"/>
      <c r="I1651" s="7"/>
      <c r="J1651" s="9"/>
      <c r="K1651" s="843"/>
    </row>
    <row r="1652" spans="1:11" x14ac:dyDescent="0.2">
      <c r="A1652" s="163">
        <v>1637</v>
      </c>
      <c r="B1652" s="7"/>
      <c r="C1652" s="7"/>
      <c r="D1652" s="120"/>
      <c r="E1652" s="7"/>
      <c r="F1652" s="7"/>
      <c r="G1652" s="219"/>
      <c r="H1652" s="7"/>
      <c r="I1652" s="7"/>
      <c r="J1652" s="9"/>
      <c r="K1652" s="843"/>
    </row>
    <row r="1653" spans="1:11" x14ac:dyDescent="0.2">
      <c r="A1653" s="163">
        <v>1638</v>
      </c>
      <c r="B1653" s="7"/>
      <c r="C1653" s="7"/>
      <c r="D1653" s="120"/>
      <c r="E1653" s="7"/>
      <c r="F1653" s="7"/>
      <c r="G1653" s="219"/>
      <c r="H1653" s="7"/>
      <c r="I1653" s="7"/>
      <c r="J1653" s="9"/>
      <c r="K1653" s="843"/>
    </row>
    <row r="1654" spans="1:11" x14ac:dyDescent="0.2">
      <c r="A1654" s="163">
        <v>1639</v>
      </c>
      <c r="B1654" s="7"/>
      <c r="C1654" s="7"/>
      <c r="D1654" s="120"/>
      <c r="E1654" s="7"/>
      <c r="F1654" s="7"/>
      <c r="G1654" s="219"/>
      <c r="H1654" s="7"/>
      <c r="I1654" s="7"/>
      <c r="J1654" s="9"/>
      <c r="K1654" s="843"/>
    </row>
    <row r="1655" spans="1:11" x14ac:dyDescent="0.2">
      <c r="A1655" s="163">
        <v>1640</v>
      </c>
      <c r="B1655" s="7"/>
      <c r="C1655" s="7"/>
      <c r="D1655" s="120"/>
      <c r="E1655" s="7"/>
      <c r="F1655" s="7"/>
      <c r="G1655" s="219"/>
      <c r="H1655" s="7"/>
      <c r="I1655" s="7"/>
      <c r="J1655" s="9"/>
      <c r="K1655" s="843"/>
    </row>
    <row r="1656" spans="1:11" x14ac:dyDescent="0.2">
      <c r="A1656" s="163">
        <v>1641</v>
      </c>
      <c r="B1656" s="7"/>
      <c r="C1656" s="7"/>
      <c r="D1656" s="120"/>
      <c r="E1656" s="7"/>
      <c r="F1656" s="7"/>
      <c r="G1656" s="219"/>
      <c r="H1656" s="7"/>
      <c r="I1656" s="7"/>
      <c r="J1656" s="9"/>
      <c r="K1656" s="843"/>
    </row>
    <row r="1657" spans="1:11" x14ac:dyDescent="0.2">
      <c r="A1657" s="163">
        <v>1642</v>
      </c>
      <c r="B1657" s="7"/>
      <c r="C1657" s="7"/>
      <c r="D1657" s="120"/>
      <c r="E1657" s="7"/>
      <c r="F1657" s="7"/>
      <c r="G1657" s="219"/>
      <c r="H1657" s="7"/>
      <c r="I1657" s="7"/>
      <c r="J1657" s="9"/>
      <c r="K1657" s="843"/>
    </row>
    <row r="1658" spans="1:11" x14ac:dyDescent="0.2">
      <c r="A1658" s="163">
        <v>1643</v>
      </c>
      <c r="B1658" s="7"/>
      <c r="C1658" s="7"/>
      <c r="D1658" s="120"/>
      <c r="E1658" s="7"/>
      <c r="F1658" s="7"/>
      <c r="G1658" s="219"/>
      <c r="H1658" s="7"/>
      <c r="I1658" s="7"/>
      <c r="J1658" s="9"/>
      <c r="K1658" s="843"/>
    </row>
    <row r="1659" spans="1:11" x14ac:dyDescent="0.2">
      <c r="A1659" s="163">
        <v>1644</v>
      </c>
      <c r="B1659" s="7"/>
      <c r="C1659" s="7"/>
      <c r="D1659" s="120"/>
      <c r="E1659" s="7"/>
      <c r="F1659" s="7"/>
      <c r="G1659" s="219"/>
      <c r="H1659" s="7"/>
      <c r="I1659" s="7"/>
      <c r="J1659" s="9"/>
      <c r="K1659" s="843"/>
    </row>
    <row r="1660" spans="1:11" x14ac:dyDescent="0.2">
      <c r="A1660" s="163">
        <v>1645</v>
      </c>
      <c r="B1660" s="7"/>
      <c r="C1660" s="7"/>
      <c r="D1660" s="120"/>
      <c r="E1660" s="7"/>
      <c r="F1660" s="7"/>
      <c r="G1660" s="219"/>
      <c r="H1660" s="7"/>
      <c r="I1660" s="7"/>
      <c r="J1660" s="9"/>
      <c r="K1660" s="843"/>
    </row>
    <row r="1661" spans="1:11" x14ac:dyDescent="0.2">
      <c r="A1661" s="163">
        <v>1646</v>
      </c>
      <c r="B1661" s="7"/>
      <c r="C1661" s="7"/>
      <c r="D1661" s="120"/>
      <c r="E1661" s="7"/>
      <c r="F1661" s="7"/>
      <c r="G1661" s="219"/>
      <c r="H1661" s="7"/>
      <c r="I1661" s="7"/>
      <c r="J1661" s="9"/>
      <c r="K1661" s="843"/>
    </row>
    <row r="1662" spans="1:11" x14ac:dyDescent="0.2">
      <c r="A1662" s="163">
        <v>1647</v>
      </c>
      <c r="B1662" s="7"/>
      <c r="C1662" s="7"/>
      <c r="D1662" s="120"/>
      <c r="E1662" s="7"/>
      <c r="F1662" s="7"/>
      <c r="G1662" s="219"/>
      <c r="H1662" s="7"/>
      <c r="I1662" s="7"/>
      <c r="J1662" s="9"/>
      <c r="K1662" s="843"/>
    </row>
    <row r="1663" spans="1:11" x14ac:dyDescent="0.2">
      <c r="A1663" s="163">
        <v>1648</v>
      </c>
      <c r="B1663" s="7"/>
      <c r="C1663" s="7"/>
      <c r="D1663" s="120"/>
      <c r="E1663" s="7"/>
      <c r="F1663" s="7"/>
      <c r="G1663" s="219"/>
      <c r="H1663" s="7"/>
      <c r="I1663" s="7"/>
      <c r="J1663" s="9"/>
      <c r="K1663" s="843"/>
    </row>
    <row r="1664" spans="1:11" x14ac:dyDescent="0.2">
      <c r="A1664" s="163">
        <v>1649</v>
      </c>
      <c r="B1664" s="7"/>
      <c r="C1664" s="7"/>
      <c r="D1664" s="120"/>
      <c r="E1664" s="7"/>
      <c r="F1664" s="7"/>
      <c r="G1664" s="219"/>
      <c r="H1664" s="7"/>
      <c r="I1664" s="7"/>
      <c r="J1664" s="9"/>
      <c r="K1664" s="843"/>
    </row>
    <row r="1665" spans="1:11" x14ac:dyDescent="0.2">
      <c r="A1665" s="163">
        <v>1650</v>
      </c>
      <c r="B1665" s="7"/>
      <c r="C1665" s="7"/>
      <c r="D1665" s="120"/>
      <c r="E1665" s="7"/>
      <c r="F1665" s="7"/>
      <c r="G1665" s="219"/>
      <c r="H1665" s="7"/>
      <c r="I1665" s="7"/>
      <c r="J1665" s="9"/>
      <c r="K1665" s="843"/>
    </row>
    <row r="1666" spans="1:11" x14ac:dyDescent="0.2">
      <c r="A1666" s="163">
        <v>1651</v>
      </c>
      <c r="B1666" s="7"/>
      <c r="C1666" s="7"/>
      <c r="D1666" s="120"/>
      <c r="E1666" s="7"/>
      <c r="F1666" s="7"/>
      <c r="G1666" s="219"/>
      <c r="H1666" s="7"/>
      <c r="I1666" s="7"/>
      <c r="J1666" s="9"/>
      <c r="K1666" s="843"/>
    </row>
    <row r="1667" spans="1:11" x14ac:dyDescent="0.2">
      <c r="A1667" s="163">
        <v>1652</v>
      </c>
      <c r="B1667" s="7"/>
      <c r="C1667" s="7"/>
      <c r="D1667" s="120"/>
      <c r="E1667" s="7"/>
      <c r="F1667" s="7"/>
      <c r="G1667" s="219"/>
      <c r="H1667" s="7"/>
      <c r="I1667" s="7"/>
      <c r="J1667" s="9"/>
      <c r="K1667" s="843"/>
    </row>
    <row r="1668" spans="1:11" x14ac:dyDescent="0.2">
      <c r="A1668" s="163">
        <v>1653</v>
      </c>
      <c r="B1668" s="7"/>
      <c r="C1668" s="7"/>
      <c r="D1668" s="120"/>
      <c r="E1668" s="7"/>
      <c r="F1668" s="7"/>
      <c r="G1668" s="219"/>
      <c r="H1668" s="7"/>
      <c r="I1668" s="7"/>
      <c r="J1668" s="9"/>
      <c r="K1668" s="843"/>
    </row>
    <row r="1669" spans="1:11" x14ac:dyDescent="0.2">
      <c r="A1669" s="163">
        <v>1654</v>
      </c>
      <c r="B1669" s="7"/>
      <c r="C1669" s="7"/>
      <c r="D1669" s="120"/>
      <c r="E1669" s="7"/>
      <c r="F1669" s="7"/>
      <c r="G1669" s="219"/>
      <c r="H1669" s="7"/>
      <c r="I1669" s="7"/>
      <c r="J1669" s="9"/>
      <c r="K1669" s="843"/>
    </row>
    <row r="1670" spans="1:11" x14ac:dyDescent="0.2">
      <c r="A1670" s="163">
        <v>1655</v>
      </c>
      <c r="B1670" s="7"/>
      <c r="C1670" s="7"/>
      <c r="D1670" s="120"/>
      <c r="E1670" s="7"/>
      <c r="F1670" s="7"/>
      <c r="G1670" s="219"/>
      <c r="H1670" s="7"/>
      <c r="I1670" s="7"/>
      <c r="J1670" s="9"/>
      <c r="K1670" s="843"/>
    </row>
    <row r="1671" spans="1:11" x14ac:dyDescent="0.2">
      <c r="A1671" s="163">
        <v>1656</v>
      </c>
      <c r="B1671" s="7"/>
      <c r="C1671" s="7"/>
      <c r="D1671" s="120"/>
      <c r="E1671" s="7"/>
      <c r="F1671" s="7"/>
      <c r="G1671" s="219"/>
      <c r="H1671" s="7"/>
      <c r="I1671" s="7"/>
      <c r="J1671" s="9"/>
      <c r="K1671" s="843"/>
    </row>
    <row r="1672" spans="1:11" x14ac:dyDescent="0.2">
      <c r="A1672" s="163">
        <v>1657</v>
      </c>
      <c r="B1672" s="7"/>
      <c r="C1672" s="7"/>
      <c r="D1672" s="120"/>
      <c r="E1672" s="7"/>
      <c r="F1672" s="7"/>
      <c r="G1672" s="219"/>
      <c r="H1672" s="7"/>
      <c r="I1672" s="7"/>
      <c r="J1672" s="9"/>
      <c r="K1672" s="843"/>
    </row>
    <row r="1673" spans="1:11" x14ac:dyDescent="0.2">
      <c r="A1673" s="163">
        <v>1658</v>
      </c>
      <c r="B1673" s="7"/>
      <c r="C1673" s="7"/>
      <c r="D1673" s="120"/>
      <c r="E1673" s="7"/>
      <c r="F1673" s="7"/>
      <c r="G1673" s="219"/>
      <c r="H1673" s="7"/>
      <c r="I1673" s="7"/>
      <c r="J1673" s="9"/>
      <c r="K1673" s="843"/>
    </row>
    <row r="1674" spans="1:11" x14ac:dyDescent="0.2">
      <c r="A1674" s="163">
        <v>1659</v>
      </c>
      <c r="B1674" s="7"/>
      <c r="C1674" s="7"/>
      <c r="D1674" s="120"/>
      <c r="E1674" s="7"/>
      <c r="F1674" s="7"/>
      <c r="G1674" s="219"/>
      <c r="H1674" s="7"/>
      <c r="I1674" s="7"/>
      <c r="J1674" s="9"/>
      <c r="K1674" s="843"/>
    </row>
    <row r="1675" spans="1:11" x14ac:dyDescent="0.2">
      <c r="A1675" s="163">
        <v>1660</v>
      </c>
      <c r="B1675" s="7"/>
      <c r="C1675" s="7"/>
      <c r="D1675" s="120"/>
      <c r="E1675" s="7"/>
      <c r="F1675" s="7"/>
      <c r="G1675" s="219"/>
      <c r="H1675" s="7"/>
      <c r="I1675" s="7"/>
      <c r="J1675" s="9"/>
      <c r="K1675" s="843"/>
    </row>
    <row r="1676" spans="1:11" x14ac:dyDescent="0.2">
      <c r="A1676" s="163">
        <v>1661</v>
      </c>
      <c r="B1676" s="7"/>
      <c r="C1676" s="7"/>
      <c r="D1676" s="120"/>
      <c r="E1676" s="7"/>
      <c r="F1676" s="7"/>
      <c r="G1676" s="219"/>
      <c r="H1676" s="7"/>
      <c r="I1676" s="7"/>
      <c r="J1676" s="9"/>
      <c r="K1676" s="843"/>
    </row>
    <row r="1677" spans="1:11" x14ac:dyDescent="0.2">
      <c r="A1677" s="163">
        <v>1662</v>
      </c>
      <c r="B1677" s="7"/>
      <c r="C1677" s="7"/>
      <c r="D1677" s="120"/>
      <c r="E1677" s="7"/>
      <c r="F1677" s="7"/>
      <c r="G1677" s="219"/>
      <c r="H1677" s="7"/>
      <c r="I1677" s="7"/>
      <c r="J1677" s="9"/>
      <c r="K1677" s="843"/>
    </row>
    <row r="1678" spans="1:11" x14ac:dyDescent="0.2">
      <c r="A1678" s="163">
        <v>1663</v>
      </c>
      <c r="B1678" s="7"/>
      <c r="C1678" s="7"/>
      <c r="D1678" s="120"/>
      <c r="E1678" s="7"/>
      <c r="F1678" s="7"/>
      <c r="G1678" s="219"/>
      <c r="H1678" s="7"/>
      <c r="I1678" s="7"/>
      <c r="J1678" s="9"/>
      <c r="K1678" s="843"/>
    </row>
    <row r="1679" spans="1:11" x14ac:dyDescent="0.2">
      <c r="A1679" s="163">
        <v>1664</v>
      </c>
      <c r="B1679" s="7"/>
      <c r="C1679" s="7"/>
      <c r="D1679" s="120"/>
      <c r="E1679" s="7"/>
      <c r="F1679" s="7"/>
      <c r="G1679" s="219"/>
      <c r="H1679" s="7"/>
      <c r="I1679" s="7"/>
      <c r="J1679" s="9"/>
      <c r="K1679" s="843"/>
    </row>
    <row r="1680" spans="1:11" x14ac:dyDescent="0.2">
      <c r="A1680" s="163">
        <v>1665</v>
      </c>
      <c r="B1680" s="7"/>
      <c r="C1680" s="7"/>
      <c r="D1680" s="120"/>
      <c r="E1680" s="7"/>
      <c r="F1680" s="7"/>
      <c r="G1680" s="219"/>
      <c r="H1680" s="7"/>
      <c r="I1680" s="7"/>
      <c r="J1680" s="9"/>
      <c r="K1680" s="843"/>
    </row>
    <row r="1681" spans="1:11" x14ac:dyDescent="0.2">
      <c r="A1681" s="163">
        <v>1666</v>
      </c>
      <c r="B1681" s="7"/>
      <c r="C1681" s="7"/>
      <c r="D1681" s="120"/>
      <c r="E1681" s="7"/>
      <c r="F1681" s="7"/>
      <c r="G1681" s="219"/>
      <c r="H1681" s="7"/>
      <c r="I1681" s="7"/>
      <c r="J1681" s="9"/>
      <c r="K1681" s="843"/>
    </row>
    <row r="1682" spans="1:11" x14ac:dyDescent="0.2">
      <c r="A1682" s="163">
        <v>1667</v>
      </c>
      <c r="B1682" s="7"/>
      <c r="C1682" s="7"/>
      <c r="D1682" s="120"/>
      <c r="E1682" s="7"/>
      <c r="F1682" s="7"/>
      <c r="G1682" s="219"/>
      <c r="H1682" s="7"/>
      <c r="I1682" s="7"/>
      <c r="J1682" s="9"/>
      <c r="K1682" s="843"/>
    </row>
    <row r="1683" spans="1:11" x14ac:dyDescent="0.2">
      <c r="A1683" s="163">
        <v>1668</v>
      </c>
      <c r="B1683" s="7"/>
      <c r="C1683" s="7"/>
      <c r="D1683" s="120"/>
      <c r="E1683" s="7"/>
      <c r="F1683" s="7"/>
      <c r="G1683" s="219"/>
      <c r="H1683" s="7"/>
      <c r="I1683" s="7"/>
      <c r="J1683" s="9"/>
      <c r="K1683" s="843"/>
    </row>
    <row r="1684" spans="1:11" x14ac:dyDescent="0.2">
      <c r="A1684" s="163">
        <v>1669</v>
      </c>
      <c r="B1684" s="7"/>
      <c r="C1684" s="7"/>
      <c r="D1684" s="120"/>
      <c r="E1684" s="7"/>
      <c r="F1684" s="7"/>
      <c r="G1684" s="219"/>
      <c r="H1684" s="7"/>
      <c r="I1684" s="7"/>
      <c r="J1684" s="9"/>
      <c r="K1684" s="843"/>
    </row>
    <row r="1685" spans="1:11" x14ac:dyDescent="0.2">
      <c r="A1685" s="163">
        <v>1670</v>
      </c>
      <c r="B1685" s="7"/>
      <c r="C1685" s="7"/>
      <c r="D1685" s="120"/>
      <c r="E1685" s="7"/>
      <c r="F1685" s="7"/>
      <c r="G1685" s="219"/>
      <c r="H1685" s="7"/>
      <c r="I1685" s="7"/>
      <c r="J1685" s="9"/>
      <c r="K1685" s="843"/>
    </row>
    <row r="1686" spans="1:11" x14ac:dyDescent="0.2">
      <c r="A1686" s="163">
        <v>1671</v>
      </c>
      <c r="B1686" s="7"/>
      <c r="C1686" s="7"/>
      <c r="D1686" s="120"/>
      <c r="E1686" s="7"/>
      <c r="F1686" s="7"/>
      <c r="G1686" s="219"/>
      <c r="H1686" s="7"/>
      <c r="I1686" s="7"/>
      <c r="J1686" s="9"/>
      <c r="K1686" s="843"/>
    </row>
    <row r="1687" spans="1:11" x14ac:dyDescent="0.2">
      <c r="A1687" s="163">
        <v>1672</v>
      </c>
      <c r="B1687" s="7"/>
      <c r="C1687" s="7"/>
      <c r="D1687" s="120"/>
      <c r="E1687" s="7"/>
      <c r="F1687" s="7"/>
      <c r="G1687" s="219"/>
      <c r="H1687" s="7"/>
      <c r="I1687" s="7"/>
      <c r="J1687" s="9"/>
      <c r="K1687" s="843"/>
    </row>
    <row r="1688" spans="1:11" x14ac:dyDescent="0.2">
      <c r="A1688" s="163">
        <v>1673</v>
      </c>
      <c r="B1688" s="7"/>
      <c r="C1688" s="7"/>
      <c r="D1688" s="120"/>
      <c r="E1688" s="7"/>
      <c r="F1688" s="7"/>
      <c r="G1688" s="219"/>
      <c r="H1688" s="7"/>
      <c r="I1688" s="7"/>
      <c r="J1688" s="9"/>
      <c r="K1688" s="843"/>
    </row>
    <row r="1689" spans="1:11" x14ac:dyDescent="0.2">
      <c r="A1689" s="163">
        <v>1674</v>
      </c>
      <c r="B1689" s="7"/>
      <c r="C1689" s="7"/>
      <c r="D1689" s="120"/>
      <c r="E1689" s="7"/>
      <c r="F1689" s="7"/>
      <c r="G1689" s="219"/>
      <c r="H1689" s="7"/>
      <c r="I1689" s="7"/>
      <c r="J1689" s="9"/>
      <c r="K1689" s="843"/>
    </row>
    <row r="1690" spans="1:11" x14ac:dyDescent="0.2">
      <c r="A1690" s="163">
        <v>1675</v>
      </c>
      <c r="B1690" s="7"/>
      <c r="C1690" s="7"/>
      <c r="D1690" s="120"/>
      <c r="E1690" s="7"/>
      <c r="F1690" s="7"/>
      <c r="G1690" s="219"/>
      <c r="H1690" s="7"/>
      <c r="I1690" s="7"/>
      <c r="J1690" s="9"/>
      <c r="K1690" s="843"/>
    </row>
    <row r="1691" spans="1:11" x14ac:dyDescent="0.2">
      <c r="A1691" s="163">
        <v>1676</v>
      </c>
      <c r="B1691" s="7"/>
      <c r="C1691" s="7"/>
      <c r="D1691" s="120"/>
      <c r="E1691" s="7"/>
      <c r="F1691" s="7"/>
      <c r="G1691" s="219"/>
      <c r="H1691" s="7"/>
      <c r="I1691" s="7"/>
      <c r="J1691" s="9"/>
      <c r="K1691" s="843"/>
    </row>
    <row r="1692" spans="1:11" x14ac:dyDescent="0.2">
      <c r="A1692" s="163">
        <v>1677</v>
      </c>
      <c r="B1692" s="7"/>
      <c r="C1692" s="7"/>
      <c r="D1692" s="120"/>
      <c r="E1692" s="7"/>
      <c r="F1692" s="7"/>
      <c r="G1692" s="219"/>
      <c r="H1692" s="7"/>
      <c r="I1692" s="7"/>
      <c r="J1692" s="9"/>
      <c r="K1692" s="843"/>
    </row>
    <row r="1693" spans="1:11" x14ac:dyDescent="0.2">
      <c r="A1693" s="163">
        <v>1678</v>
      </c>
      <c r="B1693" s="7"/>
      <c r="C1693" s="7"/>
      <c r="D1693" s="120"/>
      <c r="E1693" s="7"/>
      <c r="F1693" s="7"/>
      <c r="G1693" s="219"/>
      <c r="H1693" s="7"/>
      <c r="I1693" s="7"/>
      <c r="J1693" s="9"/>
      <c r="K1693" s="843"/>
    </row>
    <row r="1694" spans="1:11" x14ac:dyDescent="0.2">
      <c r="A1694" s="163">
        <v>1679</v>
      </c>
      <c r="B1694" s="7"/>
      <c r="C1694" s="7"/>
      <c r="D1694" s="120"/>
      <c r="E1694" s="7"/>
      <c r="F1694" s="7"/>
      <c r="G1694" s="219"/>
      <c r="H1694" s="7"/>
      <c r="I1694" s="7"/>
      <c r="J1694" s="9"/>
      <c r="K1694" s="843"/>
    </row>
    <row r="1695" spans="1:11" x14ac:dyDescent="0.2">
      <c r="A1695" s="163">
        <v>1680</v>
      </c>
      <c r="B1695" s="7"/>
      <c r="C1695" s="7"/>
      <c r="D1695" s="120"/>
      <c r="E1695" s="7"/>
      <c r="F1695" s="7"/>
      <c r="G1695" s="219"/>
      <c r="H1695" s="7"/>
      <c r="I1695" s="7"/>
      <c r="J1695" s="9"/>
      <c r="K1695" s="843"/>
    </row>
    <row r="1696" spans="1:11" x14ac:dyDescent="0.2">
      <c r="A1696" s="163">
        <v>1681</v>
      </c>
      <c r="B1696" s="7"/>
      <c r="C1696" s="7"/>
      <c r="D1696" s="120"/>
      <c r="E1696" s="7"/>
      <c r="F1696" s="7"/>
      <c r="G1696" s="219"/>
      <c r="H1696" s="7"/>
      <c r="I1696" s="7"/>
      <c r="J1696" s="9"/>
      <c r="K1696" s="843"/>
    </row>
    <row r="1697" spans="1:11" x14ac:dyDescent="0.2">
      <c r="A1697" s="163">
        <v>1682</v>
      </c>
      <c r="B1697" s="7"/>
      <c r="C1697" s="7"/>
      <c r="D1697" s="120"/>
      <c r="E1697" s="7"/>
      <c r="F1697" s="7"/>
      <c r="G1697" s="219"/>
      <c r="H1697" s="7"/>
      <c r="I1697" s="7"/>
      <c r="J1697" s="9"/>
      <c r="K1697" s="843"/>
    </row>
    <row r="1698" spans="1:11" x14ac:dyDescent="0.2">
      <c r="A1698" s="163">
        <v>1683</v>
      </c>
      <c r="B1698" s="7"/>
      <c r="C1698" s="7"/>
      <c r="D1698" s="120"/>
      <c r="E1698" s="7"/>
      <c r="F1698" s="7"/>
      <c r="G1698" s="219"/>
      <c r="H1698" s="7"/>
      <c r="I1698" s="7"/>
      <c r="J1698" s="9"/>
      <c r="K1698" s="843"/>
    </row>
    <row r="1699" spans="1:11" x14ac:dyDescent="0.2">
      <c r="A1699" s="163">
        <v>1684</v>
      </c>
      <c r="B1699" s="7"/>
      <c r="C1699" s="7"/>
      <c r="D1699" s="120"/>
      <c r="E1699" s="7"/>
      <c r="F1699" s="7"/>
      <c r="G1699" s="219"/>
      <c r="H1699" s="7"/>
      <c r="I1699" s="7"/>
      <c r="J1699" s="9"/>
      <c r="K1699" s="843"/>
    </row>
    <row r="1700" spans="1:11" x14ac:dyDescent="0.2">
      <c r="A1700" s="163">
        <v>1685</v>
      </c>
      <c r="B1700" s="7"/>
      <c r="C1700" s="7"/>
      <c r="D1700" s="120"/>
      <c r="E1700" s="7"/>
      <c r="F1700" s="7"/>
      <c r="G1700" s="219"/>
      <c r="H1700" s="7"/>
      <c r="I1700" s="7"/>
      <c r="J1700" s="9"/>
      <c r="K1700" s="843"/>
    </row>
    <row r="1701" spans="1:11" x14ac:dyDescent="0.2">
      <c r="A1701" s="163">
        <v>1686</v>
      </c>
      <c r="B1701" s="7"/>
      <c r="C1701" s="7"/>
      <c r="D1701" s="120"/>
      <c r="E1701" s="7"/>
      <c r="F1701" s="7"/>
      <c r="G1701" s="219"/>
      <c r="H1701" s="7"/>
      <c r="I1701" s="7"/>
      <c r="J1701" s="9"/>
      <c r="K1701" s="843"/>
    </row>
    <row r="1702" spans="1:11" x14ac:dyDescent="0.2">
      <c r="A1702" s="163">
        <v>1687</v>
      </c>
      <c r="B1702" s="7"/>
      <c r="C1702" s="7"/>
      <c r="D1702" s="120"/>
      <c r="E1702" s="7"/>
      <c r="F1702" s="7"/>
      <c r="G1702" s="219"/>
      <c r="H1702" s="7"/>
      <c r="I1702" s="7"/>
      <c r="J1702" s="9"/>
      <c r="K1702" s="843"/>
    </row>
    <row r="1703" spans="1:11" x14ac:dyDescent="0.2">
      <c r="A1703" s="163">
        <v>1688</v>
      </c>
      <c r="B1703" s="7"/>
      <c r="C1703" s="7"/>
      <c r="D1703" s="120"/>
      <c r="E1703" s="7"/>
      <c r="F1703" s="7"/>
      <c r="G1703" s="219"/>
      <c r="H1703" s="7"/>
      <c r="I1703" s="7"/>
      <c r="J1703" s="9"/>
      <c r="K1703" s="843"/>
    </row>
    <row r="1704" spans="1:11" x14ac:dyDescent="0.2">
      <c r="A1704" s="163">
        <v>1689</v>
      </c>
      <c r="B1704" s="7"/>
      <c r="C1704" s="7"/>
      <c r="D1704" s="120"/>
      <c r="E1704" s="7"/>
      <c r="F1704" s="7"/>
      <c r="G1704" s="219"/>
      <c r="H1704" s="7"/>
      <c r="I1704" s="7"/>
      <c r="J1704" s="9"/>
      <c r="K1704" s="843"/>
    </row>
    <row r="1705" spans="1:11" x14ac:dyDescent="0.2">
      <c r="A1705" s="163">
        <v>1690</v>
      </c>
      <c r="B1705" s="7"/>
      <c r="C1705" s="7"/>
      <c r="D1705" s="120"/>
      <c r="E1705" s="7"/>
      <c r="F1705" s="7"/>
      <c r="G1705" s="219"/>
      <c r="H1705" s="7"/>
      <c r="I1705" s="7"/>
      <c r="J1705" s="9"/>
      <c r="K1705" s="843"/>
    </row>
    <row r="1706" spans="1:11" x14ac:dyDescent="0.2">
      <c r="A1706" s="163">
        <v>1691</v>
      </c>
      <c r="B1706" s="7"/>
      <c r="C1706" s="7"/>
      <c r="D1706" s="120"/>
      <c r="E1706" s="7"/>
      <c r="F1706" s="7"/>
      <c r="G1706" s="219"/>
      <c r="H1706" s="7"/>
      <c r="I1706" s="7"/>
      <c r="J1706" s="9"/>
      <c r="K1706" s="843"/>
    </row>
    <row r="1707" spans="1:11" x14ac:dyDescent="0.2">
      <c r="A1707" s="163">
        <v>1692</v>
      </c>
      <c r="B1707" s="7"/>
      <c r="C1707" s="7"/>
      <c r="D1707" s="120"/>
      <c r="E1707" s="7"/>
      <c r="F1707" s="7"/>
      <c r="G1707" s="219"/>
      <c r="H1707" s="7"/>
      <c r="I1707" s="7"/>
      <c r="J1707" s="9"/>
      <c r="K1707" s="843"/>
    </row>
    <row r="1708" spans="1:11" x14ac:dyDescent="0.2">
      <c r="A1708" s="163">
        <v>1693</v>
      </c>
      <c r="B1708" s="7"/>
      <c r="C1708" s="7"/>
      <c r="D1708" s="120"/>
      <c r="E1708" s="7"/>
      <c r="F1708" s="7"/>
      <c r="G1708" s="219"/>
      <c r="H1708" s="7"/>
      <c r="I1708" s="7"/>
      <c r="J1708" s="9"/>
      <c r="K1708" s="843"/>
    </row>
    <row r="1709" spans="1:11" x14ac:dyDescent="0.2">
      <c r="A1709" s="163">
        <v>1694</v>
      </c>
      <c r="B1709" s="7"/>
      <c r="C1709" s="7"/>
      <c r="D1709" s="120"/>
      <c r="E1709" s="7"/>
      <c r="F1709" s="7"/>
      <c r="G1709" s="219"/>
      <c r="H1709" s="7"/>
      <c r="I1709" s="7"/>
      <c r="J1709" s="9"/>
      <c r="K1709" s="843"/>
    </row>
    <row r="1710" spans="1:11" x14ac:dyDescent="0.2">
      <c r="A1710" s="163">
        <v>1695</v>
      </c>
      <c r="B1710" s="7"/>
      <c r="C1710" s="7"/>
      <c r="D1710" s="120"/>
      <c r="E1710" s="7"/>
      <c r="F1710" s="7"/>
      <c r="G1710" s="219"/>
      <c r="H1710" s="7"/>
      <c r="I1710" s="7"/>
      <c r="J1710" s="9"/>
      <c r="K1710" s="843"/>
    </row>
    <row r="1711" spans="1:11" x14ac:dyDescent="0.2">
      <c r="A1711" s="163">
        <v>1696</v>
      </c>
      <c r="B1711" s="7"/>
      <c r="C1711" s="7"/>
      <c r="D1711" s="120"/>
      <c r="E1711" s="7"/>
      <c r="F1711" s="7"/>
      <c r="G1711" s="219"/>
      <c r="H1711" s="7"/>
      <c r="I1711" s="7"/>
      <c r="J1711" s="9"/>
      <c r="K1711" s="843"/>
    </row>
    <row r="1712" spans="1:11" x14ac:dyDescent="0.2">
      <c r="A1712" s="163">
        <v>1697</v>
      </c>
      <c r="B1712" s="7"/>
      <c r="C1712" s="7"/>
      <c r="D1712" s="120"/>
      <c r="E1712" s="7"/>
      <c r="F1712" s="7"/>
      <c r="G1712" s="219"/>
      <c r="H1712" s="7"/>
      <c r="I1712" s="7"/>
      <c r="J1712" s="9"/>
      <c r="K1712" s="843"/>
    </row>
    <row r="1713" spans="1:11" x14ac:dyDescent="0.2">
      <c r="A1713" s="163">
        <v>1698</v>
      </c>
      <c r="B1713" s="7"/>
      <c r="C1713" s="7"/>
      <c r="D1713" s="120"/>
      <c r="E1713" s="7"/>
      <c r="F1713" s="7"/>
      <c r="G1713" s="219"/>
      <c r="H1713" s="7"/>
      <c r="I1713" s="7"/>
      <c r="J1713" s="9"/>
      <c r="K1713" s="843"/>
    </row>
    <row r="1714" spans="1:11" x14ac:dyDescent="0.2">
      <c r="A1714" s="163">
        <v>1699</v>
      </c>
      <c r="B1714" s="7"/>
      <c r="C1714" s="7"/>
      <c r="D1714" s="120"/>
      <c r="E1714" s="7"/>
      <c r="F1714" s="7"/>
      <c r="G1714" s="219"/>
      <c r="H1714" s="7"/>
      <c r="I1714" s="7"/>
      <c r="J1714" s="9"/>
      <c r="K1714" s="843"/>
    </row>
    <row r="1715" spans="1:11" x14ac:dyDescent="0.2">
      <c r="A1715" s="163">
        <v>1700</v>
      </c>
      <c r="B1715" s="7"/>
      <c r="C1715" s="7"/>
      <c r="D1715" s="120"/>
      <c r="E1715" s="7"/>
      <c r="F1715" s="7"/>
      <c r="G1715" s="219"/>
      <c r="H1715" s="7"/>
      <c r="I1715" s="7"/>
      <c r="J1715" s="9"/>
      <c r="K1715" s="843"/>
    </row>
    <row r="1716" spans="1:11" x14ac:dyDescent="0.2">
      <c r="A1716" s="163">
        <v>1701</v>
      </c>
      <c r="B1716" s="7"/>
      <c r="C1716" s="7"/>
      <c r="D1716" s="120"/>
      <c r="E1716" s="7"/>
      <c r="F1716" s="7"/>
      <c r="G1716" s="219"/>
      <c r="H1716" s="7"/>
      <c r="I1716" s="7"/>
      <c r="J1716" s="9"/>
      <c r="K1716" s="843"/>
    </row>
    <row r="1717" spans="1:11" x14ac:dyDescent="0.2">
      <c r="A1717" s="163">
        <v>1702</v>
      </c>
      <c r="B1717" s="7"/>
      <c r="C1717" s="7"/>
      <c r="D1717" s="120"/>
      <c r="E1717" s="7"/>
      <c r="F1717" s="7"/>
      <c r="G1717" s="219"/>
      <c r="H1717" s="7"/>
      <c r="I1717" s="7"/>
      <c r="J1717" s="9"/>
      <c r="K1717" s="843"/>
    </row>
    <row r="1718" spans="1:11" x14ac:dyDescent="0.2">
      <c r="A1718" s="163">
        <v>1703</v>
      </c>
      <c r="B1718" s="7"/>
      <c r="C1718" s="7"/>
      <c r="D1718" s="120"/>
      <c r="E1718" s="7"/>
      <c r="F1718" s="7"/>
      <c r="G1718" s="219"/>
      <c r="H1718" s="7"/>
      <c r="I1718" s="7"/>
      <c r="J1718" s="9"/>
      <c r="K1718" s="843"/>
    </row>
    <row r="1719" spans="1:11" x14ac:dyDescent="0.2">
      <c r="A1719" s="163">
        <v>1704</v>
      </c>
      <c r="B1719" s="7"/>
      <c r="C1719" s="7"/>
      <c r="D1719" s="120"/>
      <c r="E1719" s="7"/>
      <c r="F1719" s="7"/>
      <c r="G1719" s="219"/>
      <c r="H1719" s="7"/>
      <c r="I1719" s="7"/>
      <c r="J1719" s="9"/>
      <c r="K1719" s="843"/>
    </row>
    <row r="1720" spans="1:11" x14ac:dyDescent="0.2">
      <c r="A1720" s="163">
        <v>1705</v>
      </c>
      <c r="B1720" s="7"/>
      <c r="C1720" s="7"/>
      <c r="D1720" s="120"/>
      <c r="E1720" s="7"/>
      <c r="F1720" s="7"/>
      <c r="G1720" s="219"/>
      <c r="H1720" s="7"/>
      <c r="I1720" s="7"/>
      <c r="J1720" s="9"/>
      <c r="K1720" s="843"/>
    </row>
    <row r="1721" spans="1:11" x14ac:dyDescent="0.2">
      <c r="A1721" s="163">
        <v>1706</v>
      </c>
      <c r="B1721" s="7"/>
      <c r="C1721" s="7"/>
      <c r="D1721" s="120"/>
      <c r="E1721" s="7"/>
      <c r="F1721" s="7"/>
      <c r="G1721" s="219"/>
      <c r="H1721" s="7"/>
      <c r="I1721" s="7"/>
      <c r="J1721" s="9"/>
      <c r="K1721" s="843"/>
    </row>
    <row r="1722" spans="1:11" x14ac:dyDescent="0.2">
      <c r="A1722" s="163">
        <v>1707</v>
      </c>
      <c r="B1722" s="7"/>
      <c r="C1722" s="7"/>
      <c r="D1722" s="120"/>
      <c r="E1722" s="7"/>
      <c r="F1722" s="7"/>
      <c r="G1722" s="219"/>
      <c r="H1722" s="7"/>
      <c r="I1722" s="7"/>
      <c r="J1722" s="9"/>
      <c r="K1722" s="843"/>
    </row>
    <row r="1723" spans="1:11" x14ac:dyDescent="0.2">
      <c r="A1723" s="163">
        <v>1708</v>
      </c>
      <c r="B1723" s="7"/>
      <c r="C1723" s="7"/>
      <c r="D1723" s="120"/>
      <c r="E1723" s="7"/>
      <c r="F1723" s="7"/>
      <c r="G1723" s="219"/>
      <c r="H1723" s="7"/>
      <c r="I1723" s="7"/>
      <c r="J1723" s="9"/>
      <c r="K1723" s="843"/>
    </row>
    <row r="1724" spans="1:11" x14ac:dyDescent="0.2">
      <c r="A1724" s="163">
        <v>1709</v>
      </c>
      <c r="B1724" s="7"/>
      <c r="C1724" s="7"/>
      <c r="D1724" s="120"/>
      <c r="E1724" s="7"/>
      <c r="F1724" s="7"/>
      <c r="G1724" s="219"/>
      <c r="H1724" s="7"/>
      <c r="I1724" s="7"/>
      <c r="J1724" s="9"/>
      <c r="K1724" s="843"/>
    </row>
    <row r="1725" spans="1:11" x14ac:dyDescent="0.2">
      <c r="A1725" s="163">
        <v>1710</v>
      </c>
      <c r="B1725" s="7"/>
      <c r="C1725" s="7"/>
      <c r="D1725" s="120"/>
      <c r="E1725" s="7"/>
      <c r="F1725" s="7"/>
      <c r="G1725" s="219"/>
      <c r="H1725" s="7"/>
      <c r="I1725" s="7"/>
      <c r="J1725" s="9"/>
      <c r="K1725" s="843"/>
    </row>
    <row r="1726" spans="1:11" x14ac:dyDescent="0.2">
      <c r="A1726" s="163">
        <v>1711</v>
      </c>
      <c r="B1726" s="7"/>
      <c r="C1726" s="7"/>
      <c r="D1726" s="120"/>
      <c r="E1726" s="7"/>
      <c r="F1726" s="7"/>
      <c r="G1726" s="219"/>
      <c r="H1726" s="7"/>
      <c r="I1726" s="7"/>
      <c r="J1726" s="9"/>
      <c r="K1726" s="843"/>
    </row>
    <row r="1727" spans="1:11" x14ac:dyDescent="0.2">
      <c r="A1727" s="163">
        <v>1712</v>
      </c>
      <c r="B1727" s="7"/>
      <c r="C1727" s="7"/>
      <c r="D1727" s="120"/>
      <c r="E1727" s="7"/>
      <c r="F1727" s="7"/>
      <c r="G1727" s="219"/>
      <c r="H1727" s="7"/>
      <c r="I1727" s="7"/>
      <c r="J1727" s="9"/>
      <c r="K1727" s="843"/>
    </row>
    <row r="1728" spans="1:11" x14ac:dyDescent="0.2">
      <c r="A1728" s="163">
        <v>1713</v>
      </c>
      <c r="B1728" s="7"/>
      <c r="C1728" s="7"/>
      <c r="D1728" s="120"/>
      <c r="E1728" s="7"/>
      <c r="F1728" s="7"/>
      <c r="G1728" s="219"/>
      <c r="H1728" s="7"/>
      <c r="I1728" s="7"/>
      <c r="J1728" s="9"/>
      <c r="K1728" s="843"/>
    </row>
    <row r="1729" spans="1:11" x14ac:dyDescent="0.2">
      <c r="A1729" s="163">
        <v>1714</v>
      </c>
      <c r="B1729" s="7"/>
      <c r="C1729" s="7"/>
      <c r="D1729" s="120"/>
      <c r="E1729" s="7"/>
      <c r="F1729" s="7"/>
      <c r="G1729" s="219"/>
      <c r="H1729" s="7"/>
      <c r="I1729" s="7"/>
      <c r="J1729" s="9"/>
      <c r="K1729" s="843"/>
    </row>
    <row r="1730" spans="1:11" x14ac:dyDescent="0.2">
      <c r="A1730" s="163">
        <v>1715</v>
      </c>
      <c r="B1730" s="7"/>
      <c r="C1730" s="7"/>
      <c r="D1730" s="120"/>
      <c r="E1730" s="7"/>
      <c r="F1730" s="7"/>
      <c r="G1730" s="219"/>
      <c r="H1730" s="7"/>
      <c r="I1730" s="7"/>
      <c r="J1730" s="9"/>
      <c r="K1730" s="843"/>
    </row>
    <row r="1731" spans="1:11" x14ac:dyDescent="0.2">
      <c r="A1731" s="163">
        <v>1716</v>
      </c>
      <c r="B1731" s="7"/>
      <c r="C1731" s="7"/>
      <c r="D1731" s="120"/>
      <c r="E1731" s="7"/>
      <c r="F1731" s="7"/>
      <c r="G1731" s="219"/>
      <c r="H1731" s="7"/>
      <c r="I1731" s="7"/>
      <c r="J1731" s="9"/>
      <c r="K1731" s="843"/>
    </row>
    <row r="1732" spans="1:11" x14ac:dyDescent="0.2">
      <c r="A1732" s="163">
        <v>1717</v>
      </c>
      <c r="B1732" s="7"/>
      <c r="C1732" s="7"/>
      <c r="D1732" s="120"/>
      <c r="E1732" s="7"/>
      <c r="F1732" s="7"/>
      <c r="G1732" s="219"/>
      <c r="H1732" s="7"/>
      <c r="I1732" s="7"/>
      <c r="J1732" s="9"/>
      <c r="K1732" s="843"/>
    </row>
    <row r="1733" spans="1:11" x14ac:dyDescent="0.2">
      <c r="A1733" s="163">
        <v>1718</v>
      </c>
      <c r="B1733" s="7"/>
      <c r="C1733" s="7"/>
      <c r="D1733" s="120"/>
      <c r="E1733" s="7"/>
      <c r="F1733" s="7"/>
      <c r="G1733" s="219"/>
      <c r="H1733" s="7"/>
      <c r="I1733" s="7"/>
      <c r="J1733" s="9"/>
      <c r="K1733" s="843"/>
    </row>
    <row r="1734" spans="1:11" x14ac:dyDescent="0.2">
      <c r="A1734" s="163">
        <v>1719</v>
      </c>
      <c r="B1734" s="7"/>
      <c r="C1734" s="7"/>
      <c r="D1734" s="120"/>
      <c r="E1734" s="7"/>
      <c r="F1734" s="7"/>
      <c r="G1734" s="219"/>
      <c r="H1734" s="7"/>
      <c r="I1734" s="7"/>
      <c r="J1734" s="9"/>
      <c r="K1734" s="843"/>
    </row>
    <row r="1735" spans="1:11" x14ac:dyDescent="0.2">
      <c r="A1735" s="163">
        <v>1720</v>
      </c>
      <c r="B1735" s="7"/>
      <c r="C1735" s="7"/>
      <c r="D1735" s="120"/>
      <c r="E1735" s="7"/>
      <c r="F1735" s="7"/>
      <c r="G1735" s="219"/>
      <c r="H1735" s="7"/>
      <c r="I1735" s="7"/>
      <c r="J1735" s="9"/>
      <c r="K1735" s="843"/>
    </row>
    <row r="1736" spans="1:11" x14ac:dyDescent="0.2">
      <c r="A1736" s="163">
        <v>1721</v>
      </c>
      <c r="B1736" s="7"/>
      <c r="C1736" s="7"/>
      <c r="D1736" s="120"/>
      <c r="E1736" s="7"/>
      <c r="F1736" s="7"/>
      <c r="G1736" s="219"/>
      <c r="H1736" s="7"/>
      <c r="I1736" s="7"/>
      <c r="J1736" s="9"/>
      <c r="K1736" s="843"/>
    </row>
    <row r="1737" spans="1:11" x14ac:dyDescent="0.2">
      <c r="A1737" s="163">
        <v>1722</v>
      </c>
      <c r="B1737" s="7"/>
      <c r="C1737" s="7"/>
      <c r="D1737" s="120"/>
      <c r="E1737" s="7"/>
      <c r="F1737" s="7"/>
      <c r="G1737" s="219"/>
      <c r="H1737" s="7"/>
      <c r="I1737" s="7"/>
      <c r="J1737" s="9"/>
      <c r="K1737" s="843"/>
    </row>
    <row r="1738" spans="1:11" x14ac:dyDescent="0.2">
      <c r="A1738" s="163">
        <v>1723</v>
      </c>
      <c r="B1738" s="7"/>
      <c r="C1738" s="7"/>
      <c r="D1738" s="120"/>
      <c r="E1738" s="7"/>
      <c r="F1738" s="7"/>
      <c r="G1738" s="219"/>
      <c r="H1738" s="7"/>
      <c r="I1738" s="7"/>
      <c r="J1738" s="9"/>
      <c r="K1738" s="843"/>
    </row>
    <row r="1739" spans="1:11" x14ac:dyDescent="0.2">
      <c r="A1739" s="163">
        <v>1724</v>
      </c>
      <c r="B1739" s="7"/>
      <c r="C1739" s="7"/>
      <c r="D1739" s="120"/>
      <c r="E1739" s="7"/>
      <c r="F1739" s="7"/>
      <c r="G1739" s="219"/>
      <c r="H1739" s="7"/>
      <c r="I1739" s="7"/>
      <c r="J1739" s="9"/>
      <c r="K1739" s="843"/>
    </row>
    <row r="1740" spans="1:11" x14ac:dyDescent="0.2">
      <c r="A1740" s="163">
        <v>1725</v>
      </c>
      <c r="B1740" s="7"/>
      <c r="C1740" s="7"/>
      <c r="D1740" s="120"/>
      <c r="E1740" s="7"/>
      <c r="F1740" s="7"/>
      <c r="G1740" s="219"/>
      <c r="H1740" s="7"/>
      <c r="I1740" s="7"/>
      <c r="J1740" s="9"/>
      <c r="K1740" s="843"/>
    </row>
    <row r="1741" spans="1:11" x14ac:dyDescent="0.2">
      <c r="A1741" s="163">
        <v>1726</v>
      </c>
      <c r="B1741" s="7"/>
      <c r="C1741" s="7"/>
      <c r="D1741" s="120"/>
      <c r="E1741" s="7"/>
      <c r="F1741" s="7"/>
      <c r="G1741" s="219"/>
      <c r="H1741" s="7"/>
      <c r="I1741" s="7"/>
      <c r="J1741" s="9"/>
      <c r="K1741" s="843"/>
    </row>
    <row r="1742" spans="1:11" x14ac:dyDescent="0.2">
      <c r="A1742" s="163">
        <v>1727</v>
      </c>
      <c r="B1742" s="7"/>
      <c r="C1742" s="7"/>
      <c r="D1742" s="120"/>
      <c r="E1742" s="7"/>
      <c r="F1742" s="7"/>
      <c r="G1742" s="219"/>
      <c r="H1742" s="7"/>
      <c r="I1742" s="7"/>
      <c r="J1742" s="9"/>
      <c r="K1742" s="843"/>
    </row>
    <row r="1743" spans="1:11" x14ac:dyDescent="0.2">
      <c r="A1743" s="163">
        <v>1728</v>
      </c>
      <c r="B1743" s="7"/>
      <c r="C1743" s="7"/>
      <c r="D1743" s="120"/>
      <c r="E1743" s="7"/>
      <c r="F1743" s="7"/>
      <c r="G1743" s="219"/>
      <c r="H1743" s="7"/>
      <c r="I1743" s="7"/>
      <c r="J1743" s="9"/>
      <c r="K1743" s="843"/>
    </row>
    <row r="1744" spans="1:11" x14ac:dyDescent="0.2">
      <c r="A1744" s="163">
        <v>1729</v>
      </c>
      <c r="B1744" s="7"/>
      <c r="C1744" s="7"/>
      <c r="D1744" s="120"/>
      <c r="E1744" s="7"/>
      <c r="F1744" s="7"/>
      <c r="G1744" s="219"/>
      <c r="H1744" s="7"/>
      <c r="I1744" s="7"/>
      <c r="J1744" s="9"/>
      <c r="K1744" s="843"/>
    </row>
    <row r="1745" spans="1:11" x14ac:dyDescent="0.2">
      <c r="A1745" s="163">
        <v>1730</v>
      </c>
      <c r="B1745" s="7"/>
      <c r="C1745" s="7"/>
      <c r="D1745" s="120"/>
      <c r="E1745" s="7"/>
      <c r="F1745" s="7"/>
      <c r="G1745" s="219"/>
      <c r="H1745" s="7"/>
      <c r="I1745" s="7"/>
      <c r="J1745" s="9"/>
      <c r="K1745" s="843"/>
    </row>
    <row r="1746" spans="1:11" x14ac:dyDescent="0.2">
      <c r="A1746" s="163">
        <v>1731</v>
      </c>
      <c r="B1746" s="7"/>
      <c r="C1746" s="7"/>
      <c r="D1746" s="120"/>
      <c r="E1746" s="7"/>
      <c r="F1746" s="7"/>
      <c r="G1746" s="219"/>
      <c r="H1746" s="7"/>
      <c r="I1746" s="7"/>
      <c r="J1746" s="9"/>
      <c r="K1746" s="843"/>
    </row>
    <row r="1747" spans="1:11" x14ac:dyDescent="0.2">
      <c r="A1747" s="163">
        <v>1732</v>
      </c>
      <c r="B1747" s="7"/>
      <c r="C1747" s="7"/>
      <c r="D1747" s="120"/>
      <c r="E1747" s="7"/>
      <c r="F1747" s="7"/>
      <c r="G1747" s="219"/>
      <c r="H1747" s="7"/>
      <c r="I1747" s="7"/>
      <c r="J1747" s="9"/>
      <c r="K1747" s="843"/>
    </row>
    <row r="1748" spans="1:11" x14ac:dyDescent="0.2">
      <c r="A1748" s="163">
        <v>1733</v>
      </c>
      <c r="B1748" s="7"/>
      <c r="C1748" s="7"/>
      <c r="D1748" s="120"/>
      <c r="E1748" s="7"/>
      <c r="F1748" s="7"/>
      <c r="G1748" s="219"/>
      <c r="H1748" s="7"/>
      <c r="I1748" s="7"/>
      <c r="J1748" s="9"/>
      <c r="K1748" s="843"/>
    </row>
    <row r="1749" spans="1:11" x14ac:dyDescent="0.2">
      <c r="A1749" s="163">
        <v>1734</v>
      </c>
      <c r="B1749" s="7"/>
      <c r="C1749" s="7"/>
      <c r="D1749" s="120"/>
      <c r="E1749" s="7"/>
      <c r="F1749" s="7"/>
      <c r="G1749" s="219"/>
      <c r="H1749" s="7"/>
      <c r="I1749" s="7"/>
      <c r="J1749" s="9"/>
      <c r="K1749" s="843"/>
    </row>
    <row r="1750" spans="1:11" x14ac:dyDescent="0.2">
      <c r="A1750" s="163">
        <v>1735</v>
      </c>
      <c r="B1750" s="7"/>
      <c r="C1750" s="7"/>
      <c r="D1750" s="120"/>
      <c r="E1750" s="7"/>
      <c r="F1750" s="7"/>
      <c r="G1750" s="219"/>
      <c r="H1750" s="7"/>
      <c r="I1750" s="7"/>
      <c r="J1750" s="9"/>
      <c r="K1750" s="843"/>
    </row>
    <row r="1751" spans="1:11" x14ac:dyDescent="0.2">
      <c r="A1751" s="163">
        <v>1736</v>
      </c>
      <c r="B1751" s="7"/>
      <c r="C1751" s="7"/>
      <c r="D1751" s="120"/>
      <c r="E1751" s="7"/>
      <c r="F1751" s="7"/>
      <c r="G1751" s="219"/>
      <c r="H1751" s="7"/>
      <c r="I1751" s="7"/>
      <c r="J1751" s="9"/>
      <c r="K1751" s="843"/>
    </row>
    <row r="1752" spans="1:11" x14ac:dyDescent="0.2">
      <c r="A1752" s="163">
        <v>1737</v>
      </c>
      <c r="B1752" s="7"/>
      <c r="C1752" s="7"/>
      <c r="D1752" s="120"/>
      <c r="E1752" s="7"/>
      <c r="F1752" s="7"/>
      <c r="G1752" s="219"/>
      <c r="H1752" s="7"/>
      <c r="I1752" s="7"/>
      <c r="J1752" s="9"/>
      <c r="K1752" s="843"/>
    </row>
    <row r="1753" spans="1:11" x14ac:dyDescent="0.2">
      <c r="A1753" s="163">
        <v>1738</v>
      </c>
      <c r="B1753" s="7"/>
      <c r="C1753" s="7"/>
      <c r="D1753" s="120"/>
      <c r="E1753" s="7"/>
      <c r="F1753" s="7"/>
      <c r="G1753" s="219"/>
      <c r="H1753" s="7"/>
      <c r="I1753" s="7"/>
      <c r="J1753" s="9"/>
      <c r="K1753" s="843"/>
    </row>
    <row r="1754" spans="1:11" x14ac:dyDescent="0.2">
      <c r="A1754" s="163">
        <v>1739</v>
      </c>
      <c r="B1754" s="7"/>
      <c r="C1754" s="7"/>
      <c r="D1754" s="120"/>
      <c r="E1754" s="7"/>
      <c r="F1754" s="7"/>
      <c r="G1754" s="219"/>
      <c r="H1754" s="7"/>
      <c r="I1754" s="7"/>
      <c r="J1754" s="9"/>
      <c r="K1754" s="843"/>
    </row>
    <row r="1755" spans="1:11" x14ac:dyDescent="0.2">
      <c r="A1755" s="163">
        <v>1740</v>
      </c>
      <c r="B1755" s="7"/>
      <c r="C1755" s="7"/>
      <c r="D1755" s="120"/>
      <c r="E1755" s="7"/>
      <c r="F1755" s="7"/>
      <c r="G1755" s="219"/>
      <c r="H1755" s="7"/>
      <c r="I1755" s="7"/>
      <c r="J1755" s="9"/>
      <c r="K1755" s="843"/>
    </row>
    <row r="1756" spans="1:11" x14ac:dyDescent="0.2">
      <c r="A1756" s="163">
        <v>1741</v>
      </c>
      <c r="B1756" s="7"/>
      <c r="C1756" s="7"/>
      <c r="D1756" s="120"/>
      <c r="E1756" s="7"/>
      <c r="F1756" s="7"/>
      <c r="G1756" s="219"/>
      <c r="H1756" s="7"/>
      <c r="I1756" s="7"/>
      <c r="J1756" s="9"/>
      <c r="K1756" s="843"/>
    </row>
    <row r="1757" spans="1:11" x14ac:dyDescent="0.2">
      <c r="A1757" s="163">
        <v>1742</v>
      </c>
      <c r="B1757" s="7"/>
      <c r="C1757" s="7"/>
      <c r="D1757" s="120"/>
      <c r="E1757" s="7"/>
      <c r="F1757" s="7"/>
      <c r="G1757" s="219"/>
      <c r="H1757" s="7"/>
      <c r="I1757" s="7"/>
      <c r="J1757" s="9"/>
      <c r="K1757" s="843"/>
    </row>
    <row r="1758" spans="1:11" x14ac:dyDescent="0.2">
      <c r="A1758" s="163">
        <v>1743</v>
      </c>
      <c r="B1758" s="7"/>
      <c r="C1758" s="7"/>
      <c r="D1758" s="120"/>
      <c r="E1758" s="7"/>
      <c r="F1758" s="7"/>
      <c r="G1758" s="219"/>
      <c r="H1758" s="7"/>
      <c r="I1758" s="7"/>
      <c r="J1758" s="9"/>
      <c r="K1758" s="843"/>
    </row>
    <row r="1759" spans="1:11" x14ac:dyDescent="0.2">
      <c r="A1759" s="163">
        <v>1744</v>
      </c>
      <c r="B1759" s="7"/>
      <c r="C1759" s="7"/>
      <c r="D1759" s="120"/>
      <c r="E1759" s="7"/>
      <c r="F1759" s="7"/>
      <c r="G1759" s="219"/>
      <c r="H1759" s="7"/>
      <c r="I1759" s="7"/>
      <c r="J1759" s="9"/>
      <c r="K1759" s="843"/>
    </row>
    <row r="1760" spans="1:11" x14ac:dyDescent="0.2">
      <c r="A1760" s="163">
        <v>1745</v>
      </c>
      <c r="B1760" s="7"/>
      <c r="C1760" s="7"/>
      <c r="D1760" s="120"/>
      <c r="E1760" s="7"/>
      <c r="F1760" s="7"/>
      <c r="G1760" s="219"/>
      <c r="H1760" s="7"/>
      <c r="I1760" s="7"/>
      <c r="J1760" s="9"/>
      <c r="K1760" s="843"/>
    </row>
    <row r="1761" spans="1:11" x14ac:dyDescent="0.2">
      <c r="A1761" s="163">
        <v>1746</v>
      </c>
      <c r="B1761" s="7"/>
      <c r="C1761" s="7"/>
      <c r="D1761" s="120"/>
      <c r="E1761" s="7"/>
      <c r="F1761" s="7"/>
      <c r="G1761" s="219"/>
      <c r="H1761" s="7"/>
      <c r="I1761" s="7"/>
      <c r="J1761" s="9"/>
      <c r="K1761" s="843"/>
    </row>
    <row r="1762" spans="1:11" x14ac:dyDescent="0.2">
      <c r="A1762" s="163">
        <v>1747</v>
      </c>
      <c r="B1762" s="7"/>
      <c r="C1762" s="7"/>
      <c r="D1762" s="120"/>
      <c r="E1762" s="7"/>
      <c r="F1762" s="7"/>
      <c r="G1762" s="219"/>
      <c r="H1762" s="7"/>
      <c r="I1762" s="7"/>
      <c r="J1762" s="9"/>
      <c r="K1762" s="843"/>
    </row>
    <row r="1763" spans="1:11" x14ac:dyDescent="0.2">
      <c r="A1763" s="163">
        <v>1748</v>
      </c>
      <c r="B1763" s="7"/>
      <c r="C1763" s="7"/>
      <c r="D1763" s="120"/>
      <c r="E1763" s="7"/>
      <c r="F1763" s="7"/>
      <c r="G1763" s="219"/>
      <c r="H1763" s="7"/>
      <c r="I1763" s="7"/>
      <c r="J1763" s="9"/>
      <c r="K1763" s="843"/>
    </row>
    <row r="1764" spans="1:11" x14ac:dyDescent="0.2">
      <c r="A1764" s="163">
        <v>1749</v>
      </c>
      <c r="B1764" s="7"/>
      <c r="C1764" s="7"/>
      <c r="D1764" s="120"/>
      <c r="E1764" s="7"/>
      <c r="F1764" s="7"/>
      <c r="G1764" s="219"/>
      <c r="H1764" s="7"/>
      <c r="I1764" s="7"/>
      <c r="J1764" s="9"/>
      <c r="K1764" s="843"/>
    </row>
    <row r="1765" spans="1:11" x14ac:dyDescent="0.2">
      <c r="A1765" s="163">
        <v>1750</v>
      </c>
      <c r="B1765" s="7"/>
      <c r="C1765" s="7"/>
      <c r="D1765" s="120"/>
      <c r="E1765" s="7"/>
      <c r="F1765" s="7"/>
      <c r="G1765" s="219"/>
      <c r="H1765" s="7"/>
      <c r="I1765" s="7"/>
      <c r="J1765" s="9"/>
      <c r="K1765" s="843"/>
    </row>
    <row r="1766" spans="1:11" x14ac:dyDescent="0.2">
      <c r="A1766" s="163">
        <v>1751</v>
      </c>
      <c r="B1766" s="7"/>
      <c r="C1766" s="7"/>
      <c r="D1766" s="120"/>
      <c r="E1766" s="7"/>
      <c r="F1766" s="7"/>
      <c r="G1766" s="219"/>
      <c r="H1766" s="7"/>
      <c r="I1766" s="7"/>
      <c r="J1766" s="9"/>
      <c r="K1766" s="843"/>
    </row>
    <row r="1767" spans="1:11" x14ac:dyDescent="0.2">
      <c r="A1767" s="163">
        <v>1752</v>
      </c>
      <c r="B1767" s="7"/>
      <c r="C1767" s="7"/>
      <c r="D1767" s="120"/>
      <c r="E1767" s="7"/>
      <c r="F1767" s="7"/>
      <c r="G1767" s="219"/>
      <c r="H1767" s="7"/>
      <c r="I1767" s="7"/>
      <c r="J1767" s="9"/>
      <c r="K1767" s="843"/>
    </row>
    <row r="1768" spans="1:11" x14ac:dyDescent="0.2">
      <c r="A1768" s="163">
        <v>1753</v>
      </c>
      <c r="B1768" s="7"/>
      <c r="C1768" s="7"/>
      <c r="D1768" s="120"/>
      <c r="E1768" s="7"/>
      <c r="F1768" s="7"/>
      <c r="G1768" s="219"/>
      <c r="H1768" s="7"/>
      <c r="I1768" s="7"/>
      <c r="J1768" s="9"/>
      <c r="K1768" s="843"/>
    </row>
    <row r="1769" spans="1:11" x14ac:dyDescent="0.2">
      <c r="A1769" s="163">
        <v>1754</v>
      </c>
      <c r="B1769" s="7"/>
      <c r="C1769" s="7"/>
      <c r="D1769" s="120"/>
      <c r="E1769" s="7"/>
      <c r="F1769" s="7"/>
      <c r="G1769" s="219"/>
      <c r="H1769" s="7"/>
      <c r="I1769" s="7"/>
      <c r="J1769" s="9"/>
      <c r="K1769" s="843"/>
    </row>
    <row r="1770" spans="1:11" x14ac:dyDescent="0.2">
      <c r="A1770" s="163">
        <v>1755</v>
      </c>
      <c r="B1770" s="7"/>
      <c r="C1770" s="7"/>
      <c r="D1770" s="120"/>
      <c r="E1770" s="7"/>
      <c r="F1770" s="7"/>
      <c r="G1770" s="219"/>
      <c r="H1770" s="7"/>
      <c r="I1770" s="7"/>
      <c r="J1770" s="9"/>
      <c r="K1770" s="843"/>
    </row>
    <row r="1771" spans="1:11" x14ac:dyDescent="0.2">
      <c r="A1771" s="163">
        <v>1756</v>
      </c>
      <c r="B1771" s="7"/>
      <c r="C1771" s="7"/>
      <c r="D1771" s="120"/>
      <c r="E1771" s="7"/>
      <c r="F1771" s="7"/>
      <c r="G1771" s="219"/>
      <c r="H1771" s="7"/>
      <c r="I1771" s="7"/>
      <c r="J1771" s="9"/>
      <c r="K1771" s="843"/>
    </row>
    <row r="1772" spans="1:11" x14ac:dyDescent="0.2">
      <c r="A1772" s="163">
        <v>1757</v>
      </c>
      <c r="B1772" s="7"/>
      <c r="C1772" s="7"/>
      <c r="D1772" s="120"/>
      <c r="E1772" s="7"/>
      <c r="F1772" s="7"/>
      <c r="G1772" s="219"/>
      <c r="H1772" s="7"/>
      <c r="I1772" s="7"/>
      <c r="J1772" s="9"/>
      <c r="K1772" s="843"/>
    </row>
    <row r="1773" spans="1:11" x14ac:dyDescent="0.2">
      <c r="A1773" s="163">
        <v>1758</v>
      </c>
      <c r="B1773" s="7"/>
      <c r="C1773" s="7"/>
      <c r="D1773" s="120"/>
      <c r="E1773" s="7"/>
      <c r="F1773" s="7"/>
      <c r="G1773" s="219"/>
      <c r="H1773" s="7"/>
      <c r="I1773" s="7"/>
      <c r="J1773" s="9"/>
      <c r="K1773" s="843"/>
    </row>
    <row r="1774" spans="1:11" x14ac:dyDescent="0.2">
      <c r="A1774" s="163">
        <v>1759</v>
      </c>
      <c r="B1774" s="7"/>
      <c r="C1774" s="7"/>
      <c r="D1774" s="120"/>
      <c r="E1774" s="7"/>
      <c r="F1774" s="7"/>
      <c r="G1774" s="219"/>
      <c r="H1774" s="7"/>
      <c r="I1774" s="7"/>
      <c r="J1774" s="9"/>
      <c r="K1774" s="843"/>
    </row>
    <row r="1775" spans="1:11" x14ac:dyDescent="0.2">
      <c r="A1775" s="163">
        <v>1760</v>
      </c>
      <c r="B1775" s="7"/>
      <c r="C1775" s="7"/>
      <c r="D1775" s="120"/>
      <c r="E1775" s="7"/>
      <c r="F1775" s="7"/>
      <c r="G1775" s="219"/>
      <c r="H1775" s="7"/>
      <c r="I1775" s="7"/>
      <c r="J1775" s="9"/>
      <c r="K1775" s="843"/>
    </row>
    <row r="1776" spans="1:11" x14ac:dyDescent="0.2">
      <c r="A1776" s="163">
        <v>1761</v>
      </c>
      <c r="B1776" s="7"/>
      <c r="C1776" s="7"/>
      <c r="D1776" s="120"/>
      <c r="E1776" s="7"/>
      <c r="F1776" s="7"/>
      <c r="G1776" s="219"/>
      <c r="H1776" s="7"/>
      <c r="I1776" s="7"/>
      <c r="J1776" s="9"/>
      <c r="K1776" s="843"/>
    </row>
    <row r="1777" spans="1:11" x14ac:dyDescent="0.2">
      <c r="A1777" s="163">
        <v>1762</v>
      </c>
      <c r="B1777" s="7"/>
      <c r="C1777" s="7"/>
      <c r="D1777" s="120"/>
      <c r="E1777" s="7"/>
      <c r="F1777" s="7"/>
      <c r="G1777" s="219"/>
      <c r="H1777" s="7"/>
      <c r="I1777" s="7"/>
      <c r="J1777" s="9"/>
      <c r="K1777" s="843"/>
    </row>
    <row r="1778" spans="1:11" x14ac:dyDescent="0.2">
      <c r="A1778" s="163">
        <v>1763</v>
      </c>
      <c r="B1778" s="7"/>
      <c r="C1778" s="7"/>
      <c r="D1778" s="120"/>
      <c r="E1778" s="7"/>
      <c r="F1778" s="7"/>
      <c r="G1778" s="219"/>
      <c r="H1778" s="7"/>
      <c r="I1778" s="7"/>
      <c r="J1778" s="9"/>
      <c r="K1778" s="843"/>
    </row>
    <row r="1779" spans="1:11" x14ac:dyDescent="0.2">
      <c r="A1779" s="163">
        <v>1764</v>
      </c>
      <c r="B1779" s="7"/>
      <c r="C1779" s="7"/>
      <c r="D1779" s="120"/>
      <c r="E1779" s="7"/>
      <c r="F1779" s="7"/>
      <c r="G1779" s="219"/>
      <c r="H1779" s="7"/>
      <c r="I1779" s="7"/>
      <c r="J1779" s="9"/>
      <c r="K1779" s="843"/>
    </row>
    <row r="1780" spans="1:11" x14ac:dyDescent="0.2">
      <c r="A1780" s="163">
        <v>1765</v>
      </c>
      <c r="B1780" s="7"/>
      <c r="C1780" s="7"/>
      <c r="D1780" s="120"/>
      <c r="E1780" s="7"/>
      <c r="F1780" s="7"/>
      <c r="G1780" s="219"/>
      <c r="H1780" s="7"/>
      <c r="I1780" s="7"/>
      <c r="J1780" s="9"/>
      <c r="K1780" s="843"/>
    </row>
    <row r="1781" spans="1:11" x14ac:dyDescent="0.2">
      <c r="A1781" s="163">
        <v>1766</v>
      </c>
      <c r="B1781" s="7"/>
      <c r="C1781" s="7"/>
      <c r="D1781" s="120"/>
      <c r="E1781" s="7"/>
      <c r="F1781" s="7"/>
      <c r="G1781" s="219"/>
      <c r="H1781" s="7"/>
      <c r="I1781" s="7"/>
      <c r="J1781" s="9"/>
      <c r="K1781" s="843"/>
    </row>
    <row r="1782" spans="1:11" x14ac:dyDescent="0.2">
      <c r="A1782" s="163">
        <v>1767</v>
      </c>
      <c r="B1782" s="7"/>
      <c r="C1782" s="7"/>
      <c r="D1782" s="120"/>
      <c r="E1782" s="7"/>
      <c r="F1782" s="7"/>
      <c r="G1782" s="219"/>
      <c r="H1782" s="7"/>
      <c r="I1782" s="7"/>
      <c r="J1782" s="9"/>
      <c r="K1782" s="843"/>
    </row>
    <row r="1783" spans="1:11" x14ac:dyDescent="0.2">
      <c r="A1783" s="163">
        <v>1768</v>
      </c>
      <c r="B1783" s="7"/>
      <c r="C1783" s="7"/>
      <c r="D1783" s="120"/>
      <c r="E1783" s="7"/>
      <c r="F1783" s="7"/>
      <c r="G1783" s="219"/>
      <c r="H1783" s="7"/>
      <c r="I1783" s="7"/>
      <c r="J1783" s="9"/>
      <c r="K1783" s="843"/>
    </row>
    <row r="1784" spans="1:11" x14ac:dyDescent="0.2">
      <c r="A1784" s="163">
        <v>1769</v>
      </c>
      <c r="B1784" s="7"/>
      <c r="C1784" s="7"/>
      <c r="D1784" s="120"/>
      <c r="E1784" s="7"/>
      <c r="F1784" s="7"/>
      <c r="G1784" s="219"/>
      <c r="H1784" s="7"/>
      <c r="I1784" s="7"/>
      <c r="J1784" s="9"/>
      <c r="K1784" s="843"/>
    </row>
    <row r="1785" spans="1:11" x14ac:dyDescent="0.2">
      <c r="A1785" s="163">
        <v>1770</v>
      </c>
      <c r="B1785" s="7"/>
      <c r="C1785" s="7"/>
      <c r="D1785" s="120"/>
      <c r="E1785" s="7"/>
      <c r="F1785" s="7"/>
      <c r="G1785" s="219"/>
      <c r="H1785" s="7"/>
      <c r="I1785" s="7"/>
      <c r="J1785" s="9"/>
      <c r="K1785" s="843"/>
    </row>
    <row r="1786" spans="1:11" x14ac:dyDescent="0.2">
      <c r="A1786" s="163">
        <v>1771</v>
      </c>
      <c r="B1786" s="7"/>
      <c r="C1786" s="7"/>
      <c r="D1786" s="120"/>
      <c r="E1786" s="7"/>
      <c r="F1786" s="7"/>
      <c r="G1786" s="219"/>
      <c r="H1786" s="7"/>
      <c r="I1786" s="7"/>
      <c r="J1786" s="9"/>
      <c r="K1786" s="843"/>
    </row>
    <row r="1787" spans="1:11" x14ac:dyDescent="0.2">
      <c r="A1787" s="163">
        <v>1772</v>
      </c>
      <c r="B1787" s="7"/>
      <c r="C1787" s="7"/>
      <c r="D1787" s="120"/>
      <c r="E1787" s="7"/>
      <c r="F1787" s="7"/>
      <c r="G1787" s="219"/>
      <c r="H1787" s="7"/>
      <c r="I1787" s="7"/>
      <c r="J1787" s="9"/>
      <c r="K1787" s="843"/>
    </row>
    <row r="1788" spans="1:11" x14ac:dyDescent="0.2">
      <c r="A1788" s="163">
        <v>1773</v>
      </c>
      <c r="B1788" s="7"/>
      <c r="C1788" s="7"/>
      <c r="D1788" s="120"/>
      <c r="E1788" s="7"/>
      <c r="F1788" s="7"/>
      <c r="G1788" s="219"/>
      <c r="H1788" s="7"/>
      <c r="I1788" s="7"/>
      <c r="J1788" s="9"/>
      <c r="K1788" s="843"/>
    </row>
    <row r="1789" spans="1:11" x14ac:dyDescent="0.2">
      <c r="A1789" s="163">
        <v>1774</v>
      </c>
      <c r="B1789" s="7"/>
      <c r="C1789" s="7"/>
      <c r="D1789" s="120"/>
      <c r="E1789" s="7"/>
      <c r="F1789" s="7"/>
      <c r="G1789" s="219"/>
      <c r="H1789" s="7"/>
      <c r="I1789" s="7"/>
      <c r="J1789" s="9"/>
      <c r="K1789" s="843"/>
    </row>
    <row r="1790" spans="1:11" x14ac:dyDescent="0.2">
      <c r="A1790" s="163">
        <v>1775</v>
      </c>
      <c r="B1790" s="7"/>
      <c r="C1790" s="7"/>
      <c r="D1790" s="120"/>
      <c r="E1790" s="7"/>
      <c r="F1790" s="7"/>
      <c r="G1790" s="219"/>
      <c r="H1790" s="7"/>
      <c r="I1790" s="7"/>
      <c r="J1790" s="9"/>
      <c r="K1790" s="843"/>
    </row>
    <row r="1791" spans="1:11" x14ac:dyDescent="0.2">
      <c r="A1791" s="163">
        <v>1776</v>
      </c>
      <c r="B1791" s="7"/>
      <c r="C1791" s="7"/>
      <c r="D1791" s="120"/>
      <c r="E1791" s="7"/>
      <c r="F1791" s="7"/>
      <c r="G1791" s="219"/>
      <c r="H1791" s="7"/>
      <c r="I1791" s="7"/>
      <c r="J1791" s="9"/>
      <c r="K1791" s="843"/>
    </row>
    <row r="1792" spans="1:11" x14ac:dyDescent="0.2">
      <c r="A1792" s="163">
        <v>1777</v>
      </c>
      <c r="B1792" s="7"/>
      <c r="C1792" s="7"/>
      <c r="D1792" s="120"/>
      <c r="E1792" s="7"/>
      <c r="F1792" s="7"/>
      <c r="G1792" s="219"/>
      <c r="H1792" s="7"/>
      <c r="I1792" s="7"/>
      <c r="J1792" s="9"/>
      <c r="K1792" s="843"/>
    </row>
    <row r="1793" spans="1:11" x14ac:dyDescent="0.2">
      <c r="A1793" s="163">
        <v>1778</v>
      </c>
      <c r="B1793" s="7"/>
      <c r="C1793" s="7"/>
      <c r="D1793" s="120"/>
      <c r="E1793" s="7"/>
      <c r="F1793" s="7"/>
      <c r="G1793" s="219"/>
      <c r="H1793" s="7"/>
      <c r="I1793" s="7"/>
      <c r="J1793" s="9"/>
      <c r="K1793" s="843"/>
    </row>
    <row r="1794" spans="1:11" x14ac:dyDescent="0.2">
      <c r="A1794" s="163">
        <v>1779</v>
      </c>
      <c r="B1794" s="7"/>
      <c r="C1794" s="7"/>
      <c r="D1794" s="120"/>
      <c r="E1794" s="7"/>
      <c r="F1794" s="7"/>
      <c r="G1794" s="219"/>
      <c r="H1794" s="7"/>
      <c r="I1794" s="7"/>
      <c r="J1794" s="9"/>
      <c r="K1794" s="843"/>
    </row>
    <row r="1795" spans="1:11" x14ac:dyDescent="0.2">
      <c r="A1795" s="163">
        <v>1780</v>
      </c>
      <c r="B1795" s="7"/>
      <c r="C1795" s="7"/>
      <c r="D1795" s="120"/>
      <c r="E1795" s="7"/>
      <c r="F1795" s="7"/>
      <c r="G1795" s="219"/>
      <c r="H1795" s="7"/>
      <c r="I1795" s="7"/>
      <c r="J1795" s="9"/>
      <c r="K1795" s="843"/>
    </row>
    <row r="1796" spans="1:11" x14ac:dyDescent="0.2">
      <c r="A1796" s="163">
        <v>1781</v>
      </c>
      <c r="B1796" s="7"/>
      <c r="C1796" s="7"/>
      <c r="D1796" s="120"/>
      <c r="E1796" s="7"/>
      <c r="F1796" s="7"/>
      <c r="G1796" s="219"/>
      <c r="H1796" s="7"/>
      <c r="I1796" s="7"/>
      <c r="J1796" s="9"/>
      <c r="K1796" s="843"/>
    </row>
    <row r="1797" spans="1:11" x14ac:dyDescent="0.2">
      <c r="A1797" s="163">
        <v>1782</v>
      </c>
      <c r="B1797" s="7"/>
      <c r="C1797" s="7"/>
      <c r="D1797" s="120"/>
      <c r="E1797" s="7"/>
      <c r="F1797" s="7"/>
      <c r="G1797" s="219"/>
      <c r="H1797" s="7"/>
      <c r="I1797" s="7"/>
      <c r="J1797" s="9"/>
      <c r="K1797" s="843"/>
    </row>
    <row r="1798" spans="1:11" x14ac:dyDescent="0.2">
      <c r="A1798" s="163">
        <v>1783</v>
      </c>
      <c r="B1798" s="7"/>
      <c r="C1798" s="7"/>
      <c r="D1798" s="120"/>
      <c r="E1798" s="7"/>
      <c r="F1798" s="7"/>
      <c r="G1798" s="219"/>
      <c r="H1798" s="7"/>
      <c r="I1798" s="7"/>
      <c r="J1798" s="9"/>
      <c r="K1798" s="843"/>
    </row>
    <row r="1799" spans="1:11" x14ac:dyDescent="0.2">
      <c r="A1799" s="163">
        <v>1784</v>
      </c>
      <c r="B1799" s="7"/>
      <c r="C1799" s="7"/>
      <c r="D1799" s="120"/>
      <c r="E1799" s="7"/>
      <c r="F1799" s="7"/>
      <c r="G1799" s="219"/>
      <c r="H1799" s="7"/>
      <c r="I1799" s="7"/>
      <c r="J1799" s="9"/>
      <c r="K1799" s="843"/>
    </row>
    <row r="1800" spans="1:11" x14ac:dyDescent="0.2">
      <c r="A1800" s="163">
        <v>1785</v>
      </c>
      <c r="B1800" s="7"/>
      <c r="C1800" s="7"/>
      <c r="D1800" s="120"/>
      <c r="E1800" s="7"/>
      <c r="F1800" s="7"/>
      <c r="G1800" s="219"/>
      <c r="H1800" s="7"/>
      <c r="I1800" s="7"/>
      <c r="J1800" s="9"/>
      <c r="K1800" s="843"/>
    </row>
    <row r="1801" spans="1:11" x14ac:dyDescent="0.2">
      <c r="A1801" s="163">
        <v>1786</v>
      </c>
      <c r="B1801" s="7"/>
      <c r="C1801" s="7"/>
      <c r="D1801" s="120"/>
      <c r="E1801" s="7"/>
      <c r="F1801" s="7"/>
      <c r="G1801" s="219"/>
      <c r="H1801" s="7"/>
      <c r="I1801" s="7"/>
      <c r="J1801" s="9"/>
      <c r="K1801" s="843"/>
    </row>
    <row r="1802" spans="1:11" x14ac:dyDescent="0.2">
      <c r="A1802" s="163">
        <v>1787</v>
      </c>
      <c r="B1802" s="7"/>
      <c r="C1802" s="7"/>
      <c r="D1802" s="120"/>
      <c r="E1802" s="7"/>
      <c r="F1802" s="7"/>
      <c r="G1802" s="219"/>
      <c r="H1802" s="7"/>
      <c r="I1802" s="7"/>
      <c r="J1802" s="9"/>
      <c r="K1802" s="843"/>
    </row>
    <row r="1803" spans="1:11" x14ac:dyDescent="0.2">
      <c r="A1803" s="163">
        <v>1788</v>
      </c>
      <c r="B1803" s="7"/>
      <c r="C1803" s="7"/>
      <c r="D1803" s="120"/>
      <c r="E1803" s="7"/>
      <c r="F1803" s="7"/>
      <c r="G1803" s="219"/>
      <c r="H1803" s="7"/>
      <c r="I1803" s="7"/>
      <c r="J1803" s="9"/>
      <c r="K1803" s="843"/>
    </row>
    <row r="1804" spans="1:11" x14ac:dyDescent="0.2">
      <c r="A1804" s="163">
        <v>1789</v>
      </c>
      <c r="B1804" s="7"/>
      <c r="C1804" s="7"/>
      <c r="D1804" s="120"/>
      <c r="E1804" s="7"/>
      <c r="F1804" s="7"/>
      <c r="G1804" s="219"/>
      <c r="H1804" s="7"/>
      <c r="I1804" s="7"/>
      <c r="J1804" s="9"/>
      <c r="K1804" s="843"/>
    </row>
    <row r="1805" spans="1:11" x14ac:dyDescent="0.2">
      <c r="A1805" s="163">
        <v>1790</v>
      </c>
      <c r="B1805" s="7"/>
      <c r="C1805" s="7"/>
      <c r="D1805" s="120"/>
      <c r="E1805" s="7"/>
      <c r="F1805" s="7"/>
      <c r="G1805" s="219"/>
      <c r="H1805" s="7"/>
      <c r="I1805" s="7"/>
      <c r="J1805" s="9"/>
      <c r="K1805" s="843"/>
    </row>
    <row r="1806" spans="1:11" x14ac:dyDescent="0.2">
      <c r="A1806" s="163">
        <v>1791</v>
      </c>
      <c r="B1806" s="7"/>
      <c r="C1806" s="7"/>
      <c r="D1806" s="120"/>
      <c r="E1806" s="7"/>
      <c r="F1806" s="7"/>
      <c r="G1806" s="219"/>
      <c r="H1806" s="7"/>
      <c r="I1806" s="7"/>
      <c r="J1806" s="9"/>
      <c r="K1806" s="843"/>
    </row>
    <row r="1807" spans="1:11" x14ac:dyDescent="0.2">
      <c r="A1807" s="163">
        <v>1792</v>
      </c>
      <c r="B1807" s="7"/>
      <c r="C1807" s="7"/>
      <c r="D1807" s="120"/>
      <c r="E1807" s="7"/>
      <c r="F1807" s="7"/>
      <c r="G1807" s="219"/>
      <c r="H1807" s="7"/>
      <c r="I1807" s="7"/>
      <c r="J1807" s="9"/>
      <c r="K1807" s="843"/>
    </row>
    <row r="1808" spans="1:11" x14ac:dyDescent="0.2">
      <c r="A1808" s="163">
        <v>1793</v>
      </c>
      <c r="B1808" s="7"/>
      <c r="C1808" s="7"/>
      <c r="D1808" s="120"/>
      <c r="E1808" s="7"/>
      <c r="F1808" s="7"/>
      <c r="G1808" s="219"/>
      <c r="H1808" s="7"/>
      <c r="I1808" s="7"/>
      <c r="J1808" s="9"/>
      <c r="K1808" s="843"/>
    </row>
    <row r="1809" spans="1:11" x14ac:dyDescent="0.2">
      <c r="A1809" s="163">
        <v>1794</v>
      </c>
      <c r="B1809" s="7"/>
      <c r="C1809" s="7"/>
      <c r="D1809" s="120"/>
      <c r="E1809" s="7"/>
      <c r="F1809" s="7"/>
      <c r="G1809" s="219"/>
      <c r="H1809" s="7"/>
      <c r="I1809" s="7"/>
      <c r="J1809" s="9"/>
      <c r="K1809" s="843"/>
    </row>
    <row r="1810" spans="1:11" x14ac:dyDescent="0.2">
      <c r="A1810" s="163">
        <v>1795</v>
      </c>
      <c r="B1810" s="7"/>
      <c r="C1810" s="7"/>
      <c r="D1810" s="120"/>
      <c r="E1810" s="7"/>
      <c r="F1810" s="7"/>
      <c r="G1810" s="219"/>
      <c r="H1810" s="7"/>
      <c r="I1810" s="7"/>
      <c r="J1810" s="9"/>
      <c r="K1810" s="843"/>
    </row>
    <row r="1811" spans="1:11" x14ac:dyDescent="0.2">
      <c r="A1811" s="163">
        <v>1796</v>
      </c>
      <c r="B1811" s="7"/>
      <c r="C1811" s="7"/>
      <c r="D1811" s="120"/>
      <c r="E1811" s="7"/>
      <c r="F1811" s="7"/>
      <c r="G1811" s="219"/>
      <c r="H1811" s="7"/>
      <c r="I1811" s="7"/>
      <c r="J1811" s="9"/>
      <c r="K1811" s="843"/>
    </row>
    <row r="1812" spans="1:11" x14ac:dyDescent="0.2">
      <c r="A1812" s="163">
        <v>1797</v>
      </c>
      <c r="B1812" s="7"/>
      <c r="C1812" s="7"/>
      <c r="D1812" s="120"/>
      <c r="E1812" s="7"/>
      <c r="F1812" s="7"/>
      <c r="G1812" s="219"/>
      <c r="H1812" s="7"/>
      <c r="I1812" s="7"/>
      <c r="J1812" s="9"/>
      <c r="K1812" s="843"/>
    </row>
    <row r="1813" spans="1:11" x14ac:dyDescent="0.2">
      <c r="A1813" s="163">
        <v>1798</v>
      </c>
      <c r="B1813" s="7"/>
      <c r="C1813" s="7"/>
      <c r="D1813" s="120"/>
      <c r="E1813" s="7"/>
      <c r="F1813" s="7"/>
      <c r="G1813" s="219"/>
      <c r="H1813" s="7"/>
      <c r="I1813" s="7"/>
      <c r="J1813" s="9"/>
      <c r="K1813" s="843"/>
    </row>
    <row r="1814" spans="1:11" x14ac:dyDescent="0.2">
      <c r="A1814" s="163">
        <v>1799</v>
      </c>
      <c r="B1814" s="7"/>
      <c r="C1814" s="7"/>
      <c r="D1814" s="120"/>
      <c r="E1814" s="7"/>
      <c r="F1814" s="7"/>
      <c r="G1814" s="219"/>
      <c r="H1814" s="7"/>
      <c r="I1814" s="7"/>
      <c r="J1814" s="9"/>
      <c r="K1814" s="843"/>
    </row>
    <row r="1815" spans="1:11" x14ac:dyDescent="0.2">
      <c r="A1815" s="163">
        <v>1800</v>
      </c>
      <c r="B1815" s="7"/>
      <c r="C1815" s="7"/>
      <c r="D1815" s="120"/>
      <c r="E1815" s="7"/>
      <c r="F1815" s="7"/>
      <c r="G1815" s="219"/>
      <c r="H1815" s="7"/>
      <c r="I1815" s="7"/>
      <c r="J1815" s="9"/>
      <c r="K1815" s="843"/>
    </row>
    <row r="1816" spans="1:11" x14ac:dyDescent="0.2">
      <c r="A1816" s="163">
        <v>1801</v>
      </c>
      <c r="B1816" s="7"/>
      <c r="C1816" s="7"/>
      <c r="D1816" s="120"/>
      <c r="E1816" s="7"/>
      <c r="F1816" s="7"/>
      <c r="G1816" s="219"/>
      <c r="H1816" s="7"/>
      <c r="I1816" s="7"/>
      <c r="J1816" s="9"/>
      <c r="K1816" s="843"/>
    </row>
    <row r="1817" spans="1:11" x14ac:dyDescent="0.2">
      <c r="A1817" s="163">
        <v>1802</v>
      </c>
      <c r="B1817" s="7"/>
      <c r="C1817" s="7"/>
      <c r="D1817" s="120"/>
      <c r="E1817" s="7"/>
      <c r="F1817" s="7"/>
      <c r="G1817" s="219"/>
      <c r="H1817" s="7"/>
      <c r="I1817" s="7"/>
      <c r="J1817" s="9"/>
      <c r="K1817" s="843"/>
    </row>
    <row r="1818" spans="1:11" x14ac:dyDescent="0.2">
      <c r="A1818" s="163">
        <v>1803</v>
      </c>
      <c r="B1818" s="7"/>
      <c r="C1818" s="7"/>
      <c r="D1818" s="120"/>
      <c r="E1818" s="7"/>
      <c r="F1818" s="7"/>
      <c r="G1818" s="219"/>
      <c r="H1818" s="7"/>
      <c r="I1818" s="7"/>
      <c r="J1818" s="9"/>
      <c r="K1818" s="843"/>
    </row>
    <row r="1819" spans="1:11" x14ac:dyDescent="0.2">
      <c r="A1819" s="163">
        <v>1804</v>
      </c>
      <c r="B1819" s="7"/>
      <c r="C1819" s="7"/>
      <c r="D1819" s="120"/>
      <c r="E1819" s="7"/>
      <c r="F1819" s="7"/>
      <c r="G1819" s="219"/>
      <c r="H1819" s="7"/>
      <c r="I1819" s="7"/>
      <c r="J1819" s="9"/>
      <c r="K1819" s="843"/>
    </row>
    <row r="1820" spans="1:11" x14ac:dyDescent="0.2">
      <c r="A1820" s="163">
        <v>1805</v>
      </c>
      <c r="B1820" s="7"/>
      <c r="C1820" s="7"/>
      <c r="D1820" s="120"/>
      <c r="E1820" s="7"/>
      <c r="F1820" s="7"/>
      <c r="G1820" s="219"/>
      <c r="H1820" s="7"/>
      <c r="I1820" s="7"/>
      <c r="J1820" s="9"/>
      <c r="K1820" s="843"/>
    </row>
    <row r="1821" spans="1:11" x14ac:dyDescent="0.2">
      <c r="A1821" s="163">
        <v>1806</v>
      </c>
      <c r="B1821" s="7"/>
      <c r="C1821" s="7"/>
      <c r="D1821" s="120"/>
      <c r="E1821" s="7"/>
      <c r="F1821" s="7"/>
      <c r="G1821" s="219"/>
      <c r="H1821" s="7"/>
      <c r="I1821" s="7"/>
      <c r="J1821" s="9"/>
      <c r="K1821" s="843"/>
    </row>
    <row r="1822" spans="1:11" x14ac:dyDescent="0.2">
      <c r="A1822" s="163">
        <v>1807</v>
      </c>
      <c r="B1822" s="7"/>
      <c r="C1822" s="7"/>
      <c r="D1822" s="120"/>
      <c r="E1822" s="7"/>
      <c r="F1822" s="7"/>
      <c r="G1822" s="219"/>
      <c r="H1822" s="7"/>
      <c r="I1822" s="7"/>
      <c r="J1822" s="9"/>
      <c r="K1822" s="843"/>
    </row>
    <row r="1823" spans="1:11" x14ac:dyDescent="0.2">
      <c r="A1823" s="163">
        <v>1808</v>
      </c>
      <c r="B1823" s="7"/>
      <c r="C1823" s="7"/>
      <c r="D1823" s="120"/>
      <c r="E1823" s="7"/>
      <c r="F1823" s="7"/>
      <c r="G1823" s="219"/>
      <c r="H1823" s="7"/>
      <c r="I1823" s="7"/>
      <c r="J1823" s="9"/>
      <c r="K1823" s="843"/>
    </row>
    <row r="1824" spans="1:11" x14ac:dyDescent="0.2">
      <c r="A1824" s="163">
        <v>1809</v>
      </c>
      <c r="B1824" s="7"/>
      <c r="C1824" s="7"/>
      <c r="D1824" s="120"/>
      <c r="E1824" s="7"/>
      <c r="F1824" s="7"/>
      <c r="G1824" s="219"/>
      <c r="H1824" s="7"/>
      <c r="I1824" s="7"/>
      <c r="J1824" s="9"/>
      <c r="K1824" s="843"/>
    </row>
    <row r="1825" spans="1:11" x14ac:dyDescent="0.2">
      <c r="A1825" s="163">
        <v>1810</v>
      </c>
      <c r="B1825" s="7"/>
      <c r="C1825" s="7"/>
      <c r="D1825" s="120"/>
      <c r="E1825" s="7"/>
      <c r="F1825" s="7"/>
      <c r="G1825" s="219"/>
      <c r="H1825" s="7"/>
      <c r="I1825" s="7"/>
      <c r="J1825" s="9"/>
      <c r="K1825" s="843"/>
    </row>
    <row r="1826" spans="1:11" x14ac:dyDescent="0.2">
      <c r="A1826" s="163">
        <v>1811</v>
      </c>
      <c r="B1826" s="7"/>
      <c r="C1826" s="7"/>
      <c r="D1826" s="120"/>
      <c r="E1826" s="7"/>
      <c r="F1826" s="7"/>
      <c r="G1826" s="219"/>
      <c r="H1826" s="7"/>
      <c r="I1826" s="7"/>
      <c r="J1826" s="9"/>
      <c r="K1826" s="843"/>
    </row>
    <row r="1827" spans="1:11" x14ac:dyDescent="0.2">
      <c r="A1827" s="163">
        <v>1812</v>
      </c>
      <c r="B1827" s="7"/>
      <c r="C1827" s="7"/>
      <c r="D1827" s="120"/>
      <c r="E1827" s="7"/>
      <c r="F1827" s="7"/>
      <c r="G1827" s="219"/>
      <c r="H1827" s="7"/>
      <c r="I1827" s="7"/>
      <c r="J1827" s="9"/>
      <c r="K1827" s="843"/>
    </row>
    <row r="1828" spans="1:11" x14ac:dyDescent="0.2">
      <c r="A1828" s="163">
        <v>1813</v>
      </c>
      <c r="B1828" s="7"/>
      <c r="C1828" s="7"/>
      <c r="D1828" s="120"/>
      <c r="E1828" s="7"/>
      <c r="F1828" s="7"/>
      <c r="G1828" s="219"/>
      <c r="H1828" s="7"/>
      <c r="I1828" s="7"/>
      <c r="J1828" s="9"/>
      <c r="K1828" s="843"/>
    </row>
    <row r="1829" spans="1:11" x14ac:dyDescent="0.2">
      <c r="A1829" s="163">
        <v>1814</v>
      </c>
      <c r="B1829" s="7"/>
      <c r="C1829" s="7"/>
      <c r="D1829" s="120"/>
      <c r="E1829" s="7"/>
      <c r="F1829" s="7"/>
      <c r="G1829" s="219"/>
      <c r="H1829" s="7"/>
      <c r="I1829" s="7"/>
      <c r="J1829" s="9"/>
      <c r="K1829" s="843"/>
    </row>
    <row r="1830" spans="1:11" x14ac:dyDescent="0.2">
      <c r="A1830" s="163">
        <v>1815</v>
      </c>
      <c r="B1830" s="7"/>
      <c r="C1830" s="7"/>
      <c r="D1830" s="120"/>
      <c r="E1830" s="7"/>
      <c r="F1830" s="7"/>
      <c r="G1830" s="219"/>
      <c r="H1830" s="7"/>
      <c r="I1830" s="7"/>
      <c r="J1830" s="9"/>
      <c r="K1830" s="843"/>
    </row>
    <row r="1831" spans="1:11" x14ac:dyDescent="0.2">
      <c r="A1831" s="163">
        <v>1816</v>
      </c>
      <c r="B1831" s="7"/>
      <c r="C1831" s="7"/>
      <c r="D1831" s="120"/>
      <c r="E1831" s="7"/>
      <c r="F1831" s="7"/>
      <c r="G1831" s="219"/>
      <c r="H1831" s="7"/>
      <c r="I1831" s="7"/>
      <c r="J1831" s="9"/>
      <c r="K1831" s="843"/>
    </row>
    <row r="1832" spans="1:11" x14ac:dyDescent="0.2">
      <c r="A1832" s="163">
        <v>1817</v>
      </c>
      <c r="B1832" s="7"/>
      <c r="C1832" s="7"/>
      <c r="D1832" s="120"/>
      <c r="E1832" s="7"/>
      <c r="F1832" s="7"/>
      <c r="G1832" s="219"/>
      <c r="H1832" s="7"/>
      <c r="I1832" s="7"/>
      <c r="J1832" s="9"/>
      <c r="K1832" s="843"/>
    </row>
    <row r="1833" spans="1:11" x14ac:dyDescent="0.2">
      <c r="A1833" s="163">
        <v>1818</v>
      </c>
      <c r="B1833" s="7"/>
      <c r="C1833" s="7"/>
      <c r="D1833" s="120"/>
      <c r="E1833" s="7"/>
      <c r="F1833" s="7"/>
      <c r="G1833" s="219"/>
      <c r="H1833" s="7"/>
      <c r="I1833" s="7"/>
      <c r="J1833" s="9"/>
      <c r="K1833" s="843"/>
    </row>
    <row r="1834" spans="1:11" x14ac:dyDescent="0.2">
      <c r="A1834" s="163">
        <v>1819</v>
      </c>
      <c r="B1834" s="7"/>
      <c r="C1834" s="7"/>
      <c r="D1834" s="120"/>
      <c r="E1834" s="7"/>
      <c r="F1834" s="7"/>
      <c r="G1834" s="219"/>
      <c r="H1834" s="7"/>
      <c r="I1834" s="7"/>
      <c r="J1834" s="9"/>
      <c r="K1834" s="843"/>
    </row>
    <row r="1835" spans="1:11" x14ac:dyDescent="0.2">
      <c r="A1835" s="163">
        <v>1820</v>
      </c>
      <c r="B1835" s="7"/>
      <c r="C1835" s="7"/>
      <c r="D1835" s="120"/>
      <c r="E1835" s="7"/>
      <c r="F1835" s="7"/>
      <c r="G1835" s="219"/>
      <c r="H1835" s="7"/>
      <c r="I1835" s="7"/>
      <c r="J1835" s="9"/>
      <c r="K1835" s="843"/>
    </row>
    <row r="1836" spans="1:11" x14ac:dyDescent="0.2">
      <c r="A1836" s="163">
        <v>1821</v>
      </c>
      <c r="B1836" s="7"/>
      <c r="C1836" s="7"/>
      <c r="D1836" s="120"/>
      <c r="E1836" s="7"/>
      <c r="F1836" s="7"/>
      <c r="G1836" s="219"/>
      <c r="H1836" s="7"/>
      <c r="I1836" s="7"/>
      <c r="J1836" s="9"/>
      <c r="K1836" s="843"/>
    </row>
    <row r="1837" spans="1:11" x14ac:dyDescent="0.2">
      <c r="A1837" s="163">
        <v>1822</v>
      </c>
      <c r="B1837" s="7"/>
      <c r="C1837" s="7"/>
      <c r="D1837" s="120"/>
      <c r="E1837" s="7"/>
      <c r="F1837" s="7"/>
      <c r="G1837" s="219"/>
      <c r="H1837" s="7"/>
      <c r="I1837" s="7"/>
      <c r="J1837" s="9"/>
      <c r="K1837" s="843"/>
    </row>
    <row r="1838" spans="1:11" x14ac:dyDescent="0.2">
      <c r="A1838" s="163">
        <v>1823</v>
      </c>
      <c r="B1838" s="7"/>
      <c r="C1838" s="7"/>
      <c r="D1838" s="120"/>
      <c r="E1838" s="7"/>
      <c r="F1838" s="7"/>
      <c r="G1838" s="219"/>
      <c r="H1838" s="7"/>
      <c r="I1838" s="7"/>
      <c r="J1838" s="9"/>
      <c r="K1838" s="843"/>
    </row>
    <row r="1839" spans="1:11" x14ac:dyDescent="0.2">
      <c r="A1839" s="163">
        <v>1824</v>
      </c>
      <c r="B1839" s="7"/>
      <c r="C1839" s="7"/>
      <c r="D1839" s="120"/>
      <c r="E1839" s="7"/>
      <c r="F1839" s="7"/>
      <c r="G1839" s="219"/>
      <c r="H1839" s="7"/>
      <c r="I1839" s="7"/>
      <c r="J1839" s="9"/>
      <c r="K1839" s="843"/>
    </row>
    <row r="1840" spans="1:11" x14ac:dyDescent="0.2">
      <c r="A1840" s="163">
        <v>1825</v>
      </c>
      <c r="B1840" s="7"/>
      <c r="C1840" s="7"/>
      <c r="D1840" s="120"/>
      <c r="E1840" s="7"/>
      <c r="F1840" s="7"/>
      <c r="G1840" s="219"/>
      <c r="H1840" s="7"/>
      <c r="I1840" s="7"/>
      <c r="J1840" s="9"/>
      <c r="K1840" s="843"/>
    </row>
    <row r="1841" spans="1:11" x14ac:dyDescent="0.2">
      <c r="A1841" s="163">
        <v>1826</v>
      </c>
      <c r="B1841" s="7"/>
      <c r="C1841" s="7"/>
      <c r="D1841" s="120"/>
      <c r="E1841" s="7"/>
      <c r="F1841" s="7"/>
      <c r="G1841" s="219"/>
      <c r="H1841" s="7"/>
      <c r="I1841" s="7"/>
      <c r="J1841" s="9"/>
      <c r="K1841" s="843"/>
    </row>
    <row r="1842" spans="1:11" x14ac:dyDescent="0.2">
      <c r="A1842" s="163">
        <v>1827</v>
      </c>
      <c r="B1842" s="7"/>
      <c r="C1842" s="7"/>
      <c r="D1842" s="120"/>
      <c r="E1842" s="7"/>
      <c r="F1842" s="7"/>
      <c r="G1842" s="219"/>
      <c r="H1842" s="7"/>
      <c r="I1842" s="7"/>
      <c r="J1842" s="9"/>
      <c r="K1842" s="843"/>
    </row>
    <row r="1843" spans="1:11" x14ac:dyDescent="0.2">
      <c r="A1843" s="163">
        <v>1828</v>
      </c>
      <c r="B1843" s="7"/>
      <c r="C1843" s="7"/>
      <c r="D1843" s="120"/>
      <c r="E1843" s="7"/>
      <c r="F1843" s="7"/>
      <c r="G1843" s="219"/>
      <c r="H1843" s="7"/>
      <c r="I1843" s="7"/>
      <c r="J1843" s="9"/>
      <c r="K1843" s="843"/>
    </row>
    <row r="1844" spans="1:11" x14ac:dyDescent="0.2">
      <c r="A1844" s="163">
        <v>1829</v>
      </c>
      <c r="B1844" s="7"/>
      <c r="C1844" s="7"/>
      <c r="D1844" s="120"/>
      <c r="E1844" s="7"/>
      <c r="F1844" s="7"/>
      <c r="G1844" s="219"/>
      <c r="H1844" s="7"/>
      <c r="I1844" s="7"/>
      <c r="J1844" s="9"/>
      <c r="K1844" s="843"/>
    </row>
    <row r="1845" spans="1:11" x14ac:dyDescent="0.2">
      <c r="A1845" s="163">
        <v>1830</v>
      </c>
      <c r="B1845" s="7"/>
      <c r="C1845" s="7"/>
      <c r="D1845" s="120"/>
      <c r="E1845" s="7"/>
      <c r="F1845" s="7"/>
      <c r="G1845" s="219"/>
      <c r="H1845" s="7"/>
      <c r="I1845" s="7"/>
      <c r="J1845" s="9"/>
      <c r="K1845" s="843"/>
    </row>
    <row r="1846" spans="1:11" x14ac:dyDescent="0.2">
      <c r="A1846" s="163">
        <v>1831</v>
      </c>
      <c r="B1846" s="7"/>
      <c r="C1846" s="7"/>
      <c r="D1846" s="120"/>
      <c r="E1846" s="7"/>
      <c r="F1846" s="7"/>
      <c r="G1846" s="219"/>
      <c r="H1846" s="7"/>
      <c r="I1846" s="7"/>
      <c r="J1846" s="9"/>
      <c r="K1846" s="843"/>
    </row>
    <row r="1847" spans="1:11" x14ac:dyDescent="0.2">
      <c r="A1847" s="163">
        <v>1832</v>
      </c>
      <c r="B1847" s="7"/>
      <c r="C1847" s="7"/>
      <c r="D1847" s="120"/>
      <c r="E1847" s="7"/>
      <c r="F1847" s="7"/>
      <c r="G1847" s="219"/>
      <c r="H1847" s="7"/>
      <c r="I1847" s="7"/>
      <c r="J1847" s="9"/>
      <c r="K1847" s="843"/>
    </row>
    <row r="1848" spans="1:11" x14ac:dyDescent="0.2">
      <c r="A1848" s="163">
        <v>1833</v>
      </c>
      <c r="B1848" s="7"/>
      <c r="C1848" s="7"/>
      <c r="D1848" s="120"/>
      <c r="E1848" s="7"/>
      <c r="F1848" s="7"/>
      <c r="G1848" s="219"/>
      <c r="H1848" s="7"/>
      <c r="I1848" s="7"/>
      <c r="J1848" s="9"/>
      <c r="K1848" s="843"/>
    </row>
    <row r="1849" spans="1:11" x14ac:dyDescent="0.2">
      <c r="A1849" s="163">
        <v>1834</v>
      </c>
      <c r="B1849" s="7"/>
      <c r="C1849" s="7"/>
      <c r="D1849" s="120"/>
      <c r="E1849" s="7"/>
      <c r="F1849" s="7"/>
      <c r="G1849" s="219"/>
      <c r="H1849" s="7"/>
      <c r="I1849" s="7"/>
      <c r="J1849" s="9"/>
      <c r="K1849" s="843"/>
    </row>
    <row r="1850" spans="1:11" x14ac:dyDescent="0.2">
      <c r="A1850" s="163">
        <v>1835</v>
      </c>
      <c r="B1850" s="7"/>
      <c r="C1850" s="7"/>
      <c r="D1850" s="120"/>
      <c r="E1850" s="7"/>
      <c r="F1850" s="7"/>
      <c r="G1850" s="219"/>
      <c r="H1850" s="7"/>
      <c r="I1850" s="7"/>
      <c r="J1850" s="9"/>
      <c r="K1850" s="843"/>
    </row>
    <row r="1851" spans="1:11" x14ac:dyDescent="0.2">
      <c r="A1851" s="163">
        <v>1836</v>
      </c>
      <c r="B1851" s="7"/>
      <c r="C1851" s="7"/>
      <c r="D1851" s="120"/>
      <c r="E1851" s="7"/>
      <c r="F1851" s="7"/>
      <c r="G1851" s="219"/>
      <c r="H1851" s="7"/>
      <c r="I1851" s="7"/>
      <c r="J1851" s="9"/>
      <c r="K1851" s="843"/>
    </row>
    <row r="1852" spans="1:11" x14ac:dyDescent="0.2">
      <c r="A1852" s="163">
        <v>1837</v>
      </c>
      <c r="B1852" s="7"/>
      <c r="C1852" s="7"/>
      <c r="D1852" s="120"/>
      <c r="E1852" s="7"/>
      <c r="F1852" s="7"/>
      <c r="G1852" s="219"/>
      <c r="H1852" s="7"/>
      <c r="I1852" s="7"/>
      <c r="J1852" s="9"/>
      <c r="K1852" s="843"/>
    </row>
    <row r="1853" spans="1:11" x14ac:dyDescent="0.2">
      <c r="A1853" s="163">
        <v>1838</v>
      </c>
      <c r="B1853" s="7"/>
      <c r="C1853" s="7"/>
      <c r="D1853" s="120"/>
      <c r="E1853" s="7"/>
      <c r="F1853" s="7"/>
      <c r="G1853" s="219"/>
      <c r="H1853" s="7"/>
      <c r="I1853" s="7"/>
      <c r="J1853" s="9"/>
      <c r="K1853" s="843"/>
    </row>
    <row r="1854" spans="1:11" x14ac:dyDescent="0.2">
      <c r="A1854" s="163">
        <v>1839</v>
      </c>
      <c r="B1854" s="7"/>
      <c r="C1854" s="7"/>
      <c r="D1854" s="120"/>
      <c r="E1854" s="7"/>
      <c r="F1854" s="7"/>
      <c r="G1854" s="219"/>
      <c r="H1854" s="7"/>
      <c r="I1854" s="7"/>
      <c r="J1854" s="9"/>
      <c r="K1854" s="843"/>
    </row>
    <row r="1855" spans="1:11" x14ac:dyDescent="0.2">
      <c r="A1855" s="163">
        <v>1840</v>
      </c>
      <c r="B1855" s="7"/>
      <c r="C1855" s="7"/>
      <c r="D1855" s="120"/>
      <c r="E1855" s="7"/>
      <c r="F1855" s="7"/>
      <c r="G1855" s="219"/>
      <c r="H1855" s="7"/>
      <c r="I1855" s="7"/>
      <c r="J1855" s="9"/>
      <c r="K1855" s="843"/>
    </row>
    <row r="1856" spans="1:11" x14ac:dyDescent="0.2">
      <c r="A1856" s="163">
        <v>1841</v>
      </c>
      <c r="B1856" s="7"/>
      <c r="C1856" s="7"/>
      <c r="D1856" s="120"/>
      <c r="E1856" s="7"/>
      <c r="F1856" s="7"/>
      <c r="G1856" s="219"/>
      <c r="H1856" s="7"/>
      <c r="I1856" s="7"/>
      <c r="J1856" s="9"/>
      <c r="K1856" s="843"/>
    </row>
    <row r="1857" spans="1:11" x14ac:dyDescent="0.2">
      <c r="A1857" s="163">
        <v>1842</v>
      </c>
      <c r="B1857" s="7"/>
      <c r="C1857" s="7"/>
      <c r="D1857" s="120"/>
      <c r="E1857" s="7"/>
      <c r="F1857" s="7"/>
      <c r="G1857" s="219"/>
      <c r="H1857" s="7"/>
      <c r="I1857" s="7"/>
      <c r="J1857" s="9"/>
      <c r="K1857" s="843"/>
    </row>
    <row r="1858" spans="1:11" x14ac:dyDescent="0.2">
      <c r="A1858" s="163">
        <v>1843</v>
      </c>
      <c r="B1858" s="7"/>
      <c r="C1858" s="7"/>
      <c r="D1858" s="120"/>
      <c r="E1858" s="7"/>
      <c r="F1858" s="7"/>
      <c r="G1858" s="219"/>
      <c r="H1858" s="7"/>
      <c r="I1858" s="7"/>
      <c r="J1858" s="9"/>
      <c r="K1858" s="843"/>
    </row>
    <row r="1859" spans="1:11" x14ac:dyDescent="0.2">
      <c r="A1859" s="163">
        <v>1844</v>
      </c>
      <c r="B1859" s="7"/>
      <c r="C1859" s="7"/>
      <c r="D1859" s="120"/>
      <c r="E1859" s="7"/>
      <c r="F1859" s="7"/>
      <c r="G1859" s="219"/>
      <c r="H1859" s="7"/>
      <c r="I1859" s="7"/>
      <c r="J1859" s="9"/>
      <c r="K1859" s="843"/>
    </row>
    <row r="1860" spans="1:11" x14ac:dyDescent="0.2">
      <c r="A1860" s="163">
        <v>1845</v>
      </c>
      <c r="B1860" s="7"/>
      <c r="C1860" s="7"/>
      <c r="D1860" s="120"/>
      <c r="E1860" s="7"/>
      <c r="F1860" s="7"/>
      <c r="G1860" s="219"/>
      <c r="H1860" s="7"/>
      <c r="I1860" s="7"/>
      <c r="J1860" s="9"/>
      <c r="K1860" s="843"/>
    </row>
    <row r="1861" spans="1:11" x14ac:dyDescent="0.2">
      <c r="A1861" s="163">
        <v>1846</v>
      </c>
      <c r="B1861" s="7"/>
      <c r="C1861" s="7"/>
      <c r="D1861" s="120"/>
      <c r="E1861" s="7"/>
      <c r="F1861" s="7"/>
      <c r="G1861" s="219"/>
      <c r="H1861" s="7"/>
      <c r="I1861" s="7"/>
      <c r="J1861" s="9"/>
      <c r="K1861" s="843"/>
    </row>
    <row r="1862" spans="1:11" x14ac:dyDescent="0.2">
      <c r="A1862" s="163">
        <v>1847</v>
      </c>
      <c r="B1862" s="7"/>
      <c r="C1862" s="7"/>
      <c r="D1862" s="120"/>
      <c r="E1862" s="7"/>
      <c r="F1862" s="7"/>
      <c r="G1862" s="219"/>
      <c r="H1862" s="7"/>
      <c r="I1862" s="7"/>
      <c r="J1862" s="9"/>
      <c r="K1862" s="843"/>
    </row>
    <row r="1863" spans="1:11" x14ac:dyDescent="0.2">
      <c r="A1863" s="163">
        <v>1848</v>
      </c>
      <c r="B1863" s="7"/>
      <c r="C1863" s="7"/>
      <c r="D1863" s="120"/>
      <c r="E1863" s="7"/>
      <c r="F1863" s="7"/>
      <c r="G1863" s="219"/>
      <c r="H1863" s="7"/>
      <c r="I1863" s="7"/>
      <c r="J1863" s="9"/>
      <c r="K1863" s="843"/>
    </row>
    <row r="1864" spans="1:11" x14ac:dyDescent="0.2">
      <c r="A1864" s="163">
        <v>1849</v>
      </c>
      <c r="B1864" s="7"/>
      <c r="C1864" s="7"/>
      <c r="D1864" s="120"/>
      <c r="E1864" s="7"/>
      <c r="F1864" s="7"/>
      <c r="G1864" s="219"/>
      <c r="H1864" s="7"/>
      <c r="I1864" s="7"/>
      <c r="J1864" s="9"/>
      <c r="K1864" s="843"/>
    </row>
    <row r="1865" spans="1:11" x14ac:dyDescent="0.2">
      <c r="A1865" s="163">
        <v>1850</v>
      </c>
      <c r="B1865" s="7"/>
      <c r="C1865" s="7"/>
      <c r="D1865" s="120"/>
      <c r="E1865" s="7"/>
      <c r="F1865" s="7"/>
      <c r="G1865" s="219"/>
      <c r="H1865" s="7"/>
      <c r="I1865" s="7"/>
      <c r="J1865" s="9"/>
      <c r="K1865" s="843"/>
    </row>
    <row r="1866" spans="1:11" x14ac:dyDescent="0.2">
      <c r="A1866" s="163">
        <v>1851</v>
      </c>
      <c r="B1866" s="7"/>
      <c r="C1866" s="7"/>
      <c r="D1866" s="120"/>
      <c r="E1866" s="7"/>
      <c r="F1866" s="7"/>
      <c r="G1866" s="219"/>
      <c r="H1866" s="7"/>
      <c r="I1866" s="7"/>
      <c r="J1866" s="9"/>
      <c r="K1866" s="843"/>
    </row>
    <row r="1867" spans="1:11" x14ac:dyDescent="0.2">
      <c r="A1867" s="163">
        <v>1852</v>
      </c>
      <c r="B1867" s="7"/>
      <c r="C1867" s="7"/>
      <c r="D1867" s="120"/>
      <c r="E1867" s="7"/>
      <c r="F1867" s="7"/>
      <c r="G1867" s="219"/>
      <c r="H1867" s="7"/>
      <c r="I1867" s="7"/>
      <c r="J1867" s="9"/>
      <c r="K1867" s="843"/>
    </row>
    <row r="1868" spans="1:11" x14ac:dyDescent="0.2">
      <c r="A1868" s="163">
        <v>1853</v>
      </c>
      <c r="B1868" s="7"/>
      <c r="C1868" s="7"/>
      <c r="D1868" s="120"/>
      <c r="E1868" s="7"/>
      <c r="F1868" s="7"/>
      <c r="G1868" s="219"/>
      <c r="H1868" s="7"/>
      <c r="I1868" s="7"/>
      <c r="J1868" s="9"/>
      <c r="K1868" s="843"/>
    </row>
    <row r="1869" spans="1:11" x14ac:dyDescent="0.2">
      <c r="A1869" s="163">
        <v>1854</v>
      </c>
      <c r="B1869" s="7"/>
      <c r="C1869" s="7"/>
      <c r="D1869" s="120"/>
      <c r="E1869" s="7"/>
      <c r="F1869" s="7"/>
      <c r="G1869" s="219"/>
      <c r="H1869" s="7"/>
      <c r="I1869" s="7"/>
      <c r="J1869" s="9"/>
      <c r="K1869" s="843"/>
    </row>
    <row r="1870" spans="1:11" x14ac:dyDescent="0.2">
      <c r="A1870" s="163">
        <v>1855</v>
      </c>
      <c r="B1870" s="7"/>
      <c r="C1870" s="7"/>
      <c r="D1870" s="120"/>
      <c r="E1870" s="7"/>
      <c r="F1870" s="7"/>
      <c r="G1870" s="219"/>
      <c r="H1870" s="7"/>
      <c r="I1870" s="7"/>
      <c r="J1870" s="9"/>
      <c r="K1870" s="843"/>
    </row>
    <row r="1871" spans="1:11" x14ac:dyDescent="0.2">
      <c r="A1871" s="163">
        <v>1856</v>
      </c>
      <c r="B1871" s="7"/>
      <c r="C1871" s="7"/>
      <c r="D1871" s="120"/>
      <c r="E1871" s="7"/>
      <c r="F1871" s="7"/>
      <c r="G1871" s="219"/>
      <c r="H1871" s="7"/>
      <c r="I1871" s="7"/>
      <c r="J1871" s="9"/>
      <c r="K1871" s="843"/>
    </row>
    <row r="1872" spans="1:11" x14ac:dyDescent="0.2">
      <c r="A1872" s="163">
        <v>1857</v>
      </c>
      <c r="B1872" s="7"/>
      <c r="C1872" s="7"/>
      <c r="D1872" s="120"/>
      <c r="E1872" s="7"/>
      <c r="F1872" s="7"/>
      <c r="G1872" s="219"/>
      <c r="H1872" s="7"/>
      <c r="I1872" s="7"/>
      <c r="J1872" s="9"/>
      <c r="K1872" s="843"/>
    </row>
    <row r="1873" spans="1:11" x14ac:dyDescent="0.2">
      <c r="A1873" s="163">
        <v>1858</v>
      </c>
      <c r="B1873" s="7"/>
      <c r="C1873" s="7"/>
      <c r="D1873" s="120"/>
      <c r="E1873" s="7"/>
      <c r="F1873" s="7"/>
      <c r="G1873" s="219"/>
      <c r="H1873" s="7"/>
      <c r="I1873" s="7"/>
      <c r="J1873" s="9"/>
      <c r="K1873" s="843"/>
    </row>
    <row r="1874" spans="1:11" x14ac:dyDescent="0.2">
      <c r="A1874" s="163">
        <v>1859</v>
      </c>
      <c r="B1874" s="7"/>
      <c r="C1874" s="7"/>
      <c r="D1874" s="120"/>
      <c r="E1874" s="7"/>
      <c r="F1874" s="7"/>
      <c r="G1874" s="219"/>
      <c r="H1874" s="7"/>
      <c r="I1874" s="7"/>
      <c r="J1874" s="9"/>
      <c r="K1874" s="843"/>
    </row>
    <row r="1875" spans="1:11" x14ac:dyDescent="0.2">
      <c r="A1875" s="163">
        <v>1860</v>
      </c>
      <c r="B1875" s="7"/>
      <c r="C1875" s="7"/>
      <c r="D1875" s="120"/>
      <c r="E1875" s="7"/>
      <c r="F1875" s="7"/>
      <c r="G1875" s="219"/>
      <c r="H1875" s="7"/>
      <c r="I1875" s="7"/>
      <c r="J1875" s="9"/>
      <c r="K1875" s="843"/>
    </row>
    <row r="1876" spans="1:11" x14ac:dyDescent="0.2">
      <c r="A1876" s="163">
        <v>1861</v>
      </c>
      <c r="B1876" s="7"/>
      <c r="C1876" s="7"/>
      <c r="D1876" s="120"/>
      <c r="E1876" s="7"/>
      <c r="F1876" s="7"/>
      <c r="G1876" s="219"/>
      <c r="H1876" s="7"/>
      <c r="I1876" s="7"/>
      <c r="J1876" s="9"/>
      <c r="K1876" s="843"/>
    </row>
    <row r="1877" spans="1:11" x14ac:dyDescent="0.2">
      <c r="A1877" s="163">
        <v>1862</v>
      </c>
      <c r="B1877" s="7"/>
      <c r="C1877" s="7"/>
      <c r="D1877" s="120"/>
      <c r="E1877" s="7"/>
      <c r="F1877" s="7"/>
      <c r="G1877" s="219"/>
      <c r="H1877" s="7"/>
      <c r="I1877" s="7"/>
      <c r="J1877" s="9"/>
      <c r="K1877" s="843"/>
    </row>
    <row r="1878" spans="1:11" x14ac:dyDescent="0.2">
      <c r="A1878" s="163">
        <v>1863</v>
      </c>
      <c r="B1878" s="7"/>
      <c r="C1878" s="7"/>
      <c r="D1878" s="120"/>
      <c r="E1878" s="7"/>
      <c r="F1878" s="7"/>
      <c r="G1878" s="219"/>
      <c r="H1878" s="7"/>
      <c r="I1878" s="7"/>
      <c r="J1878" s="9"/>
      <c r="K1878" s="843"/>
    </row>
    <row r="1879" spans="1:11" x14ac:dyDescent="0.2">
      <c r="A1879" s="163">
        <v>1864</v>
      </c>
      <c r="B1879" s="7"/>
      <c r="C1879" s="7"/>
      <c r="D1879" s="120"/>
      <c r="E1879" s="7"/>
      <c r="F1879" s="7"/>
      <c r="G1879" s="219"/>
      <c r="H1879" s="7"/>
      <c r="I1879" s="7"/>
      <c r="J1879" s="9"/>
      <c r="K1879" s="843"/>
    </row>
    <row r="1880" spans="1:11" x14ac:dyDescent="0.2">
      <c r="A1880" s="163">
        <v>1865</v>
      </c>
      <c r="B1880" s="7"/>
      <c r="C1880" s="7"/>
      <c r="D1880" s="120"/>
      <c r="E1880" s="7"/>
      <c r="F1880" s="7"/>
      <c r="G1880" s="219"/>
      <c r="H1880" s="7"/>
      <c r="I1880" s="7"/>
      <c r="J1880" s="9"/>
      <c r="K1880" s="843"/>
    </row>
    <row r="1881" spans="1:11" x14ac:dyDescent="0.2">
      <c r="A1881" s="163">
        <v>1866</v>
      </c>
      <c r="B1881" s="7"/>
      <c r="C1881" s="7"/>
      <c r="D1881" s="120"/>
      <c r="E1881" s="7"/>
      <c r="F1881" s="7"/>
      <c r="G1881" s="219"/>
      <c r="H1881" s="7"/>
      <c r="I1881" s="7"/>
      <c r="J1881" s="9"/>
      <c r="K1881" s="843"/>
    </row>
    <row r="1882" spans="1:11" x14ac:dyDescent="0.2">
      <c r="A1882" s="163">
        <v>1867</v>
      </c>
      <c r="B1882" s="7"/>
      <c r="C1882" s="7"/>
      <c r="D1882" s="120"/>
      <c r="E1882" s="7"/>
      <c r="F1882" s="7"/>
      <c r="G1882" s="219"/>
      <c r="H1882" s="7"/>
      <c r="I1882" s="7"/>
      <c r="J1882" s="9"/>
      <c r="K1882" s="843"/>
    </row>
    <row r="1883" spans="1:11" x14ac:dyDescent="0.2">
      <c r="A1883" s="163">
        <v>1868</v>
      </c>
      <c r="B1883" s="7"/>
      <c r="C1883" s="7"/>
      <c r="D1883" s="120"/>
      <c r="E1883" s="7"/>
      <c r="F1883" s="7"/>
      <c r="G1883" s="219"/>
      <c r="H1883" s="7"/>
      <c r="I1883" s="7"/>
      <c r="J1883" s="9"/>
      <c r="K1883" s="843"/>
    </row>
    <row r="1884" spans="1:11" x14ac:dyDescent="0.2">
      <c r="A1884" s="163">
        <v>1869</v>
      </c>
      <c r="B1884" s="7"/>
      <c r="C1884" s="7"/>
      <c r="D1884" s="120"/>
      <c r="E1884" s="7"/>
      <c r="F1884" s="7"/>
      <c r="G1884" s="219"/>
      <c r="H1884" s="7"/>
      <c r="I1884" s="7"/>
      <c r="J1884" s="9"/>
      <c r="K1884" s="843"/>
    </row>
    <row r="1885" spans="1:11" x14ac:dyDescent="0.2">
      <c r="A1885" s="163">
        <v>1870</v>
      </c>
      <c r="B1885" s="7"/>
      <c r="C1885" s="7"/>
      <c r="D1885" s="120"/>
      <c r="E1885" s="7"/>
      <c r="F1885" s="7"/>
      <c r="G1885" s="219"/>
      <c r="H1885" s="7"/>
      <c r="I1885" s="7"/>
      <c r="J1885" s="9"/>
      <c r="K1885" s="843"/>
    </row>
    <row r="1886" spans="1:11" x14ac:dyDescent="0.2">
      <c r="A1886" s="163">
        <v>1871</v>
      </c>
      <c r="B1886" s="7"/>
      <c r="C1886" s="7"/>
      <c r="D1886" s="120"/>
      <c r="E1886" s="7"/>
      <c r="F1886" s="7"/>
      <c r="G1886" s="219"/>
      <c r="H1886" s="7"/>
      <c r="I1886" s="7"/>
      <c r="J1886" s="9"/>
      <c r="K1886" s="843"/>
    </row>
    <row r="1887" spans="1:11" x14ac:dyDescent="0.2">
      <c r="A1887" s="163">
        <v>1872</v>
      </c>
      <c r="B1887" s="7"/>
      <c r="C1887" s="7"/>
      <c r="D1887" s="120"/>
      <c r="E1887" s="7"/>
      <c r="F1887" s="7"/>
      <c r="G1887" s="219"/>
      <c r="H1887" s="7"/>
      <c r="I1887" s="7"/>
      <c r="J1887" s="9"/>
      <c r="K1887" s="843"/>
    </row>
    <row r="1888" spans="1:11" x14ac:dyDescent="0.2">
      <c r="A1888" s="163">
        <v>1873</v>
      </c>
      <c r="B1888" s="7"/>
      <c r="C1888" s="7"/>
      <c r="D1888" s="120"/>
      <c r="E1888" s="7"/>
      <c r="F1888" s="7"/>
      <c r="G1888" s="219"/>
      <c r="H1888" s="7"/>
      <c r="I1888" s="7"/>
      <c r="J1888" s="9"/>
      <c r="K1888" s="843"/>
    </row>
    <row r="1889" spans="1:11" x14ac:dyDescent="0.2">
      <c r="A1889" s="163">
        <v>1874</v>
      </c>
      <c r="B1889" s="7"/>
      <c r="C1889" s="7"/>
      <c r="D1889" s="120"/>
      <c r="E1889" s="7"/>
      <c r="F1889" s="7"/>
      <c r="G1889" s="219"/>
      <c r="H1889" s="7"/>
      <c r="I1889" s="7"/>
      <c r="J1889" s="9"/>
      <c r="K1889" s="843"/>
    </row>
    <row r="1890" spans="1:11" x14ac:dyDescent="0.2">
      <c r="A1890" s="163">
        <v>1875</v>
      </c>
      <c r="B1890" s="7"/>
      <c r="C1890" s="7"/>
      <c r="D1890" s="120"/>
      <c r="E1890" s="7"/>
      <c r="F1890" s="7"/>
      <c r="G1890" s="219"/>
      <c r="H1890" s="7"/>
      <c r="I1890" s="7"/>
      <c r="J1890" s="9"/>
      <c r="K1890" s="843"/>
    </row>
    <row r="1891" spans="1:11" x14ac:dyDescent="0.2">
      <c r="A1891" s="163">
        <v>1876</v>
      </c>
      <c r="B1891" s="7"/>
      <c r="C1891" s="7"/>
      <c r="D1891" s="120"/>
      <c r="E1891" s="7"/>
      <c r="F1891" s="7"/>
      <c r="G1891" s="219"/>
      <c r="H1891" s="7"/>
      <c r="I1891" s="7"/>
      <c r="J1891" s="9"/>
      <c r="K1891" s="843"/>
    </row>
    <row r="1892" spans="1:11" x14ac:dyDescent="0.2">
      <c r="A1892" s="163">
        <v>1877</v>
      </c>
      <c r="B1892" s="7"/>
      <c r="C1892" s="7"/>
      <c r="D1892" s="120"/>
      <c r="E1892" s="7"/>
      <c r="F1892" s="7"/>
      <c r="G1892" s="219"/>
      <c r="H1892" s="7"/>
      <c r="I1892" s="7"/>
      <c r="J1892" s="9"/>
      <c r="K1892" s="843"/>
    </row>
    <row r="1893" spans="1:11" x14ac:dyDescent="0.2">
      <c r="A1893" s="163">
        <v>1878</v>
      </c>
      <c r="B1893" s="7"/>
      <c r="C1893" s="7"/>
      <c r="D1893" s="120"/>
      <c r="E1893" s="7"/>
      <c r="F1893" s="7"/>
      <c r="G1893" s="219"/>
      <c r="H1893" s="7"/>
      <c r="I1893" s="7"/>
      <c r="J1893" s="9"/>
      <c r="K1893" s="843"/>
    </row>
    <row r="1894" spans="1:11" x14ac:dyDescent="0.2">
      <c r="A1894" s="163">
        <v>1879</v>
      </c>
      <c r="B1894" s="7"/>
      <c r="C1894" s="7"/>
      <c r="D1894" s="120"/>
      <c r="E1894" s="7"/>
      <c r="F1894" s="7"/>
      <c r="G1894" s="219"/>
      <c r="H1894" s="7"/>
      <c r="I1894" s="7"/>
      <c r="J1894" s="9"/>
      <c r="K1894" s="843"/>
    </row>
    <row r="1895" spans="1:11" x14ac:dyDescent="0.2">
      <c r="A1895" s="163">
        <v>1880</v>
      </c>
      <c r="B1895" s="7"/>
      <c r="C1895" s="7"/>
      <c r="D1895" s="120"/>
      <c r="E1895" s="7"/>
      <c r="F1895" s="7"/>
      <c r="G1895" s="219"/>
      <c r="H1895" s="7"/>
      <c r="I1895" s="7"/>
      <c r="J1895" s="9"/>
      <c r="K1895" s="843"/>
    </row>
    <row r="1896" spans="1:11" x14ac:dyDescent="0.2">
      <c r="A1896" s="163">
        <v>1881</v>
      </c>
      <c r="B1896" s="7"/>
      <c r="C1896" s="7"/>
      <c r="D1896" s="120"/>
      <c r="E1896" s="7"/>
      <c r="F1896" s="7"/>
      <c r="G1896" s="219"/>
      <c r="H1896" s="7"/>
      <c r="I1896" s="7"/>
      <c r="J1896" s="9"/>
      <c r="K1896" s="843"/>
    </row>
    <row r="1897" spans="1:11" x14ac:dyDescent="0.2">
      <c r="A1897" s="163">
        <v>1882</v>
      </c>
      <c r="B1897" s="7"/>
      <c r="C1897" s="7"/>
      <c r="D1897" s="120"/>
      <c r="E1897" s="7"/>
      <c r="F1897" s="7"/>
      <c r="G1897" s="219"/>
      <c r="H1897" s="7"/>
      <c r="I1897" s="7"/>
      <c r="J1897" s="9"/>
      <c r="K1897" s="843"/>
    </row>
    <row r="1898" spans="1:11" x14ac:dyDescent="0.2">
      <c r="A1898" s="163">
        <v>1883</v>
      </c>
      <c r="B1898" s="7"/>
      <c r="C1898" s="7"/>
      <c r="D1898" s="120"/>
      <c r="E1898" s="7"/>
      <c r="F1898" s="7"/>
      <c r="G1898" s="219"/>
      <c r="H1898" s="7"/>
      <c r="I1898" s="7"/>
      <c r="J1898" s="9"/>
      <c r="K1898" s="843"/>
    </row>
    <row r="1899" spans="1:11" x14ac:dyDescent="0.2">
      <c r="A1899" s="163">
        <v>1884</v>
      </c>
      <c r="B1899" s="7"/>
      <c r="C1899" s="7"/>
      <c r="D1899" s="120"/>
      <c r="E1899" s="7"/>
      <c r="F1899" s="7"/>
      <c r="G1899" s="219"/>
      <c r="H1899" s="7"/>
      <c r="I1899" s="7"/>
      <c r="J1899" s="9"/>
      <c r="K1899" s="843"/>
    </row>
    <row r="1900" spans="1:11" x14ac:dyDescent="0.2">
      <c r="A1900" s="163">
        <v>1885</v>
      </c>
      <c r="B1900" s="7"/>
      <c r="C1900" s="7"/>
      <c r="D1900" s="120"/>
      <c r="E1900" s="7"/>
      <c r="F1900" s="7"/>
      <c r="G1900" s="219"/>
      <c r="H1900" s="7"/>
      <c r="I1900" s="7"/>
      <c r="J1900" s="9"/>
      <c r="K1900" s="843"/>
    </row>
    <row r="1901" spans="1:11" x14ac:dyDescent="0.2">
      <c r="A1901" s="163">
        <v>1886</v>
      </c>
      <c r="B1901" s="7"/>
      <c r="C1901" s="7"/>
      <c r="D1901" s="120"/>
      <c r="E1901" s="7"/>
      <c r="F1901" s="7"/>
      <c r="G1901" s="219"/>
      <c r="H1901" s="7"/>
      <c r="I1901" s="7"/>
      <c r="J1901" s="9"/>
      <c r="K1901" s="843"/>
    </row>
    <row r="1902" spans="1:11" x14ac:dyDescent="0.2">
      <c r="A1902" s="163">
        <v>1887</v>
      </c>
      <c r="B1902" s="7"/>
      <c r="C1902" s="7"/>
      <c r="D1902" s="120"/>
      <c r="E1902" s="7"/>
      <c r="F1902" s="7"/>
      <c r="G1902" s="219"/>
      <c r="H1902" s="7"/>
      <c r="I1902" s="7"/>
      <c r="J1902" s="9"/>
      <c r="K1902" s="843"/>
    </row>
    <row r="1903" spans="1:11" x14ac:dyDescent="0.2">
      <c r="A1903" s="163">
        <v>1888</v>
      </c>
      <c r="B1903" s="7"/>
      <c r="C1903" s="7"/>
      <c r="D1903" s="120"/>
      <c r="E1903" s="7"/>
      <c r="F1903" s="7"/>
      <c r="G1903" s="219"/>
      <c r="H1903" s="7"/>
      <c r="I1903" s="7"/>
      <c r="J1903" s="9"/>
      <c r="K1903" s="843"/>
    </row>
    <row r="1904" spans="1:11" x14ac:dyDescent="0.2">
      <c r="A1904" s="163">
        <v>1889</v>
      </c>
      <c r="B1904" s="7"/>
      <c r="C1904" s="7"/>
      <c r="D1904" s="120"/>
      <c r="E1904" s="7"/>
      <c r="F1904" s="7"/>
      <c r="G1904" s="219"/>
      <c r="H1904" s="7"/>
      <c r="I1904" s="7"/>
      <c r="J1904" s="9"/>
      <c r="K1904" s="843"/>
    </row>
    <row r="1905" spans="1:11" x14ac:dyDescent="0.2">
      <c r="A1905" s="163">
        <v>1890</v>
      </c>
      <c r="B1905" s="7"/>
      <c r="C1905" s="7"/>
      <c r="D1905" s="120"/>
      <c r="E1905" s="7"/>
      <c r="F1905" s="7"/>
      <c r="G1905" s="219"/>
      <c r="H1905" s="7"/>
      <c r="I1905" s="7"/>
      <c r="J1905" s="9"/>
      <c r="K1905" s="843"/>
    </row>
    <row r="1906" spans="1:11" x14ac:dyDescent="0.2">
      <c r="A1906" s="163">
        <v>1891</v>
      </c>
      <c r="B1906" s="7"/>
      <c r="C1906" s="7"/>
      <c r="D1906" s="120"/>
      <c r="E1906" s="7"/>
      <c r="F1906" s="7"/>
      <c r="G1906" s="219"/>
      <c r="H1906" s="7"/>
      <c r="I1906" s="7"/>
      <c r="J1906" s="9"/>
      <c r="K1906" s="843"/>
    </row>
    <row r="1907" spans="1:11" x14ac:dyDescent="0.2">
      <c r="A1907" s="163">
        <v>1892</v>
      </c>
      <c r="B1907" s="7"/>
      <c r="C1907" s="7"/>
      <c r="D1907" s="120"/>
      <c r="E1907" s="7"/>
      <c r="F1907" s="7"/>
      <c r="G1907" s="219"/>
      <c r="H1907" s="7"/>
      <c r="I1907" s="7"/>
      <c r="J1907" s="9"/>
      <c r="K1907" s="843"/>
    </row>
    <row r="1908" spans="1:11" x14ac:dyDescent="0.2">
      <c r="A1908" s="163">
        <v>1893</v>
      </c>
      <c r="B1908" s="7"/>
      <c r="C1908" s="7"/>
      <c r="D1908" s="120"/>
      <c r="E1908" s="7"/>
      <c r="F1908" s="7"/>
      <c r="G1908" s="219"/>
      <c r="H1908" s="7"/>
      <c r="I1908" s="7"/>
      <c r="J1908" s="9"/>
      <c r="K1908" s="843"/>
    </row>
    <row r="1909" spans="1:11" x14ac:dyDescent="0.2">
      <c r="A1909" s="163">
        <v>1894</v>
      </c>
      <c r="B1909" s="7"/>
      <c r="C1909" s="7"/>
      <c r="D1909" s="120"/>
      <c r="E1909" s="7"/>
      <c r="F1909" s="7"/>
      <c r="G1909" s="219"/>
      <c r="H1909" s="7"/>
      <c r="I1909" s="7"/>
      <c r="J1909" s="9"/>
      <c r="K1909" s="843"/>
    </row>
    <row r="1910" spans="1:11" x14ac:dyDescent="0.2">
      <c r="A1910" s="163">
        <v>1895</v>
      </c>
      <c r="B1910" s="7"/>
      <c r="C1910" s="7"/>
      <c r="D1910" s="120"/>
      <c r="E1910" s="7"/>
      <c r="F1910" s="7"/>
      <c r="G1910" s="219"/>
      <c r="H1910" s="7"/>
      <c r="I1910" s="7"/>
      <c r="J1910" s="9"/>
      <c r="K1910" s="843"/>
    </row>
    <row r="1911" spans="1:11" x14ac:dyDescent="0.2">
      <c r="A1911" s="163">
        <v>1896</v>
      </c>
      <c r="B1911" s="7"/>
      <c r="C1911" s="7"/>
      <c r="D1911" s="120"/>
      <c r="E1911" s="7"/>
      <c r="F1911" s="7"/>
      <c r="G1911" s="219"/>
      <c r="H1911" s="7"/>
      <c r="I1911" s="7"/>
      <c r="J1911" s="9"/>
      <c r="K1911" s="843"/>
    </row>
    <row r="1912" spans="1:11" x14ac:dyDescent="0.2">
      <c r="A1912" s="163">
        <v>1897</v>
      </c>
      <c r="B1912" s="7"/>
      <c r="C1912" s="7"/>
      <c r="D1912" s="120"/>
      <c r="E1912" s="7"/>
      <c r="F1912" s="7"/>
      <c r="G1912" s="219"/>
      <c r="H1912" s="7"/>
      <c r="I1912" s="7"/>
      <c r="J1912" s="9"/>
      <c r="K1912" s="843"/>
    </row>
    <row r="1913" spans="1:11" x14ac:dyDescent="0.2">
      <c r="A1913" s="163">
        <v>1898</v>
      </c>
      <c r="B1913" s="7"/>
      <c r="C1913" s="7"/>
      <c r="D1913" s="120"/>
      <c r="E1913" s="7"/>
      <c r="F1913" s="7"/>
      <c r="G1913" s="219"/>
      <c r="H1913" s="7"/>
      <c r="I1913" s="7"/>
      <c r="J1913" s="9"/>
      <c r="K1913" s="843"/>
    </row>
    <row r="1914" spans="1:11" x14ac:dyDescent="0.2">
      <c r="A1914" s="163">
        <v>1899</v>
      </c>
      <c r="B1914" s="7"/>
      <c r="C1914" s="7"/>
      <c r="D1914" s="120"/>
      <c r="E1914" s="7"/>
      <c r="F1914" s="7"/>
      <c r="G1914" s="219"/>
      <c r="H1914" s="7"/>
      <c r="I1914" s="7"/>
      <c r="J1914" s="9"/>
      <c r="K1914" s="843"/>
    </row>
    <row r="1915" spans="1:11" x14ac:dyDescent="0.2">
      <c r="A1915" s="163">
        <v>1900</v>
      </c>
      <c r="B1915" s="7"/>
      <c r="C1915" s="7"/>
      <c r="D1915" s="120"/>
      <c r="E1915" s="7"/>
      <c r="F1915" s="7"/>
      <c r="G1915" s="219"/>
      <c r="H1915" s="7"/>
      <c r="I1915" s="7"/>
      <c r="J1915" s="9"/>
      <c r="K1915" s="843"/>
    </row>
    <row r="1916" spans="1:11" x14ac:dyDescent="0.2">
      <c r="A1916" s="163">
        <v>1901</v>
      </c>
      <c r="B1916" s="7"/>
      <c r="C1916" s="7"/>
      <c r="D1916" s="120"/>
      <c r="E1916" s="7"/>
      <c r="F1916" s="7"/>
      <c r="G1916" s="219"/>
      <c r="H1916" s="7"/>
      <c r="I1916" s="7"/>
      <c r="J1916" s="9"/>
      <c r="K1916" s="843"/>
    </row>
    <row r="1917" spans="1:11" x14ac:dyDescent="0.2">
      <c r="A1917" s="163">
        <v>1902</v>
      </c>
      <c r="B1917" s="7"/>
      <c r="C1917" s="7"/>
      <c r="D1917" s="120"/>
      <c r="E1917" s="7"/>
      <c r="F1917" s="7"/>
      <c r="G1917" s="219"/>
      <c r="H1917" s="7"/>
      <c r="I1917" s="7"/>
      <c r="J1917" s="9"/>
      <c r="K1917" s="843"/>
    </row>
    <row r="1918" spans="1:11" x14ac:dyDescent="0.2">
      <c r="A1918" s="163">
        <v>1903</v>
      </c>
      <c r="B1918" s="7"/>
      <c r="C1918" s="7"/>
      <c r="D1918" s="120"/>
      <c r="E1918" s="7"/>
      <c r="F1918" s="7"/>
      <c r="G1918" s="219"/>
      <c r="H1918" s="7"/>
      <c r="I1918" s="7"/>
      <c r="J1918" s="9"/>
      <c r="K1918" s="843"/>
    </row>
    <row r="1919" spans="1:11" x14ac:dyDescent="0.2">
      <c r="A1919" s="163">
        <v>1904</v>
      </c>
      <c r="B1919" s="7"/>
      <c r="C1919" s="7"/>
      <c r="D1919" s="120"/>
      <c r="E1919" s="7"/>
      <c r="F1919" s="7"/>
      <c r="G1919" s="219"/>
      <c r="H1919" s="7"/>
      <c r="I1919" s="7"/>
      <c r="J1919" s="9"/>
      <c r="K1919" s="843"/>
    </row>
    <row r="1920" spans="1:11" x14ac:dyDescent="0.2">
      <c r="A1920" s="163">
        <v>1905</v>
      </c>
      <c r="B1920" s="7"/>
      <c r="C1920" s="7"/>
      <c r="D1920" s="120"/>
      <c r="E1920" s="7"/>
      <c r="F1920" s="7"/>
      <c r="G1920" s="219"/>
      <c r="H1920" s="7"/>
      <c r="I1920" s="7"/>
      <c r="J1920" s="9"/>
      <c r="K1920" s="843"/>
    </row>
    <row r="1921" spans="1:11" x14ac:dyDescent="0.2">
      <c r="A1921" s="163">
        <v>1906</v>
      </c>
      <c r="B1921" s="7"/>
      <c r="C1921" s="7"/>
      <c r="D1921" s="120"/>
      <c r="E1921" s="7"/>
      <c r="F1921" s="7"/>
      <c r="G1921" s="219"/>
      <c r="H1921" s="7"/>
      <c r="I1921" s="7"/>
      <c r="J1921" s="9"/>
      <c r="K1921" s="843"/>
    </row>
    <row r="1922" spans="1:11" x14ac:dyDescent="0.2">
      <c r="A1922" s="163">
        <v>1907</v>
      </c>
      <c r="B1922" s="7"/>
      <c r="C1922" s="7"/>
      <c r="D1922" s="120"/>
      <c r="E1922" s="7"/>
      <c r="F1922" s="7"/>
      <c r="G1922" s="219"/>
      <c r="H1922" s="7"/>
      <c r="I1922" s="7"/>
      <c r="J1922" s="9"/>
      <c r="K1922" s="843"/>
    </row>
    <row r="1923" spans="1:11" x14ac:dyDescent="0.2">
      <c r="A1923" s="163">
        <v>1908</v>
      </c>
      <c r="B1923" s="7"/>
      <c r="C1923" s="7"/>
      <c r="D1923" s="120"/>
      <c r="E1923" s="7"/>
      <c r="F1923" s="7"/>
      <c r="G1923" s="219"/>
      <c r="H1923" s="7"/>
      <c r="I1923" s="7"/>
      <c r="J1923" s="9"/>
      <c r="K1923" s="843"/>
    </row>
    <row r="1924" spans="1:11" x14ac:dyDescent="0.2">
      <c r="A1924" s="163">
        <v>1909</v>
      </c>
      <c r="B1924" s="7"/>
      <c r="C1924" s="7"/>
      <c r="D1924" s="120"/>
      <c r="E1924" s="7"/>
      <c r="F1924" s="7"/>
      <c r="G1924" s="219"/>
      <c r="H1924" s="7"/>
      <c r="I1924" s="7"/>
      <c r="J1924" s="9"/>
      <c r="K1924" s="843"/>
    </row>
    <row r="1925" spans="1:11" x14ac:dyDescent="0.2">
      <c r="A1925" s="163">
        <v>1910</v>
      </c>
      <c r="B1925" s="7"/>
      <c r="C1925" s="7"/>
      <c r="D1925" s="120"/>
      <c r="E1925" s="7"/>
      <c r="F1925" s="7"/>
      <c r="G1925" s="219"/>
      <c r="H1925" s="7"/>
      <c r="I1925" s="7"/>
      <c r="J1925" s="9"/>
      <c r="K1925" s="843"/>
    </row>
    <row r="1926" spans="1:11" x14ac:dyDescent="0.2">
      <c r="A1926" s="163">
        <v>1911</v>
      </c>
      <c r="B1926" s="7"/>
      <c r="C1926" s="7"/>
      <c r="D1926" s="120"/>
      <c r="E1926" s="7"/>
      <c r="F1926" s="7"/>
      <c r="G1926" s="219"/>
      <c r="H1926" s="7"/>
      <c r="I1926" s="7"/>
      <c r="J1926" s="9"/>
      <c r="K1926" s="843"/>
    </row>
    <row r="1927" spans="1:11" x14ac:dyDescent="0.2">
      <c r="A1927" s="163">
        <v>1912</v>
      </c>
      <c r="B1927" s="7"/>
      <c r="C1927" s="7"/>
      <c r="D1927" s="120"/>
      <c r="E1927" s="7"/>
      <c r="F1927" s="7"/>
      <c r="G1927" s="219"/>
      <c r="H1927" s="7"/>
      <c r="I1927" s="7"/>
      <c r="J1927" s="9"/>
      <c r="K1927" s="843"/>
    </row>
    <row r="1928" spans="1:11" x14ac:dyDescent="0.2">
      <c r="A1928" s="163">
        <v>1913</v>
      </c>
      <c r="B1928" s="7"/>
      <c r="C1928" s="7"/>
      <c r="D1928" s="120"/>
      <c r="E1928" s="7"/>
      <c r="F1928" s="7"/>
      <c r="G1928" s="219"/>
      <c r="H1928" s="7"/>
      <c r="I1928" s="7"/>
      <c r="J1928" s="9"/>
      <c r="K1928" s="843"/>
    </row>
    <row r="1929" spans="1:11" x14ac:dyDescent="0.2">
      <c r="A1929" s="163">
        <v>1914</v>
      </c>
      <c r="B1929" s="7"/>
      <c r="C1929" s="7"/>
      <c r="D1929" s="120"/>
      <c r="E1929" s="7"/>
      <c r="F1929" s="7"/>
      <c r="G1929" s="219"/>
      <c r="H1929" s="7"/>
      <c r="I1929" s="7"/>
      <c r="J1929" s="9"/>
      <c r="K1929" s="843"/>
    </row>
    <row r="1930" spans="1:11" x14ac:dyDescent="0.2">
      <c r="A1930" s="163">
        <v>1915</v>
      </c>
      <c r="B1930" s="7"/>
      <c r="C1930" s="7"/>
      <c r="D1930" s="120"/>
      <c r="E1930" s="7"/>
      <c r="F1930" s="7"/>
      <c r="G1930" s="219"/>
      <c r="H1930" s="7"/>
      <c r="I1930" s="7"/>
      <c r="J1930" s="9"/>
      <c r="K1930" s="843"/>
    </row>
    <row r="1931" spans="1:11" x14ac:dyDescent="0.2">
      <c r="A1931" s="163">
        <v>1916</v>
      </c>
      <c r="B1931" s="7"/>
      <c r="C1931" s="7"/>
      <c r="D1931" s="120"/>
      <c r="E1931" s="7"/>
      <c r="F1931" s="7"/>
      <c r="G1931" s="219"/>
      <c r="H1931" s="7"/>
      <c r="I1931" s="7"/>
      <c r="J1931" s="9"/>
      <c r="K1931" s="843"/>
    </row>
    <row r="1932" spans="1:11" x14ac:dyDescent="0.2">
      <c r="A1932" s="163">
        <v>1917</v>
      </c>
      <c r="B1932" s="7"/>
      <c r="C1932" s="7"/>
      <c r="D1932" s="120"/>
      <c r="E1932" s="7"/>
      <c r="F1932" s="7"/>
      <c r="G1932" s="219"/>
      <c r="H1932" s="7"/>
      <c r="I1932" s="7"/>
      <c r="J1932" s="9"/>
      <c r="K1932" s="843"/>
    </row>
    <row r="1933" spans="1:11" x14ac:dyDescent="0.2">
      <c r="A1933" s="163">
        <v>1918</v>
      </c>
      <c r="B1933" s="7"/>
      <c r="C1933" s="7"/>
      <c r="D1933" s="120"/>
      <c r="E1933" s="7"/>
      <c r="F1933" s="7"/>
      <c r="G1933" s="219"/>
      <c r="H1933" s="7"/>
      <c r="I1933" s="7"/>
      <c r="J1933" s="9"/>
      <c r="K1933" s="843"/>
    </row>
    <row r="1934" spans="1:11" x14ac:dyDescent="0.2">
      <c r="A1934" s="163">
        <v>1919</v>
      </c>
      <c r="B1934" s="7"/>
      <c r="C1934" s="7"/>
      <c r="D1934" s="120"/>
      <c r="E1934" s="7"/>
      <c r="F1934" s="7"/>
      <c r="G1934" s="219"/>
      <c r="H1934" s="7"/>
      <c r="I1934" s="7"/>
      <c r="J1934" s="9"/>
      <c r="K1934" s="843"/>
    </row>
    <row r="1935" spans="1:11" x14ac:dyDescent="0.2">
      <c r="A1935" s="163">
        <v>1920</v>
      </c>
      <c r="B1935" s="7"/>
      <c r="C1935" s="7"/>
      <c r="D1935" s="120"/>
      <c r="E1935" s="7"/>
      <c r="F1935" s="7"/>
      <c r="G1935" s="219"/>
      <c r="H1935" s="7"/>
      <c r="I1935" s="7"/>
      <c r="J1935" s="9"/>
      <c r="K1935" s="843"/>
    </row>
    <row r="1936" spans="1:11" x14ac:dyDescent="0.2">
      <c r="A1936" s="163">
        <v>1921</v>
      </c>
      <c r="B1936" s="7"/>
      <c r="C1936" s="7"/>
      <c r="D1936" s="120"/>
      <c r="E1936" s="7"/>
      <c r="F1936" s="7"/>
      <c r="G1936" s="219"/>
      <c r="H1936" s="7"/>
      <c r="I1936" s="7"/>
      <c r="J1936" s="9"/>
      <c r="K1936" s="843"/>
    </row>
    <row r="1937" spans="1:11" x14ac:dyDescent="0.2">
      <c r="A1937" s="163">
        <v>1922</v>
      </c>
      <c r="B1937" s="7"/>
      <c r="C1937" s="7"/>
      <c r="D1937" s="120"/>
      <c r="E1937" s="7"/>
      <c r="F1937" s="7"/>
      <c r="G1937" s="219"/>
      <c r="H1937" s="7"/>
      <c r="I1937" s="7"/>
      <c r="J1937" s="9"/>
      <c r="K1937" s="843"/>
    </row>
    <row r="1938" spans="1:11" x14ac:dyDescent="0.2">
      <c r="A1938" s="163">
        <v>1923</v>
      </c>
      <c r="B1938" s="7"/>
      <c r="C1938" s="7"/>
      <c r="D1938" s="120"/>
      <c r="E1938" s="7"/>
      <c r="F1938" s="7"/>
      <c r="G1938" s="219"/>
      <c r="H1938" s="7"/>
      <c r="I1938" s="7"/>
      <c r="J1938" s="9"/>
      <c r="K1938" s="843"/>
    </row>
    <row r="1939" spans="1:11" x14ac:dyDescent="0.2">
      <c r="A1939" s="163">
        <v>1924</v>
      </c>
      <c r="B1939" s="7"/>
      <c r="C1939" s="7"/>
      <c r="D1939" s="120"/>
      <c r="E1939" s="7"/>
      <c r="F1939" s="7"/>
      <c r="G1939" s="219"/>
      <c r="H1939" s="7"/>
      <c r="I1939" s="7"/>
      <c r="J1939" s="9"/>
      <c r="K1939" s="843"/>
    </row>
    <row r="1940" spans="1:11" x14ac:dyDescent="0.2">
      <c r="A1940" s="163">
        <v>1925</v>
      </c>
      <c r="B1940" s="7"/>
      <c r="C1940" s="7"/>
      <c r="D1940" s="120"/>
      <c r="E1940" s="7"/>
      <c r="F1940" s="7"/>
      <c r="G1940" s="219"/>
      <c r="H1940" s="7"/>
      <c r="I1940" s="7"/>
      <c r="J1940" s="9"/>
      <c r="K1940" s="843"/>
    </row>
    <row r="1941" spans="1:11" x14ac:dyDescent="0.2">
      <c r="A1941" s="163">
        <v>1926</v>
      </c>
      <c r="B1941" s="7"/>
      <c r="C1941" s="7"/>
      <c r="D1941" s="120"/>
      <c r="E1941" s="7"/>
      <c r="F1941" s="7"/>
      <c r="G1941" s="219"/>
      <c r="H1941" s="7"/>
      <c r="I1941" s="7"/>
      <c r="J1941" s="9"/>
      <c r="K1941" s="843"/>
    </row>
    <row r="1942" spans="1:11" x14ac:dyDescent="0.2">
      <c r="A1942" s="163">
        <v>1927</v>
      </c>
      <c r="B1942" s="7"/>
      <c r="C1942" s="7"/>
      <c r="D1942" s="120"/>
      <c r="E1942" s="7"/>
      <c r="F1942" s="7"/>
      <c r="G1942" s="219"/>
      <c r="H1942" s="7"/>
      <c r="I1942" s="7"/>
      <c r="J1942" s="9"/>
      <c r="K1942" s="843"/>
    </row>
    <row r="1943" spans="1:11" x14ac:dyDescent="0.2">
      <c r="A1943" s="163">
        <v>1928</v>
      </c>
      <c r="B1943" s="7"/>
      <c r="C1943" s="7"/>
      <c r="D1943" s="120"/>
      <c r="E1943" s="7"/>
      <c r="F1943" s="7"/>
      <c r="G1943" s="219"/>
      <c r="H1943" s="7"/>
      <c r="I1943" s="7"/>
      <c r="J1943" s="9"/>
      <c r="K1943" s="843"/>
    </row>
    <row r="1944" spans="1:11" x14ac:dyDescent="0.2">
      <c r="A1944" s="163">
        <v>1929</v>
      </c>
      <c r="B1944" s="7"/>
      <c r="C1944" s="7"/>
      <c r="D1944" s="120"/>
      <c r="E1944" s="7"/>
      <c r="F1944" s="7"/>
      <c r="G1944" s="219"/>
      <c r="H1944" s="7"/>
      <c r="I1944" s="7"/>
      <c r="J1944" s="9"/>
      <c r="K1944" s="843"/>
    </row>
    <row r="1945" spans="1:11" x14ac:dyDescent="0.2">
      <c r="A1945" s="163">
        <v>1930</v>
      </c>
      <c r="B1945" s="7"/>
      <c r="C1945" s="7"/>
      <c r="D1945" s="120"/>
      <c r="E1945" s="7"/>
      <c r="F1945" s="7"/>
      <c r="G1945" s="219"/>
      <c r="H1945" s="7"/>
      <c r="I1945" s="7"/>
      <c r="J1945" s="9"/>
      <c r="K1945" s="843"/>
    </row>
    <row r="1946" spans="1:11" x14ac:dyDescent="0.2">
      <c r="A1946" s="163">
        <v>1931</v>
      </c>
      <c r="B1946" s="7"/>
      <c r="C1946" s="7"/>
      <c r="D1946" s="120"/>
      <c r="E1946" s="7"/>
      <c r="F1946" s="7"/>
      <c r="G1946" s="219"/>
      <c r="H1946" s="7"/>
      <c r="I1946" s="7"/>
      <c r="J1946" s="9"/>
      <c r="K1946" s="843"/>
    </row>
    <row r="1947" spans="1:11" x14ac:dyDescent="0.2">
      <c r="A1947" s="163">
        <v>1932</v>
      </c>
      <c r="B1947" s="7"/>
      <c r="C1947" s="7"/>
      <c r="D1947" s="120"/>
      <c r="E1947" s="7"/>
      <c r="F1947" s="7"/>
      <c r="G1947" s="219"/>
      <c r="H1947" s="7"/>
      <c r="I1947" s="7"/>
      <c r="J1947" s="9"/>
      <c r="K1947" s="843"/>
    </row>
    <row r="1948" spans="1:11" x14ac:dyDescent="0.2">
      <c r="A1948" s="163">
        <v>1933</v>
      </c>
      <c r="B1948" s="7"/>
      <c r="C1948" s="7"/>
      <c r="D1948" s="120"/>
      <c r="E1948" s="7"/>
      <c r="F1948" s="7"/>
      <c r="G1948" s="219"/>
      <c r="H1948" s="7"/>
      <c r="I1948" s="7"/>
      <c r="J1948" s="9"/>
      <c r="K1948" s="843"/>
    </row>
    <row r="1949" spans="1:11" x14ac:dyDescent="0.2">
      <c r="A1949" s="163">
        <v>1934</v>
      </c>
      <c r="B1949" s="7"/>
      <c r="C1949" s="7"/>
      <c r="D1949" s="120"/>
      <c r="E1949" s="7"/>
      <c r="F1949" s="7"/>
      <c r="G1949" s="219"/>
      <c r="H1949" s="7"/>
      <c r="I1949" s="7"/>
      <c r="J1949" s="9"/>
      <c r="K1949" s="843"/>
    </row>
    <row r="1950" spans="1:11" x14ac:dyDescent="0.2">
      <c r="A1950" s="163">
        <v>1935</v>
      </c>
      <c r="B1950" s="7"/>
      <c r="C1950" s="7"/>
      <c r="D1950" s="120"/>
      <c r="E1950" s="7"/>
      <c r="F1950" s="7"/>
      <c r="G1950" s="219"/>
      <c r="H1950" s="7"/>
      <c r="I1950" s="7"/>
      <c r="J1950" s="9"/>
      <c r="K1950" s="843"/>
    </row>
    <row r="1951" spans="1:11" x14ac:dyDescent="0.2">
      <c r="A1951" s="163">
        <v>1936</v>
      </c>
      <c r="B1951" s="7"/>
      <c r="C1951" s="7"/>
      <c r="D1951" s="120"/>
      <c r="E1951" s="7"/>
      <c r="F1951" s="7"/>
      <c r="G1951" s="219"/>
      <c r="H1951" s="7"/>
      <c r="I1951" s="7"/>
      <c r="J1951" s="9"/>
      <c r="K1951" s="843"/>
    </row>
    <row r="1952" spans="1:11" x14ac:dyDescent="0.2">
      <c r="A1952" s="163">
        <v>1937</v>
      </c>
      <c r="B1952" s="7"/>
      <c r="C1952" s="7"/>
      <c r="D1952" s="120"/>
      <c r="E1952" s="7"/>
      <c r="F1952" s="7"/>
      <c r="G1952" s="219"/>
      <c r="H1952" s="7"/>
      <c r="I1952" s="7"/>
      <c r="J1952" s="9"/>
      <c r="K1952" s="843"/>
    </row>
    <row r="1953" spans="1:11" x14ac:dyDescent="0.2">
      <c r="A1953" s="163">
        <v>1938</v>
      </c>
      <c r="B1953" s="7"/>
      <c r="C1953" s="7"/>
      <c r="D1953" s="120"/>
      <c r="E1953" s="7"/>
      <c r="F1953" s="7"/>
      <c r="G1953" s="219"/>
      <c r="H1953" s="7"/>
      <c r="I1953" s="7"/>
      <c r="J1953" s="9"/>
      <c r="K1953" s="843"/>
    </row>
    <row r="1954" spans="1:11" x14ac:dyDescent="0.2">
      <c r="A1954" s="163">
        <v>1939</v>
      </c>
      <c r="B1954" s="7"/>
      <c r="C1954" s="7"/>
      <c r="D1954" s="120"/>
      <c r="E1954" s="7"/>
      <c r="F1954" s="7"/>
      <c r="G1954" s="219"/>
      <c r="H1954" s="7"/>
      <c r="I1954" s="7"/>
      <c r="J1954" s="9"/>
      <c r="K1954" s="843"/>
    </row>
    <row r="1955" spans="1:11" x14ac:dyDescent="0.2">
      <c r="A1955" s="163">
        <v>1940</v>
      </c>
      <c r="B1955" s="7"/>
      <c r="C1955" s="7"/>
      <c r="D1955" s="120"/>
      <c r="E1955" s="7"/>
      <c r="F1955" s="7"/>
      <c r="G1955" s="219"/>
      <c r="H1955" s="7"/>
      <c r="I1955" s="7"/>
      <c r="J1955" s="9"/>
      <c r="K1955" s="843"/>
    </row>
    <row r="1956" spans="1:11" x14ac:dyDescent="0.2">
      <c r="A1956" s="163">
        <v>1941</v>
      </c>
      <c r="B1956" s="7"/>
      <c r="C1956" s="7"/>
      <c r="D1956" s="120"/>
      <c r="E1956" s="7"/>
      <c r="F1956" s="7"/>
      <c r="G1956" s="219"/>
      <c r="H1956" s="7"/>
      <c r="I1956" s="7"/>
      <c r="J1956" s="9"/>
      <c r="K1956" s="843"/>
    </row>
    <row r="1957" spans="1:11" x14ac:dyDescent="0.2">
      <c r="A1957" s="163">
        <v>1942</v>
      </c>
      <c r="B1957" s="7"/>
      <c r="C1957" s="7"/>
      <c r="D1957" s="120"/>
      <c r="E1957" s="7"/>
      <c r="F1957" s="7"/>
      <c r="G1957" s="219"/>
      <c r="H1957" s="7"/>
      <c r="I1957" s="7"/>
      <c r="J1957" s="9"/>
      <c r="K1957" s="843"/>
    </row>
    <row r="1958" spans="1:11" x14ac:dyDescent="0.2">
      <c r="A1958" s="163">
        <v>1943</v>
      </c>
      <c r="B1958" s="7"/>
      <c r="C1958" s="7"/>
      <c r="D1958" s="120"/>
      <c r="E1958" s="7"/>
      <c r="F1958" s="7"/>
      <c r="G1958" s="219"/>
      <c r="H1958" s="7"/>
      <c r="I1958" s="7"/>
      <c r="J1958" s="9"/>
      <c r="K1958" s="843"/>
    </row>
    <row r="1959" spans="1:11" x14ac:dyDescent="0.2">
      <c r="A1959" s="163">
        <v>1944</v>
      </c>
      <c r="B1959" s="7"/>
      <c r="C1959" s="7"/>
      <c r="D1959" s="120"/>
      <c r="E1959" s="7"/>
      <c r="F1959" s="7"/>
      <c r="G1959" s="219"/>
      <c r="H1959" s="7"/>
      <c r="I1959" s="7"/>
      <c r="J1959" s="9"/>
      <c r="K1959" s="843"/>
    </row>
    <row r="1960" spans="1:11" x14ac:dyDescent="0.2">
      <c r="A1960" s="163">
        <v>1945</v>
      </c>
      <c r="B1960" s="7"/>
      <c r="C1960" s="7"/>
      <c r="D1960" s="120"/>
      <c r="E1960" s="7"/>
      <c r="F1960" s="7"/>
      <c r="G1960" s="219"/>
      <c r="H1960" s="7"/>
      <c r="I1960" s="7"/>
      <c r="J1960" s="9"/>
      <c r="K1960" s="843"/>
    </row>
    <row r="1961" spans="1:11" x14ac:dyDescent="0.2">
      <c r="A1961" s="163">
        <v>1946</v>
      </c>
      <c r="B1961" s="7"/>
      <c r="C1961" s="7"/>
      <c r="D1961" s="120"/>
      <c r="E1961" s="7"/>
      <c r="F1961" s="7"/>
      <c r="G1961" s="219"/>
      <c r="H1961" s="7"/>
      <c r="I1961" s="7"/>
      <c r="J1961" s="9"/>
      <c r="K1961" s="843"/>
    </row>
    <row r="1962" spans="1:11" x14ac:dyDescent="0.2">
      <c r="A1962" s="163">
        <v>1947</v>
      </c>
      <c r="B1962" s="7"/>
      <c r="C1962" s="7"/>
      <c r="D1962" s="120"/>
      <c r="E1962" s="7"/>
      <c r="F1962" s="7"/>
      <c r="G1962" s="219"/>
      <c r="H1962" s="7"/>
      <c r="I1962" s="7"/>
      <c r="J1962" s="9"/>
      <c r="K1962" s="843"/>
    </row>
    <row r="1963" spans="1:11" x14ac:dyDescent="0.2">
      <c r="A1963" s="163">
        <v>1948</v>
      </c>
      <c r="B1963" s="7"/>
      <c r="C1963" s="7"/>
      <c r="D1963" s="120"/>
      <c r="E1963" s="7"/>
      <c r="F1963" s="7"/>
      <c r="G1963" s="219"/>
      <c r="H1963" s="7"/>
      <c r="I1963" s="7"/>
      <c r="J1963" s="9"/>
      <c r="K1963" s="843"/>
    </row>
    <row r="1964" spans="1:11" x14ac:dyDescent="0.2">
      <c r="A1964" s="163">
        <v>1949</v>
      </c>
      <c r="B1964" s="7"/>
      <c r="C1964" s="7"/>
      <c r="D1964" s="120"/>
      <c r="E1964" s="7"/>
      <c r="F1964" s="7"/>
      <c r="G1964" s="219"/>
      <c r="H1964" s="7"/>
      <c r="I1964" s="7"/>
      <c r="J1964" s="9"/>
      <c r="K1964" s="843"/>
    </row>
    <row r="1965" spans="1:11" x14ac:dyDescent="0.2">
      <c r="A1965" s="163">
        <v>1950</v>
      </c>
      <c r="B1965" s="7"/>
      <c r="C1965" s="7"/>
      <c r="D1965" s="120"/>
      <c r="E1965" s="7"/>
      <c r="F1965" s="7"/>
      <c r="G1965" s="219"/>
      <c r="H1965" s="7"/>
      <c r="I1965" s="7"/>
      <c r="J1965" s="9"/>
      <c r="K1965" s="843"/>
    </row>
    <row r="1966" spans="1:11" x14ac:dyDescent="0.2">
      <c r="A1966" s="163">
        <v>1951</v>
      </c>
      <c r="B1966" s="7"/>
      <c r="C1966" s="7"/>
      <c r="D1966" s="120"/>
      <c r="E1966" s="7"/>
      <c r="F1966" s="7"/>
      <c r="G1966" s="219"/>
      <c r="H1966" s="7"/>
      <c r="I1966" s="7"/>
      <c r="J1966" s="9"/>
      <c r="K1966" s="843"/>
    </row>
    <row r="1967" spans="1:11" x14ac:dyDescent="0.2">
      <c r="A1967" s="163">
        <v>1952</v>
      </c>
      <c r="B1967" s="7"/>
      <c r="C1967" s="7"/>
      <c r="D1967" s="120"/>
      <c r="E1967" s="7"/>
      <c r="F1967" s="7"/>
      <c r="G1967" s="219"/>
      <c r="H1967" s="7"/>
      <c r="I1967" s="7"/>
      <c r="J1967" s="9"/>
      <c r="K1967" s="843"/>
    </row>
    <row r="1968" spans="1:11" x14ac:dyDescent="0.2">
      <c r="A1968" s="163">
        <v>1953</v>
      </c>
      <c r="B1968" s="7"/>
      <c r="C1968" s="7"/>
      <c r="D1968" s="120"/>
      <c r="E1968" s="7"/>
      <c r="F1968" s="7"/>
      <c r="G1968" s="219"/>
      <c r="H1968" s="7"/>
      <c r="I1968" s="7"/>
      <c r="J1968" s="9"/>
      <c r="K1968" s="843"/>
    </row>
    <row r="1969" spans="1:11" x14ac:dyDescent="0.2">
      <c r="A1969" s="163">
        <v>1954</v>
      </c>
      <c r="B1969" s="7"/>
      <c r="C1969" s="7"/>
      <c r="D1969" s="120"/>
      <c r="E1969" s="7"/>
      <c r="F1969" s="7"/>
      <c r="G1969" s="219"/>
      <c r="H1969" s="7"/>
      <c r="I1969" s="7"/>
      <c r="J1969" s="9"/>
      <c r="K1969" s="843"/>
    </row>
    <row r="1970" spans="1:11" x14ac:dyDescent="0.2">
      <c r="A1970" s="163">
        <v>1955</v>
      </c>
      <c r="B1970" s="7"/>
      <c r="C1970" s="7"/>
      <c r="D1970" s="120"/>
      <c r="E1970" s="7"/>
      <c r="F1970" s="7"/>
      <c r="G1970" s="219"/>
      <c r="H1970" s="7"/>
      <c r="I1970" s="7"/>
      <c r="J1970" s="9"/>
      <c r="K1970" s="843"/>
    </row>
    <row r="1971" spans="1:11" x14ac:dyDescent="0.2">
      <c r="A1971" s="163">
        <v>1956</v>
      </c>
      <c r="B1971" s="7"/>
      <c r="C1971" s="7"/>
      <c r="D1971" s="120"/>
      <c r="E1971" s="7"/>
      <c r="F1971" s="7"/>
      <c r="G1971" s="219"/>
      <c r="H1971" s="7"/>
      <c r="I1971" s="7"/>
      <c r="J1971" s="9"/>
      <c r="K1971" s="843"/>
    </row>
    <row r="1972" spans="1:11" x14ac:dyDescent="0.2">
      <c r="A1972" s="163">
        <v>1957</v>
      </c>
      <c r="B1972" s="7"/>
      <c r="C1972" s="7"/>
      <c r="D1972" s="120"/>
      <c r="E1972" s="7"/>
      <c r="F1972" s="7"/>
      <c r="G1972" s="219"/>
      <c r="H1972" s="7"/>
      <c r="I1972" s="7"/>
      <c r="J1972" s="9"/>
      <c r="K1972" s="843"/>
    </row>
    <row r="1973" spans="1:11" x14ac:dyDescent="0.2">
      <c r="A1973" s="163">
        <v>1958</v>
      </c>
      <c r="B1973" s="7"/>
      <c r="C1973" s="7"/>
      <c r="D1973" s="120"/>
      <c r="E1973" s="7"/>
      <c r="F1973" s="7"/>
      <c r="G1973" s="219"/>
      <c r="H1973" s="7"/>
      <c r="I1973" s="7"/>
      <c r="J1973" s="9"/>
      <c r="K1973" s="843"/>
    </row>
    <row r="1974" spans="1:11" x14ac:dyDescent="0.2">
      <c r="A1974" s="163">
        <v>1959</v>
      </c>
      <c r="B1974" s="7"/>
      <c r="C1974" s="7"/>
      <c r="D1974" s="120"/>
      <c r="E1974" s="7"/>
      <c r="F1974" s="7"/>
      <c r="G1974" s="219"/>
      <c r="H1974" s="7"/>
      <c r="I1974" s="7"/>
      <c r="J1974" s="9"/>
      <c r="K1974" s="843"/>
    </row>
    <row r="1975" spans="1:11" x14ac:dyDescent="0.2">
      <c r="A1975" s="163">
        <v>1960</v>
      </c>
      <c r="B1975" s="7"/>
      <c r="C1975" s="7"/>
      <c r="D1975" s="120"/>
      <c r="E1975" s="7"/>
      <c r="F1975" s="7"/>
      <c r="G1975" s="219"/>
      <c r="H1975" s="7"/>
      <c r="I1975" s="7"/>
      <c r="J1975" s="9"/>
      <c r="K1975" s="843"/>
    </row>
    <row r="1976" spans="1:11" x14ac:dyDescent="0.2">
      <c r="A1976" s="163">
        <v>1961</v>
      </c>
      <c r="B1976" s="7"/>
      <c r="C1976" s="7"/>
      <c r="D1976" s="120"/>
      <c r="E1976" s="7"/>
      <c r="F1976" s="7"/>
      <c r="G1976" s="219"/>
      <c r="H1976" s="7"/>
      <c r="I1976" s="7"/>
      <c r="J1976" s="9"/>
      <c r="K1976" s="843"/>
    </row>
    <row r="1977" spans="1:11" x14ac:dyDescent="0.2">
      <c r="A1977" s="163">
        <v>1962</v>
      </c>
      <c r="B1977" s="7"/>
      <c r="C1977" s="7"/>
      <c r="D1977" s="120"/>
      <c r="E1977" s="7"/>
      <c r="F1977" s="7"/>
      <c r="G1977" s="219"/>
      <c r="H1977" s="7"/>
      <c r="I1977" s="7"/>
      <c r="J1977" s="9"/>
      <c r="K1977" s="843"/>
    </row>
    <row r="1978" spans="1:11" x14ac:dyDescent="0.2">
      <c r="A1978" s="163">
        <v>1963</v>
      </c>
      <c r="B1978" s="7"/>
      <c r="C1978" s="7"/>
      <c r="D1978" s="120"/>
      <c r="E1978" s="7"/>
      <c r="F1978" s="7"/>
      <c r="G1978" s="219"/>
      <c r="H1978" s="7"/>
      <c r="I1978" s="7"/>
      <c r="J1978" s="9"/>
      <c r="K1978" s="843"/>
    </row>
    <row r="1979" spans="1:11" x14ac:dyDescent="0.2">
      <c r="A1979" s="163">
        <v>1964</v>
      </c>
      <c r="B1979" s="7"/>
      <c r="C1979" s="7"/>
      <c r="D1979" s="120"/>
      <c r="E1979" s="7"/>
      <c r="F1979" s="7"/>
      <c r="G1979" s="219"/>
      <c r="H1979" s="7"/>
      <c r="I1979" s="7"/>
      <c r="J1979" s="9"/>
      <c r="K1979" s="843"/>
    </row>
    <row r="1980" spans="1:11" x14ac:dyDescent="0.2">
      <c r="A1980" s="163">
        <v>1965</v>
      </c>
      <c r="B1980" s="7"/>
      <c r="C1980" s="7"/>
      <c r="D1980" s="120"/>
      <c r="E1980" s="7"/>
      <c r="F1980" s="7"/>
      <c r="G1980" s="219"/>
      <c r="H1980" s="7"/>
      <c r="I1980" s="7"/>
      <c r="J1980" s="9"/>
      <c r="K1980" s="843"/>
    </row>
    <row r="1981" spans="1:11" x14ac:dyDescent="0.2">
      <c r="A1981" s="163">
        <v>1966</v>
      </c>
      <c r="B1981" s="7"/>
      <c r="C1981" s="7"/>
      <c r="D1981" s="120"/>
      <c r="E1981" s="7"/>
      <c r="F1981" s="7"/>
      <c r="G1981" s="219"/>
      <c r="H1981" s="7"/>
      <c r="I1981" s="7"/>
      <c r="J1981" s="9"/>
      <c r="K1981" s="843"/>
    </row>
    <row r="1982" spans="1:11" x14ac:dyDescent="0.2">
      <c r="A1982" s="163">
        <v>1967</v>
      </c>
      <c r="B1982" s="7"/>
      <c r="C1982" s="7"/>
      <c r="D1982" s="120"/>
      <c r="E1982" s="7"/>
      <c r="F1982" s="7"/>
      <c r="G1982" s="219"/>
      <c r="H1982" s="7"/>
      <c r="I1982" s="7"/>
      <c r="J1982" s="9"/>
      <c r="K1982" s="843"/>
    </row>
    <row r="1983" spans="1:11" x14ac:dyDescent="0.2">
      <c r="A1983" s="163">
        <v>1968</v>
      </c>
      <c r="B1983" s="7"/>
      <c r="C1983" s="7"/>
      <c r="D1983" s="120"/>
      <c r="E1983" s="7"/>
      <c r="F1983" s="7"/>
      <c r="G1983" s="219"/>
      <c r="H1983" s="7"/>
      <c r="I1983" s="7"/>
      <c r="J1983" s="9"/>
      <c r="K1983" s="843"/>
    </row>
    <row r="1984" spans="1:11" x14ac:dyDescent="0.2">
      <c r="A1984" s="163">
        <v>1969</v>
      </c>
      <c r="B1984" s="7"/>
      <c r="C1984" s="7"/>
      <c r="D1984" s="120"/>
      <c r="E1984" s="7"/>
      <c r="F1984" s="7"/>
      <c r="G1984" s="219"/>
      <c r="H1984" s="7"/>
      <c r="I1984" s="7"/>
      <c r="J1984" s="9"/>
      <c r="K1984" s="843"/>
    </row>
    <row r="1985" spans="1:11" x14ac:dyDescent="0.2">
      <c r="A1985" s="163">
        <v>1970</v>
      </c>
      <c r="B1985" s="7"/>
      <c r="C1985" s="7"/>
      <c r="D1985" s="120"/>
      <c r="E1985" s="7"/>
      <c r="F1985" s="7"/>
      <c r="G1985" s="219"/>
      <c r="H1985" s="7"/>
      <c r="I1985" s="7"/>
      <c r="J1985" s="9"/>
      <c r="K1985" s="843"/>
    </row>
    <row r="1986" spans="1:11" x14ac:dyDescent="0.2">
      <c r="A1986" s="163">
        <v>1971</v>
      </c>
      <c r="B1986" s="7"/>
      <c r="C1986" s="7"/>
      <c r="D1986" s="120"/>
      <c r="E1986" s="7"/>
      <c r="F1986" s="7"/>
      <c r="G1986" s="219"/>
      <c r="H1986" s="7"/>
      <c r="I1986" s="7"/>
      <c r="J1986" s="9"/>
      <c r="K1986" s="843"/>
    </row>
    <row r="1987" spans="1:11" x14ac:dyDescent="0.2">
      <c r="A1987" s="163">
        <v>1972</v>
      </c>
      <c r="B1987" s="7"/>
      <c r="C1987" s="7"/>
      <c r="D1987" s="120"/>
      <c r="E1987" s="7"/>
      <c r="F1987" s="7"/>
      <c r="G1987" s="219"/>
      <c r="H1987" s="7"/>
      <c r="I1987" s="7"/>
      <c r="J1987" s="9"/>
      <c r="K1987" s="843"/>
    </row>
    <row r="1988" spans="1:11" x14ac:dyDescent="0.2">
      <c r="A1988" s="163">
        <v>1973</v>
      </c>
      <c r="B1988" s="7"/>
      <c r="C1988" s="7"/>
      <c r="D1988" s="120"/>
      <c r="E1988" s="7"/>
      <c r="F1988" s="7"/>
      <c r="G1988" s="219"/>
      <c r="H1988" s="7"/>
      <c r="I1988" s="7"/>
      <c r="J1988" s="9"/>
      <c r="K1988" s="843"/>
    </row>
    <row r="1989" spans="1:11" x14ac:dyDescent="0.2">
      <c r="A1989" s="163">
        <v>1974</v>
      </c>
      <c r="B1989" s="7"/>
      <c r="C1989" s="7"/>
      <c r="D1989" s="120"/>
      <c r="E1989" s="7"/>
      <c r="F1989" s="7"/>
      <c r="G1989" s="219"/>
      <c r="H1989" s="7"/>
      <c r="I1989" s="7"/>
      <c r="J1989" s="9"/>
      <c r="K1989" s="843"/>
    </row>
    <row r="1990" spans="1:11" x14ac:dyDescent="0.2">
      <c r="A1990" s="163">
        <v>1975</v>
      </c>
      <c r="B1990" s="7"/>
      <c r="C1990" s="7"/>
      <c r="D1990" s="120"/>
      <c r="E1990" s="7"/>
      <c r="F1990" s="7"/>
      <c r="G1990" s="219"/>
      <c r="H1990" s="7"/>
      <c r="I1990" s="7"/>
      <c r="J1990" s="9"/>
      <c r="K1990" s="843"/>
    </row>
    <row r="1991" spans="1:11" x14ac:dyDescent="0.2">
      <c r="A1991" s="163">
        <v>1976</v>
      </c>
      <c r="B1991" s="7"/>
      <c r="C1991" s="7"/>
      <c r="D1991" s="120"/>
      <c r="E1991" s="7"/>
      <c r="F1991" s="7"/>
      <c r="G1991" s="219"/>
      <c r="H1991" s="7"/>
      <c r="I1991" s="7"/>
      <c r="J1991" s="9"/>
      <c r="K1991" s="843"/>
    </row>
    <row r="1992" spans="1:11" x14ac:dyDescent="0.2">
      <c r="A1992" s="163">
        <v>1977</v>
      </c>
      <c r="B1992" s="7"/>
      <c r="C1992" s="7"/>
      <c r="D1992" s="120"/>
      <c r="E1992" s="7"/>
      <c r="F1992" s="7"/>
      <c r="G1992" s="219"/>
      <c r="H1992" s="7"/>
      <c r="I1992" s="7"/>
      <c r="J1992" s="9"/>
      <c r="K1992" s="843"/>
    </row>
    <row r="1993" spans="1:11" x14ac:dyDescent="0.2">
      <c r="A1993" s="163">
        <v>1978</v>
      </c>
      <c r="B1993" s="7"/>
      <c r="C1993" s="7"/>
      <c r="D1993" s="120"/>
      <c r="E1993" s="7"/>
      <c r="F1993" s="7"/>
      <c r="G1993" s="219"/>
      <c r="H1993" s="7"/>
      <c r="I1993" s="7"/>
      <c r="J1993" s="9"/>
      <c r="K1993" s="843"/>
    </row>
    <row r="1994" spans="1:11" x14ac:dyDescent="0.2">
      <c r="A1994" s="163">
        <v>1979</v>
      </c>
      <c r="B1994" s="7"/>
      <c r="C1994" s="7"/>
      <c r="D1994" s="120"/>
      <c r="E1994" s="7"/>
      <c r="F1994" s="7"/>
      <c r="G1994" s="219"/>
      <c r="H1994" s="7"/>
      <c r="I1994" s="7"/>
      <c r="J1994" s="9"/>
      <c r="K1994" s="843"/>
    </row>
    <row r="1995" spans="1:11" x14ac:dyDescent="0.2">
      <c r="A1995" s="163">
        <v>1980</v>
      </c>
      <c r="B1995" s="7"/>
      <c r="C1995" s="7"/>
      <c r="D1995" s="120"/>
      <c r="E1995" s="7"/>
      <c r="F1995" s="7"/>
      <c r="G1995" s="219"/>
      <c r="H1995" s="7"/>
      <c r="I1995" s="7"/>
      <c r="J1995" s="9"/>
      <c r="K1995" s="843"/>
    </row>
    <row r="1996" spans="1:11" x14ac:dyDescent="0.2">
      <c r="A1996" s="163">
        <v>1981</v>
      </c>
      <c r="B1996" s="7"/>
      <c r="C1996" s="7"/>
      <c r="D1996" s="120"/>
      <c r="E1996" s="7"/>
      <c r="F1996" s="7"/>
      <c r="G1996" s="219"/>
      <c r="H1996" s="7"/>
      <c r="I1996" s="7"/>
      <c r="J1996" s="9"/>
      <c r="K1996" s="843"/>
    </row>
    <row r="1997" spans="1:11" x14ac:dyDescent="0.2">
      <c r="A1997" s="163">
        <v>1982</v>
      </c>
      <c r="B1997" s="7"/>
      <c r="C1997" s="7"/>
      <c r="D1997" s="120"/>
      <c r="E1997" s="7"/>
      <c r="F1997" s="7"/>
      <c r="G1997" s="219"/>
      <c r="H1997" s="7"/>
      <c r="I1997" s="7"/>
      <c r="J1997" s="9"/>
      <c r="K1997" s="843"/>
    </row>
    <row r="1998" spans="1:11" x14ac:dyDescent="0.2">
      <c r="A1998" s="163">
        <v>1983</v>
      </c>
      <c r="B1998" s="7"/>
      <c r="C1998" s="7"/>
      <c r="D1998" s="120"/>
      <c r="E1998" s="7"/>
      <c r="F1998" s="7"/>
      <c r="G1998" s="219"/>
      <c r="H1998" s="7"/>
      <c r="I1998" s="7"/>
      <c r="J1998" s="9"/>
      <c r="K1998" s="843"/>
    </row>
    <row r="1999" spans="1:11" x14ac:dyDescent="0.2">
      <c r="A1999" s="163">
        <v>1984</v>
      </c>
      <c r="B1999" s="7"/>
      <c r="C1999" s="7"/>
      <c r="D1999" s="120"/>
      <c r="E1999" s="7"/>
      <c r="F1999" s="7"/>
      <c r="G1999" s="219"/>
      <c r="H1999" s="7"/>
      <c r="I1999" s="7"/>
      <c r="J1999" s="9"/>
      <c r="K1999" s="843"/>
    </row>
    <row r="2000" spans="1:11" x14ac:dyDescent="0.2">
      <c r="A2000" s="163">
        <v>1985</v>
      </c>
      <c r="B2000" s="7"/>
      <c r="C2000" s="7"/>
      <c r="D2000" s="120"/>
      <c r="E2000" s="7"/>
      <c r="F2000" s="7"/>
      <c r="G2000" s="219"/>
      <c r="H2000" s="7"/>
      <c r="I2000" s="7"/>
      <c r="J2000" s="9"/>
      <c r="K2000" s="843"/>
    </row>
    <row r="2001" spans="1:11" x14ac:dyDescent="0.2">
      <c r="A2001" s="163">
        <v>1986</v>
      </c>
      <c r="B2001" s="7"/>
      <c r="C2001" s="7"/>
      <c r="D2001" s="120"/>
      <c r="E2001" s="7"/>
      <c r="F2001" s="7"/>
      <c r="G2001" s="219"/>
      <c r="H2001" s="7"/>
      <c r="I2001" s="7"/>
      <c r="J2001" s="9"/>
      <c r="K2001" s="843"/>
    </row>
    <row r="2002" spans="1:11" x14ac:dyDescent="0.2">
      <c r="A2002" s="163">
        <v>1987</v>
      </c>
      <c r="B2002" s="7"/>
      <c r="C2002" s="7"/>
      <c r="D2002" s="120"/>
      <c r="E2002" s="7"/>
      <c r="F2002" s="7"/>
      <c r="G2002" s="219"/>
      <c r="H2002" s="7"/>
      <c r="I2002" s="7"/>
      <c r="J2002" s="9"/>
      <c r="K2002" s="843"/>
    </row>
    <row r="2003" spans="1:11" x14ac:dyDescent="0.2">
      <c r="A2003" s="163">
        <v>1988</v>
      </c>
      <c r="B2003" s="7"/>
      <c r="C2003" s="7"/>
      <c r="D2003" s="120"/>
      <c r="E2003" s="7"/>
      <c r="F2003" s="7"/>
      <c r="G2003" s="219"/>
      <c r="H2003" s="7"/>
      <c r="I2003" s="7"/>
      <c r="J2003" s="9"/>
      <c r="K2003" s="843"/>
    </row>
    <row r="2004" spans="1:11" x14ac:dyDescent="0.2">
      <c r="A2004" s="163">
        <v>1989</v>
      </c>
      <c r="B2004" s="7"/>
      <c r="C2004" s="7"/>
      <c r="D2004" s="120"/>
      <c r="E2004" s="7"/>
      <c r="F2004" s="7"/>
      <c r="G2004" s="219"/>
      <c r="H2004" s="7"/>
      <c r="I2004" s="7"/>
      <c r="J2004" s="9"/>
      <c r="K2004" s="843"/>
    </row>
    <row r="2005" spans="1:11" x14ac:dyDescent="0.2">
      <c r="A2005" s="163">
        <v>1990</v>
      </c>
      <c r="B2005" s="7"/>
      <c r="C2005" s="7"/>
      <c r="D2005" s="120"/>
      <c r="E2005" s="7"/>
      <c r="F2005" s="7"/>
      <c r="G2005" s="219"/>
      <c r="H2005" s="7"/>
      <c r="I2005" s="7"/>
      <c r="J2005" s="9"/>
      <c r="K2005" s="843"/>
    </row>
    <row r="2006" spans="1:11" x14ac:dyDescent="0.2">
      <c r="A2006" s="163">
        <v>1991</v>
      </c>
      <c r="B2006" s="7"/>
      <c r="C2006" s="7"/>
      <c r="D2006" s="120"/>
      <c r="E2006" s="7"/>
      <c r="F2006" s="7"/>
      <c r="G2006" s="219"/>
      <c r="H2006" s="7"/>
      <c r="I2006" s="7"/>
      <c r="J2006" s="9"/>
      <c r="K2006" s="843"/>
    </row>
    <row r="2007" spans="1:11" x14ac:dyDescent="0.2">
      <c r="A2007" s="163">
        <v>1992</v>
      </c>
      <c r="B2007" s="7"/>
      <c r="C2007" s="7"/>
      <c r="D2007" s="120"/>
      <c r="E2007" s="7"/>
      <c r="F2007" s="7"/>
      <c r="G2007" s="219"/>
      <c r="H2007" s="7"/>
      <c r="I2007" s="7"/>
      <c r="J2007" s="9"/>
      <c r="K2007" s="843"/>
    </row>
    <row r="2008" spans="1:11" x14ac:dyDescent="0.2">
      <c r="A2008" s="163">
        <v>1993</v>
      </c>
      <c r="B2008" s="7"/>
      <c r="C2008" s="7"/>
      <c r="D2008" s="120"/>
      <c r="E2008" s="7"/>
      <c r="F2008" s="7"/>
      <c r="G2008" s="219"/>
      <c r="H2008" s="7"/>
      <c r="I2008" s="7"/>
      <c r="J2008" s="9"/>
      <c r="K2008" s="843"/>
    </row>
    <row r="2009" spans="1:11" x14ac:dyDescent="0.2">
      <c r="A2009" s="163">
        <v>1994</v>
      </c>
      <c r="B2009" s="7"/>
      <c r="C2009" s="7"/>
      <c r="D2009" s="120"/>
      <c r="E2009" s="7"/>
      <c r="F2009" s="7"/>
      <c r="G2009" s="219"/>
      <c r="H2009" s="7"/>
      <c r="I2009" s="7"/>
      <c r="J2009" s="9"/>
      <c r="K2009" s="843"/>
    </row>
    <row r="2010" spans="1:11" x14ac:dyDescent="0.2">
      <c r="A2010" s="163">
        <v>1995</v>
      </c>
      <c r="B2010" s="7"/>
      <c r="C2010" s="7"/>
      <c r="D2010" s="120"/>
      <c r="E2010" s="7"/>
      <c r="F2010" s="7"/>
      <c r="G2010" s="219"/>
      <c r="H2010" s="7"/>
      <c r="I2010" s="7"/>
      <c r="J2010" s="9"/>
      <c r="K2010" s="843"/>
    </row>
    <row r="2011" spans="1:11" x14ac:dyDescent="0.2">
      <c r="A2011" s="163">
        <v>1996</v>
      </c>
      <c r="B2011" s="7"/>
      <c r="C2011" s="7"/>
      <c r="D2011" s="120"/>
      <c r="E2011" s="7"/>
      <c r="F2011" s="7"/>
      <c r="G2011" s="219"/>
      <c r="H2011" s="7"/>
      <c r="I2011" s="7"/>
      <c r="J2011" s="9"/>
      <c r="K2011" s="843"/>
    </row>
    <row r="2012" spans="1:11" x14ac:dyDescent="0.2">
      <c r="A2012" s="163">
        <v>1997</v>
      </c>
      <c r="B2012" s="7"/>
      <c r="C2012" s="7"/>
      <c r="D2012" s="120"/>
      <c r="E2012" s="7"/>
      <c r="F2012" s="7"/>
      <c r="G2012" s="219"/>
      <c r="H2012" s="7"/>
      <c r="I2012" s="7"/>
      <c r="J2012" s="9"/>
      <c r="K2012" s="843"/>
    </row>
    <row r="2013" spans="1:11" x14ac:dyDescent="0.2">
      <c r="A2013" s="163">
        <v>1998</v>
      </c>
      <c r="B2013" s="7"/>
      <c r="C2013" s="7"/>
      <c r="D2013" s="120"/>
      <c r="E2013" s="7"/>
      <c r="F2013" s="7"/>
      <c r="G2013" s="219"/>
      <c r="H2013" s="7"/>
      <c r="I2013" s="7"/>
      <c r="J2013" s="9"/>
      <c r="K2013" s="843"/>
    </row>
    <row r="2014" spans="1:11" x14ac:dyDescent="0.2">
      <c r="A2014" s="163">
        <v>1999</v>
      </c>
      <c r="B2014" s="7"/>
      <c r="C2014" s="7"/>
      <c r="D2014" s="120"/>
      <c r="E2014" s="7"/>
      <c r="F2014" s="7"/>
      <c r="G2014" s="219"/>
      <c r="H2014" s="7"/>
      <c r="I2014" s="7"/>
      <c r="J2014" s="9"/>
      <c r="K2014" s="843"/>
    </row>
    <row r="2015" spans="1:11" x14ac:dyDescent="0.2">
      <c r="A2015" s="163">
        <v>2000</v>
      </c>
      <c r="B2015" s="7"/>
      <c r="C2015" s="7"/>
      <c r="D2015" s="120"/>
      <c r="E2015" s="7"/>
      <c r="F2015" s="7"/>
      <c r="G2015" s="219"/>
      <c r="H2015" s="7"/>
      <c r="I2015" s="7"/>
      <c r="J2015" s="9"/>
      <c r="K2015" s="843"/>
    </row>
    <row r="2016" spans="1:11" x14ac:dyDescent="0.2">
      <c r="A2016" s="163">
        <v>2001</v>
      </c>
      <c r="B2016" s="7"/>
      <c r="C2016" s="7"/>
      <c r="D2016" s="120"/>
      <c r="E2016" s="7"/>
      <c r="F2016" s="7"/>
      <c r="G2016" s="219"/>
      <c r="H2016" s="7"/>
      <c r="I2016" s="7"/>
      <c r="J2016" s="9"/>
      <c r="K2016" s="843"/>
    </row>
    <row r="2017" spans="1:11" x14ac:dyDescent="0.2">
      <c r="A2017" s="163">
        <v>2002</v>
      </c>
      <c r="B2017" s="7"/>
      <c r="C2017" s="7"/>
      <c r="D2017" s="120"/>
      <c r="E2017" s="7"/>
      <c r="F2017" s="7"/>
      <c r="G2017" s="219"/>
      <c r="H2017" s="7"/>
      <c r="I2017" s="7"/>
      <c r="J2017" s="9"/>
      <c r="K2017" s="843"/>
    </row>
    <row r="2018" spans="1:11" x14ac:dyDescent="0.2">
      <c r="A2018" s="163">
        <v>2003</v>
      </c>
      <c r="B2018" s="7"/>
      <c r="C2018" s="7"/>
      <c r="D2018" s="120"/>
      <c r="E2018" s="7"/>
      <c r="F2018" s="7"/>
      <c r="G2018" s="219"/>
      <c r="H2018" s="7"/>
      <c r="I2018" s="7"/>
      <c r="J2018" s="9"/>
      <c r="K2018" s="843"/>
    </row>
    <row r="2019" spans="1:11" x14ac:dyDescent="0.2">
      <c r="A2019" s="163">
        <v>2004</v>
      </c>
      <c r="B2019" s="7"/>
      <c r="C2019" s="7"/>
      <c r="D2019" s="120"/>
      <c r="E2019" s="7"/>
      <c r="F2019" s="7"/>
      <c r="G2019" s="219"/>
      <c r="H2019" s="7"/>
      <c r="I2019" s="7"/>
      <c r="J2019" s="9"/>
      <c r="K2019" s="843"/>
    </row>
    <row r="2020" spans="1:11" x14ac:dyDescent="0.2">
      <c r="A2020" s="163">
        <v>2005</v>
      </c>
      <c r="B2020" s="7"/>
      <c r="C2020" s="7"/>
      <c r="D2020" s="120"/>
      <c r="E2020" s="7"/>
      <c r="F2020" s="7"/>
      <c r="G2020" s="219"/>
      <c r="H2020" s="7"/>
      <c r="I2020" s="7"/>
      <c r="J2020" s="9"/>
      <c r="K2020" s="843"/>
    </row>
    <row r="2021" spans="1:11" x14ac:dyDescent="0.2">
      <c r="A2021" s="163">
        <v>2006</v>
      </c>
      <c r="B2021" s="7"/>
      <c r="C2021" s="7"/>
      <c r="D2021" s="120"/>
      <c r="E2021" s="7"/>
      <c r="F2021" s="7"/>
      <c r="G2021" s="219"/>
      <c r="H2021" s="7"/>
      <c r="I2021" s="7"/>
      <c r="J2021" s="9"/>
      <c r="K2021" s="843"/>
    </row>
    <row r="2022" spans="1:11" x14ac:dyDescent="0.2">
      <c r="A2022" s="163">
        <v>2007</v>
      </c>
      <c r="B2022" s="7"/>
      <c r="C2022" s="7"/>
      <c r="D2022" s="120"/>
      <c r="E2022" s="7"/>
      <c r="F2022" s="7"/>
      <c r="G2022" s="219"/>
      <c r="H2022" s="7"/>
      <c r="I2022" s="7"/>
      <c r="J2022" s="9"/>
      <c r="K2022" s="843"/>
    </row>
    <row r="2023" spans="1:11" x14ac:dyDescent="0.2">
      <c r="A2023" s="163">
        <v>2008</v>
      </c>
      <c r="B2023" s="7"/>
      <c r="C2023" s="7"/>
      <c r="D2023" s="120"/>
      <c r="E2023" s="7"/>
      <c r="F2023" s="7"/>
      <c r="G2023" s="219"/>
      <c r="H2023" s="7"/>
      <c r="I2023" s="7"/>
      <c r="J2023" s="9"/>
      <c r="K2023" s="843"/>
    </row>
    <row r="2024" spans="1:11" x14ac:dyDescent="0.2">
      <c r="A2024" s="163">
        <v>2009</v>
      </c>
      <c r="B2024" s="7"/>
      <c r="C2024" s="7"/>
      <c r="D2024" s="120"/>
      <c r="E2024" s="7"/>
      <c r="F2024" s="7"/>
      <c r="G2024" s="219"/>
      <c r="H2024" s="7"/>
      <c r="I2024" s="7"/>
      <c r="J2024" s="9"/>
      <c r="K2024" s="843"/>
    </row>
    <row r="2025" spans="1:11" x14ac:dyDescent="0.2">
      <c r="A2025" s="163">
        <v>2010</v>
      </c>
      <c r="B2025" s="7"/>
      <c r="C2025" s="7"/>
      <c r="D2025" s="120"/>
      <c r="E2025" s="7"/>
      <c r="F2025" s="7"/>
      <c r="G2025" s="219"/>
      <c r="H2025" s="7"/>
      <c r="I2025" s="7"/>
      <c r="J2025" s="9"/>
      <c r="K2025" s="843"/>
    </row>
    <row r="2026" spans="1:11" x14ac:dyDescent="0.2">
      <c r="A2026" s="163">
        <v>2011</v>
      </c>
      <c r="B2026" s="7"/>
      <c r="C2026" s="7"/>
      <c r="D2026" s="120"/>
      <c r="E2026" s="7"/>
      <c r="F2026" s="7"/>
      <c r="G2026" s="219"/>
      <c r="H2026" s="7"/>
      <c r="I2026" s="7"/>
      <c r="J2026" s="9"/>
      <c r="K2026" s="843"/>
    </row>
    <row r="2027" spans="1:11" x14ac:dyDescent="0.2">
      <c r="A2027" s="163">
        <v>2012</v>
      </c>
      <c r="B2027" s="7"/>
      <c r="C2027" s="7"/>
      <c r="D2027" s="120"/>
      <c r="E2027" s="7"/>
      <c r="F2027" s="7"/>
      <c r="G2027" s="219"/>
      <c r="H2027" s="7"/>
      <c r="I2027" s="7"/>
      <c r="J2027" s="9"/>
      <c r="K2027" s="843"/>
    </row>
    <row r="2028" spans="1:11" x14ac:dyDescent="0.2">
      <c r="A2028" s="163">
        <v>2013</v>
      </c>
      <c r="B2028" s="7"/>
      <c r="C2028" s="7"/>
      <c r="D2028" s="120"/>
      <c r="E2028" s="7"/>
      <c r="F2028" s="7"/>
      <c r="G2028" s="219"/>
      <c r="H2028" s="7"/>
      <c r="I2028" s="7"/>
      <c r="J2028" s="9"/>
      <c r="K2028" s="843"/>
    </row>
    <row r="2029" spans="1:11" x14ac:dyDescent="0.2">
      <c r="A2029" s="163">
        <v>2014</v>
      </c>
      <c r="B2029" s="7"/>
      <c r="C2029" s="7"/>
      <c r="D2029" s="120"/>
      <c r="E2029" s="7"/>
      <c r="F2029" s="7"/>
      <c r="G2029" s="219"/>
      <c r="H2029" s="7"/>
      <c r="I2029" s="7"/>
      <c r="J2029" s="9"/>
      <c r="K2029" s="843"/>
    </row>
    <row r="2030" spans="1:11" x14ac:dyDescent="0.2">
      <c r="A2030" s="163">
        <v>2015</v>
      </c>
      <c r="B2030" s="7"/>
      <c r="C2030" s="7"/>
      <c r="D2030" s="120"/>
      <c r="E2030" s="7"/>
      <c r="F2030" s="7"/>
      <c r="G2030" s="219"/>
      <c r="H2030" s="7"/>
      <c r="I2030" s="7"/>
      <c r="J2030" s="9"/>
      <c r="K2030" s="843"/>
    </row>
    <row r="2031" spans="1:11" x14ac:dyDescent="0.2">
      <c r="A2031" s="163">
        <v>2016</v>
      </c>
      <c r="B2031" s="7"/>
      <c r="C2031" s="7"/>
      <c r="D2031" s="120"/>
      <c r="E2031" s="7"/>
      <c r="F2031" s="7"/>
      <c r="G2031" s="219"/>
      <c r="H2031" s="7"/>
      <c r="I2031" s="7"/>
      <c r="J2031" s="9"/>
      <c r="K2031" s="843"/>
    </row>
    <row r="2032" spans="1:11" x14ac:dyDescent="0.2">
      <c r="A2032" s="163">
        <v>2017</v>
      </c>
      <c r="B2032" s="7"/>
      <c r="C2032" s="7"/>
      <c r="D2032" s="120"/>
      <c r="E2032" s="7"/>
      <c r="F2032" s="7"/>
      <c r="G2032" s="219"/>
      <c r="H2032" s="7"/>
      <c r="I2032" s="7"/>
      <c r="J2032" s="9"/>
      <c r="K2032" s="843"/>
    </row>
    <row r="2033" spans="1:11" x14ac:dyDescent="0.2">
      <c r="A2033" s="163">
        <v>2018</v>
      </c>
      <c r="B2033" s="7"/>
      <c r="C2033" s="7"/>
      <c r="D2033" s="120"/>
      <c r="E2033" s="7"/>
      <c r="F2033" s="7"/>
      <c r="G2033" s="219"/>
      <c r="H2033" s="7"/>
      <c r="I2033" s="7"/>
      <c r="J2033" s="9"/>
      <c r="K2033" s="843"/>
    </row>
    <row r="2034" spans="1:11" x14ac:dyDescent="0.2">
      <c r="A2034" s="163">
        <v>2019</v>
      </c>
      <c r="B2034" s="7"/>
      <c r="C2034" s="7"/>
      <c r="D2034" s="120"/>
      <c r="E2034" s="7"/>
      <c r="F2034" s="7"/>
      <c r="G2034" s="219"/>
      <c r="H2034" s="7"/>
      <c r="I2034" s="7"/>
      <c r="J2034" s="9"/>
      <c r="K2034" s="843"/>
    </row>
    <row r="2035" spans="1:11" x14ac:dyDescent="0.2">
      <c r="A2035" s="163">
        <v>2020</v>
      </c>
      <c r="B2035" s="7"/>
      <c r="C2035" s="7"/>
      <c r="D2035" s="120"/>
      <c r="E2035" s="7"/>
      <c r="F2035" s="7"/>
      <c r="G2035" s="219"/>
      <c r="H2035" s="7"/>
      <c r="I2035" s="7"/>
      <c r="J2035" s="9"/>
      <c r="K2035" s="843"/>
    </row>
    <row r="2036" spans="1:11" x14ac:dyDescent="0.2">
      <c r="A2036" s="163">
        <v>2021</v>
      </c>
      <c r="B2036" s="7"/>
      <c r="C2036" s="7"/>
      <c r="D2036" s="120"/>
      <c r="E2036" s="7"/>
      <c r="F2036" s="7"/>
      <c r="G2036" s="219"/>
      <c r="H2036" s="7"/>
      <c r="I2036" s="7"/>
      <c r="J2036" s="9"/>
      <c r="K2036" s="843"/>
    </row>
    <row r="2037" spans="1:11" x14ac:dyDescent="0.2">
      <c r="A2037" s="163">
        <v>2022</v>
      </c>
      <c r="B2037" s="7"/>
      <c r="C2037" s="7"/>
      <c r="D2037" s="120"/>
      <c r="E2037" s="7"/>
      <c r="F2037" s="7"/>
      <c r="G2037" s="219"/>
      <c r="H2037" s="7"/>
      <c r="I2037" s="7"/>
      <c r="J2037" s="9"/>
      <c r="K2037" s="843"/>
    </row>
    <row r="2038" spans="1:11" x14ac:dyDescent="0.2">
      <c r="A2038" s="163">
        <v>2023</v>
      </c>
      <c r="B2038" s="7"/>
      <c r="C2038" s="7"/>
      <c r="D2038" s="120"/>
      <c r="E2038" s="7"/>
      <c r="F2038" s="7"/>
      <c r="G2038" s="219"/>
      <c r="H2038" s="7"/>
      <c r="I2038" s="7"/>
      <c r="J2038" s="9"/>
      <c r="K2038" s="843"/>
    </row>
    <row r="2039" spans="1:11" x14ac:dyDescent="0.2">
      <c r="A2039" s="163">
        <v>2024</v>
      </c>
      <c r="B2039" s="7"/>
      <c r="C2039" s="7"/>
      <c r="D2039" s="120"/>
      <c r="E2039" s="7"/>
      <c r="F2039" s="7"/>
      <c r="G2039" s="219"/>
      <c r="H2039" s="7"/>
      <c r="I2039" s="7"/>
      <c r="J2039" s="9"/>
      <c r="K2039" s="843"/>
    </row>
    <row r="2040" spans="1:11" x14ac:dyDescent="0.2">
      <c r="A2040" s="163">
        <v>2025</v>
      </c>
      <c r="B2040" s="7"/>
      <c r="C2040" s="7"/>
      <c r="D2040" s="120"/>
      <c r="E2040" s="7"/>
      <c r="F2040" s="7"/>
      <c r="G2040" s="219"/>
      <c r="H2040" s="7"/>
      <c r="I2040" s="7"/>
      <c r="J2040" s="9"/>
      <c r="K2040" s="843"/>
    </row>
    <row r="2041" spans="1:11" x14ac:dyDescent="0.2">
      <c r="A2041" s="163">
        <v>2026</v>
      </c>
      <c r="B2041" s="7"/>
      <c r="C2041" s="7"/>
      <c r="D2041" s="120"/>
      <c r="E2041" s="7"/>
      <c r="F2041" s="7"/>
      <c r="G2041" s="219"/>
      <c r="H2041" s="7"/>
      <c r="I2041" s="7"/>
      <c r="J2041" s="9"/>
      <c r="K2041" s="843"/>
    </row>
    <row r="2042" spans="1:11" x14ac:dyDescent="0.2">
      <c r="A2042" s="163">
        <v>2027</v>
      </c>
      <c r="B2042" s="7"/>
      <c r="C2042" s="7"/>
      <c r="D2042" s="120"/>
      <c r="E2042" s="7"/>
      <c r="F2042" s="7"/>
      <c r="G2042" s="219"/>
      <c r="H2042" s="7"/>
      <c r="I2042" s="7"/>
      <c r="J2042" s="9"/>
      <c r="K2042" s="843"/>
    </row>
    <row r="2043" spans="1:11" x14ac:dyDescent="0.2">
      <c r="A2043" s="163">
        <v>2028</v>
      </c>
      <c r="B2043" s="7"/>
      <c r="C2043" s="7"/>
      <c r="D2043" s="120"/>
      <c r="E2043" s="7"/>
      <c r="F2043" s="7"/>
      <c r="G2043" s="219"/>
      <c r="H2043" s="7"/>
      <c r="I2043" s="7"/>
      <c r="J2043" s="9"/>
      <c r="K2043" s="843"/>
    </row>
    <row r="2044" spans="1:11" x14ac:dyDescent="0.2">
      <c r="A2044" s="163">
        <v>2029</v>
      </c>
      <c r="B2044" s="7"/>
      <c r="C2044" s="7"/>
      <c r="D2044" s="120"/>
      <c r="E2044" s="7"/>
      <c r="F2044" s="7"/>
      <c r="G2044" s="219"/>
      <c r="H2044" s="7"/>
      <c r="I2044" s="7"/>
      <c r="J2044" s="9"/>
      <c r="K2044" s="843"/>
    </row>
    <row r="2045" spans="1:11" x14ac:dyDescent="0.2">
      <c r="A2045" s="163">
        <v>2030</v>
      </c>
      <c r="B2045" s="7"/>
      <c r="C2045" s="7"/>
      <c r="D2045" s="120"/>
      <c r="E2045" s="7"/>
      <c r="F2045" s="7"/>
      <c r="G2045" s="219"/>
      <c r="H2045" s="7"/>
      <c r="I2045" s="7"/>
      <c r="J2045" s="9"/>
      <c r="K2045" s="843"/>
    </row>
    <row r="2046" spans="1:11" x14ac:dyDescent="0.2">
      <c r="A2046" s="163">
        <v>2031</v>
      </c>
      <c r="B2046" s="7"/>
      <c r="C2046" s="7"/>
      <c r="D2046" s="120"/>
      <c r="E2046" s="7"/>
      <c r="F2046" s="7"/>
      <c r="G2046" s="219"/>
      <c r="H2046" s="7"/>
      <c r="I2046" s="7"/>
      <c r="J2046" s="9"/>
      <c r="K2046" s="843"/>
    </row>
    <row r="2047" spans="1:11" x14ac:dyDescent="0.2">
      <c r="A2047" s="163">
        <v>2032</v>
      </c>
      <c r="B2047" s="7"/>
      <c r="C2047" s="7"/>
      <c r="D2047" s="120"/>
      <c r="E2047" s="7"/>
      <c r="F2047" s="7"/>
      <c r="G2047" s="219"/>
      <c r="H2047" s="7"/>
      <c r="I2047" s="7"/>
      <c r="J2047" s="9"/>
      <c r="K2047" s="843"/>
    </row>
    <row r="2048" spans="1:11" x14ac:dyDescent="0.2">
      <c r="A2048" s="163">
        <v>2033</v>
      </c>
      <c r="B2048" s="7"/>
      <c r="C2048" s="7"/>
      <c r="D2048" s="120"/>
      <c r="E2048" s="7"/>
      <c r="F2048" s="7"/>
      <c r="G2048" s="219"/>
      <c r="H2048" s="7"/>
      <c r="I2048" s="7"/>
      <c r="J2048" s="9"/>
      <c r="K2048" s="843"/>
    </row>
    <row r="2049" spans="1:11" x14ac:dyDescent="0.2">
      <c r="A2049" s="163">
        <v>2034</v>
      </c>
      <c r="B2049" s="7"/>
      <c r="C2049" s="7"/>
      <c r="D2049" s="120"/>
      <c r="E2049" s="7"/>
      <c r="F2049" s="7"/>
      <c r="G2049" s="219"/>
      <c r="H2049" s="7"/>
      <c r="I2049" s="7"/>
      <c r="J2049" s="9"/>
      <c r="K2049" s="843"/>
    </row>
    <row r="2050" spans="1:11" x14ac:dyDescent="0.2">
      <c r="A2050" s="163">
        <v>2035</v>
      </c>
      <c r="B2050" s="7"/>
      <c r="C2050" s="7"/>
      <c r="D2050" s="120"/>
      <c r="E2050" s="7"/>
      <c r="F2050" s="7"/>
      <c r="G2050" s="219"/>
      <c r="H2050" s="7"/>
      <c r="I2050" s="7"/>
      <c r="J2050" s="9"/>
      <c r="K2050" s="843"/>
    </row>
    <row r="2051" spans="1:11" x14ac:dyDescent="0.2">
      <c r="A2051" s="163">
        <v>2036</v>
      </c>
      <c r="B2051" s="7"/>
      <c r="C2051" s="7"/>
      <c r="D2051" s="120"/>
      <c r="E2051" s="7"/>
      <c r="F2051" s="7"/>
      <c r="G2051" s="219"/>
      <c r="H2051" s="7"/>
      <c r="I2051" s="7"/>
      <c r="J2051" s="9"/>
      <c r="K2051" s="843"/>
    </row>
    <row r="2052" spans="1:11" x14ac:dyDescent="0.2">
      <c r="A2052" s="163">
        <v>2037</v>
      </c>
      <c r="B2052" s="7"/>
      <c r="C2052" s="7"/>
      <c r="D2052" s="120"/>
      <c r="E2052" s="7"/>
      <c r="F2052" s="7"/>
      <c r="G2052" s="219"/>
      <c r="H2052" s="7"/>
      <c r="I2052" s="7"/>
      <c r="J2052" s="9"/>
      <c r="K2052" s="843"/>
    </row>
    <row r="2053" spans="1:11" x14ac:dyDescent="0.2">
      <c r="A2053" s="163">
        <v>2038</v>
      </c>
      <c r="B2053" s="7"/>
      <c r="C2053" s="7"/>
      <c r="D2053" s="120"/>
      <c r="E2053" s="7"/>
      <c r="F2053" s="7"/>
      <c r="G2053" s="219"/>
      <c r="H2053" s="7"/>
      <c r="I2053" s="7"/>
      <c r="J2053" s="9"/>
      <c r="K2053" s="843"/>
    </row>
    <row r="2054" spans="1:11" x14ac:dyDescent="0.2">
      <c r="A2054" s="163">
        <v>2039</v>
      </c>
      <c r="B2054" s="7"/>
      <c r="C2054" s="7"/>
      <c r="D2054" s="120"/>
      <c r="E2054" s="7"/>
      <c r="F2054" s="7"/>
      <c r="G2054" s="219"/>
      <c r="H2054" s="7"/>
      <c r="I2054" s="7"/>
      <c r="J2054" s="9"/>
      <c r="K2054" s="843"/>
    </row>
    <row r="2055" spans="1:11" x14ac:dyDescent="0.2">
      <c r="A2055" s="163">
        <v>2040</v>
      </c>
      <c r="B2055" s="7"/>
      <c r="C2055" s="7"/>
      <c r="D2055" s="120"/>
      <c r="E2055" s="7"/>
      <c r="F2055" s="7"/>
      <c r="G2055" s="219"/>
      <c r="H2055" s="7"/>
      <c r="I2055" s="7"/>
      <c r="J2055" s="9"/>
      <c r="K2055" s="843"/>
    </row>
    <row r="2056" spans="1:11" x14ac:dyDescent="0.2">
      <c r="A2056" s="163">
        <v>2041</v>
      </c>
      <c r="B2056" s="7"/>
      <c r="C2056" s="7"/>
      <c r="D2056" s="120"/>
      <c r="E2056" s="7"/>
      <c r="F2056" s="7"/>
      <c r="G2056" s="219"/>
      <c r="H2056" s="7"/>
      <c r="I2056" s="7"/>
      <c r="J2056" s="9"/>
      <c r="K2056" s="843"/>
    </row>
    <row r="2057" spans="1:11" x14ac:dyDescent="0.2">
      <c r="A2057" s="163">
        <v>2042</v>
      </c>
      <c r="B2057" s="7"/>
      <c r="C2057" s="7"/>
      <c r="D2057" s="120"/>
      <c r="E2057" s="7"/>
      <c r="F2057" s="7"/>
      <c r="G2057" s="219"/>
      <c r="H2057" s="7"/>
      <c r="I2057" s="7"/>
      <c r="J2057" s="9"/>
      <c r="K2057" s="843"/>
    </row>
    <row r="2058" spans="1:11" x14ac:dyDescent="0.2">
      <c r="A2058" s="163">
        <v>2043</v>
      </c>
      <c r="B2058" s="7"/>
      <c r="C2058" s="7"/>
      <c r="D2058" s="120"/>
      <c r="E2058" s="7"/>
      <c r="F2058" s="7"/>
      <c r="G2058" s="219"/>
      <c r="H2058" s="7"/>
      <c r="I2058" s="7"/>
      <c r="J2058" s="9"/>
      <c r="K2058" s="843"/>
    </row>
    <row r="2059" spans="1:11" x14ac:dyDescent="0.2">
      <c r="A2059" s="163">
        <v>2044</v>
      </c>
      <c r="B2059" s="7"/>
      <c r="C2059" s="7"/>
      <c r="D2059" s="120"/>
      <c r="E2059" s="7"/>
      <c r="F2059" s="7"/>
      <c r="G2059" s="219"/>
      <c r="H2059" s="7"/>
      <c r="I2059" s="7"/>
      <c r="J2059" s="9"/>
      <c r="K2059" s="843"/>
    </row>
    <row r="2060" spans="1:11" x14ac:dyDescent="0.2">
      <c r="A2060" s="163">
        <v>2045</v>
      </c>
      <c r="B2060" s="7"/>
      <c r="C2060" s="7"/>
      <c r="D2060" s="120"/>
      <c r="E2060" s="7"/>
      <c r="F2060" s="7"/>
      <c r="G2060" s="219"/>
      <c r="H2060" s="7"/>
      <c r="I2060" s="7"/>
      <c r="J2060" s="9"/>
      <c r="K2060" s="843"/>
    </row>
    <row r="2061" spans="1:11" x14ac:dyDescent="0.2">
      <c r="A2061" s="163">
        <v>2046</v>
      </c>
      <c r="B2061" s="7"/>
      <c r="C2061" s="7"/>
      <c r="D2061" s="120"/>
      <c r="E2061" s="7"/>
      <c r="F2061" s="7"/>
      <c r="G2061" s="219"/>
      <c r="H2061" s="7"/>
      <c r="I2061" s="7"/>
      <c r="J2061" s="9"/>
      <c r="K2061" s="843"/>
    </row>
    <row r="2062" spans="1:11" x14ac:dyDescent="0.2">
      <c r="A2062" s="163">
        <v>2047</v>
      </c>
      <c r="B2062" s="7"/>
      <c r="C2062" s="7"/>
      <c r="D2062" s="120"/>
      <c r="E2062" s="7"/>
      <c r="F2062" s="7"/>
      <c r="G2062" s="219"/>
      <c r="H2062" s="7"/>
      <c r="I2062" s="7"/>
      <c r="J2062" s="9"/>
      <c r="K2062" s="843"/>
    </row>
    <row r="2063" spans="1:11" x14ac:dyDescent="0.2">
      <c r="A2063" s="163">
        <v>2048</v>
      </c>
      <c r="B2063" s="7"/>
      <c r="C2063" s="7"/>
      <c r="D2063" s="120"/>
      <c r="E2063" s="7"/>
      <c r="F2063" s="7"/>
      <c r="G2063" s="219"/>
      <c r="H2063" s="7"/>
      <c r="I2063" s="7"/>
      <c r="J2063" s="9"/>
      <c r="K2063" s="843"/>
    </row>
    <row r="2064" spans="1:11" x14ac:dyDescent="0.2">
      <c r="A2064" s="163">
        <v>2049</v>
      </c>
      <c r="B2064" s="7"/>
      <c r="C2064" s="7"/>
      <c r="D2064" s="120"/>
      <c r="E2064" s="7"/>
      <c r="F2064" s="7"/>
      <c r="G2064" s="219"/>
      <c r="H2064" s="7"/>
      <c r="I2064" s="7"/>
      <c r="J2064" s="9"/>
      <c r="K2064" s="843"/>
    </row>
    <row r="2065" spans="1:11" x14ac:dyDescent="0.2">
      <c r="A2065" s="163">
        <v>2050</v>
      </c>
      <c r="B2065" s="7"/>
      <c r="C2065" s="7"/>
      <c r="D2065" s="120"/>
      <c r="E2065" s="7"/>
      <c r="F2065" s="7"/>
      <c r="G2065" s="219"/>
      <c r="H2065" s="7"/>
      <c r="I2065" s="7"/>
      <c r="J2065" s="9"/>
      <c r="K2065" s="843"/>
    </row>
    <row r="2066" spans="1:11" x14ac:dyDescent="0.2">
      <c r="A2066" s="163">
        <v>2051</v>
      </c>
      <c r="B2066" s="7"/>
      <c r="C2066" s="7"/>
      <c r="D2066" s="120"/>
      <c r="E2066" s="7"/>
      <c r="F2066" s="7"/>
      <c r="G2066" s="219"/>
      <c r="H2066" s="7"/>
      <c r="I2066" s="7"/>
      <c r="J2066" s="9"/>
      <c r="K2066" s="843"/>
    </row>
    <row r="2067" spans="1:11" x14ac:dyDescent="0.2">
      <c r="A2067" s="163">
        <v>2052</v>
      </c>
      <c r="B2067" s="7"/>
      <c r="C2067" s="7"/>
      <c r="D2067" s="120"/>
      <c r="E2067" s="7"/>
      <c r="F2067" s="7"/>
      <c r="G2067" s="219"/>
      <c r="H2067" s="7"/>
      <c r="I2067" s="7"/>
      <c r="J2067" s="9"/>
      <c r="K2067" s="843"/>
    </row>
    <row r="2068" spans="1:11" x14ac:dyDescent="0.2">
      <c r="A2068" s="163">
        <v>2053</v>
      </c>
      <c r="B2068" s="7"/>
      <c r="C2068" s="7"/>
      <c r="D2068" s="120"/>
      <c r="E2068" s="7"/>
      <c r="F2068" s="7"/>
      <c r="G2068" s="219"/>
      <c r="H2068" s="7"/>
      <c r="I2068" s="7"/>
      <c r="J2068" s="9"/>
      <c r="K2068" s="843"/>
    </row>
    <row r="2069" spans="1:11" x14ac:dyDescent="0.2">
      <c r="A2069" s="163">
        <v>2054</v>
      </c>
      <c r="B2069" s="7"/>
      <c r="C2069" s="7"/>
      <c r="D2069" s="120"/>
      <c r="E2069" s="7"/>
      <c r="F2069" s="7"/>
      <c r="G2069" s="219"/>
      <c r="H2069" s="7"/>
      <c r="I2069" s="7"/>
      <c r="J2069" s="9"/>
      <c r="K2069" s="843"/>
    </row>
    <row r="2070" spans="1:11" x14ac:dyDescent="0.2">
      <c r="A2070" s="163">
        <v>2055</v>
      </c>
      <c r="B2070" s="7"/>
      <c r="C2070" s="7"/>
      <c r="D2070" s="120"/>
      <c r="E2070" s="7"/>
      <c r="F2070" s="7"/>
      <c r="G2070" s="219"/>
      <c r="H2070" s="7"/>
      <c r="I2070" s="7"/>
      <c r="J2070" s="9"/>
      <c r="K2070" s="843"/>
    </row>
    <row r="2071" spans="1:11" x14ac:dyDescent="0.2">
      <c r="A2071" s="163">
        <v>2056</v>
      </c>
      <c r="B2071" s="7"/>
      <c r="C2071" s="7"/>
      <c r="D2071" s="120"/>
      <c r="E2071" s="7"/>
      <c r="F2071" s="7"/>
      <c r="G2071" s="219"/>
      <c r="H2071" s="7"/>
      <c r="I2071" s="7"/>
      <c r="J2071" s="9"/>
      <c r="K2071" s="843"/>
    </row>
    <row r="2072" spans="1:11" x14ac:dyDescent="0.2">
      <c r="A2072" s="163">
        <v>2057</v>
      </c>
      <c r="B2072" s="7"/>
      <c r="C2072" s="7"/>
      <c r="D2072" s="120"/>
      <c r="E2072" s="7"/>
      <c r="F2072" s="7"/>
      <c r="G2072" s="219"/>
      <c r="H2072" s="7"/>
      <c r="I2072" s="7"/>
      <c r="J2072" s="9"/>
      <c r="K2072" s="843"/>
    </row>
    <row r="2073" spans="1:11" x14ac:dyDescent="0.2">
      <c r="A2073" s="163">
        <v>2058</v>
      </c>
      <c r="B2073" s="7"/>
      <c r="C2073" s="7"/>
      <c r="D2073" s="120"/>
      <c r="E2073" s="7"/>
      <c r="F2073" s="7"/>
      <c r="G2073" s="219"/>
      <c r="H2073" s="7"/>
      <c r="I2073" s="7"/>
      <c r="J2073" s="9"/>
      <c r="K2073" s="843"/>
    </row>
    <row r="2074" spans="1:11" x14ac:dyDescent="0.2">
      <c r="A2074" s="163">
        <v>2059</v>
      </c>
      <c r="B2074" s="7"/>
      <c r="C2074" s="7"/>
      <c r="D2074" s="120"/>
      <c r="E2074" s="7"/>
      <c r="F2074" s="7"/>
      <c r="G2074" s="219"/>
      <c r="H2074" s="7"/>
      <c r="I2074" s="7"/>
      <c r="J2074" s="9"/>
      <c r="K2074" s="843"/>
    </row>
    <row r="2075" spans="1:11" x14ac:dyDescent="0.2">
      <c r="A2075" s="163">
        <v>2060</v>
      </c>
      <c r="B2075" s="7"/>
      <c r="C2075" s="7"/>
      <c r="D2075" s="120"/>
      <c r="E2075" s="7"/>
      <c r="F2075" s="7"/>
      <c r="G2075" s="219"/>
      <c r="H2075" s="7"/>
      <c r="I2075" s="7"/>
      <c r="J2075" s="9"/>
      <c r="K2075" s="843"/>
    </row>
    <row r="2076" spans="1:11" x14ac:dyDescent="0.2">
      <c r="A2076" s="163">
        <v>2061</v>
      </c>
      <c r="B2076" s="7"/>
      <c r="C2076" s="7"/>
      <c r="D2076" s="120"/>
      <c r="E2076" s="7"/>
      <c r="F2076" s="7"/>
      <c r="G2076" s="219"/>
      <c r="H2076" s="7"/>
      <c r="I2076" s="7"/>
      <c r="J2076" s="9"/>
      <c r="K2076" s="843"/>
    </row>
    <row r="2077" spans="1:11" x14ac:dyDescent="0.2">
      <c r="A2077" s="163">
        <v>2062</v>
      </c>
      <c r="B2077" s="7"/>
      <c r="C2077" s="7"/>
      <c r="D2077" s="120"/>
      <c r="E2077" s="7"/>
      <c r="F2077" s="7"/>
      <c r="G2077" s="219"/>
      <c r="H2077" s="7"/>
      <c r="I2077" s="7"/>
      <c r="J2077" s="9"/>
      <c r="K2077" s="843"/>
    </row>
    <row r="2078" spans="1:11" x14ac:dyDescent="0.2">
      <c r="A2078" s="163">
        <v>2063</v>
      </c>
      <c r="B2078" s="7"/>
      <c r="C2078" s="7"/>
      <c r="D2078" s="120"/>
      <c r="E2078" s="7"/>
      <c r="F2078" s="7"/>
      <c r="G2078" s="219"/>
      <c r="H2078" s="7"/>
      <c r="I2078" s="7"/>
      <c r="J2078" s="9"/>
      <c r="K2078" s="843"/>
    </row>
    <row r="2079" spans="1:11" x14ac:dyDescent="0.2">
      <c r="A2079" s="163">
        <v>2064</v>
      </c>
      <c r="B2079" s="7"/>
      <c r="C2079" s="7"/>
      <c r="D2079" s="120"/>
      <c r="E2079" s="7"/>
      <c r="F2079" s="7"/>
      <c r="G2079" s="219"/>
      <c r="H2079" s="7"/>
      <c r="I2079" s="7"/>
      <c r="J2079" s="9"/>
      <c r="K2079" s="843"/>
    </row>
    <row r="2080" spans="1:11" x14ac:dyDescent="0.2">
      <c r="A2080" s="163">
        <v>2065</v>
      </c>
      <c r="B2080" s="7"/>
      <c r="C2080" s="7"/>
      <c r="D2080" s="120"/>
      <c r="E2080" s="7"/>
      <c r="F2080" s="7"/>
      <c r="G2080" s="219"/>
      <c r="H2080" s="7"/>
      <c r="I2080" s="7"/>
      <c r="J2080" s="9"/>
      <c r="K2080" s="843"/>
    </row>
    <row r="2081" spans="1:11" x14ac:dyDescent="0.2">
      <c r="A2081" s="163">
        <v>2066</v>
      </c>
      <c r="B2081" s="7"/>
      <c r="C2081" s="7"/>
      <c r="D2081" s="120"/>
      <c r="E2081" s="7"/>
      <c r="F2081" s="7"/>
      <c r="G2081" s="219"/>
      <c r="H2081" s="7"/>
      <c r="I2081" s="7"/>
      <c r="J2081" s="9"/>
      <c r="K2081" s="843"/>
    </row>
    <row r="2082" spans="1:11" x14ac:dyDescent="0.2">
      <c r="A2082" s="163">
        <v>2067</v>
      </c>
      <c r="B2082" s="7"/>
      <c r="C2082" s="7"/>
      <c r="D2082" s="120"/>
      <c r="E2082" s="7"/>
      <c r="F2082" s="7"/>
      <c r="G2082" s="219"/>
      <c r="H2082" s="7"/>
      <c r="I2082" s="7"/>
      <c r="J2082" s="9"/>
      <c r="K2082" s="843"/>
    </row>
    <row r="2083" spans="1:11" x14ac:dyDescent="0.2">
      <c r="A2083" s="163">
        <v>2068</v>
      </c>
      <c r="B2083" s="7"/>
      <c r="C2083" s="7"/>
      <c r="D2083" s="120"/>
      <c r="E2083" s="7"/>
      <c r="F2083" s="7"/>
      <c r="G2083" s="219"/>
      <c r="H2083" s="7"/>
      <c r="I2083" s="7"/>
      <c r="J2083" s="9"/>
      <c r="K2083" s="843"/>
    </row>
    <row r="2084" spans="1:11" x14ac:dyDescent="0.2">
      <c r="A2084" s="163">
        <v>2069</v>
      </c>
      <c r="B2084" s="7"/>
      <c r="C2084" s="7"/>
      <c r="D2084" s="120"/>
      <c r="E2084" s="7"/>
      <c r="F2084" s="7"/>
      <c r="G2084" s="219"/>
      <c r="H2084" s="7"/>
      <c r="I2084" s="7"/>
      <c r="J2084" s="9"/>
      <c r="K2084" s="843"/>
    </row>
    <row r="2085" spans="1:11" x14ac:dyDescent="0.2">
      <c r="A2085" s="163">
        <v>2070</v>
      </c>
      <c r="B2085" s="7"/>
      <c r="C2085" s="7"/>
      <c r="D2085" s="120"/>
      <c r="E2085" s="7"/>
      <c r="F2085" s="7"/>
      <c r="G2085" s="219"/>
      <c r="H2085" s="7"/>
      <c r="I2085" s="7"/>
      <c r="J2085" s="9"/>
      <c r="K2085" s="843"/>
    </row>
    <row r="2086" spans="1:11" x14ac:dyDescent="0.2">
      <c r="A2086" s="163">
        <v>2071</v>
      </c>
      <c r="B2086" s="7"/>
      <c r="C2086" s="7"/>
      <c r="D2086" s="120"/>
      <c r="E2086" s="7"/>
      <c r="F2086" s="7"/>
      <c r="G2086" s="219"/>
      <c r="H2086" s="7"/>
      <c r="I2086" s="7"/>
      <c r="J2086" s="9"/>
      <c r="K2086" s="843"/>
    </row>
    <row r="2087" spans="1:11" x14ac:dyDescent="0.2">
      <c r="A2087" s="163">
        <v>2072</v>
      </c>
      <c r="B2087" s="7"/>
      <c r="C2087" s="7"/>
      <c r="D2087" s="120"/>
      <c r="E2087" s="7"/>
      <c r="F2087" s="7"/>
      <c r="G2087" s="219"/>
      <c r="H2087" s="7"/>
      <c r="I2087" s="7"/>
      <c r="J2087" s="9"/>
      <c r="K2087" s="843"/>
    </row>
    <row r="2088" spans="1:11" x14ac:dyDescent="0.2">
      <c r="A2088" s="163">
        <v>2073</v>
      </c>
      <c r="B2088" s="7"/>
      <c r="C2088" s="7"/>
      <c r="D2088" s="120"/>
      <c r="E2088" s="7"/>
      <c r="F2088" s="7"/>
      <c r="G2088" s="219"/>
      <c r="H2088" s="7"/>
      <c r="I2088" s="7"/>
      <c r="J2088" s="9"/>
      <c r="K2088" s="843"/>
    </row>
    <row r="2089" spans="1:11" x14ac:dyDescent="0.2">
      <c r="A2089" s="163">
        <v>2074</v>
      </c>
      <c r="B2089" s="7"/>
      <c r="C2089" s="7"/>
      <c r="D2089" s="120"/>
      <c r="E2089" s="7"/>
      <c r="F2089" s="7"/>
      <c r="G2089" s="219"/>
      <c r="H2089" s="7"/>
      <c r="I2089" s="7"/>
      <c r="J2089" s="9"/>
      <c r="K2089" s="843"/>
    </row>
    <row r="2090" spans="1:11" x14ac:dyDescent="0.2">
      <c r="A2090" s="163">
        <v>2075</v>
      </c>
      <c r="B2090" s="7"/>
      <c r="C2090" s="7"/>
      <c r="D2090" s="120"/>
      <c r="E2090" s="7"/>
      <c r="F2090" s="7"/>
      <c r="G2090" s="219"/>
      <c r="H2090" s="7"/>
      <c r="I2090" s="7"/>
      <c r="J2090" s="9"/>
      <c r="K2090" s="843"/>
    </row>
    <row r="2091" spans="1:11" x14ac:dyDescent="0.2">
      <c r="A2091" s="163">
        <v>2076</v>
      </c>
      <c r="B2091" s="7"/>
      <c r="C2091" s="7"/>
      <c r="D2091" s="120"/>
      <c r="E2091" s="7"/>
      <c r="F2091" s="7"/>
      <c r="G2091" s="219"/>
      <c r="H2091" s="7"/>
      <c r="I2091" s="7"/>
      <c r="J2091" s="9"/>
      <c r="K2091" s="843"/>
    </row>
    <row r="2092" spans="1:11" x14ac:dyDescent="0.2">
      <c r="A2092" s="163">
        <v>2077</v>
      </c>
      <c r="B2092" s="7"/>
      <c r="C2092" s="7"/>
      <c r="D2092" s="120"/>
      <c r="E2092" s="7"/>
      <c r="F2092" s="7"/>
      <c r="G2092" s="219"/>
      <c r="H2092" s="7"/>
      <c r="I2092" s="7"/>
      <c r="J2092" s="9"/>
      <c r="K2092" s="843"/>
    </row>
    <row r="2093" spans="1:11" x14ac:dyDescent="0.2">
      <c r="A2093" s="163">
        <v>2078</v>
      </c>
      <c r="B2093" s="7"/>
      <c r="C2093" s="7"/>
      <c r="D2093" s="120"/>
      <c r="E2093" s="7"/>
      <c r="F2093" s="7"/>
      <c r="G2093" s="219"/>
      <c r="H2093" s="7"/>
      <c r="I2093" s="7"/>
      <c r="J2093" s="9"/>
      <c r="K2093" s="843"/>
    </row>
    <row r="2094" spans="1:11" x14ac:dyDescent="0.2">
      <c r="A2094" s="163">
        <v>2079</v>
      </c>
      <c r="B2094" s="7"/>
      <c r="C2094" s="7"/>
      <c r="D2094" s="120"/>
      <c r="E2094" s="7"/>
      <c r="F2094" s="7"/>
      <c r="G2094" s="219"/>
      <c r="H2094" s="7"/>
      <c r="I2094" s="7"/>
      <c r="J2094" s="9"/>
      <c r="K2094" s="843"/>
    </row>
    <row r="2095" spans="1:11" x14ac:dyDescent="0.2">
      <c r="A2095" s="163">
        <v>2080</v>
      </c>
      <c r="B2095" s="7"/>
      <c r="C2095" s="7"/>
      <c r="D2095" s="120"/>
      <c r="E2095" s="7"/>
      <c r="F2095" s="7"/>
      <c r="G2095" s="219"/>
      <c r="H2095" s="7"/>
      <c r="I2095" s="7"/>
      <c r="J2095" s="9"/>
      <c r="K2095" s="843"/>
    </row>
    <row r="2096" spans="1:11" x14ac:dyDescent="0.2">
      <c r="A2096" s="163">
        <v>2081</v>
      </c>
      <c r="B2096" s="7"/>
      <c r="C2096" s="7"/>
      <c r="D2096" s="120"/>
      <c r="E2096" s="7"/>
      <c r="F2096" s="7"/>
      <c r="G2096" s="219"/>
      <c r="H2096" s="7"/>
      <c r="I2096" s="7"/>
      <c r="J2096" s="9"/>
      <c r="K2096" s="843"/>
    </row>
    <row r="2097" spans="1:11" x14ac:dyDescent="0.2">
      <c r="A2097" s="163">
        <v>2082</v>
      </c>
      <c r="B2097" s="7"/>
      <c r="C2097" s="7"/>
      <c r="D2097" s="120"/>
      <c r="E2097" s="7"/>
      <c r="F2097" s="7"/>
      <c r="G2097" s="219"/>
      <c r="H2097" s="7"/>
      <c r="I2097" s="7"/>
      <c r="J2097" s="9"/>
      <c r="K2097" s="843"/>
    </row>
    <row r="2098" spans="1:11" x14ac:dyDescent="0.2">
      <c r="A2098" s="163">
        <v>2083</v>
      </c>
      <c r="B2098" s="7"/>
      <c r="C2098" s="7"/>
      <c r="D2098" s="120"/>
      <c r="E2098" s="7"/>
      <c r="F2098" s="7"/>
      <c r="G2098" s="219"/>
      <c r="H2098" s="7"/>
      <c r="I2098" s="7"/>
      <c r="J2098" s="9"/>
      <c r="K2098" s="843"/>
    </row>
    <row r="2099" spans="1:11" x14ac:dyDescent="0.2">
      <c r="A2099" s="163">
        <v>2084</v>
      </c>
      <c r="B2099" s="7"/>
      <c r="C2099" s="7"/>
      <c r="D2099" s="120"/>
      <c r="E2099" s="7"/>
      <c r="F2099" s="7"/>
      <c r="G2099" s="219"/>
      <c r="H2099" s="7"/>
      <c r="I2099" s="7"/>
      <c r="J2099" s="9"/>
      <c r="K2099" s="843"/>
    </row>
    <row r="2100" spans="1:11" x14ac:dyDescent="0.2">
      <c r="A2100" s="163">
        <v>2085</v>
      </c>
      <c r="B2100" s="7"/>
      <c r="C2100" s="7"/>
      <c r="D2100" s="120"/>
      <c r="E2100" s="7"/>
      <c r="F2100" s="7"/>
      <c r="G2100" s="219"/>
      <c r="H2100" s="7"/>
      <c r="I2100" s="7"/>
      <c r="J2100" s="9"/>
      <c r="K2100" s="843"/>
    </row>
    <row r="2101" spans="1:11" x14ac:dyDescent="0.2">
      <c r="A2101" s="163">
        <v>2086</v>
      </c>
      <c r="B2101" s="7"/>
      <c r="C2101" s="7"/>
      <c r="D2101" s="120"/>
      <c r="E2101" s="7"/>
      <c r="F2101" s="7"/>
      <c r="G2101" s="219"/>
      <c r="H2101" s="7"/>
      <c r="I2101" s="7"/>
      <c r="J2101" s="9"/>
      <c r="K2101" s="843"/>
    </row>
    <row r="2102" spans="1:11" x14ac:dyDescent="0.2">
      <c r="A2102" s="163">
        <v>2087</v>
      </c>
      <c r="B2102" s="7"/>
      <c r="C2102" s="7"/>
      <c r="D2102" s="120"/>
      <c r="E2102" s="7"/>
      <c r="F2102" s="7"/>
      <c r="G2102" s="219"/>
      <c r="H2102" s="7"/>
      <c r="I2102" s="7"/>
      <c r="J2102" s="9"/>
      <c r="K2102" s="843"/>
    </row>
    <row r="2103" spans="1:11" x14ac:dyDescent="0.2">
      <c r="A2103" s="163">
        <v>2088</v>
      </c>
      <c r="B2103" s="7"/>
      <c r="C2103" s="7"/>
      <c r="D2103" s="120"/>
      <c r="E2103" s="7"/>
      <c r="F2103" s="7"/>
      <c r="G2103" s="219"/>
      <c r="H2103" s="7"/>
      <c r="I2103" s="7"/>
      <c r="J2103" s="9"/>
      <c r="K2103" s="843"/>
    </row>
    <row r="2104" spans="1:11" x14ac:dyDescent="0.2">
      <c r="A2104" s="163">
        <v>2089</v>
      </c>
      <c r="B2104" s="7"/>
      <c r="C2104" s="7"/>
      <c r="D2104" s="120"/>
      <c r="E2104" s="7"/>
      <c r="F2104" s="7"/>
      <c r="G2104" s="219"/>
      <c r="H2104" s="7"/>
      <c r="I2104" s="7"/>
      <c r="J2104" s="9"/>
      <c r="K2104" s="843"/>
    </row>
    <row r="2105" spans="1:11" x14ac:dyDescent="0.2">
      <c r="A2105" s="163">
        <v>2090</v>
      </c>
      <c r="B2105" s="7"/>
      <c r="C2105" s="7"/>
      <c r="D2105" s="120"/>
      <c r="E2105" s="7"/>
      <c r="F2105" s="7"/>
      <c r="G2105" s="219"/>
      <c r="H2105" s="7"/>
      <c r="I2105" s="7"/>
      <c r="J2105" s="9"/>
      <c r="K2105" s="843"/>
    </row>
    <row r="2106" spans="1:11" x14ac:dyDescent="0.2">
      <c r="A2106" s="163">
        <v>2091</v>
      </c>
      <c r="B2106" s="7"/>
      <c r="C2106" s="7"/>
      <c r="D2106" s="120"/>
      <c r="E2106" s="7"/>
      <c r="F2106" s="7"/>
      <c r="G2106" s="219"/>
      <c r="H2106" s="7"/>
      <c r="I2106" s="7"/>
      <c r="J2106" s="9"/>
      <c r="K2106" s="843"/>
    </row>
    <row r="2107" spans="1:11" x14ac:dyDescent="0.2">
      <c r="A2107" s="163">
        <v>2092</v>
      </c>
      <c r="B2107" s="7"/>
      <c r="C2107" s="7"/>
      <c r="D2107" s="120"/>
      <c r="E2107" s="7"/>
      <c r="F2107" s="7"/>
      <c r="G2107" s="219"/>
      <c r="H2107" s="7"/>
      <c r="I2107" s="7"/>
      <c r="J2107" s="9"/>
      <c r="K2107" s="843"/>
    </row>
    <row r="2108" spans="1:11" x14ac:dyDescent="0.2">
      <c r="A2108" s="163">
        <v>2093</v>
      </c>
      <c r="B2108" s="7"/>
      <c r="C2108" s="7"/>
      <c r="D2108" s="120"/>
      <c r="E2108" s="7"/>
      <c r="F2108" s="7"/>
      <c r="G2108" s="219"/>
      <c r="H2108" s="7"/>
      <c r="I2108" s="7"/>
      <c r="J2108" s="9"/>
      <c r="K2108" s="843"/>
    </row>
    <row r="2109" spans="1:11" x14ac:dyDescent="0.2">
      <c r="A2109" s="163">
        <v>2094</v>
      </c>
      <c r="B2109" s="7"/>
      <c r="C2109" s="7"/>
      <c r="D2109" s="120"/>
      <c r="E2109" s="7"/>
      <c r="F2109" s="7"/>
      <c r="G2109" s="219"/>
      <c r="H2109" s="7"/>
      <c r="I2109" s="7"/>
      <c r="J2109" s="9"/>
      <c r="K2109" s="843"/>
    </row>
    <row r="2110" spans="1:11" x14ac:dyDescent="0.2">
      <c r="A2110" s="163">
        <v>2095</v>
      </c>
      <c r="B2110" s="7"/>
      <c r="C2110" s="7"/>
      <c r="D2110" s="120"/>
      <c r="E2110" s="7"/>
      <c r="F2110" s="7"/>
      <c r="G2110" s="219"/>
      <c r="H2110" s="7"/>
      <c r="I2110" s="7"/>
      <c r="J2110" s="9"/>
      <c r="K2110" s="843"/>
    </row>
    <row r="2111" spans="1:11" x14ac:dyDescent="0.2">
      <c r="A2111" s="163">
        <v>2096</v>
      </c>
      <c r="B2111" s="7"/>
      <c r="C2111" s="7"/>
      <c r="D2111" s="120"/>
      <c r="E2111" s="7"/>
      <c r="F2111" s="7"/>
      <c r="G2111" s="219"/>
      <c r="H2111" s="7"/>
      <c r="I2111" s="7"/>
      <c r="J2111" s="9"/>
      <c r="K2111" s="843"/>
    </row>
    <row r="2112" spans="1:11" x14ac:dyDescent="0.2">
      <c r="A2112" s="163">
        <v>2097</v>
      </c>
      <c r="B2112" s="7"/>
      <c r="C2112" s="7"/>
      <c r="D2112" s="120"/>
      <c r="E2112" s="7"/>
      <c r="F2112" s="7"/>
      <c r="G2112" s="219"/>
      <c r="H2112" s="7"/>
      <c r="I2112" s="7"/>
      <c r="J2112" s="9"/>
      <c r="K2112" s="843"/>
    </row>
    <row r="2113" spans="1:11" x14ac:dyDescent="0.2">
      <c r="A2113" s="163">
        <v>2098</v>
      </c>
      <c r="B2113" s="7"/>
      <c r="C2113" s="7"/>
      <c r="D2113" s="120"/>
      <c r="E2113" s="7"/>
      <c r="F2113" s="7"/>
      <c r="G2113" s="219"/>
      <c r="H2113" s="7"/>
      <c r="I2113" s="7"/>
      <c r="J2113" s="9"/>
      <c r="K2113" s="843"/>
    </row>
    <row r="2114" spans="1:11" x14ac:dyDescent="0.2">
      <c r="A2114" s="163">
        <v>2099</v>
      </c>
      <c r="B2114" s="7"/>
      <c r="C2114" s="7"/>
      <c r="D2114" s="120"/>
      <c r="E2114" s="7"/>
      <c r="F2114" s="7"/>
      <c r="G2114" s="219"/>
      <c r="H2114" s="7"/>
      <c r="I2114" s="7"/>
      <c r="J2114" s="9"/>
      <c r="K2114" s="843"/>
    </row>
    <row r="2115" spans="1:11" x14ac:dyDescent="0.2">
      <c r="A2115" s="163">
        <v>2100</v>
      </c>
      <c r="B2115" s="7"/>
      <c r="C2115" s="7"/>
      <c r="D2115" s="120"/>
      <c r="E2115" s="7"/>
      <c r="F2115" s="7"/>
      <c r="G2115" s="219"/>
      <c r="H2115" s="7"/>
      <c r="I2115" s="7"/>
      <c r="J2115" s="9"/>
      <c r="K2115" s="843"/>
    </row>
    <row r="2116" spans="1:11" x14ac:dyDescent="0.2">
      <c r="A2116" s="163">
        <v>2101</v>
      </c>
      <c r="B2116" s="7"/>
      <c r="C2116" s="7"/>
      <c r="D2116" s="120"/>
      <c r="E2116" s="7"/>
      <c r="F2116" s="7"/>
      <c r="G2116" s="219"/>
      <c r="H2116" s="7"/>
      <c r="I2116" s="7"/>
      <c r="J2116" s="9"/>
      <c r="K2116" s="843"/>
    </row>
    <row r="2117" spans="1:11" x14ac:dyDescent="0.2">
      <c r="A2117" s="163">
        <v>2102</v>
      </c>
      <c r="B2117" s="7"/>
      <c r="C2117" s="7"/>
      <c r="D2117" s="120"/>
      <c r="E2117" s="7"/>
      <c r="F2117" s="7"/>
      <c r="G2117" s="219"/>
      <c r="H2117" s="7"/>
      <c r="I2117" s="7"/>
      <c r="J2117" s="9"/>
      <c r="K2117" s="843"/>
    </row>
    <row r="2118" spans="1:11" x14ac:dyDescent="0.2">
      <c r="A2118" s="163">
        <v>2103</v>
      </c>
      <c r="B2118" s="7"/>
      <c r="C2118" s="7"/>
      <c r="D2118" s="120"/>
      <c r="E2118" s="7"/>
      <c r="F2118" s="7"/>
      <c r="G2118" s="219"/>
      <c r="H2118" s="7"/>
      <c r="I2118" s="7"/>
      <c r="J2118" s="9"/>
      <c r="K2118" s="843"/>
    </row>
    <row r="2119" spans="1:11" x14ac:dyDescent="0.2">
      <c r="A2119" s="163">
        <v>2104</v>
      </c>
      <c r="B2119" s="7"/>
      <c r="C2119" s="7"/>
      <c r="D2119" s="120"/>
      <c r="E2119" s="7"/>
      <c r="F2119" s="7"/>
      <c r="G2119" s="219"/>
      <c r="H2119" s="7"/>
      <c r="I2119" s="7"/>
      <c r="J2119" s="9"/>
      <c r="K2119" s="843"/>
    </row>
    <row r="2120" spans="1:11" x14ac:dyDescent="0.2">
      <c r="A2120" s="163">
        <v>2105</v>
      </c>
      <c r="B2120" s="7"/>
      <c r="C2120" s="7"/>
      <c r="D2120" s="120"/>
      <c r="E2120" s="7"/>
      <c r="F2120" s="7"/>
      <c r="G2120" s="219"/>
      <c r="H2120" s="7"/>
      <c r="I2120" s="7"/>
      <c r="J2120" s="9"/>
      <c r="K2120" s="843"/>
    </row>
    <row r="2121" spans="1:11" x14ac:dyDescent="0.2">
      <c r="A2121" s="163">
        <v>2106</v>
      </c>
      <c r="B2121" s="7"/>
      <c r="C2121" s="7"/>
      <c r="D2121" s="120"/>
      <c r="E2121" s="7"/>
      <c r="F2121" s="7"/>
      <c r="G2121" s="219"/>
      <c r="H2121" s="7"/>
      <c r="I2121" s="7"/>
      <c r="J2121" s="9"/>
      <c r="K2121" s="843"/>
    </row>
    <row r="2122" spans="1:11" x14ac:dyDescent="0.2">
      <c r="A2122" s="163">
        <v>2107</v>
      </c>
      <c r="B2122" s="7"/>
      <c r="C2122" s="7"/>
      <c r="D2122" s="120"/>
      <c r="E2122" s="7"/>
      <c r="F2122" s="7"/>
      <c r="G2122" s="219"/>
      <c r="H2122" s="7"/>
      <c r="I2122" s="7"/>
      <c r="J2122" s="9"/>
      <c r="K2122" s="843"/>
    </row>
    <row r="2123" spans="1:11" x14ac:dyDescent="0.2">
      <c r="A2123" s="163">
        <v>2108</v>
      </c>
      <c r="B2123" s="7"/>
      <c r="C2123" s="7"/>
      <c r="D2123" s="120"/>
      <c r="E2123" s="7"/>
      <c r="F2123" s="7"/>
      <c r="G2123" s="219"/>
      <c r="H2123" s="7"/>
      <c r="I2123" s="7"/>
      <c r="J2123" s="9"/>
      <c r="K2123" s="843"/>
    </row>
    <row r="2124" spans="1:11" x14ac:dyDescent="0.2">
      <c r="A2124" s="163">
        <v>2109</v>
      </c>
      <c r="B2124" s="7"/>
      <c r="C2124" s="7"/>
      <c r="D2124" s="120"/>
      <c r="E2124" s="7"/>
      <c r="F2124" s="7"/>
      <c r="G2124" s="219"/>
      <c r="H2124" s="7"/>
      <c r="I2124" s="7"/>
      <c r="J2124" s="9"/>
      <c r="K2124" s="843"/>
    </row>
    <row r="2125" spans="1:11" x14ac:dyDescent="0.2">
      <c r="A2125" s="163">
        <v>2110</v>
      </c>
      <c r="B2125" s="7"/>
      <c r="C2125" s="7"/>
      <c r="D2125" s="120"/>
      <c r="E2125" s="7"/>
      <c r="F2125" s="7"/>
      <c r="G2125" s="219"/>
      <c r="H2125" s="7"/>
      <c r="I2125" s="7"/>
      <c r="J2125" s="9"/>
      <c r="K2125" s="843"/>
    </row>
    <row r="2126" spans="1:11" x14ac:dyDescent="0.2">
      <c r="A2126" s="163">
        <v>2111</v>
      </c>
      <c r="B2126" s="7"/>
      <c r="C2126" s="7"/>
      <c r="D2126" s="120"/>
      <c r="E2126" s="7"/>
      <c r="F2126" s="7"/>
      <c r="G2126" s="219"/>
      <c r="H2126" s="7"/>
      <c r="I2126" s="7"/>
      <c r="J2126" s="9"/>
      <c r="K2126" s="843"/>
    </row>
    <row r="2127" spans="1:11" x14ac:dyDescent="0.2">
      <c r="A2127" s="163">
        <v>2112</v>
      </c>
      <c r="B2127" s="7"/>
      <c r="C2127" s="7"/>
      <c r="D2127" s="120"/>
      <c r="E2127" s="7"/>
      <c r="F2127" s="7"/>
      <c r="G2127" s="219"/>
      <c r="H2127" s="7"/>
      <c r="I2127" s="7"/>
      <c r="J2127" s="9"/>
      <c r="K2127" s="843"/>
    </row>
    <row r="2128" spans="1:11" x14ac:dyDescent="0.2">
      <c r="A2128" s="163">
        <v>2113</v>
      </c>
      <c r="B2128" s="7"/>
      <c r="C2128" s="7"/>
      <c r="D2128" s="120"/>
      <c r="E2128" s="7"/>
      <c r="F2128" s="7"/>
      <c r="G2128" s="219"/>
      <c r="H2128" s="7"/>
      <c r="I2128" s="7"/>
      <c r="J2128" s="9"/>
      <c r="K2128" s="843"/>
    </row>
    <row r="2129" spans="1:11" x14ac:dyDescent="0.2">
      <c r="A2129" s="163">
        <v>2114</v>
      </c>
      <c r="B2129" s="7"/>
      <c r="C2129" s="7"/>
      <c r="D2129" s="120"/>
      <c r="E2129" s="7"/>
      <c r="F2129" s="7"/>
      <c r="G2129" s="219"/>
      <c r="H2129" s="7"/>
      <c r="I2129" s="7"/>
      <c r="J2129" s="9"/>
      <c r="K2129" s="843"/>
    </row>
    <row r="2130" spans="1:11" x14ac:dyDescent="0.2">
      <c r="A2130" s="163">
        <v>2115</v>
      </c>
      <c r="B2130" s="7"/>
      <c r="C2130" s="7"/>
      <c r="D2130" s="120"/>
      <c r="E2130" s="7"/>
      <c r="F2130" s="7"/>
      <c r="G2130" s="219"/>
      <c r="H2130" s="7"/>
      <c r="I2130" s="7"/>
      <c r="J2130" s="9"/>
      <c r="K2130" s="843"/>
    </row>
    <row r="2131" spans="1:11" x14ac:dyDescent="0.2">
      <c r="A2131" s="163">
        <v>2116</v>
      </c>
      <c r="B2131" s="7"/>
      <c r="C2131" s="7"/>
      <c r="D2131" s="120"/>
      <c r="E2131" s="7"/>
      <c r="F2131" s="7"/>
      <c r="G2131" s="219"/>
      <c r="H2131" s="7"/>
      <c r="I2131" s="7"/>
      <c r="J2131" s="9"/>
      <c r="K2131" s="843"/>
    </row>
    <row r="2132" spans="1:11" x14ac:dyDescent="0.2">
      <c r="A2132" s="163">
        <v>2117</v>
      </c>
      <c r="B2132" s="7"/>
      <c r="C2132" s="7"/>
      <c r="D2132" s="120"/>
      <c r="E2132" s="7"/>
      <c r="F2132" s="7"/>
      <c r="G2132" s="219"/>
      <c r="H2132" s="7"/>
      <c r="I2132" s="7"/>
      <c r="J2132" s="9"/>
      <c r="K2132" s="843"/>
    </row>
    <row r="2133" spans="1:11" x14ac:dyDescent="0.2">
      <c r="A2133" s="163">
        <v>2118</v>
      </c>
      <c r="B2133" s="7"/>
      <c r="C2133" s="7"/>
      <c r="D2133" s="120"/>
      <c r="E2133" s="7"/>
      <c r="F2133" s="7"/>
      <c r="G2133" s="219"/>
      <c r="H2133" s="7"/>
      <c r="I2133" s="7"/>
      <c r="J2133" s="9"/>
      <c r="K2133" s="843"/>
    </row>
    <row r="2134" spans="1:11" x14ac:dyDescent="0.2">
      <c r="A2134" s="163">
        <v>2119</v>
      </c>
      <c r="B2134" s="7"/>
      <c r="C2134" s="7"/>
      <c r="D2134" s="120"/>
      <c r="E2134" s="7"/>
      <c r="F2134" s="7"/>
      <c r="G2134" s="219"/>
      <c r="H2134" s="7"/>
      <c r="I2134" s="7"/>
      <c r="J2134" s="9"/>
      <c r="K2134" s="843"/>
    </row>
    <row r="2135" spans="1:11" x14ac:dyDescent="0.2">
      <c r="A2135" s="163">
        <v>2120</v>
      </c>
      <c r="B2135" s="7"/>
      <c r="C2135" s="7"/>
      <c r="D2135" s="120"/>
      <c r="E2135" s="7"/>
      <c r="F2135" s="7"/>
      <c r="G2135" s="219"/>
      <c r="H2135" s="7"/>
      <c r="I2135" s="7"/>
      <c r="J2135" s="9"/>
      <c r="K2135" s="843"/>
    </row>
    <row r="2136" spans="1:11" x14ac:dyDescent="0.2">
      <c r="A2136" s="163">
        <v>2121</v>
      </c>
      <c r="B2136" s="7"/>
      <c r="C2136" s="7"/>
      <c r="D2136" s="120"/>
      <c r="E2136" s="7"/>
      <c r="F2136" s="7"/>
      <c r="G2136" s="219"/>
      <c r="H2136" s="7"/>
      <c r="I2136" s="7"/>
      <c r="J2136" s="9"/>
      <c r="K2136" s="843"/>
    </row>
    <row r="2137" spans="1:11" x14ac:dyDescent="0.2">
      <c r="A2137" s="163">
        <v>2122</v>
      </c>
      <c r="B2137" s="7"/>
      <c r="C2137" s="7"/>
      <c r="D2137" s="120"/>
      <c r="E2137" s="7"/>
      <c r="F2137" s="7"/>
      <c r="G2137" s="219"/>
      <c r="H2137" s="7"/>
      <c r="I2137" s="7"/>
      <c r="J2137" s="9"/>
      <c r="K2137" s="843"/>
    </row>
    <row r="2138" spans="1:11" x14ac:dyDescent="0.2">
      <c r="A2138" s="163">
        <v>2123</v>
      </c>
      <c r="B2138" s="7"/>
      <c r="C2138" s="7"/>
      <c r="D2138" s="120"/>
      <c r="E2138" s="7"/>
      <c r="F2138" s="7"/>
      <c r="G2138" s="219"/>
      <c r="H2138" s="7"/>
      <c r="I2138" s="7"/>
      <c r="J2138" s="9"/>
      <c r="K2138" s="843"/>
    </row>
    <row r="2139" spans="1:11" x14ac:dyDescent="0.2">
      <c r="A2139" s="163">
        <v>2124</v>
      </c>
      <c r="B2139" s="7"/>
      <c r="C2139" s="7"/>
      <c r="D2139" s="120"/>
      <c r="E2139" s="7"/>
      <c r="F2139" s="7"/>
      <c r="G2139" s="219"/>
      <c r="H2139" s="7"/>
      <c r="I2139" s="7"/>
      <c r="J2139" s="9"/>
      <c r="K2139" s="843"/>
    </row>
    <row r="2140" spans="1:11" x14ac:dyDescent="0.2">
      <c r="A2140" s="163">
        <v>2125</v>
      </c>
      <c r="B2140" s="7"/>
      <c r="C2140" s="7"/>
      <c r="D2140" s="120"/>
      <c r="E2140" s="7"/>
      <c r="F2140" s="7"/>
      <c r="G2140" s="219"/>
      <c r="H2140" s="7"/>
      <c r="I2140" s="7"/>
      <c r="J2140" s="9"/>
      <c r="K2140" s="843"/>
    </row>
    <row r="2141" spans="1:11" x14ac:dyDescent="0.2">
      <c r="A2141" s="163">
        <v>2126</v>
      </c>
      <c r="B2141" s="7"/>
      <c r="C2141" s="7"/>
      <c r="D2141" s="120"/>
      <c r="E2141" s="7"/>
      <c r="F2141" s="7"/>
      <c r="G2141" s="219"/>
      <c r="H2141" s="7"/>
      <c r="I2141" s="7"/>
      <c r="J2141" s="9"/>
      <c r="K2141" s="843"/>
    </row>
    <row r="2142" spans="1:11" x14ac:dyDescent="0.2">
      <c r="A2142" s="163">
        <v>2127</v>
      </c>
      <c r="B2142" s="7"/>
      <c r="C2142" s="7"/>
      <c r="D2142" s="120"/>
      <c r="E2142" s="7"/>
      <c r="F2142" s="7"/>
      <c r="G2142" s="219"/>
      <c r="H2142" s="7"/>
      <c r="I2142" s="7"/>
      <c r="J2142" s="9"/>
      <c r="K2142" s="843"/>
    </row>
    <row r="2143" spans="1:11" x14ac:dyDescent="0.2">
      <c r="A2143" s="163">
        <v>2128</v>
      </c>
      <c r="B2143" s="7"/>
      <c r="C2143" s="7"/>
      <c r="D2143" s="120"/>
      <c r="E2143" s="7"/>
      <c r="F2143" s="7"/>
      <c r="G2143" s="219"/>
      <c r="H2143" s="7"/>
      <c r="I2143" s="7"/>
      <c r="J2143" s="9"/>
      <c r="K2143" s="843"/>
    </row>
    <row r="2144" spans="1:11" x14ac:dyDescent="0.2">
      <c r="A2144" s="163">
        <v>2129</v>
      </c>
      <c r="B2144" s="7"/>
      <c r="C2144" s="7"/>
      <c r="D2144" s="120"/>
      <c r="E2144" s="7"/>
      <c r="F2144" s="7"/>
      <c r="G2144" s="219"/>
      <c r="H2144" s="7"/>
      <c r="I2144" s="7"/>
      <c r="J2144" s="9"/>
      <c r="K2144" s="843"/>
    </row>
    <row r="2145" spans="1:11" x14ac:dyDescent="0.2">
      <c r="A2145" s="163">
        <v>2130</v>
      </c>
      <c r="B2145" s="7"/>
      <c r="C2145" s="7"/>
      <c r="D2145" s="120"/>
      <c r="E2145" s="7"/>
      <c r="F2145" s="7"/>
      <c r="G2145" s="219"/>
      <c r="H2145" s="7"/>
      <c r="I2145" s="7"/>
      <c r="J2145" s="9"/>
      <c r="K2145" s="843"/>
    </row>
    <row r="2146" spans="1:11" x14ac:dyDescent="0.2">
      <c r="A2146" s="163">
        <v>2131</v>
      </c>
      <c r="B2146" s="7"/>
      <c r="C2146" s="7"/>
      <c r="D2146" s="120"/>
      <c r="E2146" s="7"/>
      <c r="F2146" s="7"/>
      <c r="G2146" s="219"/>
      <c r="H2146" s="7"/>
      <c r="I2146" s="7"/>
      <c r="J2146" s="9"/>
      <c r="K2146" s="843"/>
    </row>
    <row r="2147" spans="1:11" x14ac:dyDescent="0.2">
      <c r="A2147" s="163">
        <v>2132</v>
      </c>
      <c r="B2147" s="7"/>
      <c r="C2147" s="7"/>
      <c r="D2147" s="120"/>
      <c r="E2147" s="7"/>
      <c r="F2147" s="7"/>
      <c r="G2147" s="219"/>
      <c r="H2147" s="7"/>
      <c r="I2147" s="7"/>
      <c r="J2147" s="9"/>
      <c r="K2147" s="843"/>
    </row>
    <row r="2148" spans="1:11" x14ac:dyDescent="0.2">
      <c r="A2148" s="163">
        <v>2133</v>
      </c>
      <c r="B2148" s="7"/>
      <c r="C2148" s="7"/>
      <c r="D2148" s="120"/>
      <c r="E2148" s="7"/>
      <c r="F2148" s="7"/>
      <c r="G2148" s="219"/>
      <c r="H2148" s="7"/>
      <c r="I2148" s="7"/>
      <c r="J2148" s="9"/>
      <c r="K2148" s="843"/>
    </row>
    <row r="2149" spans="1:11" x14ac:dyDescent="0.2">
      <c r="A2149" s="163">
        <v>2134</v>
      </c>
      <c r="B2149" s="7"/>
      <c r="C2149" s="7"/>
      <c r="D2149" s="120"/>
      <c r="E2149" s="7"/>
      <c r="F2149" s="7"/>
      <c r="G2149" s="219"/>
      <c r="H2149" s="7"/>
      <c r="I2149" s="7"/>
      <c r="J2149" s="9"/>
      <c r="K2149" s="843"/>
    </row>
    <row r="2150" spans="1:11" x14ac:dyDescent="0.2">
      <c r="A2150" s="163">
        <v>2135</v>
      </c>
      <c r="B2150" s="7"/>
      <c r="C2150" s="7"/>
      <c r="D2150" s="120"/>
      <c r="E2150" s="7"/>
      <c r="F2150" s="7"/>
      <c r="G2150" s="219"/>
      <c r="H2150" s="7"/>
      <c r="I2150" s="7"/>
      <c r="J2150" s="9"/>
      <c r="K2150" s="843"/>
    </row>
    <row r="2151" spans="1:11" x14ac:dyDescent="0.2">
      <c r="A2151" s="163">
        <v>2136</v>
      </c>
      <c r="B2151" s="7"/>
      <c r="C2151" s="7"/>
      <c r="D2151" s="120"/>
      <c r="E2151" s="7"/>
      <c r="F2151" s="7"/>
      <c r="G2151" s="219"/>
      <c r="H2151" s="7"/>
      <c r="I2151" s="7"/>
      <c r="J2151" s="9"/>
      <c r="K2151" s="843"/>
    </row>
    <row r="2152" spans="1:11" x14ac:dyDescent="0.2">
      <c r="A2152" s="163">
        <v>2137</v>
      </c>
      <c r="B2152" s="7"/>
      <c r="C2152" s="7"/>
      <c r="D2152" s="120"/>
      <c r="E2152" s="7"/>
      <c r="F2152" s="7"/>
      <c r="G2152" s="219"/>
      <c r="H2152" s="7"/>
      <c r="I2152" s="7"/>
      <c r="J2152" s="9"/>
      <c r="K2152" s="843"/>
    </row>
    <row r="2153" spans="1:11" x14ac:dyDescent="0.2">
      <c r="A2153" s="163">
        <v>2138</v>
      </c>
      <c r="B2153" s="7"/>
      <c r="C2153" s="7"/>
      <c r="D2153" s="120"/>
      <c r="E2153" s="7"/>
      <c r="F2153" s="7"/>
      <c r="G2153" s="219"/>
      <c r="H2153" s="7"/>
      <c r="I2153" s="7"/>
      <c r="J2153" s="9"/>
      <c r="K2153" s="843"/>
    </row>
    <row r="2154" spans="1:11" x14ac:dyDescent="0.2">
      <c r="A2154" s="163">
        <v>2139</v>
      </c>
      <c r="B2154" s="7"/>
      <c r="C2154" s="7"/>
      <c r="D2154" s="120"/>
      <c r="E2154" s="7"/>
      <c r="F2154" s="7"/>
      <c r="G2154" s="219"/>
      <c r="H2154" s="7"/>
      <c r="I2154" s="7"/>
      <c r="J2154" s="9"/>
      <c r="K2154" s="843"/>
    </row>
    <row r="2155" spans="1:11" x14ac:dyDescent="0.2">
      <c r="A2155" s="163">
        <v>2140</v>
      </c>
      <c r="B2155" s="7"/>
      <c r="C2155" s="7"/>
      <c r="D2155" s="120"/>
      <c r="E2155" s="7"/>
      <c r="F2155" s="7"/>
      <c r="G2155" s="219"/>
      <c r="H2155" s="7"/>
      <c r="I2155" s="7"/>
      <c r="J2155" s="9"/>
      <c r="K2155" s="843"/>
    </row>
    <row r="2156" spans="1:11" x14ac:dyDescent="0.2">
      <c r="A2156" s="163">
        <v>2141</v>
      </c>
      <c r="B2156" s="7"/>
      <c r="C2156" s="7"/>
      <c r="D2156" s="120"/>
      <c r="E2156" s="7"/>
      <c r="F2156" s="7"/>
      <c r="G2156" s="219"/>
      <c r="H2156" s="7"/>
      <c r="I2156" s="7"/>
      <c r="J2156" s="9"/>
      <c r="K2156" s="843"/>
    </row>
    <row r="2157" spans="1:11" x14ac:dyDescent="0.2">
      <c r="A2157" s="163">
        <v>2142</v>
      </c>
      <c r="B2157" s="7"/>
      <c r="C2157" s="7"/>
      <c r="D2157" s="120"/>
      <c r="E2157" s="7"/>
      <c r="F2157" s="7"/>
      <c r="G2157" s="219"/>
      <c r="H2157" s="7"/>
      <c r="I2157" s="7"/>
      <c r="J2157" s="9"/>
      <c r="K2157" s="843"/>
    </row>
    <row r="2158" spans="1:11" x14ac:dyDescent="0.2">
      <c r="A2158" s="163">
        <v>2143</v>
      </c>
      <c r="B2158" s="7"/>
      <c r="C2158" s="7"/>
      <c r="D2158" s="120"/>
      <c r="E2158" s="7"/>
      <c r="F2158" s="7"/>
      <c r="G2158" s="219"/>
      <c r="H2158" s="7"/>
      <c r="I2158" s="7"/>
      <c r="J2158" s="9"/>
      <c r="K2158" s="843"/>
    </row>
    <row r="2159" spans="1:11" x14ac:dyDescent="0.2">
      <c r="A2159" s="163">
        <v>2144</v>
      </c>
      <c r="B2159" s="7"/>
      <c r="C2159" s="7"/>
      <c r="D2159" s="120"/>
      <c r="E2159" s="7"/>
      <c r="F2159" s="7"/>
      <c r="G2159" s="219"/>
      <c r="H2159" s="7"/>
      <c r="I2159" s="7"/>
      <c r="J2159" s="9"/>
      <c r="K2159" s="843"/>
    </row>
    <row r="2160" spans="1:11" x14ac:dyDescent="0.2">
      <c r="A2160" s="163">
        <v>2145</v>
      </c>
      <c r="B2160" s="7"/>
      <c r="C2160" s="7"/>
      <c r="D2160" s="120"/>
      <c r="E2160" s="7"/>
      <c r="F2160" s="7"/>
      <c r="G2160" s="219"/>
      <c r="H2160" s="7"/>
      <c r="I2160" s="7"/>
      <c r="J2160" s="9"/>
      <c r="K2160" s="843"/>
    </row>
    <row r="2161" spans="1:11" x14ac:dyDescent="0.2">
      <c r="A2161" s="163">
        <v>2146</v>
      </c>
      <c r="B2161" s="7"/>
      <c r="C2161" s="7"/>
      <c r="D2161" s="120"/>
      <c r="E2161" s="7"/>
      <c r="F2161" s="7"/>
      <c r="G2161" s="219"/>
      <c r="H2161" s="7"/>
      <c r="I2161" s="7"/>
      <c r="J2161" s="9"/>
      <c r="K2161" s="843"/>
    </row>
    <row r="2162" spans="1:11" x14ac:dyDescent="0.2">
      <c r="A2162" s="163">
        <v>2147</v>
      </c>
      <c r="B2162" s="7"/>
      <c r="C2162" s="7"/>
      <c r="D2162" s="120"/>
      <c r="E2162" s="7"/>
      <c r="F2162" s="7"/>
      <c r="G2162" s="219"/>
      <c r="H2162" s="7"/>
      <c r="I2162" s="7"/>
      <c r="J2162" s="9"/>
      <c r="K2162" s="843"/>
    </row>
    <row r="2163" spans="1:11" x14ac:dyDescent="0.2">
      <c r="A2163" s="163">
        <v>2148</v>
      </c>
      <c r="B2163" s="7"/>
      <c r="C2163" s="7"/>
      <c r="D2163" s="120"/>
      <c r="E2163" s="7"/>
      <c r="F2163" s="7"/>
      <c r="G2163" s="219"/>
      <c r="H2163" s="7"/>
      <c r="I2163" s="7"/>
      <c r="J2163" s="9"/>
      <c r="K2163" s="843"/>
    </row>
    <row r="2164" spans="1:11" x14ac:dyDescent="0.2">
      <c r="A2164" s="163">
        <v>2149</v>
      </c>
      <c r="B2164" s="7"/>
      <c r="C2164" s="7"/>
      <c r="D2164" s="120"/>
      <c r="E2164" s="7"/>
      <c r="F2164" s="7"/>
      <c r="G2164" s="219"/>
      <c r="H2164" s="7"/>
      <c r="I2164" s="7"/>
      <c r="J2164" s="9"/>
      <c r="K2164" s="843"/>
    </row>
    <row r="2165" spans="1:11" x14ac:dyDescent="0.2">
      <c r="A2165" s="163">
        <v>2150</v>
      </c>
      <c r="B2165" s="7"/>
      <c r="C2165" s="7"/>
      <c r="D2165" s="120"/>
      <c r="E2165" s="7"/>
      <c r="F2165" s="7"/>
      <c r="G2165" s="219"/>
      <c r="H2165" s="7"/>
      <c r="I2165" s="7"/>
      <c r="J2165" s="9"/>
      <c r="K2165" s="843"/>
    </row>
    <row r="2166" spans="1:11" x14ac:dyDescent="0.2">
      <c r="A2166" s="163">
        <v>2151</v>
      </c>
      <c r="B2166" s="7"/>
      <c r="C2166" s="7"/>
      <c r="D2166" s="120"/>
      <c r="E2166" s="7"/>
      <c r="F2166" s="7"/>
      <c r="G2166" s="219"/>
      <c r="H2166" s="7"/>
      <c r="I2166" s="7"/>
      <c r="J2166" s="9"/>
      <c r="K2166" s="843"/>
    </row>
    <row r="2167" spans="1:11" x14ac:dyDescent="0.2">
      <c r="A2167" s="163">
        <v>2152</v>
      </c>
      <c r="B2167" s="7"/>
      <c r="C2167" s="7"/>
      <c r="D2167" s="120"/>
      <c r="E2167" s="7"/>
      <c r="F2167" s="7"/>
      <c r="G2167" s="219"/>
      <c r="H2167" s="7"/>
      <c r="I2167" s="7"/>
      <c r="J2167" s="9"/>
      <c r="K2167" s="843"/>
    </row>
    <row r="2168" spans="1:11" x14ac:dyDescent="0.2">
      <c r="A2168" s="163">
        <v>2153</v>
      </c>
      <c r="B2168" s="7"/>
      <c r="C2168" s="7"/>
      <c r="D2168" s="120"/>
      <c r="E2168" s="7"/>
      <c r="F2168" s="7"/>
      <c r="G2168" s="219"/>
      <c r="H2168" s="7"/>
      <c r="I2168" s="7"/>
      <c r="J2168" s="9"/>
      <c r="K2168" s="843"/>
    </row>
    <row r="2169" spans="1:11" x14ac:dyDescent="0.2">
      <c r="A2169" s="163">
        <v>2154</v>
      </c>
      <c r="B2169" s="7"/>
      <c r="C2169" s="7"/>
      <c r="D2169" s="120"/>
      <c r="E2169" s="7"/>
      <c r="F2169" s="7"/>
      <c r="G2169" s="219"/>
      <c r="H2169" s="7"/>
      <c r="I2169" s="7"/>
      <c r="J2169" s="9"/>
      <c r="K2169" s="843"/>
    </row>
    <row r="2170" spans="1:11" x14ac:dyDescent="0.2">
      <c r="A2170" s="163">
        <v>2155</v>
      </c>
      <c r="B2170" s="7"/>
      <c r="C2170" s="7"/>
      <c r="D2170" s="120"/>
      <c r="E2170" s="7"/>
      <c r="F2170" s="7"/>
      <c r="G2170" s="219"/>
      <c r="H2170" s="7"/>
      <c r="I2170" s="7"/>
      <c r="J2170" s="9"/>
      <c r="K2170" s="843"/>
    </row>
    <row r="2171" spans="1:11" x14ac:dyDescent="0.2">
      <c r="A2171" s="163">
        <v>2156</v>
      </c>
      <c r="B2171" s="7"/>
      <c r="C2171" s="7"/>
      <c r="D2171" s="120"/>
      <c r="E2171" s="7"/>
      <c r="F2171" s="7"/>
      <c r="G2171" s="219"/>
      <c r="H2171" s="7"/>
      <c r="I2171" s="7"/>
      <c r="J2171" s="9"/>
      <c r="K2171" s="843"/>
    </row>
    <row r="2172" spans="1:11" x14ac:dyDescent="0.2">
      <c r="A2172" s="163">
        <v>2157</v>
      </c>
      <c r="B2172" s="7"/>
      <c r="C2172" s="7"/>
      <c r="D2172" s="120"/>
      <c r="E2172" s="7"/>
      <c r="F2172" s="7"/>
      <c r="G2172" s="219"/>
      <c r="H2172" s="7"/>
      <c r="I2172" s="7"/>
      <c r="J2172" s="9"/>
      <c r="K2172" s="843"/>
    </row>
    <row r="2173" spans="1:11" x14ac:dyDescent="0.2">
      <c r="A2173" s="163">
        <v>2158</v>
      </c>
      <c r="B2173" s="7"/>
      <c r="C2173" s="7"/>
      <c r="D2173" s="120"/>
      <c r="E2173" s="7"/>
      <c r="F2173" s="7"/>
      <c r="G2173" s="219"/>
      <c r="H2173" s="7"/>
      <c r="I2173" s="7"/>
      <c r="J2173" s="9"/>
      <c r="K2173" s="843"/>
    </row>
    <row r="2174" spans="1:11" x14ac:dyDescent="0.2">
      <c r="A2174" s="163">
        <v>2159</v>
      </c>
      <c r="B2174" s="7"/>
      <c r="C2174" s="7"/>
      <c r="D2174" s="120"/>
      <c r="E2174" s="7"/>
      <c r="F2174" s="7"/>
      <c r="G2174" s="219"/>
      <c r="H2174" s="7"/>
      <c r="I2174" s="7"/>
      <c r="J2174" s="9"/>
      <c r="K2174" s="843"/>
    </row>
    <row r="2175" spans="1:11" x14ac:dyDescent="0.2">
      <c r="A2175" s="163">
        <v>2160</v>
      </c>
      <c r="B2175" s="7"/>
      <c r="C2175" s="7"/>
      <c r="D2175" s="120"/>
      <c r="E2175" s="7"/>
      <c r="F2175" s="7"/>
      <c r="G2175" s="219"/>
      <c r="H2175" s="7"/>
      <c r="I2175" s="7"/>
      <c r="J2175" s="9"/>
      <c r="K2175" s="843"/>
    </row>
    <row r="2176" spans="1:11" x14ac:dyDescent="0.2">
      <c r="A2176" s="163">
        <v>2161</v>
      </c>
      <c r="B2176" s="7"/>
      <c r="C2176" s="7"/>
      <c r="D2176" s="120"/>
      <c r="E2176" s="7"/>
      <c r="F2176" s="7"/>
      <c r="G2176" s="219"/>
      <c r="H2176" s="7"/>
      <c r="I2176" s="7"/>
      <c r="J2176" s="9"/>
      <c r="K2176" s="843"/>
    </row>
    <row r="2177" spans="1:11" x14ac:dyDescent="0.2">
      <c r="A2177" s="163">
        <v>2162</v>
      </c>
      <c r="B2177" s="7"/>
      <c r="C2177" s="7"/>
      <c r="D2177" s="120"/>
      <c r="E2177" s="7"/>
      <c r="F2177" s="7"/>
      <c r="G2177" s="219"/>
      <c r="H2177" s="7"/>
      <c r="I2177" s="7"/>
      <c r="J2177" s="9"/>
      <c r="K2177" s="843"/>
    </row>
    <row r="2178" spans="1:11" x14ac:dyDescent="0.2">
      <c r="A2178" s="163">
        <v>2163</v>
      </c>
      <c r="B2178" s="7"/>
      <c r="C2178" s="7"/>
      <c r="D2178" s="120"/>
      <c r="E2178" s="7"/>
      <c r="F2178" s="7"/>
      <c r="G2178" s="219"/>
      <c r="H2178" s="7"/>
      <c r="I2178" s="7"/>
      <c r="J2178" s="9"/>
      <c r="K2178" s="843"/>
    </row>
    <row r="2179" spans="1:11" x14ac:dyDescent="0.2">
      <c r="A2179" s="163">
        <v>2164</v>
      </c>
      <c r="B2179" s="7"/>
      <c r="C2179" s="7"/>
      <c r="D2179" s="120"/>
      <c r="E2179" s="7"/>
      <c r="F2179" s="7"/>
      <c r="G2179" s="219"/>
      <c r="H2179" s="7"/>
      <c r="I2179" s="7"/>
      <c r="J2179" s="9"/>
      <c r="K2179" s="843"/>
    </row>
    <row r="2180" spans="1:11" x14ac:dyDescent="0.2">
      <c r="A2180" s="163">
        <v>2165</v>
      </c>
      <c r="B2180" s="7"/>
      <c r="C2180" s="7"/>
      <c r="D2180" s="120"/>
      <c r="E2180" s="7"/>
      <c r="F2180" s="7"/>
      <c r="G2180" s="219"/>
      <c r="H2180" s="7"/>
      <c r="I2180" s="7"/>
      <c r="J2180" s="9"/>
      <c r="K2180" s="843"/>
    </row>
    <row r="2181" spans="1:11" x14ac:dyDescent="0.2">
      <c r="A2181" s="163">
        <v>2166</v>
      </c>
      <c r="B2181" s="7"/>
      <c r="C2181" s="7"/>
      <c r="D2181" s="120"/>
      <c r="E2181" s="7"/>
      <c r="F2181" s="7"/>
      <c r="G2181" s="219"/>
      <c r="H2181" s="7"/>
      <c r="I2181" s="7"/>
      <c r="J2181" s="9"/>
      <c r="K2181" s="843"/>
    </row>
    <row r="2182" spans="1:11" x14ac:dyDescent="0.2">
      <c r="A2182" s="163">
        <v>2167</v>
      </c>
      <c r="B2182" s="7"/>
      <c r="C2182" s="7"/>
      <c r="D2182" s="120"/>
      <c r="E2182" s="7"/>
      <c r="F2182" s="7"/>
      <c r="G2182" s="219"/>
      <c r="H2182" s="7"/>
      <c r="I2182" s="7"/>
      <c r="J2182" s="9"/>
      <c r="K2182" s="843"/>
    </row>
    <row r="2183" spans="1:11" x14ac:dyDescent="0.2">
      <c r="A2183" s="163">
        <v>2168</v>
      </c>
      <c r="B2183" s="7"/>
      <c r="C2183" s="7"/>
      <c r="D2183" s="120"/>
      <c r="E2183" s="7"/>
      <c r="F2183" s="7"/>
      <c r="G2183" s="219"/>
      <c r="H2183" s="7"/>
      <c r="I2183" s="7"/>
      <c r="J2183" s="9"/>
      <c r="K2183" s="843"/>
    </row>
    <row r="2184" spans="1:11" x14ac:dyDescent="0.2">
      <c r="A2184" s="163">
        <v>2169</v>
      </c>
      <c r="B2184" s="7"/>
      <c r="C2184" s="7"/>
      <c r="D2184" s="120"/>
      <c r="E2184" s="7"/>
      <c r="F2184" s="7"/>
      <c r="G2184" s="219"/>
      <c r="H2184" s="7"/>
      <c r="I2184" s="7"/>
      <c r="J2184" s="9"/>
      <c r="K2184" s="843"/>
    </row>
    <row r="2185" spans="1:11" x14ac:dyDescent="0.2">
      <c r="A2185" s="163">
        <v>2170</v>
      </c>
      <c r="B2185" s="7"/>
      <c r="C2185" s="7"/>
      <c r="D2185" s="120"/>
      <c r="E2185" s="7"/>
      <c r="F2185" s="7"/>
      <c r="G2185" s="219"/>
      <c r="H2185" s="7"/>
      <c r="I2185" s="7"/>
      <c r="J2185" s="9"/>
      <c r="K2185" s="843"/>
    </row>
    <row r="2186" spans="1:11" x14ac:dyDescent="0.2">
      <c r="A2186" s="163">
        <v>2171</v>
      </c>
      <c r="B2186" s="7"/>
      <c r="C2186" s="7"/>
      <c r="D2186" s="120"/>
      <c r="E2186" s="7"/>
      <c r="F2186" s="7"/>
      <c r="G2186" s="219"/>
      <c r="H2186" s="7"/>
      <c r="I2186" s="7"/>
      <c r="J2186" s="9"/>
      <c r="K2186" s="843"/>
    </row>
    <row r="2187" spans="1:11" x14ac:dyDescent="0.2">
      <c r="A2187" s="163">
        <v>2172</v>
      </c>
      <c r="B2187" s="7"/>
      <c r="C2187" s="7"/>
      <c r="D2187" s="120"/>
      <c r="E2187" s="7"/>
      <c r="F2187" s="7"/>
      <c r="G2187" s="219"/>
      <c r="H2187" s="7"/>
      <c r="I2187" s="7"/>
      <c r="J2187" s="9"/>
      <c r="K2187" s="843"/>
    </row>
    <row r="2188" spans="1:11" x14ac:dyDescent="0.2">
      <c r="A2188" s="163">
        <v>2173</v>
      </c>
      <c r="B2188" s="7"/>
      <c r="C2188" s="7"/>
      <c r="D2188" s="120"/>
      <c r="E2188" s="7"/>
      <c r="F2188" s="7"/>
      <c r="G2188" s="219"/>
      <c r="H2188" s="7"/>
      <c r="I2188" s="7"/>
      <c r="J2188" s="9"/>
      <c r="K2188" s="843"/>
    </row>
    <row r="2189" spans="1:11" x14ac:dyDescent="0.2">
      <c r="A2189" s="163">
        <v>2174</v>
      </c>
      <c r="B2189" s="7"/>
      <c r="C2189" s="7"/>
      <c r="D2189" s="120"/>
      <c r="E2189" s="7"/>
      <c r="F2189" s="7"/>
      <c r="G2189" s="219"/>
      <c r="H2189" s="7"/>
      <c r="I2189" s="7"/>
      <c r="J2189" s="9"/>
      <c r="K2189" s="843"/>
    </row>
    <row r="2190" spans="1:11" x14ac:dyDescent="0.2">
      <c r="A2190" s="163">
        <v>2175</v>
      </c>
      <c r="B2190" s="7"/>
      <c r="C2190" s="7"/>
      <c r="D2190" s="120"/>
      <c r="E2190" s="7"/>
      <c r="F2190" s="7"/>
      <c r="G2190" s="219"/>
      <c r="H2190" s="7"/>
      <c r="I2190" s="7"/>
      <c r="J2190" s="9"/>
      <c r="K2190" s="843"/>
    </row>
    <row r="2191" spans="1:11" x14ac:dyDescent="0.2">
      <c r="A2191" s="163">
        <v>2176</v>
      </c>
      <c r="B2191" s="7"/>
      <c r="C2191" s="7"/>
      <c r="D2191" s="120"/>
      <c r="E2191" s="7"/>
      <c r="F2191" s="7"/>
      <c r="G2191" s="219"/>
      <c r="H2191" s="7"/>
      <c r="I2191" s="7"/>
      <c r="J2191" s="9"/>
      <c r="K2191" s="843"/>
    </row>
    <row r="2192" spans="1:11" x14ac:dyDescent="0.2">
      <c r="A2192" s="163">
        <v>2177</v>
      </c>
      <c r="B2192" s="7"/>
      <c r="C2192" s="7"/>
      <c r="D2192" s="120"/>
      <c r="E2192" s="7"/>
      <c r="F2192" s="7"/>
      <c r="G2192" s="219"/>
      <c r="H2192" s="7"/>
      <c r="I2192" s="7"/>
      <c r="J2192" s="9"/>
      <c r="K2192" s="843"/>
    </row>
    <row r="2193" spans="1:11" x14ac:dyDescent="0.2">
      <c r="A2193" s="163">
        <v>2178</v>
      </c>
      <c r="B2193" s="7"/>
      <c r="C2193" s="7"/>
      <c r="D2193" s="120"/>
      <c r="E2193" s="7"/>
      <c r="F2193" s="7"/>
      <c r="G2193" s="219"/>
      <c r="H2193" s="7"/>
      <c r="I2193" s="7"/>
      <c r="J2193" s="9"/>
      <c r="K2193" s="843"/>
    </row>
    <row r="2194" spans="1:11" x14ac:dyDescent="0.2">
      <c r="A2194" s="163">
        <v>2179</v>
      </c>
      <c r="B2194" s="7"/>
      <c r="C2194" s="7"/>
      <c r="D2194" s="120"/>
      <c r="E2194" s="7"/>
      <c r="F2194" s="7"/>
      <c r="G2194" s="219"/>
      <c r="H2194" s="7"/>
      <c r="I2194" s="7"/>
      <c r="J2194" s="9"/>
      <c r="K2194" s="843"/>
    </row>
    <row r="2195" spans="1:11" x14ac:dyDescent="0.2">
      <c r="A2195" s="163">
        <v>2180</v>
      </c>
      <c r="B2195" s="7"/>
      <c r="C2195" s="7"/>
      <c r="D2195" s="120"/>
      <c r="E2195" s="7"/>
      <c r="F2195" s="7"/>
      <c r="G2195" s="219"/>
      <c r="H2195" s="7"/>
      <c r="I2195" s="7"/>
      <c r="J2195" s="9"/>
      <c r="K2195" s="843"/>
    </row>
    <row r="2196" spans="1:11" x14ac:dyDescent="0.2">
      <c r="A2196" s="163">
        <v>2181</v>
      </c>
      <c r="B2196" s="7"/>
      <c r="C2196" s="7"/>
      <c r="D2196" s="120"/>
      <c r="E2196" s="7"/>
      <c r="F2196" s="7"/>
      <c r="G2196" s="219"/>
      <c r="H2196" s="7"/>
      <c r="I2196" s="7"/>
      <c r="J2196" s="9"/>
      <c r="K2196" s="843"/>
    </row>
    <row r="2197" spans="1:11" x14ac:dyDescent="0.2">
      <c r="A2197" s="163">
        <v>2182</v>
      </c>
      <c r="B2197" s="7"/>
      <c r="C2197" s="7"/>
      <c r="D2197" s="120"/>
      <c r="E2197" s="7"/>
      <c r="F2197" s="7"/>
      <c r="G2197" s="219"/>
      <c r="H2197" s="7"/>
      <c r="I2197" s="7"/>
      <c r="J2197" s="9"/>
      <c r="K2197" s="843"/>
    </row>
    <row r="2198" spans="1:11" x14ac:dyDescent="0.2">
      <c r="A2198" s="163">
        <v>2183</v>
      </c>
      <c r="B2198" s="7"/>
      <c r="C2198" s="7"/>
      <c r="D2198" s="120"/>
      <c r="E2198" s="7"/>
      <c r="F2198" s="7"/>
      <c r="G2198" s="219"/>
      <c r="H2198" s="7"/>
      <c r="I2198" s="7"/>
      <c r="J2198" s="9"/>
      <c r="K2198" s="843"/>
    </row>
    <row r="2199" spans="1:11" x14ac:dyDescent="0.2">
      <c r="A2199" s="163">
        <v>2184</v>
      </c>
      <c r="B2199" s="7"/>
      <c r="C2199" s="7"/>
      <c r="D2199" s="120"/>
      <c r="E2199" s="7"/>
      <c r="F2199" s="7"/>
      <c r="G2199" s="219"/>
      <c r="H2199" s="7"/>
      <c r="I2199" s="7"/>
      <c r="J2199" s="9"/>
      <c r="K2199" s="843"/>
    </row>
    <row r="2200" spans="1:11" x14ac:dyDescent="0.2">
      <c r="A2200" s="163">
        <v>2185</v>
      </c>
      <c r="B2200" s="7"/>
      <c r="C2200" s="7"/>
      <c r="D2200" s="120"/>
      <c r="E2200" s="7"/>
      <c r="F2200" s="7"/>
      <c r="G2200" s="219"/>
      <c r="H2200" s="7"/>
      <c r="I2200" s="7"/>
      <c r="J2200" s="9"/>
      <c r="K2200" s="843"/>
    </row>
    <row r="2201" spans="1:11" x14ac:dyDescent="0.2">
      <c r="A2201" s="163">
        <v>2186</v>
      </c>
      <c r="B2201" s="7"/>
      <c r="C2201" s="7"/>
      <c r="D2201" s="120"/>
      <c r="E2201" s="7"/>
      <c r="F2201" s="7"/>
      <c r="G2201" s="219"/>
      <c r="H2201" s="7"/>
      <c r="I2201" s="7"/>
      <c r="J2201" s="9"/>
      <c r="K2201" s="843"/>
    </row>
    <row r="2202" spans="1:11" x14ac:dyDescent="0.2">
      <c r="A2202" s="163">
        <v>2187</v>
      </c>
      <c r="B2202" s="7"/>
      <c r="C2202" s="7"/>
      <c r="D2202" s="120"/>
      <c r="E2202" s="7"/>
      <c r="F2202" s="7"/>
      <c r="G2202" s="219"/>
      <c r="H2202" s="7"/>
      <c r="I2202" s="7"/>
      <c r="J2202" s="9"/>
      <c r="K2202" s="843"/>
    </row>
    <row r="2203" spans="1:11" x14ac:dyDescent="0.2">
      <c r="A2203" s="163">
        <v>2188</v>
      </c>
      <c r="B2203" s="7"/>
      <c r="C2203" s="7"/>
      <c r="D2203" s="120"/>
      <c r="E2203" s="7"/>
      <c r="F2203" s="7"/>
      <c r="G2203" s="219"/>
      <c r="H2203" s="7"/>
      <c r="I2203" s="7"/>
      <c r="J2203" s="9"/>
      <c r="K2203" s="843"/>
    </row>
    <row r="2204" spans="1:11" x14ac:dyDescent="0.2">
      <c r="A2204" s="163">
        <v>2189</v>
      </c>
      <c r="B2204" s="7"/>
      <c r="C2204" s="7"/>
      <c r="D2204" s="120"/>
      <c r="E2204" s="7"/>
      <c r="F2204" s="7"/>
      <c r="G2204" s="219"/>
      <c r="H2204" s="7"/>
      <c r="I2204" s="7"/>
      <c r="J2204" s="9"/>
      <c r="K2204" s="843"/>
    </row>
    <row r="2205" spans="1:11" x14ac:dyDescent="0.2">
      <c r="A2205" s="163">
        <v>2190</v>
      </c>
      <c r="B2205" s="7"/>
      <c r="C2205" s="7"/>
      <c r="D2205" s="120"/>
      <c r="E2205" s="7"/>
      <c r="F2205" s="7"/>
      <c r="G2205" s="219"/>
      <c r="H2205" s="7"/>
      <c r="I2205" s="7"/>
      <c r="J2205" s="9"/>
      <c r="K2205" s="843"/>
    </row>
    <row r="2206" spans="1:11" x14ac:dyDescent="0.2">
      <c r="A2206" s="163">
        <v>2191</v>
      </c>
      <c r="B2206" s="7"/>
      <c r="C2206" s="7"/>
      <c r="D2206" s="120"/>
      <c r="E2206" s="7"/>
      <c r="F2206" s="7"/>
      <c r="G2206" s="219"/>
      <c r="H2206" s="7"/>
      <c r="I2206" s="7"/>
      <c r="J2206" s="9"/>
      <c r="K2206" s="843"/>
    </row>
    <row r="2207" spans="1:11" x14ac:dyDescent="0.2">
      <c r="A2207" s="163">
        <v>2192</v>
      </c>
      <c r="B2207" s="7"/>
      <c r="C2207" s="7"/>
      <c r="D2207" s="120"/>
      <c r="E2207" s="7"/>
      <c r="F2207" s="7"/>
      <c r="G2207" s="219"/>
      <c r="H2207" s="7"/>
      <c r="I2207" s="7"/>
      <c r="J2207" s="9"/>
      <c r="K2207" s="843"/>
    </row>
    <row r="2208" spans="1:11" x14ac:dyDescent="0.2">
      <c r="A2208" s="163">
        <v>2193</v>
      </c>
      <c r="B2208" s="7"/>
      <c r="C2208" s="7"/>
      <c r="D2208" s="120"/>
      <c r="E2208" s="7"/>
      <c r="F2208" s="7"/>
      <c r="G2208" s="219"/>
      <c r="H2208" s="7"/>
      <c r="I2208" s="7"/>
      <c r="J2208" s="9"/>
      <c r="K2208" s="843"/>
    </row>
    <row r="2209" spans="1:11" x14ac:dyDescent="0.2">
      <c r="A2209" s="163">
        <v>2194</v>
      </c>
      <c r="B2209" s="7"/>
      <c r="C2209" s="7"/>
      <c r="D2209" s="120"/>
      <c r="E2209" s="7"/>
      <c r="F2209" s="7"/>
      <c r="G2209" s="219"/>
      <c r="H2209" s="7"/>
      <c r="I2209" s="7"/>
      <c r="J2209" s="9"/>
      <c r="K2209" s="843"/>
    </row>
    <row r="2210" spans="1:11" x14ac:dyDescent="0.2">
      <c r="A2210" s="163">
        <v>2195</v>
      </c>
      <c r="B2210" s="7"/>
      <c r="C2210" s="7"/>
      <c r="D2210" s="120"/>
      <c r="E2210" s="7"/>
      <c r="F2210" s="7"/>
      <c r="G2210" s="219"/>
      <c r="H2210" s="7"/>
      <c r="I2210" s="7"/>
      <c r="J2210" s="9"/>
      <c r="K2210" s="843"/>
    </row>
    <row r="2211" spans="1:11" x14ac:dyDescent="0.2">
      <c r="A2211" s="163">
        <v>2196</v>
      </c>
      <c r="B2211" s="7"/>
      <c r="C2211" s="7"/>
      <c r="D2211" s="120"/>
      <c r="E2211" s="7"/>
      <c r="F2211" s="7"/>
      <c r="G2211" s="219"/>
      <c r="H2211" s="7"/>
      <c r="I2211" s="7"/>
      <c r="J2211" s="9"/>
      <c r="K2211" s="843"/>
    </row>
    <row r="2212" spans="1:11" x14ac:dyDescent="0.2">
      <c r="A2212" s="163">
        <v>2197</v>
      </c>
      <c r="B2212" s="7"/>
      <c r="C2212" s="7"/>
      <c r="D2212" s="120"/>
      <c r="E2212" s="7"/>
      <c r="F2212" s="7"/>
      <c r="G2212" s="219"/>
      <c r="H2212" s="7"/>
      <c r="I2212" s="7"/>
      <c r="J2212" s="9"/>
      <c r="K2212" s="843"/>
    </row>
    <row r="2213" spans="1:11" x14ac:dyDescent="0.2">
      <c r="A2213" s="163">
        <v>2198</v>
      </c>
      <c r="B2213" s="7"/>
      <c r="C2213" s="7"/>
      <c r="D2213" s="120"/>
      <c r="E2213" s="7"/>
      <c r="F2213" s="7"/>
      <c r="G2213" s="219"/>
      <c r="H2213" s="7"/>
      <c r="I2213" s="7"/>
      <c r="J2213" s="9"/>
      <c r="K2213" s="843"/>
    </row>
    <row r="2214" spans="1:11" x14ac:dyDescent="0.2">
      <c r="A2214" s="163">
        <v>2199</v>
      </c>
      <c r="B2214" s="7"/>
      <c r="C2214" s="7"/>
      <c r="D2214" s="120"/>
      <c r="E2214" s="7"/>
      <c r="F2214" s="7"/>
      <c r="G2214" s="219"/>
      <c r="H2214" s="7"/>
      <c r="I2214" s="7"/>
      <c r="J2214" s="9"/>
      <c r="K2214" s="843"/>
    </row>
    <row r="2215" spans="1:11" x14ac:dyDescent="0.2">
      <c r="A2215" s="163">
        <v>2200</v>
      </c>
      <c r="B2215" s="7"/>
      <c r="C2215" s="7"/>
      <c r="D2215" s="120"/>
      <c r="E2215" s="7"/>
      <c r="F2215" s="7"/>
      <c r="G2215" s="219"/>
      <c r="H2215" s="7"/>
      <c r="I2215" s="7"/>
      <c r="J2215" s="9"/>
      <c r="K2215" s="843"/>
    </row>
    <row r="2216" spans="1:11" x14ac:dyDescent="0.2">
      <c r="A2216" s="163">
        <v>2201</v>
      </c>
      <c r="B2216" s="7"/>
      <c r="C2216" s="7"/>
      <c r="D2216" s="120"/>
      <c r="E2216" s="7"/>
      <c r="F2216" s="7"/>
      <c r="G2216" s="219"/>
      <c r="H2216" s="7"/>
      <c r="I2216" s="7"/>
      <c r="J2216" s="9"/>
      <c r="K2216" s="843"/>
    </row>
    <row r="2217" spans="1:11" x14ac:dyDescent="0.2">
      <c r="A2217" s="163">
        <v>2202</v>
      </c>
      <c r="B2217" s="7"/>
      <c r="C2217" s="7"/>
      <c r="D2217" s="120"/>
      <c r="E2217" s="7"/>
      <c r="F2217" s="7"/>
      <c r="G2217" s="219"/>
      <c r="H2217" s="7"/>
      <c r="I2217" s="7"/>
      <c r="J2217" s="9"/>
      <c r="K2217" s="843"/>
    </row>
    <row r="2218" spans="1:11" x14ac:dyDescent="0.2">
      <c r="A2218" s="163">
        <v>2203</v>
      </c>
      <c r="B2218" s="7"/>
      <c r="C2218" s="7"/>
      <c r="D2218" s="120"/>
      <c r="E2218" s="7"/>
      <c r="F2218" s="7"/>
      <c r="G2218" s="219"/>
      <c r="H2218" s="7"/>
      <c r="I2218" s="7"/>
      <c r="J2218" s="9"/>
      <c r="K2218" s="843"/>
    </row>
    <row r="2219" spans="1:11" x14ac:dyDescent="0.2">
      <c r="A2219" s="163">
        <v>2204</v>
      </c>
      <c r="B2219" s="7"/>
      <c r="C2219" s="7"/>
      <c r="D2219" s="120"/>
      <c r="E2219" s="7"/>
      <c r="F2219" s="7"/>
      <c r="G2219" s="219"/>
      <c r="H2219" s="7"/>
      <c r="I2219" s="7"/>
      <c r="J2219" s="9"/>
      <c r="K2219" s="843"/>
    </row>
    <row r="2220" spans="1:11" x14ac:dyDescent="0.2">
      <c r="A2220" s="163">
        <v>2205</v>
      </c>
      <c r="B2220" s="7"/>
      <c r="C2220" s="7"/>
      <c r="D2220" s="120"/>
      <c r="E2220" s="7"/>
      <c r="F2220" s="7"/>
      <c r="G2220" s="219"/>
      <c r="H2220" s="7"/>
      <c r="I2220" s="7"/>
      <c r="J2220" s="9"/>
      <c r="K2220" s="843"/>
    </row>
    <row r="2221" spans="1:11" x14ac:dyDescent="0.2">
      <c r="A2221" s="163">
        <v>2206</v>
      </c>
      <c r="B2221" s="7"/>
      <c r="C2221" s="7"/>
      <c r="D2221" s="120"/>
      <c r="E2221" s="7"/>
      <c r="F2221" s="7"/>
      <c r="G2221" s="219"/>
      <c r="H2221" s="7"/>
      <c r="I2221" s="7"/>
      <c r="J2221" s="9"/>
      <c r="K2221" s="843"/>
    </row>
    <row r="2222" spans="1:11" x14ac:dyDescent="0.2">
      <c r="A2222" s="163">
        <v>2207</v>
      </c>
      <c r="B2222" s="7"/>
      <c r="C2222" s="7"/>
      <c r="D2222" s="120"/>
      <c r="E2222" s="7"/>
      <c r="F2222" s="7"/>
      <c r="G2222" s="219"/>
      <c r="H2222" s="7"/>
      <c r="I2222" s="7"/>
      <c r="J2222" s="9"/>
      <c r="K2222" s="843"/>
    </row>
    <row r="2223" spans="1:11" x14ac:dyDescent="0.2">
      <c r="A2223" s="163">
        <v>2208</v>
      </c>
      <c r="B2223" s="7"/>
      <c r="C2223" s="7"/>
      <c r="D2223" s="120"/>
      <c r="E2223" s="7"/>
      <c r="F2223" s="7"/>
      <c r="G2223" s="219"/>
      <c r="H2223" s="7"/>
      <c r="I2223" s="7"/>
      <c r="J2223" s="9"/>
      <c r="K2223" s="843"/>
    </row>
    <row r="2224" spans="1:11" x14ac:dyDescent="0.2">
      <c r="A2224" s="163">
        <v>2209</v>
      </c>
      <c r="B2224" s="7"/>
      <c r="C2224" s="7"/>
      <c r="D2224" s="120"/>
      <c r="E2224" s="7"/>
      <c r="F2224" s="7"/>
      <c r="G2224" s="219"/>
      <c r="H2224" s="7"/>
      <c r="I2224" s="7"/>
      <c r="J2224" s="9"/>
      <c r="K2224" s="843"/>
    </row>
    <row r="2225" spans="1:11" x14ac:dyDescent="0.2">
      <c r="A2225" s="163">
        <v>2210</v>
      </c>
      <c r="B2225" s="7"/>
      <c r="C2225" s="7"/>
      <c r="D2225" s="120"/>
      <c r="E2225" s="7"/>
      <c r="F2225" s="7"/>
      <c r="G2225" s="219"/>
      <c r="H2225" s="7"/>
      <c r="I2225" s="7"/>
      <c r="J2225" s="9"/>
      <c r="K2225" s="843"/>
    </row>
    <row r="2226" spans="1:11" x14ac:dyDescent="0.2">
      <c r="A2226" s="163">
        <v>2211</v>
      </c>
      <c r="B2226" s="7"/>
      <c r="C2226" s="7"/>
      <c r="D2226" s="120"/>
      <c r="E2226" s="7"/>
      <c r="F2226" s="7"/>
      <c r="G2226" s="219"/>
      <c r="H2226" s="7"/>
      <c r="I2226" s="7"/>
      <c r="J2226" s="9"/>
      <c r="K2226" s="843"/>
    </row>
    <row r="2227" spans="1:11" x14ac:dyDescent="0.2">
      <c r="A2227" s="163">
        <v>2212</v>
      </c>
      <c r="B2227" s="7"/>
      <c r="C2227" s="7"/>
      <c r="D2227" s="120"/>
      <c r="E2227" s="7"/>
      <c r="F2227" s="7"/>
      <c r="G2227" s="219"/>
      <c r="H2227" s="7"/>
      <c r="I2227" s="7"/>
      <c r="J2227" s="9"/>
      <c r="K2227" s="843"/>
    </row>
    <row r="2228" spans="1:11" x14ac:dyDescent="0.2">
      <c r="A2228" s="163">
        <v>2213</v>
      </c>
      <c r="B2228" s="7"/>
      <c r="C2228" s="7"/>
      <c r="D2228" s="120"/>
      <c r="E2228" s="7"/>
      <c r="F2228" s="7"/>
      <c r="G2228" s="219"/>
      <c r="H2228" s="7"/>
      <c r="I2228" s="7"/>
      <c r="J2228" s="9"/>
      <c r="K2228" s="843"/>
    </row>
    <row r="2229" spans="1:11" x14ac:dyDescent="0.2">
      <c r="A2229" s="163">
        <v>2214</v>
      </c>
      <c r="B2229" s="7"/>
      <c r="C2229" s="7"/>
      <c r="D2229" s="120"/>
      <c r="E2229" s="7"/>
      <c r="F2229" s="7"/>
      <c r="G2229" s="219"/>
      <c r="H2229" s="7"/>
      <c r="I2229" s="7"/>
      <c r="J2229" s="9"/>
      <c r="K2229" s="843"/>
    </row>
    <row r="2230" spans="1:11" x14ac:dyDescent="0.2">
      <c r="A2230" s="163">
        <v>2215</v>
      </c>
      <c r="B2230" s="7"/>
      <c r="C2230" s="7"/>
      <c r="D2230" s="120"/>
      <c r="E2230" s="7"/>
      <c r="F2230" s="7"/>
      <c r="G2230" s="219"/>
      <c r="H2230" s="7"/>
      <c r="I2230" s="7"/>
      <c r="J2230" s="9"/>
      <c r="K2230" s="843"/>
    </row>
    <row r="2231" spans="1:11" x14ac:dyDescent="0.2">
      <c r="A2231" s="163">
        <v>2216</v>
      </c>
      <c r="B2231" s="7"/>
      <c r="C2231" s="7"/>
      <c r="D2231" s="120"/>
      <c r="E2231" s="7"/>
      <c r="F2231" s="7"/>
      <c r="G2231" s="219"/>
      <c r="H2231" s="7"/>
      <c r="I2231" s="7"/>
      <c r="J2231" s="9"/>
      <c r="K2231" s="843"/>
    </row>
    <row r="2232" spans="1:11" x14ac:dyDescent="0.2">
      <c r="A2232" s="163">
        <v>2217</v>
      </c>
      <c r="B2232" s="7"/>
      <c r="C2232" s="7"/>
      <c r="D2232" s="120"/>
      <c r="E2232" s="7"/>
      <c r="F2232" s="7"/>
      <c r="G2232" s="219"/>
      <c r="H2232" s="7"/>
      <c r="I2232" s="7"/>
      <c r="J2232" s="9"/>
      <c r="K2232" s="843"/>
    </row>
    <row r="2233" spans="1:11" x14ac:dyDescent="0.2">
      <c r="A2233" s="163">
        <v>2218</v>
      </c>
      <c r="B2233" s="7"/>
      <c r="C2233" s="7"/>
      <c r="D2233" s="120"/>
      <c r="E2233" s="7"/>
      <c r="F2233" s="7"/>
      <c r="G2233" s="219"/>
      <c r="H2233" s="7"/>
      <c r="I2233" s="7"/>
      <c r="J2233" s="9"/>
      <c r="K2233" s="843"/>
    </row>
    <row r="2234" spans="1:11" x14ac:dyDescent="0.2">
      <c r="A2234" s="163">
        <v>2219</v>
      </c>
      <c r="B2234" s="7"/>
      <c r="C2234" s="7"/>
      <c r="D2234" s="120"/>
      <c r="E2234" s="7"/>
      <c r="F2234" s="7"/>
      <c r="G2234" s="219"/>
      <c r="H2234" s="7"/>
      <c r="I2234" s="7"/>
      <c r="J2234" s="9"/>
      <c r="K2234" s="843"/>
    </row>
    <row r="2235" spans="1:11" x14ac:dyDescent="0.2">
      <c r="A2235" s="163">
        <v>2220</v>
      </c>
      <c r="B2235" s="7"/>
      <c r="C2235" s="7"/>
      <c r="D2235" s="120"/>
      <c r="E2235" s="7"/>
      <c r="F2235" s="7"/>
      <c r="G2235" s="219"/>
      <c r="H2235" s="7"/>
      <c r="I2235" s="7"/>
      <c r="J2235" s="9"/>
      <c r="K2235" s="843"/>
    </row>
    <row r="2236" spans="1:11" x14ac:dyDescent="0.2">
      <c r="A2236" s="163">
        <v>2221</v>
      </c>
      <c r="B2236" s="7"/>
      <c r="C2236" s="7"/>
      <c r="D2236" s="120"/>
      <c r="E2236" s="7"/>
      <c r="F2236" s="7"/>
      <c r="G2236" s="219"/>
      <c r="H2236" s="7"/>
      <c r="I2236" s="7"/>
      <c r="J2236" s="9"/>
      <c r="K2236" s="843"/>
    </row>
    <row r="2237" spans="1:11" x14ac:dyDescent="0.2">
      <c r="A2237" s="163">
        <v>2222</v>
      </c>
      <c r="B2237" s="7"/>
      <c r="C2237" s="7"/>
      <c r="D2237" s="120"/>
      <c r="E2237" s="7"/>
      <c r="F2237" s="7"/>
      <c r="G2237" s="219"/>
      <c r="H2237" s="7"/>
      <c r="I2237" s="7"/>
      <c r="J2237" s="9"/>
      <c r="K2237" s="843"/>
    </row>
    <row r="2238" spans="1:11" x14ac:dyDescent="0.2">
      <c r="A2238" s="163">
        <v>2223</v>
      </c>
      <c r="B2238" s="7"/>
      <c r="C2238" s="7"/>
      <c r="D2238" s="120"/>
      <c r="E2238" s="7"/>
      <c r="F2238" s="7"/>
      <c r="G2238" s="219"/>
      <c r="H2238" s="7"/>
      <c r="I2238" s="7"/>
      <c r="J2238" s="9"/>
      <c r="K2238" s="843"/>
    </row>
    <row r="2239" spans="1:11" x14ac:dyDescent="0.2">
      <c r="A2239" s="163">
        <v>2224</v>
      </c>
      <c r="B2239" s="7"/>
      <c r="C2239" s="7"/>
      <c r="D2239" s="120"/>
      <c r="E2239" s="7"/>
      <c r="F2239" s="7"/>
      <c r="G2239" s="219"/>
      <c r="H2239" s="7"/>
      <c r="I2239" s="7"/>
      <c r="J2239" s="9"/>
      <c r="K2239" s="843"/>
    </row>
    <row r="2240" spans="1:11" x14ac:dyDescent="0.2">
      <c r="A2240" s="163">
        <v>2225</v>
      </c>
      <c r="B2240" s="7"/>
      <c r="C2240" s="7"/>
      <c r="D2240" s="120"/>
      <c r="E2240" s="7"/>
      <c r="F2240" s="7"/>
      <c r="G2240" s="219"/>
      <c r="H2240" s="7"/>
      <c r="I2240" s="7"/>
      <c r="J2240" s="9"/>
      <c r="K2240" s="843"/>
    </row>
    <row r="2241" spans="1:11" x14ac:dyDescent="0.2">
      <c r="A2241" s="163">
        <v>2226</v>
      </c>
      <c r="B2241" s="7"/>
      <c r="C2241" s="7"/>
      <c r="D2241" s="120"/>
      <c r="E2241" s="7"/>
      <c r="F2241" s="7"/>
      <c r="G2241" s="219"/>
      <c r="H2241" s="7"/>
      <c r="I2241" s="7"/>
      <c r="J2241" s="9"/>
      <c r="K2241" s="843"/>
    </row>
    <row r="2242" spans="1:11" x14ac:dyDescent="0.2">
      <c r="A2242" s="163">
        <v>2227</v>
      </c>
      <c r="B2242" s="7"/>
      <c r="C2242" s="7"/>
      <c r="D2242" s="120"/>
      <c r="E2242" s="7"/>
      <c r="F2242" s="7"/>
      <c r="G2242" s="219"/>
      <c r="H2242" s="7"/>
      <c r="I2242" s="7"/>
      <c r="J2242" s="9"/>
      <c r="K2242" s="843"/>
    </row>
    <row r="2243" spans="1:11" x14ac:dyDescent="0.2">
      <c r="A2243" s="163">
        <v>2228</v>
      </c>
      <c r="B2243" s="7"/>
      <c r="C2243" s="7"/>
      <c r="D2243" s="120"/>
      <c r="E2243" s="7"/>
      <c r="F2243" s="7"/>
      <c r="G2243" s="219"/>
      <c r="H2243" s="7"/>
      <c r="I2243" s="7"/>
      <c r="J2243" s="9"/>
      <c r="K2243" s="843"/>
    </row>
    <row r="2244" spans="1:11" x14ac:dyDescent="0.2">
      <c r="A2244" s="163">
        <v>2229</v>
      </c>
      <c r="B2244" s="7"/>
      <c r="C2244" s="7"/>
      <c r="D2244" s="120"/>
      <c r="E2244" s="7"/>
      <c r="F2244" s="7"/>
      <c r="G2244" s="219"/>
      <c r="H2244" s="7"/>
      <c r="I2244" s="7"/>
      <c r="J2244" s="9"/>
      <c r="K2244" s="843"/>
    </row>
    <row r="2245" spans="1:11" x14ac:dyDescent="0.2">
      <c r="A2245" s="163">
        <v>2230</v>
      </c>
      <c r="B2245" s="7"/>
      <c r="C2245" s="7"/>
      <c r="D2245" s="120"/>
      <c r="E2245" s="7"/>
      <c r="F2245" s="7"/>
      <c r="G2245" s="219"/>
      <c r="H2245" s="7"/>
      <c r="I2245" s="7"/>
      <c r="J2245" s="9"/>
      <c r="K2245" s="843"/>
    </row>
    <row r="2246" spans="1:11" x14ac:dyDescent="0.2">
      <c r="A2246" s="163">
        <v>2231</v>
      </c>
      <c r="B2246" s="7"/>
      <c r="C2246" s="7"/>
      <c r="D2246" s="120"/>
      <c r="E2246" s="7"/>
      <c r="F2246" s="7"/>
      <c r="G2246" s="219"/>
      <c r="H2246" s="7"/>
      <c r="I2246" s="7"/>
      <c r="J2246" s="9"/>
      <c r="K2246" s="843"/>
    </row>
    <row r="2247" spans="1:11" x14ac:dyDescent="0.2">
      <c r="A2247" s="163">
        <v>2232</v>
      </c>
      <c r="B2247" s="7"/>
      <c r="C2247" s="7"/>
      <c r="D2247" s="120"/>
      <c r="E2247" s="7"/>
      <c r="F2247" s="7"/>
      <c r="G2247" s="219"/>
      <c r="H2247" s="7"/>
      <c r="I2247" s="7"/>
      <c r="J2247" s="9"/>
      <c r="K2247" s="843"/>
    </row>
    <row r="2248" spans="1:11" x14ac:dyDescent="0.2">
      <c r="A2248" s="163">
        <v>2233</v>
      </c>
      <c r="B2248" s="7"/>
      <c r="C2248" s="7"/>
      <c r="D2248" s="120"/>
      <c r="E2248" s="7"/>
      <c r="F2248" s="7"/>
      <c r="G2248" s="219"/>
      <c r="H2248" s="7"/>
      <c r="I2248" s="7"/>
      <c r="J2248" s="9"/>
      <c r="K2248" s="843"/>
    </row>
    <row r="2249" spans="1:11" x14ac:dyDescent="0.2">
      <c r="A2249" s="163">
        <v>2234</v>
      </c>
      <c r="B2249" s="7"/>
      <c r="C2249" s="7"/>
      <c r="D2249" s="120"/>
      <c r="E2249" s="7"/>
      <c r="F2249" s="7"/>
      <c r="G2249" s="219"/>
      <c r="H2249" s="7"/>
      <c r="I2249" s="7"/>
      <c r="J2249" s="9"/>
      <c r="K2249" s="843"/>
    </row>
    <row r="2250" spans="1:11" x14ac:dyDescent="0.2">
      <c r="A2250" s="163">
        <v>2235</v>
      </c>
      <c r="B2250" s="7"/>
      <c r="C2250" s="7"/>
      <c r="D2250" s="120"/>
      <c r="E2250" s="7"/>
      <c r="F2250" s="7"/>
      <c r="G2250" s="219"/>
      <c r="H2250" s="7"/>
      <c r="I2250" s="7"/>
      <c r="J2250" s="9"/>
      <c r="K2250" s="843"/>
    </row>
    <row r="2251" spans="1:11" x14ac:dyDescent="0.2">
      <c r="A2251" s="163">
        <v>2236</v>
      </c>
      <c r="B2251" s="7"/>
      <c r="C2251" s="7"/>
      <c r="D2251" s="120"/>
      <c r="E2251" s="7"/>
      <c r="F2251" s="7"/>
      <c r="G2251" s="219"/>
      <c r="H2251" s="7"/>
      <c r="I2251" s="7"/>
      <c r="J2251" s="9"/>
      <c r="K2251" s="843"/>
    </row>
    <row r="2252" spans="1:11" x14ac:dyDescent="0.2">
      <c r="A2252" s="163">
        <v>2237</v>
      </c>
      <c r="B2252" s="7"/>
      <c r="C2252" s="7"/>
      <c r="D2252" s="120"/>
      <c r="E2252" s="7"/>
      <c r="F2252" s="7"/>
      <c r="G2252" s="219"/>
      <c r="H2252" s="7"/>
      <c r="I2252" s="7"/>
      <c r="J2252" s="9"/>
      <c r="K2252" s="843"/>
    </row>
    <row r="2253" spans="1:11" x14ac:dyDescent="0.2">
      <c r="A2253" s="163">
        <v>2238</v>
      </c>
      <c r="B2253" s="7"/>
      <c r="C2253" s="7"/>
      <c r="D2253" s="120"/>
      <c r="E2253" s="7"/>
      <c r="F2253" s="7"/>
      <c r="G2253" s="219"/>
      <c r="H2253" s="7"/>
      <c r="I2253" s="7"/>
      <c r="J2253" s="9"/>
      <c r="K2253" s="843"/>
    </row>
    <row r="2254" spans="1:11" x14ac:dyDescent="0.2">
      <c r="A2254" s="163">
        <v>2239</v>
      </c>
      <c r="B2254" s="7"/>
      <c r="C2254" s="7"/>
      <c r="D2254" s="120"/>
      <c r="E2254" s="7"/>
      <c r="F2254" s="7"/>
      <c r="G2254" s="219"/>
      <c r="H2254" s="7"/>
      <c r="I2254" s="7"/>
      <c r="J2254" s="9"/>
      <c r="K2254" s="843"/>
    </row>
    <row r="2255" spans="1:11" x14ac:dyDescent="0.2">
      <c r="A2255" s="163">
        <v>2240</v>
      </c>
      <c r="B2255" s="7"/>
      <c r="C2255" s="7"/>
      <c r="D2255" s="120"/>
      <c r="E2255" s="7"/>
      <c r="F2255" s="7"/>
      <c r="G2255" s="219"/>
      <c r="H2255" s="7"/>
      <c r="I2255" s="7"/>
      <c r="J2255" s="9"/>
      <c r="K2255" s="843"/>
    </row>
    <row r="2256" spans="1:11" x14ac:dyDescent="0.2">
      <c r="A2256" s="163">
        <v>2241</v>
      </c>
      <c r="B2256" s="7"/>
      <c r="C2256" s="7"/>
      <c r="D2256" s="120"/>
      <c r="E2256" s="7"/>
      <c r="F2256" s="7"/>
      <c r="G2256" s="219"/>
      <c r="H2256" s="7"/>
      <c r="I2256" s="7"/>
      <c r="J2256" s="9"/>
      <c r="K2256" s="843"/>
    </row>
    <row r="2257" spans="1:11" x14ac:dyDescent="0.2">
      <c r="A2257" s="163">
        <v>2242</v>
      </c>
      <c r="B2257" s="7"/>
      <c r="C2257" s="7"/>
      <c r="D2257" s="120"/>
      <c r="E2257" s="7"/>
      <c r="F2257" s="7"/>
      <c r="G2257" s="219"/>
      <c r="H2257" s="7"/>
      <c r="I2257" s="7"/>
      <c r="J2257" s="9"/>
      <c r="K2257" s="843"/>
    </row>
    <row r="2258" spans="1:11" x14ac:dyDescent="0.2">
      <c r="A2258" s="163">
        <v>2243</v>
      </c>
      <c r="B2258" s="7"/>
      <c r="C2258" s="7"/>
      <c r="D2258" s="120"/>
      <c r="E2258" s="7"/>
      <c r="F2258" s="7"/>
      <c r="G2258" s="219"/>
      <c r="H2258" s="7"/>
      <c r="I2258" s="7"/>
      <c r="J2258" s="9"/>
      <c r="K2258" s="843"/>
    </row>
    <row r="2259" spans="1:11" x14ac:dyDescent="0.2">
      <c r="A2259" s="163">
        <v>2244</v>
      </c>
      <c r="B2259" s="7"/>
      <c r="C2259" s="7"/>
      <c r="D2259" s="120"/>
      <c r="E2259" s="7"/>
      <c r="F2259" s="7"/>
      <c r="G2259" s="219"/>
      <c r="H2259" s="7"/>
      <c r="I2259" s="7"/>
      <c r="J2259" s="9"/>
      <c r="K2259" s="843"/>
    </row>
    <row r="2260" spans="1:11" x14ac:dyDescent="0.2">
      <c r="A2260" s="163">
        <v>2245</v>
      </c>
      <c r="B2260" s="7"/>
      <c r="C2260" s="7"/>
      <c r="D2260" s="120"/>
      <c r="E2260" s="7"/>
      <c r="F2260" s="7"/>
      <c r="G2260" s="219"/>
      <c r="H2260" s="7"/>
      <c r="I2260" s="7"/>
      <c r="J2260" s="9"/>
      <c r="K2260" s="843"/>
    </row>
    <row r="2261" spans="1:11" x14ac:dyDescent="0.2">
      <c r="A2261" s="163">
        <v>2246</v>
      </c>
      <c r="B2261" s="7"/>
      <c r="C2261" s="7"/>
      <c r="D2261" s="120"/>
      <c r="E2261" s="7"/>
      <c r="F2261" s="7"/>
      <c r="G2261" s="219"/>
      <c r="H2261" s="7"/>
      <c r="I2261" s="7"/>
      <c r="J2261" s="9"/>
      <c r="K2261" s="843"/>
    </row>
    <row r="2262" spans="1:11" x14ac:dyDescent="0.2">
      <c r="A2262" s="163">
        <v>2247</v>
      </c>
      <c r="B2262" s="7"/>
      <c r="C2262" s="7"/>
      <c r="D2262" s="120"/>
      <c r="E2262" s="7"/>
      <c r="F2262" s="7"/>
      <c r="G2262" s="219"/>
      <c r="H2262" s="7"/>
      <c r="I2262" s="7"/>
      <c r="J2262" s="9"/>
      <c r="K2262" s="843"/>
    </row>
    <row r="2263" spans="1:11" x14ac:dyDescent="0.2">
      <c r="A2263" s="163">
        <v>2248</v>
      </c>
      <c r="B2263" s="7"/>
      <c r="C2263" s="7"/>
      <c r="D2263" s="120"/>
      <c r="E2263" s="7"/>
      <c r="F2263" s="7"/>
      <c r="G2263" s="219"/>
      <c r="H2263" s="7"/>
      <c r="I2263" s="7"/>
      <c r="J2263" s="9"/>
      <c r="K2263" s="843"/>
    </row>
    <row r="2264" spans="1:11" x14ac:dyDescent="0.2">
      <c r="A2264" s="163">
        <v>2249</v>
      </c>
      <c r="B2264" s="7"/>
      <c r="C2264" s="7"/>
      <c r="D2264" s="120"/>
      <c r="E2264" s="7"/>
      <c r="F2264" s="7"/>
      <c r="G2264" s="219"/>
      <c r="H2264" s="7"/>
      <c r="I2264" s="7"/>
      <c r="J2264" s="9"/>
      <c r="K2264" s="843"/>
    </row>
    <row r="2265" spans="1:11" x14ac:dyDescent="0.2">
      <c r="A2265" s="163">
        <v>2250</v>
      </c>
      <c r="B2265" s="7"/>
      <c r="C2265" s="7"/>
      <c r="D2265" s="120"/>
      <c r="E2265" s="7"/>
      <c r="F2265" s="7"/>
      <c r="G2265" s="219"/>
      <c r="H2265" s="7"/>
      <c r="I2265" s="7"/>
      <c r="J2265" s="9"/>
      <c r="K2265" s="843"/>
    </row>
    <row r="2266" spans="1:11" x14ac:dyDescent="0.2">
      <c r="A2266" s="163">
        <v>2251</v>
      </c>
      <c r="B2266" s="7"/>
      <c r="C2266" s="7"/>
      <c r="D2266" s="120"/>
      <c r="E2266" s="7"/>
      <c r="F2266" s="7"/>
      <c r="G2266" s="219"/>
      <c r="H2266" s="7"/>
      <c r="I2266" s="7"/>
      <c r="J2266" s="9"/>
      <c r="K2266" s="843"/>
    </row>
    <row r="2267" spans="1:11" x14ac:dyDescent="0.2">
      <c r="A2267" s="163">
        <v>2252</v>
      </c>
      <c r="B2267" s="7"/>
      <c r="C2267" s="7"/>
      <c r="D2267" s="120"/>
      <c r="E2267" s="7"/>
      <c r="F2267" s="7"/>
      <c r="G2267" s="219"/>
      <c r="H2267" s="7"/>
      <c r="I2267" s="7"/>
      <c r="J2267" s="9"/>
      <c r="K2267" s="843"/>
    </row>
    <row r="2268" spans="1:11" x14ac:dyDescent="0.2">
      <c r="A2268" s="163">
        <v>2253</v>
      </c>
      <c r="B2268" s="7"/>
      <c r="C2268" s="7"/>
      <c r="D2268" s="120"/>
      <c r="E2268" s="7"/>
      <c r="F2268" s="7"/>
      <c r="G2268" s="219"/>
      <c r="H2268" s="7"/>
      <c r="I2268" s="7"/>
      <c r="J2268" s="9"/>
      <c r="K2268" s="843"/>
    </row>
    <row r="2269" spans="1:11" x14ac:dyDescent="0.2">
      <c r="A2269" s="163">
        <v>2254</v>
      </c>
      <c r="B2269" s="7"/>
      <c r="C2269" s="7"/>
      <c r="D2269" s="120"/>
      <c r="E2269" s="7"/>
      <c r="F2269" s="7"/>
      <c r="G2269" s="219"/>
      <c r="H2269" s="7"/>
      <c r="I2269" s="7"/>
      <c r="J2269" s="9"/>
      <c r="K2269" s="843"/>
    </row>
    <row r="2270" spans="1:11" x14ac:dyDescent="0.2">
      <c r="A2270" s="163">
        <v>2255</v>
      </c>
      <c r="B2270" s="7"/>
      <c r="C2270" s="7"/>
      <c r="D2270" s="120"/>
      <c r="E2270" s="7"/>
      <c r="F2270" s="7"/>
      <c r="G2270" s="219"/>
      <c r="H2270" s="7"/>
      <c r="I2270" s="7"/>
      <c r="J2270" s="9"/>
      <c r="K2270" s="843"/>
    </row>
    <row r="2271" spans="1:11" x14ac:dyDescent="0.2">
      <c r="A2271" s="163">
        <v>2256</v>
      </c>
      <c r="B2271" s="7"/>
      <c r="C2271" s="7"/>
      <c r="D2271" s="120"/>
      <c r="E2271" s="7"/>
      <c r="F2271" s="7"/>
      <c r="G2271" s="219"/>
      <c r="H2271" s="7"/>
      <c r="I2271" s="7"/>
      <c r="J2271" s="9"/>
      <c r="K2271" s="843"/>
    </row>
    <row r="2272" spans="1:11" x14ac:dyDescent="0.2">
      <c r="A2272" s="163">
        <v>2257</v>
      </c>
      <c r="B2272" s="7"/>
      <c r="C2272" s="7"/>
      <c r="D2272" s="120"/>
      <c r="E2272" s="7"/>
      <c r="F2272" s="7"/>
      <c r="G2272" s="219"/>
      <c r="H2272" s="7"/>
      <c r="I2272" s="7"/>
      <c r="J2272" s="9"/>
      <c r="K2272" s="843"/>
    </row>
    <row r="2273" spans="1:11" x14ac:dyDescent="0.2">
      <c r="A2273" s="163">
        <v>2258</v>
      </c>
      <c r="B2273" s="7"/>
      <c r="C2273" s="7"/>
      <c r="D2273" s="120"/>
      <c r="E2273" s="7"/>
      <c r="F2273" s="7"/>
      <c r="G2273" s="219"/>
      <c r="H2273" s="7"/>
      <c r="I2273" s="7"/>
      <c r="J2273" s="9"/>
      <c r="K2273" s="843"/>
    </row>
    <row r="2274" spans="1:11" x14ac:dyDescent="0.2">
      <c r="A2274" s="163">
        <v>2259</v>
      </c>
      <c r="B2274" s="7"/>
      <c r="C2274" s="7"/>
      <c r="D2274" s="120"/>
      <c r="E2274" s="7"/>
      <c r="F2274" s="7"/>
      <c r="G2274" s="219"/>
      <c r="H2274" s="7"/>
      <c r="I2274" s="7"/>
      <c r="J2274" s="9"/>
      <c r="K2274" s="843"/>
    </row>
    <row r="2275" spans="1:11" x14ac:dyDescent="0.2">
      <c r="A2275" s="163">
        <v>2260</v>
      </c>
      <c r="B2275" s="7"/>
      <c r="C2275" s="7"/>
      <c r="D2275" s="120"/>
      <c r="E2275" s="7"/>
      <c r="F2275" s="7"/>
      <c r="G2275" s="219"/>
      <c r="H2275" s="7"/>
      <c r="I2275" s="7"/>
      <c r="J2275" s="9"/>
      <c r="K2275" s="843"/>
    </row>
    <row r="2276" spans="1:11" x14ac:dyDescent="0.2">
      <c r="A2276" s="163">
        <v>2261</v>
      </c>
      <c r="B2276" s="7"/>
      <c r="C2276" s="7"/>
      <c r="D2276" s="120"/>
      <c r="E2276" s="7"/>
      <c r="F2276" s="7"/>
      <c r="G2276" s="219"/>
      <c r="H2276" s="7"/>
      <c r="I2276" s="7"/>
      <c r="J2276" s="9"/>
      <c r="K2276" s="843"/>
    </row>
    <row r="2277" spans="1:11" x14ac:dyDescent="0.2">
      <c r="A2277" s="163">
        <v>2262</v>
      </c>
      <c r="B2277" s="7"/>
      <c r="C2277" s="7"/>
      <c r="D2277" s="120"/>
      <c r="E2277" s="7"/>
      <c r="F2277" s="7"/>
      <c r="G2277" s="219"/>
      <c r="H2277" s="7"/>
      <c r="I2277" s="7"/>
      <c r="J2277" s="9"/>
      <c r="K2277" s="843"/>
    </row>
    <row r="2278" spans="1:11" x14ac:dyDescent="0.2">
      <c r="A2278" s="163">
        <v>2263</v>
      </c>
      <c r="B2278" s="7"/>
      <c r="C2278" s="7"/>
      <c r="D2278" s="120"/>
      <c r="E2278" s="7"/>
      <c r="F2278" s="7"/>
      <c r="G2278" s="219"/>
      <c r="H2278" s="7"/>
      <c r="I2278" s="7"/>
      <c r="J2278" s="9"/>
      <c r="K2278" s="843"/>
    </row>
    <row r="2279" spans="1:11" x14ac:dyDescent="0.2">
      <c r="A2279" s="163">
        <v>2264</v>
      </c>
      <c r="B2279" s="7"/>
      <c r="C2279" s="7"/>
      <c r="D2279" s="120"/>
      <c r="E2279" s="7"/>
      <c r="F2279" s="7"/>
      <c r="G2279" s="219"/>
      <c r="H2279" s="7"/>
      <c r="I2279" s="7"/>
      <c r="J2279" s="9"/>
      <c r="K2279" s="843"/>
    </row>
    <row r="2280" spans="1:11" x14ac:dyDescent="0.2">
      <c r="A2280" s="163">
        <v>2265</v>
      </c>
      <c r="B2280" s="7"/>
      <c r="C2280" s="7"/>
      <c r="D2280" s="120"/>
      <c r="E2280" s="7"/>
      <c r="F2280" s="7"/>
      <c r="G2280" s="219"/>
      <c r="H2280" s="7"/>
      <c r="I2280" s="7"/>
      <c r="J2280" s="9"/>
      <c r="K2280" s="843"/>
    </row>
    <row r="2281" spans="1:11" x14ac:dyDescent="0.2">
      <c r="A2281" s="163">
        <v>2266</v>
      </c>
      <c r="B2281" s="7"/>
      <c r="C2281" s="7"/>
      <c r="D2281" s="120"/>
      <c r="E2281" s="7"/>
      <c r="F2281" s="7"/>
      <c r="G2281" s="219"/>
      <c r="H2281" s="7"/>
      <c r="I2281" s="7"/>
      <c r="J2281" s="9"/>
      <c r="K2281" s="843"/>
    </row>
    <row r="2282" spans="1:11" x14ac:dyDescent="0.2">
      <c r="A2282" s="163">
        <v>2267</v>
      </c>
      <c r="B2282" s="7"/>
      <c r="C2282" s="7"/>
      <c r="D2282" s="120"/>
      <c r="E2282" s="7"/>
      <c r="F2282" s="7"/>
      <c r="G2282" s="219"/>
      <c r="H2282" s="7"/>
      <c r="I2282" s="7"/>
      <c r="J2282" s="9"/>
      <c r="K2282" s="843"/>
    </row>
    <row r="2283" spans="1:11" x14ac:dyDescent="0.2">
      <c r="A2283" s="163">
        <v>2268</v>
      </c>
      <c r="B2283" s="7"/>
      <c r="C2283" s="7"/>
      <c r="D2283" s="120"/>
      <c r="E2283" s="7"/>
      <c r="F2283" s="7"/>
      <c r="G2283" s="219"/>
      <c r="H2283" s="7"/>
      <c r="I2283" s="7"/>
      <c r="J2283" s="9"/>
      <c r="K2283" s="843"/>
    </row>
    <row r="2284" spans="1:11" x14ac:dyDescent="0.2">
      <c r="A2284" s="163">
        <v>2269</v>
      </c>
      <c r="B2284" s="7"/>
      <c r="C2284" s="7"/>
      <c r="D2284" s="120"/>
      <c r="E2284" s="7"/>
      <c r="F2284" s="7"/>
      <c r="G2284" s="219"/>
      <c r="H2284" s="7"/>
      <c r="I2284" s="7"/>
      <c r="J2284" s="9"/>
      <c r="K2284" s="843"/>
    </row>
    <row r="2285" spans="1:11" x14ac:dyDescent="0.2">
      <c r="A2285" s="163">
        <v>2270</v>
      </c>
      <c r="B2285" s="7"/>
      <c r="C2285" s="7"/>
      <c r="D2285" s="120"/>
      <c r="E2285" s="7"/>
      <c r="F2285" s="7"/>
      <c r="G2285" s="219"/>
      <c r="H2285" s="7"/>
      <c r="I2285" s="7"/>
      <c r="J2285" s="9"/>
      <c r="K2285" s="843"/>
    </row>
    <row r="2286" spans="1:11" x14ac:dyDescent="0.2">
      <c r="A2286" s="163">
        <v>2271</v>
      </c>
      <c r="B2286" s="7"/>
      <c r="C2286" s="7"/>
      <c r="D2286" s="120"/>
      <c r="E2286" s="7"/>
      <c r="F2286" s="7"/>
      <c r="G2286" s="219"/>
      <c r="H2286" s="7"/>
      <c r="I2286" s="7"/>
      <c r="J2286" s="9"/>
      <c r="K2286" s="843"/>
    </row>
    <row r="2287" spans="1:11" x14ac:dyDescent="0.2">
      <c r="A2287" s="163">
        <v>2272</v>
      </c>
      <c r="B2287" s="7"/>
      <c r="C2287" s="7"/>
      <c r="D2287" s="120"/>
      <c r="E2287" s="7"/>
      <c r="F2287" s="7"/>
      <c r="G2287" s="219"/>
      <c r="H2287" s="7"/>
      <c r="I2287" s="7"/>
      <c r="J2287" s="9"/>
      <c r="K2287" s="843"/>
    </row>
    <row r="2288" spans="1:11" x14ac:dyDescent="0.2">
      <c r="A2288" s="163">
        <v>2273</v>
      </c>
      <c r="B2288" s="7"/>
      <c r="C2288" s="7"/>
      <c r="D2288" s="120"/>
      <c r="E2288" s="7"/>
      <c r="F2288" s="7"/>
      <c r="G2288" s="219"/>
      <c r="H2288" s="7"/>
      <c r="I2288" s="7"/>
      <c r="J2288" s="9"/>
      <c r="K2288" s="843"/>
    </row>
    <row r="2289" spans="1:11" x14ac:dyDescent="0.2">
      <c r="A2289" s="163">
        <v>2274</v>
      </c>
      <c r="B2289" s="7"/>
      <c r="C2289" s="7"/>
      <c r="D2289" s="120"/>
      <c r="E2289" s="7"/>
      <c r="F2289" s="7"/>
      <c r="G2289" s="219"/>
      <c r="H2289" s="7"/>
      <c r="I2289" s="7"/>
      <c r="J2289" s="9"/>
      <c r="K2289" s="843"/>
    </row>
    <row r="2290" spans="1:11" x14ac:dyDescent="0.2">
      <c r="A2290" s="163">
        <v>2275</v>
      </c>
      <c r="B2290" s="7"/>
      <c r="C2290" s="7"/>
      <c r="D2290" s="120"/>
      <c r="E2290" s="7"/>
      <c r="F2290" s="7"/>
      <c r="G2290" s="219"/>
      <c r="H2290" s="7"/>
      <c r="I2290" s="7"/>
      <c r="J2290" s="9"/>
      <c r="K2290" s="843"/>
    </row>
    <row r="2291" spans="1:11" x14ac:dyDescent="0.2">
      <c r="A2291" s="163">
        <v>2276</v>
      </c>
      <c r="B2291" s="7"/>
      <c r="C2291" s="7"/>
      <c r="D2291" s="120"/>
      <c r="E2291" s="7"/>
      <c r="F2291" s="7"/>
      <c r="G2291" s="219"/>
      <c r="H2291" s="7"/>
      <c r="I2291" s="7"/>
      <c r="J2291" s="9"/>
      <c r="K2291" s="843"/>
    </row>
    <row r="2292" spans="1:11" x14ac:dyDescent="0.2">
      <c r="A2292" s="163">
        <v>2277</v>
      </c>
      <c r="B2292" s="7"/>
      <c r="C2292" s="7"/>
      <c r="D2292" s="120"/>
      <c r="E2292" s="7"/>
      <c r="F2292" s="7"/>
      <c r="G2292" s="219"/>
      <c r="H2292" s="7"/>
      <c r="I2292" s="7"/>
      <c r="J2292" s="9"/>
      <c r="K2292" s="843"/>
    </row>
    <row r="2293" spans="1:11" x14ac:dyDescent="0.2">
      <c r="A2293" s="163">
        <v>2278</v>
      </c>
      <c r="B2293" s="7"/>
      <c r="C2293" s="7"/>
      <c r="D2293" s="120"/>
      <c r="E2293" s="7"/>
      <c r="F2293" s="7"/>
      <c r="G2293" s="219"/>
      <c r="H2293" s="7"/>
      <c r="I2293" s="7"/>
      <c r="J2293" s="9"/>
      <c r="K2293" s="843"/>
    </row>
    <row r="2294" spans="1:11" x14ac:dyDescent="0.2">
      <c r="A2294" s="163">
        <v>2279</v>
      </c>
      <c r="B2294" s="7"/>
      <c r="C2294" s="7"/>
      <c r="D2294" s="120"/>
      <c r="E2294" s="7"/>
      <c r="F2294" s="7"/>
      <c r="G2294" s="219"/>
      <c r="H2294" s="7"/>
      <c r="I2294" s="7"/>
      <c r="J2294" s="9"/>
      <c r="K2294" s="843"/>
    </row>
    <row r="2295" spans="1:11" x14ac:dyDescent="0.2">
      <c r="A2295" s="163">
        <v>2280</v>
      </c>
      <c r="B2295" s="7"/>
      <c r="C2295" s="7"/>
      <c r="D2295" s="120"/>
      <c r="E2295" s="7"/>
      <c r="F2295" s="7"/>
      <c r="G2295" s="219"/>
      <c r="H2295" s="7"/>
      <c r="I2295" s="7"/>
      <c r="J2295" s="9"/>
      <c r="K2295" s="843"/>
    </row>
    <row r="2296" spans="1:11" x14ac:dyDescent="0.2">
      <c r="A2296" s="163">
        <v>2281</v>
      </c>
      <c r="B2296" s="7"/>
      <c r="C2296" s="7"/>
      <c r="D2296" s="120"/>
      <c r="E2296" s="7"/>
      <c r="F2296" s="7"/>
      <c r="G2296" s="219"/>
      <c r="H2296" s="7"/>
      <c r="I2296" s="7"/>
      <c r="J2296" s="9"/>
      <c r="K2296" s="843"/>
    </row>
    <row r="2297" spans="1:11" x14ac:dyDescent="0.2">
      <c r="A2297" s="163">
        <v>2282</v>
      </c>
      <c r="B2297" s="7"/>
      <c r="C2297" s="7"/>
      <c r="D2297" s="120"/>
      <c r="E2297" s="7"/>
      <c r="F2297" s="7"/>
      <c r="G2297" s="219"/>
      <c r="H2297" s="7"/>
      <c r="I2297" s="7"/>
      <c r="J2297" s="9"/>
      <c r="K2297" s="843"/>
    </row>
    <row r="2298" spans="1:11" x14ac:dyDescent="0.2">
      <c r="A2298" s="163">
        <v>2283</v>
      </c>
      <c r="B2298" s="7"/>
      <c r="C2298" s="7"/>
      <c r="D2298" s="120"/>
      <c r="E2298" s="7"/>
      <c r="F2298" s="7"/>
      <c r="G2298" s="219"/>
      <c r="H2298" s="7"/>
      <c r="I2298" s="7"/>
      <c r="J2298" s="9"/>
      <c r="K2298" s="843"/>
    </row>
    <row r="2299" spans="1:11" x14ac:dyDescent="0.2">
      <c r="A2299" s="163">
        <v>2284</v>
      </c>
      <c r="B2299" s="7"/>
      <c r="C2299" s="7"/>
      <c r="D2299" s="120"/>
      <c r="E2299" s="7"/>
      <c r="F2299" s="7"/>
      <c r="G2299" s="219"/>
      <c r="H2299" s="7"/>
      <c r="I2299" s="7"/>
      <c r="J2299" s="9"/>
      <c r="K2299" s="843"/>
    </row>
    <row r="2300" spans="1:11" x14ac:dyDescent="0.2">
      <c r="A2300" s="163">
        <v>2285</v>
      </c>
      <c r="B2300" s="7"/>
      <c r="C2300" s="7"/>
      <c r="D2300" s="120"/>
      <c r="E2300" s="7"/>
      <c r="F2300" s="7"/>
      <c r="G2300" s="219"/>
      <c r="H2300" s="7"/>
      <c r="I2300" s="7"/>
      <c r="J2300" s="9"/>
      <c r="K2300" s="843"/>
    </row>
    <row r="2301" spans="1:11" x14ac:dyDescent="0.2">
      <c r="A2301" s="163">
        <v>2286</v>
      </c>
      <c r="B2301" s="7"/>
      <c r="C2301" s="7"/>
      <c r="D2301" s="120"/>
      <c r="E2301" s="7"/>
      <c r="F2301" s="7"/>
      <c r="G2301" s="219"/>
      <c r="H2301" s="7"/>
      <c r="I2301" s="7"/>
      <c r="J2301" s="9"/>
      <c r="K2301" s="843"/>
    </row>
    <row r="2302" spans="1:11" x14ac:dyDescent="0.2">
      <c r="A2302" s="163">
        <v>2287</v>
      </c>
      <c r="B2302" s="7"/>
      <c r="C2302" s="7"/>
      <c r="D2302" s="120"/>
      <c r="E2302" s="7"/>
      <c r="F2302" s="7"/>
      <c r="G2302" s="219"/>
      <c r="H2302" s="7"/>
      <c r="I2302" s="7"/>
      <c r="J2302" s="9"/>
      <c r="K2302" s="843"/>
    </row>
    <row r="2303" spans="1:11" x14ac:dyDescent="0.2">
      <c r="A2303" s="163">
        <v>2288</v>
      </c>
      <c r="B2303" s="7"/>
      <c r="C2303" s="7"/>
      <c r="D2303" s="120"/>
      <c r="E2303" s="7"/>
      <c r="F2303" s="7"/>
      <c r="G2303" s="219"/>
      <c r="H2303" s="7"/>
      <c r="I2303" s="7"/>
      <c r="J2303" s="9"/>
      <c r="K2303" s="843"/>
    </row>
    <row r="2304" spans="1:11" x14ac:dyDescent="0.2">
      <c r="A2304" s="163">
        <v>2289</v>
      </c>
      <c r="B2304" s="7"/>
      <c r="C2304" s="7"/>
      <c r="D2304" s="120"/>
      <c r="E2304" s="7"/>
      <c r="F2304" s="7"/>
      <c r="G2304" s="219"/>
      <c r="H2304" s="7"/>
      <c r="I2304" s="7"/>
      <c r="J2304" s="9"/>
      <c r="K2304" s="843"/>
    </row>
    <row r="2305" spans="1:11" x14ac:dyDescent="0.2">
      <c r="A2305" s="163">
        <v>2290</v>
      </c>
      <c r="B2305" s="7"/>
      <c r="C2305" s="7"/>
      <c r="D2305" s="120"/>
      <c r="E2305" s="7"/>
      <c r="F2305" s="7"/>
      <c r="G2305" s="219"/>
      <c r="H2305" s="7"/>
      <c r="I2305" s="7"/>
      <c r="J2305" s="9"/>
      <c r="K2305" s="843"/>
    </row>
    <row r="2306" spans="1:11" x14ac:dyDescent="0.2">
      <c r="A2306" s="163">
        <v>2291</v>
      </c>
      <c r="B2306" s="7"/>
      <c r="C2306" s="7"/>
      <c r="D2306" s="120"/>
      <c r="E2306" s="7"/>
      <c r="F2306" s="7"/>
      <c r="G2306" s="219"/>
      <c r="H2306" s="7"/>
      <c r="I2306" s="7"/>
      <c r="J2306" s="9"/>
      <c r="K2306" s="843"/>
    </row>
    <row r="2307" spans="1:11" x14ac:dyDescent="0.2">
      <c r="A2307" s="163">
        <v>2292</v>
      </c>
      <c r="B2307" s="7"/>
      <c r="C2307" s="7"/>
      <c r="D2307" s="120"/>
      <c r="E2307" s="7"/>
      <c r="F2307" s="7"/>
      <c r="G2307" s="219"/>
      <c r="H2307" s="7"/>
      <c r="I2307" s="7"/>
      <c r="J2307" s="9"/>
      <c r="K2307" s="843"/>
    </row>
    <row r="2308" spans="1:11" x14ac:dyDescent="0.2">
      <c r="A2308" s="163">
        <v>2293</v>
      </c>
      <c r="B2308" s="7"/>
      <c r="C2308" s="7"/>
      <c r="D2308" s="120"/>
      <c r="E2308" s="7"/>
      <c r="F2308" s="7"/>
      <c r="G2308" s="219"/>
      <c r="H2308" s="7"/>
      <c r="I2308" s="7"/>
      <c r="J2308" s="9"/>
      <c r="K2308" s="843"/>
    </row>
    <row r="2309" spans="1:11" x14ac:dyDescent="0.2">
      <c r="A2309" s="163">
        <v>2294</v>
      </c>
      <c r="B2309" s="7"/>
      <c r="C2309" s="7"/>
      <c r="D2309" s="120"/>
      <c r="E2309" s="7"/>
      <c r="F2309" s="7"/>
      <c r="G2309" s="219"/>
      <c r="H2309" s="7"/>
      <c r="I2309" s="7"/>
      <c r="J2309" s="9"/>
      <c r="K2309" s="843"/>
    </row>
    <row r="2310" spans="1:11" x14ac:dyDescent="0.2">
      <c r="A2310" s="163">
        <v>2295</v>
      </c>
      <c r="B2310" s="7"/>
      <c r="C2310" s="7"/>
      <c r="D2310" s="120"/>
      <c r="E2310" s="7"/>
      <c r="F2310" s="7"/>
      <c r="G2310" s="219"/>
      <c r="H2310" s="7"/>
      <c r="I2310" s="7"/>
      <c r="J2310" s="9"/>
      <c r="K2310" s="843"/>
    </row>
    <row r="2311" spans="1:11" x14ac:dyDescent="0.2">
      <c r="A2311" s="163">
        <v>2296</v>
      </c>
      <c r="B2311" s="7"/>
      <c r="C2311" s="7"/>
      <c r="D2311" s="120"/>
      <c r="E2311" s="7"/>
      <c r="F2311" s="7"/>
      <c r="G2311" s="219"/>
      <c r="H2311" s="7"/>
      <c r="I2311" s="7"/>
      <c r="J2311" s="9"/>
      <c r="K2311" s="843"/>
    </row>
    <row r="2312" spans="1:11" x14ac:dyDescent="0.2">
      <c r="A2312" s="163">
        <v>2297</v>
      </c>
      <c r="B2312" s="7"/>
      <c r="C2312" s="7"/>
      <c r="D2312" s="120"/>
      <c r="E2312" s="7"/>
      <c r="F2312" s="7"/>
      <c r="G2312" s="219"/>
      <c r="H2312" s="7"/>
      <c r="I2312" s="7"/>
      <c r="J2312" s="9"/>
      <c r="K2312" s="843"/>
    </row>
    <row r="2313" spans="1:11" x14ac:dyDescent="0.2">
      <c r="A2313" s="163">
        <v>2298</v>
      </c>
      <c r="B2313" s="7"/>
      <c r="C2313" s="7"/>
      <c r="D2313" s="120"/>
      <c r="E2313" s="7"/>
      <c r="F2313" s="7"/>
      <c r="G2313" s="219"/>
      <c r="H2313" s="7"/>
      <c r="I2313" s="7"/>
      <c r="J2313" s="9"/>
      <c r="K2313" s="843"/>
    </row>
    <row r="2314" spans="1:11" x14ac:dyDescent="0.2">
      <c r="A2314" s="163">
        <v>2299</v>
      </c>
      <c r="B2314" s="7"/>
      <c r="C2314" s="7"/>
      <c r="D2314" s="120"/>
      <c r="E2314" s="7"/>
      <c r="F2314" s="7"/>
      <c r="G2314" s="219"/>
      <c r="H2314" s="7"/>
      <c r="I2314" s="7"/>
      <c r="J2314" s="9"/>
      <c r="K2314" s="843"/>
    </row>
    <row r="2315" spans="1:11" x14ac:dyDescent="0.2">
      <c r="A2315" s="163">
        <v>2300</v>
      </c>
      <c r="B2315" s="7"/>
      <c r="C2315" s="7"/>
      <c r="D2315" s="120"/>
      <c r="E2315" s="7"/>
      <c r="F2315" s="7"/>
      <c r="G2315" s="219"/>
      <c r="H2315" s="7"/>
      <c r="I2315" s="7"/>
      <c r="J2315" s="9"/>
      <c r="K2315" s="843"/>
    </row>
    <row r="2316" spans="1:11" x14ac:dyDescent="0.2">
      <c r="A2316" s="163">
        <v>2301</v>
      </c>
      <c r="B2316" s="7"/>
      <c r="C2316" s="7"/>
      <c r="D2316" s="120"/>
      <c r="E2316" s="7"/>
      <c r="F2316" s="7"/>
      <c r="G2316" s="219"/>
      <c r="H2316" s="7"/>
      <c r="I2316" s="7"/>
      <c r="J2316" s="9"/>
      <c r="K2316" s="843"/>
    </row>
    <row r="2317" spans="1:11" x14ac:dyDescent="0.2">
      <c r="A2317" s="163">
        <v>2302</v>
      </c>
      <c r="B2317" s="7"/>
      <c r="C2317" s="7"/>
      <c r="D2317" s="120"/>
      <c r="E2317" s="7"/>
      <c r="F2317" s="7"/>
      <c r="G2317" s="219"/>
      <c r="H2317" s="7"/>
      <c r="I2317" s="7"/>
      <c r="J2317" s="9"/>
      <c r="K2317" s="843"/>
    </row>
    <row r="2318" spans="1:11" x14ac:dyDescent="0.2">
      <c r="A2318" s="163">
        <v>2303</v>
      </c>
      <c r="B2318" s="7"/>
      <c r="C2318" s="7"/>
      <c r="D2318" s="120"/>
      <c r="E2318" s="7"/>
      <c r="F2318" s="7"/>
      <c r="G2318" s="219"/>
      <c r="H2318" s="7"/>
      <c r="I2318" s="7"/>
      <c r="J2318" s="9"/>
      <c r="K2318" s="843"/>
    </row>
    <row r="2319" spans="1:11" x14ac:dyDescent="0.2">
      <c r="A2319" s="163">
        <v>2304</v>
      </c>
      <c r="B2319" s="7"/>
      <c r="C2319" s="7"/>
      <c r="D2319" s="120"/>
      <c r="E2319" s="7"/>
      <c r="F2319" s="7"/>
      <c r="G2319" s="219"/>
      <c r="H2319" s="7"/>
      <c r="I2319" s="7"/>
      <c r="J2319" s="9"/>
      <c r="K2319" s="843"/>
    </row>
    <row r="2320" spans="1:11" x14ac:dyDescent="0.2">
      <c r="A2320" s="163">
        <v>2305</v>
      </c>
      <c r="B2320" s="7"/>
      <c r="C2320" s="7"/>
      <c r="D2320" s="120"/>
      <c r="E2320" s="7"/>
      <c r="F2320" s="7"/>
      <c r="G2320" s="219"/>
      <c r="H2320" s="7"/>
      <c r="I2320" s="7"/>
      <c r="J2320" s="9"/>
      <c r="K2320" s="843"/>
    </row>
    <row r="2321" spans="1:11" x14ac:dyDescent="0.2">
      <c r="A2321" s="163">
        <v>2306</v>
      </c>
      <c r="B2321" s="7"/>
      <c r="C2321" s="7"/>
      <c r="D2321" s="120"/>
      <c r="E2321" s="7"/>
      <c r="F2321" s="7"/>
      <c r="G2321" s="219"/>
      <c r="H2321" s="7"/>
      <c r="I2321" s="7"/>
      <c r="J2321" s="9"/>
      <c r="K2321" s="843"/>
    </row>
    <row r="2322" spans="1:11" x14ac:dyDescent="0.2">
      <c r="A2322" s="163">
        <v>2307</v>
      </c>
      <c r="B2322" s="7"/>
      <c r="C2322" s="7"/>
      <c r="D2322" s="120"/>
      <c r="E2322" s="7"/>
      <c r="F2322" s="7"/>
      <c r="G2322" s="219"/>
      <c r="H2322" s="7"/>
      <c r="I2322" s="7"/>
      <c r="J2322" s="9"/>
      <c r="K2322" s="843"/>
    </row>
    <row r="2323" spans="1:11" x14ac:dyDescent="0.2">
      <c r="A2323" s="163">
        <v>2308</v>
      </c>
      <c r="B2323" s="7"/>
      <c r="C2323" s="7"/>
      <c r="D2323" s="120"/>
      <c r="E2323" s="7"/>
      <c r="F2323" s="7"/>
      <c r="G2323" s="219"/>
      <c r="H2323" s="7"/>
      <c r="I2323" s="7"/>
      <c r="J2323" s="9"/>
      <c r="K2323" s="843"/>
    </row>
    <row r="2324" spans="1:11" x14ac:dyDescent="0.2">
      <c r="A2324" s="163">
        <v>2309</v>
      </c>
      <c r="B2324" s="7"/>
      <c r="C2324" s="7"/>
      <c r="D2324" s="120"/>
      <c r="E2324" s="7"/>
      <c r="F2324" s="7"/>
      <c r="G2324" s="219"/>
      <c r="H2324" s="7"/>
      <c r="I2324" s="7"/>
      <c r="J2324" s="9"/>
      <c r="K2324" s="843"/>
    </row>
    <row r="2325" spans="1:11" x14ac:dyDescent="0.2">
      <c r="A2325" s="163">
        <v>2310</v>
      </c>
      <c r="B2325" s="7"/>
      <c r="C2325" s="7"/>
      <c r="D2325" s="120"/>
      <c r="E2325" s="7"/>
      <c r="F2325" s="7"/>
      <c r="G2325" s="219"/>
      <c r="H2325" s="7"/>
      <c r="I2325" s="7"/>
      <c r="J2325" s="9"/>
      <c r="K2325" s="843"/>
    </row>
    <row r="2326" spans="1:11" x14ac:dyDescent="0.2">
      <c r="A2326" s="163">
        <v>2311</v>
      </c>
      <c r="B2326" s="7"/>
      <c r="C2326" s="7"/>
      <c r="D2326" s="120"/>
      <c r="E2326" s="7"/>
      <c r="F2326" s="7"/>
      <c r="G2326" s="219"/>
      <c r="H2326" s="7"/>
      <c r="I2326" s="7"/>
      <c r="J2326" s="9"/>
      <c r="K2326" s="843"/>
    </row>
    <row r="2327" spans="1:11" x14ac:dyDescent="0.2">
      <c r="A2327" s="163">
        <v>2312</v>
      </c>
      <c r="B2327" s="7"/>
      <c r="C2327" s="7"/>
      <c r="D2327" s="120"/>
      <c r="E2327" s="7"/>
      <c r="F2327" s="7"/>
      <c r="G2327" s="219"/>
      <c r="H2327" s="7"/>
      <c r="I2327" s="7"/>
      <c r="J2327" s="9"/>
      <c r="K2327" s="843"/>
    </row>
    <row r="2328" spans="1:11" x14ac:dyDescent="0.2">
      <c r="A2328" s="163">
        <v>2313</v>
      </c>
      <c r="B2328" s="7"/>
      <c r="C2328" s="7"/>
      <c r="D2328" s="120"/>
      <c r="E2328" s="7"/>
      <c r="F2328" s="7"/>
      <c r="G2328" s="219"/>
      <c r="H2328" s="7"/>
      <c r="I2328" s="7"/>
      <c r="J2328" s="9"/>
      <c r="K2328" s="843"/>
    </row>
    <row r="2329" spans="1:11" x14ac:dyDescent="0.2">
      <c r="A2329" s="163">
        <v>2314</v>
      </c>
      <c r="B2329" s="7"/>
      <c r="C2329" s="7"/>
      <c r="D2329" s="120"/>
      <c r="E2329" s="7"/>
      <c r="F2329" s="7"/>
      <c r="G2329" s="219"/>
      <c r="H2329" s="7"/>
      <c r="I2329" s="7"/>
      <c r="J2329" s="9"/>
      <c r="K2329" s="843"/>
    </row>
    <row r="2330" spans="1:11" x14ac:dyDescent="0.2">
      <c r="A2330" s="163">
        <v>2315</v>
      </c>
      <c r="B2330" s="7"/>
      <c r="C2330" s="7"/>
      <c r="D2330" s="120"/>
      <c r="E2330" s="7"/>
      <c r="F2330" s="7"/>
      <c r="G2330" s="219"/>
      <c r="H2330" s="7"/>
      <c r="I2330" s="7"/>
      <c r="J2330" s="9"/>
      <c r="K2330" s="843"/>
    </row>
    <row r="2331" spans="1:11" x14ac:dyDescent="0.2">
      <c r="A2331" s="163">
        <v>2316</v>
      </c>
      <c r="B2331" s="7"/>
      <c r="C2331" s="7"/>
      <c r="D2331" s="120"/>
      <c r="E2331" s="7"/>
      <c r="F2331" s="7"/>
      <c r="G2331" s="219"/>
      <c r="H2331" s="7"/>
      <c r="I2331" s="7"/>
      <c r="J2331" s="9"/>
      <c r="K2331" s="843"/>
    </row>
    <row r="2332" spans="1:11" x14ac:dyDescent="0.2">
      <c r="A2332" s="163">
        <v>2317</v>
      </c>
      <c r="B2332" s="7"/>
      <c r="C2332" s="7"/>
      <c r="D2332" s="120"/>
      <c r="E2332" s="7"/>
      <c r="F2332" s="7"/>
      <c r="G2332" s="219"/>
      <c r="H2332" s="7"/>
      <c r="I2332" s="7"/>
      <c r="J2332" s="9"/>
      <c r="K2332" s="843"/>
    </row>
    <row r="2333" spans="1:11" x14ac:dyDescent="0.2">
      <c r="A2333" s="163">
        <v>2318</v>
      </c>
      <c r="B2333" s="7"/>
      <c r="C2333" s="7"/>
      <c r="D2333" s="120"/>
      <c r="E2333" s="7"/>
      <c r="F2333" s="7"/>
      <c r="G2333" s="219"/>
      <c r="H2333" s="7"/>
      <c r="I2333" s="7"/>
      <c r="J2333" s="9"/>
      <c r="K2333" s="843"/>
    </row>
    <row r="2334" spans="1:11" x14ac:dyDescent="0.2">
      <c r="A2334" s="163">
        <v>2319</v>
      </c>
      <c r="B2334" s="7"/>
      <c r="C2334" s="7"/>
      <c r="D2334" s="120"/>
      <c r="E2334" s="7"/>
      <c r="F2334" s="7"/>
      <c r="G2334" s="219"/>
      <c r="H2334" s="7"/>
      <c r="I2334" s="7"/>
      <c r="J2334" s="9"/>
      <c r="K2334" s="843"/>
    </row>
    <row r="2335" spans="1:11" x14ac:dyDescent="0.2">
      <c r="A2335" s="163">
        <v>2320</v>
      </c>
      <c r="B2335" s="7"/>
      <c r="C2335" s="7"/>
      <c r="D2335" s="120"/>
      <c r="E2335" s="7"/>
      <c r="F2335" s="7"/>
      <c r="G2335" s="219"/>
      <c r="H2335" s="7"/>
      <c r="I2335" s="7"/>
      <c r="J2335" s="9"/>
      <c r="K2335" s="843"/>
    </row>
    <row r="2336" spans="1:11" x14ac:dyDescent="0.2">
      <c r="A2336" s="163">
        <v>2321</v>
      </c>
      <c r="B2336" s="7"/>
      <c r="C2336" s="7"/>
      <c r="D2336" s="120"/>
      <c r="E2336" s="7"/>
      <c r="F2336" s="7"/>
      <c r="G2336" s="219"/>
      <c r="H2336" s="7"/>
      <c r="I2336" s="7"/>
      <c r="J2336" s="9"/>
      <c r="K2336" s="843"/>
    </row>
    <row r="2337" spans="1:11" x14ac:dyDescent="0.2">
      <c r="A2337" s="163">
        <v>2322</v>
      </c>
      <c r="B2337" s="7"/>
      <c r="C2337" s="7"/>
      <c r="D2337" s="120"/>
      <c r="E2337" s="7"/>
      <c r="F2337" s="7"/>
      <c r="G2337" s="219"/>
      <c r="H2337" s="7"/>
      <c r="I2337" s="7"/>
      <c r="J2337" s="9"/>
      <c r="K2337" s="843"/>
    </row>
    <row r="2338" spans="1:11" x14ac:dyDescent="0.2">
      <c r="A2338" s="163">
        <v>2323</v>
      </c>
      <c r="B2338" s="7"/>
      <c r="C2338" s="7"/>
      <c r="D2338" s="120"/>
      <c r="E2338" s="7"/>
      <c r="F2338" s="7"/>
      <c r="G2338" s="219"/>
      <c r="H2338" s="7"/>
      <c r="I2338" s="7"/>
      <c r="J2338" s="9"/>
      <c r="K2338" s="843"/>
    </row>
    <row r="2339" spans="1:11" x14ac:dyDescent="0.2">
      <c r="A2339" s="163">
        <v>2324</v>
      </c>
      <c r="B2339" s="7"/>
      <c r="C2339" s="7"/>
      <c r="D2339" s="120"/>
      <c r="E2339" s="7"/>
      <c r="F2339" s="7"/>
      <c r="G2339" s="219"/>
      <c r="H2339" s="7"/>
      <c r="I2339" s="7"/>
      <c r="J2339" s="9"/>
      <c r="K2339" s="843"/>
    </row>
    <row r="2340" spans="1:11" x14ac:dyDescent="0.2">
      <c r="A2340" s="163">
        <v>2325</v>
      </c>
      <c r="B2340" s="7"/>
      <c r="C2340" s="7"/>
      <c r="D2340" s="120"/>
      <c r="E2340" s="7"/>
      <c r="F2340" s="7"/>
      <c r="G2340" s="219"/>
      <c r="H2340" s="7"/>
      <c r="I2340" s="7"/>
      <c r="J2340" s="9"/>
      <c r="K2340" s="843"/>
    </row>
    <row r="2341" spans="1:11" x14ac:dyDescent="0.2">
      <c r="A2341" s="163">
        <v>2326</v>
      </c>
      <c r="B2341" s="7"/>
      <c r="C2341" s="7"/>
      <c r="D2341" s="120"/>
      <c r="E2341" s="7"/>
      <c r="F2341" s="7"/>
      <c r="G2341" s="219"/>
      <c r="H2341" s="7"/>
      <c r="I2341" s="7"/>
      <c r="J2341" s="9"/>
      <c r="K2341" s="843"/>
    </row>
    <row r="2342" spans="1:11" x14ac:dyDescent="0.2">
      <c r="A2342" s="163">
        <v>2327</v>
      </c>
      <c r="B2342" s="7"/>
      <c r="C2342" s="7"/>
      <c r="D2342" s="120"/>
      <c r="E2342" s="7"/>
      <c r="F2342" s="7"/>
      <c r="G2342" s="219"/>
      <c r="H2342" s="7"/>
      <c r="I2342" s="7"/>
      <c r="J2342" s="9"/>
      <c r="K2342" s="843"/>
    </row>
    <row r="2343" spans="1:11" x14ac:dyDescent="0.2">
      <c r="A2343" s="163">
        <v>2328</v>
      </c>
      <c r="B2343" s="7"/>
      <c r="C2343" s="7"/>
      <c r="D2343" s="120"/>
      <c r="E2343" s="7"/>
      <c r="F2343" s="7"/>
      <c r="G2343" s="219"/>
      <c r="H2343" s="7"/>
      <c r="I2343" s="7"/>
      <c r="J2343" s="9"/>
      <c r="K2343" s="843"/>
    </row>
    <row r="2344" spans="1:11" x14ac:dyDescent="0.2">
      <c r="A2344" s="163">
        <v>2329</v>
      </c>
      <c r="B2344" s="7"/>
      <c r="C2344" s="7"/>
      <c r="D2344" s="120"/>
      <c r="E2344" s="7"/>
      <c r="F2344" s="7"/>
      <c r="G2344" s="219"/>
      <c r="H2344" s="7"/>
      <c r="I2344" s="7"/>
      <c r="J2344" s="9"/>
      <c r="K2344" s="843"/>
    </row>
    <row r="2345" spans="1:11" x14ac:dyDescent="0.2">
      <c r="A2345" s="163">
        <v>2330</v>
      </c>
      <c r="B2345" s="7"/>
      <c r="C2345" s="7"/>
      <c r="D2345" s="120"/>
      <c r="E2345" s="7"/>
      <c r="F2345" s="7"/>
      <c r="G2345" s="219"/>
      <c r="H2345" s="7"/>
      <c r="I2345" s="7"/>
      <c r="J2345" s="9"/>
      <c r="K2345" s="843"/>
    </row>
    <row r="2346" spans="1:11" x14ac:dyDescent="0.2">
      <c r="A2346" s="163">
        <v>2331</v>
      </c>
      <c r="B2346" s="7"/>
      <c r="C2346" s="7"/>
      <c r="D2346" s="120"/>
      <c r="E2346" s="7"/>
      <c r="F2346" s="7"/>
      <c r="G2346" s="219"/>
      <c r="H2346" s="7"/>
      <c r="I2346" s="7"/>
      <c r="J2346" s="9"/>
      <c r="K2346" s="843"/>
    </row>
    <row r="2347" spans="1:11" x14ac:dyDescent="0.2">
      <c r="A2347" s="163">
        <v>2332</v>
      </c>
      <c r="B2347" s="7"/>
      <c r="C2347" s="7"/>
      <c r="D2347" s="120"/>
      <c r="E2347" s="7"/>
      <c r="F2347" s="7"/>
      <c r="G2347" s="219"/>
      <c r="H2347" s="7"/>
      <c r="I2347" s="7"/>
      <c r="J2347" s="9"/>
      <c r="K2347" s="843"/>
    </row>
    <row r="2348" spans="1:11" x14ac:dyDescent="0.2">
      <c r="A2348" s="163">
        <v>2333</v>
      </c>
      <c r="B2348" s="7"/>
      <c r="C2348" s="7"/>
      <c r="D2348" s="120"/>
      <c r="E2348" s="7"/>
      <c r="F2348" s="7"/>
      <c r="G2348" s="219"/>
      <c r="H2348" s="7"/>
      <c r="I2348" s="7"/>
      <c r="J2348" s="9"/>
      <c r="K2348" s="843"/>
    </row>
    <row r="2349" spans="1:11" x14ac:dyDescent="0.2">
      <c r="A2349" s="163">
        <v>2334</v>
      </c>
      <c r="B2349" s="7"/>
      <c r="C2349" s="7"/>
      <c r="D2349" s="120"/>
      <c r="E2349" s="7"/>
      <c r="F2349" s="7"/>
      <c r="G2349" s="219"/>
      <c r="H2349" s="7"/>
      <c r="I2349" s="7"/>
      <c r="J2349" s="9"/>
      <c r="K2349" s="843"/>
    </row>
    <row r="2350" spans="1:11" x14ac:dyDescent="0.2">
      <c r="A2350" s="163">
        <v>2335</v>
      </c>
      <c r="B2350" s="7"/>
      <c r="C2350" s="7"/>
      <c r="D2350" s="120"/>
      <c r="E2350" s="7"/>
      <c r="F2350" s="7"/>
      <c r="G2350" s="219"/>
      <c r="H2350" s="7"/>
      <c r="I2350" s="7"/>
      <c r="J2350" s="9"/>
      <c r="K2350" s="843"/>
    </row>
    <row r="2351" spans="1:11" x14ac:dyDescent="0.2">
      <c r="A2351" s="163">
        <v>2336</v>
      </c>
      <c r="B2351" s="7"/>
      <c r="C2351" s="7"/>
      <c r="D2351" s="120"/>
      <c r="E2351" s="7"/>
      <c r="F2351" s="7"/>
      <c r="G2351" s="219"/>
      <c r="H2351" s="7"/>
      <c r="I2351" s="7"/>
      <c r="J2351" s="9"/>
      <c r="K2351" s="843"/>
    </row>
    <row r="2352" spans="1:11" x14ac:dyDescent="0.2">
      <c r="A2352" s="163">
        <v>2337</v>
      </c>
      <c r="B2352" s="7"/>
      <c r="C2352" s="7"/>
      <c r="D2352" s="120"/>
      <c r="E2352" s="7"/>
      <c r="F2352" s="7"/>
      <c r="G2352" s="219"/>
      <c r="H2352" s="7"/>
      <c r="I2352" s="7"/>
      <c r="J2352" s="9"/>
      <c r="K2352" s="843"/>
    </row>
    <row r="2353" spans="1:11" x14ac:dyDescent="0.2">
      <c r="A2353" s="163">
        <v>2338</v>
      </c>
      <c r="B2353" s="7"/>
      <c r="C2353" s="7"/>
      <c r="D2353" s="120"/>
      <c r="E2353" s="7"/>
      <c r="F2353" s="7"/>
      <c r="G2353" s="219"/>
      <c r="H2353" s="7"/>
      <c r="I2353" s="7"/>
      <c r="J2353" s="9"/>
      <c r="K2353" s="843"/>
    </row>
    <row r="2354" spans="1:11" x14ac:dyDescent="0.2">
      <c r="A2354" s="163">
        <v>2339</v>
      </c>
      <c r="B2354" s="7"/>
      <c r="C2354" s="7"/>
      <c r="D2354" s="120"/>
      <c r="E2354" s="7"/>
      <c r="F2354" s="7"/>
      <c r="G2354" s="219"/>
      <c r="H2354" s="7"/>
      <c r="I2354" s="7"/>
      <c r="J2354" s="9"/>
      <c r="K2354" s="843"/>
    </row>
    <row r="2355" spans="1:11" x14ac:dyDescent="0.2">
      <c r="A2355" s="163">
        <v>2340</v>
      </c>
      <c r="B2355" s="7"/>
      <c r="C2355" s="7"/>
      <c r="D2355" s="120"/>
      <c r="E2355" s="7"/>
      <c r="F2355" s="7"/>
      <c r="G2355" s="219"/>
      <c r="H2355" s="7"/>
      <c r="I2355" s="7"/>
      <c r="J2355" s="9"/>
      <c r="K2355" s="843"/>
    </row>
    <row r="2356" spans="1:11" x14ac:dyDescent="0.2">
      <c r="A2356" s="163">
        <v>2341</v>
      </c>
      <c r="B2356" s="7"/>
      <c r="C2356" s="7"/>
      <c r="D2356" s="120"/>
      <c r="E2356" s="7"/>
      <c r="F2356" s="7"/>
      <c r="G2356" s="219"/>
      <c r="H2356" s="7"/>
      <c r="I2356" s="7"/>
      <c r="J2356" s="9"/>
      <c r="K2356" s="843"/>
    </row>
    <row r="2357" spans="1:11" x14ac:dyDescent="0.2">
      <c r="A2357" s="163">
        <v>2342</v>
      </c>
      <c r="B2357" s="7"/>
      <c r="C2357" s="7"/>
      <c r="D2357" s="120"/>
      <c r="E2357" s="7"/>
      <c r="F2357" s="7"/>
      <c r="G2357" s="219"/>
      <c r="H2357" s="7"/>
      <c r="I2357" s="7"/>
      <c r="J2357" s="9"/>
      <c r="K2357" s="843"/>
    </row>
    <row r="2358" spans="1:11" x14ac:dyDescent="0.2">
      <c r="A2358" s="163">
        <v>2343</v>
      </c>
      <c r="B2358" s="7"/>
      <c r="C2358" s="7"/>
      <c r="D2358" s="120"/>
      <c r="E2358" s="7"/>
      <c r="F2358" s="7"/>
      <c r="G2358" s="219"/>
      <c r="H2358" s="7"/>
      <c r="I2358" s="7"/>
      <c r="J2358" s="9"/>
      <c r="K2358" s="843"/>
    </row>
    <row r="2359" spans="1:11" x14ac:dyDescent="0.2">
      <c r="A2359" s="163">
        <v>2344</v>
      </c>
      <c r="B2359" s="7"/>
      <c r="C2359" s="7"/>
      <c r="D2359" s="120"/>
      <c r="E2359" s="7"/>
      <c r="F2359" s="7"/>
      <c r="G2359" s="219"/>
      <c r="H2359" s="7"/>
      <c r="I2359" s="7"/>
      <c r="J2359" s="9"/>
      <c r="K2359" s="843"/>
    </row>
    <row r="2360" spans="1:11" x14ac:dyDescent="0.2">
      <c r="A2360" s="163">
        <v>2345</v>
      </c>
      <c r="B2360" s="7"/>
      <c r="C2360" s="7"/>
      <c r="D2360" s="120"/>
      <c r="E2360" s="7"/>
      <c r="F2360" s="7"/>
      <c r="G2360" s="219"/>
      <c r="H2360" s="7"/>
      <c r="I2360" s="7"/>
      <c r="J2360" s="9"/>
      <c r="K2360" s="843"/>
    </row>
    <row r="2361" spans="1:11" x14ac:dyDescent="0.2">
      <c r="A2361" s="163">
        <v>2346</v>
      </c>
      <c r="B2361" s="7"/>
      <c r="C2361" s="7"/>
      <c r="D2361" s="120"/>
      <c r="E2361" s="7"/>
      <c r="F2361" s="7"/>
      <c r="G2361" s="219"/>
      <c r="H2361" s="7"/>
      <c r="I2361" s="7"/>
      <c r="J2361" s="9"/>
      <c r="K2361" s="843"/>
    </row>
    <row r="2362" spans="1:11" x14ac:dyDescent="0.2">
      <c r="A2362" s="163">
        <v>2347</v>
      </c>
      <c r="B2362" s="7"/>
      <c r="C2362" s="7"/>
      <c r="D2362" s="120"/>
      <c r="E2362" s="7"/>
      <c r="F2362" s="7"/>
      <c r="G2362" s="219"/>
      <c r="H2362" s="7"/>
      <c r="I2362" s="7"/>
      <c r="J2362" s="9"/>
      <c r="K2362" s="843"/>
    </row>
    <row r="2363" spans="1:11" x14ac:dyDescent="0.2">
      <c r="A2363" s="163">
        <v>2348</v>
      </c>
      <c r="B2363" s="7"/>
      <c r="C2363" s="7"/>
      <c r="D2363" s="120"/>
      <c r="E2363" s="7"/>
      <c r="F2363" s="7"/>
      <c r="G2363" s="219"/>
      <c r="H2363" s="7"/>
      <c r="I2363" s="7"/>
      <c r="J2363" s="9"/>
      <c r="K2363" s="843"/>
    </row>
    <row r="2364" spans="1:11" x14ac:dyDescent="0.2">
      <c r="A2364" s="163">
        <v>2349</v>
      </c>
      <c r="B2364" s="7"/>
      <c r="C2364" s="7"/>
      <c r="D2364" s="120"/>
      <c r="E2364" s="7"/>
      <c r="F2364" s="7"/>
      <c r="G2364" s="219"/>
      <c r="H2364" s="7"/>
      <c r="I2364" s="7"/>
      <c r="J2364" s="9"/>
      <c r="K2364" s="843"/>
    </row>
    <row r="2365" spans="1:11" x14ac:dyDescent="0.2">
      <c r="A2365" s="163">
        <v>2350</v>
      </c>
      <c r="B2365" s="7"/>
      <c r="C2365" s="7"/>
      <c r="D2365" s="120"/>
      <c r="E2365" s="7"/>
      <c r="F2365" s="7"/>
      <c r="G2365" s="219"/>
      <c r="H2365" s="7"/>
      <c r="I2365" s="7"/>
      <c r="J2365" s="9"/>
      <c r="K2365" s="843"/>
    </row>
    <row r="2366" spans="1:11" x14ac:dyDescent="0.2">
      <c r="A2366" s="163">
        <v>2351</v>
      </c>
      <c r="B2366" s="7"/>
      <c r="C2366" s="7"/>
      <c r="D2366" s="120"/>
      <c r="E2366" s="7"/>
      <c r="F2366" s="7"/>
      <c r="G2366" s="219"/>
      <c r="H2366" s="7"/>
      <c r="I2366" s="7"/>
      <c r="J2366" s="9"/>
      <c r="K2366" s="843"/>
    </row>
    <row r="2367" spans="1:11" x14ac:dyDescent="0.2">
      <c r="A2367" s="163">
        <v>2352</v>
      </c>
      <c r="B2367" s="7"/>
      <c r="C2367" s="7"/>
      <c r="D2367" s="120"/>
      <c r="E2367" s="7"/>
      <c r="F2367" s="7"/>
      <c r="G2367" s="219"/>
      <c r="H2367" s="7"/>
      <c r="I2367" s="7"/>
      <c r="J2367" s="9"/>
      <c r="K2367" s="843"/>
    </row>
    <row r="2368" spans="1:11" x14ac:dyDescent="0.2">
      <c r="A2368" s="163">
        <v>2353</v>
      </c>
      <c r="B2368" s="7"/>
      <c r="C2368" s="7"/>
      <c r="D2368" s="120"/>
      <c r="E2368" s="7"/>
      <c r="F2368" s="7"/>
      <c r="G2368" s="219"/>
      <c r="H2368" s="7"/>
      <c r="I2368" s="7"/>
      <c r="J2368" s="9"/>
      <c r="K2368" s="843"/>
    </row>
    <row r="2369" spans="1:11" x14ac:dyDescent="0.2">
      <c r="A2369" s="163">
        <v>2354</v>
      </c>
      <c r="B2369" s="7"/>
      <c r="C2369" s="7"/>
      <c r="D2369" s="120"/>
      <c r="E2369" s="7"/>
      <c r="F2369" s="7"/>
      <c r="G2369" s="219"/>
      <c r="H2369" s="7"/>
      <c r="I2369" s="7"/>
      <c r="J2369" s="9"/>
      <c r="K2369" s="843"/>
    </row>
    <row r="2370" spans="1:11" x14ac:dyDescent="0.2">
      <c r="A2370" s="163">
        <v>2355</v>
      </c>
      <c r="B2370" s="7"/>
      <c r="C2370" s="7"/>
      <c r="D2370" s="120"/>
      <c r="E2370" s="7"/>
      <c r="F2370" s="7"/>
      <c r="G2370" s="219"/>
      <c r="H2370" s="7"/>
      <c r="I2370" s="7"/>
      <c r="J2370" s="9"/>
      <c r="K2370" s="843"/>
    </row>
    <row r="2371" spans="1:11" x14ac:dyDescent="0.2">
      <c r="A2371" s="163">
        <v>2356</v>
      </c>
      <c r="B2371" s="7"/>
      <c r="C2371" s="7"/>
      <c r="D2371" s="120"/>
      <c r="E2371" s="7"/>
      <c r="F2371" s="7"/>
      <c r="G2371" s="219"/>
      <c r="H2371" s="7"/>
      <c r="I2371" s="7"/>
      <c r="J2371" s="9"/>
      <c r="K2371" s="843"/>
    </row>
    <row r="2372" spans="1:11" x14ac:dyDescent="0.2">
      <c r="A2372" s="163">
        <v>2357</v>
      </c>
      <c r="B2372" s="7"/>
      <c r="C2372" s="7"/>
      <c r="D2372" s="120"/>
      <c r="E2372" s="7"/>
      <c r="F2372" s="7"/>
      <c r="G2372" s="219"/>
      <c r="H2372" s="7"/>
      <c r="I2372" s="7"/>
      <c r="J2372" s="9"/>
      <c r="K2372" s="843"/>
    </row>
    <row r="2373" spans="1:11" x14ac:dyDescent="0.2">
      <c r="A2373" s="163">
        <v>2358</v>
      </c>
      <c r="B2373" s="7"/>
      <c r="C2373" s="7"/>
      <c r="D2373" s="120"/>
      <c r="E2373" s="7"/>
      <c r="F2373" s="7"/>
      <c r="G2373" s="219"/>
      <c r="H2373" s="7"/>
      <c r="I2373" s="7"/>
      <c r="J2373" s="9"/>
      <c r="K2373" s="843"/>
    </row>
    <row r="2374" spans="1:11" x14ac:dyDescent="0.2">
      <c r="A2374" s="163">
        <v>2359</v>
      </c>
      <c r="B2374" s="7"/>
      <c r="C2374" s="7"/>
      <c r="D2374" s="120"/>
      <c r="E2374" s="7"/>
      <c r="F2374" s="7"/>
      <c r="G2374" s="219"/>
      <c r="H2374" s="7"/>
      <c r="I2374" s="7"/>
      <c r="J2374" s="9"/>
      <c r="K2374" s="843"/>
    </row>
    <row r="2375" spans="1:11" x14ac:dyDescent="0.2">
      <c r="A2375" s="163">
        <v>2360</v>
      </c>
      <c r="B2375" s="7"/>
      <c r="C2375" s="7"/>
      <c r="D2375" s="120"/>
      <c r="E2375" s="7"/>
      <c r="F2375" s="7"/>
      <c r="G2375" s="219"/>
      <c r="H2375" s="7"/>
      <c r="I2375" s="7"/>
      <c r="J2375" s="9"/>
      <c r="K2375" s="843"/>
    </row>
    <row r="2376" spans="1:11" x14ac:dyDescent="0.2">
      <c r="A2376" s="163">
        <v>2361</v>
      </c>
      <c r="B2376" s="7"/>
      <c r="C2376" s="7"/>
      <c r="D2376" s="120"/>
      <c r="E2376" s="7"/>
      <c r="F2376" s="7"/>
      <c r="G2376" s="219"/>
      <c r="H2376" s="7"/>
      <c r="I2376" s="7"/>
      <c r="J2376" s="9"/>
      <c r="K2376" s="843"/>
    </row>
    <row r="2377" spans="1:11" x14ac:dyDescent="0.2">
      <c r="A2377" s="163">
        <v>2362</v>
      </c>
      <c r="B2377" s="7"/>
      <c r="C2377" s="7"/>
      <c r="D2377" s="120"/>
      <c r="E2377" s="7"/>
      <c r="F2377" s="7"/>
      <c r="G2377" s="219"/>
      <c r="H2377" s="7"/>
      <c r="I2377" s="7"/>
      <c r="J2377" s="9"/>
      <c r="K2377" s="843"/>
    </row>
    <row r="2378" spans="1:11" x14ac:dyDescent="0.2">
      <c r="A2378" s="163">
        <v>2363</v>
      </c>
      <c r="B2378" s="7"/>
      <c r="C2378" s="7"/>
      <c r="D2378" s="120"/>
      <c r="E2378" s="7"/>
      <c r="F2378" s="7"/>
      <c r="G2378" s="219"/>
      <c r="H2378" s="7"/>
      <c r="I2378" s="7"/>
      <c r="J2378" s="9"/>
      <c r="K2378" s="843"/>
    </row>
    <row r="2379" spans="1:11" x14ac:dyDescent="0.2">
      <c r="A2379" s="163">
        <v>2364</v>
      </c>
      <c r="B2379" s="7"/>
      <c r="C2379" s="7"/>
      <c r="D2379" s="120"/>
      <c r="E2379" s="7"/>
      <c r="F2379" s="7"/>
      <c r="G2379" s="219"/>
      <c r="H2379" s="7"/>
      <c r="I2379" s="7"/>
      <c r="J2379" s="9"/>
      <c r="K2379" s="843"/>
    </row>
    <row r="2380" spans="1:11" x14ac:dyDescent="0.2">
      <c r="A2380" s="163">
        <v>2365</v>
      </c>
      <c r="B2380" s="7"/>
      <c r="C2380" s="7"/>
      <c r="D2380" s="120"/>
      <c r="E2380" s="7"/>
      <c r="F2380" s="7"/>
      <c r="G2380" s="219"/>
      <c r="H2380" s="7"/>
      <c r="I2380" s="7"/>
      <c r="J2380" s="9"/>
      <c r="K2380" s="843"/>
    </row>
    <row r="2381" spans="1:11" x14ac:dyDescent="0.2">
      <c r="A2381" s="163">
        <v>2366</v>
      </c>
      <c r="B2381" s="7"/>
      <c r="C2381" s="7"/>
      <c r="D2381" s="120"/>
      <c r="E2381" s="7"/>
      <c r="F2381" s="7"/>
      <c r="G2381" s="219"/>
      <c r="H2381" s="7"/>
      <c r="I2381" s="7"/>
      <c r="J2381" s="9"/>
      <c r="K2381" s="843"/>
    </row>
    <row r="2382" spans="1:11" x14ac:dyDescent="0.2">
      <c r="A2382" s="163">
        <v>2367</v>
      </c>
      <c r="B2382" s="7"/>
      <c r="C2382" s="7"/>
      <c r="D2382" s="120"/>
      <c r="E2382" s="7"/>
      <c r="F2382" s="7"/>
      <c r="G2382" s="219"/>
      <c r="H2382" s="7"/>
      <c r="I2382" s="7"/>
      <c r="J2382" s="9"/>
      <c r="K2382" s="843"/>
    </row>
    <row r="2383" spans="1:11" x14ac:dyDescent="0.2">
      <c r="A2383" s="163">
        <v>2368</v>
      </c>
      <c r="B2383" s="7"/>
      <c r="C2383" s="7"/>
      <c r="D2383" s="120"/>
      <c r="E2383" s="7"/>
      <c r="F2383" s="7"/>
      <c r="G2383" s="219"/>
      <c r="H2383" s="7"/>
      <c r="I2383" s="7"/>
      <c r="J2383" s="9"/>
      <c r="K2383" s="843"/>
    </row>
    <row r="2384" spans="1:11" x14ac:dyDescent="0.2">
      <c r="A2384" s="163">
        <v>2369</v>
      </c>
      <c r="B2384" s="7"/>
      <c r="C2384" s="7"/>
      <c r="D2384" s="120"/>
      <c r="E2384" s="7"/>
      <c r="F2384" s="7"/>
      <c r="G2384" s="219"/>
      <c r="H2384" s="7"/>
      <c r="I2384" s="7"/>
      <c r="J2384" s="9"/>
      <c r="K2384" s="843"/>
    </row>
    <row r="2385" spans="1:11" x14ac:dyDescent="0.2">
      <c r="A2385" s="163">
        <v>2370</v>
      </c>
      <c r="B2385" s="7"/>
      <c r="C2385" s="7"/>
      <c r="D2385" s="120"/>
      <c r="E2385" s="7"/>
      <c r="F2385" s="7"/>
      <c r="G2385" s="219"/>
      <c r="H2385" s="7"/>
      <c r="I2385" s="7"/>
      <c r="J2385" s="9"/>
      <c r="K2385" s="843"/>
    </row>
    <row r="2386" spans="1:11" x14ac:dyDescent="0.2">
      <c r="A2386" s="163">
        <v>2371</v>
      </c>
      <c r="B2386" s="7"/>
      <c r="C2386" s="7"/>
      <c r="D2386" s="120"/>
      <c r="E2386" s="7"/>
      <c r="F2386" s="7"/>
      <c r="G2386" s="219"/>
      <c r="H2386" s="7"/>
      <c r="I2386" s="7"/>
      <c r="J2386" s="9"/>
      <c r="K2386" s="843"/>
    </row>
    <row r="2387" spans="1:11" x14ac:dyDescent="0.2">
      <c r="A2387" s="163">
        <v>2372</v>
      </c>
      <c r="B2387" s="7"/>
      <c r="C2387" s="7"/>
      <c r="D2387" s="120"/>
      <c r="E2387" s="7"/>
      <c r="F2387" s="7"/>
      <c r="G2387" s="219"/>
      <c r="H2387" s="7"/>
      <c r="I2387" s="7"/>
      <c r="J2387" s="9"/>
      <c r="K2387" s="843"/>
    </row>
    <row r="2388" spans="1:11" x14ac:dyDescent="0.2">
      <c r="A2388" s="163">
        <v>2373</v>
      </c>
      <c r="B2388" s="7"/>
      <c r="C2388" s="7"/>
      <c r="D2388" s="120"/>
      <c r="E2388" s="7"/>
      <c r="F2388" s="7"/>
      <c r="G2388" s="219"/>
      <c r="H2388" s="7"/>
      <c r="I2388" s="7"/>
      <c r="J2388" s="9"/>
      <c r="K2388" s="843"/>
    </row>
    <row r="2389" spans="1:11" x14ac:dyDescent="0.2">
      <c r="A2389" s="163">
        <v>2374</v>
      </c>
      <c r="B2389" s="7"/>
      <c r="C2389" s="7"/>
      <c r="D2389" s="120"/>
      <c r="E2389" s="7"/>
      <c r="F2389" s="7"/>
      <c r="G2389" s="219"/>
      <c r="H2389" s="7"/>
      <c r="I2389" s="7"/>
      <c r="J2389" s="9"/>
      <c r="K2389" s="843"/>
    </row>
    <row r="2390" spans="1:11" x14ac:dyDescent="0.2">
      <c r="A2390" s="163">
        <v>2375</v>
      </c>
      <c r="B2390" s="7"/>
      <c r="C2390" s="7"/>
      <c r="D2390" s="120"/>
      <c r="E2390" s="7"/>
      <c r="F2390" s="7"/>
      <c r="G2390" s="219"/>
      <c r="H2390" s="7"/>
      <c r="I2390" s="7"/>
      <c r="J2390" s="9"/>
      <c r="K2390" s="843"/>
    </row>
    <row r="2391" spans="1:11" x14ac:dyDescent="0.2">
      <c r="A2391" s="163">
        <v>2376</v>
      </c>
      <c r="B2391" s="7"/>
      <c r="C2391" s="7"/>
      <c r="D2391" s="120"/>
      <c r="E2391" s="7"/>
      <c r="F2391" s="7"/>
      <c r="G2391" s="219"/>
      <c r="H2391" s="7"/>
      <c r="I2391" s="7"/>
      <c r="J2391" s="9"/>
      <c r="K2391" s="843"/>
    </row>
    <row r="2392" spans="1:11" x14ac:dyDescent="0.2">
      <c r="A2392" s="163">
        <v>2377</v>
      </c>
      <c r="B2392" s="7"/>
      <c r="C2392" s="7"/>
      <c r="D2392" s="120"/>
      <c r="E2392" s="7"/>
      <c r="F2392" s="7"/>
      <c r="G2392" s="219"/>
      <c r="H2392" s="7"/>
      <c r="I2392" s="7"/>
      <c r="J2392" s="9"/>
      <c r="K2392" s="843"/>
    </row>
    <row r="2393" spans="1:11" x14ac:dyDescent="0.2">
      <c r="A2393" s="163">
        <v>2378</v>
      </c>
      <c r="B2393" s="7"/>
      <c r="C2393" s="7"/>
      <c r="D2393" s="120"/>
      <c r="E2393" s="7"/>
      <c r="F2393" s="7"/>
      <c r="G2393" s="219"/>
      <c r="H2393" s="7"/>
      <c r="I2393" s="7"/>
      <c r="J2393" s="9"/>
      <c r="K2393" s="843"/>
    </row>
    <row r="2394" spans="1:11" x14ac:dyDescent="0.2">
      <c r="A2394" s="163">
        <v>2379</v>
      </c>
      <c r="B2394" s="7"/>
      <c r="C2394" s="7"/>
      <c r="D2394" s="120"/>
      <c r="E2394" s="7"/>
      <c r="F2394" s="7"/>
      <c r="G2394" s="219"/>
      <c r="H2394" s="7"/>
      <c r="I2394" s="7"/>
      <c r="J2394" s="9"/>
      <c r="K2394" s="843"/>
    </row>
    <row r="2395" spans="1:11" x14ac:dyDescent="0.2">
      <c r="A2395" s="163">
        <v>2380</v>
      </c>
      <c r="B2395" s="7"/>
      <c r="C2395" s="7"/>
      <c r="D2395" s="120"/>
      <c r="E2395" s="7"/>
      <c r="F2395" s="7"/>
      <c r="G2395" s="219"/>
      <c r="H2395" s="7"/>
      <c r="I2395" s="7"/>
      <c r="J2395" s="9"/>
      <c r="K2395" s="843"/>
    </row>
    <row r="2396" spans="1:11" x14ac:dyDescent="0.2">
      <c r="A2396" s="163">
        <v>2381</v>
      </c>
      <c r="B2396" s="7"/>
      <c r="C2396" s="7"/>
      <c r="D2396" s="120"/>
      <c r="E2396" s="7"/>
      <c r="F2396" s="7"/>
      <c r="G2396" s="219"/>
      <c r="H2396" s="7"/>
      <c r="I2396" s="7"/>
      <c r="J2396" s="9"/>
      <c r="K2396" s="843"/>
    </row>
    <row r="2397" spans="1:11" x14ac:dyDescent="0.2">
      <c r="A2397" s="163">
        <v>2382</v>
      </c>
      <c r="B2397" s="7"/>
      <c r="C2397" s="7"/>
      <c r="D2397" s="120"/>
      <c r="E2397" s="7"/>
      <c r="F2397" s="7"/>
      <c r="G2397" s="219"/>
      <c r="H2397" s="7"/>
      <c r="I2397" s="7"/>
      <c r="J2397" s="9"/>
      <c r="K2397" s="843"/>
    </row>
    <row r="2398" spans="1:11" x14ac:dyDescent="0.2">
      <c r="A2398" s="163">
        <v>2383</v>
      </c>
      <c r="B2398" s="7"/>
      <c r="C2398" s="7"/>
      <c r="D2398" s="120"/>
      <c r="E2398" s="7"/>
      <c r="F2398" s="7"/>
      <c r="G2398" s="219"/>
      <c r="H2398" s="7"/>
      <c r="I2398" s="7"/>
      <c r="J2398" s="9"/>
      <c r="K2398" s="843"/>
    </row>
    <row r="2399" spans="1:11" x14ac:dyDescent="0.2">
      <c r="A2399" s="163">
        <v>2384</v>
      </c>
      <c r="B2399" s="7"/>
      <c r="C2399" s="7"/>
      <c r="D2399" s="120"/>
      <c r="E2399" s="7"/>
      <c r="F2399" s="7"/>
      <c r="G2399" s="219"/>
      <c r="H2399" s="7"/>
      <c r="I2399" s="7"/>
      <c r="J2399" s="9"/>
      <c r="K2399" s="843"/>
    </row>
    <row r="2400" spans="1:11" x14ac:dyDescent="0.2">
      <c r="A2400" s="163">
        <v>2385</v>
      </c>
      <c r="B2400" s="7"/>
      <c r="C2400" s="7"/>
      <c r="D2400" s="120"/>
      <c r="E2400" s="7"/>
      <c r="F2400" s="7"/>
      <c r="G2400" s="219"/>
      <c r="H2400" s="7"/>
      <c r="I2400" s="7"/>
      <c r="J2400" s="9"/>
      <c r="K2400" s="843"/>
    </row>
    <row r="2401" spans="1:11" x14ac:dyDescent="0.2">
      <c r="A2401" s="163">
        <v>2386</v>
      </c>
      <c r="B2401" s="7"/>
      <c r="C2401" s="7"/>
      <c r="D2401" s="120"/>
      <c r="E2401" s="7"/>
      <c r="F2401" s="7"/>
      <c r="G2401" s="219"/>
      <c r="H2401" s="7"/>
      <c r="I2401" s="7"/>
      <c r="J2401" s="9"/>
      <c r="K2401" s="843"/>
    </row>
    <row r="2402" spans="1:11" x14ac:dyDescent="0.2">
      <c r="A2402" s="163">
        <v>2387</v>
      </c>
      <c r="B2402" s="7"/>
      <c r="C2402" s="7"/>
      <c r="D2402" s="120"/>
      <c r="E2402" s="7"/>
      <c r="F2402" s="7"/>
      <c r="G2402" s="219"/>
      <c r="H2402" s="7"/>
      <c r="I2402" s="7"/>
      <c r="J2402" s="9"/>
      <c r="K2402" s="843"/>
    </row>
    <row r="2403" spans="1:11" x14ac:dyDescent="0.2">
      <c r="A2403" s="163">
        <v>2388</v>
      </c>
      <c r="B2403" s="7"/>
      <c r="C2403" s="7"/>
      <c r="D2403" s="120"/>
      <c r="E2403" s="7"/>
      <c r="F2403" s="7"/>
      <c r="G2403" s="219"/>
      <c r="H2403" s="7"/>
      <c r="I2403" s="7"/>
      <c r="J2403" s="9"/>
      <c r="K2403" s="843"/>
    </row>
    <row r="2404" spans="1:11" x14ac:dyDescent="0.2">
      <c r="A2404" s="163">
        <v>2389</v>
      </c>
      <c r="B2404" s="7"/>
      <c r="C2404" s="7"/>
      <c r="D2404" s="120"/>
      <c r="E2404" s="7"/>
      <c r="F2404" s="7"/>
      <c r="G2404" s="219"/>
      <c r="H2404" s="7"/>
      <c r="I2404" s="7"/>
      <c r="J2404" s="9"/>
      <c r="K2404" s="843"/>
    </row>
    <row r="2405" spans="1:11" x14ac:dyDescent="0.2">
      <c r="A2405" s="163">
        <v>2390</v>
      </c>
      <c r="B2405" s="7"/>
      <c r="C2405" s="7"/>
      <c r="D2405" s="120"/>
      <c r="E2405" s="7"/>
      <c r="F2405" s="7"/>
      <c r="G2405" s="219"/>
      <c r="H2405" s="7"/>
      <c r="I2405" s="7"/>
      <c r="J2405" s="9"/>
      <c r="K2405" s="843"/>
    </row>
    <row r="2406" spans="1:11" x14ac:dyDescent="0.2">
      <c r="A2406" s="163">
        <v>2391</v>
      </c>
      <c r="B2406" s="7"/>
      <c r="C2406" s="7"/>
      <c r="D2406" s="120"/>
      <c r="E2406" s="7"/>
      <c r="F2406" s="7"/>
      <c r="G2406" s="219"/>
      <c r="H2406" s="7"/>
      <c r="I2406" s="7"/>
      <c r="J2406" s="9"/>
      <c r="K2406" s="843"/>
    </row>
    <row r="2407" spans="1:11" x14ac:dyDescent="0.2">
      <c r="A2407" s="163">
        <v>2392</v>
      </c>
      <c r="B2407" s="7"/>
      <c r="C2407" s="7"/>
      <c r="D2407" s="120"/>
      <c r="E2407" s="7"/>
      <c r="F2407" s="7"/>
      <c r="G2407" s="219"/>
      <c r="H2407" s="7"/>
      <c r="I2407" s="7"/>
      <c r="J2407" s="9"/>
      <c r="K2407" s="843"/>
    </row>
    <row r="2408" spans="1:11" x14ac:dyDescent="0.2">
      <c r="A2408" s="163">
        <v>2393</v>
      </c>
      <c r="B2408" s="7"/>
      <c r="C2408" s="7"/>
      <c r="D2408" s="120"/>
      <c r="E2408" s="7"/>
      <c r="F2408" s="7"/>
      <c r="G2408" s="219"/>
      <c r="H2408" s="7"/>
      <c r="I2408" s="7"/>
      <c r="J2408" s="9"/>
      <c r="K2408" s="843"/>
    </row>
    <row r="2409" spans="1:11" x14ac:dyDescent="0.2">
      <c r="A2409" s="163">
        <v>2394</v>
      </c>
      <c r="B2409" s="7"/>
      <c r="C2409" s="7"/>
      <c r="D2409" s="120"/>
      <c r="E2409" s="7"/>
      <c r="F2409" s="7"/>
      <c r="G2409" s="219"/>
      <c r="H2409" s="7"/>
      <c r="I2409" s="7"/>
      <c r="J2409" s="9"/>
      <c r="K2409" s="843"/>
    </row>
    <row r="2410" spans="1:11" x14ac:dyDescent="0.2">
      <c r="A2410" s="163">
        <v>2395</v>
      </c>
      <c r="B2410" s="7"/>
      <c r="C2410" s="7"/>
      <c r="D2410" s="120"/>
      <c r="E2410" s="7"/>
      <c r="F2410" s="7"/>
      <c r="G2410" s="219"/>
      <c r="H2410" s="7"/>
      <c r="I2410" s="7"/>
      <c r="J2410" s="9"/>
      <c r="K2410" s="843"/>
    </row>
    <row r="2411" spans="1:11" x14ac:dyDescent="0.2">
      <c r="A2411" s="163">
        <v>2396</v>
      </c>
      <c r="B2411" s="7"/>
      <c r="C2411" s="7"/>
      <c r="D2411" s="120"/>
      <c r="E2411" s="7"/>
      <c r="F2411" s="7"/>
      <c r="G2411" s="219"/>
      <c r="H2411" s="7"/>
      <c r="I2411" s="7"/>
      <c r="J2411" s="9"/>
      <c r="K2411" s="843"/>
    </row>
    <row r="2412" spans="1:11" x14ac:dyDescent="0.2">
      <c r="A2412" s="163">
        <v>2397</v>
      </c>
      <c r="B2412" s="7"/>
      <c r="C2412" s="7"/>
      <c r="D2412" s="120"/>
      <c r="E2412" s="7"/>
      <c r="F2412" s="7"/>
      <c r="G2412" s="219"/>
      <c r="H2412" s="7"/>
      <c r="I2412" s="7"/>
      <c r="J2412" s="9"/>
      <c r="K2412" s="843"/>
    </row>
    <row r="2413" spans="1:11" x14ac:dyDescent="0.2">
      <c r="A2413" s="163">
        <v>2398</v>
      </c>
      <c r="B2413" s="7"/>
      <c r="C2413" s="7"/>
      <c r="D2413" s="120"/>
      <c r="E2413" s="7"/>
      <c r="F2413" s="7"/>
      <c r="G2413" s="219"/>
      <c r="H2413" s="7"/>
      <c r="I2413" s="7"/>
      <c r="J2413" s="9"/>
      <c r="K2413" s="843"/>
    </row>
    <row r="2414" spans="1:11" x14ac:dyDescent="0.2">
      <c r="A2414" s="163">
        <v>2399</v>
      </c>
      <c r="B2414" s="7"/>
      <c r="C2414" s="7"/>
      <c r="D2414" s="120"/>
      <c r="E2414" s="7"/>
      <c r="F2414" s="7"/>
      <c r="G2414" s="219"/>
      <c r="H2414" s="7"/>
      <c r="I2414" s="7"/>
      <c r="J2414" s="9"/>
      <c r="K2414" s="843"/>
    </row>
    <row r="2415" spans="1:11" x14ac:dyDescent="0.2">
      <c r="A2415" s="163">
        <v>2400</v>
      </c>
      <c r="B2415" s="7"/>
      <c r="C2415" s="7"/>
      <c r="D2415" s="120"/>
      <c r="E2415" s="7"/>
      <c r="F2415" s="7"/>
      <c r="G2415" s="219"/>
      <c r="H2415" s="7"/>
      <c r="I2415" s="7"/>
      <c r="J2415" s="9"/>
      <c r="K2415" s="843"/>
    </row>
    <row r="2416" spans="1:11" x14ac:dyDescent="0.2">
      <c r="A2416" s="163">
        <v>2401</v>
      </c>
      <c r="B2416" s="7"/>
      <c r="C2416" s="7"/>
      <c r="D2416" s="120"/>
      <c r="E2416" s="7"/>
      <c r="F2416" s="7"/>
      <c r="G2416" s="219"/>
      <c r="H2416" s="7"/>
      <c r="I2416" s="7"/>
      <c r="J2416" s="9"/>
      <c r="K2416" s="843"/>
    </row>
    <row r="2417" spans="1:11" x14ac:dyDescent="0.2">
      <c r="A2417" s="163">
        <v>2402</v>
      </c>
      <c r="B2417" s="7"/>
      <c r="C2417" s="7"/>
      <c r="D2417" s="120"/>
      <c r="E2417" s="7"/>
      <c r="F2417" s="7"/>
      <c r="G2417" s="219"/>
      <c r="H2417" s="7"/>
      <c r="I2417" s="7"/>
      <c r="J2417" s="9"/>
      <c r="K2417" s="843"/>
    </row>
    <row r="2418" spans="1:11" x14ac:dyDescent="0.2">
      <c r="A2418" s="163">
        <v>2403</v>
      </c>
      <c r="B2418" s="7"/>
      <c r="C2418" s="7"/>
      <c r="D2418" s="120"/>
      <c r="E2418" s="7"/>
      <c r="F2418" s="7"/>
      <c r="G2418" s="219"/>
      <c r="H2418" s="7"/>
      <c r="I2418" s="7"/>
      <c r="J2418" s="9"/>
      <c r="K2418" s="843"/>
    </row>
    <row r="2419" spans="1:11" x14ac:dyDescent="0.2">
      <c r="A2419" s="163">
        <v>2404</v>
      </c>
      <c r="B2419" s="7"/>
      <c r="C2419" s="7"/>
      <c r="D2419" s="120"/>
      <c r="E2419" s="7"/>
      <c r="F2419" s="7"/>
      <c r="G2419" s="219"/>
      <c r="H2419" s="7"/>
      <c r="I2419" s="7"/>
      <c r="J2419" s="9"/>
      <c r="K2419" s="843"/>
    </row>
    <row r="2420" spans="1:11" x14ac:dyDescent="0.2">
      <c r="A2420" s="163">
        <v>2405</v>
      </c>
      <c r="B2420" s="7"/>
      <c r="C2420" s="7"/>
      <c r="D2420" s="120"/>
      <c r="E2420" s="7"/>
      <c r="F2420" s="7"/>
      <c r="G2420" s="219"/>
      <c r="H2420" s="7"/>
      <c r="I2420" s="7"/>
      <c r="J2420" s="9"/>
      <c r="K2420" s="843"/>
    </row>
    <row r="2421" spans="1:11" x14ac:dyDescent="0.2">
      <c r="A2421" s="163">
        <v>2406</v>
      </c>
      <c r="B2421" s="7"/>
      <c r="C2421" s="7"/>
      <c r="D2421" s="120"/>
      <c r="E2421" s="7"/>
      <c r="F2421" s="7"/>
      <c r="G2421" s="219"/>
      <c r="H2421" s="7"/>
      <c r="I2421" s="7"/>
      <c r="J2421" s="9"/>
      <c r="K2421" s="843"/>
    </row>
    <row r="2422" spans="1:11" x14ac:dyDescent="0.2">
      <c r="A2422" s="163">
        <v>2407</v>
      </c>
      <c r="B2422" s="7"/>
      <c r="C2422" s="7"/>
      <c r="D2422" s="120"/>
      <c r="E2422" s="7"/>
      <c r="F2422" s="7"/>
      <c r="G2422" s="219"/>
      <c r="H2422" s="7"/>
      <c r="I2422" s="7"/>
      <c r="J2422" s="9"/>
      <c r="K2422" s="843"/>
    </row>
    <row r="2423" spans="1:11" x14ac:dyDescent="0.2">
      <c r="A2423" s="163">
        <v>2408</v>
      </c>
      <c r="B2423" s="7"/>
      <c r="C2423" s="7"/>
      <c r="D2423" s="120"/>
      <c r="E2423" s="7"/>
      <c r="F2423" s="7"/>
      <c r="G2423" s="219"/>
      <c r="H2423" s="7"/>
      <c r="I2423" s="7"/>
      <c r="J2423" s="9"/>
      <c r="K2423" s="843"/>
    </row>
    <row r="2424" spans="1:11" x14ac:dyDescent="0.2">
      <c r="A2424" s="163">
        <v>2409</v>
      </c>
      <c r="B2424" s="7"/>
      <c r="C2424" s="7"/>
      <c r="D2424" s="120"/>
      <c r="E2424" s="7"/>
      <c r="F2424" s="7"/>
      <c r="G2424" s="219"/>
      <c r="H2424" s="7"/>
      <c r="I2424" s="7"/>
      <c r="J2424" s="9"/>
      <c r="K2424" s="843"/>
    </row>
    <row r="2425" spans="1:11" x14ac:dyDescent="0.2">
      <c r="A2425" s="163">
        <v>2410</v>
      </c>
      <c r="B2425" s="7"/>
      <c r="C2425" s="7"/>
      <c r="D2425" s="120"/>
      <c r="E2425" s="7"/>
      <c r="F2425" s="7"/>
      <c r="G2425" s="219"/>
      <c r="H2425" s="7"/>
      <c r="I2425" s="7"/>
      <c r="J2425" s="9"/>
      <c r="K2425" s="843"/>
    </row>
    <row r="2426" spans="1:11" x14ac:dyDescent="0.2">
      <c r="A2426" s="163">
        <v>2411</v>
      </c>
      <c r="B2426" s="7"/>
      <c r="C2426" s="7"/>
      <c r="D2426" s="120"/>
      <c r="E2426" s="7"/>
      <c r="F2426" s="7"/>
      <c r="G2426" s="219"/>
      <c r="H2426" s="7"/>
      <c r="I2426" s="7"/>
      <c r="J2426" s="9"/>
      <c r="K2426" s="843"/>
    </row>
    <row r="2427" spans="1:11" x14ac:dyDescent="0.2">
      <c r="A2427" s="163">
        <v>2412</v>
      </c>
      <c r="B2427" s="7"/>
      <c r="C2427" s="7"/>
      <c r="D2427" s="120"/>
      <c r="E2427" s="7"/>
      <c r="F2427" s="7"/>
      <c r="G2427" s="219"/>
      <c r="H2427" s="7"/>
      <c r="I2427" s="7"/>
      <c r="J2427" s="9"/>
      <c r="K2427" s="843"/>
    </row>
    <row r="2428" spans="1:11" x14ac:dyDescent="0.2">
      <c r="A2428" s="163">
        <v>2413</v>
      </c>
      <c r="B2428" s="7"/>
      <c r="C2428" s="7"/>
      <c r="D2428" s="120"/>
      <c r="E2428" s="7"/>
      <c r="F2428" s="7"/>
      <c r="G2428" s="219"/>
      <c r="H2428" s="7"/>
      <c r="I2428" s="7"/>
      <c r="J2428" s="9"/>
      <c r="K2428" s="843"/>
    </row>
    <row r="2429" spans="1:11" x14ac:dyDescent="0.2">
      <c r="A2429" s="163">
        <v>2414</v>
      </c>
      <c r="B2429" s="7"/>
      <c r="C2429" s="7"/>
      <c r="D2429" s="120"/>
      <c r="E2429" s="7"/>
      <c r="F2429" s="7"/>
      <c r="G2429" s="219"/>
      <c r="H2429" s="7"/>
      <c r="I2429" s="7"/>
      <c r="J2429" s="9"/>
      <c r="K2429" s="843"/>
    </row>
    <row r="2430" spans="1:11" x14ac:dyDescent="0.2">
      <c r="A2430" s="163">
        <v>2415</v>
      </c>
      <c r="B2430" s="7"/>
      <c r="C2430" s="7"/>
      <c r="D2430" s="120"/>
      <c r="E2430" s="7"/>
      <c r="F2430" s="7"/>
      <c r="G2430" s="219"/>
      <c r="H2430" s="7"/>
      <c r="I2430" s="7"/>
      <c r="J2430" s="9"/>
      <c r="K2430" s="843"/>
    </row>
    <row r="2431" spans="1:11" x14ac:dyDescent="0.2">
      <c r="A2431" s="163">
        <v>2416</v>
      </c>
      <c r="B2431" s="7"/>
      <c r="C2431" s="7"/>
      <c r="D2431" s="120"/>
      <c r="E2431" s="7"/>
      <c r="F2431" s="7"/>
      <c r="G2431" s="219"/>
      <c r="H2431" s="7"/>
      <c r="I2431" s="7"/>
      <c r="J2431" s="9"/>
      <c r="K2431" s="843"/>
    </row>
    <row r="2432" spans="1:11" x14ac:dyDescent="0.2">
      <c r="A2432" s="163">
        <v>2417</v>
      </c>
      <c r="B2432" s="7"/>
      <c r="C2432" s="7"/>
      <c r="D2432" s="120"/>
      <c r="E2432" s="7"/>
      <c r="F2432" s="7"/>
      <c r="G2432" s="219"/>
      <c r="H2432" s="7"/>
      <c r="I2432" s="7"/>
      <c r="J2432" s="9"/>
      <c r="K2432" s="843"/>
    </row>
    <row r="2433" spans="1:11" x14ac:dyDescent="0.2">
      <c r="A2433" s="163">
        <v>2418</v>
      </c>
      <c r="B2433" s="7"/>
      <c r="C2433" s="7"/>
      <c r="D2433" s="120"/>
      <c r="E2433" s="7"/>
      <c r="F2433" s="7"/>
      <c r="G2433" s="219"/>
      <c r="H2433" s="7"/>
      <c r="I2433" s="7"/>
      <c r="J2433" s="9"/>
      <c r="K2433" s="843"/>
    </row>
    <row r="2434" spans="1:11" x14ac:dyDescent="0.2">
      <c r="A2434" s="163">
        <v>2419</v>
      </c>
      <c r="B2434" s="7"/>
      <c r="C2434" s="7"/>
      <c r="D2434" s="120"/>
      <c r="E2434" s="7"/>
      <c r="F2434" s="7"/>
      <c r="G2434" s="219"/>
      <c r="H2434" s="7"/>
      <c r="I2434" s="7"/>
      <c r="J2434" s="9"/>
      <c r="K2434" s="843"/>
    </row>
    <row r="2435" spans="1:11" x14ac:dyDescent="0.2">
      <c r="A2435" s="163">
        <v>2420</v>
      </c>
      <c r="B2435" s="7"/>
      <c r="C2435" s="7"/>
      <c r="D2435" s="120"/>
      <c r="E2435" s="7"/>
      <c r="F2435" s="7"/>
      <c r="G2435" s="219"/>
      <c r="H2435" s="7"/>
      <c r="I2435" s="7"/>
      <c r="J2435" s="9"/>
      <c r="K2435" s="843"/>
    </row>
    <row r="2436" spans="1:11" x14ac:dyDescent="0.2">
      <c r="A2436" s="163">
        <v>2421</v>
      </c>
      <c r="B2436" s="7"/>
      <c r="C2436" s="7"/>
      <c r="D2436" s="120"/>
      <c r="E2436" s="7"/>
      <c r="F2436" s="7"/>
      <c r="G2436" s="219"/>
      <c r="H2436" s="7"/>
      <c r="I2436" s="7"/>
      <c r="J2436" s="9"/>
      <c r="K2436" s="843"/>
    </row>
    <row r="2437" spans="1:11" x14ac:dyDescent="0.2">
      <c r="A2437" s="163">
        <v>2422</v>
      </c>
      <c r="B2437" s="7"/>
      <c r="C2437" s="7"/>
      <c r="D2437" s="120"/>
      <c r="E2437" s="7"/>
      <c r="F2437" s="7"/>
      <c r="G2437" s="219"/>
      <c r="H2437" s="7"/>
      <c r="I2437" s="7"/>
      <c r="J2437" s="9"/>
      <c r="K2437" s="843"/>
    </row>
    <row r="2438" spans="1:11" x14ac:dyDescent="0.2">
      <c r="A2438" s="163">
        <v>2423</v>
      </c>
      <c r="B2438" s="7"/>
      <c r="C2438" s="7"/>
      <c r="D2438" s="120"/>
      <c r="E2438" s="7"/>
      <c r="F2438" s="7"/>
      <c r="G2438" s="219"/>
      <c r="H2438" s="7"/>
      <c r="I2438" s="7"/>
      <c r="J2438" s="9"/>
      <c r="K2438" s="843"/>
    </row>
    <row r="2439" spans="1:11" x14ac:dyDescent="0.2">
      <c r="A2439" s="163">
        <v>2424</v>
      </c>
      <c r="B2439" s="7"/>
      <c r="C2439" s="7"/>
      <c r="D2439" s="120"/>
      <c r="E2439" s="7"/>
      <c r="F2439" s="7"/>
      <c r="G2439" s="219"/>
      <c r="H2439" s="7"/>
      <c r="I2439" s="7"/>
      <c r="J2439" s="9"/>
      <c r="K2439" s="843"/>
    </row>
    <row r="2440" spans="1:11" x14ac:dyDescent="0.2">
      <c r="A2440" s="163">
        <v>2425</v>
      </c>
      <c r="B2440" s="7"/>
      <c r="C2440" s="7"/>
      <c r="D2440" s="120"/>
      <c r="E2440" s="7"/>
      <c r="F2440" s="7"/>
      <c r="G2440" s="219"/>
      <c r="H2440" s="7"/>
      <c r="I2440" s="7"/>
      <c r="J2440" s="9"/>
      <c r="K2440" s="843"/>
    </row>
    <row r="2441" spans="1:11" x14ac:dyDescent="0.2">
      <c r="A2441" s="163">
        <v>2426</v>
      </c>
      <c r="B2441" s="7"/>
      <c r="C2441" s="7"/>
      <c r="D2441" s="120"/>
      <c r="E2441" s="7"/>
      <c r="F2441" s="7"/>
      <c r="G2441" s="219"/>
      <c r="H2441" s="7"/>
      <c r="I2441" s="7"/>
      <c r="J2441" s="9"/>
      <c r="K2441" s="843"/>
    </row>
    <row r="2442" spans="1:11" x14ac:dyDescent="0.2">
      <c r="A2442" s="163">
        <v>2427</v>
      </c>
      <c r="B2442" s="7"/>
      <c r="C2442" s="7"/>
      <c r="D2442" s="120"/>
      <c r="E2442" s="7"/>
      <c r="F2442" s="7"/>
      <c r="G2442" s="219"/>
      <c r="H2442" s="7"/>
      <c r="I2442" s="7"/>
      <c r="J2442" s="9"/>
      <c r="K2442" s="843"/>
    </row>
    <row r="2443" spans="1:11" x14ac:dyDescent="0.2">
      <c r="A2443" s="163">
        <v>2428</v>
      </c>
      <c r="B2443" s="7"/>
      <c r="C2443" s="7"/>
      <c r="D2443" s="120"/>
      <c r="E2443" s="7"/>
      <c r="F2443" s="7"/>
      <c r="G2443" s="219"/>
      <c r="H2443" s="7"/>
      <c r="I2443" s="7"/>
      <c r="J2443" s="9"/>
      <c r="K2443" s="843"/>
    </row>
    <row r="2444" spans="1:11" x14ac:dyDescent="0.2">
      <c r="A2444" s="163">
        <v>2429</v>
      </c>
      <c r="B2444" s="7"/>
      <c r="C2444" s="7"/>
      <c r="D2444" s="120"/>
      <c r="E2444" s="7"/>
      <c r="F2444" s="7"/>
      <c r="G2444" s="219"/>
      <c r="H2444" s="7"/>
      <c r="I2444" s="7"/>
      <c r="J2444" s="9"/>
      <c r="K2444" s="843"/>
    </row>
    <row r="2445" spans="1:11" x14ac:dyDescent="0.2">
      <c r="A2445" s="163">
        <v>2430</v>
      </c>
      <c r="B2445" s="7"/>
      <c r="C2445" s="7"/>
      <c r="D2445" s="120"/>
      <c r="E2445" s="7"/>
      <c r="F2445" s="7"/>
      <c r="G2445" s="219"/>
      <c r="H2445" s="7"/>
      <c r="I2445" s="7"/>
      <c r="J2445" s="9"/>
      <c r="K2445" s="843"/>
    </row>
    <row r="2446" spans="1:11" x14ac:dyDescent="0.2">
      <c r="A2446" s="163">
        <v>2431</v>
      </c>
      <c r="B2446" s="7"/>
      <c r="C2446" s="7"/>
      <c r="D2446" s="120"/>
      <c r="E2446" s="7"/>
      <c r="F2446" s="7"/>
      <c r="G2446" s="219"/>
      <c r="H2446" s="7"/>
      <c r="I2446" s="7"/>
      <c r="J2446" s="9"/>
      <c r="K2446" s="843"/>
    </row>
    <row r="2447" spans="1:11" x14ac:dyDescent="0.2">
      <c r="A2447" s="163">
        <v>2432</v>
      </c>
      <c r="B2447" s="7"/>
      <c r="C2447" s="7"/>
      <c r="D2447" s="120"/>
      <c r="E2447" s="7"/>
      <c r="F2447" s="7"/>
      <c r="G2447" s="219"/>
      <c r="H2447" s="7"/>
      <c r="I2447" s="7"/>
      <c r="J2447" s="9"/>
      <c r="K2447" s="843"/>
    </row>
    <row r="2448" spans="1:11" x14ac:dyDescent="0.2">
      <c r="A2448" s="163">
        <v>2433</v>
      </c>
      <c r="B2448" s="7"/>
      <c r="C2448" s="7"/>
      <c r="D2448" s="120"/>
      <c r="E2448" s="7"/>
      <c r="F2448" s="7"/>
      <c r="G2448" s="219"/>
      <c r="H2448" s="7"/>
      <c r="I2448" s="7"/>
      <c r="J2448" s="9"/>
      <c r="K2448" s="843"/>
    </row>
    <row r="2449" spans="1:11" x14ac:dyDescent="0.2">
      <c r="A2449" s="163">
        <v>2434</v>
      </c>
      <c r="B2449" s="7"/>
      <c r="C2449" s="7"/>
      <c r="D2449" s="120"/>
      <c r="E2449" s="7"/>
      <c r="F2449" s="7"/>
      <c r="G2449" s="219"/>
      <c r="H2449" s="7"/>
      <c r="I2449" s="7"/>
      <c r="J2449" s="9"/>
      <c r="K2449" s="843"/>
    </row>
    <row r="2450" spans="1:11" x14ac:dyDescent="0.2">
      <c r="A2450" s="163">
        <v>2435</v>
      </c>
      <c r="B2450" s="7"/>
      <c r="C2450" s="7"/>
      <c r="D2450" s="120"/>
      <c r="E2450" s="7"/>
      <c r="F2450" s="7"/>
      <c r="G2450" s="219"/>
      <c r="H2450" s="7"/>
      <c r="I2450" s="7"/>
      <c r="J2450" s="9"/>
      <c r="K2450" s="843"/>
    </row>
    <row r="2451" spans="1:11" x14ac:dyDescent="0.2">
      <c r="A2451" s="163">
        <v>2436</v>
      </c>
      <c r="B2451" s="7"/>
      <c r="C2451" s="7"/>
      <c r="D2451" s="120"/>
      <c r="E2451" s="7"/>
      <c r="F2451" s="7"/>
      <c r="G2451" s="219"/>
      <c r="H2451" s="7"/>
      <c r="I2451" s="7"/>
      <c r="J2451" s="9"/>
      <c r="K2451" s="843"/>
    </row>
    <row r="2452" spans="1:11" x14ac:dyDescent="0.2">
      <c r="A2452" s="163">
        <v>2437</v>
      </c>
      <c r="B2452" s="7"/>
      <c r="C2452" s="7"/>
      <c r="D2452" s="120"/>
      <c r="E2452" s="7"/>
      <c r="F2452" s="7"/>
      <c r="G2452" s="219"/>
      <c r="H2452" s="7"/>
      <c r="I2452" s="7"/>
      <c r="J2452" s="9"/>
      <c r="K2452" s="843"/>
    </row>
    <row r="2453" spans="1:11" x14ac:dyDescent="0.2">
      <c r="A2453" s="163">
        <v>2438</v>
      </c>
      <c r="B2453" s="7"/>
      <c r="C2453" s="7"/>
      <c r="D2453" s="120"/>
      <c r="E2453" s="7"/>
      <c r="F2453" s="7"/>
      <c r="G2453" s="219"/>
      <c r="H2453" s="7"/>
      <c r="I2453" s="7"/>
      <c r="J2453" s="9"/>
      <c r="K2453" s="843"/>
    </row>
    <row r="2454" spans="1:11" x14ac:dyDescent="0.2">
      <c r="A2454" s="163">
        <v>2439</v>
      </c>
      <c r="B2454" s="7"/>
      <c r="C2454" s="7"/>
      <c r="D2454" s="120"/>
      <c r="E2454" s="7"/>
      <c r="F2454" s="7"/>
      <c r="G2454" s="219"/>
      <c r="H2454" s="7"/>
      <c r="I2454" s="7"/>
      <c r="J2454" s="9"/>
      <c r="K2454" s="843"/>
    </row>
    <row r="2455" spans="1:11" x14ac:dyDescent="0.2">
      <c r="A2455" s="163">
        <v>2440</v>
      </c>
      <c r="B2455" s="7"/>
      <c r="C2455" s="7"/>
      <c r="D2455" s="120"/>
      <c r="E2455" s="7"/>
      <c r="F2455" s="7"/>
      <c r="G2455" s="219"/>
      <c r="H2455" s="7"/>
      <c r="I2455" s="7"/>
      <c r="J2455" s="9"/>
      <c r="K2455" s="843"/>
    </row>
    <row r="2456" spans="1:11" x14ac:dyDescent="0.2">
      <c r="A2456" s="163">
        <v>2441</v>
      </c>
      <c r="B2456" s="7"/>
      <c r="C2456" s="7"/>
      <c r="D2456" s="120"/>
      <c r="E2456" s="7"/>
      <c r="F2456" s="7"/>
      <c r="G2456" s="219"/>
      <c r="H2456" s="7"/>
      <c r="I2456" s="7"/>
      <c r="J2456" s="9"/>
      <c r="K2456" s="843"/>
    </row>
    <row r="2457" spans="1:11" x14ac:dyDescent="0.2">
      <c r="A2457" s="163">
        <v>2442</v>
      </c>
      <c r="B2457" s="7"/>
      <c r="C2457" s="7"/>
      <c r="D2457" s="120"/>
      <c r="E2457" s="7"/>
      <c r="F2457" s="7"/>
      <c r="G2457" s="219"/>
      <c r="H2457" s="7"/>
      <c r="I2457" s="7"/>
      <c r="J2457" s="9"/>
      <c r="K2457" s="843"/>
    </row>
    <row r="2458" spans="1:11" x14ac:dyDescent="0.2">
      <c r="A2458" s="163">
        <v>2443</v>
      </c>
      <c r="B2458" s="7"/>
      <c r="C2458" s="7"/>
      <c r="D2458" s="120"/>
      <c r="E2458" s="7"/>
      <c r="F2458" s="7"/>
      <c r="G2458" s="219"/>
      <c r="H2458" s="7"/>
      <c r="I2458" s="7"/>
      <c r="J2458" s="9"/>
      <c r="K2458" s="843"/>
    </row>
    <row r="2459" spans="1:11" x14ac:dyDescent="0.2">
      <c r="A2459" s="163">
        <v>2444</v>
      </c>
      <c r="B2459" s="7"/>
      <c r="C2459" s="7"/>
      <c r="D2459" s="120"/>
      <c r="E2459" s="7"/>
      <c r="F2459" s="7"/>
      <c r="G2459" s="219"/>
      <c r="H2459" s="7"/>
      <c r="I2459" s="7"/>
      <c r="J2459" s="9"/>
      <c r="K2459" s="843"/>
    </row>
    <row r="2460" spans="1:11" x14ac:dyDescent="0.2">
      <c r="A2460" s="163">
        <v>2445</v>
      </c>
      <c r="B2460" s="7"/>
      <c r="C2460" s="7"/>
      <c r="D2460" s="120"/>
      <c r="E2460" s="7"/>
      <c r="F2460" s="7"/>
      <c r="G2460" s="219"/>
      <c r="H2460" s="7"/>
      <c r="I2460" s="7"/>
      <c r="J2460" s="9"/>
      <c r="K2460" s="843"/>
    </row>
    <row r="2461" spans="1:11" x14ac:dyDescent="0.2">
      <c r="A2461" s="163">
        <v>2446</v>
      </c>
      <c r="B2461" s="7"/>
      <c r="C2461" s="7"/>
      <c r="D2461" s="120"/>
      <c r="E2461" s="7"/>
      <c r="F2461" s="7"/>
      <c r="G2461" s="219"/>
      <c r="H2461" s="7"/>
      <c r="I2461" s="7"/>
      <c r="J2461" s="9"/>
      <c r="K2461" s="843"/>
    </row>
    <row r="2462" spans="1:11" x14ac:dyDescent="0.2">
      <c r="A2462" s="163">
        <v>2447</v>
      </c>
      <c r="B2462" s="7"/>
      <c r="C2462" s="7"/>
      <c r="D2462" s="120"/>
      <c r="E2462" s="7"/>
      <c r="F2462" s="7"/>
      <c r="G2462" s="219"/>
      <c r="H2462" s="7"/>
      <c r="I2462" s="7"/>
      <c r="J2462" s="9"/>
      <c r="K2462" s="843"/>
    </row>
    <row r="2463" spans="1:11" x14ac:dyDescent="0.2">
      <c r="A2463" s="163">
        <v>2448</v>
      </c>
      <c r="B2463" s="7"/>
      <c r="C2463" s="7"/>
      <c r="D2463" s="120"/>
      <c r="E2463" s="7"/>
      <c r="F2463" s="7"/>
      <c r="G2463" s="219"/>
      <c r="H2463" s="7"/>
      <c r="I2463" s="7"/>
      <c r="J2463" s="9"/>
      <c r="K2463" s="843"/>
    </row>
    <row r="2464" spans="1:11" x14ac:dyDescent="0.2">
      <c r="A2464" s="163">
        <v>2449</v>
      </c>
      <c r="B2464" s="7"/>
      <c r="C2464" s="7"/>
      <c r="D2464" s="120"/>
      <c r="E2464" s="7"/>
      <c r="F2464" s="7"/>
      <c r="G2464" s="219"/>
      <c r="H2464" s="7"/>
      <c r="I2464" s="7"/>
      <c r="J2464" s="9"/>
      <c r="K2464" s="843"/>
    </row>
    <row r="2465" spans="1:11" x14ac:dyDescent="0.2">
      <c r="A2465" s="163">
        <v>2450</v>
      </c>
      <c r="B2465" s="7"/>
      <c r="C2465" s="7"/>
      <c r="D2465" s="120"/>
      <c r="E2465" s="7"/>
      <c r="F2465" s="7"/>
      <c r="G2465" s="219"/>
      <c r="H2465" s="7"/>
      <c r="I2465" s="7"/>
      <c r="J2465" s="9"/>
      <c r="K2465" s="843"/>
    </row>
    <row r="2466" spans="1:11" x14ac:dyDescent="0.2">
      <c r="A2466" s="163">
        <v>2451</v>
      </c>
      <c r="B2466" s="7"/>
      <c r="C2466" s="7"/>
      <c r="D2466" s="120"/>
      <c r="E2466" s="7"/>
      <c r="F2466" s="7"/>
      <c r="G2466" s="219"/>
      <c r="H2466" s="7"/>
      <c r="I2466" s="7"/>
      <c r="J2466" s="9"/>
      <c r="K2466" s="843"/>
    </row>
    <row r="2467" spans="1:11" x14ac:dyDescent="0.2">
      <c r="A2467" s="163">
        <v>2452</v>
      </c>
      <c r="B2467" s="7"/>
      <c r="C2467" s="7"/>
      <c r="D2467" s="120"/>
      <c r="E2467" s="7"/>
      <c r="F2467" s="7"/>
      <c r="G2467" s="219"/>
      <c r="H2467" s="7"/>
      <c r="I2467" s="7"/>
      <c r="J2467" s="9"/>
      <c r="K2467" s="843"/>
    </row>
    <row r="2468" spans="1:11" x14ac:dyDescent="0.2">
      <c r="A2468" s="163">
        <v>2453</v>
      </c>
      <c r="B2468" s="7"/>
      <c r="C2468" s="7"/>
      <c r="D2468" s="120"/>
      <c r="E2468" s="7"/>
      <c r="F2468" s="7"/>
      <c r="G2468" s="219"/>
      <c r="H2468" s="7"/>
      <c r="I2468" s="7"/>
      <c r="J2468" s="9"/>
      <c r="K2468" s="843"/>
    </row>
    <row r="2469" spans="1:11" x14ac:dyDescent="0.2">
      <c r="A2469" s="163">
        <v>2454</v>
      </c>
      <c r="B2469" s="7"/>
      <c r="C2469" s="7"/>
      <c r="D2469" s="120"/>
      <c r="E2469" s="7"/>
      <c r="F2469" s="7"/>
      <c r="G2469" s="219"/>
      <c r="H2469" s="7"/>
      <c r="I2469" s="7"/>
      <c r="J2469" s="9"/>
      <c r="K2469" s="843"/>
    </row>
    <row r="2470" spans="1:11" x14ac:dyDescent="0.2">
      <c r="A2470" s="163">
        <v>2455</v>
      </c>
      <c r="B2470" s="7"/>
      <c r="C2470" s="7"/>
      <c r="D2470" s="120"/>
      <c r="E2470" s="7"/>
      <c r="F2470" s="7"/>
      <c r="G2470" s="219"/>
      <c r="H2470" s="7"/>
      <c r="I2470" s="7"/>
      <c r="J2470" s="9"/>
      <c r="K2470" s="843"/>
    </row>
    <row r="2471" spans="1:11" x14ac:dyDescent="0.2">
      <c r="A2471" s="163">
        <v>2456</v>
      </c>
      <c r="B2471" s="7"/>
      <c r="C2471" s="7"/>
      <c r="D2471" s="120"/>
      <c r="E2471" s="7"/>
      <c r="F2471" s="7"/>
      <c r="G2471" s="219"/>
      <c r="H2471" s="7"/>
      <c r="I2471" s="7"/>
      <c r="J2471" s="9"/>
      <c r="K2471" s="843"/>
    </row>
    <row r="2472" spans="1:11" x14ac:dyDescent="0.2">
      <c r="A2472" s="163">
        <v>2457</v>
      </c>
      <c r="B2472" s="7"/>
      <c r="C2472" s="7"/>
      <c r="D2472" s="120"/>
      <c r="E2472" s="7"/>
      <c r="F2472" s="7"/>
      <c r="G2472" s="219"/>
      <c r="H2472" s="7"/>
      <c r="I2472" s="7"/>
      <c r="J2472" s="9"/>
      <c r="K2472" s="843"/>
    </row>
    <row r="2473" spans="1:11" x14ac:dyDescent="0.2">
      <c r="A2473" s="163">
        <v>2458</v>
      </c>
      <c r="B2473" s="7"/>
      <c r="C2473" s="7"/>
      <c r="D2473" s="120"/>
      <c r="E2473" s="7"/>
      <c r="F2473" s="7"/>
      <c r="G2473" s="219"/>
      <c r="H2473" s="7"/>
      <c r="I2473" s="7"/>
      <c r="J2473" s="9"/>
      <c r="K2473" s="843"/>
    </row>
    <row r="2474" spans="1:11" x14ac:dyDescent="0.2">
      <c r="A2474" s="163">
        <v>2459</v>
      </c>
      <c r="B2474" s="7"/>
      <c r="C2474" s="7"/>
      <c r="D2474" s="120"/>
      <c r="E2474" s="7"/>
      <c r="F2474" s="7"/>
      <c r="G2474" s="219"/>
      <c r="H2474" s="7"/>
      <c r="I2474" s="7"/>
      <c r="J2474" s="9"/>
      <c r="K2474" s="843"/>
    </row>
    <row r="2475" spans="1:11" x14ac:dyDescent="0.2">
      <c r="A2475" s="163">
        <v>2460</v>
      </c>
      <c r="B2475" s="7"/>
      <c r="C2475" s="7"/>
      <c r="D2475" s="120"/>
      <c r="E2475" s="7"/>
      <c r="F2475" s="7"/>
      <c r="G2475" s="219"/>
      <c r="H2475" s="7"/>
      <c r="I2475" s="7"/>
      <c r="J2475" s="9"/>
      <c r="K2475" s="843"/>
    </row>
    <row r="2476" spans="1:11" x14ac:dyDescent="0.2">
      <c r="A2476" s="163">
        <v>2461</v>
      </c>
      <c r="B2476" s="7"/>
      <c r="C2476" s="7"/>
      <c r="D2476" s="120"/>
      <c r="E2476" s="7"/>
      <c r="F2476" s="7"/>
      <c r="G2476" s="219"/>
      <c r="H2476" s="7"/>
      <c r="I2476" s="7"/>
      <c r="J2476" s="9"/>
      <c r="K2476" s="843"/>
    </row>
    <row r="2477" spans="1:11" x14ac:dyDescent="0.2">
      <c r="A2477" s="163">
        <v>2462</v>
      </c>
      <c r="B2477" s="7"/>
      <c r="C2477" s="7"/>
      <c r="D2477" s="120"/>
      <c r="E2477" s="7"/>
      <c r="F2477" s="7"/>
      <c r="G2477" s="219"/>
      <c r="H2477" s="7"/>
      <c r="I2477" s="7"/>
      <c r="J2477" s="9"/>
      <c r="K2477" s="843"/>
    </row>
    <row r="2478" spans="1:11" x14ac:dyDescent="0.2">
      <c r="A2478" s="163">
        <v>2463</v>
      </c>
      <c r="B2478" s="7"/>
      <c r="C2478" s="7"/>
      <c r="D2478" s="120"/>
      <c r="E2478" s="7"/>
      <c r="F2478" s="7"/>
      <c r="G2478" s="219"/>
      <c r="H2478" s="7"/>
      <c r="I2478" s="7"/>
      <c r="J2478" s="9"/>
      <c r="K2478" s="843"/>
    </row>
    <row r="2479" spans="1:11" x14ac:dyDescent="0.2">
      <c r="A2479" s="163">
        <v>2464</v>
      </c>
      <c r="B2479" s="7"/>
      <c r="C2479" s="7"/>
      <c r="D2479" s="120"/>
      <c r="E2479" s="7"/>
      <c r="F2479" s="7"/>
      <c r="G2479" s="219"/>
      <c r="H2479" s="7"/>
      <c r="I2479" s="7"/>
      <c r="J2479" s="9"/>
      <c r="K2479" s="843"/>
    </row>
    <row r="2480" spans="1:11" x14ac:dyDescent="0.2">
      <c r="A2480" s="163">
        <v>2465</v>
      </c>
      <c r="B2480" s="7"/>
      <c r="C2480" s="7"/>
      <c r="D2480" s="120"/>
      <c r="E2480" s="7"/>
      <c r="F2480" s="7"/>
      <c r="G2480" s="219"/>
      <c r="H2480" s="7"/>
      <c r="I2480" s="7"/>
      <c r="J2480" s="9"/>
      <c r="K2480" s="843"/>
    </row>
    <row r="2481" spans="1:11" x14ac:dyDescent="0.2">
      <c r="A2481" s="163">
        <v>2466</v>
      </c>
      <c r="B2481" s="7"/>
      <c r="C2481" s="7"/>
      <c r="D2481" s="120"/>
      <c r="E2481" s="7"/>
      <c r="F2481" s="7"/>
      <c r="G2481" s="219"/>
      <c r="H2481" s="7"/>
      <c r="I2481" s="7"/>
      <c r="J2481" s="9"/>
      <c r="K2481" s="843"/>
    </row>
    <row r="2482" spans="1:11" x14ac:dyDescent="0.2">
      <c r="A2482" s="163">
        <v>2467</v>
      </c>
      <c r="B2482" s="7"/>
      <c r="C2482" s="7"/>
      <c r="D2482" s="120"/>
      <c r="E2482" s="7"/>
      <c r="F2482" s="7"/>
      <c r="G2482" s="219"/>
      <c r="H2482" s="7"/>
      <c r="I2482" s="7"/>
      <c r="J2482" s="9"/>
      <c r="K2482" s="843"/>
    </row>
    <row r="2483" spans="1:11" x14ac:dyDescent="0.2">
      <c r="A2483" s="163">
        <v>2468</v>
      </c>
      <c r="B2483" s="7"/>
      <c r="C2483" s="7"/>
      <c r="D2483" s="120"/>
      <c r="E2483" s="7"/>
      <c r="F2483" s="7"/>
      <c r="G2483" s="219"/>
      <c r="H2483" s="7"/>
      <c r="I2483" s="7"/>
      <c r="J2483" s="9"/>
      <c r="K2483" s="843"/>
    </row>
    <row r="2484" spans="1:11" x14ac:dyDescent="0.2">
      <c r="A2484" s="163">
        <v>2469</v>
      </c>
      <c r="B2484" s="7"/>
      <c r="C2484" s="7"/>
      <c r="D2484" s="120"/>
      <c r="E2484" s="7"/>
      <c r="F2484" s="7"/>
      <c r="G2484" s="219"/>
      <c r="H2484" s="7"/>
      <c r="I2484" s="7"/>
      <c r="J2484" s="9"/>
      <c r="K2484" s="843"/>
    </row>
    <row r="2485" spans="1:11" x14ac:dyDescent="0.2">
      <c r="A2485" s="163">
        <v>2470</v>
      </c>
      <c r="B2485" s="7"/>
      <c r="C2485" s="7"/>
      <c r="D2485" s="120"/>
      <c r="E2485" s="7"/>
      <c r="F2485" s="7"/>
      <c r="G2485" s="219"/>
      <c r="H2485" s="7"/>
      <c r="I2485" s="7"/>
      <c r="J2485" s="9"/>
      <c r="K2485" s="843"/>
    </row>
    <row r="2486" spans="1:11" x14ac:dyDescent="0.2">
      <c r="A2486" s="163">
        <v>2471</v>
      </c>
      <c r="B2486" s="7"/>
      <c r="C2486" s="7"/>
      <c r="D2486" s="120"/>
      <c r="E2486" s="7"/>
      <c r="F2486" s="7"/>
      <c r="G2486" s="219"/>
      <c r="H2486" s="7"/>
      <c r="I2486" s="7"/>
      <c r="J2486" s="9"/>
      <c r="K2486" s="843"/>
    </row>
    <row r="2487" spans="1:11" x14ac:dyDescent="0.2">
      <c r="A2487" s="163">
        <v>2472</v>
      </c>
      <c r="B2487" s="7"/>
      <c r="C2487" s="7"/>
      <c r="D2487" s="120"/>
      <c r="E2487" s="7"/>
      <c r="F2487" s="7"/>
      <c r="G2487" s="219"/>
      <c r="H2487" s="7"/>
      <c r="I2487" s="7"/>
      <c r="J2487" s="9"/>
      <c r="K2487" s="843"/>
    </row>
    <row r="2488" spans="1:11" x14ac:dyDescent="0.2">
      <c r="A2488" s="163">
        <v>2473</v>
      </c>
      <c r="B2488" s="7"/>
      <c r="C2488" s="7"/>
      <c r="D2488" s="120"/>
      <c r="E2488" s="7"/>
      <c r="F2488" s="7"/>
      <c r="G2488" s="219"/>
      <c r="H2488" s="7"/>
      <c r="I2488" s="7"/>
      <c r="J2488" s="9"/>
      <c r="K2488" s="843"/>
    </row>
    <row r="2489" spans="1:11" x14ac:dyDescent="0.2">
      <c r="A2489" s="163">
        <v>2474</v>
      </c>
      <c r="B2489" s="7"/>
      <c r="C2489" s="7"/>
      <c r="D2489" s="120"/>
      <c r="E2489" s="7"/>
      <c r="F2489" s="7"/>
      <c r="G2489" s="219"/>
      <c r="H2489" s="7"/>
      <c r="I2489" s="7"/>
      <c r="J2489" s="9"/>
      <c r="K2489" s="843"/>
    </row>
    <row r="2490" spans="1:11" x14ac:dyDescent="0.2">
      <c r="A2490" s="163">
        <v>2475</v>
      </c>
      <c r="B2490" s="7"/>
      <c r="C2490" s="7"/>
      <c r="D2490" s="120"/>
      <c r="E2490" s="7"/>
      <c r="F2490" s="7"/>
      <c r="G2490" s="219"/>
      <c r="H2490" s="7"/>
      <c r="I2490" s="7"/>
      <c r="J2490" s="9"/>
      <c r="K2490" s="843"/>
    </row>
    <row r="2491" spans="1:11" x14ac:dyDescent="0.2">
      <c r="A2491" s="163">
        <v>2476</v>
      </c>
      <c r="B2491" s="7"/>
      <c r="C2491" s="7"/>
      <c r="D2491" s="120"/>
      <c r="E2491" s="7"/>
      <c r="F2491" s="7"/>
      <c r="G2491" s="219"/>
      <c r="H2491" s="7"/>
      <c r="I2491" s="7"/>
      <c r="J2491" s="9"/>
      <c r="K2491" s="843"/>
    </row>
    <row r="2492" spans="1:11" x14ac:dyDescent="0.2">
      <c r="A2492" s="163">
        <v>2477</v>
      </c>
      <c r="B2492" s="7"/>
      <c r="C2492" s="7"/>
      <c r="D2492" s="120"/>
      <c r="E2492" s="7"/>
      <c r="F2492" s="7"/>
      <c r="G2492" s="219"/>
      <c r="H2492" s="7"/>
      <c r="I2492" s="7"/>
      <c r="J2492" s="9"/>
      <c r="K2492" s="843"/>
    </row>
    <row r="2493" spans="1:11" x14ac:dyDescent="0.2">
      <c r="A2493" s="163">
        <v>2478</v>
      </c>
      <c r="B2493" s="7"/>
      <c r="C2493" s="7"/>
      <c r="D2493" s="120"/>
      <c r="E2493" s="7"/>
      <c r="F2493" s="7"/>
      <c r="G2493" s="219"/>
      <c r="H2493" s="7"/>
      <c r="I2493" s="7"/>
      <c r="J2493" s="9"/>
      <c r="K2493" s="843"/>
    </row>
    <row r="2494" spans="1:11" x14ac:dyDescent="0.2">
      <c r="A2494" s="163">
        <v>2479</v>
      </c>
      <c r="B2494" s="7"/>
      <c r="C2494" s="7"/>
      <c r="D2494" s="120"/>
      <c r="E2494" s="7"/>
      <c r="F2494" s="7"/>
      <c r="G2494" s="219"/>
      <c r="H2494" s="7"/>
      <c r="I2494" s="7"/>
      <c r="J2494" s="9"/>
      <c r="K2494" s="843"/>
    </row>
    <row r="2495" spans="1:11" x14ac:dyDescent="0.2">
      <c r="A2495" s="163">
        <v>2480</v>
      </c>
      <c r="B2495" s="7"/>
      <c r="C2495" s="7"/>
      <c r="D2495" s="120"/>
      <c r="E2495" s="7"/>
      <c r="F2495" s="7"/>
      <c r="G2495" s="219"/>
      <c r="H2495" s="7"/>
      <c r="I2495" s="7"/>
      <c r="J2495" s="9"/>
      <c r="K2495" s="843"/>
    </row>
    <row r="2496" spans="1:11" x14ac:dyDescent="0.2">
      <c r="A2496" s="163">
        <v>2481</v>
      </c>
      <c r="B2496" s="7"/>
      <c r="C2496" s="7"/>
      <c r="D2496" s="120"/>
      <c r="E2496" s="7"/>
      <c r="F2496" s="7"/>
      <c r="G2496" s="219"/>
      <c r="H2496" s="7"/>
      <c r="I2496" s="7"/>
      <c r="J2496" s="9"/>
      <c r="K2496" s="843"/>
    </row>
    <row r="2497" spans="1:11" x14ac:dyDescent="0.2">
      <c r="A2497" s="163">
        <v>2482</v>
      </c>
      <c r="B2497" s="7"/>
      <c r="C2497" s="7"/>
      <c r="D2497" s="120"/>
      <c r="E2497" s="7"/>
      <c r="F2497" s="7"/>
      <c r="G2497" s="219"/>
      <c r="H2497" s="7"/>
      <c r="I2497" s="7"/>
      <c r="J2497" s="9"/>
      <c r="K2497" s="843"/>
    </row>
    <row r="2498" spans="1:11" x14ac:dyDescent="0.2">
      <c r="A2498" s="163">
        <v>2483</v>
      </c>
      <c r="B2498" s="7"/>
      <c r="C2498" s="7"/>
      <c r="D2498" s="120"/>
      <c r="E2498" s="7"/>
      <c r="F2498" s="7"/>
      <c r="G2498" s="219"/>
      <c r="H2498" s="7"/>
      <c r="I2498" s="7"/>
      <c r="J2498" s="9"/>
      <c r="K2498" s="843"/>
    </row>
    <row r="2499" spans="1:11" x14ac:dyDescent="0.2">
      <c r="A2499" s="163">
        <v>2484</v>
      </c>
      <c r="B2499" s="7"/>
      <c r="C2499" s="7"/>
      <c r="D2499" s="120"/>
      <c r="E2499" s="7"/>
      <c r="F2499" s="7"/>
      <c r="G2499" s="219"/>
      <c r="H2499" s="7"/>
      <c r="I2499" s="7"/>
      <c r="J2499" s="9"/>
      <c r="K2499" s="843"/>
    </row>
    <row r="2500" spans="1:11" x14ac:dyDescent="0.2">
      <c r="A2500" s="163">
        <v>2485</v>
      </c>
      <c r="B2500" s="7"/>
      <c r="C2500" s="7"/>
      <c r="D2500" s="120"/>
      <c r="E2500" s="7"/>
      <c r="F2500" s="7"/>
      <c r="G2500" s="219"/>
      <c r="H2500" s="7"/>
      <c r="I2500" s="7"/>
      <c r="J2500" s="9"/>
      <c r="K2500" s="843"/>
    </row>
    <row r="2501" spans="1:11" x14ac:dyDescent="0.2">
      <c r="A2501" s="163">
        <v>2486</v>
      </c>
      <c r="B2501" s="7"/>
      <c r="C2501" s="7"/>
      <c r="D2501" s="120"/>
      <c r="E2501" s="7"/>
      <c r="F2501" s="7"/>
      <c r="G2501" s="219"/>
      <c r="H2501" s="7"/>
      <c r="I2501" s="7"/>
      <c r="J2501" s="9"/>
      <c r="K2501" s="843"/>
    </row>
    <row r="2502" spans="1:11" x14ac:dyDescent="0.2">
      <c r="A2502" s="163">
        <v>2487</v>
      </c>
      <c r="B2502" s="7"/>
      <c r="C2502" s="7"/>
      <c r="D2502" s="120"/>
      <c r="E2502" s="7"/>
      <c r="F2502" s="7"/>
      <c r="G2502" s="219"/>
      <c r="H2502" s="7"/>
      <c r="I2502" s="7"/>
      <c r="J2502" s="9"/>
      <c r="K2502" s="843"/>
    </row>
    <row r="2503" spans="1:11" x14ac:dyDescent="0.2">
      <c r="A2503" s="163">
        <v>2488</v>
      </c>
      <c r="B2503" s="7"/>
      <c r="C2503" s="7"/>
      <c r="D2503" s="120"/>
      <c r="E2503" s="7"/>
      <c r="F2503" s="7"/>
      <c r="G2503" s="219"/>
      <c r="H2503" s="7"/>
      <c r="I2503" s="7"/>
      <c r="J2503" s="9"/>
      <c r="K2503" s="843"/>
    </row>
    <row r="2504" spans="1:11" x14ac:dyDescent="0.2">
      <c r="A2504" s="163">
        <v>2489</v>
      </c>
      <c r="B2504" s="7"/>
      <c r="C2504" s="7"/>
      <c r="D2504" s="120"/>
      <c r="E2504" s="7"/>
      <c r="F2504" s="7"/>
      <c r="G2504" s="219"/>
      <c r="H2504" s="7"/>
      <c r="I2504" s="7"/>
      <c r="J2504" s="9"/>
      <c r="K2504" s="843"/>
    </row>
    <row r="2505" spans="1:11" x14ac:dyDescent="0.2">
      <c r="A2505" s="163">
        <v>2490</v>
      </c>
      <c r="B2505" s="7"/>
      <c r="C2505" s="7"/>
      <c r="D2505" s="120"/>
      <c r="E2505" s="7"/>
      <c r="F2505" s="7"/>
      <c r="G2505" s="219"/>
      <c r="H2505" s="7"/>
      <c r="I2505" s="7"/>
      <c r="J2505" s="9"/>
      <c r="K2505" s="843"/>
    </row>
    <row r="2506" spans="1:11" x14ac:dyDescent="0.2">
      <c r="A2506" s="163">
        <v>2491</v>
      </c>
      <c r="B2506" s="7"/>
      <c r="C2506" s="7"/>
      <c r="D2506" s="120"/>
      <c r="E2506" s="7"/>
      <c r="F2506" s="7"/>
      <c r="G2506" s="219"/>
      <c r="H2506" s="7"/>
      <c r="I2506" s="7"/>
      <c r="J2506" s="9"/>
      <c r="K2506" s="843"/>
    </row>
    <row r="2507" spans="1:11" x14ac:dyDescent="0.2">
      <c r="A2507" s="163">
        <v>2492</v>
      </c>
      <c r="B2507" s="7"/>
      <c r="C2507" s="7"/>
      <c r="D2507" s="120"/>
      <c r="E2507" s="7"/>
      <c r="F2507" s="7"/>
      <c r="G2507" s="219"/>
      <c r="H2507" s="7"/>
      <c r="I2507" s="7"/>
      <c r="J2507" s="9"/>
      <c r="K2507" s="843"/>
    </row>
    <row r="2508" spans="1:11" x14ac:dyDescent="0.2">
      <c r="A2508" s="163">
        <v>2493</v>
      </c>
      <c r="B2508" s="7"/>
      <c r="C2508" s="7"/>
      <c r="D2508" s="120"/>
      <c r="E2508" s="7"/>
      <c r="F2508" s="7"/>
      <c r="G2508" s="219"/>
      <c r="H2508" s="7"/>
      <c r="I2508" s="7"/>
      <c r="J2508" s="9"/>
      <c r="K2508" s="843"/>
    </row>
    <row r="2509" spans="1:11" x14ac:dyDescent="0.2">
      <c r="A2509" s="163">
        <v>2494</v>
      </c>
      <c r="B2509" s="7"/>
      <c r="C2509" s="7"/>
      <c r="D2509" s="120"/>
      <c r="E2509" s="7"/>
      <c r="F2509" s="7"/>
      <c r="G2509" s="219"/>
      <c r="H2509" s="7"/>
      <c r="I2509" s="7"/>
      <c r="J2509" s="9"/>
      <c r="K2509" s="843"/>
    </row>
    <row r="2510" spans="1:11" x14ac:dyDescent="0.2">
      <c r="A2510" s="163">
        <v>2495</v>
      </c>
      <c r="B2510" s="7"/>
      <c r="C2510" s="7"/>
      <c r="D2510" s="120"/>
      <c r="E2510" s="7"/>
      <c r="F2510" s="7"/>
      <c r="G2510" s="219"/>
      <c r="H2510" s="7"/>
      <c r="I2510" s="7"/>
      <c r="J2510" s="9"/>
      <c r="K2510" s="843"/>
    </row>
    <row r="2511" spans="1:11" x14ac:dyDescent="0.2">
      <c r="A2511" s="163">
        <v>2496</v>
      </c>
      <c r="B2511" s="7"/>
      <c r="C2511" s="7"/>
      <c r="D2511" s="120"/>
      <c r="E2511" s="7"/>
      <c r="F2511" s="7"/>
      <c r="G2511" s="219"/>
      <c r="H2511" s="7"/>
      <c r="I2511" s="7"/>
      <c r="J2511" s="9"/>
      <c r="K2511" s="843"/>
    </row>
    <row r="2512" spans="1:11" x14ac:dyDescent="0.2">
      <c r="A2512" s="163">
        <v>2497</v>
      </c>
      <c r="B2512" s="7"/>
      <c r="C2512" s="7"/>
      <c r="D2512" s="120"/>
      <c r="E2512" s="7"/>
      <c r="F2512" s="7"/>
      <c r="G2512" s="219"/>
      <c r="H2512" s="7"/>
      <c r="I2512" s="7"/>
      <c r="J2512" s="9"/>
      <c r="K2512" s="843"/>
    </row>
    <row r="2513" spans="1:11" x14ac:dyDescent="0.2">
      <c r="A2513" s="163">
        <v>2498</v>
      </c>
      <c r="B2513" s="7"/>
      <c r="C2513" s="7"/>
      <c r="D2513" s="120"/>
      <c r="E2513" s="7"/>
      <c r="F2513" s="7"/>
      <c r="G2513" s="219"/>
      <c r="H2513" s="7"/>
      <c r="I2513" s="7"/>
      <c r="J2513" s="9"/>
      <c r="K2513" s="843"/>
    </row>
    <row r="2514" spans="1:11" x14ac:dyDescent="0.2">
      <c r="A2514" s="163">
        <v>2499</v>
      </c>
      <c r="B2514" s="7"/>
      <c r="C2514" s="7"/>
      <c r="D2514" s="120"/>
      <c r="E2514" s="7"/>
      <c r="F2514" s="7"/>
      <c r="G2514" s="219"/>
      <c r="H2514" s="7"/>
      <c r="I2514" s="7"/>
      <c r="J2514" s="9"/>
      <c r="K2514" s="843"/>
    </row>
    <row r="2515" spans="1:11" x14ac:dyDescent="0.2">
      <c r="A2515" s="163">
        <v>2500</v>
      </c>
      <c r="B2515" s="7"/>
      <c r="C2515" s="7"/>
      <c r="D2515" s="120"/>
      <c r="E2515" s="7"/>
      <c r="F2515" s="7"/>
      <c r="G2515" s="219"/>
      <c r="H2515" s="7"/>
      <c r="I2515" s="7"/>
      <c r="J2515" s="9"/>
      <c r="K2515" s="843"/>
    </row>
    <row r="2516" spans="1:11" x14ac:dyDescent="0.2">
      <c r="A2516" s="163">
        <v>2501</v>
      </c>
      <c r="B2516" s="7"/>
      <c r="C2516" s="7"/>
      <c r="D2516" s="120"/>
      <c r="E2516" s="7"/>
      <c r="F2516" s="7"/>
      <c r="G2516" s="219"/>
      <c r="H2516" s="7"/>
      <c r="I2516" s="7"/>
      <c r="J2516" s="9"/>
      <c r="K2516" s="843"/>
    </row>
    <row r="2517" spans="1:11" x14ac:dyDescent="0.2">
      <c r="A2517" s="163">
        <v>2502</v>
      </c>
      <c r="B2517" s="7"/>
      <c r="C2517" s="7"/>
      <c r="D2517" s="120"/>
      <c r="E2517" s="7"/>
      <c r="F2517" s="7"/>
      <c r="G2517" s="219"/>
      <c r="H2517" s="7"/>
      <c r="I2517" s="7"/>
      <c r="J2517" s="9"/>
      <c r="K2517" s="843"/>
    </row>
    <row r="2518" spans="1:11" x14ac:dyDescent="0.2">
      <c r="A2518" s="163">
        <v>2503</v>
      </c>
      <c r="B2518" s="7"/>
      <c r="C2518" s="7"/>
      <c r="D2518" s="120"/>
      <c r="E2518" s="7"/>
      <c r="F2518" s="7"/>
      <c r="G2518" s="219"/>
      <c r="H2518" s="7"/>
      <c r="I2518" s="7"/>
      <c r="J2518" s="9"/>
      <c r="K2518" s="843"/>
    </row>
    <row r="2519" spans="1:11" x14ac:dyDescent="0.2">
      <c r="A2519" s="163">
        <v>2504</v>
      </c>
      <c r="B2519" s="7"/>
      <c r="C2519" s="7"/>
      <c r="D2519" s="120"/>
      <c r="E2519" s="7"/>
      <c r="F2519" s="7"/>
      <c r="G2519" s="219"/>
      <c r="H2519" s="7"/>
      <c r="I2519" s="7"/>
      <c r="J2519" s="9"/>
      <c r="K2519" s="843"/>
    </row>
    <row r="2520" spans="1:11" x14ac:dyDescent="0.2">
      <c r="A2520" s="163">
        <v>2505</v>
      </c>
      <c r="B2520" s="7"/>
      <c r="C2520" s="7"/>
      <c r="D2520" s="120"/>
      <c r="E2520" s="7"/>
      <c r="F2520" s="7"/>
      <c r="G2520" s="219"/>
      <c r="H2520" s="7"/>
      <c r="I2520" s="7"/>
      <c r="J2520" s="9"/>
      <c r="K2520" s="843"/>
    </row>
    <row r="2521" spans="1:11" x14ac:dyDescent="0.2">
      <c r="A2521" s="163">
        <v>2506</v>
      </c>
      <c r="B2521" s="7"/>
      <c r="C2521" s="7"/>
      <c r="D2521" s="120"/>
      <c r="E2521" s="7"/>
      <c r="F2521" s="7"/>
      <c r="G2521" s="219"/>
      <c r="H2521" s="7"/>
      <c r="I2521" s="7"/>
      <c r="J2521" s="9"/>
      <c r="K2521" s="843"/>
    </row>
    <row r="2522" spans="1:11" x14ac:dyDescent="0.2">
      <c r="A2522" s="163">
        <v>2507</v>
      </c>
      <c r="B2522" s="7"/>
      <c r="C2522" s="7"/>
      <c r="D2522" s="120"/>
      <c r="E2522" s="7"/>
      <c r="F2522" s="7"/>
      <c r="G2522" s="219"/>
      <c r="H2522" s="7"/>
      <c r="I2522" s="7"/>
      <c r="J2522" s="9"/>
      <c r="K2522" s="843"/>
    </row>
    <row r="2523" spans="1:11" x14ac:dyDescent="0.2">
      <c r="A2523" s="163">
        <v>2508</v>
      </c>
      <c r="B2523" s="7"/>
      <c r="C2523" s="7"/>
      <c r="D2523" s="120"/>
      <c r="E2523" s="7"/>
      <c r="F2523" s="7"/>
      <c r="G2523" s="219"/>
      <c r="H2523" s="7"/>
      <c r="I2523" s="7"/>
      <c r="J2523" s="9"/>
      <c r="K2523" s="843"/>
    </row>
    <row r="2524" spans="1:11" x14ac:dyDescent="0.2">
      <c r="A2524" s="163">
        <v>2509</v>
      </c>
      <c r="B2524" s="7"/>
      <c r="C2524" s="7"/>
      <c r="D2524" s="120"/>
      <c r="E2524" s="7"/>
      <c r="F2524" s="7"/>
      <c r="G2524" s="219"/>
      <c r="H2524" s="7"/>
      <c r="I2524" s="7"/>
      <c r="J2524" s="9"/>
      <c r="K2524" s="843"/>
    </row>
    <row r="2525" spans="1:11" x14ac:dyDescent="0.2">
      <c r="A2525" s="163">
        <v>2510</v>
      </c>
      <c r="B2525" s="7"/>
      <c r="C2525" s="7"/>
      <c r="D2525" s="120"/>
      <c r="E2525" s="7"/>
      <c r="F2525" s="7"/>
      <c r="G2525" s="219"/>
      <c r="H2525" s="7"/>
      <c r="I2525" s="7"/>
      <c r="J2525" s="9"/>
      <c r="K2525" s="843"/>
    </row>
    <row r="2526" spans="1:11" x14ac:dyDescent="0.2">
      <c r="A2526" s="163">
        <v>2511</v>
      </c>
      <c r="B2526" s="7"/>
      <c r="C2526" s="7"/>
      <c r="D2526" s="120"/>
      <c r="E2526" s="7"/>
      <c r="F2526" s="7"/>
      <c r="G2526" s="219"/>
      <c r="H2526" s="7"/>
      <c r="I2526" s="7"/>
      <c r="J2526" s="9"/>
      <c r="K2526" s="843"/>
    </row>
    <row r="2527" spans="1:11" x14ac:dyDescent="0.2">
      <c r="A2527" s="163">
        <v>2512</v>
      </c>
      <c r="B2527" s="7"/>
      <c r="C2527" s="7"/>
      <c r="D2527" s="120"/>
      <c r="E2527" s="7"/>
      <c r="F2527" s="7"/>
      <c r="G2527" s="219"/>
      <c r="H2527" s="7"/>
      <c r="I2527" s="7"/>
      <c r="J2527" s="9"/>
      <c r="K2527" s="843"/>
    </row>
    <row r="2528" spans="1:11" x14ac:dyDescent="0.2">
      <c r="A2528" s="163">
        <v>2513</v>
      </c>
      <c r="B2528" s="7"/>
      <c r="C2528" s="7"/>
      <c r="D2528" s="120"/>
      <c r="E2528" s="7"/>
      <c r="F2528" s="7"/>
      <c r="G2528" s="219"/>
      <c r="H2528" s="7"/>
      <c r="I2528" s="7"/>
      <c r="J2528" s="9"/>
      <c r="K2528" s="843"/>
    </row>
    <row r="2529" spans="1:11" x14ac:dyDescent="0.2">
      <c r="A2529" s="163">
        <v>2514</v>
      </c>
      <c r="B2529" s="7"/>
      <c r="C2529" s="7"/>
      <c r="D2529" s="120"/>
      <c r="E2529" s="7"/>
      <c r="F2529" s="7"/>
      <c r="G2529" s="219"/>
      <c r="H2529" s="7"/>
      <c r="I2529" s="7"/>
      <c r="J2529" s="9"/>
      <c r="K2529" s="843"/>
    </row>
    <row r="2530" spans="1:11" x14ac:dyDescent="0.2">
      <c r="A2530" s="163">
        <v>2515</v>
      </c>
      <c r="B2530" s="7"/>
      <c r="C2530" s="7"/>
      <c r="D2530" s="120"/>
      <c r="E2530" s="7"/>
      <c r="F2530" s="7"/>
      <c r="G2530" s="219"/>
      <c r="H2530" s="7"/>
      <c r="I2530" s="7"/>
      <c r="J2530" s="9"/>
      <c r="K2530" s="843"/>
    </row>
    <row r="2531" spans="1:11" x14ac:dyDescent="0.2">
      <c r="A2531" s="163">
        <v>2516</v>
      </c>
      <c r="B2531" s="7"/>
      <c r="C2531" s="7"/>
      <c r="D2531" s="120"/>
      <c r="E2531" s="7"/>
      <c r="F2531" s="7"/>
      <c r="G2531" s="219"/>
      <c r="H2531" s="7"/>
      <c r="I2531" s="7"/>
      <c r="J2531" s="9"/>
      <c r="K2531" s="843"/>
    </row>
    <row r="2532" spans="1:11" x14ac:dyDescent="0.2">
      <c r="A2532" s="163">
        <v>2517</v>
      </c>
      <c r="B2532" s="7"/>
      <c r="C2532" s="7"/>
      <c r="D2532" s="120"/>
      <c r="E2532" s="7"/>
      <c r="F2532" s="7"/>
      <c r="G2532" s="219"/>
      <c r="H2532" s="7"/>
      <c r="I2532" s="7"/>
      <c r="J2532" s="9"/>
      <c r="K2532" s="843"/>
    </row>
    <row r="2533" spans="1:11" x14ac:dyDescent="0.2">
      <c r="A2533" s="163">
        <v>2518</v>
      </c>
      <c r="B2533" s="7"/>
      <c r="C2533" s="7"/>
      <c r="D2533" s="120"/>
      <c r="E2533" s="7"/>
      <c r="F2533" s="7"/>
      <c r="G2533" s="219"/>
      <c r="H2533" s="7"/>
      <c r="I2533" s="7"/>
      <c r="J2533" s="9"/>
      <c r="K2533" s="843"/>
    </row>
    <row r="2534" spans="1:11" x14ac:dyDescent="0.2">
      <c r="A2534" s="163">
        <v>2519</v>
      </c>
      <c r="B2534" s="7"/>
      <c r="C2534" s="7"/>
      <c r="D2534" s="120"/>
      <c r="E2534" s="7"/>
      <c r="F2534" s="7"/>
      <c r="G2534" s="219"/>
      <c r="H2534" s="7"/>
      <c r="I2534" s="7"/>
      <c r="J2534" s="9"/>
      <c r="K2534" s="843"/>
    </row>
    <row r="2535" spans="1:11" x14ac:dyDescent="0.2">
      <c r="A2535" s="163">
        <v>2520</v>
      </c>
      <c r="B2535" s="7"/>
      <c r="C2535" s="7"/>
      <c r="D2535" s="120"/>
      <c r="E2535" s="7"/>
      <c r="F2535" s="7"/>
      <c r="G2535" s="219"/>
      <c r="H2535" s="7"/>
      <c r="I2535" s="7"/>
      <c r="J2535" s="9"/>
      <c r="K2535" s="843"/>
    </row>
    <row r="2536" spans="1:11" x14ac:dyDescent="0.2">
      <c r="A2536" s="163">
        <v>2521</v>
      </c>
      <c r="B2536" s="7"/>
      <c r="C2536" s="7"/>
      <c r="D2536" s="120"/>
      <c r="E2536" s="7"/>
      <c r="F2536" s="7"/>
      <c r="G2536" s="219"/>
      <c r="H2536" s="7"/>
      <c r="I2536" s="7"/>
      <c r="J2536" s="9"/>
      <c r="K2536" s="843"/>
    </row>
    <row r="2537" spans="1:11" x14ac:dyDescent="0.2">
      <c r="A2537" s="163">
        <v>2522</v>
      </c>
      <c r="B2537" s="7"/>
      <c r="C2537" s="7"/>
      <c r="D2537" s="120"/>
      <c r="E2537" s="7"/>
      <c r="F2537" s="7"/>
      <c r="G2537" s="219"/>
      <c r="H2537" s="7"/>
      <c r="I2537" s="7"/>
      <c r="J2537" s="9"/>
      <c r="K2537" s="843"/>
    </row>
    <row r="2538" spans="1:11" x14ac:dyDescent="0.2">
      <c r="A2538" s="163">
        <v>2523</v>
      </c>
      <c r="B2538" s="7"/>
      <c r="C2538" s="7"/>
      <c r="D2538" s="120"/>
      <c r="E2538" s="7"/>
      <c r="F2538" s="7"/>
      <c r="G2538" s="219"/>
      <c r="H2538" s="7"/>
      <c r="I2538" s="7"/>
      <c r="J2538" s="9"/>
      <c r="K2538" s="843"/>
    </row>
    <row r="2539" spans="1:11" x14ac:dyDescent="0.2">
      <c r="A2539" s="163">
        <v>2524</v>
      </c>
      <c r="B2539" s="7"/>
      <c r="C2539" s="7"/>
      <c r="D2539" s="120"/>
      <c r="E2539" s="7"/>
      <c r="F2539" s="7"/>
      <c r="G2539" s="219"/>
      <c r="H2539" s="7"/>
      <c r="I2539" s="7"/>
      <c r="J2539" s="9"/>
      <c r="K2539" s="843"/>
    </row>
    <row r="2540" spans="1:11" x14ac:dyDescent="0.2">
      <c r="A2540" s="163">
        <v>2525</v>
      </c>
      <c r="B2540" s="7"/>
      <c r="C2540" s="7"/>
      <c r="D2540" s="120"/>
      <c r="E2540" s="7"/>
      <c r="F2540" s="7"/>
      <c r="G2540" s="219"/>
      <c r="H2540" s="7"/>
      <c r="I2540" s="7"/>
      <c r="J2540" s="9"/>
      <c r="K2540" s="843"/>
    </row>
    <row r="2541" spans="1:11" x14ac:dyDescent="0.2">
      <c r="A2541" s="163">
        <v>2526</v>
      </c>
      <c r="B2541" s="7"/>
      <c r="C2541" s="7"/>
      <c r="D2541" s="120"/>
      <c r="E2541" s="7"/>
      <c r="F2541" s="7"/>
      <c r="G2541" s="219"/>
      <c r="H2541" s="7"/>
      <c r="I2541" s="7"/>
      <c r="J2541" s="9"/>
      <c r="K2541" s="843"/>
    </row>
    <row r="2542" spans="1:11" x14ac:dyDescent="0.2">
      <c r="A2542" s="163">
        <v>2527</v>
      </c>
      <c r="B2542" s="7"/>
      <c r="C2542" s="7"/>
      <c r="D2542" s="120"/>
      <c r="E2542" s="7"/>
      <c r="F2542" s="7"/>
      <c r="G2542" s="219"/>
      <c r="H2542" s="7"/>
      <c r="I2542" s="7"/>
      <c r="J2542" s="9"/>
      <c r="K2542" s="843"/>
    </row>
    <row r="2543" spans="1:11" x14ac:dyDescent="0.2">
      <c r="A2543" s="163">
        <v>2528</v>
      </c>
      <c r="B2543" s="7"/>
      <c r="C2543" s="7"/>
      <c r="D2543" s="120"/>
      <c r="E2543" s="7"/>
      <c r="F2543" s="7"/>
      <c r="G2543" s="219"/>
      <c r="H2543" s="7"/>
      <c r="I2543" s="7"/>
      <c r="J2543" s="9"/>
      <c r="K2543" s="843"/>
    </row>
    <row r="2544" spans="1:11" x14ac:dyDescent="0.2">
      <c r="A2544" s="163">
        <v>2529</v>
      </c>
      <c r="B2544" s="7"/>
      <c r="C2544" s="7"/>
      <c r="D2544" s="120"/>
      <c r="E2544" s="7"/>
      <c r="F2544" s="7"/>
      <c r="G2544" s="219"/>
      <c r="H2544" s="7"/>
      <c r="I2544" s="7"/>
      <c r="J2544" s="9"/>
      <c r="K2544" s="843"/>
    </row>
    <row r="2545" spans="1:11" x14ac:dyDescent="0.2">
      <c r="A2545" s="163">
        <v>2530</v>
      </c>
      <c r="B2545" s="7"/>
      <c r="C2545" s="7"/>
      <c r="D2545" s="120"/>
      <c r="E2545" s="7"/>
      <c r="F2545" s="7"/>
      <c r="G2545" s="219"/>
      <c r="H2545" s="7"/>
      <c r="I2545" s="7"/>
      <c r="J2545" s="9"/>
      <c r="K2545" s="843"/>
    </row>
    <row r="2546" spans="1:11" x14ac:dyDescent="0.2">
      <c r="A2546" s="163">
        <v>2531</v>
      </c>
      <c r="B2546" s="7"/>
      <c r="C2546" s="7"/>
      <c r="D2546" s="120"/>
      <c r="E2546" s="7"/>
      <c r="F2546" s="7"/>
      <c r="G2546" s="219"/>
      <c r="H2546" s="7"/>
      <c r="I2546" s="7"/>
      <c r="J2546" s="9"/>
      <c r="K2546" s="843"/>
    </row>
    <row r="2547" spans="1:11" x14ac:dyDescent="0.2">
      <c r="A2547" s="163">
        <v>2532</v>
      </c>
      <c r="B2547" s="7"/>
      <c r="C2547" s="7"/>
      <c r="D2547" s="120"/>
      <c r="E2547" s="7"/>
      <c r="F2547" s="7"/>
      <c r="G2547" s="219"/>
      <c r="H2547" s="7"/>
      <c r="I2547" s="7"/>
      <c r="J2547" s="9"/>
      <c r="K2547" s="843"/>
    </row>
    <row r="2548" spans="1:11" x14ac:dyDescent="0.2">
      <c r="A2548" s="163">
        <v>2533</v>
      </c>
      <c r="B2548" s="7"/>
      <c r="C2548" s="7"/>
      <c r="D2548" s="120"/>
      <c r="E2548" s="7"/>
      <c r="F2548" s="7"/>
      <c r="G2548" s="219"/>
      <c r="H2548" s="7"/>
      <c r="I2548" s="7"/>
      <c r="J2548" s="9"/>
      <c r="K2548" s="843"/>
    </row>
    <row r="2549" spans="1:11" x14ac:dyDescent="0.2">
      <c r="A2549" s="163">
        <v>2534</v>
      </c>
      <c r="B2549" s="7"/>
      <c r="C2549" s="7"/>
      <c r="D2549" s="120"/>
      <c r="E2549" s="7"/>
      <c r="F2549" s="7"/>
      <c r="G2549" s="219"/>
      <c r="H2549" s="7"/>
      <c r="I2549" s="7"/>
      <c r="J2549" s="9"/>
      <c r="K2549" s="843"/>
    </row>
    <row r="2550" spans="1:11" x14ac:dyDescent="0.2">
      <c r="A2550" s="163">
        <v>2535</v>
      </c>
      <c r="B2550" s="7"/>
      <c r="C2550" s="7"/>
      <c r="D2550" s="120"/>
      <c r="E2550" s="7"/>
      <c r="F2550" s="7"/>
      <c r="G2550" s="219"/>
      <c r="H2550" s="7"/>
      <c r="I2550" s="7"/>
      <c r="J2550" s="9"/>
      <c r="K2550" s="843"/>
    </row>
    <row r="2551" spans="1:11" x14ac:dyDescent="0.2">
      <c r="A2551" s="163">
        <v>2536</v>
      </c>
      <c r="B2551" s="7"/>
      <c r="C2551" s="7"/>
      <c r="D2551" s="120"/>
      <c r="E2551" s="7"/>
      <c r="F2551" s="7"/>
      <c r="G2551" s="219"/>
      <c r="H2551" s="7"/>
      <c r="I2551" s="7"/>
      <c r="J2551" s="9"/>
      <c r="K2551" s="843"/>
    </row>
    <row r="2552" spans="1:11" x14ac:dyDescent="0.2">
      <c r="A2552" s="163">
        <v>2537</v>
      </c>
      <c r="B2552" s="7"/>
      <c r="C2552" s="7"/>
      <c r="D2552" s="120"/>
      <c r="E2552" s="7"/>
      <c r="F2552" s="7"/>
      <c r="G2552" s="219"/>
      <c r="H2552" s="7"/>
      <c r="I2552" s="7"/>
      <c r="J2552" s="9"/>
      <c r="K2552" s="843"/>
    </row>
    <row r="2553" spans="1:11" x14ac:dyDescent="0.2">
      <c r="A2553" s="163">
        <v>2538</v>
      </c>
      <c r="B2553" s="7"/>
      <c r="C2553" s="7"/>
      <c r="D2553" s="120"/>
      <c r="E2553" s="7"/>
      <c r="F2553" s="7"/>
      <c r="G2553" s="219"/>
      <c r="H2553" s="7"/>
      <c r="I2553" s="7"/>
      <c r="J2553" s="9"/>
      <c r="K2553" s="843"/>
    </row>
    <row r="2554" spans="1:11" x14ac:dyDescent="0.2">
      <c r="A2554" s="163">
        <v>2539</v>
      </c>
      <c r="B2554" s="7"/>
      <c r="C2554" s="7"/>
      <c r="D2554" s="120"/>
      <c r="E2554" s="7"/>
      <c r="F2554" s="7"/>
      <c r="G2554" s="219"/>
      <c r="H2554" s="7"/>
      <c r="I2554" s="7"/>
      <c r="J2554" s="9"/>
      <c r="K2554" s="843"/>
    </row>
    <row r="2555" spans="1:11" x14ac:dyDescent="0.2">
      <c r="A2555" s="163">
        <v>2540</v>
      </c>
      <c r="B2555" s="7"/>
      <c r="C2555" s="7"/>
      <c r="D2555" s="120"/>
      <c r="E2555" s="7"/>
      <c r="F2555" s="7"/>
      <c r="G2555" s="219"/>
      <c r="H2555" s="7"/>
      <c r="I2555" s="7"/>
      <c r="J2555" s="9"/>
      <c r="K2555" s="843"/>
    </row>
    <row r="2556" spans="1:11" x14ac:dyDescent="0.2">
      <c r="A2556" s="163">
        <v>2541</v>
      </c>
      <c r="B2556" s="7"/>
      <c r="C2556" s="7"/>
      <c r="D2556" s="120"/>
      <c r="E2556" s="7"/>
      <c r="F2556" s="7"/>
      <c r="G2556" s="219"/>
      <c r="H2556" s="7"/>
      <c r="I2556" s="7"/>
      <c r="J2556" s="9"/>
      <c r="K2556" s="843"/>
    </row>
    <row r="2557" spans="1:11" x14ac:dyDescent="0.2">
      <c r="A2557" s="163">
        <v>2542</v>
      </c>
      <c r="B2557" s="7"/>
      <c r="C2557" s="7"/>
      <c r="D2557" s="120"/>
      <c r="E2557" s="7"/>
      <c r="F2557" s="7"/>
      <c r="G2557" s="219"/>
      <c r="H2557" s="7"/>
      <c r="I2557" s="7"/>
      <c r="J2557" s="9"/>
      <c r="K2557" s="843"/>
    </row>
    <row r="2558" spans="1:11" x14ac:dyDescent="0.2">
      <c r="A2558" s="163">
        <v>2543</v>
      </c>
      <c r="B2558" s="7"/>
      <c r="C2558" s="7"/>
      <c r="D2558" s="120"/>
      <c r="E2558" s="7"/>
      <c r="F2558" s="7"/>
      <c r="G2558" s="219"/>
      <c r="H2558" s="7"/>
      <c r="I2558" s="7"/>
      <c r="J2558" s="9"/>
      <c r="K2558" s="843"/>
    </row>
    <row r="2559" spans="1:11" x14ac:dyDescent="0.2">
      <c r="A2559" s="163">
        <v>2544</v>
      </c>
      <c r="B2559" s="7"/>
      <c r="C2559" s="7"/>
      <c r="D2559" s="120"/>
      <c r="E2559" s="7"/>
      <c r="F2559" s="7"/>
      <c r="G2559" s="219"/>
      <c r="H2559" s="7"/>
      <c r="I2559" s="7"/>
      <c r="J2559" s="9"/>
      <c r="K2559" s="843"/>
    </row>
    <row r="2560" spans="1:11" x14ac:dyDescent="0.2">
      <c r="A2560" s="163">
        <v>2545</v>
      </c>
      <c r="B2560" s="7"/>
      <c r="C2560" s="7"/>
      <c r="D2560" s="120"/>
      <c r="E2560" s="7"/>
      <c r="F2560" s="7"/>
      <c r="G2560" s="219"/>
      <c r="H2560" s="7"/>
      <c r="I2560" s="7"/>
      <c r="J2560" s="9"/>
      <c r="K2560" s="843"/>
    </row>
    <row r="2561" spans="1:11" x14ac:dyDescent="0.2">
      <c r="A2561" s="163">
        <v>2546</v>
      </c>
      <c r="B2561" s="7"/>
      <c r="C2561" s="7"/>
      <c r="D2561" s="120"/>
      <c r="E2561" s="7"/>
      <c r="F2561" s="7"/>
      <c r="G2561" s="219"/>
      <c r="H2561" s="7"/>
      <c r="I2561" s="7"/>
      <c r="J2561" s="9"/>
      <c r="K2561" s="843"/>
    </row>
    <row r="2562" spans="1:11" x14ac:dyDescent="0.2">
      <c r="A2562" s="163">
        <v>2547</v>
      </c>
      <c r="B2562" s="7"/>
      <c r="C2562" s="7"/>
      <c r="D2562" s="120"/>
      <c r="E2562" s="7"/>
      <c r="F2562" s="7"/>
      <c r="G2562" s="219"/>
      <c r="H2562" s="7"/>
      <c r="I2562" s="7"/>
      <c r="J2562" s="9"/>
      <c r="K2562" s="843"/>
    </row>
    <row r="2563" spans="1:11" x14ac:dyDescent="0.2">
      <c r="A2563" s="163">
        <v>2548</v>
      </c>
      <c r="B2563" s="7"/>
      <c r="C2563" s="7"/>
      <c r="D2563" s="120"/>
      <c r="E2563" s="7"/>
      <c r="F2563" s="7"/>
      <c r="G2563" s="219"/>
      <c r="H2563" s="7"/>
      <c r="I2563" s="7"/>
      <c r="J2563" s="9"/>
      <c r="K2563" s="843"/>
    </row>
    <row r="2564" spans="1:11" x14ac:dyDescent="0.2">
      <c r="A2564" s="163">
        <v>2549</v>
      </c>
      <c r="B2564" s="7"/>
      <c r="C2564" s="7"/>
      <c r="D2564" s="120"/>
      <c r="E2564" s="7"/>
      <c r="F2564" s="7"/>
      <c r="G2564" s="219"/>
      <c r="H2564" s="7"/>
      <c r="I2564" s="7"/>
      <c r="J2564" s="9"/>
      <c r="K2564" s="843"/>
    </row>
    <row r="2565" spans="1:11" x14ac:dyDescent="0.2">
      <c r="A2565" s="163">
        <v>2550</v>
      </c>
      <c r="B2565" s="7"/>
      <c r="C2565" s="7"/>
      <c r="D2565" s="120"/>
      <c r="E2565" s="7"/>
      <c r="F2565" s="7"/>
      <c r="G2565" s="219"/>
      <c r="H2565" s="7"/>
      <c r="I2565" s="7"/>
      <c r="J2565" s="9"/>
      <c r="K2565" s="843"/>
    </row>
    <row r="2566" spans="1:11" x14ac:dyDescent="0.2">
      <c r="A2566" s="163">
        <v>2551</v>
      </c>
      <c r="B2566" s="7"/>
      <c r="C2566" s="7"/>
      <c r="D2566" s="120"/>
      <c r="E2566" s="7"/>
      <c r="F2566" s="7"/>
      <c r="G2566" s="219"/>
      <c r="H2566" s="7"/>
      <c r="I2566" s="7"/>
      <c r="J2566" s="9"/>
      <c r="K2566" s="843"/>
    </row>
    <row r="2567" spans="1:11" x14ac:dyDescent="0.2">
      <c r="A2567" s="163">
        <v>2552</v>
      </c>
      <c r="B2567" s="7"/>
      <c r="C2567" s="7"/>
      <c r="D2567" s="120"/>
      <c r="E2567" s="7"/>
      <c r="F2567" s="7"/>
      <c r="G2567" s="219"/>
      <c r="H2567" s="7"/>
      <c r="I2567" s="7"/>
      <c r="J2567" s="9"/>
      <c r="K2567" s="843"/>
    </row>
    <row r="2568" spans="1:11" x14ac:dyDescent="0.2">
      <c r="A2568" s="163">
        <v>2553</v>
      </c>
      <c r="B2568" s="7"/>
      <c r="C2568" s="7"/>
      <c r="D2568" s="120"/>
      <c r="E2568" s="7"/>
      <c r="F2568" s="7"/>
      <c r="G2568" s="219"/>
      <c r="H2568" s="7"/>
      <c r="I2568" s="7"/>
      <c r="J2568" s="9"/>
      <c r="K2568" s="843"/>
    </row>
    <row r="2569" spans="1:11" x14ac:dyDescent="0.2">
      <c r="A2569" s="163">
        <v>2554</v>
      </c>
      <c r="B2569" s="7"/>
      <c r="C2569" s="7"/>
      <c r="D2569" s="120"/>
      <c r="E2569" s="7"/>
      <c r="F2569" s="7"/>
      <c r="G2569" s="219"/>
      <c r="H2569" s="7"/>
      <c r="I2569" s="7"/>
      <c r="J2569" s="9"/>
      <c r="K2569" s="843"/>
    </row>
    <row r="2570" spans="1:11" x14ac:dyDescent="0.2">
      <c r="A2570" s="163">
        <v>2555</v>
      </c>
      <c r="B2570" s="7"/>
      <c r="C2570" s="7"/>
      <c r="D2570" s="120"/>
      <c r="E2570" s="7"/>
      <c r="F2570" s="7"/>
      <c r="G2570" s="219"/>
      <c r="H2570" s="7"/>
      <c r="I2570" s="7"/>
      <c r="J2570" s="9"/>
      <c r="K2570" s="843"/>
    </row>
    <row r="2571" spans="1:11" x14ac:dyDescent="0.2">
      <c r="A2571" s="163">
        <v>2556</v>
      </c>
      <c r="B2571" s="7"/>
      <c r="C2571" s="7"/>
      <c r="D2571" s="120"/>
      <c r="E2571" s="7"/>
      <c r="F2571" s="7"/>
      <c r="G2571" s="219"/>
      <c r="H2571" s="7"/>
      <c r="I2571" s="7"/>
      <c r="J2571" s="9"/>
      <c r="K2571" s="843"/>
    </row>
    <row r="2572" spans="1:11" x14ac:dyDescent="0.2">
      <c r="A2572" s="163">
        <v>2557</v>
      </c>
      <c r="B2572" s="7"/>
      <c r="C2572" s="7"/>
      <c r="D2572" s="120"/>
      <c r="E2572" s="7"/>
      <c r="F2572" s="7"/>
      <c r="G2572" s="219"/>
      <c r="H2572" s="7"/>
      <c r="I2572" s="7"/>
      <c r="J2572" s="9"/>
      <c r="K2572" s="843"/>
    </row>
    <row r="2573" spans="1:11" x14ac:dyDescent="0.2">
      <c r="A2573" s="163">
        <v>2558</v>
      </c>
      <c r="B2573" s="7"/>
      <c r="C2573" s="7"/>
      <c r="D2573" s="120"/>
      <c r="E2573" s="7"/>
      <c r="F2573" s="7"/>
      <c r="G2573" s="219"/>
      <c r="H2573" s="7"/>
      <c r="I2573" s="7"/>
      <c r="J2573" s="9"/>
      <c r="K2573" s="843"/>
    </row>
    <row r="2574" spans="1:11" x14ac:dyDescent="0.2">
      <c r="A2574" s="163">
        <v>2559</v>
      </c>
      <c r="B2574" s="7"/>
      <c r="C2574" s="7"/>
      <c r="D2574" s="120"/>
      <c r="E2574" s="7"/>
      <c r="F2574" s="7"/>
      <c r="G2574" s="219"/>
      <c r="H2574" s="7"/>
      <c r="I2574" s="7"/>
      <c r="J2574" s="9"/>
      <c r="K2574" s="843"/>
    </row>
    <row r="2575" spans="1:11" x14ac:dyDescent="0.2">
      <c r="A2575" s="163">
        <v>2560</v>
      </c>
      <c r="B2575" s="7"/>
      <c r="C2575" s="7"/>
      <c r="D2575" s="120"/>
      <c r="E2575" s="7"/>
      <c r="F2575" s="7"/>
      <c r="G2575" s="219"/>
      <c r="H2575" s="7"/>
      <c r="I2575" s="7"/>
      <c r="J2575" s="9"/>
      <c r="K2575" s="843"/>
    </row>
    <row r="2576" spans="1:11" x14ac:dyDescent="0.2">
      <c r="A2576" s="163">
        <v>2561</v>
      </c>
      <c r="B2576" s="7"/>
      <c r="C2576" s="7"/>
      <c r="D2576" s="120"/>
      <c r="E2576" s="7"/>
      <c r="F2576" s="7"/>
      <c r="G2576" s="219"/>
      <c r="H2576" s="7"/>
      <c r="I2576" s="7"/>
      <c r="J2576" s="9"/>
      <c r="K2576" s="843"/>
    </row>
    <row r="2577" spans="1:11" x14ac:dyDescent="0.2">
      <c r="A2577" s="163">
        <v>2562</v>
      </c>
      <c r="B2577" s="7"/>
      <c r="C2577" s="7"/>
      <c r="D2577" s="120"/>
      <c r="E2577" s="7"/>
      <c r="F2577" s="7"/>
      <c r="G2577" s="219"/>
      <c r="H2577" s="7"/>
      <c r="I2577" s="7"/>
      <c r="J2577" s="9"/>
      <c r="K2577" s="843"/>
    </row>
    <row r="2578" spans="1:11" x14ac:dyDescent="0.2">
      <c r="A2578" s="163">
        <v>2563</v>
      </c>
      <c r="B2578" s="7"/>
      <c r="C2578" s="7"/>
      <c r="D2578" s="120"/>
      <c r="E2578" s="7"/>
      <c r="F2578" s="7"/>
      <c r="G2578" s="219"/>
      <c r="H2578" s="7"/>
      <c r="I2578" s="7"/>
      <c r="J2578" s="9"/>
      <c r="K2578" s="843"/>
    </row>
    <row r="2579" spans="1:11" x14ac:dyDescent="0.2">
      <c r="A2579" s="163">
        <v>2564</v>
      </c>
      <c r="B2579" s="7"/>
      <c r="C2579" s="7"/>
      <c r="D2579" s="120"/>
      <c r="E2579" s="7"/>
      <c r="F2579" s="7"/>
      <c r="G2579" s="219"/>
      <c r="H2579" s="7"/>
      <c r="I2579" s="7"/>
      <c r="J2579" s="9"/>
      <c r="K2579" s="843"/>
    </row>
    <row r="2580" spans="1:11" x14ac:dyDescent="0.2">
      <c r="A2580" s="163">
        <v>2565</v>
      </c>
      <c r="B2580" s="7"/>
      <c r="C2580" s="7"/>
      <c r="D2580" s="120"/>
      <c r="E2580" s="7"/>
      <c r="F2580" s="7"/>
      <c r="G2580" s="219"/>
      <c r="H2580" s="7"/>
      <c r="I2580" s="7"/>
      <c r="J2580" s="9"/>
      <c r="K2580" s="843"/>
    </row>
    <row r="2581" spans="1:11" x14ac:dyDescent="0.2">
      <c r="A2581" s="163">
        <v>2566</v>
      </c>
      <c r="B2581" s="7"/>
      <c r="C2581" s="7"/>
      <c r="D2581" s="120"/>
      <c r="E2581" s="7"/>
      <c r="F2581" s="7"/>
      <c r="G2581" s="219"/>
      <c r="H2581" s="7"/>
      <c r="I2581" s="7"/>
      <c r="J2581" s="9"/>
      <c r="K2581" s="843"/>
    </row>
    <row r="2582" spans="1:11" x14ac:dyDescent="0.2">
      <c r="A2582" s="163">
        <v>2567</v>
      </c>
      <c r="B2582" s="7"/>
      <c r="C2582" s="7"/>
      <c r="D2582" s="120"/>
      <c r="E2582" s="7"/>
      <c r="F2582" s="7"/>
      <c r="G2582" s="219"/>
      <c r="H2582" s="7"/>
      <c r="I2582" s="7"/>
      <c r="J2582" s="9"/>
      <c r="K2582" s="843"/>
    </row>
    <row r="2583" spans="1:11" x14ac:dyDescent="0.2">
      <c r="A2583" s="163">
        <v>2568</v>
      </c>
      <c r="B2583" s="7"/>
      <c r="C2583" s="7"/>
      <c r="D2583" s="120"/>
      <c r="E2583" s="7"/>
      <c r="F2583" s="7"/>
      <c r="G2583" s="219"/>
      <c r="H2583" s="7"/>
      <c r="I2583" s="7"/>
      <c r="J2583" s="9"/>
      <c r="K2583" s="843"/>
    </row>
    <row r="2584" spans="1:11" x14ac:dyDescent="0.2">
      <c r="A2584" s="163">
        <v>2569</v>
      </c>
      <c r="B2584" s="7"/>
      <c r="C2584" s="7"/>
      <c r="D2584" s="120"/>
      <c r="E2584" s="7"/>
      <c r="F2584" s="7"/>
      <c r="G2584" s="219"/>
      <c r="H2584" s="7"/>
      <c r="I2584" s="7"/>
      <c r="J2584" s="9"/>
      <c r="K2584" s="843"/>
    </row>
    <row r="2585" spans="1:11" x14ac:dyDescent="0.2">
      <c r="A2585" s="163">
        <v>2570</v>
      </c>
      <c r="B2585" s="7"/>
      <c r="C2585" s="7"/>
      <c r="D2585" s="120"/>
      <c r="E2585" s="7"/>
      <c r="F2585" s="7"/>
      <c r="G2585" s="219"/>
      <c r="H2585" s="7"/>
      <c r="I2585" s="7"/>
      <c r="J2585" s="9"/>
      <c r="K2585" s="843"/>
    </row>
    <row r="2586" spans="1:11" x14ac:dyDescent="0.2">
      <c r="A2586" s="163">
        <v>2571</v>
      </c>
      <c r="B2586" s="7"/>
      <c r="C2586" s="7"/>
      <c r="D2586" s="120"/>
      <c r="E2586" s="7"/>
      <c r="F2586" s="7"/>
      <c r="G2586" s="219"/>
      <c r="H2586" s="7"/>
      <c r="I2586" s="7"/>
      <c r="J2586" s="9"/>
      <c r="K2586" s="843"/>
    </row>
    <row r="2587" spans="1:11" x14ac:dyDescent="0.2">
      <c r="A2587" s="163">
        <v>2572</v>
      </c>
      <c r="B2587" s="7"/>
      <c r="C2587" s="7"/>
      <c r="D2587" s="120"/>
      <c r="E2587" s="7"/>
      <c r="F2587" s="7"/>
      <c r="G2587" s="219"/>
      <c r="H2587" s="7"/>
      <c r="I2587" s="7"/>
      <c r="J2587" s="9"/>
      <c r="K2587" s="843"/>
    </row>
    <row r="2588" spans="1:11" x14ac:dyDescent="0.2">
      <c r="A2588" s="163">
        <v>2573</v>
      </c>
      <c r="B2588" s="7"/>
      <c r="C2588" s="7"/>
      <c r="D2588" s="120"/>
      <c r="E2588" s="7"/>
      <c r="F2588" s="7"/>
      <c r="G2588" s="219"/>
      <c r="H2588" s="7"/>
      <c r="I2588" s="7"/>
      <c r="J2588" s="9"/>
      <c r="K2588" s="843"/>
    </row>
    <row r="2589" spans="1:11" x14ac:dyDescent="0.2">
      <c r="A2589" s="163">
        <v>2574</v>
      </c>
      <c r="B2589" s="7"/>
      <c r="C2589" s="7"/>
      <c r="D2589" s="120"/>
      <c r="E2589" s="7"/>
      <c r="F2589" s="7"/>
      <c r="G2589" s="219"/>
      <c r="H2589" s="7"/>
      <c r="I2589" s="7"/>
      <c r="J2589" s="9"/>
      <c r="K2589" s="843"/>
    </row>
    <row r="2590" spans="1:11" x14ac:dyDescent="0.2">
      <c r="A2590" s="163">
        <v>2575</v>
      </c>
      <c r="B2590" s="7"/>
      <c r="C2590" s="7"/>
      <c r="D2590" s="120"/>
      <c r="E2590" s="7"/>
      <c r="F2590" s="7"/>
      <c r="G2590" s="219"/>
      <c r="H2590" s="7"/>
      <c r="I2590" s="7"/>
      <c r="J2590" s="9"/>
      <c r="K2590" s="843"/>
    </row>
    <row r="2591" spans="1:11" x14ac:dyDescent="0.2">
      <c r="A2591" s="163">
        <v>2576</v>
      </c>
      <c r="B2591" s="7"/>
      <c r="C2591" s="7"/>
      <c r="D2591" s="120"/>
      <c r="E2591" s="7"/>
      <c r="F2591" s="7"/>
      <c r="G2591" s="219"/>
      <c r="H2591" s="7"/>
      <c r="I2591" s="7"/>
      <c r="J2591" s="9"/>
      <c r="K2591" s="843"/>
    </row>
    <row r="2592" spans="1:11" x14ac:dyDescent="0.2">
      <c r="A2592" s="163">
        <v>2577</v>
      </c>
      <c r="B2592" s="7"/>
      <c r="C2592" s="7"/>
      <c r="D2592" s="120"/>
      <c r="E2592" s="7"/>
      <c r="F2592" s="7"/>
      <c r="G2592" s="219"/>
      <c r="H2592" s="7"/>
      <c r="I2592" s="7"/>
      <c r="J2592" s="9"/>
      <c r="K2592" s="843"/>
    </row>
    <row r="2593" spans="1:11" x14ac:dyDescent="0.2">
      <c r="A2593" s="163">
        <v>2578</v>
      </c>
      <c r="B2593" s="7"/>
      <c r="C2593" s="7"/>
      <c r="D2593" s="120"/>
      <c r="E2593" s="7"/>
      <c r="F2593" s="7"/>
      <c r="G2593" s="219"/>
      <c r="H2593" s="7"/>
      <c r="I2593" s="7"/>
      <c r="J2593" s="9"/>
      <c r="K2593" s="843"/>
    </row>
    <row r="2594" spans="1:11" x14ac:dyDescent="0.2">
      <c r="A2594" s="163">
        <v>2579</v>
      </c>
      <c r="B2594" s="7"/>
      <c r="C2594" s="7"/>
      <c r="D2594" s="120"/>
      <c r="E2594" s="7"/>
      <c r="F2594" s="7"/>
      <c r="G2594" s="219"/>
      <c r="H2594" s="7"/>
      <c r="I2594" s="7"/>
      <c r="J2594" s="9"/>
      <c r="K2594" s="843"/>
    </row>
    <row r="2595" spans="1:11" x14ac:dyDescent="0.2">
      <c r="A2595" s="163">
        <v>2580</v>
      </c>
      <c r="B2595" s="7"/>
      <c r="C2595" s="7"/>
      <c r="D2595" s="120"/>
      <c r="E2595" s="7"/>
      <c r="F2595" s="7"/>
      <c r="G2595" s="219"/>
      <c r="H2595" s="7"/>
      <c r="I2595" s="7"/>
      <c r="J2595" s="9"/>
      <c r="K2595" s="843"/>
    </row>
    <row r="2596" spans="1:11" x14ac:dyDescent="0.2">
      <c r="A2596" s="163">
        <v>2581</v>
      </c>
      <c r="B2596" s="7"/>
      <c r="C2596" s="7"/>
      <c r="D2596" s="120"/>
      <c r="E2596" s="7"/>
      <c r="F2596" s="7"/>
      <c r="G2596" s="219"/>
      <c r="H2596" s="7"/>
      <c r="I2596" s="7"/>
      <c r="J2596" s="9"/>
      <c r="K2596" s="843"/>
    </row>
    <row r="2597" spans="1:11" x14ac:dyDescent="0.2">
      <c r="A2597" s="163">
        <v>2582</v>
      </c>
      <c r="B2597" s="7"/>
      <c r="C2597" s="7"/>
      <c r="D2597" s="120"/>
      <c r="E2597" s="7"/>
      <c r="F2597" s="7"/>
      <c r="G2597" s="219"/>
      <c r="H2597" s="7"/>
      <c r="I2597" s="7"/>
      <c r="J2597" s="9"/>
      <c r="K2597" s="843"/>
    </row>
    <row r="2598" spans="1:11" x14ac:dyDescent="0.2">
      <c r="A2598" s="163">
        <v>2583</v>
      </c>
      <c r="B2598" s="7"/>
      <c r="C2598" s="7"/>
      <c r="D2598" s="120"/>
      <c r="E2598" s="7"/>
      <c r="F2598" s="7"/>
      <c r="G2598" s="219"/>
      <c r="H2598" s="7"/>
      <c r="I2598" s="7"/>
      <c r="J2598" s="9"/>
      <c r="K2598" s="843"/>
    </row>
    <row r="2599" spans="1:11" x14ac:dyDescent="0.2">
      <c r="A2599" s="163">
        <v>2584</v>
      </c>
      <c r="B2599" s="7"/>
      <c r="C2599" s="7"/>
      <c r="D2599" s="120"/>
      <c r="E2599" s="7"/>
      <c r="F2599" s="7"/>
      <c r="G2599" s="219"/>
      <c r="H2599" s="7"/>
      <c r="I2599" s="7"/>
      <c r="J2599" s="9"/>
      <c r="K2599" s="843"/>
    </row>
    <row r="2600" spans="1:11" x14ac:dyDescent="0.2">
      <c r="A2600" s="163">
        <v>2585</v>
      </c>
      <c r="B2600" s="7"/>
      <c r="C2600" s="7"/>
      <c r="D2600" s="120"/>
      <c r="E2600" s="7"/>
      <c r="F2600" s="7"/>
      <c r="G2600" s="219"/>
      <c r="H2600" s="7"/>
      <c r="I2600" s="7"/>
      <c r="J2600" s="9"/>
      <c r="K2600" s="843"/>
    </row>
    <row r="2601" spans="1:11" x14ac:dyDescent="0.2">
      <c r="A2601" s="163">
        <v>2586</v>
      </c>
      <c r="B2601" s="7"/>
      <c r="C2601" s="7"/>
      <c r="D2601" s="120"/>
      <c r="E2601" s="7"/>
      <c r="F2601" s="7"/>
      <c r="G2601" s="219"/>
      <c r="H2601" s="7"/>
      <c r="I2601" s="7"/>
      <c r="J2601" s="9"/>
      <c r="K2601" s="843"/>
    </row>
    <row r="2602" spans="1:11" x14ac:dyDescent="0.2">
      <c r="A2602" s="163">
        <v>2587</v>
      </c>
      <c r="B2602" s="7"/>
      <c r="C2602" s="7"/>
      <c r="D2602" s="120"/>
      <c r="E2602" s="7"/>
      <c r="F2602" s="7"/>
      <c r="G2602" s="219"/>
      <c r="H2602" s="7"/>
      <c r="I2602" s="7"/>
      <c r="J2602" s="9"/>
      <c r="K2602" s="843"/>
    </row>
    <row r="2603" spans="1:11" x14ac:dyDescent="0.2">
      <c r="A2603" s="163">
        <v>2588</v>
      </c>
      <c r="B2603" s="7"/>
      <c r="C2603" s="7"/>
      <c r="D2603" s="120"/>
      <c r="E2603" s="7"/>
      <c r="F2603" s="7"/>
      <c r="G2603" s="219"/>
      <c r="H2603" s="7"/>
      <c r="I2603" s="7"/>
      <c r="J2603" s="9"/>
      <c r="K2603" s="843"/>
    </row>
    <row r="2604" spans="1:11" x14ac:dyDescent="0.2">
      <c r="A2604" s="163">
        <v>2589</v>
      </c>
      <c r="B2604" s="7"/>
      <c r="C2604" s="7"/>
      <c r="D2604" s="120"/>
      <c r="E2604" s="7"/>
      <c r="F2604" s="7"/>
      <c r="G2604" s="219"/>
      <c r="H2604" s="7"/>
      <c r="I2604" s="7"/>
      <c r="J2604" s="9"/>
      <c r="K2604" s="843"/>
    </row>
    <row r="2605" spans="1:11" x14ac:dyDescent="0.2">
      <c r="A2605" s="163">
        <v>2590</v>
      </c>
      <c r="B2605" s="7"/>
      <c r="C2605" s="7"/>
      <c r="D2605" s="120"/>
      <c r="E2605" s="7"/>
      <c r="F2605" s="7"/>
      <c r="G2605" s="219"/>
      <c r="H2605" s="7"/>
      <c r="I2605" s="7"/>
      <c r="J2605" s="9"/>
      <c r="K2605" s="843"/>
    </row>
    <row r="2606" spans="1:11" x14ac:dyDescent="0.2">
      <c r="A2606" s="163">
        <v>2591</v>
      </c>
      <c r="B2606" s="7"/>
      <c r="C2606" s="7"/>
      <c r="D2606" s="120"/>
      <c r="E2606" s="7"/>
      <c r="F2606" s="7"/>
      <c r="G2606" s="219"/>
      <c r="H2606" s="7"/>
      <c r="I2606" s="7"/>
      <c r="J2606" s="9"/>
      <c r="K2606" s="843"/>
    </row>
    <row r="2607" spans="1:11" x14ac:dyDescent="0.2">
      <c r="A2607" s="163">
        <v>2592</v>
      </c>
      <c r="B2607" s="7"/>
      <c r="C2607" s="7"/>
      <c r="D2607" s="120"/>
      <c r="E2607" s="7"/>
      <c r="F2607" s="7"/>
      <c r="G2607" s="219"/>
      <c r="H2607" s="7"/>
      <c r="I2607" s="7"/>
      <c r="J2607" s="9"/>
      <c r="K2607" s="843"/>
    </row>
    <row r="2608" spans="1:11" x14ac:dyDescent="0.2">
      <c r="A2608" s="163">
        <v>2593</v>
      </c>
      <c r="B2608" s="7"/>
      <c r="C2608" s="7"/>
      <c r="D2608" s="120"/>
      <c r="E2608" s="7"/>
      <c r="F2608" s="7"/>
      <c r="G2608" s="219"/>
      <c r="H2608" s="7"/>
      <c r="I2608" s="7"/>
      <c r="J2608" s="9"/>
      <c r="K2608" s="843"/>
    </row>
    <row r="2609" spans="1:11" x14ac:dyDescent="0.2">
      <c r="A2609" s="163">
        <v>2594</v>
      </c>
      <c r="B2609" s="7"/>
      <c r="C2609" s="7"/>
      <c r="D2609" s="120"/>
      <c r="E2609" s="7"/>
      <c r="F2609" s="7"/>
      <c r="G2609" s="219"/>
      <c r="H2609" s="7"/>
      <c r="I2609" s="7"/>
      <c r="J2609" s="9"/>
      <c r="K2609" s="843"/>
    </row>
    <row r="2610" spans="1:11" x14ac:dyDescent="0.2">
      <c r="A2610" s="163">
        <v>2595</v>
      </c>
      <c r="B2610" s="7"/>
      <c r="C2610" s="7"/>
      <c r="D2610" s="120"/>
      <c r="E2610" s="7"/>
      <c r="F2610" s="7"/>
      <c r="G2610" s="219"/>
      <c r="H2610" s="7"/>
      <c r="I2610" s="7"/>
      <c r="J2610" s="9"/>
      <c r="K2610" s="843"/>
    </row>
    <row r="2611" spans="1:11" x14ac:dyDescent="0.2">
      <c r="A2611" s="163">
        <v>2596</v>
      </c>
      <c r="B2611" s="7"/>
      <c r="C2611" s="7"/>
      <c r="D2611" s="120"/>
      <c r="E2611" s="7"/>
      <c r="F2611" s="7"/>
      <c r="G2611" s="219"/>
      <c r="H2611" s="7"/>
      <c r="I2611" s="7"/>
      <c r="J2611" s="9"/>
      <c r="K2611" s="843"/>
    </row>
    <row r="2612" spans="1:11" x14ac:dyDescent="0.2">
      <c r="A2612" s="163">
        <v>2597</v>
      </c>
      <c r="B2612" s="7"/>
      <c r="C2612" s="7"/>
      <c r="D2612" s="120"/>
      <c r="E2612" s="7"/>
      <c r="F2612" s="7"/>
      <c r="G2612" s="219"/>
      <c r="H2612" s="7"/>
      <c r="I2612" s="7"/>
      <c r="J2612" s="9"/>
      <c r="K2612" s="843"/>
    </row>
    <row r="2613" spans="1:11" x14ac:dyDescent="0.2">
      <c r="A2613" s="163">
        <v>2598</v>
      </c>
      <c r="B2613" s="7"/>
      <c r="C2613" s="7"/>
      <c r="D2613" s="120"/>
      <c r="E2613" s="7"/>
      <c r="F2613" s="7"/>
      <c r="G2613" s="219"/>
      <c r="H2613" s="7"/>
      <c r="I2613" s="7"/>
      <c r="J2613" s="9"/>
      <c r="K2613" s="843"/>
    </row>
    <row r="2614" spans="1:11" x14ac:dyDescent="0.2">
      <c r="A2614" s="163">
        <v>2599</v>
      </c>
      <c r="B2614" s="7"/>
      <c r="C2614" s="7"/>
      <c r="D2614" s="120"/>
      <c r="E2614" s="7"/>
      <c r="F2614" s="7"/>
      <c r="G2614" s="219"/>
      <c r="H2614" s="7"/>
      <c r="I2614" s="7"/>
      <c r="J2614" s="9"/>
      <c r="K2614" s="843"/>
    </row>
    <row r="2615" spans="1:11" x14ac:dyDescent="0.2">
      <c r="A2615" s="163">
        <v>2600</v>
      </c>
      <c r="B2615" s="7"/>
      <c r="C2615" s="7"/>
      <c r="D2615" s="120"/>
      <c r="E2615" s="7"/>
      <c r="F2615" s="7"/>
      <c r="G2615" s="219"/>
      <c r="H2615" s="7"/>
      <c r="I2615" s="7"/>
      <c r="J2615" s="9"/>
      <c r="K2615" s="843"/>
    </row>
    <row r="2616" spans="1:11" x14ac:dyDescent="0.2">
      <c r="A2616" s="163">
        <v>2601</v>
      </c>
      <c r="B2616" s="7"/>
      <c r="C2616" s="7"/>
      <c r="D2616" s="120"/>
      <c r="E2616" s="7"/>
      <c r="F2616" s="7"/>
      <c r="G2616" s="219"/>
      <c r="H2616" s="7"/>
      <c r="I2616" s="7"/>
      <c r="J2616" s="9"/>
      <c r="K2616" s="843"/>
    </row>
    <row r="2617" spans="1:11" x14ac:dyDescent="0.2">
      <c r="A2617" s="163">
        <v>2602</v>
      </c>
      <c r="B2617" s="7"/>
      <c r="C2617" s="7"/>
      <c r="D2617" s="120"/>
      <c r="E2617" s="7"/>
      <c r="F2617" s="7"/>
      <c r="G2617" s="219"/>
      <c r="H2617" s="7"/>
      <c r="I2617" s="7"/>
      <c r="J2617" s="9"/>
      <c r="K2617" s="843"/>
    </row>
    <row r="2618" spans="1:11" x14ac:dyDescent="0.2">
      <c r="A2618" s="163">
        <v>2603</v>
      </c>
      <c r="B2618" s="7"/>
      <c r="C2618" s="7"/>
      <c r="D2618" s="120"/>
      <c r="E2618" s="7"/>
      <c r="F2618" s="7"/>
      <c r="G2618" s="219"/>
      <c r="H2618" s="7"/>
      <c r="I2618" s="7"/>
      <c r="J2618" s="9"/>
      <c r="K2618" s="843"/>
    </row>
    <row r="2619" spans="1:11" x14ac:dyDescent="0.2">
      <c r="A2619" s="163">
        <v>2604</v>
      </c>
      <c r="B2619" s="7"/>
      <c r="C2619" s="7"/>
      <c r="D2619" s="120"/>
      <c r="E2619" s="7"/>
      <c r="F2619" s="7"/>
      <c r="G2619" s="219"/>
      <c r="H2619" s="7"/>
      <c r="I2619" s="7"/>
      <c r="J2619" s="9"/>
      <c r="K2619" s="843"/>
    </row>
    <row r="2620" spans="1:11" x14ac:dyDescent="0.2">
      <c r="A2620" s="163">
        <v>2605</v>
      </c>
      <c r="B2620" s="7"/>
      <c r="C2620" s="7"/>
      <c r="D2620" s="120"/>
      <c r="E2620" s="7"/>
      <c r="F2620" s="7"/>
      <c r="G2620" s="219"/>
      <c r="H2620" s="7"/>
      <c r="I2620" s="7"/>
      <c r="J2620" s="9"/>
      <c r="K2620" s="843"/>
    </row>
    <row r="2621" spans="1:11" x14ac:dyDescent="0.2">
      <c r="A2621" s="163">
        <v>2606</v>
      </c>
      <c r="B2621" s="7"/>
      <c r="C2621" s="7"/>
      <c r="D2621" s="120"/>
      <c r="E2621" s="7"/>
      <c r="F2621" s="7"/>
      <c r="G2621" s="219"/>
      <c r="H2621" s="7"/>
      <c r="I2621" s="7"/>
      <c r="J2621" s="9"/>
      <c r="K2621" s="843"/>
    </row>
    <row r="2622" spans="1:11" x14ac:dyDescent="0.2">
      <c r="A2622" s="163">
        <v>2607</v>
      </c>
      <c r="B2622" s="7"/>
      <c r="C2622" s="7"/>
      <c r="D2622" s="120"/>
      <c r="E2622" s="7"/>
      <c r="F2622" s="7"/>
      <c r="G2622" s="219"/>
      <c r="H2622" s="7"/>
      <c r="I2622" s="7"/>
      <c r="J2622" s="9"/>
      <c r="K2622" s="843"/>
    </row>
    <row r="2623" spans="1:11" x14ac:dyDescent="0.2">
      <c r="A2623" s="163">
        <v>2608</v>
      </c>
      <c r="B2623" s="7"/>
      <c r="C2623" s="7"/>
      <c r="D2623" s="120"/>
      <c r="E2623" s="7"/>
      <c r="F2623" s="7"/>
      <c r="G2623" s="219"/>
      <c r="H2623" s="7"/>
      <c r="I2623" s="7"/>
      <c r="J2623" s="9"/>
      <c r="K2623" s="843"/>
    </row>
    <row r="2624" spans="1:11" x14ac:dyDescent="0.2">
      <c r="A2624" s="163">
        <v>2609</v>
      </c>
      <c r="B2624" s="7"/>
      <c r="C2624" s="7"/>
      <c r="D2624" s="120"/>
      <c r="E2624" s="7"/>
      <c r="F2624" s="7"/>
      <c r="G2624" s="219"/>
      <c r="H2624" s="7"/>
      <c r="I2624" s="7"/>
      <c r="J2624" s="9"/>
      <c r="K2624" s="843"/>
    </row>
    <row r="2625" spans="1:11" x14ac:dyDescent="0.2">
      <c r="A2625" s="163">
        <v>2610</v>
      </c>
      <c r="B2625" s="7"/>
      <c r="C2625" s="7"/>
      <c r="D2625" s="120"/>
      <c r="E2625" s="7"/>
      <c r="F2625" s="7"/>
      <c r="G2625" s="219"/>
      <c r="H2625" s="7"/>
      <c r="I2625" s="7"/>
      <c r="J2625" s="9"/>
      <c r="K2625" s="843"/>
    </row>
    <row r="2626" spans="1:11" x14ac:dyDescent="0.2">
      <c r="A2626" s="163">
        <v>2611</v>
      </c>
      <c r="B2626" s="7"/>
      <c r="C2626" s="7"/>
      <c r="D2626" s="120"/>
      <c r="E2626" s="7"/>
      <c r="F2626" s="7"/>
      <c r="G2626" s="219"/>
      <c r="H2626" s="7"/>
      <c r="I2626" s="7"/>
      <c r="J2626" s="9"/>
      <c r="K2626" s="843"/>
    </row>
    <row r="2627" spans="1:11" x14ac:dyDescent="0.2">
      <c r="A2627" s="163">
        <v>2612</v>
      </c>
      <c r="B2627" s="7"/>
      <c r="C2627" s="7"/>
      <c r="D2627" s="120"/>
      <c r="E2627" s="7"/>
      <c r="F2627" s="7"/>
      <c r="G2627" s="219"/>
      <c r="H2627" s="7"/>
      <c r="I2627" s="7"/>
      <c r="J2627" s="9"/>
      <c r="K2627" s="843"/>
    </row>
    <row r="2628" spans="1:11" x14ac:dyDescent="0.2">
      <c r="A2628" s="163">
        <v>2613</v>
      </c>
      <c r="B2628" s="7"/>
      <c r="C2628" s="7"/>
      <c r="D2628" s="120"/>
      <c r="E2628" s="7"/>
      <c r="F2628" s="7"/>
      <c r="G2628" s="219"/>
      <c r="H2628" s="7"/>
      <c r="I2628" s="7"/>
      <c r="J2628" s="9"/>
      <c r="K2628" s="843"/>
    </row>
    <row r="2629" spans="1:11" x14ac:dyDescent="0.2">
      <c r="A2629" s="163">
        <v>2614</v>
      </c>
      <c r="B2629" s="7"/>
      <c r="C2629" s="7"/>
      <c r="D2629" s="120"/>
      <c r="E2629" s="7"/>
      <c r="F2629" s="7"/>
      <c r="G2629" s="219"/>
      <c r="H2629" s="7"/>
      <c r="I2629" s="7"/>
      <c r="J2629" s="9"/>
      <c r="K2629" s="843"/>
    </row>
    <row r="2630" spans="1:11" x14ac:dyDescent="0.2">
      <c r="A2630" s="163">
        <v>2615</v>
      </c>
      <c r="B2630" s="7"/>
      <c r="C2630" s="7"/>
      <c r="D2630" s="120"/>
      <c r="E2630" s="7"/>
      <c r="F2630" s="7"/>
      <c r="G2630" s="219"/>
      <c r="H2630" s="7"/>
      <c r="I2630" s="7"/>
      <c r="J2630" s="9"/>
      <c r="K2630" s="843"/>
    </row>
    <row r="2631" spans="1:11" x14ac:dyDescent="0.2">
      <c r="A2631" s="163">
        <v>2616</v>
      </c>
      <c r="B2631" s="7"/>
      <c r="C2631" s="7"/>
      <c r="D2631" s="120"/>
      <c r="E2631" s="7"/>
      <c r="F2631" s="7"/>
      <c r="G2631" s="219"/>
      <c r="H2631" s="7"/>
      <c r="I2631" s="7"/>
      <c r="J2631" s="9"/>
      <c r="K2631" s="843"/>
    </row>
    <row r="2632" spans="1:11" x14ac:dyDescent="0.2">
      <c r="A2632" s="163">
        <v>2617</v>
      </c>
      <c r="B2632" s="7"/>
      <c r="C2632" s="7"/>
      <c r="D2632" s="120"/>
      <c r="E2632" s="7"/>
      <c r="F2632" s="7"/>
      <c r="G2632" s="219"/>
      <c r="H2632" s="7"/>
      <c r="I2632" s="7"/>
      <c r="J2632" s="9"/>
      <c r="K2632" s="843"/>
    </row>
    <row r="2633" spans="1:11" x14ac:dyDescent="0.2">
      <c r="A2633" s="163">
        <v>2618</v>
      </c>
      <c r="B2633" s="7"/>
      <c r="C2633" s="7"/>
      <c r="D2633" s="120"/>
      <c r="E2633" s="7"/>
      <c r="F2633" s="7"/>
      <c r="G2633" s="219"/>
      <c r="H2633" s="7"/>
      <c r="I2633" s="7"/>
      <c r="J2633" s="9"/>
      <c r="K2633" s="843"/>
    </row>
    <row r="2634" spans="1:11" x14ac:dyDescent="0.2">
      <c r="A2634" s="163">
        <v>2619</v>
      </c>
      <c r="B2634" s="7"/>
      <c r="C2634" s="7"/>
      <c r="D2634" s="120"/>
      <c r="E2634" s="7"/>
      <c r="F2634" s="7"/>
      <c r="G2634" s="219"/>
      <c r="H2634" s="7"/>
      <c r="I2634" s="7"/>
      <c r="J2634" s="9"/>
      <c r="K2634" s="843"/>
    </row>
    <row r="2635" spans="1:11" x14ac:dyDescent="0.2">
      <c r="A2635" s="163">
        <v>2620</v>
      </c>
      <c r="B2635" s="7"/>
      <c r="C2635" s="7"/>
      <c r="D2635" s="120"/>
      <c r="E2635" s="7"/>
      <c r="F2635" s="7"/>
      <c r="G2635" s="219"/>
      <c r="H2635" s="7"/>
      <c r="I2635" s="7"/>
      <c r="J2635" s="9"/>
      <c r="K2635" s="843"/>
    </row>
    <row r="2636" spans="1:11" x14ac:dyDescent="0.2">
      <c r="A2636" s="163">
        <v>2621</v>
      </c>
      <c r="B2636" s="7"/>
      <c r="C2636" s="7"/>
      <c r="D2636" s="120"/>
      <c r="E2636" s="7"/>
      <c r="F2636" s="7"/>
      <c r="G2636" s="219"/>
      <c r="H2636" s="7"/>
      <c r="I2636" s="7"/>
      <c r="J2636" s="9"/>
      <c r="K2636" s="843"/>
    </row>
    <row r="2637" spans="1:11" x14ac:dyDescent="0.2">
      <c r="A2637" s="163">
        <v>2622</v>
      </c>
      <c r="B2637" s="7"/>
      <c r="C2637" s="7"/>
      <c r="D2637" s="120"/>
      <c r="E2637" s="7"/>
      <c r="F2637" s="7"/>
      <c r="G2637" s="219"/>
      <c r="H2637" s="7"/>
      <c r="I2637" s="7"/>
      <c r="J2637" s="9"/>
      <c r="K2637" s="843"/>
    </row>
    <row r="2638" spans="1:11" x14ac:dyDescent="0.2">
      <c r="A2638" s="163">
        <v>2623</v>
      </c>
      <c r="B2638" s="7"/>
      <c r="C2638" s="7"/>
      <c r="D2638" s="120"/>
      <c r="E2638" s="7"/>
      <c r="F2638" s="7"/>
      <c r="G2638" s="219"/>
      <c r="H2638" s="7"/>
      <c r="I2638" s="7"/>
      <c r="J2638" s="9"/>
      <c r="K2638" s="843"/>
    </row>
    <row r="2639" spans="1:11" x14ac:dyDescent="0.2">
      <c r="A2639" s="163">
        <v>2624</v>
      </c>
      <c r="B2639" s="7"/>
      <c r="C2639" s="7"/>
      <c r="D2639" s="120"/>
      <c r="E2639" s="7"/>
      <c r="F2639" s="7"/>
      <c r="G2639" s="219"/>
      <c r="H2639" s="7"/>
      <c r="I2639" s="7"/>
      <c r="J2639" s="9"/>
      <c r="K2639" s="843"/>
    </row>
    <row r="2640" spans="1:11" x14ac:dyDescent="0.2">
      <c r="A2640" s="163">
        <v>2625</v>
      </c>
      <c r="B2640" s="7"/>
      <c r="C2640" s="7"/>
      <c r="D2640" s="120"/>
      <c r="E2640" s="7"/>
      <c r="F2640" s="7"/>
      <c r="G2640" s="219"/>
      <c r="H2640" s="7"/>
      <c r="I2640" s="7"/>
      <c r="J2640" s="9"/>
      <c r="K2640" s="843"/>
    </row>
    <row r="2641" spans="1:11" x14ac:dyDescent="0.2">
      <c r="A2641" s="163">
        <v>2626</v>
      </c>
      <c r="B2641" s="7"/>
      <c r="C2641" s="7"/>
      <c r="D2641" s="120"/>
      <c r="E2641" s="7"/>
      <c r="F2641" s="7"/>
      <c r="G2641" s="219"/>
      <c r="H2641" s="7"/>
      <c r="I2641" s="7"/>
      <c r="J2641" s="9"/>
      <c r="K2641" s="843"/>
    </row>
    <row r="2642" spans="1:11" x14ac:dyDescent="0.2">
      <c r="A2642" s="163">
        <v>2627</v>
      </c>
      <c r="B2642" s="7"/>
      <c r="C2642" s="7"/>
      <c r="D2642" s="120"/>
      <c r="E2642" s="7"/>
      <c r="F2642" s="7"/>
      <c r="G2642" s="219"/>
      <c r="H2642" s="7"/>
      <c r="I2642" s="7"/>
      <c r="J2642" s="9"/>
      <c r="K2642" s="843"/>
    </row>
    <row r="2643" spans="1:11" x14ac:dyDescent="0.2">
      <c r="A2643" s="163">
        <v>2628</v>
      </c>
      <c r="B2643" s="7"/>
      <c r="C2643" s="7"/>
      <c r="D2643" s="120"/>
      <c r="E2643" s="7"/>
      <c r="F2643" s="7"/>
      <c r="G2643" s="219"/>
      <c r="H2643" s="7"/>
      <c r="I2643" s="7"/>
      <c r="J2643" s="9"/>
      <c r="K2643" s="843"/>
    </row>
    <row r="2644" spans="1:11" x14ac:dyDescent="0.2">
      <c r="A2644" s="163">
        <v>2629</v>
      </c>
      <c r="B2644" s="7"/>
      <c r="C2644" s="7"/>
      <c r="D2644" s="120"/>
      <c r="E2644" s="7"/>
      <c r="F2644" s="7"/>
      <c r="G2644" s="219"/>
      <c r="H2644" s="7"/>
      <c r="I2644" s="7"/>
      <c r="J2644" s="9"/>
      <c r="K2644" s="843"/>
    </row>
    <row r="2645" spans="1:11" x14ac:dyDescent="0.2">
      <c r="A2645" s="163">
        <v>2630</v>
      </c>
      <c r="B2645" s="7"/>
      <c r="C2645" s="7"/>
      <c r="D2645" s="120"/>
      <c r="E2645" s="7"/>
      <c r="F2645" s="7"/>
      <c r="G2645" s="219"/>
      <c r="H2645" s="7"/>
      <c r="I2645" s="7"/>
      <c r="J2645" s="9"/>
      <c r="K2645" s="843"/>
    </row>
    <row r="2646" spans="1:11" x14ac:dyDescent="0.2">
      <c r="A2646" s="163">
        <v>2631</v>
      </c>
      <c r="B2646" s="7"/>
      <c r="C2646" s="7"/>
      <c r="D2646" s="120"/>
      <c r="E2646" s="7"/>
      <c r="F2646" s="7"/>
      <c r="G2646" s="219"/>
      <c r="H2646" s="7"/>
      <c r="I2646" s="7"/>
      <c r="J2646" s="9"/>
      <c r="K2646" s="843"/>
    </row>
    <row r="2647" spans="1:11" x14ac:dyDescent="0.2">
      <c r="A2647" s="163">
        <v>2632</v>
      </c>
      <c r="B2647" s="7"/>
      <c r="C2647" s="7"/>
      <c r="D2647" s="120"/>
      <c r="E2647" s="7"/>
      <c r="F2647" s="7"/>
      <c r="G2647" s="219"/>
      <c r="H2647" s="7"/>
      <c r="I2647" s="7"/>
      <c r="J2647" s="9"/>
      <c r="K2647" s="843"/>
    </row>
    <row r="2648" spans="1:11" x14ac:dyDescent="0.2">
      <c r="A2648" s="163">
        <v>2633</v>
      </c>
      <c r="B2648" s="7"/>
      <c r="C2648" s="7"/>
      <c r="D2648" s="120"/>
      <c r="E2648" s="7"/>
      <c r="F2648" s="7"/>
      <c r="G2648" s="219"/>
      <c r="H2648" s="7"/>
      <c r="I2648" s="7"/>
      <c r="J2648" s="9"/>
      <c r="K2648" s="843"/>
    </row>
    <row r="2649" spans="1:11" x14ac:dyDescent="0.2">
      <c r="A2649" s="163">
        <v>2634</v>
      </c>
      <c r="B2649" s="7"/>
      <c r="C2649" s="7"/>
      <c r="D2649" s="120"/>
      <c r="E2649" s="7"/>
      <c r="F2649" s="7"/>
      <c r="G2649" s="219"/>
      <c r="H2649" s="7"/>
      <c r="I2649" s="7"/>
      <c r="J2649" s="9"/>
      <c r="K2649" s="843"/>
    </row>
    <row r="2650" spans="1:11" x14ac:dyDescent="0.2">
      <c r="A2650" s="163">
        <v>2635</v>
      </c>
      <c r="B2650" s="7"/>
      <c r="C2650" s="7"/>
      <c r="D2650" s="120"/>
      <c r="E2650" s="7"/>
      <c r="F2650" s="7"/>
      <c r="G2650" s="219"/>
      <c r="H2650" s="7"/>
      <c r="I2650" s="7"/>
      <c r="J2650" s="9"/>
      <c r="K2650" s="843"/>
    </row>
    <row r="2651" spans="1:11" x14ac:dyDescent="0.2">
      <c r="A2651" s="163">
        <v>2636</v>
      </c>
      <c r="B2651" s="7"/>
      <c r="C2651" s="7"/>
      <c r="D2651" s="120"/>
      <c r="E2651" s="7"/>
      <c r="F2651" s="7"/>
      <c r="G2651" s="219"/>
      <c r="H2651" s="7"/>
      <c r="I2651" s="7"/>
      <c r="J2651" s="9"/>
      <c r="K2651" s="843"/>
    </row>
    <row r="2652" spans="1:11" x14ac:dyDescent="0.2">
      <c r="A2652" s="163">
        <v>2637</v>
      </c>
      <c r="B2652" s="7"/>
      <c r="C2652" s="7"/>
      <c r="D2652" s="120"/>
      <c r="E2652" s="7"/>
      <c r="F2652" s="7"/>
      <c r="G2652" s="219"/>
      <c r="H2652" s="7"/>
      <c r="I2652" s="7"/>
      <c r="J2652" s="9"/>
      <c r="K2652" s="843"/>
    </row>
    <row r="2653" spans="1:11" x14ac:dyDescent="0.2">
      <c r="A2653" s="163">
        <v>2638</v>
      </c>
      <c r="B2653" s="7"/>
      <c r="C2653" s="7"/>
      <c r="D2653" s="120"/>
      <c r="E2653" s="7"/>
      <c r="F2653" s="7"/>
      <c r="G2653" s="219"/>
      <c r="H2653" s="7"/>
      <c r="I2653" s="7"/>
      <c r="J2653" s="9"/>
      <c r="K2653" s="843"/>
    </row>
    <row r="2654" spans="1:11" x14ac:dyDescent="0.2">
      <c r="A2654" s="163">
        <v>2639</v>
      </c>
      <c r="B2654" s="7"/>
      <c r="C2654" s="7"/>
      <c r="D2654" s="120"/>
      <c r="E2654" s="7"/>
      <c r="F2654" s="7"/>
      <c r="G2654" s="219"/>
      <c r="H2654" s="7"/>
      <c r="I2654" s="7"/>
      <c r="J2654" s="9"/>
      <c r="K2654" s="843"/>
    </row>
    <row r="2655" spans="1:11" x14ac:dyDescent="0.2">
      <c r="A2655" s="163">
        <v>2640</v>
      </c>
      <c r="B2655" s="7"/>
      <c r="C2655" s="7"/>
      <c r="D2655" s="120"/>
      <c r="E2655" s="7"/>
      <c r="F2655" s="7"/>
      <c r="G2655" s="219"/>
      <c r="H2655" s="7"/>
      <c r="I2655" s="7"/>
      <c r="J2655" s="9"/>
      <c r="K2655" s="843"/>
    </row>
    <row r="2656" spans="1:11" x14ac:dyDescent="0.2">
      <c r="A2656" s="163">
        <v>2641</v>
      </c>
      <c r="B2656" s="7"/>
      <c r="C2656" s="7"/>
      <c r="D2656" s="120"/>
      <c r="E2656" s="7"/>
      <c r="F2656" s="7"/>
      <c r="G2656" s="219"/>
      <c r="H2656" s="7"/>
      <c r="I2656" s="7"/>
      <c r="J2656" s="9"/>
      <c r="K2656" s="843"/>
    </row>
    <row r="2657" spans="1:11" x14ac:dyDescent="0.2">
      <c r="A2657" s="163">
        <v>2642</v>
      </c>
      <c r="B2657" s="7"/>
      <c r="C2657" s="7"/>
      <c r="D2657" s="120"/>
      <c r="E2657" s="7"/>
      <c r="F2657" s="7"/>
      <c r="G2657" s="219"/>
      <c r="H2657" s="7"/>
      <c r="I2657" s="7"/>
      <c r="J2657" s="9"/>
      <c r="K2657" s="843"/>
    </row>
    <row r="2658" spans="1:11" x14ac:dyDescent="0.2">
      <c r="A2658" s="163">
        <v>2643</v>
      </c>
      <c r="B2658" s="7"/>
      <c r="C2658" s="7"/>
      <c r="D2658" s="120"/>
      <c r="E2658" s="7"/>
      <c r="F2658" s="7"/>
      <c r="G2658" s="219"/>
      <c r="H2658" s="7"/>
      <c r="I2658" s="7"/>
      <c r="J2658" s="9"/>
      <c r="K2658" s="843"/>
    </row>
    <row r="2659" spans="1:11" x14ac:dyDescent="0.2">
      <c r="A2659" s="163">
        <v>2644</v>
      </c>
      <c r="B2659" s="7"/>
      <c r="C2659" s="7"/>
      <c r="D2659" s="120"/>
      <c r="E2659" s="7"/>
      <c r="F2659" s="7"/>
      <c r="G2659" s="219"/>
      <c r="H2659" s="7"/>
      <c r="I2659" s="7"/>
      <c r="J2659" s="9"/>
      <c r="K2659" s="843"/>
    </row>
    <row r="2660" spans="1:11" x14ac:dyDescent="0.2">
      <c r="A2660" s="163">
        <v>2645</v>
      </c>
      <c r="B2660" s="7"/>
      <c r="C2660" s="7"/>
      <c r="D2660" s="120"/>
      <c r="E2660" s="7"/>
      <c r="F2660" s="7"/>
      <c r="G2660" s="219"/>
      <c r="H2660" s="7"/>
      <c r="I2660" s="7"/>
      <c r="J2660" s="9"/>
      <c r="K2660" s="843"/>
    </row>
    <row r="2661" spans="1:11" x14ac:dyDescent="0.2">
      <c r="A2661" s="163">
        <v>2646</v>
      </c>
      <c r="B2661" s="7"/>
      <c r="C2661" s="7"/>
      <c r="D2661" s="120"/>
      <c r="E2661" s="7"/>
      <c r="F2661" s="7"/>
      <c r="G2661" s="219"/>
      <c r="H2661" s="7"/>
      <c r="I2661" s="7"/>
      <c r="J2661" s="9"/>
      <c r="K2661" s="843"/>
    </row>
    <row r="2662" spans="1:11" x14ac:dyDescent="0.2">
      <c r="A2662" s="163">
        <v>2647</v>
      </c>
      <c r="B2662" s="7"/>
      <c r="C2662" s="7"/>
      <c r="D2662" s="120"/>
      <c r="E2662" s="7"/>
      <c r="F2662" s="7"/>
      <c r="G2662" s="219"/>
      <c r="H2662" s="7"/>
      <c r="I2662" s="7"/>
      <c r="J2662" s="9"/>
      <c r="K2662" s="843"/>
    </row>
    <row r="2663" spans="1:11" x14ac:dyDescent="0.2">
      <c r="A2663" s="163">
        <v>2648</v>
      </c>
      <c r="B2663" s="7"/>
      <c r="C2663" s="7"/>
      <c r="D2663" s="120"/>
      <c r="E2663" s="7"/>
      <c r="F2663" s="7"/>
      <c r="G2663" s="219"/>
      <c r="H2663" s="7"/>
      <c r="I2663" s="7"/>
      <c r="J2663" s="9"/>
      <c r="K2663" s="843"/>
    </row>
    <row r="2664" spans="1:11" x14ac:dyDescent="0.2">
      <c r="A2664" s="163">
        <v>2649</v>
      </c>
      <c r="B2664" s="7"/>
      <c r="C2664" s="7"/>
      <c r="D2664" s="120"/>
      <c r="E2664" s="7"/>
      <c r="F2664" s="7"/>
      <c r="G2664" s="219"/>
      <c r="H2664" s="7"/>
      <c r="I2664" s="7"/>
      <c r="J2664" s="9"/>
      <c r="K2664" s="843"/>
    </row>
    <row r="2665" spans="1:11" x14ac:dyDescent="0.2">
      <c r="A2665" s="163">
        <v>2650</v>
      </c>
      <c r="B2665" s="7"/>
      <c r="C2665" s="7"/>
      <c r="D2665" s="120"/>
      <c r="E2665" s="7"/>
      <c r="F2665" s="7"/>
      <c r="G2665" s="219"/>
      <c r="H2665" s="7"/>
      <c r="I2665" s="7"/>
      <c r="J2665" s="9"/>
      <c r="K2665" s="843"/>
    </row>
    <row r="2666" spans="1:11" x14ac:dyDescent="0.2">
      <c r="A2666" s="163">
        <v>2651</v>
      </c>
      <c r="B2666" s="7"/>
      <c r="C2666" s="7"/>
      <c r="D2666" s="120"/>
      <c r="E2666" s="7"/>
      <c r="F2666" s="7"/>
      <c r="G2666" s="219"/>
      <c r="H2666" s="7"/>
      <c r="I2666" s="7"/>
      <c r="J2666" s="9"/>
      <c r="K2666" s="843"/>
    </row>
    <row r="2667" spans="1:11" x14ac:dyDescent="0.2">
      <c r="A2667" s="163">
        <v>2652</v>
      </c>
      <c r="B2667" s="7"/>
      <c r="C2667" s="7"/>
      <c r="D2667" s="120"/>
      <c r="E2667" s="7"/>
      <c r="F2667" s="7"/>
      <c r="G2667" s="219"/>
      <c r="H2667" s="7"/>
      <c r="I2667" s="7"/>
      <c r="J2667" s="9"/>
      <c r="K2667" s="843"/>
    </row>
    <row r="2668" spans="1:11" x14ac:dyDescent="0.2">
      <c r="A2668" s="163">
        <v>2653</v>
      </c>
      <c r="B2668" s="7"/>
      <c r="C2668" s="7"/>
      <c r="D2668" s="120"/>
      <c r="E2668" s="7"/>
      <c r="F2668" s="7"/>
      <c r="G2668" s="219"/>
      <c r="H2668" s="7"/>
      <c r="I2668" s="7"/>
      <c r="J2668" s="9"/>
      <c r="K2668" s="843"/>
    </row>
    <row r="2669" spans="1:11" x14ac:dyDescent="0.2">
      <c r="A2669" s="163">
        <v>2654</v>
      </c>
      <c r="B2669" s="7"/>
      <c r="C2669" s="7"/>
      <c r="D2669" s="120"/>
      <c r="E2669" s="7"/>
      <c r="F2669" s="7"/>
      <c r="G2669" s="219"/>
      <c r="H2669" s="7"/>
      <c r="I2669" s="7"/>
      <c r="J2669" s="9"/>
      <c r="K2669" s="843"/>
    </row>
    <row r="2670" spans="1:11" x14ac:dyDescent="0.2">
      <c r="A2670" s="163">
        <v>2655</v>
      </c>
      <c r="B2670" s="7"/>
      <c r="C2670" s="7"/>
      <c r="D2670" s="120"/>
      <c r="E2670" s="7"/>
      <c r="F2670" s="7"/>
      <c r="G2670" s="219"/>
      <c r="H2670" s="7"/>
      <c r="I2670" s="7"/>
      <c r="J2670" s="9"/>
      <c r="K2670" s="843"/>
    </row>
    <row r="2671" spans="1:11" x14ac:dyDescent="0.2">
      <c r="A2671" s="163">
        <v>2656</v>
      </c>
      <c r="B2671" s="7"/>
      <c r="C2671" s="7"/>
      <c r="D2671" s="120"/>
      <c r="E2671" s="7"/>
      <c r="F2671" s="7"/>
      <c r="G2671" s="219"/>
      <c r="H2671" s="7"/>
      <c r="I2671" s="7"/>
      <c r="J2671" s="9"/>
      <c r="K2671" s="843"/>
    </row>
    <row r="2672" spans="1:11" x14ac:dyDescent="0.2">
      <c r="A2672" s="163">
        <v>2657</v>
      </c>
      <c r="B2672" s="7"/>
      <c r="C2672" s="7"/>
      <c r="D2672" s="120"/>
      <c r="E2672" s="7"/>
      <c r="F2672" s="7"/>
      <c r="G2672" s="219"/>
      <c r="H2672" s="7"/>
      <c r="I2672" s="7"/>
      <c r="J2672" s="9"/>
      <c r="K2672" s="843"/>
    </row>
    <row r="2673" spans="1:11" x14ac:dyDescent="0.2">
      <c r="A2673" s="163">
        <v>2658</v>
      </c>
      <c r="B2673" s="7"/>
      <c r="C2673" s="7"/>
      <c r="D2673" s="120"/>
      <c r="E2673" s="7"/>
      <c r="F2673" s="7"/>
      <c r="G2673" s="219"/>
      <c r="H2673" s="7"/>
      <c r="I2673" s="7"/>
      <c r="J2673" s="9"/>
      <c r="K2673" s="843"/>
    </row>
    <row r="2674" spans="1:11" x14ac:dyDescent="0.2">
      <c r="A2674" s="163">
        <v>2659</v>
      </c>
      <c r="B2674" s="7"/>
      <c r="C2674" s="7"/>
      <c r="D2674" s="120"/>
      <c r="E2674" s="7"/>
      <c r="F2674" s="7"/>
      <c r="G2674" s="219"/>
      <c r="H2674" s="7"/>
      <c r="I2674" s="7"/>
      <c r="J2674" s="9"/>
      <c r="K2674" s="843"/>
    </row>
    <row r="2675" spans="1:11" x14ac:dyDescent="0.2">
      <c r="A2675" s="163">
        <v>2660</v>
      </c>
      <c r="B2675" s="7"/>
      <c r="C2675" s="7"/>
      <c r="D2675" s="120"/>
      <c r="E2675" s="7"/>
      <c r="F2675" s="7"/>
      <c r="G2675" s="219"/>
      <c r="H2675" s="7"/>
      <c r="I2675" s="7"/>
      <c r="J2675" s="9"/>
      <c r="K2675" s="843"/>
    </row>
    <row r="2676" spans="1:11" x14ac:dyDescent="0.2">
      <c r="A2676" s="163">
        <v>2661</v>
      </c>
      <c r="B2676" s="7"/>
      <c r="C2676" s="7"/>
      <c r="D2676" s="120"/>
      <c r="E2676" s="7"/>
      <c r="F2676" s="7"/>
      <c r="G2676" s="219"/>
      <c r="H2676" s="7"/>
      <c r="I2676" s="7"/>
      <c r="J2676" s="9"/>
      <c r="K2676" s="843"/>
    </row>
    <row r="2677" spans="1:11" x14ac:dyDescent="0.2">
      <c r="A2677" s="163">
        <v>2662</v>
      </c>
      <c r="B2677" s="7"/>
      <c r="C2677" s="7"/>
      <c r="D2677" s="120"/>
      <c r="E2677" s="7"/>
      <c r="F2677" s="7"/>
      <c r="G2677" s="219"/>
      <c r="H2677" s="7"/>
      <c r="I2677" s="7"/>
      <c r="J2677" s="9"/>
      <c r="K2677" s="843"/>
    </row>
    <row r="2678" spans="1:11" x14ac:dyDescent="0.2">
      <c r="A2678" s="163">
        <v>2663</v>
      </c>
      <c r="B2678" s="7"/>
      <c r="C2678" s="7"/>
      <c r="D2678" s="120"/>
      <c r="E2678" s="7"/>
      <c r="F2678" s="7"/>
      <c r="G2678" s="219"/>
      <c r="H2678" s="7"/>
      <c r="I2678" s="7"/>
      <c r="J2678" s="9"/>
      <c r="K2678" s="843"/>
    </row>
    <row r="2679" spans="1:11" x14ac:dyDescent="0.2">
      <c r="A2679" s="163">
        <v>2664</v>
      </c>
      <c r="B2679" s="7"/>
      <c r="C2679" s="7"/>
      <c r="D2679" s="120"/>
      <c r="E2679" s="7"/>
      <c r="F2679" s="7"/>
      <c r="G2679" s="219"/>
      <c r="H2679" s="7"/>
      <c r="I2679" s="7"/>
      <c r="J2679" s="9"/>
      <c r="K2679" s="843"/>
    </row>
    <row r="2680" spans="1:11" x14ac:dyDescent="0.2">
      <c r="A2680" s="163">
        <v>2665</v>
      </c>
      <c r="B2680" s="7"/>
      <c r="C2680" s="7"/>
      <c r="D2680" s="120"/>
      <c r="E2680" s="7"/>
      <c r="F2680" s="7"/>
      <c r="G2680" s="219"/>
      <c r="H2680" s="7"/>
      <c r="I2680" s="7"/>
      <c r="J2680" s="9"/>
      <c r="K2680" s="843"/>
    </row>
    <row r="2681" spans="1:11" x14ac:dyDescent="0.2">
      <c r="A2681" s="163">
        <v>2666</v>
      </c>
      <c r="B2681" s="7"/>
      <c r="C2681" s="7"/>
      <c r="D2681" s="120"/>
      <c r="E2681" s="7"/>
      <c r="F2681" s="7"/>
      <c r="G2681" s="219"/>
      <c r="H2681" s="7"/>
      <c r="I2681" s="7"/>
      <c r="J2681" s="9"/>
      <c r="K2681" s="843"/>
    </row>
    <row r="2682" spans="1:11" x14ac:dyDescent="0.2">
      <c r="A2682" s="163">
        <v>2667</v>
      </c>
      <c r="B2682" s="7"/>
      <c r="C2682" s="7"/>
      <c r="D2682" s="120"/>
      <c r="E2682" s="7"/>
      <c r="F2682" s="7"/>
      <c r="G2682" s="219"/>
      <c r="H2682" s="7"/>
      <c r="I2682" s="7"/>
      <c r="J2682" s="9"/>
      <c r="K2682" s="843"/>
    </row>
    <row r="2683" spans="1:11" x14ac:dyDescent="0.2">
      <c r="A2683" s="163">
        <v>2668</v>
      </c>
      <c r="B2683" s="7"/>
      <c r="C2683" s="7"/>
      <c r="D2683" s="120"/>
      <c r="E2683" s="7"/>
      <c r="F2683" s="7"/>
      <c r="G2683" s="219"/>
      <c r="H2683" s="7"/>
      <c r="I2683" s="7"/>
      <c r="J2683" s="9"/>
      <c r="K2683" s="843"/>
    </row>
    <row r="2684" spans="1:11" x14ac:dyDescent="0.2">
      <c r="A2684" s="163">
        <v>2669</v>
      </c>
      <c r="B2684" s="7"/>
      <c r="C2684" s="7"/>
      <c r="D2684" s="120"/>
      <c r="E2684" s="7"/>
      <c r="F2684" s="7"/>
      <c r="G2684" s="219"/>
      <c r="H2684" s="7"/>
      <c r="I2684" s="7"/>
      <c r="J2684" s="9"/>
      <c r="K2684" s="843"/>
    </row>
    <row r="2685" spans="1:11" x14ac:dyDescent="0.2">
      <c r="A2685" s="163">
        <v>2670</v>
      </c>
      <c r="B2685" s="7"/>
      <c r="C2685" s="7"/>
      <c r="D2685" s="120"/>
      <c r="E2685" s="7"/>
      <c r="F2685" s="7"/>
      <c r="G2685" s="219"/>
      <c r="H2685" s="7"/>
      <c r="I2685" s="7"/>
      <c r="J2685" s="9"/>
      <c r="K2685" s="843"/>
    </row>
    <row r="2686" spans="1:11" x14ac:dyDescent="0.2">
      <c r="A2686" s="163">
        <v>2671</v>
      </c>
      <c r="B2686" s="7"/>
      <c r="C2686" s="7"/>
      <c r="D2686" s="120"/>
      <c r="E2686" s="7"/>
      <c r="F2686" s="7"/>
      <c r="G2686" s="219"/>
      <c r="H2686" s="7"/>
      <c r="I2686" s="7"/>
      <c r="J2686" s="9"/>
      <c r="K2686" s="843"/>
    </row>
    <row r="2687" spans="1:11" x14ac:dyDescent="0.2">
      <c r="A2687" s="163">
        <v>2672</v>
      </c>
      <c r="B2687" s="7"/>
      <c r="C2687" s="7"/>
      <c r="D2687" s="120"/>
      <c r="E2687" s="7"/>
      <c r="F2687" s="7"/>
      <c r="G2687" s="219"/>
      <c r="H2687" s="7"/>
      <c r="I2687" s="7"/>
      <c r="J2687" s="9"/>
      <c r="K2687" s="843"/>
    </row>
    <row r="2688" spans="1:11" x14ac:dyDescent="0.2">
      <c r="A2688" s="163">
        <v>2673</v>
      </c>
      <c r="B2688" s="7"/>
      <c r="C2688" s="7"/>
      <c r="D2688" s="120"/>
      <c r="E2688" s="7"/>
      <c r="F2688" s="7"/>
      <c r="G2688" s="219"/>
      <c r="H2688" s="7"/>
      <c r="I2688" s="7"/>
      <c r="J2688" s="9"/>
      <c r="K2688" s="843"/>
    </row>
    <row r="2689" spans="1:11" x14ac:dyDescent="0.2">
      <c r="A2689" s="163">
        <v>2674</v>
      </c>
      <c r="B2689" s="7"/>
      <c r="C2689" s="7"/>
      <c r="D2689" s="120"/>
      <c r="E2689" s="7"/>
      <c r="F2689" s="7"/>
      <c r="G2689" s="219"/>
      <c r="H2689" s="7"/>
      <c r="I2689" s="7"/>
      <c r="J2689" s="9"/>
      <c r="K2689" s="843"/>
    </row>
    <row r="2690" spans="1:11" x14ac:dyDescent="0.2">
      <c r="A2690" s="163">
        <v>2675</v>
      </c>
      <c r="B2690" s="7"/>
      <c r="C2690" s="7"/>
      <c r="D2690" s="120"/>
      <c r="E2690" s="7"/>
      <c r="F2690" s="7"/>
      <c r="G2690" s="219"/>
      <c r="H2690" s="7"/>
      <c r="I2690" s="7"/>
      <c r="J2690" s="9"/>
      <c r="K2690" s="843"/>
    </row>
    <row r="2691" spans="1:11" x14ac:dyDescent="0.2">
      <c r="A2691" s="163">
        <v>2676</v>
      </c>
      <c r="B2691" s="7"/>
      <c r="C2691" s="7"/>
      <c r="D2691" s="120"/>
      <c r="E2691" s="7"/>
      <c r="F2691" s="7"/>
      <c r="G2691" s="219"/>
      <c r="H2691" s="7"/>
      <c r="I2691" s="7"/>
      <c r="J2691" s="9"/>
      <c r="K2691" s="843"/>
    </row>
    <row r="2692" spans="1:11" x14ac:dyDescent="0.2">
      <c r="A2692" s="163">
        <v>2677</v>
      </c>
      <c r="B2692" s="7"/>
      <c r="C2692" s="7"/>
      <c r="D2692" s="120"/>
      <c r="E2692" s="7"/>
      <c r="F2692" s="7"/>
      <c r="G2692" s="219"/>
      <c r="H2692" s="7"/>
      <c r="I2692" s="7"/>
      <c r="J2692" s="9"/>
      <c r="K2692" s="843"/>
    </row>
    <row r="2693" spans="1:11" x14ac:dyDescent="0.2">
      <c r="A2693" s="163">
        <v>2678</v>
      </c>
      <c r="B2693" s="7"/>
      <c r="C2693" s="7"/>
      <c r="D2693" s="120"/>
      <c r="E2693" s="7"/>
      <c r="F2693" s="7"/>
      <c r="G2693" s="219"/>
      <c r="H2693" s="7"/>
      <c r="I2693" s="7"/>
      <c r="J2693" s="9"/>
      <c r="K2693" s="843"/>
    </row>
    <row r="2694" spans="1:11" x14ac:dyDescent="0.2">
      <c r="A2694" s="163">
        <v>2679</v>
      </c>
      <c r="B2694" s="7"/>
      <c r="C2694" s="7"/>
      <c r="D2694" s="120"/>
      <c r="E2694" s="7"/>
      <c r="F2694" s="7"/>
      <c r="G2694" s="219"/>
      <c r="H2694" s="7"/>
      <c r="I2694" s="7"/>
      <c r="J2694" s="9"/>
      <c r="K2694" s="843"/>
    </row>
    <row r="2695" spans="1:11" x14ac:dyDescent="0.2">
      <c r="A2695" s="163">
        <v>2680</v>
      </c>
      <c r="B2695" s="7"/>
      <c r="C2695" s="7"/>
      <c r="D2695" s="120"/>
      <c r="E2695" s="7"/>
      <c r="F2695" s="7"/>
      <c r="G2695" s="219"/>
      <c r="H2695" s="7"/>
      <c r="I2695" s="7"/>
      <c r="J2695" s="9"/>
      <c r="K2695" s="843"/>
    </row>
    <row r="2696" spans="1:11" x14ac:dyDescent="0.2">
      <c r="A2696" s="163">
        <v>2681</v>
      </c>
      <c r="B2696" s="7"/>
      <c r="C2696" s="7"/>
      <c r="D2696" s="120"/>
      <c r="E2696" s="7"/>
      <c r="F2696" s="7"/>
      <c r="G2696" s="219"/>
      <c r="H2696" s="7"/>
      <c r="I2696" s="7"/>
      <c r="J2696" s="9"/>
      <c r="K2696" s="843"/>
    </row>
    <row r="2697" spans="1:11" x14ac:dyDescent="0.2">
      <c r="A2697" s="163">
        <v>2682</v>
      </c>
      <c r="B2697" s="7"/>
      <c r="C2697" s="7"/>
      <c r="D2697" s="120"/>
      <c r="E2697" s="7"/>
      <c r="F2697" s="7"/>
      <c r="G2697" s="219"/>
      <c r="H2697" s="7"/>
      <c r="I2697" s="7"/>
      <c r="J2697" s="9"/>
      <c r="K2697" s="843"/>
    </row>
    <row r="2698" spans="1:11" x14ac:dyDescent="0.2">
      <c r="A2698" s="163">
        <v>2683</v>
      </c>
      <c r="B2698" s="7"/>
      <c r="C2698" s="7"/>
      <c r="D2698" s="120"/>
      <c r="E2698" s="7"/>
      <c r="F2698" s="7"/>
      <c r="G2698" s="219"/>
      <c r="H2698" s="7"/>
      <c r="I2698" s="7"/>
      <c r="J2698" s="9"/>
      <c r="K2698" s="843"/>
    </row>
    <row r="2699" spans="1:11" x14ac:dyDescent="0.2">
      <c r="A2699" s="163">
        <v>2684</v>
      </c>
      <c r="B2699" s="7"/>
      <c r="C2699" s="7"/>
      <c r="D2699" s="120"/>
      <c r="E2699" s="7"/>
      <c r="F2699" s="7"/>
      <c r="G2699" s="219"/>
      <c r="H2699" s="7"/>
      <c r="I2699" s="7"/>
      <c r="J2699" s="9"/>
      <c r="K2699" s="843"/>
    </row>
    <row r="2700" spans="1:11" x14ac:dyDescent="0.2">
      <c r="A2700" s="163">
        <v>2685</v>
      </c>
      <c r="B2700" s="7"/>
      <c r="C2700" s="7"/>
      <c r="D2700" s="120"/>
      <c r="E2700" s="7"/>
      <c r="F2700" s="7"/>
      <c r="G2700" s="219"/>
      <c r="H2700" s="7"/>
      <c r="I2700" s="7"/>
      <c r="J2700" s="9"/>
      <c r="K2700" s="843"/>
    </row>
    <row r="2701" spans="1:11" x14ac:dyDescent="0.2">
      <c r="A2701" s="163">
        <v>2686</v>
      </c>
      <c r="B2701" s="7"/>
      <c r="C2701" s="7"/>
      <c r="D2701" s="120"/>
      <c r="E2701" s="7"/>
      <c r="F2701" s="7"/>
      <c r="G2701" s="219"/>
      <c r="H2701" s="7"/>
      <c r="I2701" s="7"/>
      <c r="J2701" s="9"/>
      <c r="K2701" s="843"/>
    </row>
    <row r="2702" spans="1:11" x14ac:dyDescent="0.2">
      <c r="A2702" s="163">
        <v>2687</v>
      </c>
      <c r="B2702" s="7"/>
      <c r="C2702" s="7"/>
      <c r="D2702" s="120"/>
      <c r="E2702" s="7"/>
      <c r="F2702" s="7"/>
      <c r="G2702" s="219"/>
      <c r="H2702" s="7"/>
      <c r="I2702" s="7"/>
      <c r="J2702" s="9"/>
      <c r="K2702" s="843"/>
    </row>
    <row r="2703" spans="1:11" x14ac:dyDescent="0.2">
      <c r="A2703" s="163">
        <v>2688</v>
      </c>
      <c r="B2703" s="7"/>
      <c r="C2703" s="7"/>
      <c r="D2703" s="120"/>
      <c r="E2703" s="7"/>
      <c r="F2703" s="7"/>
      <c r="G2703" s="219"/>
      <c r="H2703" s="7"/>
      <c r="I2703" s="7"/>
      <c r="J2703" s="9"/>
      <c r="K2703" s="843"/>
    </row>
    <row r="2704" spans="1:11" x14ac:dyDescent="0.2">
      <c r="A2704" s="163">
        <v>2689</v>
      </c>
      <c r="B2704" s="7"/>
      <c r="C2704" s="7"/>
      <c r="D2704" s="120"/>
      <c r="E2704" s="7"/>
      <c r="F2704" s="7"/>
      <c r="G2704" s="219"/>
      <c r="H2704" s="7"/>
      <c r="I2704" s="7"/>
      <c r="J2704" s="9"/>
      <c r="K2704" s="843"/>
    </row>
    <row r="2705" spans="1:11" x14ac:dyDescent="0.2">
      <c r="A2705" s="163">
        <v>2690</v>
      </c>
      <c r="B2705" s="7"/>
      <c r="C2705" s="7"/>
      <c r="D2705" s="120"/>
      <c r="E2705" s="7"/>
      <c r="F2705" s="7"/>
      <c r="G2705" s="219"/>
      <c r="H2705" s="7"/>
      <c r="I2705" s="7"/>
      <c r="J2705" s="9"/>
      <c r="K2705" s="843"/>
    </row>
    <row r="2706" spans="1:11" x14ac:dyDescent="0.2">
      <c r="A2706" s="163">
        <v>2691</v>
      </c>
      <c r="B2706" s="7"/>
      <c r="C2706" s="7"/>
      <c r="D2706" s="120"/>
      <c r="E2706" s="7"/>
      <c r="F2706" s="7"/>
      <c r="G2706" s="219"/>
      <c r="H2706" s="7"/>
      <c r="I2706" s="7"/>
      <c r="J2706" s="9"/>
      <c r="K2706" s="843"/>
    </row>
    <row r="2707" spans="1:11" x14ac:dyDescent="0.2">
      <c r="A2707" s="163">
        <v>2692</v>
      </c>
      <c r="B2707" s="7"/>
      <c r="C2707" s="7"/>
      <c r="D2707" s="120"/>
      <c r="E2707" s="7"/>
      <c r="F2707" s="7"/>
      <c r="G2707" s="219"/>
      <c r="H2707" s="7"/>
      <c r="I2707" s="7"/>
      <c r="J2707" s="9"/>
      <c r="K2707" s="843"/>
    </row>
    <row r="2708" spans="1:11" x14ac:dyDescent="0.2">
      <c r="A2708" s="163">
        <v>2693</v>
      </c>
      <c r="B2708" s="7"/>
      <c r="C2708" s="7"/>
      <c r="D2708" s="120"/>
      <c r="E2708" s="7"/>
      <c r="F2708" s="7"/>
      <c r="G2708" s="219"/>
      <c r="H2708" s="7"/>
      <c r="I2708" s="7"/>
      <c r="J2708" s="9"/>
      <c r="K2708" s="843"/>
    </row>
    <row r="2709" spans="1:11" x14ac:dyDescent="0.2">
      <c r="A2709" s="163">
        <v>2694</v>
      </c>
      <c r="B2709" s="7"/>
      <c r="C2709" s="7"/>
      <c r="D2709" s="120"/>
      <c r="E2709" s="7"/>
      <c r="F2709" s="7"/>
      <c r="G2709" s="219"/>
      <c r="H2709" s="7"/>
      <c r="I2709" s="7"/>
      <c r="J2709" s="9"/>
      <c r="K2709" s="843"/>
    </row>
    <row r="2710" spans="1:11" x14ac:dyDescent="0.2">
      <c r="A2710" s="163">
        <v>2695</v>
      </c>
      <c r="B2710" s="7"/>
      <c r="C2710" s="7"/>
      <c r="D2710" s="120"/>
      <c r="E2710" s="7"/>
      <c r="F2710" s="7"/>
      <c r="G2710" s="219"/>
      <c r="H2710" s="7"/>
      <c r="I2710" s="7"/>
      <c r="J2710" s="9"/>
      <c r="K2710" s="843"/>
    </row>
    <row r="2711" spans="1:11" x14ac:dyDescent="0.2">
      <c r="A2711" s="163">
        <v>2696</v>
      </c>
      <c r="B2711" s="7"/>
      <c r="C2711" s="7"/>
      <c r="D2711" s="120"/>
      <c r="E2711" s="7"/>
      <c r="F2711" s="7"/>
      <c r="G2711" s="219"/>
      <c r="H2711" s="7"/>
      <c r="I2711" s="7"/>
      <c r="J2711" s="9"/>
      <c r="K2711" s="843"/>
    </row>
    <row r="2712" spans="1:11" x14ac:dyDescent="0.2">
      <c r="A2712" s="163">
        <v>2697</v>
      </c>
      <c r="B2712" s="7"/>
      <c r="C2712" s="7"/>
      <c r="D2712" s="120"/>
      <c r="E2712" s="7"/>
      <c r="F2712" s="7"/>
      <c r="G2712" s="219"/>
      <c r="H2712" s="7"/>
      <c r="I2712" s="7"/>
      <c r="J2712" s="9"/>
      <c r="K2712" s="843"/>
    </row>
    <row r="2713" spans="1:11" x14ac:dyDescent="0.2">
      <c r="A2713" s="163">
        <v>2698</v>
      </c>
      <c r="B2713" s="7"/>
      <c r="C2713" s="7"/>
      <c r="D2713" s="120"/>
      <c r="E2713" s="7"/>
      <c r="F2713" s="7"/>
      <c r="G2713" s="219"/>
      <c r="H2713" s="7"/>
      <c r="I2713" s="7"/>
      <c r="J2713" s="9"/>
      <c r="K2713" s="843"/>
    </row>
    <row r="2714" spans="1:11" x14ac:dyDescent="0.2">
      <c r="A2714" s="163">
        <v>2699</v>
      </c>
      <c r="B2714" s="7"/>
      <c r="C2714" s="7"/>
      <c r="D2714" s="120"/>
      <c r="E2714" s="7"/>
      <c r="F2714" s="7"/>
      <c r="G2714" s="219"/>
      <c r="H2714" s="7"/>
      <c r="I2714" s="7"/>
      <c r="J2714" s="9"/>
      <c r="K2714" s="843"/>
    </row>
    <row r="2715" spans="1:11" x14ac:dyDescent="0.2">
      <c r="A2715" s="163">
        <v>2700</v>
      </c>
      <c r="B2715" s="7"/>
      <c r="C2715" s="7"/>
      <c r="D2715" s="120"/>
      <c r="E2715" s="7"/>
      <c r="F2715" s="7"/>
      <c r="G2715" s="219"/>
      <c r="H2715" s="7"/>
      <c r="I2715" s="7"/>
      <c r="J2715" s="9"/>
      <c r="K2715" s="843"/>
    </row>
    <row r="2716" spans="1:11" x14ac:dyDescent="0.2">
      <c r="A2716" s="163">
        <v>2701</v>
      </c>
      <c r="B2716" s="7"/>
      <c r="C2716" s="7"/>
      <c r="D2716" s="120"/>
      <c r="E2716" s="7"/>
      <c r="F2716" s="7"/>
      <c r="G2716" s="219"/>
      <c r="H2716" s="7"/>
      <c r="I2716" s="7"/>
      <c r="J2716" s="9"/>
      <c r="K2716" s="843"/>
    </row>
    <row r="2717" spans="1:11" x14ac:dyDescent="0.2">
      <c r="A2717" s="163">
        <v>2702</v>
      </c>
      <c r="B2717" s="7"/>
      <c r="C2717" s="7"/>
      <c r="D2717" s="120"/>
      <c r="E2717" s="7"/>
      <c r="F2717" s="7"/>
      <c r="G2717" s="219"/>
      <c r="H2717" s="7"/>
      <c r="I2717" s="7"/>
      <c r="J2717" s="9"/>
      <c r="K2717" s="843"/>
    </row>
    <row r="2718" spans="1:11" x14ac:dyDescent="0.2">
      <c r="A2718" s="163">
        <v>2703</v>
      </c>
      <c r="B2718" s="7"/>
      <c r="C2718" s="7"/>
      <c r="D2718" s="120"/>
      <c r="E2718" s="7"/>
      <c r="F2718" s="7"/>
      <c r="G2718" s="219"/>
      <c r="H2718" s="7"/>
      <c r="I2718" s="7"/>
      <c r="J2718" s="9"/>
      <c r="K2718" s="843"/>
    </row>
    <row r="2719" spans="1:11" x14ac:dyDescent="0.2">
      <c r="A2719" s="163">
        <v>2704</v>
      </c>
      <c r="B2719" s="7"/>
      <c r="C2719" s="7"/>
      <c r="D2719" s="120"/>
      <c r="E2719" s="7"/>
      <c r="F2719" s="7"/>
      <c r="G2719" s="219"/>
      <c r="H2719" s="7"/>
      <c r="I2719" s="7"/>
      <c r="J2719" s="9"/>
      <c r="K2719" s="843"/>
    </row>
    <row r="2720" spans="1:11" x14ac:dyDescent="0.2">
      <c r="A2720" s="163">
        <v>2705</v>
      </c>
      <c r="B2720" s="7"/>
      <c r="C2720" s="7"/>
      <c r="D2720" s="120"/>
      <c r="E2720" s="7"/>
      <c r="F2720" s="7"/>
      <c r="G2720" s="219"/>
      <c r="H2720" s="7"/>
      <c r="I2720" s="7"/>
      <c r="J2720" s="9"/>
      <c r="K2720" s="843"/>
    </row>
    <row r="2721" spans="1:11" x14ac:dyDescent="0.2">
      <c r="A2721" s="163">
        <v>2706</v>
      </c>
      <c r="B2721" s="7"/>
      <c r="C2721" s="7"/>
      <c r="D2721" s="120"/>
      <c r="E2721" s="7"/>
      <c r="F2721" s="7"/>
      <c r="G2721" s="219"/>
      <c r="H2721" s="7"/>
      <c r="I2721" s="7"/>
      <c r="J2721" s="9"/>
      <c r="K2721" s="843"/>
    </row>
    <row r="2722" spans="1:11" x14ac:dyDescent="0.2">
      <c r="A2722" s="163">
        <v>2707</v>
      </c>
      <c r="B2722" s="7"/>
      <c r="C2722" s="7"/>
      <c r="D2722" s="120"/>
      <c r="E2722" s="7"/>
      <c r="F2722" s="7"/>
      <c r="G2722" s="219"/>
      <c r="H2722" s="7"/>
      <c r="I2722" s="7"/>
      <c r="J2722" s="9"/>
      <c r="K2722" s="843"/>
    </row>
    <row r="2723" spans="1:11" x14ac:dyDescent="0.2">
      <c r="A2723" s="163">
        <v>2708</v>
      </c>
      <c r="B2723" s="7"/>
      <c r="C2723" s="7"/>
      <c r="D2723" s="120"/>
      <c r="E2723" s="7"/>
      <c r="F2723" s="7"/>
      <c r="G2723" s="219"/>
      <c r="H2723" s="7"/>
      <c r="I2723" s="7"/>
      <c r="J2723" s="9"/>
      <c r="K2723" s="843"/>
    </row>
    <row r="2724" spans="1:11" x14ac:dyDescent="0.2">
      <c r="A2724" s="163">
        <v>2709</v>
      </c>
      <c r="B2724" s="7"/>
      <c r="C2724" s="7"/>
      <c r="D2724" s="120"/>
      <c r="E2724" s="7"/>
      <c r="F2724" s="7"/>
      <c r="G2724" s="219"/>
      <c r="H2724" s="7"/>
      <c r="I2724" s="7"/>
      <c r="J2724" s="9"/>
      <c r="K2724" s="843"/>
    </row>
    <row r="2725" spans="1:11" x14ac:dyDescent="0.2">
      <c r="A2725" s="163">
        <v>2710</v>
      </c>
      <c r="B2725" s="7"/>
      <c r="C2725" s="7"/>
      <c r="D2725" s="120"/>
      <c r="E2725" s="7"/>
      <c r="F2725" s="7"/>
      <c r="G2725" s="219"/>
      <c r="H2725" s="7"/>
      <c r="I2725" s="7"/>
      <c r="J2725" s="9"/>
      <c r="K2725" s="843"/>
    </row>
    <row r="2726" spans="1:11" x14ac:dyDescent="0.2">
      <c r="A2726" s="163">
        <v>2711</v>
      </c>
      <c r="B2726" s="7"/>
      <c r="C2726" s="7"/>
      <c r="D2726" s="120"/>
      <c r="E2726" s="7"/>
      <c r="F2726" s="7"/>
      <c r="G2726" s="219"/>
      <c r="H2726" s="7"/>
      <c r="I2726" s="7"/>
      <c r="J2726" s="9"/>
      <c r="K2726" s="843"/>
    </row>
    <row r="2727" spans="1:11" x14ac:dyDescent="0.2">
      <c r="A2727" s="163">
        <v>2712</v>
      </c>
      <c r="B2727" s="7"/>
      <c r="C2727" s="7"/>
      <c r="D2727" s="120"/>
      <c r="E2727" s="7"/>
      <c r="F2727" s="7"/>
      <c r="G2727" s="219"/>
      <c r="H2727" s="7"/>
      <c r="I2727" s="7"/>
      <c r="J2727" s="9"/>
      <c r="K2727" s="843"/>
    </row>
    <row r="2728" spans="1:11" x14ac:dyDescent="0.2">
      <c r="A2728" s="163">
        <v>2713</v>
      </c>
      <c r="B2728" s="7"/>
      <c r="C2728" s="7"/>
      <c r="D2728" s="120"/>
      <c r="E2728" s="7"/>
      <c r="F2728" s="7"/>
      <c r="G2728" s="219"/>
      <c r="H2728" s="7"/>
      <c r="I2728" s="7"/>
      <c r="J2728" s="9"/>
      <c r="K2728" s="843"/>
    </row>
    <row r="2729" spans="1:11" x14ac:dyDescent="0.2">
      <c r="A2729" s="163">
        <v>2714</v>
      </c>
      <c r="B2729" s="7"/>
      <c r="C2729" s="7"/>
      <c r="D2729" s="120"/>
      <c r="E2729" s="7"/>
      <c r="F2729" s="7"/>
      <c r="G2729" s="219"/>
      <c r="H2729" s="7"/>
      <c r="I2729" s="7"/>
      <c r="J2729" s="9"/>
      <c r="K2729" s="843"/>
    </row>
    <row r="2730" spans="1:11" x14ac:dyDescent="0.2">
      <c r="A2730" s="163">
        <v>2715</v>
      </c>
      <c r="B2730" s="7"/>
      <c r="C2730" s="7"/>
      <c r="D2730" s="120"/>
      <c r="E2730" s="7"/>
      <c r="F2730" s="7"/>
      <c r="G2730" s="219"/>
      <c r="H2730" s="7"/>
      <c r="I2730" s="7"/>
      <c r="J2730" s="9"/>
      <c r="K2730" s="843"/>
    </row>
    <row r="2731" spans="1:11" x14ac:dyDescent="0.2">
      <c r="A2731" s="163">
        <v>2716</v>
      </c>
      <c r="B2731" s="7"/>
      <c r="C2731" s="7"/>
      <c r="D2731" s="120"/>
      <c r="E2731" s="7"/>
      <c r="F2731" s="7"/>
      <c r="G2731" s="219"/>
      <c r="H2731" s="7"/>
      <c r="I2731" s="7"/>
      <c r="J2731" s="9"/>
      <c r="K2731" s="843"/>
    </row>
    <row r="2732" spans="1:11" x14ac:dyDescent="0.2">
      <c r="A2732" s="163">
        <v>2717</v>
      </c>
      <c r="B2732" s="7"/>
      <c r="C2732" s="7"/>
      <c r="D2732" s="120"/>
      <c r="E2732" s="7"/>
      <c r="F2732" s="7"/>
      <c r="G2732" s="219"/>
      <c r="H2732" s="7"/>
      <c r="I2732" s="7"/>
      <c r="J2732" s="9"/>
      <c r="K2732" s="843"/>
    </row>
    <row r="2733" spans="1:11" x14ac:dyDescent="0.2">
      <c r="A2733" s="163">
        <v>2718</v>
      </c>
      <c r="B2733" s="7"/>
      <c r="C2733" s="7"/>
      <c r="D2733" s="120"/>
      <c r="E2733" s="7"/>
      <c r="F2733" s="7"/>
      <c r="G2733" s="219"/>
      <c r="H2733" s="7"/>
      <c r="I2733" s="7"/>
      <c r="J2733" s="9"/>
      <c r="K2733" s="843"/>
    </row>
    <row r="2734" spans="1:11" x14ac:dyDescent="0.2">
      <c r="A2734" s="163">
        <v>2719</v>
      </c>
      <c r="B2734" s="7"/>
      <c r="C2734" s="7"/>
      <c r="D2734" s="120"/>
      <c r="E2734" s="7"/>
      <c r="F2734" s="7"/>
      <c r="G2734" s="219"/>
      <c r="H2734" s="7"/>
      <c r="I2734" s="7"/>
      <c r="J2734" s="9"/>
      <c r="K2734" s="843"/>
    </row>
    <row r="2735" spans="1:11" x14ac:dyDescent="0.2">
      <c r="A2735" s="163">
        <v>2720</v>
      </c>
      <c r="B2735" s="7"/>
      <c r="C2735" s="7"/>
      <c r="D2735" s="120"/>
      <c r="E2735" s="7"/>
      <c r="F2735" s="7"/>
      <c r="G2735" s="219"/>
      <c r="H2735" s="7"/>
      <c r="I2735" s="7"/>
      <c r="J2735" s="9"/>
      <c r="K2735" s="843"/>
    </row>
    <row r="2736" spans="1:11" x14ac:dyDescent="0.2">
      <c r="A2736" s="163">
        <v>2721</v>
      </c>
      <c r="B2736" s="7"/>
      <c r="C2736" s="7"/>
      <c r="D2736" s="120"/>
      <c r="E2736" s="7"/>
      <c r="F2736" s="7"/>
      <c r="G2736" s="219"/>
      <c r="H2736" s="7"/>
      <c r="I2736" s="7"/>
      <c r="J2736" s="9"/>
      <c r="K2736" s="843"/>
    </row>
    <row r="2737" spans="1:11" x14ac:dyDescent="0.2">
      <c r="A2737" s="163">
        <v>2722</v>
      </c>
      <c r="B2737" s="7"/>
      <c r="C2737" s="7"/>
      <c r="D2737" s="120"/>
      <c r="E2737" s="7"/>
      <c r="F2737" s="7"/>
      <c r="G2737" s="219"/>
      <c r="H2737" s="7"/>
      <c r="I2737" s="7"/>
      <c r="J2737" s="9"/>
      <c r="K2737" s="843"/>
    </row>
    <row r="2738" spans="1:11" x14ac:dyDescent="0.2">
      <c r="A2738" s="163">
        <v>2723</v>
      </c>
      <c r="B2738" s="7"/>
      <c r="C2738" s="7"/>
      <c r="D2738" s="120"/>
      <c r="E2738" s="7"/>
      <c r="F2738" s="7"/>
      <c r="G2738" s="219"/>
      <c r="H2738" s="7"/>
      <c r="I2738" s="7"/>
      <c r="J2738" s="9"/>
      <c r="K2738" s="843"/>
    </row>
    <row r="2739" spans="1:11" x14ac:dyDescent="0.2">
      <c r="A2739" s="163">
        <v>2724</v>
      </c>
      <c r="B2739" s="7"/>
      <c r="C2739" s="7"/>
      <c r="D2739" s="120"/>
      <c r="E2739" s="7"/>
      <c r="F2739" s="7"/>
      <c r="G2739" s="219"/>
      <c r="H2739" s="7"/>
      <c r="I2739" s="7"/>
      <c r="J2739" s="9"/>
      <c r="K2739" s="843"/>
    </row>
    <row r="2740" spans="1:11" x14ac:dyDescent="0.2">
      <c r="A2740" s="163">
        <v>2725</v>
      </c>
      <c r="B2740" s="7"/>
      <c r="C2740" s="7"/>
      <c r="D2740" s="120"/>
      <c r="E2740" s="7"/>
      <c r="F2740" s="7"/>
      <c r="G2740" s="219"/>
      <c r="H2740" s="7"/>
      <c r="I2740" s="7"/>
      <c r="J2740" s="9"/>
      <c r="K2740" s="843"/>
    </row>
    <row r="2741" spans="1:11" x14ac:dyDescent="0.2">
      <c r="A2741" s="163">
        <v>2726</v>
      </c>
      <c r="B2741" s="7"/>
      <c r="C2741" s="7"/>
      <c r="D2741" s="120"/>
      <c r="E2741" s="7"/>
      <c r="F2741" s="7"/>
      <c r="G2741" s="219"/>
      <c r="H2741" s="7"/>
      <c r="I2741" s="7"/>
      <c r="J2741" s="9"/>
      <c r="K2741" s="843"/>
    </row>
    <row r="2742" spans="1:11" x14ac:dyDescent="0.2">
      <c r="A2742" s="163">
        <v>2727</v>
      </c>
      <c r="B2742" s="7"/>
      <c r="C2742" s="7"/>
      <c r="D2742" s="120"/>
      <c r="E2742" s="7"/>
      <c r="F2742" s="7"/>
      <c r="G2742" s="219"/>
      <c r="H2742" s="7"/>
      <c r="I2742" s="7"/>
      <c r="J2742" s="9"/>
      <c r="K2742" s="843"/>
    </row>
    <row r="2743" spans="1:11" x14ac:dyDescent="0.2">
      <c r="A2743" s="163">
        <v>2728</v>
      </c>
      <c r="B2743" s="7"/>
      <c r="C2743" s="7"/>
      <c r="D2743" s="120"/>
      <c r="E2743" s="7"/>
      <c r="F2743" s="7"/>
      <c r="G2743" s="219"/>
      <c r="H2743" s="7"/>
      <c r="I2743" s="7"/>
      <c r="J2743" s="9"/>
      <c r="K2743" s="843"/>
    </row>
    <row r="2744" spans="1:11" x14ac:dyDescent="0.2">
      <c r="A2744" s="163">
        <v>2729</v>
      </c>
      <c r="B2744" s="7"/>
      <c r="C2744" s="7"/>
      <c r="D2744" s="120"/>
      <c r="E2744" s="7"/>
      <c r="F2744" s="7"/>
      <c r="G2744" s="219"/>
      <c r="H2744" s="7"/>
      <c r="I2744" s="7"/>
      <c r="J2744" s="9"/>
      <c r="K2744" s="843"/>
    </row>
    <row r="2745" spans="1:11" x14ac:dyDescent="0.2">
      <c r="A2745" s="163">
        <v>2730</v>
      </c>
      <c r="B2745" s="7"/>
      <c r="C2745" s="7"/>
      <c r="D2745" s="120"/>
      <c r="E2745" s="7"/>
      <c r="F2745" s="7"/>
      <c r="G2745" s="219"/>
      <c r="H2745" s="7"/>
      <c r="I2745" s="7"/>
      <c r="J2745" s="9"/>
      <c r="K2745" s="843"/>
    </row>
    <row r="2746" spans="1:11" x14ac:dyDescent="0.2">
      <c r="A2746" s="163">
        <v>2731</v>
      </c>
      <c r="B2746" s="7"/>
      <c r="C2746" s="7"/>
      <c r="D2746" s="120"/>
      <c r="E2746" s="7"/>
      <c r="F2746" s="7"/>
      <c r="G2746" s="219"/>
      <c r="H2746" s="7"/>
      <c r="I2746" s="7"/>
      <c r="J2746" s="9"/>
      <c r="K2746" s="843"/>
    </row>
    <row r="2747" spans="1:11" x14ac:dyDescent="0.2">
      <c r="A2747" s="163">
        <v>2732</v>
      </c>
      <c r="B2747" s="7"/>
      <c r="C2747" s="7"/>
      <c r="D2747" s="120"/>
      <c r="E2747" s="7"/>
      <c r="F2747" s="7"/>
      <c r="G2747" s="219"/>
      <c r="H2747" s="7"/>
      <c r="I2747" s="7"/>
      <c r="J2747" s="9"/>
      <c r="K2747" s="843"/>
    </row>
    <row r="2748" spans="1:11" x14ac:dyDescent="0.2">
      <c r="A2748" s="163">
        <v>2733</v>
      </c>
      <c r="B2748" s="7"/>
      <c r="C2748" s="7"/>
      <c r="D2748" s="120"/>
      <c r="E2748" s="7"/>
      <c r="F2748" s="7"/>
      <c r="G2748" s="219"/>
      <c r="H2748" s="7"/>
      <c r="I2748" s="7"/>
      <c r="J2748" s="9"/>
      <c r="K2748" s="843"/>
    </row>
    <row r="2749" spans="1:11" x14ac:dyDescent="0.2">
      <c r="A2749" s="163">
        <v>2734</v>
      </c>
      <c r="B2749" s="7"/>
      <c r="C2749" s="7"/>
      <c r="D2749" s="120"/>
      <c r="E2749" s="7"/>
      <c r="F2749" s="7"/>
      <c r="G2749" s="219"/>
      <c r="H2749" s="7"/>
      <c r="I2749" s="7"/>
      <c r="J2749" s="9"/>
      <c r="K2749" s="843"/>
    </row>
    <row r="2750" spans="1:11" x14ac:dyDescent="0.2">
      <c r="A2750" s="163">
        <v>2735</v>
      </c>
      <c r="B2750" s="7"/>
      <c r="C2750" s="7"/>
      <c r="D2750" s="120"/>
      <c r="E2750" s="7"/>
      <c r="F2750" s="7"/>
      <c r="G2750" s="219"/>
      <c r="H2750" s="7"/>
      <c r="I2750" s="7"/>
      <c r="J2750" s="9"/>
      <c r="K2750" s="843"/>
    </row>
    <row r="2751" spans="1:11" x14ac:dyDescent="0.2">
      <c r="A2751" s="163">
        <v>2736</v>
      </c>
      <c r="B2751" s="7"/>
      <c r="C2751" s="7"/>
      <c r="D2751" s="120"/>
      <c r="E2751" s="7"/>
      <c r="F2751" s="7"/>
      <c r="G2751" s="219"/>
      <c r="H2751" s="7"/>
      <c r="I2751" s="7"/>
      <c r="J2751" s="9"/>
      <c r="K2751" s="843"/>
    </row>
    <row r="2752" spans="1:11" x14ac:dyDescent="0.2">
      <c r="A2752" s="163">
        <v>2737</v>
      </c>
      <c r="B2752" s="7"/>
      <c r="C2752" s="7"/>
      <c r="D2752" s="120"/>
      <c r="E2752" s="7"/>
      <c r="F2752" s="7"/>
      <c r="G2752" s="219"/>
      <c r="H2752" s="7"/>
      <c r="I2752" s="7"/>
      <c r="J2752" s="9"/>
      <c r="K2752" s="843"/>
    </row>
    <row r="2753" spans="1:11" x14ac:dyDescent="0.2">
      <c r="A2753" s="163">
        <v>2738</v>
      </c>
      <c r="B2753" s="7"/>
      <c r="C2753" s="7"/>
      <c r="D2753" s="120"/>
      <c r="E2753" s="7"/>
      <c r="F2753" s="7"/>
      <c r="G2753" s="219"/>
      <c r="H2753" s="7"/>
      <c r="I2753" s="7"/>
      <c r="J2753" s="9"/>
      <c r="K2753" s="843"/>
    </row>
    <row r="2754" spans="1:11" x14ac:dyDescent="0.2">
      <c r="A2754" s="163">
        <v>2739</v>
      </c>
      <c r="B2754" s="7"/>
      <c r="C2754" s="7"/>
      <c r="D2754" s="120"/>
      <c r="E2754" s="7"/>
      <c r="F2754" s="7"/>
      <c r="G2754" s="219"/>
      <c r="H2754" s="7"/>
      <c r="I2754" s="7"/>
      <c r="J2754" s="9"/>
      <c r="K2754" s="843"/>
    </row>
    <row r="2755" spans="1:11" x14ac:dyDescent="0.2">
      <c r="A2755" s="163">
        <v>2740</v>
      </c>
      <c r="B2755" s="7"/>
      <c r="C2755" s="7"/>
      <c r="D2755" s="120"/>
      <c r="E2755" s="7"/>
      <c r="F2755" s="7"/>
      <c r="G2755" s="219"/>
      <c r="H2755" s="7"/>
      <c r="I2755" s="7"/>
      <c r="J2755" s="9"/>
      <c r="K2755" s="843"/>
    </row>
    <row r="2756" spans="1:11" x14ac:dyDescent="0.2">
      <c r="A2756" s="163">
        <v>2741</v>
      </c>
      <c r="B2756" s="7"/>
      <c r="C2756" s="7"/>
      <c r="D2756" s="120"/>
      <c r="E2756" s="7"/>
      <c r="F2756" s="7"/>
      <c r="G2756" s="219"/>
      <c r="H2756" s="7"/>
      <c r="I2756" s="7"/>
      <c r="J2756" s="9"/>
      <c r="K2756" s="843"/>
    </row>
    <row r="2757" spans="1:11" x14ac:dyDescent="0.2">
      <c r="A2757" s="163">
        <v>2742</v>
      </c>
      <c r="B2757" s="7"/>
      <c r="C2757" s="7"/>
      <c r="D2757" s="120"/>
      <c r="E2757" s="7"/>
      <c r="F2757" s="7"/>
      <c r="G2757" s="219"/>
      <c r="H2757" s="7"/>
      <c r="I2757" s="7"/>
      <c r="J2757" s="9"/>
      <c r="K2757" s="843"/>
    </row>
    <row r="2758" spans="1:11" x14ac:dyDescent="0.2">
      <c r="A2758" s="163">
        <v>2743</v>
      </c>
      <c r="B2758" s="7"/>
      <c r="C2758" s="7"/>
      <c r="D2758" s="120"/>
      <c r="E2758" s="7"/>
      <c r="F2758" s="7"/>
      <c r="G2758" s="219"/>
      <c r="H2758" s="7"/>
      <c r="I2758" s="7"/>
      <c r="J2758" s="9"/>
      <c r="K2758" s="843"/>
    </row>
    <row r="2759" spans="1:11" x14ac:dyDescent="0.2">
      <c r="A2759" s="163">
        <v>2744</v>
      </c>
      <c r="B2759" s="7"/>
      <c r="C2759" s="7"/>
      <c r="D2759" s="120"/>
      <c r="E2759" s="7"/>
      <c r="F2759" s="7"/>
      <c r="G2759" s="219"/>
      <c r="H2759" s="7"/>
      <c r="I2759" s="7"/>
      <c r="J2759" s="9"/>
      <c r="K2759" s="843"/>
    </row>
    <row r="2760" spans="1:11" x14ac:dyDescent="0.2">
      <c r="A2760" s="163">
        <v>2745</v>
      </c>
      <c r="B2760" s="7"/>
      <c r="C2760" s="7"/>
      <c r="D2760" s="120"/>
      <c r="E2760" s="7"/>
      <c r="F2760" s="7"/>
      <c r="G2760" s="219"/>
      <c r="H2760" s="7"/>
      <c r="I2760" s="7"/>
      <c r="J2760" s="9"/>
      <c r="K2760" s="843"/>
    </row>
    <row r="2761" spans="1:11" x14ac:dyDescent="0.2">
      <c r="A2761" s="163">
        <v>2746</v>
      </c>
      <c r="B2761" s="7"/>
      <c r="C2761" s="7"/>
      <c r="D2761" s="120"/>
      <c r="E2761" s="7"/>
      <c r="F2761" s="7"/>
      <c r="G2761" s="219"/>
      <c r="H2761" s="7"/>
      <c r="I2761" s="7"/>
      <c r="J2761" s="9"/>
      <c r="K2761" s="843"/>
    </row>
    <row r="2762" spans="1:11" x14ac:dyDescent="0.2">
      <c r="A2762" s="163">
        <v>2747</v>
      </c>
      <c r="B2762" s="7"/>
      <c r="C2762" s="7"/>
      <c r="D2762" s="120"/>
      <c r="E2762" s="7"/>
      <c r="F2762" s="7"/>
      <c r="G2762" s="219"/>
      <c r="H2762" s="7"/>
      <c r="I2762" s="7"/>
      <c r="J2762" s="9"/>
      <c r="K2762" s="843"/>
    </row>
    <row r="2763" spans="1:11" x14ac:dyDescent="0.2">
      <c r="A2763" s="163">
        <v>2748</v>
      </c>
      <c r="B2763" s="7"/>
      <c r="C2763" s="7"/>
      <c r="D2763" s="120"/>
      <c r="E2763" s="7"/>
      <c r="F2763" s="7"/>
      <c r="G2763" s="219"/>
      <c r="H2763" s="7"/>
      <c r="I2763" s="7"/>
      <c r="J2763" s="9"/>
      <c r="K2763" s="843"/>
    </row>
    <row r="2764" spans="1:11" x14ac:dyDescent="0.2">
      <c r="A2764" s="163">
        <v>2749</v>
      </c>
      <c r="B2764" s="7"/>
      <c r="C2764" s="7"/>
      <c r="D2764" s="120"/>
      <c r="E2764" s="7"/>
      <c r="F2764" s="7"/>
      <c r="G2764" s="219"/>
      <c r="H2764" s="7"/>
      <c r="I2764" s="7"/>
      <c r="J2764" s="9"/>
      <c r="K2764" s="843"/>
    </row>
    <row r="2765" spans="1:11" x14ac:dyDescent="0.2">
      <c r="A2765" s="163">
        <v>2750</v>
      </c>
      <c r="B2765" s="7"/>
      <c r="C2765" s="7"/>
      <c r="D2765" s="120"/>
      <c r="E2765" s="7"/>
      <c r="F2765" s="7"/>
      <c r="G2765" s="219"/>
      <c r="H2765" s="7"/>
      <c r="I2765" s="7"/>
      <c r="J2765" s="9"/>
      <c r="K2765" s="843"/>
    </row>
    <row r="2766" spans="1:11" x14ac:dyDescent="0.2">
      <c r="A2766" s="163">
        <v>2751</v>
      </c>
      <c r="B2766" s="7"/>
      <c r="C2766" s="7"/>
      <c r="D2766" s="120"/>
      <c r="E2766" s="7"/>
      <c r="F2766" s="7"/>
      <c r="G2766" s="219"/>
      <c r="H2766" s="7"/>
      <c r="I2766" s="7"/>
      <c r="J2766" s="9"/>
      <c r="K2766" s="843"/>
    </row>
    <row r="2767" spans="1:11" x14ac:dyDescent="0.2">
      <c r="A2767" s="163">
        <v>2752</v>
      </c>
      <c r="B2767" s="7"/>
      <c r="C2767" s="7"/>
      <c r="D2767" s="120"/>
      <c r="E2767" s="7"/>
      <c r="F2767" s="7"/>
      <c r="G2767" s="219"/>
      <c r="H2767" s="7"/>
      <c r="I2767" s="7"/>
      <c r="J2767" s="9"/>
      <c r="K2767" s="843"/>
    </row>
    <row r="2768" spans="1:11" x14ac:dyDescent="0.2">
      <c r="A2768" s="163">
        <v>2753</v>
      </c>
      <c r="B2768" s="7"/>
      <c r="C2768" s="7"/>
      <c r="D2768" s="120"/>
      <c r="E2768" s="7"/>
      <c r="F2768" s="7"/>
      <c r="G2768" s="219"/>
      <c r="H2768" s="7"/>
      <c r="I2768" s="7"/>
      <c r="J2768" s="9"/>
      <c r="K2768" s="843"/>
    </row>
    <row r="2769" spans="1:11" x14ac:dyDescent="0.2">
      <c r="A2769" s="163">
        <v>2754</v>
      </c>
      <c r="B2769" s="7"/>
      <c r="C2769" s="7"/>
      <c r="D2769" s="120"/>
      <c r="E2769" s="7"/>
      <c r="F2769" s="7"/>
      <c r="G2769" s="219"/>
      <c r="H2769" s="7"/>
      <c r="I2769" s="7"/>
      <c r="J2769" s="9"/>
      <c r="K2769" s="843"/>
    </row>
    <row r="2770" spans="1:11" x14ac:dyDescent="0.2">
      <c r="A2770" s="163">
        <v>2755</v>
      </c>
      <c r="B2770" s="7"/>
      <c r="C2770" s="7"/>
      <c r="D2770" s="120"/>
      <c r="E2770" s="7"/>
      <c r="F2770" s="7"/>
      <c r="G2770" s="219"/>
      <c r="H2770" s="7"/>
      <c r="I2770" s="7"/>
      <c r="J2770" s="9"/>
      <c r="K2770" s="843"/>
    </row>
    <row r="2771" spans="1:11" x14ac:dyDescent="0.2">
      <c r="A2771" s="163">
        <v>2756</v>
      </c>
      <c r="B2771" s="7"/>
      <c r="C2771" s="7"/>
      <c r="D2771" s="120"/>
      <c r="E2771" s="7"/>
      <c r="F2771" s="7"/>
      <c r="G2771" s="219"/>
      <c r="H2771" s="7"/>
      <c r="I2771" s="7"/>
      <c r="J2771" s="9"/>
      <c r="K2771" s="843"/>
    </row>
    <row r="2772" spans="1:11" x14ac:dyDescent="0.2">
      <c r="A2772" s="163">
        <v>2757</v>
      </c>
      <c r="B2772" s="7"/>
      <c r="C2772" s="7"/>
      <c r="D2772" s="120"/>
      <c r="E2772" s="7"/>
      <c r="F2772" s="7"/>
      <c r="G2772" s="219"/>
      <c r="H2772" s="7"/>
      <c r="I2772" s="7"/>
      <c r="J2772" s="9"/>
      <c r="K2772" s="843"/>
    </row>
    <row r="2773" spans="1:11" x14ac:dyDescent="0.2">
      <c r="A2773" s="163">
        <v>2758</v>
      </c>
      <c r="B2773" s="7"/>
      <c r="C2773" s="7"/>
      <c r="D2773" s="120"/>
      <c r="E2773" s="7"/>
      <c r="F2773" s="7"/>
      <c r="G2773" s="219"/>
      <c r="H2773" s="7"/>
      <c r="I2773" s="7"/>
      <c r="J2773" s="9"/>
      <c r="K2773" s="843"/>
    </row>
    <row r="2774" spans="1:11" x14ac:dyDescent="0.2">
      <c r="A2774" s="163">
        <v>2759</v>
      </c>
      <c r="B2774" s="7"/>
      <c r="C2774" s="7"/>
      <c r="D2774" s="120"/>
      <c r="E2774" s="7"/>
      <c r="F2774" s="7"/>
      <c r="G2774" s="219"/>
      <c r="H2774" s="7"/>
      <c r="I2774" s="7"/>
      <c r="J2774" s="9"/>
      <c r="K2774" s="843"/>
    </row>
    <row r="2775" spans="1:11" x14ac:dyDescent="0.2">
      <c r="A2775" s="163">
        <v>2760</v>
      </c>
      <c r="B2775" s="7"/>
      <c r="C2775" s="7"/>
      <c r="D2775" s="120"/>
      <c r="E2775" s="7"/>
      <c r="F2775" s="7"/>
      <c r="G2775" s="219"/>
      <c r="H2775" s="7"/>
      <c r="I2775" s="7"/>
      <c r="J2775" s="9"/>
      <c r="K2775" s="843"/>
    </row>
    <row r="2776" spans="1:11" x14ac:dyDescent="0.2">
      <c r="A2776" s="163">
        <v>2761</v>
      </c>
      <c r="B2776" s="7"/>
      <c r="C2776" s="7"/>
      <c r="D2776" s="120"/>
      <c r="E2776" s="7"/>
      <c r="F2776" s="7"/>
      <c r="G2776" s="219"/>
      <c r="H2776" s="7"/>
      <c r="I2776" s="7"/>
      <c r="J2776" s="9"/>
      <c r="K2776" s="843"/>
    </row>
    <row r="2777" spans="1:11" x14ac:dyDescent="0.2">
      <c r="A2777" s="163">
        <v>2762</v>
      </c>
      <c r="B2777" s="7"/>
      <c r="C2777" s="7"/>
      <c r="D2777" s="120"/>
      <c r="E2777" s="7"/>
      <c r="F2777" s="7"/>
      <c r="G2777" s="219"/>
      <c r="H2777" s="7"/>
      <c r="I2777" s="7"/>
      <c r="J2777" s="9"/>
      <c r="K2777" s="843"/>
    </row>
    <row r="2778" spans="1:11" x14ac:dyDescent="0.2">
      <c r="A2778" s="163">
        <v>2763</v>
      </c>
      <c r="B2778" s="7"/>
      <c r="C2778" s="7"/>
      <c r="D2778" s="120"/>
      <c r="E2778" s="7"/>
      <c r="F2778" s="7"/>
      <c r="G2778" s="219"/>
      <c r="H2778" s="7"/>
      <c r="I2778" s="7"/>
      <c r="J2778" s="9"/>
      <c r="K2778" s="843"/>
    </row>
    <row r="2779" spans="1:11" x14ac:dyDescent="0.2">
      <c r="A2779" s="163">
        <v>2764</v>
      </c>
      <c r="B2779" s="7"/>
      <c r="C2779" s="7"/>
      <c r="D2779" s="120"/>
      <c r="E2779" s="7"/>
      <c r="F2779" s="7"/>
      <c r="G2779" s="219"/>
      <c r="H2779" s="7"/>
      <c r="I2779" s="7"/>
      <c r="J2779" s="9"/>
      <c r="K2779" s="843"/>
    </row>
    <row r="2780" spans="1:11" x14ac:dyDescent="0.2">
      <c r="A2780" s="163">
        <v>2765</v>
      </c>
      <c r="B2780" s="7"/>
      <c r="C2780" s="7"/>
      <c r="D2780" s="120"/>
      <c r="E2780" s="7"/>
      <c r="F2780" s="7"/>
      <c r="G2780" s="219"/>
      <c r="H2780" s="7"/>
      <c r="I2780" s="7"/>
      <c r="J2780" s="9"/>
      <c r="K2780" s="843"/>
    </row>
    <row r="2781" spans="1:11" x14ac:dyDescent="0.2">
      <c r="A2781" s="163">
        <v>2766</v>
      </c>
      <c r="B2781" s="7"/>
      <c r="C2781" s="7"/>
      <c r="D2781" s="120"/>
      <c r="E2781" s="7"/>
      <c r="F2781" s="7"/>
      <c r="G2781" s="219"/>
      <c r="H2781" s="7"/>
      <c r="I2781" s="7"/>
      <c r="J2781" s="9"/>
      <c r="K2781" s="843"/>
    </row>
    <row r="2782" spans="1:11" x14ac:dyDescent="0.2">
      <c r="A2782" s="163">
        <v>2767</v>
      </c>
      <c r="B2782" s="7"/>
      <c r="C2782" s="7"/>
      <c r="D2782" s="120"/>
      <c r="E2782" s="7"/>
      <c r="F2782" s="7"/>
      <c r="G2782" s="219"/>
      <c r="H2782" s="7"/>
      <c r="I2782" s="7"/>
      <c r="J2782" s="9"/>
      <c r="K2782" s="843"/>
    </row>
    <row r="2783" spans="1:11" x14ac:dyDescent="0.2">
      <c r="A2783" s="163">
        <v>2768</v>
      </c>
      <c r="B2783" s="7"/>
      <c r="C2783" s="7"/>
      <c r="D2783" s="120"/>
      <c r="E2783" s="7"/>
      <c r="F2783" s="7"/>
      <c r="G2783" s="219"/>
      <c r="H2783" s="7"/>
      <c r="I2783" s="7"/>
      <c r="J2783" s="9"/>
      <c r="K2783" s="843"/>
    </row>
    <row r="2784" spans="1:11" x14ac:dyDescent="0.2">
      <c r="A2784" s="163">
        <v>2769</v>
      </c>
      <c r="B2784" s="7"/>
      <c r="C2784" s="7"/>
      <c r="D2784" s="120"/>
      <c r="E2784" s="7"/>
      <c r="F2784" s="7"/>
      <c r="G2784" s="219"/>
      <c r="H2784" s="7"/>
      <c r="I2784" s="7"/>
      <c r="J2784" s="9"/>
      <c r="K2784" s="843"/>
    </row>
    <row r="2785" spans="1:11" x14ac:dyDescent="0.2">
      <c r="A2785" s="163">
        <v>2770</v>
      </c>
      <c r="B2785" s="7"/>
      <c r="C2785" s="7"/>
      <c r="D2785" s="120"/>
      <c r="E2785" s="7"/>
      <c r="F2785" s="7"/>
      <c r="G2785" s="219"/>
      <c r="H2785" s="7"/>
      <c r="I2785" s="7"/>
      <c r="J2785" s="9"/>
      <c r="K2785" s="843"/>
    </row>
    <row r="2786" spans="1:11" x14ac:dyDescent="0.2">
      <c r="A2786" s="163">
        <v>2771</v>
      </c>
      <c r="B2786" s="7"/>
      <c r="C2786" s="7"/>
      <c r="D2786" s="120"/>
      <c r="E2786" s="7"/>
      <c r="F2786" s="7"/>
      <c r="G2786" s="219"/>
      <c r="H2786" s="7"/>
      <c r="I2786" s="7"/>
      <c r="J2786" s="9"/>
      <c r="K2786" s="843"/>
    </row>
    <row r="2787" spans="1:11" x14ac:dyDescent="0.2">
      <c r="A2787" s="163">
        <v>2772</v>
      </c>
      <c r="B2787" s="7"/>
      <c r="C2787" s="7"/>
      <c r="D2787" s="120"/>
      <c r="E2787" s="7"/>
      <c r="F2787" s="7"/>
      <c r="G2787" s="219"/>
      <c r="H2787" s="7"/>
      <c r="I2787" s="7"/>
      <c r="J2787" s="9"/>
      <c r="K2787" s="843"/>
    </row>
    <row r="2788" spans="1:11" x14ac:dyDescent="0.2">
      <c r="A2788" s="163">
        <v>2773</v>
      </c>
      <c r="B2788" s="7"/>
      <c r="C2788" s="7"/>
      <c r="D2788" s="120"/>
      <c r="E2788" s="7"/>
      <c r="F2788" s="7"/>
      <c r="G2788" s="219"/>
      <c r="H2788" s="7"/>
      <c r="I2788" s="7"/>
      <c r="J2788" s="9"/>
      <c r="K2788" s="843"/>
    </row>
    <row r="2789" spans="1:11" x14ac:dyDescent="0.2">
      <c r="A2789" s="163">
        <v>2774</v>
      </c>
      <c r="B2789" s="7"/>
      <c r="C2789" s="7"/>
      <c r="D2789" s="120"/>
      <c r="E2789" s="7"/>
      <c r="F2789" s="7"/>
      <c r="G2789" s="219"/>
      <c r="H2789" s="7"/>
      <c r="I2789" s="7"/>
      <c r="J2789" s="9"/>
      <c r="K2789" s="843"/>
    </row>
    <row r="2790" spans="1:11" x14ac:dyDescent="0.2">
      <c r="A2790" s="163">
        <v>2775</v>
      </c>
      <c r="B2790" s="7"/>
      <c r="C2790" s="7"/>
      <c r="D2790" s="120"/>
      <c r="E2790" s="7"/>
      <c r="F2790" s="7"/>
      <c r="G2790" s="219"/>
      <c r="H2790" s="7"/>
      <c r="I2790" s="7"/>
      <c r="J2790" s="9"/>
      <c r="K2790" s="843"/>
    </row>
    <row r="2791" spans="1:11" x14ac:dyDescent="0.2">
      <c r="A2791" s="163">
        <v>2776</v>
      </c>
      <c r="B2791" s="7"/>
      <c r="C2791" s="7"/>
      <c r="D2791" s="120"/>
      <c r="E2791" s="7"/>
      <c r="F2791" s="7"/>
      <c r="G2791" s="219"/>
      <c r="H2791" s="7"/>
      <c r="I2791" s="7"/>
      <c r="J2791" s="9"/>
      <c r="K2791" s="843"/>
    </row>
    <row r="2792" spans="1:11" x14ac:dyDescent="0.2">
      <c r="A2792" s="163">
        <v>2777</v>
      </c>
      <c r="B2792" s="7"/>
      <c r="C2792" s="7"/>
      <c r="D2792" s="120"/>
      <c r="E2792" s="7"/>
      <c r="F2792" s="7"/>
      <c r="G2792" s="219"/>
      <c r="H2792" s="7"/>
      <c r="I2792" s="7"/>
      <c r="J2792" s="9"/>
      <c r="K2792" s="843"/>
    </row>
    <row r="2793" spans="1:11" x14ac:dyDescent="0.2">
      <c r="A2793" s="163">
        <v>2778</v>
      </c>
      <c r="B2793" s="7"/>
      <c r="C2793" s="7"/>
      <c r="D2793" s="120"/>
      <c r="E2793" s="7"/>
      <c r="F2793" s="7"/>
      <c r="G2793" s="219"/>
      <c r="H2793" s="7"/>
      <c r="I2793" s="7"/>
      <c r="J2793" s="9"/>
      <c r="K2793" s="843"/>
    </row>
    <row r="2794" spans="1:11" x14ac:dyDescent="0.2">
      <c r="A2794" s="163">
        <v>2779</v>
      </c>
      <c r="B2794" s="7"/>
      <c r="C2794" s="7"/>
      <c r="D2794" s="120"/>
      <c r="E2794" s="7"/>
      <c r="F2794" s="7"/>
      <c r="G2794" s="219"/>
      <c r="H2794" s="7"/>
      <c r="I2794" s="7"/>
      <c r="J2794" s="9"/>
      <c r="K2794" s="843"/>
    </row>
    <row r="2795" spans="1:11" x14ac:dyDescent="0.2">
      <c r="A2795" s="163">
        <v>2780</v>
      </c>
      <c r="B2795" s="7"/>
      <c r="C2795" s="7"/>
      <c r="D2795" s="120"/>
      <c r="E2795" s="7"/>
      <c r="F2795" s="7"/>
      <c r="G2795" s="219"/>
      <c r="H2795" s="7"/>
      <c r="I2795" s="7"/>
      <c r="J2795" s="9"/>
      <c r="K2795" s="843"/>
    </row>
    <row r="2796" spans="1:11" x14ac:dyDescent="0.2">
      <c r="A2796" s="163">
        <v>2781</v>
      </c>
      <c r="B2796" s="7"/>
      <c r="C2796" s="7"/>
      <c r="D2796" s="120"/>
      <c r="E2796" s="7"/>
      <c r="F2796" s="7"/>
      <c r="G2796" s="219"/>
      <c r="H2796" s="7"/>
      <c r="I2796" s="7"/>
      <c r="J2796" s="9"/>
      <c r="K2796" s="843"/>
    </row>
    <row r="2797" spans="1:11" x14ac:dyDescent="0.2">
      <c r="A2797" s="163">
        <v>2782</v>
      </c>
      <c r="B2797" s="7"/>
      <c r="C2797" s="7"/>
      <c r="D2797" s="120"/>
      <c r="E2797" s="7"/>
      <c r="F2797" s="7"/>
      <c r="G2797" s="219"/>
      <c r="H2797" s="7"/>
      <c r="I2797" s="7"/>
      <c r="J2797" s="9"/>
      <c r="K2797" s="843"/>
    </row>
    <row r="2798" spans="1:11" x14ac:dyDescent="0.2">
      <c r="A2798" s="163">
        <v>2783</v>
      </c>
      <c r="B2798" s="7"/>
      <c r="C2798" s="7"/>
      <c r="D2798" s="120"/>
      <c r="E2798" s="7"/>
      <c r="F2798" s="7"/>
      <c r="G2798" s="219"/>
      <c r="H2798" s="7"/>
      <c r="I2798" s="7"/>
      <c r="J2798" s="9"/>
      <c r="K2798" s="843"/>
    </row>
    <row r="2799" spans="1:11" x14ac:dyDescent="0.2">
      <c r="A2799" s="163">
        <v>2784</v>
      </c>
      <c r="B2799" s="7"/>
      <c r="C2799" s="7"/>
      <c r="D2799" s="120"/>
      <c r="E2799" s="7"/>
      <c r="F2799" s="7"/>
      <c r="G2799" s="219"/>
      <c r="H2799" s="7"/>
      <c r="I2799" s="7"/>
      <c r="J2799" s="9"/>
      <c r="K2799" s="843"/>
    </row>
    <row r="2800" spans="1:11" x14ac:dyDescent="0.2">
      <c r="A2800" s="163">
        <v>2785</v>
      </c>
      <c r="B2800" s="7"/>
      <c r="C2800" s="7"/>
      <c r="D2800" s="120"/>
      <c r="E2800" s="7"/>
      <c r="F2800" s="7"/>
      <c r="G2800" s="219"/>
      <c r="H2800" s="7"/>
      <c r="I2800" s="7"/>
      <c r="J2800" s="9"/>
      <c r="K2800" s="843"/>
    </row>
    <row r="2801" spans="1:11" x14ac:dyDescent="0.2">
      <c r="A2801" s="163">
        <v>2786</v>
      </c>
      <c r="B2801" s="7"/>
      <c r="C2801" s="7"/>
      <c r="D2801" s="120"/>
      <c r="E2801" s="7"/>
      <c r="F2801" s="7"/>
      <c r="G2801" s="219"/>
      <c r="H2801" s="7"/>
      <c r="I2801" s="7"/>
      <c r="J2801" s="9"/>
      <c r="K2801" s="843"/>
    </row>
    <row r="2802" spans="1:11" x14ac:dyDescent="0.2">
      <c r="A2802" s="163">
        <v>2787</v>
      </c>
      <c r="B2802" s="7"/>
      <c r="C2802" s="7"/>
      <c r="D2802" s="120"/>
      <c r="E2802" s="7"/>
      <c r="F2802" s="7"/>
      <c r="G2802" s="219"/>
      <c r="H2802" s="7"/>
      <c r="I2802" s="7"/>
      <c r="J2802" s="9"/>
      <c r="K2802" s="843"/>
    </row>
    <row r="2803" spans="1:11" x14ac:dyDescent="0.2">
      <c r="A2803" s="163">
        <v>2788</v>
      </c>
      <c r="B2803" s="7"/>
      <c r="C2803" s="7"/>
      <c r="D2803" s="120"/>
      <c r="E2803" s="7"/>
      <c r="F2803" s="7"/>
      <c r="G2803" s="219"/>
      <c r="H2803" s="7"/>
      <c r="I2803" s="7"/>
      <c r="J2803" s="9"/>
      <c r="K2803" s="843"/>
    </row>
    <row r="2804" spans="1:11" x14ac:dyDescent="0.2">
      <c r="A2804" s="163">
        <v>2789</v>
      </c>
      <c r="B2804" s="7"/>
      <c r="C2804" s="7"/>
      <c r="D2804" s="120"/>
      <c r="E2804" s="7"/>
      <c r="F2804" s="7"/>
      <c r="G2804" s="219"/>
      <c r="H2804" s="7"/>
      <c r="I2804" s="7"/>
      <c r="J2804" s="9"/>
      <c r="K2804" s="843"/>
    </row>
    <row r="2805" spans="1:11" x14ac:dyDescent="0.2">
      <c r="A2805" s="163">
        <v>2790</v>
      </c>
      <c r="B2805" s="7"/>
      <c r="C2805" s="7"/>
      <c r="D2805" s="120"/>
      <c r="E2805" s="7"/>
      <c r="F2805" s="7"/>
      <c r="G2805" s="219"/>
      <c r="H2805" s="7"/>
      <c r="I2805" s="7"/>
      <c r="J2805" s="9"/>
      <c r="K2805" s="843"/>
    </row>
    <row r="2806" spans="1:11" x14ac:dyDescent="0.2">
      <c r="A2806" s="163">
        <v>2791</v>
      </c>
      <c r="B2806" s="7"/>
      <c r="C2806" s="7"/>
      <c r="D2806" s="120"/>
      <c r="E2806" s="7"/>
      <c r="F2806" s="7"/>
      <c r="G2806" s="219"/>
      <c r="H2806" s="7"/>
      <c r="I2806" s="7"/>
      <c r="J2806" s="9"/>
      <c r="K2806" s="843"/>
    </row>
    <row r="2807" spans="1:11" x14ac:dyDescent="0.2">
      <c r="A2807" s="163">
        <v>2792</v>
      </c>
      <c r="B2807" s="7"/>
      <c r="C2807" s="7"/>
      <c r="D2807" s="120"/>
      <c r="E2807" s="7"/>
      <c r="F2807" s="7"/>
      <c r="G2807" s="219"/>
      <c r="H2807" s="7"/>
      <c r="I2807" s="7"/>
      <c r="J2807" s="9"/>
      <c r="K2807" s="843"/>
    </row>
    <row r="2808" spans="1:11" x14ac:dyDescent="0.2">
      <c r="A2808" s="163">
        <v>2793</v>
      </c>
      <c r="B2808" s="7"/>
      <c r="C2808" s="7"/>
      <c r="D2808" s="120"/>
      <c r="E2808" s="7"/>
      <c r="F2808" s="7"/>
      <c r="G2808" s="219"/>
      <c r="H2808" s="7"/>
      <c r="I2808" s="7"/>
      <c r="J2808" s="9"/>
      <c r="K2808" s="843"/>
    </row>
    <row r="2809" spans="1:11" x14ac:dyDescent="0.2">
      <c r="A2809" s="163">
        <v>2794</v>
      </c>
      <c r="B2809" s="7"/>
      <c r="C2809" s="7"/>
      <c r="D2809" s="120"/>
      <c r="E2809" s="7"/>
      <c r="F2809" s="7"/>
      <c r="G2809" s="219"/>
      <c r="H2809" s="7"/>
      <c r="I2809" s="7"/>
      <c r="J2809" s="9"/>
      <c r="K2809" s="843"/>
    </row>
    <row r="2810" spans="1:11" x14ac:dyDescent="0.2">
      <c r="A2810" s="163">
        <v>2795</v>
      </c>
      <c r="B2810" s="7"/>
      <c r="C2810" s="7"/>
      <c r="D2810" s="120"/>
      <c r="E2810" s="7"/>
      <c r="F2810" s="7"/>
      <c r="G2810" s="219"/>
      <c r="H2810" s="7"/>
      <c r="I2810" s="7"/>
      <c r="J2810" s="9"/>
      <c r="K2810" s="843"/>
    </row>
    <row r="2811" spans="1:11" x14ac:dyDescent="0.2">
      <c r="A2811" s="163">
        <v>2796</v>
      </c>
      <c r="B2811" s="7"/>
      <c r="C2811" s="7"/>
      <c r="D2811" s="120"/>
      <c r="E2811" s="7"/>
      <c r="F2811" s="7"/>
      <c r="G2811" s="219"/>
      <c r="H2811" s="7"/>
      <c r="I2811" s="7"/>
      <c r="J2811" s="9"/>
      <c r="K2811" s="843"/>
    </row>
    <row r="2812" spans="1:11" x14ac:dyDescent="0.2">
      <c r="A2812" s="163">
        <v>2797</v>
      </c>
      <c r="B2812" s="7"/>
      <c r="C2812" s="7"/>
      <c r="D2812" s="120"/>
      <c r="E2812" s="7"/>
      <c r="F2812" s="7"/>
      <c r="G2812" s="219"/>
      <c r="H2812" s="7"/>
      <c r="I2812" s="7"/>
      <c r="J2812" s="9"/>
      <c r="K2812" s="843"/>
    </row>
    <row r="2813" spans="1:11" x14ac:dyDescent="0.2">
      <c r="A2813" s="163">
        <v>2798</v>
      </c>
      <c r="B2813" s="7"/>
      <c r="C2813" s="7"/>
      <c r="D2813" s="120"/>
      <c r="E2813" s="7"/>
      <c r="F2813" s="7"/>
      <c r="G2813" s="219"/>
      <c r="H2813" s="7"/>
      <c r="I2813" s="7"/>
      <c r="J2813" s="9"/>
      <c r="K2813" s="843"/>
    </row>
    <row r="2814" spans="1:11" x14ac:dyDescent="0.2">
      <c r="A2814" s="163">
        <v>2799</v>
      </c>
      <c r="B2814" s="7"/>
      <c r="C2814" s="7"/>
      <c r="D2814" s="120"/>
      <c r="E2814" s="7"/>
      <c r="F2814" s="7"/>
      <c r="G2814" s="219"/>
      <c r="H2814" s="7"/>
      <c r="I2814" s="7"/>
      <c r="J2814" s="9"/>
      <c r="K2814" s="843"/>
    </row>
    <row r="2815" spans="1:11" x14ac:dyDescent="0.2">
      <c r="A2815" s="163">
        <v>2800</v>
      </c>
      <c r="B2815" s="7"/>
      <c r="C2815" s="7"/>
      <c r="D2815" s="120"/>
      <c r="E2815" s="7"/>
      <c r="F2815" s="7"/>
      <c r="G2815" s="219"/>
      <c r="H2815" s="7"/>
      <c r="I2815" s="7"/>
      <c r="J2815" s="9"/>
      <c r="K2815" s="843"/>
    </row>
    <row r="2816" spans="1:11" x14ac:dyDescent="0.2">
      <c r="A2816" s="163">
        <v>2801</v>
      </c>
      <c r="B2816" s="7"/>
      <c r="C2816" s="7"/>
      <c r="D2816" s="120"/>
      <c r="E2816" s="7"/>
      <c r="F2816" s="7"/>
      <c r="G2816" s="219"/>
      <c r="H2816" s="7"/>
      <c r="I2816" s="7"/>
      <c r="J2816" s="9"/>
      <c r="K2816" s="843"/>
    </row>
    <row r="2817" spans="1:11" x14ac:dyDescent="0.2">
      <c r="A2817" s="163">
        <v>2802</v>
      </c>
      <c r="B2817" s="7"/>
      <c r="C2817" s="7"/>
      <c r="D2817" s="120"/>
      <c r="E2817" s="7"/>
      <c r="F2817" s="7"/>
      <c r="G2817" s="219"/>
      <c r="H2817" s="7"/>
      <c r="I2817" s="7"/>
      <c r="J2817" s="9"/>
      <c r="K2817" s="843"/>
    </row>
    <row r="2818" spans="1:11" x14ac:dyDescent="0.2">
      <c r="A2818" s="163">
        <v>2803</v>
      </c>
      <c r="B2818" s="7"/>
      <c r="C2818" s="7"/>
      <c r="D2818" s="120"/>
      <c r="E2818" s="7"/>
      <c r="F2818" s="7"/>
      <c r="G2818" s="219"/>
      <c r="H2818" s="7"/>
      <c r="I2818" s="7"/>
      <c r="J2818" s="9"/>
      <c r="K2818" s="843"/>
    </row>
    <row r="2819" spans="1:11" x14ac:dyDescent="0.2">
      <c r="A2819" s="163">
        <v>2804</v>
      </c>
      <c r="B2819" s="7"/>
      <c r="C2819" s="7"/>
      <c r="D2819" s="120"/>
      <c r="E2819" s="7"/>
      <c r="F2819" s="7"/>
      <c r="G2819" s="219"/>
      <c r="H2819" s="7"/>
      <c r="I2819" s="7"/>
      <c r="J2819" s="9"/>
      <c r="K2819" s="843"/>
    </row>
    <row r="2820" spans="1:11" x14ac:dyDescent="0.2">
      <c r="A2820" s="163">
        <v>2805</v>
      </c>
      <c r="B2820" s="7"/>
      <c r="C2820" s="7"/>
      <c r="D2820" s="120"/>
      <c r="E2820" s="7"/>
      <c r="F2820" s="7"/>
      <c r="G2820" s="219"/>
      <c r="H2820" s="7"/>
      <c r="I2820" s="7"/>
      <c r="J2820" s="9"/>
      <c r="K2820" s="843"/>
    </row>
    <row r="2821" spans="1:11" x14ac:dyDescent="0.2">
      <c r="A2821" s="163">
        <v>2806</v>
      </c>
      <c r="B2821" s="7"/>
      <c r="C2821" s="7"/>
      <c r="D2821" s="120"/>
      <c r="E2821" s="7"/>
      <c r="F2821" s="7"/>
      <c r="G2821" s="219"/>
      <c r="H2821" s="7"/>
      <c r="I2821" s="7"/>
      <c r="J2821" s="9"/>
      <c r="K2821" s="843"/>
    </row>
    <row r="2822" spans="1:11" x14ac:dyDescent="0.2">
      <c r="A2822" s="163">
        <v>2807</v>
      </c>
      <c r="B2822" s="7"/>
      <c r="C2822" s="7"/>
      <c r="D2822" s="120"/>
      <c r="E2822" s="7"/>
      <c r="F2822" s="7"/>
      <c r="G2822" s="219"/>
      <c r="H2822" s="7"/>
      <c r="I2822" s="7"/>
      <c r="J2822" s="9"/>
      <c r="K2822" s="843"/>
    </row>
    <row r="2823" spans="1:11" x14ac:dyDescent="0.2">
      <c r="A2823" s="163">
        <v>2808</v>
      </c>
      <c r="B2823" s="7"/>
      <c r="C2823" s="7"/>
      <c r="D2823" s="120"/>
      <c r="E2823" s="7"/>
      <c r="F2823" s="7"/>
      <c r="G2823" s="219"/>
      <c r="H2823" s="7"/>
      <c r="I2823" s="7"/>
      <c r="J2823" s="9"/>
      <c r="K2823" s="843"/>
    </row>
    <row r="2824" spans="1:11" x14ac:dyDescent="0.2">
      <c r="A2824" s="163">
        <v>2809</v>
      </c>
      <c r="B2824" s="7"/>
      <c r="C2824" s="7"/>
      <c r="D2824" s="120"/>
      <c r="E2824" s="7"/>
      <c r="F2824" s="7"/>
      <c r="G2824" s="219"/>
      <c r="H2824" s="7"/>
      <c r="I2824" s="7"/>
      <c r="J2824" s="9"/>
      <c r="K2824" s="843"/>
    </row>
    <row r="2825" spans="1:11" x14ac:dyDescent="0.2">
      <c r="A2825" s="163">
        <v>2810</v>
      </c>
      <c r="B2825" s="7"/>
      <c r="C2825" s="7"/>
      <c r="D2825" s="120"/>
      <c r="E2825" s="7"/>
      <c r="F2825" s="7"/>
      <c r="G2825" s="219"/>
      <c r="H2825" s="7"/>
      <c r="I2825" s="7"/>
      <c r="J2825" s="9"/>
      <c r="K2825" s="843"/>
    </row>
    <row r="2826" spans="1:11" x14ac:dyDescent="0.2">
      <c r="A2826" s="163">
        <v>2811</v>
      </c>
      <c r="B2826" s="7"/>
      <c r="C2826" s="7"/>
      <c r="D2826" s="120"/>
      <c r="E2826" s="7"/>
      <c r="F2826" s="7"/>
      <c r="G2826" s="219"/>
      <c r="H2826" s="7"/>
      <c r="I2826" s="7"/>
      <c r="J2826" s="9"/>
      <c r="K2826" s="843"/>
    </row>
    <row r="2827" spans="1:11" x14ac:dyDescent="0.2">
      <c r="A2827" s="163">
        <v>2812</v>
      </c>
      <c r="B2827" s="7"/>
      <c r="C2827" s="7"/>
      <c r="D2827" s="120"/>
      <c r="E2827" s="7"/>
      <c r="F2827" s="7"/>
      <c r="G2827" s="219"/>
      <c r="H2827" s="7"/>
      <c r="I2827" s="7"/>
      <c r="J2827" s="9"/>
      <c r="K2827" s="843"/>
    </row>
    <row r="2828" spans="1:11" x14ac:dyDescent="0.2">
      <c r="A2828" s="163">
        <v>2813</v>
      </c>
      <c r="B2828" s="7"/>
      <c r="C2828" s="7"/>
      <c r="D2828" s="120"/>
      <c r="E2828" s="7"/>
      <c r="F2828" s="7"/>
      <c r="G2828" s="219"/>
      <c r="H2828" s="7"/>
      <c r="I2828" s="7"/>
      <c r="J2828" s="9"/>
      <c r="K2828" s="843"/>
    </row>
    <row r="2829" spans="1:11" x14ac:dyDescent="0.2">
      <c r="A2829" s="163">
        <v>2814</v>
      </c>
      <c r="B2829" s="7"/>
      <c r="C2829" s="7"/>
      <c r="D2829" s="120"/>
      <c r="E2829" s="7"/>
      <c r="F2829" s="7"/>
      <c r="G2829" s="219"/>
      <c r="H2829" s="7"/>
      <c r="I2829" s="7"/>
      <c r="J2829" s="9"/>
      <c r="K2829" s="843"/>
    </row>
    <row r="2830" spans="1:11" x14ac:dyDescent="0.2">
      <c r="A2830" s="163">
        <v>2815</v>
      </c>
      <c r="B2830" s="7"/>
      <c r="C2830" s="7"/>
      <c r="D2830" s="120"/>
      <c r="E2830" s="7"/>
      <c r="F2830" s="7"/>
      <c r="G2830" s="219"/>
      <c r="H2830" s="7"/>
      <c r="I2830" s="7"/>
      <c r="J2830" s="9"/>
      <c r="K2830" s="843"/>
    </row>
    <row r="2831" spans="1:11" x14ac:dyDescent="0.2">
      <c r="A2831" s="163">
        <v>2816</v>
      </c>
      <c r="B2831" s="7"/>
      <c r="C2831" s="7"/>
      <c r="D2831" s="120"/>
      <c r="E2831" s="7"/>
      <c r="F2831" s="7"/>
      <c r="G2831" s="219"/>
      <c r="H2831" s="7"/>
      <c r="I2831" s="7"/>
      <c r="J2831" s="9"/>
      <c r="K2831" s="843"/>
    </row>
    <row r="2832" spans="1:11" x14ac:dyDescent="0.2">
      <c r="A2832" s="163">
        <v>2817</v>
      </c>
      <c r="B2832" s="7"/>
      <c r="C2832" s="7"/>
      <c r="D2832" s="120"/>
      <c r="E2832" s="7"/>
      <c r="F2832" s="7"/>
      <c r="G2832" s="219"/>
      <c r="H2832" s="7"/>
      <c r="I2832" s="7"/>
      <c r="J2832" s="9"/>
      <c r="K2832" s="843"/>
    </row>
    <row r="2833" spans="1:11" x14ac:dyDescent="0.2">
      <c r="A2833" s="163">
        <v>2818</v>
      </c>
      <c r="B2833" s="7"/>
      <c r="C2833" s="7"/>
      <c r="D2833" s="120"/>
      <c r="E2833" s="7"/>
      <c r="F2833" s="7"/>
      <c r="G2833" s="219"/>
      <c r="H2833" s="7"/>
      <c r="I2833" s="7"/>
      <c r="J2833" s="9"/>
      <c r="K2833" s="843"/>
    </row>
    <row r="2834" spans="1:11" x14ac:dyDescent="0.2">
      <c r="A2834" s="163">
        <v>2819</v>
      </c>
      <c r="B2834" s="7"/>
      <c r="C2834" s="7"/>
      <c r="D2834" s="120"/>
      <c r="E2834" s="7"/>
      <c r="F2834" s="7"/>
      <c r="G2834" s="219"/>
      <c r="H2834" s="7"/>
      <c r="I2834" s="7"/>
      <c r="J2834" s="9"/>
      <c r="K2834" s="843"/>
    </row>
    <row r="2835" spans="1:11" x14ac:dyDescent="0.2">
      <c r="A2835" s="163">
        <v>2820</v>
      </c>
      <c r="B2835" s="7"/>
      <c r="C2835" s="7"/>
      <c r="D2835" s="120"/>
      <c r="E2835" s="7"/>
      <c r="F2835" s="7"/>
      <c r="G2835" s="219"/>
      <c r="H2835" s="7"/>
      <c r="I2835" s="7"/>
      <c r="J2835" s="9"/>
      <c r="K2835" s="843"/>
    </row>
    <row r="2836" spans="1:11" x14ac:dyDescent="0.2">
      <c r="A2836" s="163">
        <v>2821</v>
      </c>
      <c r="B2836" s="7"/>
      <c r="C2836" s="7"/>
      <c r="D2836" s="120"/>
      <c r="E2836" s="7"/>
      <c r="F2836" s="7"/>
      <c r="G2836" s="219"/>
      <c r="H2836" s="7"/>
      <c r="I2836" s="7"/>
      <c r="J2836" s="9"/>
      <c r="K2836" s="843"/>
    </row>
    <row r="2837" spans="1:11" x14ac:dyDescent="0.2">
      <c r="A2837" s="163">
        <v>2822</v>
      </c>
      <c r="B2837" s="7"/>
      <c r="C2837" s="7"/>
      <c r="D2837" s="120"/>
      <c r="E2837" s="7"/>
      <c r="F2837" s="7"/>
      <c r="G2837" s="219"/>
      <c r="H2837" s="7"/>
      <c r="I2837" s="7"/>
      <c r="J2837" s="9"/>
      <c r="K2837" s="843"/>
    </row>
    <row r="2838" spans="1:11" x14ac:dyDescent="0.2">
      <c r="A2838" s="163">
        <v>2823</v>
      </c>
      <c r="B2838" s="7"/>
      <c r="C2838" s="7"/>
      <c r="D2838" s="120"/>
      <c r="E2838" s="7"/>
      <c r="F2838" s="7"/>
      <c r="G2838" s="219"/>
      <c r="H2838" s="7"/>
      <c r="I2838" s="7"/>
      <c r="J2838" s="9"/>
      <c r="K2838" s="843"/>
    </row>
    <row r="2839" spans="1:11" x14ac:dyDescent="0.2">
      <c r="A2839" s="163">
        <v>2824</v>
      </c>
      <c r="B2839" s="7"/>
      <c r="C2839" s="7"/>
      <c r="D2839" s="120"/>
      <c r="E2839" s="7"/>
      <c r="F2839" s="7"/>
      <c r="G2839" s="219"/>
      <c r="H2839" s="7"/>
      <c r="I2839" s="7"/>
      <c r="J2839" s="9"/>
      <c r="K2839" s="843"/>
    </row>
    <row r="2840" spans="1:11" x14ac:dyDescent="0.2">
      <c r="A2840" s="163">
        <v>2825</v>
      </c>
      <c r="B2840" s="7"/>
      <c r="C2840" s="7"/>
      <c r="D2840" s="120"/>
      <c r="E2840" s="7"/>
      <c r="F2840" s="7"/>
      <c r="G2840" s="219"/>
      <c r="H2840" s="7"/>
      <c r="I2840" s="7"/>
      <c r="J2840" s="9"/>
      <c r="K2840" s="843"/>
    </row>
    <row r="2841" spans="1:11" x14ac:dyDescent="0.2">
      <c r="A2841" s="163">
        <v>2826</v>
      </c>
      <c r="B2841" s="7"/>
      <c r="C2841" s="7"/>
      <c r="D2841" s="120"/>
      <c r="E2841" s="7"/>
      <c r="F2841" s="7"/>
      <c r="G2841" s="219"/>
      <c r="H2841" s="7"/>
      <c r="I2841" s="7"/>
      <c r="J2841" s="9"/>
      <c r="K2841" s="843"/>
    </row>
    <row r="2842" spans="1:11" x14ac:dyDescent="0.2">
      <c r="A2842" s="163">
        <v>2827</v>
      </c>
      <c r="B2842" s="7"/>
      <c r="C2842" s="7"/>
      <c r="D2842" s="120"/>
      <c r="E2842" s="7"/>
      <c r="F2842" s="7"/>
      <c r="G2842" s="219"/>
      <c r="H2842" s="7"/>
      <c r="I2842" s="7"/>
      <c r="J2842" s="9"/>
      <c r="K2842" s="843"/>
    </row>
    <row r="2843" spans="1:11" x14ac:dyDescent="0.2">
      <c r="A2843" s="163">
        <v>2828</v>
      </c>
      <c r="B2843" s="7"/>
      <c r="C2843" s="7"/>
      <c r="D2843" s="120"/>
      <c r="E2843" s="7"/>
      <c r="F2843" s="7"/>
      <c r="G2843" s="219"/>
      <c r="H2843" s="7"/>
      <c r="I2843" s="7"/>
      <c r="J2843" s="9"/>
      <c r="K2843" s="843"/>
    </row>
    <row r="2844" spans="1:11" x14ac:dyDescent="0.2">
      <c r="A2844" s="163">
        <v>2829</v>
      </c>
      <c r="B2844" s="7"/>
      <c r="C2844" s="7"/>
      <c r="D2844" s="120"/>
      <c r="E2844" s="7"/>
      <c r="F2844" s="7"/>
      <c r="G2844" s="219"/>
      <c r="H2844" s="7"/>
      <c r="I2844" s="7"/>
      <c r="J2844" s="9"/>
      <c r="K2844" s="843"/>
    </row>
    <row r="2845" spans="1:11" x14ac:dyDescent="0.2">
      <c r="A2845" s="163">
        <v>2830</v>
      </c>
      <c r="B2845" s="7"/>
      <c r="C2845" s="7"/>
      <c r="D2845" s="120"/>
      <c r="E2845" s="7"/>
      <c r="F2845" s="7"/>
      <c r="G2845" s="219"/>
      <c r="H2845" s="7"/>
      <c r="I2845" s="7"/>
      <c r="J2845" s="9"/>
      <c r="K2845" s="843"/>
    </row>
    <row r="2846" spans="1:11" x14ac:dyDescent="0.2">
      <c r="A2846" s="163">
        <v>2831</v>
      </c>
      <c r="B2846" s="7"/>
      <c r="C2846" s="7"/>
      <c r="D2846" s="120"/>
      <c r="E2846" s="7"/>
      <c r="F2846" s="7"/>
      <c r="G2846" s="219"/>
      <c r="H2846" s="7"/>
      <c r="I2846" s="7"/>
      <c r="J2846" s="9"/>
      <c r="K2846" s="843"/>
    </row>
    <row r="2847" spans="1:11" x14ac:dyDescent="0.2">
      <c r="A2847" s="163">
        <v>2832</v>
      </c>
      <c r="B2847" s="7"/>
      <c r="C2847" s="7"/>
      <c r="D2847" s="120"/>
      <c r="E2847" s="7"/>
      <c r="F2847" s="7"/>
      <c r="G2847" s="219"/>
      <c r="H2847" s="7"/>
      <c r="I2847" s="7"/>
      <c r="J2847" s="9"/>
      <c r="K2847" s="843"/>
    </row>
    <row r="2848" spans="1:11" x14ac:dyDescent="0.2">
      <c r="A2848" s="163">
        <v>2833</v>
      </c>
      <c r="B2848" s="7"/>
      <c r="C2848" s="7"/>
      <c r="D2848" s="120"/>
      <c r="E2848" s="7"/>
      <c r="F2848" s="7"/>
      <c r="G2848" s="219"/>
      <c r="H2848" s="7"/>
      <c r="I2848" s="7"/>
      <c r="J2848" s="9"/>
      <c r="K2848" s="843"/>
    </row>
    <row r="2849" spans="1:11" x14ac:dyDescent="0.2">
      <c r="A2849" s="163">
        <v>2834</v>
      </c>
      <c r="B2849" s="7"/>
      <c r="C2849" s="7"/>
      <c r="D2849" s="120"/>
      <c r="E2849" s="7"/>
      <c r="F2849" s="7"/>
      <c r="G2849" s="219"/>
      <c r="H2849" s="7"/>
      <c r="I2849" s="7"/>
      <c r="J2849" s="9"/>
      <c r="K2849" s="843"/>
    </row>
    <row r="2850" spans="1:11" x14ac:dyDescent="0.2">
      <c r="A2850" s="163">
        <v>2835</v>
      </c>
      <c r="B2850" s="7"/>
      <c r="C2850" s="7"/>
      <c r="D2850" s="120"/>
      <c r="E2850" s="7"/>
      <c r="F2850" s="7"/>
      <c r="G2850" s="219"/>
      <c r="H2850" s="7"/>
      <c r="I2850" s="7"/>
      <c r="J2850" s="9"/>
      <c r="K2850" s="843"/>
    </row>
    <row r="2851" spans="1:11" x14ac:dyDescent="0.2">
      <c r="A2851" s="163">
        <v>2836</v>
      </c>
      <c r="B2851" s="7"/>
      <c r="C2851" s="7"/>
      <c r="D2851" s="120"/>
      <c r="E2851" s="7"/>
      <c r="F2851" s="7"/>
      <c r="G2851" s="219"/>
      <c r="H2851" s="7"/>
      <c r="I2851" s="7"/>
      <c r="J2851" s="9"/>
      <c r="K2851" s="843"/>
    </row>
    <row r="2852" spans="1:11" x14ac:dyDescent="0.2">
      <c r="A2852" s="163">
        <v>2837</v>
      </c>
      <c r="B2852" s="7"/>
      <c r="C2852" s="7"/>
      <c r="D2852" s="120"/>
      <c r="E2852" s="7"/>
      <c r="F2852" s="7"/>
      <c r="G2852" s="219"/>
      <c r="H2852" s="7"/>
      <c r="I2852" s="7"/>
      <c r="J2852" s="9"/>
      <c r="K2852" s="843"/>
    </row>
    <row r="2853" spans="1:11" x14ac:dyDescent="0.2">
      <c r="A2853" s="163">
        <v>2838</v>
      </c>
      <c r="B2853" s="7"/>
      <c r="C2853" s="7"/>
      <c r="D2853" s="120"/>
      <c r="E2853" s="7"/>
      <c r="F2853" s="7"/>
      <c r="G2853" s="219"/>
      <c r="H2853" s="7"/>
      <c r="I2853" s="7"/>
      <c r="J2853" s="9"/>
      <c r="K2853" s="843"/>
    </row>
    <row r="2854" spans="1:11" x14ac:dyDescent="0.2">
      <c r="A2854" s="163">
        <v>2839</v>
      </c>
      <c r="B2854" s="7"/>
      <c r="C2854" s="7"/>
      <c r="D2854" s="120"/>
      <c r="E2854" s="7"/>
      <c r="F2854" s="7"/>
      <c r="G2854" s="219"/>
      <c r="H2854" s="7"/>
      <c r="I2854" s="7"/>
      <c r="J2854" s="9"/>
      <c r="K2854" s="843"/>
    </row>
    <row r="2855" spans="1:11" x14ac:dyDescent="0.2">
      <c r="A2855" s="163">
        <v>2840</v>
      </c>
      <c r="B2855" s="7"/>
      <c r="C2855" s="7"/>
      <c r="D2855" s="120"/>
      <c r="E2855" s="7"/>
      <c r="F2855" s="7"/>
      <c r="G2855" s="219"/>
      <c r="H2855" s="7"/>
      <c r="I2855" s="7"/>
      <c r="J2855" s="9"/>
      <c r="K2855" s="843"/>
    </row>
    <row r="2856" spans="1:11" x14ac:dyDescent="0.2">
      <c r="A2856" s="163">
        <v>2841</v>
      </c>
      <c r="B2856" s="7"/>
      <c r="C2856" s="7"/>
      <c r="D2856" s="120"/>
      <c r="E2856" s="7"/>
      <c r="F2856" s="7"/>
      <c r="G2856" s="219"/>
      <c r="H2856" s="7"/>
      <c r="I2856" s="7"/>
      <c r="J2856" s="9"/>
      <c r="K2856" s="843"/>
    </row>
    <row r="2857" spans="1:11" x14ac:dyDescent="0.2">
      <c r="A2857" s="163">
        <v>2842</v>
      </c>
      <c r="B2857" s="7"/>
      <c r="C2857" s="7"/>
      <c r="D2857" s="120"/>
      <c r="E2857" s="7"/>
      <c r="F2857" s="7"/>
      <c r="G2857" s="219"/>
      <c r="H2857" s="7"/>
      <c r="I2857" s="7"/>
      <c r="J2857" s="9"/>
      <c r="K2857" s="843"/>
    </row>
    <row r="2858" spans="1:11" x14ac:dyDescent="0.2">
      <c r="A2858" s="163">
        <v>2843</v>
      </c>
      <c r="B2858" s="7"/>
      <c r="C2858" s="7"/>
      <c r="D2858" s="120"/>
      <c r="E2858" s="7"/>
      <c r="F2858" s="7"/>
      <c r="G2858" s="219"/>
      <c r="H2858" s="7"/>
      <c r="I2858" s="7"/>
      <c r="J2858" s="9"/>
      <c r="K2858" s="843"/>
    </row>
    <row r="2859" spans="1:11" x14ac:dyDescent="0.2">
      <c r="A2859" s="163">
        <v>2844</v>
      </c>
      <c r="B2859" s="7"/>
      <c r="C2859" s="7"/>
      <c r="D2859" s="120"/>
      <c r="E2859" s="7"/>
      <c r="F2859" s="7"/>
      <c r="G2859" s="219"/>
      <c r="H2859" s="7"/>
      <c r="I2859" s="7"/>
      <c r="J2859" s="9"/>
      <c r="K2859" s="843"/>
    </row>
    <row r="2860" spans="1:11" x14ac:dyDescent="0.2">
      <c r="A2860" s="163">
        <v>2845</v>
      </c>
      <c r="B2860" s="7"/>
      <c r="C2860" s="7"/>
      <c r="D2860" s="120"/>
      <c r="E2860" s="7"/>
      <c r="F2860" s="7"/>
      <c r="G2860" s="219"/>
      <c r="H2860" s="7"/>
      <c r="I2860" s="7"/>
      <c r="J2860" s="9"/>
      <c r="K2860" s="843"/>
    </row>
    <row r="2861" spans="1:11" x14ac:dyDescent="0.2">
      <c r="A2861" s="163">
        <v>2846</v>
      </c>
      <c r="B2861" s="7"/>
      <c r="C2861" s="7"/>
      <c r="D2861" s="120"/>
      <c r="E2861" s="7"/>
      <c r="F2861" s="7"/>
      <c r="G2861" s="219"/>
      <c r="H2861" s="7"/>
      <c r="I2861" s="7"/>
      <c r="J2861" s="9"/>
      <c r="K2861" s="843"/>
    </row>
    <row r="2862" spans="1:11" x14ac:dyDescent="0.2">
      <c r="A2862" s="163">
        <v>2847</v>
      </c>
      <c r="B2862" s="7"/>
      <c r="C2862" s="7"/>
      <c r="D2862" s="120"/>
      <c r="E2862" s="7"/>
      <c r="F2862" s="7"/>
      <c r="G2862" s="219"/>
      <c r="H2862" s="7"/>
      <c r="I2862" s="7"/>
      <c r="J2862" s="9"/>
      <c r="K2862" s="843"/>
    </row>
    <row r="2863" spans="1:11" x14ac:dyDescent="0.2">
      <c r="A2863" s="163">
        <v>2848</v>
      </c>
      <c r="B2863" s="7"/>
      <c r="C2863" s="7"/>
      <c r="D2863" s="120"/>
      <c r="E2863" s="7"/>
      <c r="F2863" s="7"/>
      <c r="G2863" s="219"/>
      <c r="H2863" s="7"/>
      <c r="I2863" s="7"/>
      <c r="J2863" s="9"/>
      <c r="K2863" s="843"/>
    </row>
    <row r="2864" spans="1:11" x14ac:dyDescent="0.2">
      <c r="A2864" s="163">
        <v>2849</v>
      </c>
      <c r="B2864" s="7"/>
      <c r="C2864" s="7"/>
      <c r="D2864" s="120"/>
      <c r="E2864" s="7"/>
      <c r="F2864" s="7"/>
      <c r="G2864" s="219"/>
      <c r="H2864" s="7"/>
      <c r="I2864" s="7"/>
      <c r="J2864" s="9"/>
      <c r="K2864" s="843"/>
    </row>
    <row r="2865" spans="1:11" x14ac:dyDescent="0.2">
      <c r="A2865" s="163">
        <v>2850</v>
      </c>
      <c r="B2865" s="7"/>
      <c r="C2865" s="7"/>
      <c r="D2865" s="120"/>
      <c r="E2865" s="7"/>
      <c r="F2865" s="7"/>
      <c r="G2865" s="219"/>
      <c r="H2865" s="7"/>
      <c r="I2865" s="7"/>
      <c r="J2865" s="9"/>
      <c r="K2865" s="843"/>
    </row>
    <row r="2866" spans="1:11" x14ac:dyDescent="0.2">
      <c r="A2866" s="163">
        <v>2851</v>
      </c>
      <c r="B2866" s="7"/>
      <c r="C2866" s="7"/>
      <c r="D2866" s="120"/>
      <c r="E2866" s="7"/>
      <c r="F2866" s="7"/>
      <c r="G2866" s="219"/>
      <c r="H2866" s="7"/>
      <c r="I2866" s="7"/>
      <c r="J2866" s="9"/>
      <c r="K2866" s="843"/>
    </row>
    <row r="2867" spans="1:11" x14ac:dyDescent="0.2">
      <c r="A2867" s="163">
        <v>2852</v>
      </c>
      <c r="B2867" s="7"/>
      <c r="C2867" s="7"/>
      <c r="D2867" s="120"/>
      <c r="E2867" s="7"/>
      <c r="F2867" s="7"/>
      <c r="G2867" s="219"/>
      <c r="H2867" s="7"/>
      <c r="I2867" s="7"/>
      <c r="J2867" s="9"/>
      <c r="K2867" s="843"/>
    </row>
    <row r="2868" spans="1:11" x14ac:dyDescent="0.2">
      <c r="A2868" s="163">
        <v>2853</v>
      </c>
      <c r="B2868" s="7"/>
      <c r="C2868" s="7"/>
      <c r="D2868" s="120"/>
      <c r="E2868" s="7"/>
      <c r="F2868" s="7"/>
      <c r="G2868" s="219"/>
      <c r="H2868" s="7"/>
      <c r="I2868" s="7"/>
      <c r="J2868" s="9"/>
      <c r="K2868" s="843"/>
    </row>
    <row r="2869" spans="1:11" x14ac:dyDescent="0.2">
      <c r="A2869" s="163">
        <v>2854</v>
      </c>
      <c r="B2869" s="7"/>
      <c r="C2869" s="7"/>
      <c r="D2869" s="120"/>
      <c r="E2869" s="7"/>
      <c r="F2869" s="7"/>
      <c r="G2869" s="219"/>
      <c r="H2869" s="7"/>
      <c r="I2869" s="7"/>
      <c r="J2869" s="9"/>
      <c r="K2869" s="843"/>
    </row>
    <row r="2870" spans="1:11" x14ac:dyDescent="0.2">
      <c r="A2870" s="163">
        <v>2855</v>
      </c>
      <c r="B2870" s="7"/>
      <c r="C2870" s="7"/>
      <c r="D2870" s="120"/>
      <c r="E2870" s="7"/>
      <c r="F2870" s="7"/>
      <c r="G2870" s="219"/>
      <c r="H2870" s="7"/>
      <c r="I2870" s="7"/>
      <c r="J2870" s="9"/>
      <c r="K2870" s="843"/>
    </row>
    <row r="2871" spans="1:11" x14ac:dyDescent="0.2">
      <c r="A2871" s="163">
        <v>2856</v>
      </c>
      <c r="B2871" s="7"/>
      <c r="C2871" s="7"/>
      <c r="D2871" s="120"/>
      <c r="E2871" s="7"/>
      <c r="F2871" s="7"/>
      <c r="G2871" s="219"/>
      <c r="H2871" s="7"/>
      <c r="I2871" s="7"/>
      <c r="J2871" s="9"/>
      <c r="K2871" s="843"/>
    </row>
    <row r="2872" spans="1:11" x14ac:dyDescent="0.2">
      <c r="A2872" s="163">
        <v>2857</v>
      </c>
      <c r="B2872" s="7"/>
      <c r="C2872" s="7"/>
      <c r="D2872" s="120"/>
      <c r="E2872" s="7"/>
      <c r="F2872" s="7"/>
      <c r="G2872" s="219"/>
      <c r="H2872" s="7"/>
      <c r="I2872" s="7"/>
      <c r="J2872" s="9"/>
      <c r="K2872" s="843"/>
    </row>
    <row r="2873" spans="1:11" x14ac:dyDescent="0.2">
      <c r="A2873" s="163">
        <v>2858</v>
      </c>
      <c r="B2873" s="7"/>
      <c r="C2873" s="7"/>
      <c r="D2873" s="120"/>
      <c r="E2873" s="7"/>
      <c r="F2873" s="7"/>
      <c r="G2873" s="219"/>
      <c r="H2873" s="7"/>
      <c r="I2873" s="7"/>
      <c r="J2873" s="9"/>
      <c r="K2873" s="843"/>
    </row>
    <row r="2874" spans="1:11" x14ac:dyDescent="0.2">
      <c r="A2874" s="163">
        <v>2859</v>
      </c>
      <c r="B2874" s="7"/>
      <c r="C2874" s="7"/>
      <c r="D2874" s="120"/>
      <c r="E2874" s="7"/>
      <c r="F2874" s="7"/>
      <c r="G2874" s="219"/>
      <c r="H2874" s="7"/>
      <c r="I2874" s="7"/>
      <c r="J2874" s="9"/>
      <c r="K2874" s="843"/>
    </row>
    <row r="2875" spans="1:11" x14ac:dyDescent="0.2">
      <c r="A2875" s="163">
        <v>2860</v>
      </c>
      <c r="B2875" s="7"/>
      <c r="C2875" s="7"/>
      <c r="D2875" s="120"/>
      <c r="E2875" s="7"/>
      <c r="F2875" s="7"/>
      <c r="G2875" s="219"/>
      <c r="H2875" s="7"/>
      <c r="I2875" s="7"/>
      <c r="J2875" s="9"/>
      <c r="K2875" s="843"/>
    </row>
    <row r="2876" spans="1:11" x14ac:dyDescent="0.2">
      <c r="A2876" s="163">
        <v>2861</v>
      </c>
      <c r="B2876" s="7"/>
      <c r="C2876" s="7"/>
      <c r="D2876" s="120"/>
      <c r="E2876" s="7"/>
      <c r="F2876" s="7"/>
      <c r="G2876" s="219"/>
      <c r="H2876" s="7"/>
      <c r="I2876" s="7"/>
      <c r="J2876" s="9"/>
      <c r="K2876" s="843"/>
    </row>
    <row r="2877" spans="1:11" x14ac:dyDescent="0.2">
      <c r="A2877" s="163">
        <v>2862</v>
      </c>
      <c r="B2877" s="7"/>
      <c r="C2877" s="7"/>
      <c r="D2877" s="120"/>
      <c r="E2877" s="7"/>
      <c r="F2877" s="7"/>
      <c r="G2877" s="219"/>
      <c r="H2877" s="7"/>
      <c r="I2877" s="7"/>
      <c r="J2877" s="9"/>
      <c r="K2877" s="843"/>
    </row>
    <row r="2878" spans="1:11" x14ac:dyDescent="0.2">
      <c r="A2878" s="163">
        <v>2863</v>
      </c>
      <c r="B2878" s="7"/>
      <c r="C2878" s="7"/>
      <c r="D2878" s="120"/>
      <c r="E2878" s="7"/>
      <c r="F2878" s="7"/>
      <c r="G2878" s="219"/>
      <c r="H2878" s="7"/>
      <c r="I2878" s="7"/>
      <c r="J2878" s="9"/>
      <c r="K2878" s="843"/>
    </row>
    <row r="2879" spans="1:11" x14ac:dyDescent="0.2">
      <c r="A2879" s="163">
        <v>2864</v>
      </c>
      <c r="B2879" s="7"/>
      <c r="C2879" s="7"/>
      <c r="D2879" s="120"/>
      <c r="E2879" s="7"/>
      <c r="F2879" s="7"/>
      <c r="G2879" s="219"/>
      <c r="H2879" s="7"/>
      <c r="I2879" s="7"/>
      <c r="J2879" s="9"/>
      <c r="K2879" s="843"/>
    </row>
    <row r="2880" spans="1:11" x14ac:dyDescent="0.2">
      <c r="A2880" s="163">
        <v>2865</v>
      </c>
      <c r="B2880" s="7"/>
      <c r="C2880" s="7"/>
      <c r="D2880" s="120"/>
      <c r="E2880" s="7"/>
      <c r="F2880" s="7"/>
      <c r="G2880" s="219"/>
      <c r="H2880" s="7"/>
      <c r="I2880" s="7"/>
      <c r="J2880" s="9"/>
      <c r="K2880" s="843"/>
    </row>
    <row r="2881" spans="1:11" x14ac:dyDescent="0.2">
      <c r="A2881" s="163">
        <v>2866</v>
      </c>
      <c r="B2881" s="7"/>
      <c r="C2881" s="7"/>
      <c r="D2881" s="120"/>
      <c r="E2881" s="7"/>
      <c r="F2881" s="7"/>
      <c r="G2881" s="219"/>
      <c r="H2881" s="7"/>
      <c r="I2881" s="7"/>
      <c r="J2881" s="9"/>
      <c r="K2881" s="843"/>
    </row>
    <row r="2882" spans="1:11" x14ac:dyDescent="0.2">
      <c r="A2882" s="163">
        <v>2867</v>
      </c>
      <c r="B2882" s="7"/>
      <c r="C2882" s="7"/>
      <c r="D2882" s="120"/>
      <c r="E2882" s="7"/>
      <c r="F2882" s="7"/>
      <c r="G2882" s="219"/>
      <c r="H2882" s="7"/>
      <c r="I2882" s="7"/>
      <c r="J2882" s="9"/>
      <c r="K2882" s="843"/>
    </row>
    <row r="2883" spans="1:11" x14ac:dyDescent="0.2">
      <c r="A2883" s="163">
        <v>2868</v>
      </c>
      <c r="B2883" s="7"/>
      <c r="C2883" s="7"/>
      <c r="D2883" s="120"/>
      <c r="E2883" s="7"/>
      <c r="F2883" s="7"/>
      <c r="G2883" s="219"/>
      <c r="H2883" s="7"/>
      <c r="I2883" s="7"/>
      <c r="J2883" s="9"/>
      <c r="K2883" s="843"/>
    </row>
    <row r="2884" spans="1:11" x14ac:dyDescent="0.2">
      <c r="A2884" s="163">
        <v>2869</v>
      </c>
      <c r="B2884" s="7"/>
      <c r="C2884" s="7"/>
      <c r="D2884" s="120"/>
      <c r="E2884" s="7"/>
      <c r="F2884" s="7"/>
      <c r="G2884" s="219"/>
      <c r="H2884" s="7"/>
      <c r="I2884" s="7"/>
      <c r="J2884" s="9"/>
      <c r="K2884" s="843"/>
    </row>
    <row r="2885" spans="1:11" x14ac:dyDescent="0.2">
      <c r="A2885" s="163">
        <v>2870</v>
      </c>
      <c r="B2885" s="7"/>
      <c r="C2885" s="7"/>
      <c r="D2885" s="120"/>
      <c r="E2885" s="7"/>
      <c r="F2885" s="7"/>
      <c r="G2885" s="219"/>
      <c r="H2885" s="7"/>
      <c r="I2885" s="7"/>
      <c r="J2885" s="9"/>
      <c r="K2885" s="843"/>
    </row>
    <row r="2886" spans="1:11" x14ac:dyDescent="0.2">
      <c r="A2886" s="163">
        <v>2871</v>
      </c>
      <c r="B2886" s="7"/>
      <c r="C2886" s="7"/>
      <c r="D2886" s="120"/>
      <c r="E2886" s="7"/>
      <c r="F2886" s="7"/>
      <c r="G2886" s="219"/>
      <c r="H2886" s="7"/>
      <c r="I2886" s="7"/>
      <c r="J2886" s="9"/>
      <c r="K2886" s="843"/>
    </row>
    <row r="2887" spans="1:11" x14ac:dyDescent="0.2">
      <c r="A2887" s="163">
        <v>2872</v>
      </c>
      <c r="B2887" s="7"/>
      <c r="C2887" s="7"/>
      <c r="D2887" s="120"/>
      <c r="E2887" s="7"/>
      <c r="F2887" s="7"/>
      <c r="G2887" s="219"/>
      <c r="H2887" s="7"/>
      <c r="I2887" s="7"/>
      <c r="J2887" s="9"/>
      <c r="K2887" s="843"/>
    </row>
    <row r="2888" spans="1:11" x14ac:dyDescent="0.2">
      <c r="A2888" s="163">
        <v>2873</v>
      </c>
      <c r="B2888" s="7"/>
      <c r="C2888" s="7"/>
      <c r="D2888" s="120"/>
      <c r="E2888" s="7"/>
      <c r="F2888" s="7"/>
      <c r="G2888" s="219"/>
      <c r="H2888" s="7"/>
      <c r="I2888" s="7"/>
      <c r="J2888" s="9"/>
      <c r="K2888" s="843"/>
    </row>
    <row r="2889" spans="1:11" x14ac:dyDescent="0.2">
      <c r="A2889" s="163">
        <v>2874</v>
      </c>
      <c r="B2889" s="7"/>
      <c r="C2889" s="7"/>
      <c r="D2889" s="120"/>
      <c r="E2889" s="7"/>
      <c r="F2889" s="7"/>
      <c r="G2889" s="219"/>
      <c r="H2889" s="7"/>
      <c r="I2889" s="7"/>
      <c r="J2889" s="9"/>
      <c r="K2889" s="843"/>
    </row>
    <row r="2890" spans="1:11" x14ac:dyDescent="0.2">
      <c r="A2890" s="163">
        <v>2875</v>
      </c>
      <c r="B2890" s="7"/>
      <c r="C2890" s="7"/>
      <c r="D2890" s="120"/>
      <c r="E2890" s="7"/>
      <c r="F2890" s="7"/>
      <c r="G2890" s="219"/>
      <c r="H2890" s="7"/>
      <c r="I2890" s="7"/>
      <c r="J2890" s="9"/>
      <c r="K2890" s="843"/>
    </row>
    <row r="2891" spans="1:11" x14ac:dyDescent="0.2">
      <c r="A2891" s="163">
        <v>2876</v>
      </c>
      <c r="B2891" s="7"/>
      <c r="C2891" s="7"/>
      <c r="D2891" s="120"/>
      <c r="E2891" s="7"/>
      <c r="F2891" s="7"/>
      <c r="G2891" s="219"/>
      <c r="H2891" s="7"/>
      <c r="I2891" s="7"/>
      <c r="J2891" s="9"/>
      <c r="K2891" s="843"/>
    </row>
    <row r="2892" spans="1:11" x14ac:dyDescent="0.2">
      <c r="A2892" s="163">
        <v>2877</v>
      </c>
      <c r="B2892" s="7"/>
      <c r="C2892" s="7"/>
      <c r="D2892" s="120"/>
      <c r="E2892" s="7"/>
      <c r="F2892" s="7"/>
      <c r="G2892" s="219"/>
      <c r="H2892" s="7"/>
      <c r="I2892" s="7"/>
      <c r="J2892" s="9"/>
      <c r="K2892" s="843"/>
    </row>
    <row r="2893" spans="1:11" x14ac:dyDescent="0.2">
      <c r="A2893" s="163">
        <v>2878</v>
      </c>
      <c r="B2893" s="7"/>
      <c r="C2893" s="7"/>
      <c r="D2893" s="120"/>
      <c r="E2893" s="7"/>
      <c r="F2893" s="7"/>
      <c r="G2893" s="219"/>
      <c r="H2893" s="7"/>
      <c r="I2893" s="7"/>
      <c r="J2893" s="9"/>
      <c r="K2893" s="843"/>
    </row>
    <row r="2894" spans="1:11" x14ac:dyDescent="0.2">
      <c r="A2894" s="163">
        <v>2879</v>
      </c>
      <c r="B2894" s="7"/>
      <c r="C2894" s="7"/>
      <c r="D2894" s="120"/>
      <c r="E2894" s="7"/>
      <c r="F2894" s="7"/>
      <c r="G2894" s="219"/>
      <c r="H2894" s="7"/>
      <c r="I2894" s="7"/>
      <c r="J2894" s="9"/>
      <c r="K2894" s="843"/>
    </row>
    <row r="2895" spans="1:11" x14ac:dyDescent="0.2">
      <c r="A2895" s="163">
        <v>2880</v>
      </c>
      <c r="B2895" s="7"/>
      <c r="C2895" s="7"/>
      <c r="D2895" s="120"/>
      <c r="E2895" s="7"/>
      <c r="F2895" s="7"/>
      <c r="G2895" s="219"/>
      <c r="H2895" s="7"/>
      <c r="I2895" s="7"/>
      <c r="J2895" s="9"/>
      <c r="K2895" s="843"/>
    </row>
    <row r="2896" spans="1:11" x14ac:dyDescent="0.2">
      <c r="A2896" s="163">
        <v>2881</v>
      </c>
      <c r="B2896" s="7"/>
      <c r="C2896" s="7"/>
      <c r="D2896" s="120"/>
      <c r="E2896" s="7"/>
      <c r="F2896" s="7"/>
      <c r="G2896" s="219"/>
      <c r="H2896" s="7"/>
      <c r="I2896" s="7"/>
      <c r="J2896" s="9"/>
      <c r="K2896" s="843"/>
    </row>
    <row r="2897" spans="1:11" x14ac:dyDescent="0.2">
      <c r="A2897" s="163">
        <v>2882</v>
      </c>
      <c r="B2897" s="7"/>
      <c r="C2897" s="7"/>
      <c r="D2897" s="120"/>
      <c r="E2897" s="7"/>
      <c r="F2897" s="7"/>
      <c r="G2897" s="219"/>
      <c r="H2897" s="7"/>
      <c r="I2897" s="7"/>
      <c r="J2897" s="9"/>
      <c r="K2897" s="843"/>
    </row>
    <row r="2898" spans="1:11" x14ac:dyDescent="0.2">
      <c r="A2898" s="163">
        <v>2883</v>
      </c>
      <c r="B2898" s="7"/>
      <c r="C2898" s="7"/>
      <c r="D2898" s="120"/>
      <c r="E2898" s="7"/>
      <c r="F2898" s="7"/>
      <c r="G2898" s="219"/>
      <c r="H2898" s="7"/>
      <c r="I2898" s="7"/>
      <c r="J2898" s="9"/>
      <c r="K2898" s="843"/>
    </row>
    <row r="2899" spans="1:11" x14ac:dyDescent="0.2">
      <c r="A2899" s="163">
        <v>2884</v>
      </c>
      <c r="B2899" s="7"/>
      <c r="C2899" s="7"/>
      <c r="D2899" s="120"/>
      <c r="E2899" s="7"/>
      <c r="F2899" s="7"/>
      <c r="G2899" s="219"/>
      <c r="H2899" s="7"/>
      <c r="I2899" s="7"/>
      <c r="J2899" s="9"/>
      <c r="K2899" s="843"/>
    </row>
    <row r="2900" spans="1:11" x14ac:dyDescent="0.2">
      <c r="A2900" s="163">
        <v>2885</v>
      </c>
      <c r="B2900" s="7"/>
      <c r="C2900" s="7"/>
      <c r="D2900" s="120"/>
      <c r="E2900" s="7"/>
      <c r="F2900" s="7"/>
      <c r="G2900" s="219"/>
      <c r="H2900" s="7"/>
      <c r="I2900" s="7"/>
      <c r="J2900" s="9"/>
      <c r="K2900" s="843"/>
    </row>
    <row r="2901" spans="1:11" x14ac:dyDescent="0.2">
      <c r="A2901" s="163">
        <v>2886</v>
      </c>
      <c r="B2901" s="7"/>
      <c r="C2901" s="7"/>
      <c r="D2901" s="120"/>
      <c r="E2901" s="7"/>
      <c r="F2901" s="7"/>
      <c r="G2901" s="219"/>
      <c r="H2901" s="7"/>
      <c r="I2901" s="7"/>
      <c r="J2901" s="9"/>
      <c r="K2901" s="843"/>
    </row>
    <row r="2902" spans="1:11" x14ac:dyDescent="0.2">
      <c r="A2902" s="163">
        <v>2887</v>
      </c>
      <c r="B2902" s="7"/>
      <c r="C2902" s="7"/>
      <c r="D2902" s="120"/>
      <c r="E2902" s="7"/>
      <c r="F2902" s="7"/>
      <c r="G2902" s="219"/>
      <c r="H2902" s="7"/>
      <c r="I2902" s="7"/>
      <c r="J2902" s="9"/>
      <c r="K2902" s="843"/>
    </row>
    <row r="2903" spans="1:11" x14ac:dyDescent="0.2">
      <c r="A2903" s="163">
        <v>2888</v>
      </c>
      <c r="B2903" s="7"/>
      <c r="C2903" s="7"/>
      <c r="D2903" s="120"/>
      <c r="E2903" s="7"/>
      <c r="F2903" s="7"/>
      <c r="G2903" s="219"/>
      <c r="H2903" s="7"/>
      <c r="I2903" s="7"/>
      <c r="J2903" s="9"/>
      <c r="K2903" s="843"/>
    </row>
    <row r="2904" spans="1:11" x14ac:dyDescent="0.2">
      <c r="A2904" s="163">
        <v>2889</v>
      </c>
      <c r="B2904" s="7"/>
      <c r="C2904" s="7"/>
      <c r="D2904" s="120"/>
      <c r="E2904" s="7"/>
      <c r="F2904" s="7"/>
      <c r="G2904" s="219"/>
      <c r="H2904" s="7"/>
      <c r="I2904" s="7"/>
      <c r="J2904" s="9"/>
      <c r="K2904" s="843"/>
    </row>
    <row r="2905" spans="1:11" x14ac:dyDescent="0.2">
      <c r="A2905" s="163">
        <v>2890</v>
      </c>
      <c r="B2905" s="7"/>
      <c r="C2905" s="7"/>
      <c r="D2905" s="120"/>
      <c r="E2905" s="7"/>
      <c r="F2905" s="7"/>
      <c r="G2905" s="219"/>
      <c r="H2905" s="7"/>
      <c r="I2905" s="7"/>
      <c r="J2905" s="9"/>
      <c r="K2905" s="843"/>
    </row>
    <row r="2906" spans="1:11" x14ac:dyDescent="0.2">
      <c r="A2906" s="163">
        <v>2891</v>
      </c>
      <c r="B2906" s="7"/>
      <c r="C2906" s="7"/>
      <c r="D2906" s="120"/>
      <c r="E2906" s="7"/>
      <c r="F2906" s="7"/>
      <c r="G2906" s="219"/>
      <c r="H2906" s="7"/>
      <c r="I2906" s="7"/>
      <c r="J2906" s="9"/>
      <c r="K2906" s="843"/>
    </row>
    <row r="2907" spans="1:11" x14ac:dyDescent="0.2">
      <c r="A2907" s="163">
        <v>2892</v>
      </c>
      <c r="B2907" s="7"/>
      <c r="C2907" s="7"/>
      <c r="D2907" s="120"/>
      <c r="E2907" s="7"/>
      <c r="F2907" s="7"/>
      <c r="G2907" s="219"/>
      <c r="H2907" s="7"/>
      <c r="I2907" s="7"/>
      <c r="J2907" s="9"/>
      <c r="K2907" s="843"/>
    </row>
    <row r="2908" spans="1:11" x14ac:dyDescent="0.2">
      <c r="A2908" s="163">
        <v>2893</v>
      </c>
      <c r="B2908" s="7"/>
      <c r="C2908" s="7"/>
      <c r="D2908" s="120"/>
      <c r="E2908" s="7"/>
      <c r="F2908" s="7"/>
      <c r="G2908" s="219"/>
      <c r="H2908" s="7"/>
      <c r="I2908" s="7"/>
      <c r="J2908" s="9"/>
      <c r="K2908" s="843"/>
    </row>
    <row r="2909" spans="1:11" x14ac:dyDescent="0.2">
      <c r="A2909" s="163">
        <v>2894</v>
      </c>
      <c r="B2909" s="7"/>
      <c r="C2909" s="7"/>
      <c r="D2909" s="120"/>
      <c r="E2909" s="7"/>
      <c r="F2909" s="7"/>
      <c r="G2909" s="219"/>
      <c r="H2909" s="7"/>
      <c r="I2909" s="7"/>
      <c r="J2909" s="9"/>
      <c r="K2909" s="843"/>
    </row>
    <row r="2910" spans="1:11" x14ac:dyDescent="0.2">
      <c r="A2910" s="163">
        <v>2895</v>
      </c>
      <c r="B2910" s="7"/>
      <c r="C2910" s="7"/>
      <c r="D2910" s="120"/>
      <c r="E2910" s="7"/>
      <c r="F2910" s="7"/>
      <c r="G2910" s="219"/>
      <c r="H2910" s="7"/>
      <c r="I2910" s="7"/>
      <c r="J2910" s="9"/>
      <c r="K2910" s="843"/>
    </row>
    <row r="2911" spans="1:11" x14ac:dyDescent="0.2">
      <c r="A2911" s="163">
        <v>2896</v>
      </c>
      <c r="B2911" s="7"/>
      <c r="C2911" s="7"/>
      <c r="D2911" s="120"/>
      <c r="E2911" s="7"/>
      <c r="F2911" s="7"/>
      <c r="G2911" s="219"/>
      <c r="H2911" s="7"/>
      <c r="I2911" s="7"/>
      <c r="J2911" s="9"/>
      <c r="K2911" s="843"/>
    </row>
    <row r="2912" spans="1:11" x14ac:dyDescent="0.2">
      <c r="A2912" s="163">
        <v>2897</v>
      </c>
      <c r="B2912" s="7"/>
      <c r="C2912" s="7"/>
      <c r="D2912" s="120"/>
      <c r="E2912" s="7"/>
      <c r="F2912" s="7"/>
      <c r="G2912" s="219"/>
      <c r="H2912" s="7"/>
      <c r="I2912" s="7"/>
      <c r="J2912" s="9"/>
      <c r="K2912" s="843"/>
    </row>
    <row r="2913" spans="1:11" x14ac:dyDescent="0.2">
      <c r="A2913" s="163">
        <v>2898</v>
      </c>
      <c r="B2913" s="7"/>
      <c r="C2913" s="7"/>
      <c r="D2913" s="120"/>
      <c r="E2913" s="7"/>
      <c r="F2913" s="7"/>
      <c r="G2913" s="219"/>
      <c r="H2913" s="7"/>
      <c r="I2913" s="7"/>
      <c r="J2913" s="9"/>
      <c r="K2913" s="843"/>
    </row>
    <row r="2914" spans="1:11" x14ac:dyDescent="0.2">
      <c r="A2914" s="163">
        <v>2899</v>
      </c>
      <c r="B2914" s="7"/>
      <c r="C2914" s="7"/>
      <c r="D2914" s="120"/>
      <c r="E2914" s="7"/>
      <c r="F2914" s="7"/>
      <c r="G2914" s="219"/>
      <c r="H2914" s="7"/>
      <c r="I2914" s="7"/>
      <c r="J2914" s="9"/>
      <c r="K2914" s="843"/>
    </row>
    <row r="2915" spans="1:11" x14ac:dyDescent="0.2">
      <c r="A2915" s="163">
        <v>2900</v>
      </c>
      <c r="B2915" s="7"/>
      <c r="C2915" s="7"/>
      <c r="D2915" s="120"/>
      <c r="E2915" s="7"/>
      <c r="F2915" s="7"/>
      <c r="G2915" s="219"/>
      <c r="H2915" s="7"/>
      <c r="I2915" s="7"/>
      <c r="J2915" s="9"/>
      <c r="K2915" s="843"/>
    </row>
    <row r="2916" spans="1:11" x14ac:dyDescent="0.2">
      <c r="A2916" s="163">
        <v>2901</v>
      </c>
      <c r="B2916" s="7"/>
      <c r="C2916" s="7"/>
      <c r="D2916" s="120"/>
      <c r="E2916" s="7"/>
      <c r="F2916" s="7"/>
      <c r="G2916" s="219"/>
      <c r="H2916" s="7"/>
      <c r="I2916" s="7"/>
      <c r="J2916" s="9"/>
      <c r="K2916" s="843"/>
    </row>
    <row r="2917" spans="1:11" x14ac:dyDescent="0.2">
      <c r="A2917" s="163">
        <v>2902</v>
      </c>
      <c r="B2917" s="7"/>
      <c r="C2917" s="7"/>
      <c r="D2917" s="120"/>
      <c r="E2917" s="7"/>
      <c r="F2917" s="7"/>
      <c r="G2917" s="219"/>
      <c r="H2917" s="7"/>
      <c r="I2917" s="7"/>
      <c r="J2917" s="9"/>
      <c r="K2917" s="843"/>
    </row>
    <row r="2918" spans="1:11" x14ac:dyDescent="0.2">
      <c r="A2918" s="163">
        <v>2903</v>
      </c>
      <c r="B2918" s="7"/>
      <c r="C2918" s="7"/>
      <c r="D2918" s="120"/>
      <c r="E2918" s="7"/>
      <c r="F2918" s="7"/>
      <c r="G2918" s="219"/>
      <c r="H2918" s="7"/>
      <c r="I2918" s="7"/>
      <c r="J2918" s="9"/>
      <c r="K2918" s="843"/>
    </row>
    <row r="2919" spans="1:11" x14ac:dyDescent="0.2">
      <c r="A2919" s="163">
        <v>2904</v>
      </c>
      <c r="B2919" s="7"/>
      <c r="C2919" s="7"/>
      <c r="D2919" s="120"/>
      <c r="E2919" s="7"/>
      <c r="F2919" s="7"/>
      <c r="G2919" s="219"/>
      <c r="H2919" s="7"/>
      <c r="I2919" s="7"/>
      <c r="J2919" s="9"/>
      <c r="K2919" s="843"/>
    </row>
    <row r="2920" spans="1:11" x14ac:dyDescent="0.2">
      <c r="A2920" s="163">
        <v>2905</v>
      </c>
      <c r="B2920" s="7"/>
      <c r="C2920" s="7"/>
      <c r="D2920" s="120"/>
      <c r="E2920" s="7"/>
      <c r="F2920" s="7"/>
      <c r="G2920" s="219"/>
      <c r="H2920" s="7"/>
      <c r="I2920" s="7"/>
      <c r="J2920" s="9"/>
      <c r="K2920" s="843"/>
    </row>
    <row r="2921" spans="1:11" x14ac:dyDescent="0.2">
      <c r="A2921" s="163">
        <v>2906</v>
      </c>
      <c r="B2921" s="7"/>
      <c r="C2921" s="7"/>
      <c r="D2921" s="120"/>
      <c r="E2921" s="7"/>
      <c r="F2921" s="7"/>
      <c r="G2921" s="219"/>
      <c r="H2921" s="7"/>
      <c r="I2921" s="7"/>
      <c r="J2921" s="9"/>
      <c r="K2921" s="843"/>
    </row>
    <row r="2922" spans="1:11" x14ac:dyDescent="0.2">
      <c r="A2922" s="163">
        <v>2907</v>
      </c>
      <c r="B2922" s="7"/>
      <c r="C2922" s="7"/>
      <c r="D2922" s="120"/>
      <c r="E2922" s="7"/>
      <c r="F2922" s="7"/>
      <c r="G2922" s="219"/>
      <c r="H2922" s="7"/>
      <c r="I2922" s="7"/>
      <c r="J2922" s="9"/>
      <c r="K2922" s="843"/>
    </row>
    <row r="2923" spans="1:11" x14ac:dyDescent="0.2">
      <c r="A2923" s="163">
        <v>2908</v>
      </c>
      <c r="B2923" s="7"/>
      <c r="C2923" s="7"/>
      <c r="D2923" s="120"/>
      <c r="E2923" s="7"/>
      <c r="F2923" s="7"/>
      <c r="G2923" s="219"/>
      <c r="H2923" s="7"/>
      <c r="I2923" s="7"/>
      <c r="J2923" s="9"/>
      <c r="K2923" s="843"/>
    </row>
    <row r="2924" spans="1:11" x14ac:dyDescent="0.2">
      <c r="A2924" s="163">
        <v>2909</v>
      </c>
      <c r="B2924" s="7"/>
      <c r="C2924" s="7"/>
      <c r="D2924" s="120"/>
      <c r="E2924" s="7"/>
      <c r="F2924" s="7"/>
      <c r="G2924" s="219"/>
      <c r="H2924" s="7"/>
      <c r="I2924" s="7"/>
      <c r="J2924" s="9"/>
      <c r="K2924" s="843"/>
    </row>
    <row r="2925" spans="1:11" x14ac:dyDescent="0.2">
      <c r="A2925" s="163">
        <v>2910</v>
      </c>
      <c r="B2925" s="7"/>
      <c r="C2925" s="7"/>
      <c r="D2925" s="120"/>
      <c r="E2925" s="7"/>
      <c r="F2925" s="7"/>
      <c r="G2925" s="219"/>
      <c r="H2925" s="7"/>
      <c r="I2925" s="7"/>
      <c r="J2925" s="9"/>
      <c r="K2925" s="843"/>
    </row>
    <row r="2926" spans="1:11" x14ac:dyDescent="0.2">
      <c r="A2926" s="163">
        <v>2911</v>
      </c>
      <c r="B2926" s="7"/>
      <c r="C2926" s="7"/>
      <c r="D2926" s="120"/>
      <c r="E2926" s="7"/>
      <c r="F2926" s="7"/>
      <c r="G2926" s="219"/>
      <c r="H2926" s="7"/>
      <c r="I2926" s="7"/>
      <c r="J2926" s="9"/>
      <c r="K2926" s="843"/>
    </row>
    <row r="2927" spans="1:11" x14ac:dyDescent="0.2">
      <c r="A2927" s="163">
        <v>2912</v>
      </c>
      <c r="B2927" s="7"/>
      <c r="C2927" s="7"/>
      <c r="D2927" s="120"/>
      <c r="E2927" s="7"/>
      <c r="F2927" s="7"/>
      <c r="G2927" s="219"/>
      <c r="H2927" s="7"/>
      <c r="I2927" s="7"/>
      <c r="J2927" s="9"/>
      <c r="K2927" s="843"/>
    </row>
    <row r="2928" spans="1:11" x14ac:dyDescent="0.2">
      <c r="A2928" s="163">
        <v>2913</v>
      </c>
      <c r="B2928" s="7"/>
      <c r="C2928" s="7"/>
      <c r="D2928" s="120"/>
      <c r="E2928" s="7"/>
      <c r="F2928" s="7"/>
      <c r="G2928" s="219"/>
      <c r="H2928" s="7"/>
      <c r="I2928" s="7"/>
      <c r="J2928" s="9"/>
      <c r="K2928" s="843"/>
    </row>
    <row r="2929" spans="1:11" x14ac:dyDescent="0.2">
      <c r="A2929" s="163">
        <v>2914</v>
      </c>
      <c r="B2929" s="7"/>
      <c r="C2929" s="7"/>
      <c r="D2929" s="120"/>
      <c r="E2929" s="7"/>
      <c r="F2929" s="7"/>
      <c r="G2929" s="219"/>
      <c r="H2929" s="7"/>
      <c r="I2929" s="7"/>
      <c r="J2929" s="9"/>
      <c r="K2929" s="843"/>
    </row>
    <row r="2930" spans="1:11" x14ac:dyDescent="0.2">
      <c r="A2930" s="163">
        <v>2915</v>
      </c>
      <c r="B2930" s="7"/>
      <c r="C2930" s="7"/>
      <c r="D2930" s="120"/>
      <c r="E2930" s="7"/>
      <c r="F2930" s="7"/>
      <c r="G2930" s="219"/>
      <c r="H2930" s="7"/>
      <c r="I2930" s="7"/>
      <c r="J2930" s="9"/>
      <c r="K2930" s="843"/>
    </row>
    <row r="2931" spans="1:11" x14ac:dyDescent="0.2">
      <c r="A2931" s="163">
        <v>2916</v>
      </c>
      <c r="B2931" s="7"/>
      <c r="C2931" s="7"/>
      <c r="D2931" s="120"/>
      <c r="E2931" s="7"/>
      <c r="F2931" s="7"/>
      <c r="G2931" s="219"/>
      <c r="H2931" s="7"/>
      <c r="I2931" s="7"/>
      <c r="J2931" s="9"/>
      <c r="K2931" s="843"/>
    </row>
    <row r="2932" spans="1:11" x14ac:dyDescent="0.2">
      <c r="A2932" s="163">
        <v>2917</v>
      </c>
      <c r="B2932" s="7"/>
      <c r="C2932" s="7"/>
      <c r="D2932" s="120"/>
      <c r="E2932" s="7"/>
      <c r="F2932" s="7"/>
      <c r="G2932" s="219"/>
      <c r="H2932" s="7"/>
      <c r="I2932" s="7"/>
      <c r="J2932" s="9"/>
      <c r="K2932" s="843"/>
    </row>
    <row r="2933" spans="1:11" x14ac:dyDescent="0.2">
      <c r="A2933" s="163">
        <v>2918</v>
      </c>
      <c r="B2933" s="7"/>
      <c r="C2933" s="7"/>
      <c r="D2933" s="120"/>
      <c r="E2933" s="7"/>
      <c r="F2933" s="7"/>
      <c r="G2933" s="219"/>
      <c r="H2933" s="7"/>
      <c r="I2933" s="7"/>
      <c r="J2933" s="9"/>
      <c r="K2933" s="843"/>
    </row>
    <row r="2934" spans="1:11" x14ac:dyDescent="0.2">
      <c r="A2934" s="163">
        <v>2919</v>
      </c>
      <c r="B2934" s="7"/>
      <c r="C2934" s="7"/>
      <c r="D2934" s="120"/>
      <c r="E2934" s="7"/>
      <c r="F2934" s="7"/>
      <c r="G2934" s="219"/>
      <c r="H2934" s="7"/>
      <c r="I2934" s="7"/>
      <c r="J2934" s="9"/>
      <c r="K2934" s="843"/>
    </row>
    <row r="2935" spans="1:11" x14ac:dyDescent="0.2">
      <c r="A2935" s="163">
        <v>2920</v>
      </c>
      <c r="B2935" s="7"/>
      <c r="C2935" s="7"/>
      <c r="D2935" s="120"/>
      <c r="E2935" s="7"/>
      <c r="F2935" s="7"/>
      <c r="G2935" s="219"/>
      <c r="H2935" s="7"/>
      <c r="I2935" s="7"/>
      <c r="J2935" s="9"/>
      <c r="K2935" s="843"/>
    </row>
    <row r="2936" spans="1:11" x14ac:dyDescent="0.2">
      <c r="A2936" s="163">
        <v>2921</v>
      </c>
      <c r="B2936" s="7"/>
      <c r="C2936" s="7"/>
      <c r="D2936" s="120"/>
      <c r="E2936" s="7"/>
      <c r="F2936" s="7"/>
      <c r="G2936" s="219"/>
      <c r="H2936" s="7"/>
      <c r="I2936" s="7"/>
      <c r="J2936" s="9"/>
      <c r="K2936" s="843"/>
    </row>
    <row r="2937" spans="1:11" x14ac:dyDescent="0.2">
      <c r="A2937" s="163">
        <v>2922</v>
      </c>
      <c r="B2937" s="7"/>
      <c r="C2937" s="7"/>
      <c r="D2937" s="120"/>
      <c r="E2937" s="7"/>
      <c r="F2937" s="7"/>
      <c r="G2937" s="219"/>
      <c r="H2937" s="7"/>
      <c r="I2937" s="7"/>
      <c r="J2937" s="9"/>
      <c r="K2937" s="843"/>
    </row>
    <row r="2938" spans="1:11" x14ac:dyDescent="0.2">
      <c r="A2938" s="163">
        <v>2923</v>
      </c>
      <c r="B2938" s="7"/>
      <c r="C2938" s="7"/>
      <c r="D2938" s="120"/>
      <c r="E2938" s="7"/>
      <c r="F2938" s="7"/>
      <c r="G2938" s="219"/>
      <c r="H2938" s="7"/>
      <c r="I2938" s="7"/>
      <c r="J2938" s="9"/>
      <c r="K2938" s="843"/>
    </row>
    <row r="2939" spans="1:11" x14ac:dyDescent="0.2">
      <c r="A2939" s="163">
        <v>2924</v>
      </c>
      <c r="B2939" s="7"/>
      <c r="C2939" s="7"/>
      <c r="D2939" s="120"/>
      <c r="E2939" s="7"/>
      <c r="F2939" s="7"/>
      <c r="G2939" s="219"/>
      <c r="H2939" s="7"/>
      <c r="I2939" s="7"/>
      <c r="J2939" s="9"/>
      <c r="K2939" s="843"/>
    </row>
    <row r="2940" spans="1:11" x14ac:dyDescent="0.2">
      <c r="A2940" s="163">
        <v>2925</v>
      </c>
      <c r="B2940" s="7"/>
      <c r="C2940" s="7"/>
      <c r="D2940" s="120"/>
      <c r="E2940" s="7"/>
      <c r="F2940" s="7"/>
      <c r="G2940" s="219"/>
      <c r="H2940" s="7"/>
      <c r="I2940" s="7"/>
      <c r="J2940" s="9"/>
      <c r="K2940" s="843"/>
    </row>
    <row r="2941" spans="1:11" x14ac:dyDescent="0.2">
      <c r="A2941" s="163">
        <v>2926</v>
      </c>
      <c r="B2941" s="7"/>
      <c r="C2941" s="7"/>
      <c r="D2941" s="120"/>
      <c r="E2941" s="7"/>
      <c r="F2941" s="7"/>
      <c r="G2941" s="219"/>
      <c r="H2941" s="7"/>
      <c r="I2941" s="7"/>
      <c r="J2941" s="9"/>
      <c r="K2941" s="843"/>
    </row>
    <row r="2942" spans="1:11" x14ac:dyDescent="0.2">
      <c r="A2942" s="163">
        <v>2927</v>
      </c>
      <c r="B2942" s="7"/>
      <c r="C2942" s="7"/>
      <c r="D2942" s="120"/>
      <c r="E2942" s="7"/>
      <c r="F2942" s="7"/>
      <c r="G2942" s="219"/>
      <c r="H2942" s="7"/>
      <c r="I2942" s="7"/>
      <c r="J2942" s="9"/>
      <c r="K2942" s="843"/>
    </row>
    <row r="2943" spans="1:11" x14ac:dyDescent="0.2">
      <c r="A2943" s="163">
        <v>2928</v>
      </c>
      <c r="B2943" s="7"/>
      <c r="C2943" s="7"/>
      <c r="D2943" s="120"/>
      <c r="E2943" s="7"/>
      <c r="F2943" s="7"/>
      <c r="G2943" s="219"/>
      <c r="H2943" s="7"/>
      <c r="I2943" s="7"/>
      <c r="J2943" s="9"/>
      <c r="K2943" s="843"/>
    </row>
    <row r="2944" spans="1:11" x14ac:dyDescent="0.2">
      <c r="A2944" s="163">
        <v>2929</v>
      </c>
      <c r="B2944" s="7"/>
      <c r="C2944" s="7"/>
      <c r="D2944" s="120"/>
      <c r="E2944" s="7"/>
      <c r="F2944" s="7"/>
      <c r="G2944" s="219"/>
      <c r="H2944" s="7"/>
      <c r="I2944" s="7"/>
      <c r="J2944" s="9"/>
      <c r="K2944" s="843"/>
    </row>
    <row r="2945" spans="1:11" x14ac:dyDescent="0.2">
      <c r="A2945" s="163">
        <v>2930</v>
      </c>
      <c r="B2945" s="7"/>
      <c r="C2945" s="7"/>
      <c r="D2945" s="120"/>
      <c r="E2945" s="7"/>
      <c r="F2945" s="7"/>
      <c r="G2945" s="219"/>
      <c r="H2945" s="7"/>
      <c r="I2945" s="7"/>
      <c r="J2945" s="9"/>
      <c r="K2945" s="843"/>
    </row>
    <row r="2946" spans="1:11" x14ac:dyDescent="0.2">
      <c r="A2946" s="163">
        <v>2931</v>
      </c>
      <c r="B2946" s="7"/>
      <c r="C2946" s="7"/>
      <c r="D2946" s="120"/>
      <c r="E2946" s="7"/>
      <c r="F2946" s="7"/>
      <c r="G2946" s="219"/>
      <c r="H2946" s="7"/>
      <c r="I2946" s="7"/>
      <c r="J2946" s="9"/>
      <c r="K2946" s="843"/>
    </row>
    <row r="2947" spans="1:11" x14ac:dyDescent="0.2">
      <c r="A2947" s="163">
        <v>2932</v>
      </c>
      <c r="B2947" s="7"/>
      <c r="C2947" s="7"/>
      <c r="D2947" s="120"/>
      <c r="E2947" s="7"/>
      <c r="F2947" s="7"/>
      <c r="G2947" s="219"/>
      <c r="H2947" s="7"/>
      <c r="I2947" s="7"/>
      <c r="J2947" s="9"/>
      <c r="K2947" s="843"/>
    </row>
    <row r="2948" spans="1:11" x14ac:dyDescent="0.2">
      <c r="A2948" s="163">
        <v>2933</v>
      </c>
      <c r="B2948" s="7"/>
      <c r="C2948" s="7"/>
      <c r="D2948" s="120"/>
      <c r="E2948" s="7"/>
      <c r="F2948" s="7"/>
      <c r="G2948" s="219"/>
      <c r="H2948" s="7"/>
      <c r="I2948" s="7"/>
      <c r="J2948" s="9"/>
      <c r="K2948" s="843"/>
    </row>
    <row r="2949" spans="1:11" x14ac:dyDescent="0.2">
      <c r="A2949" s="163">
        <v>2934</v>
      </c>
      <c r="B2949" s="7"/>
      <c r="C2949" s="7"/>
      <c r="D2949" s="120"/>
      <c r="E2949" s="7"/>
      <c r="F2949" s="7"/>
      <c r="G2949" s="219"/>
      <c r="H2949" s="7"/>
      <c r="I2949" s="7"/>
      <c r="J2949" s="9"/>
      <c r="K2949" s="843"/>
    </row>
    <row r="2950" spans="1:11" x14ac:dyDescent="0.2">
      <c r="A2950" s="163">
        <v>2935</v>
      </c>
      <c r="B2950" s="7"/>
      <c r="C2950" s="7"/>
      <c r="D2950" s="120"/>
      <c r="E2950" s="7"/>
      <c r="F2950" s="7"/>
      <c r="G2950" s="219"/>
      <c r="H2950" s="7"/>
      <c r="I2950" s="7"/>
      <c r="J2950" s="9"/>
      <c r="K2950" s="843"/>
    </row>
    <row r="2951" spans="1:11" x14ac:dyDescent="0.2">
      <c r="A2951" s="163">
        <v>2936</v>
      </c>
      <c r="B2951" s="7"/>
      <c r="C2951" s="7"/>
      <c r="D2951" s="120"/>
      <c r="E2951" s="7"/>
      <c r="F2951" s="7"/>
      <c r="G2951" s="219"/>
      <c r="H2951" s="7"/>
      <c r="I2951" s="7"/>
      <c r="J2951" s="9"/>
      <c r="K2951" s="843"/>
    </row>
    <row r="2952" spans="1:11" x14ac:dyDescent="0.2">
      <c r="A2952" s="163">
        <v>2937</v>
      </c>
      <c r="B2952" s="7"/>
      <c r="C2952" s="7"/>
      <c r="D2952" s="120"/>
      <c r="E2952" s="7"/>
      <c r="F2952" s="7"/>
      <c r="G2952" s="219"/>
      <c r="H2952" s="7"/>
      <c r="I2952" s="7"/>
      <c r="J2952" s="9"/>
      <c r="K2952" s="843"/>
    </row>
    <row r="2953" spans="1:11" x14ac:dyDescent="0.2">
      <c r="A2953" s="163">
        <v>2938</v>
      </c>
      <c r="B2953" s="7"/>
      <c r="C2953" s="7"/>
      <c r="D2953" s="120"/>
      <c r="E2953" s="7"/>
      <c r="F2953" s="7"/>
      <c r="G2953" s="219"/>
      <c r="H2953" s="7"/>
      <c r="I2953" s="7"/>
      <c r="J2953" s="9"/>
      <c r="K2953" s="843"/>
    </row>
    <row r="2954" spans="1:11" x14ac:dyDescent="0.2">
      <c r="A2954" s="163">
        <v>2939</v>
      </c>
      <c r="B2954" s="7"/>
      <c r="C2954" s="7"/>
      <c r="D2954" s="120"/>
      <c r="E2954" s="7"/>
      <c r="F2954" s="7"/>
      <c r="G2954" s="219"/>
      <c r="H2954" s="7"/>
      <c r="I2954" s="7"/>
      <c r="J2954" s="9"/>
      <c r="K2954" s="843"/>
    </row>
    <row r="2955" spans="1:11" x14ac:dyDescent="0.2">
      <c r="A2955" s="163">
        <v>2940</v>
      </c>
      <c r="B2955" s="7"/>
      <c r="C2955" s="7"/>
      <c r="D2955" s="120"/>
      <c r="E2955" s="7"/>
      <c r="F2955" s="7"/>
      <c r="G2955" s="219"/>
      <c r="H2955" s="7"/>
      <c r="I2955" s="7"/>
      <c r="J2955" s="9"/>
      <c r="K2955" s="843"/>
    </row>
    <row r="2956" spans="1:11" x14ac:dyDescent="0.2">
      <c r="A2956" s="163">
        <v>2941</v>
      </c>
      <c r="B2956" s="7"/>
      <c r="C2956" s="7"/>
      <c r="D2956" s="120"/>
      <c r="E2956" s="7"/>
      <c r="F2956" s="7"/>
      <c r="G2956" s="219"/>
      <c r="H2956" s="7"/>
      <c r="I2956" s="7"/>
      <c r="J2956" s="9"/>
      <c r="K2956" s="843"/>
    </row>
    <row r="2957" spans="1:11" x14ac:dyDescent="0.2">
      <c r="A2957" s="163">
        <v>2942</v>
      </c>
      <c r="B2957" s="7"/>
      <c r="C2957" s="7"/>
      <c r="D2957" s="120"/>
      <c r="E2957" s="7"/>
      <c r="F2957" s="7"/>
      <c r="G2957" s="219"/>
      <c r="H2957" s="7"/>
      <c r="I2957" s="7"/>
      <c r="J2957" s="9"/>
      <c r="K2957" s="843"/>
    </row>
    <row r="2958" spans="1:11" x14ac:dyDescent="0.2">
      <c r="A2958" s="163">
        <v>2943</v>
      </c>
      <c r="B2958" s="7"/>
      <c r="C2958" s="7"/>
      <c r="D2958" s="120"/>
      <c r="E2958" s="7"/>
      <c r="F2958" s="7"/>
      <c r="G2958" s="219"/>
      <c r="H2958" s="7"/>
      <c r="I2958" s="7"/>
      <c r="J2958" s="9"/>
      <c r="K2958" s="843"/>
    </row>
    <row r="2959" spans="1:11" x14ac:dyDescent="0.2">
      <c r="A2959" s="163">
        <v>2944</v>
      </c>
      <c r="B2959" s="7"/>
      <c r="C2959" s="7"/>
      <c r="D2959" s="120"/>
      <c r="E2959" s="7"/>
      <c r="F2959" s="7"/>
      <c r="G2959" s="219"/>
      <c r="H2959" s="7"/>
      <c r="I2959" s="7"/>
      <c r="J2959" s="9"/>
      <c r="K2959" s="843"/>
    </row>
    <row r="2960" spans="1:11" x14ac:dyDescent="0.2">
      <c r="A2960" s="163">
        <v>2945</v>
      </c>
      <c r="B2960" s="7"/>
      <c r="C2960" s="7"/>
      <c r="D2960" s="120"/>
      <c r="E2960" s="7"/>
      <c r="F2960" s="7"/>
      <c r="G2960" s="219"/>
      <c r="H2960" s="7"/>
      <c r="I2960" s="7"/>
      <c r="J2960" s="9"/>
      <c r="K2960" s="843"/>
    </row>
    <row r="2961" spans="1:11" x14ac:dyDescent="0.2">
      <c r="A2961" s="163">
        <v>2946</v>
      </c>
      <c r="B2961" s="7"/>
      <c r="C2961" s="7"/>
      <c r="D2961" s="120"/>
      <c r="E2961" s="7"/>
      <c r="F2961" s="7"/>
      <c r="G2961" s="219"/>
      <c r="H2961" s="7"/>
      <c r="I2961" s="7"/>
      <c r="J2961" s="9"/>
      <c r="K2961" s="843"/>
    </row>
    <row r="2962" spans="1:11" x14ac:dyDescent="0.2">
      <c r="A2962" s="163">
        <v>2947</v>
      </c>
      <c r="B2962" s="7"/>
      <c r="C2962" s="7"/>
      <c r="D2962" s="120"/>
      <c r="E2962" s="7"/>
      <c r="F2962" s="7"/>
      <c r="G2962" s="219"/>
      <c r="H2962" s="7"/>
      <c r="I2962" s="7"/>
      <c r="J2962" s="9"/>
      <c r="K2962" s="843"/>
    </row>
    <row r="2963" spans="1:11" x14ac:dyDescent="0.2">
      <c r="A2963" s="163">
        <v>2948</v>
      </c>
      <c r="B2963" s="7"/>
      <c r="C2963" s="7"/>
      <c r="D2963" s="120"/>
      <c r="E2963" s="7"/>
      <c r="F2963" s="7"/>
      <c r="G2963" s="219"/>
      <c r="H2963" s="7"/>
      <c r="I2963" s="7"/>
      <c r="J2963" s="9"/>
      <c r="K2963" s="843"/>
    </row>
    <row r="2964" spans="1:11" x14ac:dyDescent="0.2">
      <c r="A2964" s="163">
        <v>2949</v>
      </c>
      <c r="B2964" s="7"/>
      <c r="C2964" s="7"/>
      <c r="D2964" s="120"/>
      <c r="E2964" s="7"/>
      <c r="F2964" s="7"/>
      <c r="G2964" s="219"/>
      <c r="H2964" s="7"/>
      <c r="I2964" s="7"/>
      <c r="J2964" s="9"/>
      <c r="K2964" s="843"/>
    </row>
    <row r="2965" spans="1:11" x14ac:dyDescent="0.2">
      <c r="A2965" s="163">
        <v>2950</v>
      </c>
      <c r="B2965" s="7"/>
      <c r="C2965" s="7"/>
      <c r="D2965" s="120"/>
      <c r="E2965" s="7"/>
      <c r="F2965" s="7"/>
      <c r="G2965" s="219"/>
      <c r="H2965" s="7"/>
      <c r="I2965" s="7"/>
      <c r="J2965" s="9"/>
      <c r="K2965" s="843"/>
    </row>
    <row r="2966" spans="1:11" x14ac:dyDescent="0.2">
      <c r="A2966" s="163">
        <v>2951</v>
      </c>
      <c r="B2966" s="7"/>
      <c r="C2966" s="7"/>
      <c r="D2966" s="120"/>
      <c r="E2966" s="7"/>
      <c r="F2966" s="7"/>
      <c r="G2966" s="219"/>
      <c r="H2966" s="7"/>
      <c r="I2966" s="7"/>
      <c r="J2966" s="9"/>
      <c r="K2966" s="843"/>
    </row>
    <row r="2967" spans="1:11" x14ac:dyDescent="0.2">
      <c r="A2967" s="163">
        <v>2952</v>
      </c>
      <c r="B2967" s="7"/>
      <c r="C2967" s="7"/>
      <c r="D2967" s="120"/>
      <c r="E2967" s="7"/>
      <c r="F2967" s="7"/>
      <c r="G2967" s="219"/>
      <c r="H2967" s="7"/>
      <c r="I2967" s="7"/>
      <c r="J2967" s="9"/>
      <c r="K2967" s="843"/>
    </row>
    <row r="2968" spans="1:11" x14ac:dyDescent="0.2">
      <c r="A2968" s="163">
        <v>2953</v>
      </c>
      <c r="B2968" s="7"/>
      <c r="C2968" s="7"/>
      <c r="D2968" s="120"/>
      <c r="E2968" s="7"/>
      <c r="F2968" s="7"/>
      <c r="G2968" s="219"/>
      <c r="H2968" s="7"/>
      <c r="I2968" s="7"/>
      <c r="J2968" s="9"/>
      <c r="K2968" s="843"/>
    </row>
    <row r="2969" spans="1:11" x14ac:dyDescent="0.2">
      <c r="A2969" s="163">
        <v>2954</v>
      </c>
      <c r="B2969" s="7"/>
      <c r="C2969" s="7"/>
      <c r="D2969" s="120"/>
      <c r="E2969" s="7"/>
      <c r="F2969" s="7"/>
      <c r="G2969" s="219"/>
      <c r="H2969" s="7"/>
      <c r="I2969" s="7"/>
      <c r="J2969" s="9"/>
      <c r="K2969" s="843"/>
    </row>
    <row r="2970" spans="1:11" x14ac:dyDescent="0.2">
      <c r="A2970" s="163">
        <v>2955</v>
      </c>
      <c r="B2970" s="7"/>
      <c r="C2970" s="7"/>
      <c r="D2970" s="120"/>
      <c r="E2970" s="7"/>
      <c r="F2970" s="7"/>
      <c r="G2970" s="219"/>
      <c r="H2970" s="7"/>
      <c r="I2970" s="7"/>
      <c r="J2970" s="9"/>
      <c r="K2970" s="843"/>
    </row>
    <row r="2971" spans="1:11" x14ac:dyDescent="0.2">
      <c r="A2971" s="163">
        <v>2956</v>
      </c>
      <c r="B2971" s="7"/>
      <c r="C2971" s="7"/>
      <c r="D2971" s="120"/>
      <c r="E2971" s="7"/>
      <c r="F2971" s="7"/>
      <c r="G2971" s="219"/>
      <c r="H2971" s="7"/>
      <c r="I2971" s="7"/>
      <c r="J2971" s="9"/>
      <c r="K2971" s="843"/>
    </row>
    <row r="2972" spans="1:11" x14ac:dyDescent="0.2">
      <c r="A2972" s="163">
        <v>2957</v>
      </c>
      <c r="B2972" s="7"/>
      <c r="C2972" s="7"/>
      <c r="D2972" s="120"/>
      <c r="E2972" s="7"/>
      <c r="F2972" s="7"/>
      <c r="G2972" s="219"/>
      <c r="H2972" s="7"/>
      <c r="I2972" s="7"/>
      <c r="J2972" s="9"/>
      <c r="K2972" s="843"/>
    </row>
    <row r="2973" spans="1:11" x14ac:dyDescent="0.2">
      <c r="A2973" s="163">
        <v>2958</v>
      </c>
      <c r="B2973" s="7"/>
      <c r="C2973" s="7"/>
      <c r="D2973" s="120"/>
      <c r="E2973" s="7"/>
      <c r="F2973" s="7"/>
      <c r="G2973" s="219"/>
      <c r="H2973" s="7"/>
      <c r="I2973" s="7"/>
      <c r="J2973" s="9"/>
      <c r="K2973" s="843"/>
    </row>
    <row r="2974" spans="1:11" x14ac:dyDescent="0.2">
      <c r="A2974" s="163">
        <v>2959</v>
      </c>
      <c r="B2974" s="7"/>
      <c r="C2974" s="7"/>
      <c r="D2974" s="120"/>
      <c r="E2974" s="7"/>
      <c r="F2974" s="7"/>
      <c r="G2974" s="219"/>
      <c r="H2974" s="7"/>
      <c r="I2974" s="7"/>
      <c r="J2974" s="9"/>
      <c r="K2974" s="843"/>
    </row>
    <row r="2975" spans="1:11" x14ac:dyDescent="0.2">
      <c r="A2975" s="163">
        <v>2960</v>
      </c>
      <c r="B2975" s="7"/>
      <c r="C2975" s="7"/>
      <c r="D2975" s="120"/>
      <c r="E2975" s="7"/>
      <c r="F2975" s="7"/>
      <c r="G2975" s="219"/>
      <c r="H2975" s="7"/>
      <c r="I2975" s="7"/>
      <c r="J2975" s="9"/>
      <c r="K2975" s="843"/>
    </row>
    <row r="2976" spans="1:11" x14ac:dyDescent="0.2">
      <c r="A2976" s="163">
        <v>2961</v>
      </c>
      <c r="B2976" s="7"/>
      <c r="C2976" s="7"/>
      <c r="D2976" s="120"/>
      <c r="E2976" s="7"/>
      <c r="F2976" s="7"/>
      <c r="G2976" s="219"/>
      <c r="H2976" s="7"/>
      <c r="I2976" s="7"/>
      <c r="J2976" s="9"/>
      <c r="K2976" s="843"/>
    </row>
    <row r="2977" spans="1:11" x14ac:dyDescent="0.2">
      <c r="A2977" s="163">
        <v>2962</v>
      </c>
      <c r="B2977" s="7"/>
      <c r="C2977" s="7"/>
      <c r="D2977" s="120"/>
      <c r="E2977" s="7"/>
      <c r="F2977" s="7"/>
      <c r="G2977" s="219"/>
      <c r="H2977" s="7"/>
      <c r="I2977" s="7"/>
      <c r="J2977" s="9"/>
      <c r="K2977" s="843"/>
    </row>
    <row r="2978" spans="1:11" x14ac:dyDescent="0.2">
      <c r="A2978" s="163">
        <v>2963</v>
      </c>
      <c r="B2978" s="7"/>
      <c r="C2978" s="7"/>
      <c r="D2978" s="120"/>
      <c r="E2978" s="7"/>
      <c r="F2978" s="7"/>
      <c r="G2978" s="219"/>
      <c r="H2978" s="7"/>
      <c r="I2978" s="7"/>
      <c r="J2978" s="9"/>
      <c r="K2978" s="843"/>
    </row>
    <row r="2979" spans="1:11" x14ac:dyDescent="0.2">
      <c r="A2979" s="163">
        <v>2964</v>
      </c>
      <c r="B2979" s="7"/>
      <c r="C2979" s="7"/>
      <c r="D2979" s="120"/>
      <c r="E2979" s="7"/>
      <c r="F2979" s="7"/>
      <c r="G2979" s="219"/>
      <c r="H2979" s="7"/>
      <c r="I2979" s="7"/>
      <c r="J2979" s="9"/>
      <c r="K2979" s="843"/>
    </row>
    <row r="2980" spans="1:11" x14ac:dyDescent="0.2">
      <c r="A2980" s="163">
        <v>2965</v>
      </c>
      <c r="B2980" s="7"/>
      <c r="C2980" s="7"/>
      <c r="D2980" s="120"/>
      <c r="E2980" s="7"/>
      <c r="F2980" s="7"/>
      <c r="G2980" s="219"/>
      <c r="H2980" s="7"/>
      <c r="I2980" s="7"/>
      <c r="J2980" s="9"/>
      <c r="K2980" s="843"/>
    </row>
    <row r="2981" spans="1:11" x14ac:dyDescent="0.2">
      <c r="A2981" s="163">
        <v>2966</v>
      </c>
      <c r="B2981" s="7"/>
      <c r="C2981" s="7"/>
      <c r="D2981" s="120"/>
      <c r="E2981" s="7"/>
      <c r="F2981" s="7"/>
      <c r="G2981" s="219"/>
      <c r="H2981" s="7"/>
      <c r="I2981" s="7"/>
      <c r="J2981" s="9"/>
      <c r="K2981" s="843"/>
    </row>
    <row r="2982" spans="1:11" x14ac:dyDescent="0.2">
      <c r="A2982" s="163">
        <v>2967</v>
      </c>
      <c r="B2982" s="7"/>
      <c r="C2982" s="7"/>
      <c r="D2982" s="120"/>
      <c r="E2982" s="7"/>
      <c r="F2982" s="7"/>
      <c r="G2982" s="219"/>
      <c r="H2982" s="7"/>
      <c r="I2982" s="7"/>
      <c r="J2982" s="9"/>
      <c r="K2982" s="843"/>
    </row>
    <row r="2983" spans="1:11" x14ac:dyDescent="0.2">
      <c r="A2983" s="163">
        <v>2968</v>
      </c>
      <c r="B2983" s="7"/>
      <c r="C2983" s="7"/>
      <c r="D2983" s="120"/>
      <c r="E2983" s="7"/>
      <c r="F2983" s="7"/>
      <c r="G2983" s="219"/>
      <c r="H2983" s="7"/>
      <c r="I2983" s="7"/>
      <c r="J2983" s="9"/>
      <c r="K2983" s="843"/>
    </row>
    <row r="2984" spans="1:11" x14ac:dyDescent="0.2">
      <c r="A2984" s="163">
        <v>2969</v>
      </c>
      <c r="B2984" s="7"/>
      <c r="C2984" s="7"/>
      <c r="D2984" s="120"/>
      <c r="E2984" s="7"/>
      <c r="F2984" s="7"/>
      <c r="G2984" s="219"/>
      <c r="H2984" s="7"/>
      <c r="I2984" s="7"/>
      <c r="J2984" s="9"/>
      <c r="K2984" s="843"/>
    </row>
    <row r="2985" spans="1:11" x14ac:dyDescent="0.2">
      <c r="A2985" s="163">
        <v>2970</v>
      </c>
      <c r="B2985" s="7"/>
      <c r="C2985" s="7"/>
      <c r="D2985" s="120"/>
      <c r="E2985" s="7"/>
      <c r="F2985" s="7"/>
      <c r="G2985" s="219"/>
      <c r="H2985" s="7"/>
      <c r="I2985" s="7"/>
      <c r="J2985" s="9"/>
      <c r="K2985" s="843"/>
    </row>
    <row r="2986" spans="1:11" x14ac:dyDescent="0.2">
      <c r="A2986" s="163">
        <v>2971</v>
      </c>
      <c r="B2986" s="7"/>
      <c r="C2986" s="7"/>
      <c r="D2986" s="120"/>
      <c r="E2986" s="7"/>
      <c r="F2986" s="7"/>
      <c r="G2986" s="219"/>
      <c r="H2986" s="7"/>
      <c r="I2986" s="7"/>
      <c r="J2986" s="9"/>
      <c r="K2986" s="843"/>
    </row>
    <row r="2987" spans="1:11" x14ac:dyDescent="0.2">
      <c r="A2987" s="163">
        <v>2972</v>
      </c>
      <c r="B2987" s="7"/>
      <c r="C2987" s="7"/>
      <c r="D2987" s="120"/>
      <c r="E2987" s="7"/>
      <c r="F2987" s="7"/>
      <c r="G2987" s="219"/>
      <c r="H2987" s="7"/>
      <c r="I2987" s="7"/>
      <c r="J2987" s="9"/>
      <c r="K2987" s="843"/>
    </row>
    <row r="2988" spans="1:11" x14ac:dyDescent="0.2">
      <c r="A2988" s="163">
        <v>2973</v>
      </c>
      <c r="B2988" s="7"/>
      <c r="C2988" s="7"/>
      <c r="D2988" s="120"/>
      <c r="E2988" s="7"/>
      <c r="F2988" s="7"/>
      <c r="G2988" s="219"/>
      <c r="H2988" s="7"/>
      <c r="I2988" s="7"/>
      <c r="J2988" s="9"/>
      <c r="K2988" s="843"/>
    </row>
    <row r="2989" spans="1:11" x14ac:dyDescent="0.2">
      <c r="A2989" s="163">
        <v>2974</v>
      </c>
      <c r="B2989" s="7"/>
      <c r="C2989" s="7"/>
      <c r="D2989" s="120"/>
      <c r="E2989" s="7"/>
      <c r="F2989" s="7"/>
      <c r="G2989" s="219"/>
      <c r="H2989" s="7"/>
      <c r="I2989" s="7"/>
      <c r="J2989" s="9"/>
      <c r="K2989" s="843"/>
    </row>
    <row r="2990" spans="1:11" x14ac:dyDescent="0.2">
      <c r="A2990" s="163">
        <v>2975</v>
      </c>
      <c r="B2990" s="7"/>
      <c r="C2990" s="7"/>
      <c r="D2990" s="120"/>
      <c r="E2990" s="7"/>
      <c r="F2990" s="7"/>
      <c r="G2990" s="219"/>
      <c r="H2990" s="7"/>
      <c r="I2990" s="7"/>
      <c r="J2990" s="9"/>
      <c r="K2990" s="843"/>
    </row>
    <row r="2991" spans="1:11" x14ac:dyDescent="0.2">
      <c r="A2991" s="163">
        <v>2976</v>
      </c>
      <c r="B2991" s="7"/>
      <c r="C2991" s="7"/>
      <c r="D2991" s="120"/>
      <c r="E2991" s="7"/>
      <c r="F2991" s="7"/>
      <c r="G2991" s="219"/>
      <c r="H2991" s="7"/>
      <c r="I2991" s="7"/>
      <c r="J2991" s="9"/>
      <c r="K2991" s="843"/>
    </row>
    <row r="2992" spans="1:11" x14ac:dyDescent="0.2">
      <c r="A2992" s="163">
        <v>2977</v>
      </c>
      <c r="B2992" s="7"/>
      <c r="C2992" s="7"/>
      <c r="D2992" s="120"/>
      <c r="E2992" s="7"/>
      <c r="F2992" s="7"/>
      <c r="G2992" s="219"/>
      <c r="H2992" s="7"/>
      <c r="I2992" s="7"/>
      <c r="J2992" s="9"/>
      <c r="K2992" s="843"/>
    </row>
    <row r="2993" spans="1:11" x14ac:dyDescent="0.2">
      <c r="A2993" s="163">
        <v>2978</v>
      </c>
      <c r="B2993" s="7"/>
      <c r="C2993" s="7"/>
      <c r="D2993" s="120"/>
      <c r="E2993" s="7"/>
      <c r="F2993" s="7"/>
      <c r="G2993" s="219"/>
      <c r="H2993" s="7"/>
      <c r="I2993" s="7"/>
      <c r="J2993" s="9"/>
      <c r="K2993" s="843"/>
    </row>
    <row r="2994" spans="1:11" x14ac:dyDescent="0.2">
      <c r="A2994" s="163">
        <v>2979</v>
      </c>
      <c r="B2994" s="7"/>
      <c r="C2994" s="7"/>
      <c r="D2994" s="120"/>
      <c r="E2994" s="7"/>
      <c r="F2994" s="7"/>
      <c r="G2994" s="219"/>
      <c r="H2994" s="7"/>
      <c r="I2994" s="7"/>
      <c r="J2994" s="9"/>
      <c r="K2994" s="843"/>
    </row>
    <row r="2995" spans="1:11" x14ac:dyDescent="0.2">
      <c r="A2995" s="163">
        <v>2980</v>
      </c>
      <c r="B2995" s="7"/>
      <c r="C2995" s="7"/>
      <c r="D2995" s="120"/>
      <c r="E2995" s="7"/>
      <c r="F2995" s="7"/>
      <c r="G2995" s="219"/>
      <c r="H2995" s="7"/>
      <c r="I2995" s="7"/>
      <c r="J2995" s="9"/>
      <c r="K2995" s="843"/>
    </row>
    <row r="2996" spans="1:11" x14ac:dyDescent="0.2">
      <c r="A2996" s="163">
        <v>2981</v>
      </c>
      <c r="B2996" s="7"/>
      <c r="C2996" s="7"/>
      <c r="D2996" s="120"/>
      <c r="E2996" s="7"/>
      <c r="F2996" s="7"/>
      <c r="G2996" s="219"/>
      <c r="H2996" s="7"/>
      <c r="I2996" s="7"/>
      <c r="J2996" s="9"/>
      <c r="K2996" s="843"/>
    </row>
    <row r="2997" spans="1:11" x14ac:dyDescent="0.2">
      <c r="A2997" s="163">
        <v>2982</v>
      </c>
      <c r="B2997" s="7"/>
      <c r="C2997" s="7"/>
      <c r="D2997" s="120"/>
      <c r="E2997" s="7"/>
      <c r="F2997" s="7"/>
      <c r="G2997" s="219"/>
      <c r="H2997" s="7"/>
      <c r="I2997" s="7"/>
      <c r="J2997" s="9"/>
      <c r="K2997" s="843"/>
    </row>
    <row r="2998" spans="1:11" x14ac:dyDescent="0.2">
      <c r="A2998" s="163">
        <v>2983</v>
      </c>
      <c r="B2998" s="7"/>
      <c r="C2998" s="7"/>
      <c r="D2998" s="120"/>
      <c r="E2998" s="7"/>
      <c r="F2998" s="7"/>
      <c r="G2998" s="219"/>
      <c r="H2998" s="7"/>
      <c r="I2998" s="7"/>
      <c r="J2998" s="9"/>
      <c r="K2998" s="843"/>
    </row>
    <row r="2999" spans="1:11" x14ac:dyDescent="0.2">
      <c r="A2999" s="163">
        <v>2984</v>
      </c>
      <c r="B2999" s="7"/>
      <c r="C2999" s="7"/>
      <c r="D2999" s="120"/>
      <c r="E2999" s="7"/>
      <c r="F2999" s="7"/>
      <c r="G2999" s="219"/>
      <c r="H2999" s="7"/>
      <c r="I2999" s="7"/>
      <c r="J2999" s="9"/>
      <c r="K2999" s="843"/>
    </row>
    <row r="3000" spans="1:11" x14ac:dyDescent="0.2">
      <c r="A3000" s="163">
        <v>2985</v>
      </c>
      <c r="B3000" s="7"/>
      <c r="C3000" s="7"/>
      <c r="D3000" s="120"/>
      <c r="E3000" s="7"/>
      <c r="F3000" s="7"/>
      <c r="G3000" s="219"/>
      <c r="H3000" s="7"/>
      <c r="I3000" s="7"/>
      <c r="J3000" s="9"/>
      <c r="K3000" s="843"/>
    </row>
    <row r="3001" spans="1:11" x14ac:dyDescent="0.2">
      <c r="A3001" s="163">
        <v>2986</v>
      </c>
      <c r="B3001" s="7"/>
      <c r="C3001" s="7"/>
      <c r="D3001" s="120"/>
      <c r="E3001" s="7"/>
      <c r="F3001" s="7"/>
      <c r="G3001" s="219"/>
      <c r="H3001" s="7"/>
      <c r="I3001" s="7"/>
      <c r="J3001" s="9"/>
      <c r="K3001" s="843"/>
    </row>
    <row r="3002" spans="1:11" x14ac:dyDescent="0.2">
      <c r="A3002" s="163">
        <v>2987</v>
      </c>
      <c r="B3002" s="7"/>
      <c r="C3002" s="7"/>
      <c r="D3002" s="120"/>
      <c r="E3002" s="7"/>
      <c r="F3002" s="7"/>
      <c r="G3002" s="219"/>
      <c r="H3002" s="7"/>
      <c r="I3002" s="7"/>
      <c r="J3002" s="9"/>
      <c r="K3002" s="843"/>
    </row>
    <row r="3003" spans="1:11" x14ac:dyDescent="0.2">
      <c r="A3003" s="163">
        <v>2988</v>
      </c>
      <c r="B3003" s="7"/>
      <c r="C3003" s="7"/>
      <c r="D3003" s="120"/>
      <c r="E3003" s="7"/>
      <c r="F3003" s="7"/>
      <c r="G3003" s="219"/>
      <c r="H3003" s="7"/>
      <c r="I3003" s="7"/>
      <c r="J3003" s="9"/>
      <c r="K3003" s="843"/>
    </row>
    <row r="3004" spans="1:11" x14ac:dyDescent="0.2">
      <c r="A3004" s="163">
        <v>2989</v>
      </c>
      <c r="B3004" s="7"/>
      <c r="C3004" s="7"/>
      <c r="D3004" s="120"/>
      <c r="E3004" s="7"/>
      <c r="F3004" s="7"/>
      <c r="G3004" s="219"/>
      <c r="H3004" s="7"/>
      <c r="I3004" s="7"/>
      <c r="J3004" s="9"/>
      <c r="K3004" s="843"/>
    </row>
    <row r="3005" spans="1:11" x14ac:dyDescent="0.2">
      <c r="A3005" s="163">
        <v>2990</v>
      </c>
      <c r="B3005" s="7"/>
      <c r="C3005" s="7"/>
      <c r="D3005" s="120"/>
      <c r="E3005" s="7"/>
      <c r="F3005" s="7"/>
      <c r="G3005" s="219"/>
      <c r="H3005" s="7"/>
      <c r="I3005" s="7"/>
      <c r="J3005" s="9"/>
      <c r="K3005" s="843"/>
    </row>
    <row r="3006" spans="1:11" x14ac:dyDescent="0.2">
      <c r="A3006" s="163">
        <v>2991</v>
      </c>
      <c r="B3006" s="7"/>
      <c r="C3006" s="7"/>
      <c r="D3006" s="120"/>
      <c r="E3006" s="7"/>
      <c r="F3006" s="7"/>
      <c r="G3006" s="219"/>
      <c r="H3006" s="7"/>
      <c r="I3006" s="7"/>
      <c r="J3006" s="9"/>
      <c r="K3006" s="843"/>
    </row>
    <row r="3007" spans="1:11" x14ac:dyDescent="0.2">
      <c r="A3007" s="163">
        <v>2992</v>
      </c>
      <c r="B3007" s="7"/>
      <c r="C3007" s="7"/>
      <c r="D3007" s="120"/>
      <c r="E3007" s="7"/>
      <c r="F3007" s="7"/>
      <c r="G3007" s="219"/>
      <c r="H3007" s="7"/>
      <c r="I3007" s="7"/>
      <c r="J3007" s="9"/>
      <c r="K3007" s="843"/>
    </row>
    <row r="3008" spans="1:11" x14ac:dyDescent="0.2">
      <c r="A3008" s="163">
        <v>2993</v>
      </c>
      <c r="B3008" s="7"/>
      <c r="C3008" s="7"/>
      <c r="D3008" s="120"/>
      <c r="E3008" s="7"/>
      <c r="F3008" s="7"/>
      <c r="G3008" s="219"/>
      <c r="H3008" s="7"/>
      <c r="I3008" s="7"/>
      <c r="J3008" s="9"/>
      <c r="K3008" s="843"/>
    </row>
    <row r="3009" spans="1:11" x14ac:dyDescent="0.2">
      <c r="A3009" s="163">
        <v>2994</v>
      </c>
      <c r="B3009" s="7"/>
      <c r="C3009" s="7"/>
      <c r="D3009" s="120"/>
      <c r="E3009" s="7"/>
      <c r="F3009" s="7"/>
      <c r="G3009" s="219"/>
      <c r="H3009" s="7"/>
      <c r="I3009" s="7"/>
      <c r="J3009" s="9"/>
      <c r="K3009" s="843"/>
    </row>
    <row r="3010" spans="1:11" x14ac:dyDescent="0.2">
      <c r="A3010" s="163">
        <v>2995</v>
      </c>
      <c r="B3010" s="7"/>
      <c r="C3010" s="7"/>
      <c r="D3010" s="120"/>
      <c r="E3010" s="7"/>
      <c r="F3010" s="7"/>
      <c r="G3010" s="219"/>
      <c r="H3010" s="7"/>
      <c r="I3010" s="7"/>
      <c r="J3010" s="9"/>
      <c r="K3010" s="843"/>
    </row>
    <row r="3011" spans="1:11" x14ac:dyDescent="0.2">
      <c r="A3011" s="163">
        <v>2996</v>
      </c>
      <c r="B3011" s="7"/>
      <c r="C3011" s="7"/>
      <c r="D3011" s="120"/>
      <c r="E3011" s="7"/>
      <c r="F3011" s="7"/>
      <c r="G3011" s="219"/>
      <c r="H3011" s="7"/>
      <c r="I3011" s="7"/>
      <c r="J3011" s="9"/>
      <c r="K3011" s="843"/>
    </row>
    <row r="3012" spans="1:11" x14ac:dyDescent="0.2">
      <c r="A3012" s="163">
        <v>2997</v>
      </c>
      <c r="B3012" s="7"/>
      <c r="C3012" s="7"/>
      <c r="D3012" s="120"/>
      <c r="E3012" s="7"/>
      <c r="F3012" s="7"/>
      <c r="G3012" s="219"/>
      <c r="H3012" s="7"/>
      <c r="I3012" s="7"/>
      <c r="J3012" s="9"/>
      <c r="K3012" s="843"/>
    </row>
    <row r="3013" spans="1:11" x14ac:dyDescent="0.2">
      <c r="A3013" s="163">
        <v>2998</v>
      </c>
      <c r="B3013" s="7"/>
      <c r="C3013" s="7"/>
      <c r="D3013" s="120"/>
      <c r="E3013" s="7"/>
      <c r="F3013" s="7"/>
      <c r="G3013" s="219"/>
      <c r="H3013" s="7"/>
      <c r="I3013" s="7"/>
      <c r="J3013" s="9"/>
      <c r="K3013" s="843"/>
    </row>
    <row r="3014" spans="1:11" x14ac:dyDescent="0.2">
      <c r="A3014" s="163">
        <v>2999</v>
      </c>
      <c r="B3014" s="7"/>
      <c r="C3014" s="7"/>
      <c r="D3014" s="120"/>
      <c r="E3014" s="7"/>
      <c r="F3014" s="7"/>
      <c r="G3014" s="219"/>
      <c r="H3014" s="7"/>
      <c r="I3014" s="7"/>
      <c r="J3014" s="9"/>
      <c r="K3014" s="843"/>
    </row>
    <row r="3015" spans="1:11" x14ac:dyDescent="0.2">
      <c r="A3015" s="163">
        <v>3000</v>
      </c>
      <c r="B3015" s="7"/>
      <c r="C3015" s="7"/>
      <c r="D3015" s="120"/>
      <c r="E3015" s="7"/>
      <c r="F3015" s="7"/>
      <c r="G3015" s="219"/>
      <c r="H3015" s="7"/>
      <c r="I3015" s="7"/>
      <c r="J3015" s="9"/>
      <c r="K3015" s="843"/>
    </row>
    <row r="3016" spans="1:11" x14ac:dyDescent="0.2">
      <c r="A3016" s="163">
        <v>3001</v>
      </c>
      <c r="B3016" s="7"/>
      <c r="C3016" s="7"/>
      <c r="D3016" s="120"/>
      <c r="E3016" s="7"/>
      <c r="F3016" s="7"/>
      <c r="G3016" s="219"/>
      <c r="H3016" s="7"/>
      <c r="I3016" s="7"/>
      <c r="J3016" s="9"/>
      <c r="K3016" s="843"/>
    </row>
    <row r="3017" spans="1:11" x14ac:dyDescent="0.2">
      <c r="A3017" s="163">
        <v>3002</v>
      </c>
      <c r="B3017" s="7"/>
      <c r="C3017" s="7"/>
      <c r="D3017" s="120"/>
      <c r="E3017" s="7"/>
      <c r="F3017" s="7"/>
      <c r="G3017" s="219"/>
      <c r="H3017" s="7"/>
      <c r="I3017" s="7"/>
      <c r="J3017" s="9"/>
      <c r="K3017" s="843"/>
    </row>
    <row r="3018" spans="1:11" x14ac:dyDescent="0.2">
      <c r="A3018" s="163">
        <v>3003</v>
      </c>
      <c r="B3018" s="7"/>
      <c r="C3018" s="7"/>
      <c r="D3018" s="120"/>
      <c r="E3018" s="7"/>
      <c r="F3018" s="7"/>
      <c r="G3018" s="219"/>
      <c r="H3018" s="7"/>
      <c r="I3018" s="7"/>
      <c r="J3018" s="9"/>
      <c r="K3018" s="843"/>
    </row>
    <row r="3019" spans="1:11" x14ac:dyDescent="0.2">
      <c r="A3019" s="163">
        <v>3004</v>
      </c>
      <c r="B3019" s="7"/>
      <c r="C3019" s="7"/>
      <c r="D3019" s="120"/>
      <c r="E3019" s="7"/>
      <c r="F3019" s="7"/>
      <c r="G3019" s="219"/>
      <c r="H3019" s="7"/>
      <c r="I3019" s="7"/>
      <c r="J3019" s="9"/>
      <c r="K3019" s="843"/>
    </row>
    <row r="3020" spans="1:11" x14ac:dyDescent="0.2">
      <c r="A3020" s="163">
        <v>3005</v>
      </c>
      <c r="B3020" s="7"/>
      <c r="C3020" s="7"/>
      <c r="D3020" s="120"/>
      <c r="E3020" s="7"/>
      <c r="F3020" s="7"/>
      <c r="G3020" s="219"/>
      <c r="H3020" s="7"/>
      <c r="I3020" s="7"/>
      <c r="J3020" s="9"/>
      <c r="K3020" s="843"/>
    </row>
    <row r="3021" spans="1:11" x14ac:dyDescent="0.2">
      <c r="A3021" s="163">
        <v>3006</v>
      </c>
      <c r="B3021" s="7"/>
      <c r="C3021" s="7"/>
      <c r="D3021" s="120"/>
      <c r="E3021" s="7"/>
      <c r="F3021" s="7"/>
      <c r="G3021" s="219"/>
      <c r="H3021" s="7"/>
      <c r="I3021" s="7"/>
      <c r="J3021" s="9"/>
      <c r="K3021" s="843"/>
    </row>
    <row r="3022" spans="1:11" x14ac:dyDescent="0.2">
      <c r="A3022" s="163">
        <v>3007</v>
      </c>
      <c r="B3022" s="7"/>
      <c r="C3022" s="7"/>
      <c r="D3022" s="120"/>
      <c r="E3022" s="7"/>
      <c r="F3022" s="7"/>
      <c r="G3022" s="219"/>
      <c r="H3022" s="7"/>
      <c r="I3022" s="7"/>
      <c r="J3022" s="9"/>
      <c r="K3022" s="843"/>
    </row>
    <row r="3023" spans="1:11" x14ac:dyDescent="0.2">
      <c r="A3023" s="163">
        <v>3008</v>
      </c>
      <c r="B3023" s="7"/>
      <c r="C3023" s="7"/>
      <c r="D3023" s="120"/>
      <c r="E3023" s="7"/>
      <c r="F3023" s="7"/>
      <c r="G3023" s="219"/>
      <c r="H3023" s="7"/>
      <c r="I3023" s="7"/>
      <c r="J3023" s="9"/>
      <c r="K3023" s="843"/>
    </row>
    <row r="3024" spans="1:11" x14ac:dyDescent="0.2">
      <c r="A3024" s="163">
        <v>3009</v>
      </c>
      <c r="B3024" s="7"/>
      <c r="C3024" s="7"/>
      <c r="D3024" s="120"/>
      <c r="E3024" s="7"/>
      <c r="F3024" s="7"/>
      <c r="G3024" s="219"/>
      <c r="H3024" s="7"/>
      <c r="I3024" s="7"/>
      <c r="J3024" s="9"/>
      <c r="K3024" s="843"/>
    </row>
    <row r="3025" spans="1:11" x14ac:dyDescent="0.2">
      <c r="A3025" s="163">
        <v>3010</v>
      </c>
      <c r="B3025" s="7"/>
      <c r="C3025" s="7"/>
      <c r="D3025" s="120"/>
      <c r="E3025" s="7"/>
      <c r="F3025" s="7"/>
      <c r="G3025" s="219"/>
      <c r="H3025" s="7"/>
      <c r="I3025" s="7"/>
      <c r="J3025" s="9"/>
      <c r="K3025" s="843"/>
    </row>
    <row r="3026" spans="1:11" x14ac:dyDescent="0.2">
      <c r="A3026" s="163">
        <v>3011</v>
      </c>
      <c r="B3026" s="7"/>
      <c r="C3026" s="7"/>
      <c r="D3026" s="120"/>
      <c r="E3026" s="7"/>
      <c r="F3026" s="7"/>
      <c r="G3026" s="219"/>
      <c r="H3026" s="7"/>
      <c r="I3026" s="7"/>
      <c r="J3026" s="9"/>
      <c r="K3026" s="843"/>
    </row>
    <row r="3027" spans="1:11" x14ac:dyDescent="0.2">
      <c r="A3027" s="163">
        <v>3012</v>
      </c>
      <c r="B3027" s="7"/>
      <c r="C3027" s="7"/>
      <c r="D3027" s="120"/>
      <c r="E3027" s="7"/>
      <c r="F3027" s="7"/>
      <c r="G3027" s="219"/>
      <c r="H3027" s="7"/>
      <c r="I3027" s="7"/>
      <c r="J3027" s="9"/>
      <c r="K3027" s="843"/>
    </row>
    <row r="3028" spans="1:11" x14ac:dyDescent="0.2">
      <c r="A3028" s="163">
        <v>3013</v>
      </c>
      <c r="B3028" s="7"/>
      <c r="C3028" s="7"/>
      <c r="D3028" s="120"/>
      <c r="E3028" s="7"/>
      <c r="F3028" s="7"/>
      <c r="G3028" s="219"/>
      <c r="H3028" s="7"/>
      <c r="I3028" s="7"/>
      <c r="J3028" s="9"/>
      <c r="K3028" s="843"/>
    </row>
    <row r="3029" spans="1:11" x14ac:dyDescent="0.2">
      <c r="A3029" s="163">
        <v>3014</v>
      </c>
      <c r="B3029" s="7"/>
      <c r="C3029" s="7"/>
      <c r="D3029" s="120"/>
      <c r="E3029" s="7"/>
      <c r="F3029" s="7"/>
      <c r="G3029" s="219"/>
      <c r="H3029" s="7"/>
      <c r="I3029" s="7"/>
      <c r="J3029" s="9"/>
      <c r="K3029" s="843"/>
    </row>
    <row r="3030" spans="1:11" x14ac:dyDescent="0.2">
      <c r="A3030" s="163">
        <v>3015</v>
      </c>
      <c r="B3030" s="7"/>
      <c r="C3030" s="7"/>
      <c r="D3030" s="120"/>
      <c r="E3030" s="7"/>
      <c r="F3030" s="7"/>
      <c r="G3030" s="219"/>
      <c r="H3030" s="7"/>
      <c r="I3030" s="7"/>
      <c r="J3030" s="9"/>
      <c r="K3030" s="843"/>
    </row>
    <row r="3031" spans="1:11" x14ac:dyDescent="0.2">
      <c r="A3031" s="163">
        <v>3016</v>
      </c>
      <c r="B3031" s="7"/>
      <c r="C3031" s="7"/>
      <c r="D3031" s="120"/>
      <c r="E3031" s="7"/>
      <c r="F3031" s="7"/>
      <c r="G3031" s="219"/>
      <c r="H3031" s="7"/>
      <c r="I3031" s="7"/>
      <c r="J3031" s="9"/>
      <c r="K3031" s="843"/>
    </row>
    <row r="3032" spans="1:11" x14ac:dyDescent="0.2">
      <c r="A3032" s="163">
        <v>3017</v>
      </c>
      <c r="B3032" s="7"/>
      <c r="C3032" s="7"/>
      <c r="D3032" s="120"/>
      <c r="E3032" s="7"/>
      <c r="F3032" s="7"/>
      <c r="G3032" s="219"/>
      <c r="H3032" s="7"/>
      <c r="I3032" s="7"/>
      <c r="J3032" s="9"/>
      <c r="K3032" s="843"/>
    </row>
    <row r="3033" spans="1:11" x14ac:dyDescent="0.2">
      <c r="A3033" s="163">
        <v>3018</v>
      </c>
      <c r="B3033" s="7"/>
      <c r="C3033" s="7"/>
      <c r="D3033" s="120"/>
      <c r="E3033" s="7"/>
      <c r="F3033" s="7"/>
      <c r="G3033" s="219"/>
      <c r="H3033" s="7"/>
      <c r="I3033" s="7"/>
      <c r="J3033" s="9"/>
      <c r="K3033" s="843"/>
    </row>
    <row r="3034" spans="1:11" x14ac:dyDescent="0.2">
      <c r="A3034" s="163">
        <v>3019</v>
      </c>
      <c r="B3034" s="7"/>
      <c r="C3034" s="7"/>
      <c r="D3034" s="120"/>
      <c r="E3034" s="7"/>
      <c r="F3034" s="7"/>
      <c r="G3034" s="219"/>
      <c r="H3034" s="7"/>
      <c r="I3034" s="7"/>
      <c r="J3034" s="9"/>
      <c r="K3034" s="843"/>
    </row>
    <row r="3035" spans="1:11" x14ac:dyDescent="0.2">
      <c r="A3035" s="163">
        <v>3020</v>
      </c>
      <c r="B3035" s="7"/>
      <c r="C3035" s="7"/>
      <c r="D3035" s="120"/>
      <c r="E3035" s="7"/>
      <c r="F3035" s="7"/>
      <c r="G3035" s="219"/>
      <c r="H3035" s="7"/>
      <c r="I3035" s="7"/>
      <c r="J3035" s="9"/>
      <c r="K3035" s="843"/>
    </row>
    <row r="3036" spans="1:11" x14ac:dyDescent="0.2">
      <c r="A3036" s="163">
        <v>3021</v>
      </c>
      <c r="B3036" s="7"/>
      <c r="C3036" s="7"/>
      <c r="D3036" s="120"/>
      <c r="E3036" s="7"/>
      <c r="F3036" s="7"/>
      <c r="G3036" s="219"/>
      <c r="H3036" s="7"/>
      <c r="I3036" s="7"/>
      <c r="J3036" s="9"/>
      <c r="K3036" s="843"/>
    </row>
    <row r="3037" spans="1:11" x14ac:dyDescent="0.2">
      <c r="A3037" s="163">
        <v>3022</v>
      </c>
      <c r="B3037" s="7"/>
      <c r="C3037" s="7"/>
      <c r="D3037" s="120"/>
      <c r="E3037" s="7"/>
      <c r="F3037" s="7"/>
      <c r="G3037" s="219"/>
      <c r="H3037" s="7"/>
      <c r="I3037" s="7"/>
      <c r="J3037" s="9"/>
      <c r="K3037" s="843"/>
    </row>
    <row r="3038" spans="1:11" x14ac:dyDescent="0.2">
      <c r="A3038" s="163">
        <v>3023</v>
      </c>
      <c r="B3038" s="7"/>
      <c r="C3038" s="7"/>
      <c r="D3038" s="120"/>
      <c r="E3038" s="7"/>
      <c r="F3038" s="7"/>
      <c r="G3038" s="219"/>
      <c r="H3038" s="7"/>
      <c r="I3038" s="7"/>
      <c r="J3038" s="9"/>
      <c r="K3038" s="843"/>
    </row>
    <row r="3039" spans="1:11" x14ac:dyDescent="0.2">
      <c r="A3039" s="163">
        <v>3024</v>
      </c>
      <c r="B3039" s="7"/>
      <c r="C3039" s="7"/>
      <c r="D3039" s="120"/>
      <c r="E3039" s="7"/>
      <c r="F3039" s="7"/>
      <c r="G3039" s="219"/>
      <c r="H3039" s="7"/>
      <c r="I3039" s="7"/>
      <c r="J3039" s="9"/>
      <c r="K3039" s="843"/>
    </row>
    <row r="3040" spans="1:11" x14ac:dyDescent="0.2">
      <c r="A3040" s="163">
        <v>3025</v>
      </c>
      <c r="B3040" s="7"/>
      <c r="C3040" s="7"/>
      <c r="D3040" s="120"/>
      <c r="E3040" s="7"/>
      <c r="F3040" s="7"/>
      <c r="G3040" s="219"/>
      <c r="H3040" s="7"/>
      <c r="I3040" s="7"/>
      <c r="J3040" s="9"/>
      <c r="K3040" s="843"/>
    </row>
    <row r="3041" spans="1:11" x14ac:dyDescent="0.2">
      <c r="A3041" s="163">
        <v>3026</v>
      </c>
      <c r="B3041" s="7"/>
      <c r="C3041" s="7"/>
      <c r="D3041" s="120"/>
      <c r="E3041" s="7"/>
      <c r="F3041" s="7"/>
      <c r="G3041" s="219"/>
      <c r="H3041" s="7"/>
      <c r="I3041" s="7"/>
      <c r="J3041" s="9"/>
      <c r="K3041" s="843"/>
    </row>
    <row r="3042" spans="1:11" x14ac:dyDescent="0.2">
      <c r="A3042" s="163">
        <v>3027</v>
      </c>
      <c r="B3042" s="7"/>
      <c r="C3042" s="7"/>
      <c r="D3042" s="120"/>
      <c r="E3042" s="7"/>
      <c r="F3042" s="7"/>
      <c r="G3042" s="219"/>
      <c r="H3042" s="7"/>
      <c r="I3042" s="7"/>
      <c r="J3042" s="9"/>
      <c r="K3042" s="843"/>
    </row>
    <row r="3043" spans="1:11" x14ac:dyDescent="0.2">
      <c r="A3043" s="163">
        <v>3028</v>
      </c>
      <c r="B3043" s="7"/>
      <c r="C3043" s="7"/>
      <c r="D3043" s="120"/>
      <c r="E3043" s="7"/>
      <c r="F3043" s="7"/>
      <c r="G3043" s="219"/>
      <c r="H3043" s="7"/>
      <c r="I3043" s="7"/>
      <c r="J3043" s="9"/>
      <c r="K3043" s="843"/>
    </row>
    <row r="3044" spans="1:11" x14ac:dyDescent="0.2">
      <c r="A3044" s="163">
        <v>3029</v>
      </c>
      <c r="B3044" s="7"/>
      <c r="C3044" s="7"/>
      <c r="D3044" s="120"/>
      <c r="E3044" s="7"/>
      <c r="F3044" s="7"/>
      <c r="G3044" s="219"/>
      <c r="H3044" s="7"/>
      <c r="I3044" s="7"/>
      <c r="J3044" s="9"/>
      <c r="K3044" s="843"/>
    </row>
    <row r="3045" spans="1:11" x14ac:dyDescent="0.2">
      <c r="A3045" s="163">
        <v>3030</v>
      </c>
      <c r="B3045" s="7"/>
      <c r="C3045" s="7"/>
      <c r="D3045" s="120"/>
      <c r="E3045" s="7"/>
      <c r="F3045" s="7"/>
      <c r="G3045" s="219"/>
      <c r="H3045" s="7"/>
      <c r="I3045" s="7"/>
      <c r="J3045" s="9"/>
      <c r="K3045" s="843"/>
    </row>
    <row r="3046" spans="1:11" x14ac:dyDescent="0.2">
      <c r="A3046" s="163">
        <v>3031</v>
      </c>
      <c r="B3046" s="7"/>
      <c r="C3046" s="7"/>
      <c r="D3046" s="120"/>
      <c r="E3046" s="7"/>
      <c r="F3046" s="7"/>
      <c r="G3046" s="219"/>
      <c r="H3046" s="7"/>
      <c r="I3046" s="7"/>
      <c r="J3046" s="9"/>
      <c r="K3046" s="843"/>
    </row>
    <row r="3047" spans="1:11" x14ac:dyDescent="0.2">
      <c r="A3047" s="163">
        <v>3032</v>
      </c>
      <c r="B3047" s="7"/>
      <c r="C3047" s="7"/>
      <c r="D3047" s="120"/>
      <c r="E3047" s="7"/>
      <c r="F3047" s="7"/>
      <c r="G3047" s="219"/>
      <c r="H3047" s="7"/>
      <c r="I3047" s="7"/>
      <c r="J3047" s="9"/>
      <c r="K3047" s="843"/>
    </row>
    <row r="3048" spans="1:11" x14ac:dyDescent="0.2">
      <c r="A3048" s="163">
        <v>3033</v>
      </c>
      <c r="B3048" s="7"/>
      <c r="C3048" s="7"/>
      <c r="D3048" s="120"/>
      <c r="E3048" s="7"/>
      <c r="F3048" s="7"/>
      <c r="G3048" s="219"/>
      <c r="H3048" s="7"/>
      <c r="I3048" s="7"/>
      <c r="J3048" s="9"/>
      <c r="K3048" s="843"/>
    </row>
    <row r="3049" spans="1:11" x14ac:dyDescent="0.2">
      <c r="A3049" s="163">
        <v>3034</v>
      </c>
      <c r="B3049" s="7"/>
      <c r="C3049" s="7"/>
      <c r="D3049" s="120"/>
      <c r="E3049" s="7"/>
      <c r="F3049" s="7"/>
      <c r="G3049" s="219"/>
      <c r="H3049" s="7"/>
      <c r="I3049" s="7"/>
      <c r="J3049" s="9"/>
      <c r="K3049" s="843"/>
    </row>
    <row r="3050" spans="1:11" x14ac:dyDescent="0.2">
      <c r="A3050" s="163">
        <v>3035</v>
      </c>
      <c r="B3050" s="7"/>
      <c r="C3050" s="7"/>
      <c r="D3050" s="120"/>
      <c r="E3050" s="7"/>
      <c r="F3050" s="7"/>
      <c r="G3050" s="219"/>
      <c r="H3050" s="7"/>
      <c r="I3050" s="7"/>
      <c r="J3050" s="9"/>
      <c r="K3050" s="843"/>
    </row>
    <row r="3051" spans="1:11" x14ac:dyDescent="0.2">
      <c r="A3051" s="163">
        <v>3036</v>
      </c>
      <c r="B3051" s="7"/>
      <c r="C3051" s="7"/>
      <c r="D3051" s="120"/>
      <c r="E3051" s="7"/>
      <c r="F3051" s="7"/>
      <c r="G3051" s="219"/>
      <c r="H3051" s="7"/>
      <c r="I3051" s="7"/>
      <c r="J3051" s="9"/>
      <c r="K3051" s="843"/>
    </row>
    <row r="3052" spans="1:11" x14ac:dyDescent="0.2">
      <c r="A3052" s="163">
        <v>3037</v>
      </c>
      <c r="B3052" s="7"/>
      <c r="C3052" s="7"/>
      <c r="D3052" s="120"/>
      <c r="E3052" s="7"/>
      <c r="F3052" s="7"/>
      <c r="G3052" s="219"/>
      <c r="H3052" s="7"/>
      <c r="I3052" s="7"/>
      <c r="J3052" s="9"/>
      <c r="K3052" s="843"/>
    </row>
    <row r="3053" spans="1:11" x14ac:dyDescent="0.2">
      <c r="A3053" s="163">
        <v>3038</v>
      </c>
      <c r="B3053" s="7"/>
      <c r="C3053" s="7"/>
      <c r="D3053" s="120"/>
      <c r="E3053" s="7"/>
      <c r="F3053" s="7"/>
      <c r="G3053" s="219"/>
      <c r="H3053" s="7"/>
      <c r="I3053" s="7"/>
      <c r="J3053" s="9"/>
      <c r="K3053" s="843"/>
    </row>
    <row r="3054" spans="1:11" x14ac:dyDescent="0.2">
      <c r="A3054" s="163">
        <v>3039</v>
      </c>
      <c r="B3054" s="7"/>
      <c r="C3054" s="7"/>
      <c r="D3054" s="120"/>
      <c r="E3054" s="7"/>
      <c r="F3054" s="7"/>
      <c r="G3054" s="219"/>
      <c r="H3054" s="7"/>
      <c r="I3054" s="7"/>
      <c r="J3054" s="9"/>
      <c r="K3054" s="843"/>
    </row>
    <row r="3055" spans="1:11" x14ac:dyDescent="0.2">
      <c r="A3055" s="163">
        <v>3040</v>
      </c>
      <c r="B3055" s="7"/>
      <c r="C3055" s="7"/>
      <c r="D3055" s="120"/>
      <c r="E3055" s="7"/>
      <c r="F3055" s="7"/>
      <c r="G3055" s="219"/>
      <c r="H3055" s="7"/>
      <c r="I3055" s="7"/>
      <c r="J3055" s="9"/>
      <c r="K3055" s="843"/>
    </row>
    <row r="3056" spans="1:11" x14ac:dyDescent="0.2">
      <c r="A3056" s="163">
        <v>3041</v>
      </c>
      <c r="B3056" s="7"/>
      <c r="C3056" s="7"/>
      <c r="D3056" s="120"/>
      <c r="E3056" s="7"/>
      <c r="F3056" s="7"/>
      <c r="G3056" s="219"/>
      <c r="H3056" s="7"/>
      <c r="I3056" s="7"/>
      <c r="J3056" s="9"/>
      <c r="K3056" s="843"/>
    </row>
    <row r="3057" spans="1:11" x14ac:dyDescent="0.2">
      <c r="A3057" s="163">
        <v>3042</v>
      </c>
      <c r="B3057" s="7"/>
      <c r="C3057" s="7"/>
      <c r="D3057" s="120"/>
      <c r="E3057" s="7"/>
      <c r="F3057" s="7"/>
      <c r="G3057" s="219"/>
      <c r="H3057" s="7"/>
      <c r="I3057" s="7"/>
      <c r="J3057" s="9"/>
      <c r="K3057" s="843"/>
    </row>
    <row r="3058" spans="1:11" x14ac:dyDescent="0.2">
      <c r="A3058" s="163">
        <v>3043</v>
      </c>
      <c r="B3058" s="7"/>
      <c r="C3058" s="7"/>
      <c r="D3058" s="120"/>
      <c r="E3058" s="7"/>
      <c r="F3058" s="7"/>
      <c r="G3058" s="219"/>
      <c r="H3058" s="7"/>
      <c r="I3058" s="7"/>
      <c r="J3058" s="9"/>
      <c r="K3058" s="843"/>
    </row>
    <row r="3059" spans="1:11" x14ac:dyDescent="0.2">
      <c r="A3059" s="163">
        <v>3044</v>
      </c>
      <c r="B3059" s="7"/>
      <c r="C3059" s="7"/>
      <c r="D3059" s="120"/>
      <c r="E3059" s="7"/>
      <c r="F3059" s="7"/>
      <c r="G3059" s="219"/>
      <c r="H3059" s="7"/>
      <c r="I3059" s="7"/>
      <c r="J3059" s="9"/>
      <c r="K3059" s="843"/>
    </row>
    <row r="3060" spans="1:11" x14ac:dyDescent="0.2">
      <c r="A3060" s="163">
        <v>3045</v>
      </c>
      <c r="B3060" s="7"/>
      <c r="C3060" s="7"/>
      <c r="D3060" s="120"/>
      <c r="E3060" s="7"/>
      <c r="F3060" s="7"/>
      <c r="G3060" s="219"/>
      <c r="H3060" s="7"/>
      <c r="I3060" s="7"/>
      <c r="J3060" s="9"/>
      <c r="K3060" s="843"/>
    </row>
    <row r="3061" spans="1:11" x14ac:dyDescent="0.2">
      <c r="A3061" s="163">
        <v>3046</v>
      </c>
      <c r="B3061" s="7"/>
      <c r="C3061" s="7"/>
      <c r="D3061" s="120"/>
      <c r="E3061" s="7"/>
      <c r="F3061" s="7"/>
      <c r="G3061" s="219"/>
      <c r="H3061" s="7"/>
      <c r="I3061" s="7"/>
      <c r="J3061" s="9"/>
      <c r="K3061" s="843"/>
    </row>
    <row r="3062" spans="1:11" x14ac:dyDescent="0.2">
      <c r="A3062" s="163">
        <v>3047</v>
      </c>
      <c r="B3062" s="7"/>
      <c r="C3062" s="7"/>
      <c r="D3062" s="120"/>
      <c r="E3062" s="7"/>
      <c r="F3062" s="7"/>
      <c r="G3062" s="219"/>
      <c r="H3062" s="7"/>
      <c r="I3062" s="7"/>
      <c r="J3062" s="9"/>
      <c r="K3062" s="843"/>
    </row>
    <row r="3063" spans="1:11" x14ac:dyDescent="0.2">
      <c r="A3063" s="163">
        <v>3048</v>
      </c>
      <c r="B3063" s="7"/>
      <c r="C3063" s="7"/>
      <c r="D3063" s="120"/>
      <c r="E3063" s="7"/>
      <c r="F3063" s="7"/>
      <c r="G3063" s="219"/>
      <c r="H3063" s="7"/>
      <c r="I3063" s="7"/>
      <c r="J3063" s="9"/>
      <c r="K3063" s="843"/>
    </row>
    <row r="3064" spans="1:11" x14ac:dyDescent="0.2">
      <c r="A3064" s="163">
        <v>3049</v>
      </c>
      <c r="B3064" s="7"/>
      <c r="C3064" s="7"/>
      <c r="D3064" s="120"/>
      <c r="E3064" s="7"/>
      <c r="F3064" s="7"/>
      <c r="G3064" s="219"/>
      <c r="H3064" s="7"/>
      <c r="I3064" s="7"/>
      <c r="J3064" s="9"/>
      <c r="K3064" s="843"/>
    </row>
    <row r="3065" spans="1:11" x14ac:dyDescent="0.2">
      <c r="A3065" s="163">
        <v>3050</v>
      </c>
      <c r="B3065" s="7"/>
      <c r="C3065" s="7"/>
      <c r="D3065" s="120"/>
      <c r="E3065" s="7"/>
      <c r="F3065" s="7"/>
      <c r="G3065" s="219"/>
      <c r="H3065" s="7"/>
      <c r="I3065" s="7"/>
      <c r="J3065" s="9"/>
      <c r="K3065" s="843"/>
    </row>
    <row r="3066" spans="1:11" x14ac:dyDescent="0.2">
      <c r="A3066" s="163">
        <v>3051</v>
      </c>
      <c r="B3066" s="7"/>
      <c r="C3066" s="7"/>
      <c r="D3066" s="120"/>
      <c r="E3066" s="7"/>
      <c r="F3066" s="7"/>
      <c r="G3066" s="219"/>
      <c r="H3066" s="7"/>
      <c r="I3066" s="7"/>
      <c r="J3066" s="9"/>
      <c r="K3066" s="843"/>
    </row>
    <row r="3067" spans="1:11" x14ac:dyDescent="0.2">
      <c r="A3067" s="163">
        <v>3052</v>
      </c>
      <c r="B3067" s="7"/>
      <c r="C3067" s="7"/>
      <c r="D3067" s="120"/>
      <c r="E3067" s="7"/>
      <c r="F3067" s="7"/>
      <c r="G3067" s="219"/>
      <c r="H3067" s="7"/>
      <c r="I3067" s="7"/>
      <c r="J3067" s="9"/>
      <c r="K3067" s="843"/>
    </row>
    <row r="3068" spans="1:11" x14ac:dyDescent="0.2">
      <c r="A3068" s="163">
        <v>3053</v>
      </c>
      <c r="B3068" s="7"/>
      <c r="C3068" s="7"/>
      <c r="D3068" s="120"/>
      <c r="E3068" s="7"/>
      <c r="F3068" s="7"/>
      <c r="G3068" s="219"/>
      <c r="H3068" s="7"/>
      <c r="I3068" s="7"/>
      <c r="J3068" s="9"/>
      <c r="K3068" s="843"/>
    </row>
    <row r="3069" spans="1:11" x14ac:dyDescent="0.2">
      <c r="A3069" s="163">
        <v>3054</v>
      </c>
      <c r="B3069" s="7"/>
      <c r="C3069" s="7"/>
      <c r="D3069" s="120"/>
      <c r="E3069" s="7"/>
      <c r="F3069" s="7"/>
      <c r="G3069" s="219"/>
      <c r="H3069" s="7"/>
      <c r="I3069" s="7"/>
      <c r="J3069" s="9"/>
      <c r="K3069" s="843"/>
    </row>
    <row r="3070" spans="1:11" x14ac:dyDescent="0.2">
      <c r="A3070" s="163">
        <v>3055</v>
      </c>
      <c r="B3070" s="7"/>
      <c r="C3070" s="7"/>
      <c r="D3070" s="120"/>
      <c r="E3070" s="7"/>
      <c r="F3070" s="7"/>
      <c r="G3070" s="219"/>
      <c r="H3070" s="7"/>
      <c r="I3070" s="7"/>
      <c r="J3070" s="9"/>
      <c r="K3070" s="843"/>
    </row>
    <row r="3071" spans="1:11" x14ac:dyDescent="0.2">
      <c r="A3071" s="163">
        <v>3056</v>
      </c>
      <c r="B3071" s="7"/>
      <c r="C3071" s="7"/>
      <c r="D3071" s="120"/>
      <c r="E3071" s="7"/>
      <c r="F3071" s="7"/>
      <c r="G3071" s="219"/>
      <c r="H3071" s="7"/>
      <c r="I3071" s="7"/>
      <c r="J3071" s="9"/>
      <c r="K3071" s="843"/>
    </row>
    <row r="3072" spans="1:11" x14ac:dyDescent="0.2">
      <c r="A3072" s="163">
        <v>3057</v>
      </c>
      <c r="B3072" s="7"/>
      <c r="C3072" s="7"/>
      <c r="D3072" s="120"/>
      <c r="E3072" s="7"/>
      <c r="F3072" s="7"/>
      <c r="G3072" s="219"/>
      <c r="H3072" s="7"/>
      <c r="I3072" s="7"/>
      <c r="J3072" s="9"/>
      <c r="K3072" s="843"/>
    </row>
    <row r="3073" spans="1:11" x14ac:dyDescent="0.2">
      <c r="A3073" s="163">
        <v>3058</v>
      </c>
      <c r="B3073" s="7"/>
      <c r="C3073" s="7"/>
      <c r="D3073" s="120"/>
      <c r="E3073" s="7"/>
      <c r="F3073" s="7"/>
      <c r="G3073" s="219"/>
      <c r="H3073" s="7"/>
      <c r="I3073" s="7"/>
      <c r="J3073" s="9"/>
      <c r="K3073" s="843"/>
    </row>
    <row r="3074" spans="1:11" x14ac:dyDescent="0.2">
      <c r="A3074" s="163">
        <v>3059</v>
      </c>
      <c r="B3074" s="7"/>
      <c r="C3074" s="7"/>
      <c r="D3074" s="120"/>
      <c r="E3074" s="7"/>
      <c r="F3074" s="7"/>
      <c r="G3074" s="219"/>
      <c r="H3074" s="7"/>
      <c r="I3074" s="7"/>
      <c r="J3074" s="9"/>
      <c r="K3074" s="843"/>
    </row>
    <row r="3075" spans="1:11" x14ac:dyDescent="0.2">
      <c r="A3075" s="163">
        <v>3060</v>
      </c>
      <c r="B3075" s="7"/>
      <c r="C3075" s="7"/>
      <c r="D3075" s="120"/>
      <c r="E3075" s="7"/>
      <c r="F3075" s="7"/>
      <c r="G3075" s="219"/>
      <c r="H3075" s="7"/>
      <c r="I3075" s="7"/>
      <c r="J3075" s="9"/>
      <c r="K3075" s="843"/>
    </row>
    <row r="3076" spans="1:11" x14ac:dyDescent="0.2">
      <c r="A3076" s="163">
        <v>3061</v>
      </c>
      <c r="B3076" s="7"/>
      <c r="C3076" s="7"/>
      <c r="D3076" s="120"/>
      <c r="E3076" s="7"/>
      <c r="F3076" s="7"/>
      <c r="G3076" s="219"/>
      <c r="H3076" s="7"/>
      <c r="I3076" s="7"/>
      <c r="J3076" s="9"/>
      <c r="K3076" s="843"/>
    </row>
    <row r="3077" spans="1:11" x14ac:dyDescent="0.2">
      <c r="A3077" s="163">
        <v>3062</v>
      </c>
      <c r="B3077" s="7"/>
      <c r="C3077" s="7"/>
      <c r="D3077" s="120"/>
      <c r="E3077" s="7"/>
      <c r="F3077" s="7"/>
      <c r="G3077" s="219"/>
      <c r="H3077" s="7"/>
      <c r="I3077" s="7"/>
      <c r="J3077" s="9"/>
      <c r="K3077" s="843"/>
    </row>
    <row r="3078" spans="1:11" x14ac:dyDescent="0.2">
      <c r="A3078" s="163">
        <v>3063</v>
      </c>
      <c r="B3078" s="7"/>
      <c r="C3078" s="7"/>
      <c r="D3078" s="120"/>
      <c r="E3078" s="7"/>
      <c r="F3078" s="7"/>
      <c r="G3078" s="219"/>
      <c r="H3078" s="7"/>
      <c r="I3078" s="7"/>
      <c r="J3078" s="9"/>
      <c r="K3078" s="843"/>
    </row>
    <row r="3079" spans="1:11" x14ac:dyDescent="0.2">
      <c r="A3079" s="163">
        <v>3064</v>
      </c>
      <c r="B3079" s="7"/>
      <c r="C3079" s="7"/>
      <c r="D3079" s="120"/>
      <c r="E3079" s="7"/>
      <c r="F3079" s="7"/>
      <c r="G3079" s="219"/>
      <c r="H3079" s="7"/>
      <c r="I3079" s="7"/>
      <c r="J3079" s="9"/>
      <c r="K3079" s="843"/>
    </row>
    <row r="3080" spans="1:11" x14ac:dyDescent="0.2">
      <c r="A3080" s="163">
        <v>3065</v>
      </c>
      <c r="B3080" s="7"/>
      <c r="C3080" s="7"/>
      <c r="D3080" s="120"/>
      <c r="E3080" s="7"/>
      <c r="F3080" s="7"/>
      <c r="G3080" s="219"/>
      <c r="H3080" s="7"/>
      <c r="I3080" s="7"/>
      <c r="J3080" s="9"/>
      <c r="K3080" s="843"/>
    </row>
    <row r="3081" spans="1:11" x14ac:dyDescent="0.2">
      <c r="A3081" s="163">
        <v>3066</v>
      </c>
      <c r="B3081" s="7"/>
      <c r="C3081" s="7"/>
      <c r="D3081" s="120"/>
      <c r="E3081" s="7"/>
      <c r="F3081" s="7"/>
      <c r="G3081" s="219"/>
      <c r="H3081" s="7"/>
      <c r="I3081" s="7"/>
      <c r="J3081" s="9"/>
      <c r="K3081" s="843"/>
    </row>
    <row r="3082" spans="1:11" x14ac:dyDescent="0.2">
      <c r="A3082" s="163">
        <v>3067</v>
      </c>
      <c r="B3082" s="7"/>
      <c r="C3082" s="7"/>
      <c r="D3082" s="120"/>
      <c r="E3082" s="7"/>
      <c r="F3082" s="7"/>
      <c r="G3082" s="219"/>
      <c r="H3082" s="7"/>
      <c r="I3082" s="7"/>
      <c r="J3082" s="9"/>
      <c r="K3082" s="843"/>
    </row>
    <row r="3083" spans="1:11" x14ac:dyDescent="0.2">
      <c r="A3083" s="163">
        <v>3068</v>
      </c>
      <c r="B3083" s="7"/>
      <c r="C3083" s="7"/>
      <c r="D3083" s="120"/>
      <c r="E3083" s="7"/>
      <c r="F3083" s="7"/>
      <c r="G3083" s="219"/>
      <c r="H3083" s="7"/>
      <c r="I3083" s="7"/>
      <c r="J3083" s="9"/>
      <c r="K3083" s="843"/>
    </row>
    <row r="3084" spans="1:11" x14ac:dyDescent="0.2">
      <c r="A3084" s="163">
        <v>3069</v>
      </c>
      <c r="B3084" s="7"/>
      <c r="C3084" s="7"/>
      <c r="D3084" s="120"/>
      <c r="E3084" s="7"/>
      <c r="F3084" s="7"/>
      <c r="G3084" s="219"/>
      <c r="H3084" s="7"/>
      <c r="I3084" s="7"/>
      <c r="J3084" s="9"/>
      <c r="K3084" s="843"/>
    </row>
    <row r="3085" spans="1:11" x14ac:dyDescent="0.2">
      <c r="A3085" s="163">
        <v>3070</v>
      </c>
      <c r="B3085" s="7"/>
      <c r="C3085" s="7"/>
      <c r="D3085" s="120"/>
      <c r="E3085" s="7"/>
      <c r="F3085" s="7"/>
      <c r="G3085" s="219"/>
      <c r="H3085" s="7"/>
      <c r="I3085" s="7"/>
      <c r="J3085" s="9"/>
      <c r="K3085" s="843"/>
    </row>
    <row r="3086" spans="1:11" x14ac:dyDescent="0.2">
      <c r="A3086" s="163">
        <v>3071</v>
      </c>
      <c r="B3086" s="7"/>
      <c r="C3086" s="7"/>
      <c r="D3086" s="120"/>
      <c r="E3086" s="7"/>
      <c r="F3086" s="7"/>
      <c r="G3086" s="219"/>
      <c r="H3086" s="7"/>
      <c r="I3086" s="7"/>
      <c r="J3086" s="9"/>
      <c r="K3086" s="843"/>
    </row>
    <row r="3087" spans="1:11" x14ac:dyDescent="0.2">
      <c r="A3087" s="163">
        <v>3072</v>
      </c>
      <c r="B3087" s="7"/>
      <c r="C3087" s="7"/>
      <c r="D3087" s="120"/>
      <c r="E3087" s="7"/>
      <c r="F3087" s="7"/>
      <c r="G3087" s="219"/>
      <c r="H3087" s="7"/>
      <c r="I3087" s="7"/>
      <c r="J3087" s="9"/>
      <c r="K3087" s="843"/>
    </row>
    <row r="3088" spans="1:11" x14ac:dyDescent="0.2">
      <c r="A3088" s="163">
        <v>3073</v>
      </c>
      <c r="B3088" s="7"/>
      <c r="C3088" s="7"/>
      <c r="D3088" s="120"/>
      <c r="E3088" s="7"/>
      <c r="F3088" s="7"/>
      <c r="G3088" s="219"/>
      <c r="H3088" s="7"/>
      <c r="I3088" s="7"/>
      <c r="J3088" s="9"/>
      <c r="K3088" s="843"/>
    </row>
    <row r="3089" spans="1:11" x14ac:dyDescent="0.2">
      <c r="A3089" s="163">
        <v>3074</v>
      </c>
      <c r="B3089" s="7"/>
      <c r="C3089" s="7"/>
      <c r="D3089" s="120"/>
      <c r="E3089" s="7"/>
      <c r="F3089" s="7"/>
      <c r="G3089" s="219"/>
      <c r="H3089" s="7"/>
      <c r="I3089" s="7"/>
      <c r="J3089" s="9"/>
      <c r="K3089" s="843"/>
    </row>
    <row r="3090" spans="1:11" x14ac:dyDescent="0.2">
      <c r="A3090" s="163">
        <v>3075</v>
      </c>
      <c r="B3090" s="7"/>
      <c r="C3090" s="7"/>
      <c r="D3090" s="120"/>
      <c r="E3090" s="7"/>
      <c r="F3090" s="7"/>
      <c r="G3090" s="219"/>
      <c r="H3090" s="7"/>
      <c r="I3090" s="7"/>
      <c r="J3090" s="9"/>
      <c r="K3090" s="843"/>
    </row>
    <row r="3091" spans="1:11" x14ac:dyDescent="0.2">
      <c r="A3091" s="163">
        <v>3076</v>
      </c>
      <c r="B3091" s="7"/>
      <c r="C3091" s="7"/>
      <c r="D3091" s="120"/>
      <c r="E3091" s="7"/>
      <c r="F3091" s="7"/>
      <c r="G3091" s="219"/>
      <c r="H3091" s="7"/>
      <c r="I3091" s="7"/>
      <c r="J3091" s="9"/>
      <c r="K3091" s="843"/>
    </row>
    <row r="3092" spans="1:11" x14ac:dyDescent="0.2">
      <c r="A3092" s="163">
        <v>3077</v>
      </c>
      <c r="B3092" s="7"/>
      <c r="C3092" s="7"/>
      <c r="D3092" s="120"/>
      <c r="E3092" s="7"/>
      <c r="F3092" s="7"/>
      <c r="G3092" s="219"/>
      <c r="H3092" s="7"/>
      <c r="I3092" s="7"/>
      <c r="J3092" s="9"/>
      <c r="K3092" s="843"/>
    </row>
    <row r="3093" spans="1:11" x14ac:dyDescent="0.2">
      <c r="A3093" s="163">
        <v>3078</v>
      </c>
      <c r="B3093" s="7"/>
      <c r="C3093" s="7"/>
      <c r="D3093" s="120"/>
      <c r="E3093" s="7"/>
      <c r="F3093" s="7"/>
      <c r="G3093" s="219"/>
      <c r="H3093" s="7"/>
      <c r="I3093" s="7"/>
      <c r="J3093" s="9"/>
      <c r="K3093" s="843"/>
    </row>
    <row r="3094" spans="1:11" x14ac:dyDescent="0.2">
      <c r="A3094" s="163">
        <v>3079</v>
      </c>
      <c r="B3094" s="7"/>
      <c r="C3094" s="7"/>
      <c r="D3094" s="120"/>
      <c r="E3094" s="7"/>
      <c r="F3094" s="7"/>
      <c r="G3094" s="219"/>
      <c r="H3094" s="7"/>
      <c r="I3094" s="7"/>
      <c r="J3094" s="9"/>
      <c r="K3094" s="843"/>
    </row>
    <row r="3095" spans="1:11" x14ac:dyDescent="0.2">
      <c r="A3095" s="163">
        <v>3080</v>
      </c>
      <c r="B3095" s="7"/>
      <c r="C3095" s="7"/>
      <c r="D3095" s="120"/>
      <c r="E3095" s="7"/>
      <c r="F3095" s="7"/>
      <c r="G3095" s="219"/>
      <c r="H3095" s="7"/>
      <c r="I3095" s="7"/>
      <c r="J3095" s="9"/>
      <c r="K3095" s="843"/>
    </row>
    <row r="3096" spans="1:11" x14ac:dyDescent="0.2">
      <c r="A3096" s="163">
        <v>3081</v>
      </c>
      <c r="B3096" s="7"/>
      <c r="C3096" s="7"/>
      <c r="D3096" s="120"/>
      <c r="E3096" s="7"/>
      <c r="F3096" s="7"/>
      <c r="G3096" s="219"/>
      <c r="H3096" s="7"/>
      <c r="I3096" s="7"/>
      <c r="J3096" s="9"/>
      <c r="K3096" s="843"/>
    </row>
    <row r="3097" spans="1:11" x14ac:dyDescent="0.2">
      <c r="A3097" s="163">
        <v>3082</v>
      </c>
      <c r="B3097" s="7"/>
      <c r="C3097" s="7"/>
      <c r="D3097" s="120"/>
      <c r="E3097" s="7"/>
      <c r="F3097" s="7"/>
      <c r="G3097" s="219"/>
      <c r="H3097" s="7"/>
      <c r="I3097" s="7"/>
      <c r="J3097" s="9"/>
      <c r="K3097" s="843"/>
    </row>
    <row r="3098" spans="1:11" x14ac:dyDescent="0.2">
      <c r="A3098" s="163">
        <v>3083</v>
      </c>
      <c r="B3098" s="7"/>
      <c r="C3098" s="7"/>
      <c r="D3098" s="120"/>
      <c r="E3098" s="7"/>
      <c r="F3098" s="7"/>
      <c r="G3098" s="219"/>
      <c r="H3098" s="7"/>
      <c r="I3098" s="7"/>
      <c r="J3098" s="9"/>
      <c r="K3098" s="843"/>
    </row>
    <row r="3099" spans="1:11" x14ac:dyDescent="0.2">
      <c r="A3099" s="163">
        <v>3084</v>
      </c>
      <c r="B3099" s="7"/>
      <c r="C3099" s="7"/>
      <c r="D3099" s="120"/>
      <c r="E3099" s="7"/>
      <c r="F3099" s="7"/>
      <c r="G3099" s="219"/>
      <c r="H3099" s="7"/>
      <c r="I3099" s="7"/>
      <c r="J3099" s="9"/>
      <c r="K3099" s="843"/>
    </row>
    <row r="3100" spans="1:11" x14ac:dyDescent="0.2">
      <c r="A3100" s="163">
        <v>3085</v>
      </c>
      <c r="B3100" s="7"/>
      <c r="C3100" s="7"/>
      <c r="D3100" s="120"/>
      <c r="E3100" s="7"/>
      <c r="F3100" s="7"/>
      <c r="G3100" s="219"/>
      <c r="H3100" s="7"/>
      <c r="I3100" s="7"/>
      <c r="J3100" s="9"/>
      <c r="K3100" s="843"/>
    </row>
    <row r="3101" spans="1:11" x14ac:dyDescent="0.2">
      <c r="A3101" s="163">
        <v>3086</v>
      </c>
      <c r="B3101" s="7"/>
      <c r="C3101" s="7"/>
      <c r="D3101" s="120"/>
      <c r="E3101" s="7"/>
      <c r="F3101" s="7"/>
      <c r="G3101" s="219"/>
      <c r="H3101" s="7"/>
      <c r="I3101" s="7"/>
      <c r="J3101" s="9"/>
      <c r="K3101" s="843"/>
    </row>
    <row r="3102" spans="1:11" x14ac:dyDescent="0.2">
      <c r="A3102" s="163">
        <v>3087</v>
      </c>
      <c r="B3102" s="7"/>
      <c r="C3102" s="7"/>
      <c r="D3102" s="120"/>
      <c r="E3102" s="7"/>
      <c r="F3102" s="7"/>
      <c r="G3102" s="219"/>
      <c r="H3102" s="7"/>
      <c r="I3102" s="7"/>
      <c r="J3102" s="9"/>
      <c r="K3102" s="843"/>
    </row>
    <row r="3103" spans="1:11" x14ac:dyDescent="0.2">
      <c r="A3103" s="163">
        <v>3088</v>
      </c>
      <c r="B3103" s="7"/>
      <c r="C3103" s="7"/>
      <c r="D3103" s="120"/>
      <c r="E3103" s="7"/>
      <c r="F3103" s="7"/>
      <c r="G3103" s="219"/>
      <c r="H3103" s="7"/>
      <c r="I3103" s="7"/>
      <c r="J3103" s="9"/>
      <c r="K3103" s="843"/>
    </row>
    <row r="3104" spans="1:11" x14ac:dyDescent="0.2">
      <c r="A3104" s="163">
        <v>3089</v>
      </c>
      <c r="B3104" s="7"/>
      <c r="C3104" s="7"/>
      <c r="D3104" s="120"/>
      <c r="E3104" s="7"/>
      <c r="F3104" s="7"/>
      <c r="G3104" s="219"/>
      <c r="H3104" s="7"/>
      <c r="I3104" s="7"/>
      <c r="J3104" s="9"/>
      <c r="K3104" s="843"/>
    </row>
    <row r="3105" spans="1:11" x14ac:dyDescent="0.2">
      <c r="A3105" s="163">
        <v>3090</v>
      </c>
      <c r="B3105" s="7"/>
      <c r="C3105" s="7"/>
      <c r="D3105" s="120"/>
      <c r="E3105" s="7"/>
      <c r="F3105" s="7"/>
      <c r="G3105" s="219"/>
      <c r="H3105" s="7"/>
      <c r="I3105" s="7"/>
      <c r="J3105" s="9"/>
      <c r="K3105" s="843"/>
    </row>
    <row r="3106" spans="1:11" x14ac:dyDescent="0.2">
      <c r="A3106" s="163">
        <v>3091</v>
      </c>
      <c r="B3106" s="7"/>
      <c r="C3106" s="7"/>
      <c r="D3106" s="120"/>
      <c r="E3106" s="7"/>
      <c r="F3106" s="7"/>
      <c r="G3106" s="219"/>
      <c r="H3106" s="7"/>
      <c r="I3106" s="7"/>
      <c r="J3106" s="9"/>
      <c r="K3106" s="843"/>
    </row>
    <row r="3107" spans="1:11" x14ac:dyDescent="0.2">
      <c r="A3107" s="163">
        <v>3092</v>
      </c>
      <c r="B3107" s="7"/>
      <c r="C3107" s="7"/>
      <c r="D3107" s="120"/>
      <c r="E3107" s="7"/>
      <c r="F3107" s="7"/>
      <c r="G3107" s="219"/>
      <c r="H3107" s="7"/>
      <c r="I3107" s="7"/>
      <c r="J3107" s="9"/>
      <c r="K3107" s="843"/>
    </row>
    <row r="3108" spans="1:11" x14ac:dyDescent="0.2">
      <c r="A3108" s="163">
        <v>3093</v>
      </c>
      <c r="B3108" s="7"/>
      <c r="C3108" s="7"/>
      <c r="D3108" s="120"/>
      <c r="E3108" s="7"/>
      <c r="F3108" s="7"/>
      <c r="G3108" s="219"/>
      <c r="H3108" s="7"/>
      <c r="I3108" s="7"/>
      <c r="J3108" s="9"/>
      <c r="K3108" s="843"/>
    </row>
    <row r="3109" spans="1:11" x14ac:dyDescent="0.2">
      <c r="A3109" s="163">
        <v>3094</v>
      </c>
      <c r="B3109" s="7"/>
      <c r="C3109" s="7"/>
      <c r="D3109" s="120"/>
      <c r="E3109" s="7"/>
      <c r="F3109" s="7"/>
      <c r="G3109" s="219"/>
      <c r="H3109" s="7"/>
      <c r="I3109" s="7"/>
      <c r="J3109" s="9"/>
      <c r="K3109" s="843"/>
    </row>
    <row r="3110" spans="1:11" x14ac:dyDescent="0.2">
      <c r="A3110" s="163">
        <v>3095</v>
      </c>
      <c r="B3110" s="7"/>
      <c r="C3110" s="7"/>
      <c r="D3110" s="120"/>
      <c r="E3110" s="7"/>
      <c r="F3110" s="7"/>
      <c r="G3110" s="219"/>
      <c r="H3110" s="7"/>
      <c r="I3110" s="7"/>
      <c r="J3110" s="9"/>
      <c r="K3110" s="843"/>
    </row>
    <row r="3111" spans="1:11" x14ac:dyDescent="0.2">
      <c r="A3111" s="163">
        <v>3096</v>
      </c>
      <c r="B3111" s="7"/>
      <c r="C3111" s="7"/>
      <c r="D3111" s="120"/>
      <c r="E3111" s="7"/>
      <c r="F3111" s="7"/>
      <c r="G3111" s="219"/>
      <c r="H3111" s="7"/>
      <c r="I3111" s="7"/>
      <c r="J3111" s="9"/>
      <c r="K3111" s="843"/>
    </row>
    <row r="3112" spans="1:11" x14ac:dyDescent="0.2">
      <c r="A3112" s="163">
        <v>3097</v>
      </c>
      <c r="B3112" s="7"/>
      <c r="C3112" s="7"/>
      <c r="D3112" s="120"/>
      <c r="E3112" s="7"/>
      <c r="F3112" s="7"/>
      <c r="G3112" s="219"/>
      <c r="H3112" s="7"/>
      <c r="I3112" s="7"/>
      <c r="J3112" s="9"/>
      <c r="K3112" s="843"/>
    </row>
    <row r="3113" spans="1:11" x14ac:dyDescent="0.2">
      <c r="A3113" s="163">
        <v>3098</v>
      </c>
      <c r="B3113" s="7"/>
      <c r="C3113" s="7"/>
      <c r="D3113" s="120"/>
      <c r="E3113" s="7"/>
      <c r="F3113" s="7"/>
      <c r="G3113" s="219"/>
      <c r="H3113" s="7"/>
      <c r="I3113" s="7"/>
      <c r="J3113" s="9"/>
      <c r="K3113" s="843"/>
    </row>
    <row r="3114" spans="1:11" x14ac:dyDescent="0.2">
      <c r="A3114" s="163">
        <v>3099</v>
      </c>
      <c r="B3114" s="7"/>
      <c r="C3114" s="7"/>
      <c r="D3114" s="120"/>
      <c r="E3114" s="7"/>
      <c r="F3114" s="7"/>
      <c r="G3114" s="219"/>
      <c r="H3114" s="7"/>
      <c r="I3114" s="7"/>
      <c r="J3114" s="9"/>
      <c r="K3114" s="843"/>
    </row>
    <row r="3115" spans="1:11" x14ac:dyDescent="0.2">
      <c r="A3115" s="163">
        <v>3100</v>
      </c>
      <c r="B3115" s="7"/>
      <c r="C3115" s="7"/>
      <c r="D3115" s="120"/>
      <c r="E3115" s="7"/>
      <c r="F3115" s="7"/>
      <c r="G3115" s="219"/>
      <c r="H3115" s="7"/>
      <c r="I3115" s="7"/>
      <c r="J3115" s="9"/>
      <c r="K3115" s="843"/>
    </row>
    <row r="3116" spans="1:11" x14ac:dyDescent="0.2">
      <c r="A3116" s="163">
        <v>3101</v>
      </c>
      <c r="B3116" s="7"/>
      <c r="C3116" s="7"/>
      <c r="D3116" s="120"/>
      <c r="E3116" s="7"/>
      <c r="F3116" s="7"/>
      <c r="G3116" s="219"/>
      <c r="H3116" s="7"/>
      <c r="I3116" s="7"/>
      <c r="J3116" s="9"/>
      <c r="K3116" s="843"/>
    </row>
    <row r="3117" spans="1:11" x14ac:dyDescent="0.2">
      <c r="A3117" s="163">
        <v>3102</v>
      </c>
      <c r="B3117" s="7"/>
      <c r="C3117" s="7"/>
      <c r="D3117" s="120"/>
      <c r="E3117" s="7"/>
      <c r="F3117" s="7"/>
      <c r="G3117" s="219"/>
      <c r="H3117" s="7"/>
      <c r="I3117" s="7"/>
      <c r="J3117" s="9"/>
      <c r="K3117" s="843"/>
    </row>
    <row r="3118" spans="1:11" x14ac:dyDescent="0.2">
      <c r="A3118" s="163">
        <v>3103</v>
      </c>
      <c r="B3118" s="7"/>
      <c r="C3118" s="7"/>
      <c r="D3118" s="120"/>
      <c r="E3118" s="7"/>
      <c r="F3118" s="7"/>
      <c r="G3118" s="219"/>
      <c r="H3118" s="7"/>
      <c r="I3118" s="7"/>
      <c r="J3118" s="9"/>
      <c r="K3118" s="843"/>
    </row>
    <row r="3119" spans="1:11" x14ac:dyDescent="0.2">
      <c r="A3119" s="163">
        <v>3104</v>
      </c>
      <c r="B3119" s="7"/>
      <c r="C3119" s="7"/>
      <c r="D3119" s="120"/>
      <c r="E3119" s="7"/>
      <c r="F3119" s="7"/>
      <c r="G3119" s="219"/>
      <c r="H3119" s="7"/>
      <c r="I3119" s="7"/>
      <c r="J3119" s="9"/>
      <c r="K3119" s="843"/>
    </row>
    <row r="3120" spans="1:11" x14ac:dyDescent="0.2">
      <c r="A3120" s="163">
        <v>3105</v>
      </c>
      <c r="B3120" s="7"/>
      <c r="C3120" s="7"/>
      <c r="D3120" s="120"/>
      <c r="E3120" s="7"/>
      <c r="F3120" s="7"/>
      <c r="G3120" s="219"/>
      <c r="H3120" s="7"/>
      <c r="I3120" s="7"/>
      <c r="J3120" s="9"/>
      <c r="K3120" s="843"/>
    </row>
    <row r="3121" spans="1:11" x14ac:dyDescent="0.2">
      <c r="A3121" s="163">
        <v>3106</v>
      </c>
      <c r="B3121" s="7"/>
      <c r="C3121" s="7"/>
      <c r="D3121" s="120"/>
      <c r="E3121" s="7"/>
      <c r="F3121" s="7"/>
      <c r="G3121" s="219"/>
      <c r="H3121" s="7"/>
      <c r="I3121" s="7"/>
      <c r="J3121" s="9"/>
      <c r="K3121" s="843"/>
    </row>
    <row r="3122" spans="1:11" x14ac:dyDescent="0.2">
      <c r="A3122" s="163">
        <v>3107</v>
      </c>
      <c r="B3122" s="7"/>
      <c r="C3122" s="7"/>
      <c r="D3122" s="120"/>
      <c r="E3122" s="7"/>
      <c r="F3122" s="7"/>
      <c r="G3122" s="219"/>
      <c r="H3122" s="7"/>
      <c r="I3122" s="7"/>
      <c r="J3122" s="9"/>
      <c r="K3122" s="843"/>
    </row>
    <row r="3123" spans="1:11" x14ac:dyDescent="0.2">
      <c r="A3123" s="163">
        <v>3108</v>
      </c>
      <c r="B3123" s="7"/>
      <c r="C3123" s="7"/>
      <c r="D3123" s="120"/>
      <c r="E3123" s="7"/>
      <c r="F3123" s="7"/>
      <c r="G3123" s="219"/>
      <c r="H3123" s="7"/>
      <c r="I3123" s="7"/>
      <c r="J3123" s="9"/>
      <c r="K3123" s="843"/>
    </row>
    <row r="3124" spans="1:11" x14ac:dyDescent="0.2">
      <c r="A3124" s="163">
        <v>3109</v>
      </c>
      <c r="B3124" s="7"/>
      <c r="C3124" s="7"/>
      <c r="D3124" s="120"/>
      <c r="E3124" s="7"/>
      <c r="F3124" s="7"/>
      <c r="G3124" s="219"/>
      <c r="H3124" s="7"/>
      <c r="I3124" s="7"/>
      <c r="J3124" s="9"/>
      <c r="K3124" s="843"/>
    </row>
    <row r="3125" spans="1:11" x14ac:dyDescent="0.2">
      <c r="A3125" s="163">
        <v>3110</v>
      </c>
      <c r="B3125" s="7"/>
      <c r="C3125" s="7"/>
      <c r="D3125" s="120"/>
      <c r="E3125" s="7"/>
      <c r="F3125" s="7"/>
      <c r="G3125" s="219"/>
      <c r="H3125" s="7"/>
      <c r="I3125" s="7"/>
      <c r="J3125" s="9"/>
      <c r="K3125" s="843"/>
    </row>
    <row r="3126" spans="1:11" x14ac:dyDescent="0.2">
      <c r="A3126" s="163">
        <v>3111</v>
      </c>
      <c r="B3126" s="7"/>
      <c r="C3126" s="7"/>
      <c r="D3126" s="120"/>
      <c r="E3126" s="7"/>
      <c r="F3126" s="7"/>
      <c r="G3126" s="219"/>
      <c r="H3126" s="7"/>
      <c r="I3126" s="7"/>
      <c r="J3126" s="9"/>
      <c r="K3126" s="843"/>
    </row>
    <row r="3127" spans="1:11" x14ac:dyDescent="0.2">
      <c r="A3127" s="163">
        <v>3112</v>
      </c>
      <c r="B3127" s="7"/>
      <c r="C3127" s="7"/>
      <c r="D3127" s="120"/>
      <c r="E3127" s="7"/>
      <c r="F3127" s="7"/>
      <c r="G3127" s="219"/>
      <c r="H3127" s="7"/>
      <c r="I3127" s="7"/>
      <c r="J3127" s="9"/>
      <c r="K3127" s="843"/>
    </row>
    <row r="3128" spans="1:11" x14ac:dyDescent="0.2">
      <c r="A3128" s="163">
        <v>3113</v>
      </c>
      <c r="B3128" s="7"/>
      <c r="C3128" s="7"/>
      <c r="D3128" s="120"/>
      <c r="E3128" s="7"/>
      <c r="F3128" s="7"/>
      <c r="G3128" s="219"/>
      <c r="H3128" s="7"/>
      <c r="I3128" s="7"/>
      <c r="J3128" s="9"/>
      <c r="K3128" s="843"/>
    </row>
    <row r="3129" spans="1:11" x14ac:dyDescent="0.2">
      <c r="A3129" s="163">
        <v>3114</v>
      </c>
      <c r="B3129" s="7"/>
      <c r="C3129" s="7"/>
      <c r="D3129" s="120"/>
      <c r="E3129" s="7"/>
      <c r="F3129" s="7"/>
      <c r="G3129" s="219"/>
      <c r="H3129" s="7"/>
      <c r="I3129" s="7"/>
      <c r="J3129" s="9"/>
      <c r="K3129" s="843"/>
    </row>
    <row r="3130" spans="1:11" x14ac:dyDescent="0.2">
      <c r="A3130" s="163">
        <v>3115</v>
      </c>
      <c r="B3130" s="7"/>
      <c r="C3130" s="7"/>
      <c r="D3130" s="120"/>
      <c r="E3130" s="7"/>
      <c r="F3130" s="7"/>
      <c r="G3130" s="219"/>
      <c r="H3130" s="7"/>
      <c r="I3130" s="7"/>
      <c r="J3130" s="9"/>
      <c r="K3130" s="843"/>
    </row>
    <row r="3131" spans="1:11" x14ac:dyDescent="0.2">
      <c r="A3131" s="163">
        <v>3116</v>
      </c>
      <c r="B3131" s="7"/>
      <c r="C3131" s="7"/>
      <c r="D3131" s="120"/>
      <c r="E3131" s="7"/>
      <c r="F3131" s="7"/>
      <c r="G3131" s="219"/>
      <c r="H3131" s="7"/>
      <c r="I3131" s="7"/>
      <c r="J3131" s="9"/>
      <c r="K3131" s="843"/>
    </row>
    <row r="3132" spans="1:11" x14ac:dyDescent="0.2">
      <c r="A3132" s="163">
        <v>3117</v>
      </c>
      <c r="B3132" s="7"/>
      <c r="C3132" s="7"/>
      <c r="D3132" s="120"/>
      <c r="E3132" s="7"/>
      <c r="F3132" s="7"/>
      <c r="G3132" s="219"/>
      <c r="H3132" s="7"/>
      <c r="I3132" s="7"/>
      <c r="J3132" s="9"/>
      <c r="K3132" s="843"/>
    </row>
    <row r="3133" spans="1:11" x14ac:dyDescent="0.2">
      <c r="A3133" s="163">
        <v>3118</v>
      </c>
      <c r="B3133" s="7"/>
      <c r="C3133" s="7"/>
      <c r="D3133" s="120"/>
      <c r="E3133" s="7"/>
      <c r="F3133" s="7"/>
      <c r="G3133" s="219"/>
      <c r="H3133" s="7"/>
      <c r="I3133" s="7"/>
      <c r="J3133" s="9"/>
      <c r="K3133" s="843"/>
    </row>
    <row r="3134" spans="1:11" x14ac:dyDescent="0.2">
      <c r="A3134" s="163">
        <v>3119</v>
      </c>
      <c r="B3134" s="7"/>
      <c r="C3134" s="7"/>
      <c r="D3134" s="120"/>
      <c r="E3134" s="7"/>
      <c r="F3134" s="7"/>
      <c r="G3134" s="219"/>
      <c r="H3134" s="7"/>
      <c r="I3134" s="7"/>
      <c r="J3134" s="9"/>
      <c r="K3134" s="843"/>
    </row>
    <row r="3135" spans="1:11" x14ac:dyDescent="0.2">
      <c r="A3135" s="163">
        <v>3120</v>
      </c>
      <c r="B3135" s="7"/>
      <c r="C3135" s="7"/>
      <c r="D3135" s="120"/>
      <c r="E3135" s="7"/>
      <c r="F3135" s="7"/>
      <c r="G3135" s="219"/>
      <c r="H3135" s="7"/>
      <c r="I3135" s="7"/>
      <c r="J3135" s="9"/>
      <c r="K3135" s="843"/>
    </row>
    <row r="3136" spans="1:11" x14ac:dyDescent="0.2">
      <c r="A3136" s="163">
        <v>3121</v>
      </c>
      <c r="B3136" s="7"/>
      <c r="C3136" s="7"/>
      <c r="D3136" s="120"/>
      <c r="E3136" s="7"/>
      <c r="F3136" s="7"/>
      <c r="G3136" s="219"/>
      <c r="H3136" s="7"/>
      <c r="I3136" s="7"/>
      <c r="J3136" s="9"/>
      <c r="K3136" s="843"/>
    </row>
    <row r="3137" spans="1:11" x14ac:dyDescent="0.2">
      <c r="A3137" s="163">
        <v>3122</v>
      </c>
      <c r="B3137" s="7"/>
      <c r="C3137" s="7"/>
      <c r="D3137" s="120"/>
      <c r="E3137" s="7"/>
      <c r="F3137" s="7"/>
      <c r="G3137" s="219"/>
      <c r="H3137" s="7"/>
      <c r="I3137" s="7"/>
      <c r="J3137" s="9"/>
      <c r="K3137" s="843"/>
    </row>
    <row r="3138" spans="1:11" x14ac:dyDescent="0.2">
      <c r="A3138" s="163">
        <v>3123</v>
      </c>
      <c r="B3138" s="7"/>
      <c r="C3138" s="7"/>
      <c r="D3138" s="120"/>
      <c r="E3138" s="7"/>
      <c r="F3138" s="7"/>
      <c r="G3138" s="219"/>
      <c r="H3138" s="7"/>
      <c r="I3138" s="7"/>
      <c r="J3138" s="9"/>
      <c r="K3138" s="843"/>
    </row>
    <row r="3139" spans="1:11" x14ac:dyDescent="0.2">
      <c r="A3139" s="163">
        <v>3124</v>
      </c>
      <c r="B3139" s="7"/>
      <c r="C3139" s="7"/>
      <c r="D3139" s="120"/>
      <c r="E3139" s="7"/>
      <c r="F3139" s="7"/>
      <c r="G3139" s="219"/>
      <c r="H3139" s="7"/>
      <c r="I3139" s="7"/>
      <c r="J3139" s="9"/>
      <c r="K3139" s="843"/>
    </row>
    <row r="3140" spans="1:11" x14ac:dyDescent="0.2">
      <c r="A3140" s="163">
        <v>3125</v>
      </c>
      <c r="B3140" s="7"/>
      <c r="C3140" s="7"/>
      <c r="D3140" s="120"/>
      <c r="E3140" s="7"/>
      <c r="F3140" s="7"/>
      <c r="G3140" s="219"/>
      <c r="H3140" s="7"/>
      <c r="I3140" s="7"/>
      <c r="J3140" s="9"/>
      <c r="K3140" s="843"/>
    </row>
    <row r="3141" spans="1:11" x14ac:dyDescent="0.2">
      <c r="A3141" s="163">
        <v>3126</v>
      </c>
      <c r="B3141" s="7"/>
      <c r="C3141" s="7"/>
      <c r="D3141" s="120"/>
      <c r="E3141" s="7"/>
      <c r="F3141" s="7"/>
      <c r="G3141" s="219"/>
      <c r="H3141" s="7"/>
      <c r="I3141" s="7"/>
      <c r="J3141" s="9"/>
      <c r="K3141" s="843"/>
    </row>
    <row r="3142" spans="1:11" x14ac:dyDescent="0.2">
      <c r="A3142" s="163">
        <v>3127</v>
      </c>
      <c r="B3142" s="7"/>
      <c r="C3142" s="7"/>
      <c r="D3142" s="120"/>
      <c r="E3142" s="7"/>
      <c r="F3142" s="7"/>
      <c r="G3142" s="219"/>
      <c r="H3142" s="7"/>
      <c r="I3142" s="7"/>
      <c r="J3142" s="9"/>
      <c r="K3142" s="843"/>
    </row>
    <row r="3143" spans="1:11" x14ac:dyDescent="0.2">
      <c r="A3143" s="163">
        <v>3128</v>
      </c>
      <c r="B3143" s="7"/>
      <c r="C3143" s="7"/>
      <c r="D3143" s="120"/>
      <c r="E3143" s="7"/>
      <c r="F3143" s="7"/>
      <c r="G3143" s="219"/>
      <c r="H3143" s="7"/>
      <c r="I3143" s="7"/>
      <c r="J3143" s="9"/>
      <c r="K3143" s="843"/>
    </row>
    <row r="3144" spans="1:11" x14ac:dyDescent="0.2">
      <c r="A3144" s="163">
        <v>3129</v>
      </c>
      <c r="B3144" s="7"/>
      <c r="C3144" s="7"/>
      <c r="D3144" s="120"/>
      <c r="E3144" s="7"/>
      <c r="F3144" s="7"/>
      <c r="G3144" s="219"/>
      <c r="H3144" s="7"/>
      <c r="I3144" s="7"/>
      <c r="J3144" s="9"/>
      <c r="K3144" s="843"/>
    </row>
    <row r="3145" spans="1:11" x14ac:dyDescent="0.2">
      <c r="A3145" s="163">
        <v>3130</v>
      </c>
      <c r="B3145" s="7"/>
      <c r="C3145" s="7"/>
      <c r="D3145" s="120"/>
      <c r="E3145" s="7"/>
      <c r="F3145" s="7"/>
      <c r="G3145" s="219"/>
      <c r="H3145" s="7"/>
      <c r="I3145" s="7"/>
      <c r="J3145" s="9"/>
      <c r="K3145" s="843"/>
    </row>
    <row r="3146" spans="1:11" x14ac:dyDescent="0.2">
      <c r="A3146" s="163">
        <v>3131</v>
      </c>
      <c r="B3146" s="7"/>
      <c r="C3146" s="7"/>
      <c r="D3146" s="120"/>
      <c r="E3146" s="7"/>
      <c r="F3146" s="7"/>
      <c r="G3146" s="219"/>
      <c r="H3146" s="7"/>
      <c r="I3146" s="7"/>
      <c r="J3146" s="9"/>
      <c r="K3146" s="843"/>
    </row>
    <row r="3147" spans="1:11" x14ac:dyDescent="0.2">
      <c r="A3147" s="163">
        <v>3132</v>
      </c>
      <c r="B3147" s="7"/>
      <c r="C3147" s="7"/>
      <c r="D3147" s="120"/>
      <c r="E3147" s="7"/>
      <c r="F3147" s="7"/>
      <c r="G3147" s="219"/>
      <c r="H3147" s="7"/>
      <c r="I3147" s="7"/>
      <c r="J3147" s="9"/>
      <c r="K3147" s="843"/>
    </row>
    <row r="3148" spans="1:11" x14ac:dyDescent="0.2">
      <c r="A3148" s="163">
        <v>3133</v>
      </c>
      <c r="B3148" s="7"/>
      <c r="C3148" s="7"/>
      <c r="D3148" s="120"/>
      <c r="E3148" s="7"/>
      <c r="F3148" s="7"/>
      <c r="G3148" s="219"/>
      <c r="H3148" s="7"/>
      <c r="I3148" s="7"/>
      <c r="J3148" s="9"/>
      <c r="K3148" s="843"/>
    </row>
    <row r="3149" spans="1:11" x14ac:dyDescent="0.2">
      <c r="A3149" s="163">
        <v>3134</v>
      </c>
      <c r="B3149" s="7"/>
      <c r="C3149" s="7"/>
      <c r="D3149" s="120"/>
      <c r="E3149" s="7"/>
      <c r="F3149" s="7"/>
      <c r="G3149" s="219"/>
      <c r="H3149" s="7"/>
      <c r="I3149" s="7"/>
      <c r="J3149" s="9"/>
      <c r="K3149" s="843"/>
    </row>
    <row r="3150" spans="1:11" x14ac:dyDescent="0.2">
      <c r="A3150" s="163">
        <v>3135</v>
      </c>
      <c r="B3150" s="7"/>
      <c r="C3150" s="7"/>
      <c r="D3150" s="120"/>
      <c r="E3150" s="7"/>
      <c r="F3150" s="7"/>
      <c r="G3150" s="219"/>
      <c r="H3150" s="7"/>
      <c r="I3150" s="7"/>
      <c r="J3150" s="9"/>
      <c r="K3150" s="843"/>
    </row>
    <row r="3151" spans="1:11" x14ac:dyDescent="0.2">
      <c r="A3151" s="163">
        <v>3136</v>
      </c>
      <c r="B3151" s="7"/>
      <c r="C3151" s="7"/>
      <c r="D3151" s="120"/>
      <c r="E3151" s="7"/>
      <c r="F3151" s="7"/>
      <c r="G3151" s="219"/>
      <c r="H3151" s="7"/>
      <c r="I3151" s="7"/>
      <c r="J3151" s="9"/>
      <c r="K3151" s="843"/>
    </row>
    <row r="3152" spans="1:11" x14ac:dyDescent="0.2">
      <c r="A3152" s="163">
        <v>3137</v>
      </c>
      <c r="B3152" s="7"/>
      <c r="C3152" s="7"/>
      <c r="D3152" s="120"/>
      <c r="E3152" s="7"/>
      <c r="F3152" s="7"/>
      <c r="G3152" s="219"/>
      <c r="H3152" s="7"/>
      <c r="I3152" s="7"/>
      <c r="J3152" s="9"/>
      <c r="K3152" s="843"/>
    </row>
    <row r="3153" spans="1:11" x14ac:dyDescent="0.2">
      <c r="A3153" s="163">
        <v>3138</v>
      </c>
      <c r="B3153" s="7"/>
      <c r="C3153" s="7"/>
      <c r="D3153" s="120"/>
      <c r="E3153" s="7"/>
      <c r="F3153" s="7"/>
      <c r="G3153" s="219"/>
      <c r="H3153" s="7"/>
      <c r="I3153" s="7"/>
      <c r="J3153" s="9"/>
      <c r="K3153" s="843"/>
    </row>
    <row r="3154" spans="1:11" x14ac:dyDescent="0.2">
      <c r="A3154" s="163">
        <v>3139</v>
      </c>
      <c r="B3154" s="7"/>
      <c r="C3154" s="7"/>
      <c r="D3154" s="120"/>
      <c r="E3154" s="7"/>
      <c r="F3154" s="7"/>
      <c r="G3154" s="219"/>
      <c r="H3154" s="7"/>
      <c r="I3154" s="7"/>
      <c r="J3154" s="9"/>
      <c r="K3154" s="843"/>
    </row>
    <row r="3155" spans="1:11" x14ac:dyDescent="0.2">
      <c r="A3155" s="163">
        <v>3140</v>
      </c>
      <c r="B3155" s="7"/>
      <c r="C3155" s="7"/>
      <c r="D3155" s="120"/>
      <c r="E3155" s="7"/>
      <c r="F3155" s="7"/>
      <c r="G3155" s="219"/>
      <c r="H3155" s="7"/>
      <c r="I3155" s="7"/>
      <c r="J3155" s="9"/>
      <c r="K3155" s="843"/>
    </row>
    <row r="3156" spans="1:11" x14ac:dyDescent="0.2">
      <c r="A3156" s="163">
        <v>3141</v>
      </c>
      <c r="B3156" s="7"/>
      <c r="C3156" s="7"/>
      <c r="D3156" s="120"/>
      <c r="E3156" s="7"/>
      <c r="F3156" s="7"/>
      <c r="G3156" s="219"/>
      <c r="H3156" s="7"/>
      <c r="I3156" s="7"/>
      <c r="J3156" s="9"/>
      <c r="K3156" s="843"/>
    </row>
    <row r="3157" spans="1:11" x14ac:dyDescent="0.2">
      <c r="A3157" s="163">
        <v>3142</v>
      </c>
      <c r="B3157" s="7"/>
      <c r="C3157" s="7"/>
      <c r="D3157" s="120"/>
      <c r="E3157" s="7"/>
      <c r="F3157" s="7"/>
      <c r="G3157" s="219"/>
      <c r="H3157" s="7"/>
      <c r="I3157" s="7"/>
      <c r="J3157" s="9"/>
      <c r="K3157" s="843"/>
    </row>
    <row r="3158" spans="1:11" x14ac:dyDescent="0.2">
      <c r="A3158" s="163">
        <v>3143</v>
      </c>
      <c r="B3158" s="7"/>
      <c r="C3158" s="7"/>
      <c r="D3158" s="120"/>
      <c r="E3158" s="7"/>
      <c r="F3158" s="7"/>
      <c r="G3158" s="219"/>
      <c r="H3158" s="7"/>
      <c r="I3158" s="7"/>
      <c r="J3158" s="9"/>
      <c r="K3158" s="843"/>
    </row>
    <row r="3159" spans="1:11" x14ac:dyDescent="0.2">
      <c r="A3159" s="163">
        <v>3144</v>
      </c>
      <c r="B3159" s="7"/>
      <c r="C3159" s="7"/>
      <c r="D3159" s="120"/>
      <c r="E3159" s="7"/>
      <c r="F3159" s="7"/>
      <c r="G3159" s="219"/>
      <c r="H3159" s="7"/>
      <c r="I3159" s="7"/>
      <c r="J3159" s="9"/>
      <c r="K3159" s="843"/>
    </row>
    <row r="3160" spans="1:11" x14ac:dyDescent="0.2">
      <c r="A3160" s="163">
        <v>3145</v>
      </c>
      <c r="B3160" s="7"/>
      <c r="C3160" s="7"/>
      <c r="D3160" s="120"/>
      <c r="E3160" s="7"/>
      <c r="F3160" s="7"/>
      <c r="G3160" s="219"/>
      <c r="H3160" s="7"/>
      <c r="I3160" s="7"/>
      <c r="J3160" s="9"/>
      <c r="K3160" s="843"/>
    </row>
    <row r="3161" spans="1:11" x14ac:dyDescent="0.2">
      <c r="A3161" s="163">
        <v>3146</v>
      </c>
      <c r="B3161" s="7"/>
      <c r="C3161" s="7"/>
      <c r="D3161" s="120"/>
      <c r="E3161" s="7"/>
      <c r="F3161" s="7"/>
      <c r="G3161" s="219"/>
      <c r="H3161" s="7"/>
      <c r="I3161" s="7"/>
      <c r="J3161" s="9"/>
      <c r="K3161" s="843"/>
    </row>
    <row r="3162" spans="1:11" x14ac:dyDescent="0.2">
      <c r="A3162" s="163">
        <v>3147</v>
      </c>
      <c r="B3162" s="7"/>
      <c r="C3162" s="7"/>
      <c r="D3162" s="120"/>
      <c r="E3162" s="7"/>
      <c r="F3162" s="7"/>
      <c r="G3162" s="219"/>
      <c r="H3162" s="7"/>
      <c r="I3162" s="7"/>
      <c r="J3162" s="9"/>
      <c r="K3162" s="843"/>
    </row>
    <row r="3163" spans="1:11" x14ac:dyDescent="0.2">
      <c r="A3163" s="163">
        <v>3148</v>
      </c>
      <c r="B3163" s="7"/>
      <c r="C3163" s="7"/>
      <c r="D3163" s="120"/>
      <c r="E3163" s="7"/>
      <c r="F3163" s="7"/>
      <c r="G3163" s="219"/>
      <c r="H3163" s="7"/>
      <c r="I3163" s="7"/>
      <c r="J3163" s="9"/>
      <c r="K3163" s="843"/>
    </row>
    <row r="3164" spans="1:11" x14ac:dyDescent="0.2">
      <c r="A3164" s="163">
        <v>3149</v>
      </c>
      <c r="B3164" s="7"/>
      <c r="C3164" s="7"/>
      <c r="D3164" s="120"/>
      <c r="E3164" s="7"/>
      <c r="F3164" s="7"/>
      <c r="G3164" s="219"/>
      <c r="H3164" s="7"/>
      <c r="I3164" s="7"/>
      <c r="J3164" s="9"/>
      <c r="K3164" s="843"/>
    </row>
    <row r="3165" spans="1:11" x14ac:dyDescent="0.2">
      <c r="A3165" s="163">
        <v>3150</v>
      </c>
      <c r="B3165" s="7"/>
      <c r="C3165" s="7"/>
      <c r="D3165" s="120"/>
      <c r="E3165" s="7"/>
      <c r="F3165" s="7"/>
      <c r="G3165" s="219"/>
      <c r="H3165" s="7"/>
      <c r="I3165" s="7"/>
      <c r="J3165" s="9"/>
      <c r="K3165" s="843"/>
    </row>
    <row r="3166" spans="1:11" x14ac:dyDescent="0.2">
      <c r="A3166" s="163">
        <v>3151</v>
      </c>
      <c r="B3166" s="7"/>
      <c r="C3166" s="7"/>
      <c r="D3166" s="120"/>
      <c r="E3166" s="7"/>
      <c r="F3166" s="7"/>
      <c r="G3166" s="219"/>
      <c r="H3166" s="7"/>
      <c r="I3166" s="7"/>
      <c r="J3166" s="9"/>
      <c r="K3166" s="843"/>
    </row>
    <row r="3167" spans="1:11" x14ac:dyDescent="0.2">
      <c r="A3167" s="163">
        <v>3152</v>
      </c>
      <c r="B3167" s="7"/>
      <c r="C3167" s="7"/>
      <c r="D3167" s="120"/>
      <c r="E3167" s="7"/>
      <c r="F3167" s="7"/>
      <c r="G3167" s="219"/>
      <c r="H3167" s="7"/>
      <c r="I3167" s="7"/>
      <c r="J3167" s="9"/>
      <c r="K3167" s="843"/>
    </row>
    <row r="3168" spans="1:11" x14ac:dyDescent="0.2">
      <c r="A3168" s="163">
        <v>3153</v>
      </c>
      <c r="B3168" s="7"/>
      <c r="C3168" s="7"/>
      <c r="D3168" s="120"/>
      <c r="E3168" s="7"/>
      <c r="F3168" s="7"/>
      <c r="G3168" s="219"/>
      <c r="H3168" s="7"/>
      <c r="I3168" s="7"/>
      <c r="J3168" s="9"/>
      <c r="K3168" s="843"/>
    </row>
    <row r="3169" spans="1:11" x14ac:dyDescent="0.2">
      <c r="A3169" s="163">
        <v>3154</v>
      </c>
      <c r="B3169" s="7"/>
      <c r="C3169" s="7"/>
      <c r="D3169" s="120"/>
      <c r="E3169" s="7"/>
      <c r="F3169" s="7"/>
      <c r="G3169" s="219"/>
      <c r="H3169" s="7"/>
      <c r="I3169" s="7"/>
      <c r="J3169" s="9"/>
      <c r="K3169" s="843"/>
    </row>
    <row r="3170" spans="1:11" x14ac:dyDescent="0.2">
      <c r="A3170" s="163">
        <v>3155</v>
      </c>
      <c r="B3170" s="7"/>
      <c r="C3170" s="7"/>
      <c r="D3170" s="120"/>
      <c r="E3170" s="7"/>
      <c r="F3170" s="7"/>
      <c r="G3170" s="219"/>
      <c r="H3170" s="7"/>
      <c r="I3170" s="7"/>
      <c r="J3170" s="9"/>
      <c r="K3170" s="843"/>
    </row>
    <row r="3171" spans="1:11" x14ac:dyDescent="0.2">
      <c r="A3171" s="163">
        <v>3156</v>
      </c>
      <c r="B3171" s="7"/>
      <c r="C3171" s="7"/>
      <c r="D3171" s="120"/>
      <c r="E3171" s="7"/>
      <c r="F3171" s="7"/>
      <c r="G3171" s="219"/>
      <c r="H3171" s="7"/>
      <c r="I3171" s="7"/>
      <c r="J3171" s="9"/>
      <c r="K3171" s="843"/>
    </row>
    <row r="3172" spans="1:11" x14ac:dyDescent="0.2">
      <c r="A3172" s="163">
        <v>3157</v>
      </c>
      <c r="B3172" s="7"/>
      <c r="C3172" s="7"/>
      <c r="D3172" s="120"/>
      <c r="E3172" s="7"/>
      <c r="F3172" s="7"/>
      <c r="G3172" s="219"/>
      <c r="H3172" s="7"/>
      <c r="I3172" s="7"/>
      <c r="J3172" s="9"/>
      <c r="K3172" s="843"/>
    </row>
    <row r="3173" spans="1:11" x14ac:dyDescent="0.2">
      <c r="A3173" s="163">
        <v>3158</v>
      </c>
      <c r="B3173" s="7"/>
      <c r="C3173" s="7"/>
      <c r="D3173" s="120"/>
      <c r="E3173" s="7"/>
      <c r="F3173" s="7"/>
      <c r="G3173" s="219"/>
      <c r="H3173" s="7"/>
      <c r="I3173" s="7"/>
      <c r="J3173" s="9"/>
      <c r="K3173" s="843"/>
    </row>
    <row r="3174" spans="1:11" x14ac:dyDescent="0.2">
      <c r="A3174" s="163">
        <v>3159</v>
      </c>
      <c r="B3174" s="7"/>
      <c r="C3174" s="7"/>
      <c r="D3174" s="120"/>
      <c r="E3174" s="7"/>
      <c r="F3174" s="7"/>
      <c r="G3174" s="219"/>
      <c r="H3174" s="7"/>
      <c r="I3174" s="7"/>
      <c r="J3174" s="9"/>
      <c r="K3174" s="843"/>
    </row>
    <row r="3175" spans="1:11" x14ac:dyDescent="0.2">
      <c r="A3175" s="163">
        <v>3160</v>
      </c>
      <c r="B3175" s="7"/>
      <c r="C3175" s="7"/>
      <c r="D3175" s="120"/>
      <c r="E3175" s="7"/>
      <c r="F3175" s="7"/>
      <c r="G3175" s="219"/>
      <c r="H3175" s="7"/>
      <c r="I3175" s="7"/>
      <c r="J3175" s="9"/>
      <c r="K3175" s="843"/>
    </row>
    <row r="3176" spans="1:11" x14ac:dyDescent="0.2">
      <c r="A3176" s="163">
        <v>3161</v>
      </c>
      <c r="B3176" s="7"/>
      <c r="C3176" s="7"/>
      <c r="D3176" s="120"/>
      <c r="E3176" s="7"/>
      <c r="F3176" s="7"/>
      <c r="G3176" s="219"/>
      <c r="H3176" s="7"/>
      <c r="I3176" s="7"/>
      <c r="J3176" s="9"/>
      <c r="K3176" s="843"/>
    </row>
    <row r="3177" spans="1:11" x14ac:dyDescent="0.2">
      <c r="A3177" s="163">
        <v>3162</v>
      </c>
      <c r="B3177" s="7"/>
      <c r="C3177" s="7"/>
      <c r="D3177" s="120"/>
      <c r="E3177" s="7"/>
      <c r="F3177" s="7"/>
      <c r="G3177" s="219"/>
      <c r="H3177" s="7"/>
      <c r="I3177" s="7"/>
      <c r="J3177" s="9"/>
      <c r="K3177" s="843"/>
    </row>
    <row r="3178" spans="1:11" x14ac:dyDescent="0.2">
      <c r="A3178" s="163">
        <v>3163</v>
      </c>
      <c r="B3178" s="7"/>
      <c r="C3178" s="7"/>
      <c r="D3178" s="120"/>
      <c r="E3178" s="7"/>
      <c r="F3178" s="7"/>
      <c r="G3178" s="219"/>
      <c r="H3178" s="7"/>
      <c r="I3178" s="7"/>
      <c r="J3178" s="9"/>
      <c r="K3178" s="843"/>
    </row>
    <row r="3179" spans="1:11" x14ac:dyDescent="0.2">
      <c r="A3179" s="163">
        <v>3164</v>
      </c>
      <c r="B3179" s="7"/>
      <c r="C3179" s="7"/>
      <c r="D3179" s="120"/>
      <c r="E3179" s="7"/>
      <c r="F3179" s="7"/>
      <c r="G3179" s="219"/>
      <c r="H3179" s="7"/>
      <c r="I3179" s="7"/>
      <c r="J3179" s="9"/>
      <c r="K3179" s="843"/>
    </row>
    <row r="3180" spans="1:11" x14ac:dyDescent="0.2">
      <c r="A3180" s="163">
        <v>3165</v>
      </c>
      <c r="B3180" s="7"/>
      <c r="C3180" s="7"/>
      <c r="D3180" s="120"/>
      <c r="E3180" s="7"/>
      <c r="F3180" s="7"/>
      <c r="G3180" s="219"/>
      <c r="H3180" s="7"/>
      <c r="I3180" s="7"/>
      <c r="J3180" s="9"/>
      <c r="K3180" s="843"/>
    </row>
    <row r="3181" spans="1:11" x14ac:dyDescent="0.2">
      <c r="A3181" s="163">
        <v>3166</v>
      </c>
      <c r="B3181" s="7"/>
      <c r="C3181" s="7"/>
      <c r="D3181" s="120"/>
      <c r="E3181" s="7"/>
      <c r="F3181" s="7"/>
      <c r="G3181" s="219"/>
      <c r="H3181" s="7"/>
      <c r="I3181" s="7"/>
      <c r="J3181" s="9"/>
      <c r="K3181" s="843"/>
    </row>
    <row r="3182" spans="1:11" x14ac:dyDescent="0.2">
      <c r="A3182" s="163">
        <v>3167</v>
      </c>
      <c r="B3182" s="7"/>
      <c r="C3182" s="7"/>
      <c r="D3182" s="120"/>
      <c r="E3182" s="7"/>
      <c r="F3182" s="7"/>
      <c r="G3182" s="219"/>
      <c r="H3182" s="7"/>
      <c r="I3182" s="7"/>
      <c r="J3182" s="9"/>
      <c r="K3182" s="843"/>
    </row>
    <row r="3183" spans="1:11" x14ac:dyDescent="0.2">
      <c r="A3183" s="163">
        <v>3168</v>
      </c>
      <c r="B3183" s="7"/>
      <c r="C3183" s="7"/>
      <c r="D3183" s="120"/>
      <c r="E3183" s="7"/>
      <c r="F3183" s="7"/>
      <c r="G3183" s="219"/>
      <c r="H3183" s="7"/>
      <c r="I3183" s="7"/>
      <c r="J3183" s="9"/>
      <c r="K3183" s="843"/>
    </row>
    <row r="3184" spans="1:11" x14ac:dyDescent="0.2">
      <c r="A3184" s="163">
        <v>3169</v>
      </c>
      <c r="B3184" s="7"/>
      <c r="C3184" s="7"/>
      <c r="D3184" s="120"/>
      <c r="E3184" s="7"/>
      <c r="F3184" s="7"/>
      <c r="G3184" s="219"/>
      <c r="H3184" s="7"/>
      <c r="I3184" s="7"/>
      <c r="J3184" s="9"/>
      <c r="K3184" s="843"/>
    </row>
    <row r="3185" spans="1:11" x14ac:dyDescent="0.2">
      <c r="A3185" s="163">
        <v>3170</v>
      </c>
      <c r="B3185" s="7"/>
      <c r="C3185" s="7"/>
      <c r="D3185" s="120"/>
      <c r="E3185" s="7"/>
      <c r="F3185" s="7"/>
      <c r="G3185" s="219"/>
      <c r="H3185" s="7"/>
      <c r="I3185" s="7"/>
      <c r="J3185" s="9"/>
      <c r="K3185" s="843"/>
    </row>
    <row r="3186" spans="1:11" x14ac:dyDescent="0.2">
      <c r="A3186" s="163">
        <v>3171</v>
      </c>
      <c r="B3186" s="7"/>
      <c r="C3186" s="7"/>
      <c r="D3186" s="120"/>
      <c r="E3186" s="7"/>
      <c r="F3186" s="7"/>
      <c r="G3186" s="219"/>
      <c r="H3186" s="7"/>
      <c r="I3186" s="7"/>
      <c r="J3186" s="9"/>
      <c r="K3186" s="843"/>
    </row>
    <row r="3187" spans="1:11" x14ac:dyDescent="0.2">
      <c r="A3187" s="163">
        <v>3172</v>
      </c>
      <c r="B3187" s="7"/>
      <c r="C3187" s="7"/>
      <c r="D3187" s="120"/>
      <c r="E3187" s="7"/>
      <c r="F3187" s="7"/>
      <c r="G3187" s="219"/>
      <c r="H3187" s="7"/>
      <c r="I3187" s="7"/>
      <c r="J3187" s="9"/>
      <c r="K3187" s="843"/>
    </row>
    <row r="3188" spans="1:11" x14ac:dyDescent="0.2">
      <c r="A3188" s="163">
        <v>3173</v>
      </c>
      <c r="B3188" s="7"/>
      <c r="C3188" s="7"/>
      <c r="D3188" s="120"/>
      <c r="E3188" s="7"/>
      <c r="F3188" s="7"/>
      <c r="G3188" s="219"/>
      <c r="H3188" s="7"/>
      <c r="I3188" s="7"/>
      <c r="J3188" s="9"/>
      <c r="K3188" s="843"/>
    </row>
    <row r="3189" spans="1:11" x14ac:dyDescent="0.2">
      <c r="A3189" s="163">
        <v>3174</v>
      </c>
      <c r="B3189" s="7"/>
      <c r="C3189" s="7"/>
      <c r="D3189" s="120"/>
      <c r="E3189" s="7"/>
      <c r="F3189" s="7"/>
      <c r="G3189" s="219"/>
      <c r="H3189" s="7"/>
      <c r="I3189" s="7"/>
      <c r="J3189" s="9"/>
      <c r="K3189" s="843"/>
    </row>
    <row r="3190" spans="1:11" x14ac:dyDescent="0.2">
      <c r="A3190" s="163">
        <v>3175</v>
      </c>
      <c r="B3190" s="7"/>
      <c r="C3190" s="7"/>
      <c r="D3190" s="120"/>
      <c r="E3190" s="7"/>
      <c r="F3190" s="7"/>
      <c r="G3190" s="219"/>
      <c r="H3190" s="7"/>
      <c r="I3190" s="7"/>
      <c r="J3190" s="9"/>
      <c r="K3190" s="843"/>
    </row>
    <row r="3191" spans="1:11" x14ac:dyDescent="0.2">
      <c r="A3191" s="163">
        <v>3176</v>
      </c>
      <c r="B3191" s="7"/>
      <c r="C3191" s="7"/>
      <c r="D3191" s="120"/>
      <c r="E3191" s="7"/>
      <c r="F3191" s="7"/>
      <c r="G3191" s="219"/>
      <c r="H3191" s="7"/>
      <c r="I3191" s="7"/>
      <c r="J3191" s="9"/>
      <c r="K3191" s="843"/>
    </row>
    <row r="3192" spans="1:11" x14ac:dyDescent="0.2">
      <c r="A3192" s="163">
        <v>3177</v>
      </c>
      <c r="B3192" s="7"/>
      <c r="C3192" s="7"/>
      <c r="D3192" s="120"/>
      <c r="E3192" s="7"/>
      <c r="F3192" s="7"/>
      <c r="G3192" s="219"/>
      <c r="H3192" s="7"/>
      <c r="I3192" s="7"/>
      <c r="J3192" s="9"/>
      <c r="K3192" s="843"/>
    </row>
    <row r="3193" spans="1:11" x14ac:dyDescent="0.2">
      <c r="A3193" s="163">
        <v>3178</v>
      </c>
      <c r="B3193" s="7"/>
      <c r="C3193" s="7"/>
      <c r="D3193" s="120"/>
      <c r="E3193" s="7"/>
      <c r="F3193" s="7"/>
      <c r="G3193" s="219"/>
      <c r="H3193" s="7"/>
      <c r="I3193" s="7"/>
      <c r="J3193" s="9"/>
      <c r="K3193" s="843"/>
    </row>
    <row r="3194" spans="1:11" x14ac:dyDescent="0.2">
      <c r="A3194" s="163">
        <v>3179</v>
      </c>
      <c r="B3194" s="7"/>
      <c r="C3194" s="7"/>
      <c r="D3194" s="120"/>
      <c r="E3194" s="7"/>
      <c r="F3194" s="7"/>
      <c r="G3194" s="219"/>
      <c r="H3194" s="7"/>
      <c r="I3194" s="7"/>
      <c r="J3194" s="9"/>
      <c r="K3194" s="843"/>
    </row>
    <row r="3195" spans="1:11" x14ac:dyDescent="0.2">
      <c r="A3195" s="163">
        <v>3180</v>
      </c>
      <c r="B3195" s="7"/>
      <c r="C3195" s="7"/>
      <c r="D3195" s="120"/>
      <c r="E3195" s="7"/>
      <c r="F3195" s="7"/>
      <c r="G3195" s="219"/>
      <c r="H3195" s="7"/>
      <c r="I3195" s="7"/>
      <c r="J3195" s="9"/>
      <c r="K3195" s="843"/>
    </row>
    <row r="3196" spans="1:11" x14ac:dyDescent="0.2">
      <c r="A3196" s="163">
        <v>3181</v>
      </c>
      <c r="B3196" s="7"/>
      <c r="C3196" s="7"/>
      <c r="D3196" s="120"/>
      <c r="E3196" s="7"/>
      <c r="F3196" s="7"/>
      <c r="G3196" s="219"/>
      <c r="H3196" s="7"/>
      <c r="I3196" s="7"/>
      <c r="J3196" s="9"/>
      <c r="K3196" s="843"/>
    </row>
    <row r="3197" spans="1:11" x14ac:dyDescent="0.2">
      <c r="A3197" s="163">
        <v>3182</v>
      </c>
      <c r="B3197" s="7"/>
      <c r="C3197" s="7"/>
      <c r="D3197" s="120"/>
      <c r="E3197" s="7"/>
      <c r="F3197" s="7"/>
      <c r="G3197" s="219"/>
      <c r="H3197" s="7"/>
      <c r="I3197" s="7"/>
      <c r="J3197" s="9"/>
      <c r="K3197" s="843"/>
    </row>
    <row r="3198" spans="1:11" x14ac:dyDescent="0.2">
      <c r="A3198" s="163">
        <v>3183</v>
      </c>
      <c r="B3198" s="7"/>
      <c r="C3198" s="7"/>
      <c r="D3198" s="120"/>
      <c r="E3198" s="7"/>
      <c r="F3198" s="7"/>
      <c r="G3198" s="219"/>
      <c r="H3198" s="7"/>
      <c r="I3198" s="7"/>
      <c r="J3198" s="9"/>
      <c r="K3198" s="843"/>
    </row>
    <row r="3199" spans="1:11" x14ac:dyDescent="0.2">
      <c r="A3199" s="163">
        <v>3184</v>
      </c>
      <c r="B3199" s="7"/>
      <c r="C3199" s="7"/>
      <c r="D3199" s="120"/>
      <c r="E3199" s="7"/>
      <c r="F3199" s="7"/>
      <c r="G3199" s="219"/>
      <c r="H3199" s="7"/>
      <c r="I3199" s="7"/>
      <c r="J3199" s="9"/>
      <c r="K3199" s="843"/>
    </row>
    <row r="3200" spans="1:11" x14ac:dyDescent="0.2">
      <c r="A3200" s="163">
        <v>3185</v>
      </c>
      <c r="B3200" s="7"/>
      <c r="C3200" s="7"/>
      <c r="D3200" s="120"/>
      <c r="E3200" s="7"/>
      <c r="F3200" s="7"/>
      <c r="G3200" s="219"/>
      <c r="H3200" s="7"/>
      <c r="I3200" s="7"/>
      <c r="J3200" s="9"/>
      <c r="K3200" s="843"/>
    </row>
    <row r="3201" spans="1:11" x14ac:dyDescent="0.2">
      <c r="A3201" s="163">
        <v>3186</v>
      </c>
      <c r="B3201" s="7"/>
      <c r="C3201" s="7"/>
      <c r="D3201" s="120"/>
      <c r="E3201" s="7"/>
      <c r="F3201" s="7"/>
      <c r="G3201" s="219"/>
      <c r="H3201" s="7"/>
      <c r="I3201" s="7"/>
      <c r="J3201" s="9"/>
      <c r="K3201" s="843"/>
    </row>
    <row r="3202" spans="1:11" x14ac:dyDescent="0.2">
      <c r="A3202" s="163">
        <v>3187</v>
      </c>
      <c r="B3202" s="7"/>
      <c r="C3202" s="7"/>
      <c r="D3202" s="120"/>
      <c r="E3202" s="7"/>
      <c r="F3202" s="7"/>
      <c r="G3202" s="219"/>
      <c r="H3202" s="7"/>
      <c r="I3202" s="7"/>
      <c r="J3202" s="9"/>
      <c r="K3202" s="843"/>
    </row>
    <row r="3203" spans="1:11" x14ac:dyDescent="0.2">
      <c r="A3203" s="163">
        <v>3188</v>
      </c>
      <c r="B3203" s="7"/>
      <c r="C3203" s="7"/>
      <c r="D3203" s="120"/>
      <c r="E3203" s="7"/>
      <c r="F3203" s="7"/>
      <c r="G3203" s="219"/>
      <c r="H3203" s="7"/>
      <c r="I3203" s="7"/>
      <c r="J3203" s="9"/>
      <c r="K3203" s="843"/>
    </row>
    <row r="3204" spans="1:11" x14ac:dyDescent="0.2">
      <c r="A3204" s="163">
        <v>3189</v>
      </c>
      <c r="B3204" s="7"/>
      <c r="C3204" s="7"/>
      <c r="D3204" s="120"/>
      <c r="E3204" s="7"/>
      <c r="F3204" s="7"/>
      <c r="G3204" s="219"/>
      <c r="H3204" s="7"/>
      <c r="I3204" s="7"/>
      <c r="J3204" s="9"/>
      <c r="K3204" s="843"/>
    </row>
    <row r="3205" spans="1:11" x14ac:dyDescent="0.2">
      <c r="A3205" s="163">
        <v>3190</v>
      </c>
      <c r="B3205" s="7"/>
      <c r="C3205" s="7"/>
      <c r="D3205" s="120"/>
      <c r="E3205" s="7"/>
      <c r="F3205" s="7"/>
      <c r="G3205" s="219"/>
      <c r="H3205" s="7"/>
      <c r="I3205" s="7"/>
      <c r="J3205" s="9"/>
      <c r="K3205" s="843"/>
    </row>
    <row r="3206" spans="1:11" x14ac:dyDescent="0.2">
      <c r="A3206" s="163">
        <v>3191</v>
      </c>
      <c r="B3206" s="7"/>
      <c r="C3206" s="7"/>
      <c r="D3206" s="120"/>
      <c r="E3206" s="7"/>
      <c r="F3206" s="7"/>
      <c r="G3206" s="219"/>
      <c r="H3206" s="7"/>
      <c r="I3206" s="7"/>
      <c r="J3206" s="9"/>
      <c r="K3206" s="843"/>
    </row>
    <row r="3207" spans="1:11" x14ac:dyDescent="0.2">
      <c r="A3207" s="163">
        <v>3192</v>
      </c>
      <c r="B3207" s="7"/>
      <c r="C3207" s="7"/>
      <c r="D3207" s="120"/>
      <c r="E3207" s="7"/>
      <c r="F3207" s="7"/>
      <c r="G3207" s="219"/>
      <c r="H3207" s="7"/>
      <c r="I3207" s="7"/>
      <c r="J3207" s="9"/>
      <c r="K3207" s="843"/>
    </row>
    <row r="3208" spans="1:11" x14ac:dyDescent="0.2">
      <c r="A3208" s="163">
        <v>3193</v>
      </c>
      <c r="B3208" s="7"/>
      <c r="C3208" s="7"/>
      <c r="D3208" s="120"/>
      <c r="E3208" s="7"/>
      <c r="F3208" s="7"/>
      <c r="G3208" s="219"/>
      <c r="H3208" s="7"/>
      <c r="I3208" s="7"/>
      <c r="J3208" s="9"/>
      <c r="K3208" s="843"/>
    </row>
    <row r="3209" spans="1:11" x14ac:dyDescent="0.2">
      <c r="A3209" s="163">
        <v>3194</v>
      </c>
      <c r="B3209" s="7"/>
      <c r="C3209" s="7"/>
      <c r="D3209" s="120"/>
      <c r="E3209" s="7"/>
      <c r="F3209" s="7"/>
      <c r="G3209" s="219"/>
      <c r="H3209" s="7"/>
      <c r="I3209" s="7"/>
      <c r="J3209" s="9"/>
      <c r="K3209" s="843"/>
    </row>
    <row r="3210" spans="1:11" x14ac:dyDescent="0.2">
      <c r="A3210" s="163">
        <v>3195</v>
      </c>
      <c r="B3210" s="7"/>
      <c r="C3210" s="7"/>
      <c r="D3210" s="120"/>
      <c r="E3210" s="7"/>
      <c r="F3210" s="7"/>
      <c r="G3210" s="219"/>
      <c r="H3210" s="7"/>
      <c r="I3210" s="7"/>
      <c r="J3210" s="9"/>
      <c r="K3210" s="843"/>
    </row>
    <row r="3211" spans="1:11" x14ac:dyDescent="0.2">
      <c r="A3211" s="163">
        <v>3196</v>
      </c>
      <c r="B3211" s="7"/>
      <c r="C3211" s="7"/>
      <c r="D3211" s="120"/>
      <c r="E3211" s="7"/>
      <c r="F3211" s="7"/>
      <c r="G3211" s="219"/>
      <c r="H3211" s="7"/>
      <c r="I3211" s="7"/>
      <c r="J3211" s="9"/>
      <c r="K3211" s="843"/>
    </row>
    <row r="3212" spans="1:11" x14ac:dyDescent="0.2">
      <c r="A3212" s="163">
        <v>3197</v>
      </c>
      <c r="B3212" s="7"/>
      <c r="C3212" s="7"/>
      <c r="D3212" s="120"/>
      <c r="E3212" s="7"/>
      <c r="F3212" s="7"/>
      <c r="G3212" s="219"/>
      <c r="H3212" s="7"/>
      <c r="I3212" s="7"/>
      <c r="J3212" s="9"/>
      <c r="K3212" s="843"/>
    </row>
    <row r="3213" spans="1:11" x14ac:dyDescent="0.2">
      <c r="A3213" s="163">
        <v>3198</v>
      </c>
      <c r="B3213" s="7"/>
      <c r="C3213" s="7"/>
      <c r="D3213" s="120"/>
      <c r="E3213" s="7"/>
      <c r="F3213" s="7"/>
      <c r="G3213" s="219"/>
      <c r="H3213" s="7"/>
      <c r="I3213" s="7"/>
      <c r="J3213" s="9"/>
      <c r="K3213" s="843"/>
    </row>
    <row r="3214" spans="1:11" x14ac:dyDescent="0.2">
      <c r="A3214" s="163">
        <v>3199</v>
      </c>
      <c r="B3214" s="7"/>
      <c r="C3214" s="7"/>
      <c r="D3214" s="120"/>
      <c r="E3214" s="7"/>
      <c r="F3214" s="7"/>
      <c r="G3214" s="219"/>
      <c r="H3214" s="7"/>
      <c r="I3214" s="7"/>
      <c r="J3214" s="9"/>
      <c r="K3214" s="843"/>
    </row>
    <row r="3215" spans="1:11" x14ac:dyDescent="0.2">
      <c r="A3215" s="163">
        <v>3200</v>
      </c>
      <c r="B3215" s="7"/>
      <c r="C3215" s="7"/>
      <c r="D3215" s="120"/>
      <c r="E3215" s="7"/>
      <c r="F3215" s="7"/>
      <c r="G3215" s="219"/>
      <c r="H3215" s="7"/>
      <c r="I3215" s="7"/>
      <c r="J3215" s="9"/>
      <c r="K3215" s="843"/>
    </row>
    <row r="3216" spans="1:11" x14ac:dyDescent="0.2">
      <c r="A3216" s="163">
        <v>3201</v>
      </c>
      <c r="B3216" s="7"/>
      <c r="C3216" s="7"/>
      <c r="D3216" s="120"/>
      <c r="E3216" s="7"/>
      <c r="F3216" s="7"/>
      <c r="G3216" s="219"/>
      <c r="H3216" s="7"/>
      <c r="I3216" s="7"/>
      <c r="J3216" s="9"/>
      <c r="K3216" s="843"/>
    </row>
    <row r="3217" spans="1:11" x14ac:dyDescent="0.2">
      <c r="A3217" s="163">
        <v>3202</v>
      </c>
      <c r="B3217" s="7"/>
      <c r="C3217" s="7"/>
      <c r="D3217" s="120"/>
      <c r="E3217" s="7"/>
      <c r="F3217" s="7"/>
      <c r="G3217" s="219"/>
      <c r="H3217" s="7"/>
      <c r="I3217" s="7"/>
      <c r="J3217" s="9"/>
      <c r="K3217" s="843"/>
    </row>
    <row r="3218" spans="1:11" x14ac:dyDescent="0.2">
      <c r="A3218" s="163">
        <v>3203</v>
      </c>
      <c r="B3218" s="7"/>
      <c r="C3218" s="7"/>
      <c r="D3218" s="120"/>
      <c r="E3218" s="7"/>
      <c r="F3218" s="7"/>
      <c r="G3218" s="219"/>
      <c r="H3218" s="7"/>
      <c r="I3218" s="7"/>
      <c r="J3218" s="9"/>
      <c r="K3218" s="843"/>
    </row>
    <row r="3219" spans="1:11" x14ac:dyDescent="0.2">
      <c r="A3219" s="163">
        <v>3204</v>
      </c>
      <c r="B3219" s="7"/>
      <c r="C3219" s="7"/>
      <c r="D3219" s="120"/>
      <c r="E3219" s="7"/>
      <c r="F3219" s="7"/>
      <c r="G3219" s="219"/>
      <c r="H3219" s="7"/>
      <c r="I3219" s="7"/>
      <c r="J3219" s="9"/>
      <c r="K3219" s="843"/>
    </row>
    <row r="3220" spans="1:11" x14ac:dyDescent="0.2">
      <c r="A3220" s="163">
        <v>3205</v>
      </c>
      <c r="B3220" s="7"/>
      <c r="C3220" s="7"/>
      <c r="D3220" s="120"/>
      <c r="E3220" s="7"/>
      <c r="F3220" s="7"/>
      <c r="G3220" s="219"/>
      <c r="H3220" s="7"/>
      <c r="I3220" s="7"/>
      <c r="J3220" s="9"/>
      <c r="K3220" s="843"/>
    </row>
    <row r="3221" spans="1:11" x14ac:dyDescent="0.2">
      <c r="A3221" s="163">
        <v>3206</v>
      </c>
      <c r="B3221" s="7"/>
      <c r="C3221" s="7"/>
      <c r="D3221" s="120"/>
      <c r="E3221" s="7"/>
      <c r="F3221" s="7"/>
      <c r="G3221" s="219"/>
      <c r="H3221" s="7"/>
      <c r="I3221" s="7"/>
      <c r="J3221" s="9"/>
      <c r="K3221" s="843"/>
    </row>
    <row r="3222" spans="1:11" x14ac:dyDescent="0.2">
      <c r="A3222" s="163">
        <v>3207</v>
      </c>
      <c r="B3222" s="7"/>
      <c r="C3222" s="7"/>
      <c r="D3222" s="120"/>
      <c r="E3222" s="7"/>
      <c r="F3222" s="7"/>
      <c r="G3222" s="219"/>
      <c r="H3222" s="7"/>
      <c r="I3222" s="7"/>
      <c r="J3222" s="9"/>
      <c r="K3222" s="843"/>
    </row>
    <row r="3223" spans="1:11" x14ac:dyDescent="0.2">
      <c r="A3223" s="163">
        <v>3208</v>
      </c>
      <c r="B3223" s="7"/>
      <c r="C3223" s="7"/>
      <c r="D3223" s="120"/>
      <c r="E3223" s="7"/>
      <c r="F3223" s="7"/>
      <c r="G3223" s="219"/>
      <c r="H3223" s="7"/>
      <c r="I3223" s="7"/>
      <c r="J3223" s="9"/>
      <c r="K3223" s="843"/>
    </row>
    <row r="3224" spans="1:11" x14ac:dyDescent="0.2">
      <c r="A3224" s="163">
        <v>3209</v>
      </c>
      <c r="B3224" s="7"/>
      <c r="C3224" s="7"/>
      <c r="D3224" s="120"/>
      <c r="E3224" s="7"/>
      <c r="F3224" s="7"/>
      <c r="G3224" s="219"/>
      <c r="H3224" s="7"/>
      <c r="I3224" s="7"/>
      <c r="J3224" s="9"/>
      <c r="K3224" s="843"/>
    </row>
    <row r="3225" spans="1:11" x14ac:dyDescent="0.2">
      <c r="A3225" s="163">
        <v>3210</v>
      </c>
      <c r="B3225" s="7"/>
      <c r="C3225" s="7"/>
      <c r="D3225" s="120"/>
      <c r="E3225" s="7"/>
      <c r="F3225" s="7"/>
      <c r="G3225" s="219"/>
      <c r="H3225" s="7"/>
      <c r="I3225" s="7"/>
      <c r="J3225" s="9"/>
      <c r="K3225" s="843"/>
    </row>
    <row r="3226" spans="1:11" x14ac:dyDescent="0.2">
      <c r="A3226" s="163">
        <v>3211</v>
      </c>
      <c r="B3226" s="7"/>
      <c r="C3226" s="7"/>
      <c r="D3226" s="120"/>
      <c r="E3226" s="7"/>
      <c r="F3226" s="7"/>
      <c r="G3226" s="219"/>
      <c r="H3226" s="7"/>
      <c r="I3226" s="7"/>
      <c r="J3226" s="9"/>
      <c r="K3226" s="843"/>
    </row>
    <row r="3227" spans="1:11" x14ac:dyDescent="0.2">
      <c r="A3227" s="163">
        <v>3212</v>
      </c>
      <c r="B3227" s="7"/>
      <c r="C3227" s="7"/>
      <c r="D3227" s="120"/>
      <c r="E3227" s="7"/>
      <c r="F3227" s="7"/>
      <c r="G3227" s="219"/>
      <c r="H3227" s="7"/>
      <c r="I3227" s="7"/>
      <c r="J3227" s="9"/>
      <c r="K3227" s="843"/>
    </row>
    <row r="3228" spans="1:11" x14ac:dyDescent="0.2">
      <c r="A3228" s="163">
        <v>3213</v>
      </c>
      <c r="B3228" s="7"/>
      <c r="C3228" s="7"/>
      <c r="D3228" s="120"/>
      <c r="E3228" s="7"/>
      <c r="F3228" s="7"/>
      <c r="G3228" s="219"/>
      <c r="H3228" s="7"/>
      <c r="I3228" s="7"/>
      <c r="J3228" s="9"/>
      <c r="K3228" s="843"/>
    </row>
    <row r="3229" spans="1:11" x14ac:dyDescent="0.2">
      <c r="A3229" s="163">
        <v>3214</v>
      </c>
      <c r="B3229" s="7"/>
      <c r="C3229" s="7"/>
      <c r="D3229" s="120"/>
      <c r="E3229" s="7"/>
      <c r="F3229" s="7"/>
      <c r="G3229" s="219"/>
      <c r="H3229" s="7"/>
      <c r="I3229" s="7"/>
      <c r="J3229" s="9"/>
      <c r="K3229" s="843"/>
    </row>
    <row r="3230" spans="1:11" x14ac:dyDescent="0.2">
      <c r="A3230" s="163">
        <v>3215</v>
      </c>
      <c r="B3230" s="7"/>
      <c r="C3230" s="7"/>
      <c r="D3230" s="120"/>
      <c r="E3230" s="7"/>
      <c r="F3230" s="7"/>
      <c r="G3230" s="219"/>
      <c r="H3230" s="7"/>
      <c r="I3230" s="7"/>
      <c r="J3230" s="9"/>
      <c r="K3230" s="843"/>
    </row>
    <row r="3231" spans="1:11" x14ac:dyDescent="0.2">
      <c r="A3231" s="163">
        <v>3216</v>
      </c>
      <c r="B3231" s="7"/>
      <c r="C3231" s="7"/>
      <c r="D3231" s="120"/>
      <c r="E3231" s="7"/>
      <c r="F3231" s="7"/>
      <c r="G3231" s="219"/>
      <c r="H3231" s="7"/>
      <c r="I3231" s="7"/>
      <c r="J3231" s="9"/>
      <c r="K3231" s="843"/>
    </row>
    <row r="3232" spans="1:11" x14ac:dyDescent="0.2">
      <c r="A3232" s="163">
        <v>3217</v>
      </c>
      <c r="B3232" s="7"/>
      <c r="C3232" s="7"/>
      <c r="D3232" s="120"/>
      <c r="E3232" s="7"/>
      <c r="F3232" s="7"/>
      <c r="G3232" s="219"/>
      <c r="H3232" s="7"/>
      <c r="I3232" s="7"/>
      <c r="J3232" s="9"/>
      <c r="K3232" s="843"/>
    </row>
    <row r="3233" spans="1:11" x14ac:dyDescent="0.2">
      <c r="A3233" s="163">
        <v>3218</v>
      </c>
      <c r="B3233" s="7"/>
      <c r="C3233" s="7"/>
      <c r="D3233" s="120"/>
      <c r="E3233" s="7"/>
      <c r="F3233" s="7"/>
      <c r="G3233" s="219"/>
      <c r="H3233" s="7"/>
      <c r="I3233" s="7"/>
      <c r="J3233" s="9"/>
      <c r="K3233" s="843"/>
    </row>
    <row r="3234" spans="1:11" x14ac:dyDescent="0.2">
      <c r="A3234" s="163">
        <v>3219</v>
      </c>
      <c r="B3234" s="7"/>
      <c r="C3234" s="7"/>
      <c r="D3234" s="120"/>
      <c r="E3234" s="7"/>
      <c r="F3234" s="7"/>
      <c r="G3234" s="219"/>
      <c r="H3234" s="7"/>
      <c r="I3234" s="7"/>
      <c r="J3234" s="9"/>
      <c r="K3234" s="843"/>
    </row>
    <row r="3235" spans="1:11" x14ac:dyDescent="0.2">
      <c r="A3235" s="163">
        <v>3220</v>
      </c>
      <c r="B3235" s="7"/>
      <c r="C3235" s="7"/>
      <c r="D3235" s="120"/>
      <c r="E3235" s="7"/>
      <c r="F3235" s="7"/>
      <c r="G3235" s="219"/>
      <c r="H3235" s="7"/>
      <c r="I3235" s="7"/>
      <c r="J3235" s="9"/>
      <c r="K3235" s="843"/>
    </row>
    <row r="3236" spans="1:11" x14ac:dyDescent="0.2">
      <c r="A3236" s="163">
        <v>3221</v>
      </c>
      <c r="B3236" s="7"/>
      <c r="C3236" s="7"/>
      <c r="D3236" s="120"/>
      <c r="E3236" s="7"/>
      <c r="F3236" s="7"/>
      <c r="G3236" s="219"/>
      <c r="H3236" s="7"/>
      <c r="I3236" s="7"/>
      <c r="J3236" s="9"/>
      <c r="K3236" s="843"/>
    </row>
    <row r="3237" spans="1:11" x14ac:dyDescent="0.2">
      <c r="A3237" s="163">
        <v>3222</v>
      </c>
      <c r="B3237" s="7"/>
      <c r="C3237" s="7"/>
      <c r="D3237" s="120"/>
      <c r="E3237" s="7"/>
      <c r="F3237" s="7"/>
      <c r="G3237" s="219"/>
      <c r="H3237" s="7"/>
      <c r="I3237" s="7"/>
      <c r="J3237" s="9"/>
      <c r="K3237" s="843"/>
    </row>
    <row r="3238" spans="1:11" x14ac:dyDescent="0.2">
      <c r="A3238" s="163">
        <v>3223</v>
      </c>
      <c r="B3238" s="7"/>
      <c r="C3238" s="7"/>
      <c r="D3238" s="120"/>
      <c r="E3238" s="7"/>
      <c r="F3238" s="7"/>
      <c r="G3238" s="219"/>
      <c r="H3238" s="7"/>
      <c r="I3238" s="7"/>
      <c r="J3238" s="9"/>
      <c r="K3238" s="843"/>
    </row>
    <row r="3239" spans="1:11" x14ac:dyDescent="0.2">
      <c r="A3239" s="163">
        <v>3224</v>
      </c>
      <c r="B3239" s="7"/>
      <c r="C3239" s="7"/>
      <c r="D3239" s="120"/>
      <c r="E3239" s="7"/>
      <c r="F3239" s="7"/>
      <c r="G3239" s="219"/>
      <c r="H3239" s="7"/>
      <c r="I3239" s="7"/>
      <c r="J3239" s="9"/>
      <c r="K3239" s="843"/>
    </row>
    <row r="3240" spans="1:11" x14ac:dyDescent="0.2">
      <c r="A3240" s="163">
        <v>3225</v>
      </c>
      <c r="B3240" s="7"/>
      <c r="C3240" s="7"/>
      <c r="D3240" s="120"/>
      <c r="E3240" s="7"/>
      <c r="F3240" s="7"/>
      <c r="G3240" s="219"/>
      <c r="H3240" s="7"/>
      <c r="I3240" s="7"/>
      <c r="J3240" s="9"/>
      <c r="K3240" s="843"/>
    </row>
    <row r="3241" spans="1:11" x14ac:dyDescent="0.2">
      <c r="A3241" s="163">
        <v>3226</v>
      </c>
      <c r="B3241" s="7"/>
      <c r="C3241" s="7"/>
      <c r="D3241" s="120"/>
      <c r="E3241" s="7"/>
      <c r="F3241" s="7"/>
      <c r="G3241" s="219"/>
      <c r="H3241" s="7"/>
      <c r="I3241" s="7"/>
      <c r="J3241" s="9"/>
      <c r="K3241" s="843"/>
    </row>
    <row r="3242" spans="1:11" x14ac:dyDescent="0.2">
      <c r="A3242" s="163">
        <v>3227</v>
      </c>
      <c r="B3242" s="7"/>
      <c r="C3242" s="7"/>
      <c r="D3242" s="120"/>
      <c r="E3242" s="7"/>
      <c r="F3242" s="7"/>
      <c r="G3242" s="219"/>
      <c r="H3242" s="7"/>
      <c r="I3242" s="7"/>
      <c r="J3242" s="9"/>
      <c r="K3242" s="843"/>
    </row>
    <row r="3243" spans="1:11" x14ac:dyDescent="0.2">
      <c r="A3243" s="163">
        <v>3228</v>
      </c>
      <c r="B3243" s="7"/>
      <c r="C3243" s="7"/>
      <c r="D3243" s="120"/>
      <c r="E3243" s="7"/>
      <c r="F3243" s="7"/>
      <c r="G3243" s="219"/>
      <c r="H3243" s="7"/>
      <c r="I3243" s="7"/>
      <c r="J3243" s="9"/>
      <c r="K3243" s="843"/>
    </row>
    <row r="3244" spans="1:11" x14ac:dyDescent="0.2">
      <c r="A3244" s="163">
        <v>3229</v>
      </c>
      <c r="B3244" s="7"/>
      <c r="C3244" s="7"/>
      <c r="D3244" s="120"/>
      <c r="E3244" s="7"/>
      <c r="F3244" s="7"/>
      <c r="G3244" s="219"/>
      <c r="H3244" s="7"/>
      <c r="I3244" s="7"/>
      <c r="J3244" s="9"/>
      <c r="K3244" s="843"/>
    </row>
    <row r="3245" spans="1:11" x14ac:dyDescent="0.2">
      <c r="A3245" s="163">
        <v>3230</v>
      </c>
      <c r="B3245" s="7"/>
      <c r="C3245" s="7"/>
      <c r="D3245" s="120"/>
      <c r="E3245" s="7"/>
      <c r="F3245" s="7"/>
      <c r="G3245" s="219"/>
      <c r="H3245" s="7"/>
      <c r="I3245" s="7"/>
      <c r="J3245" s="9"/>
      <c r="K3245" s="843"/>
    </row>
    <row r="3246" spans="1:11" x14ac:dyDescent="0.2">
      <c r="A3246" s="163">
        <v>3231</v>
      </c>
      <c r="B3246" s="7"/>
      <c r="C3246" s="7"/>
      <c r="D3246" s="120"/>
      <c r="E3246" s="7"/>
      <c r="F3246" s="7"/>
      <c r="G3246" s="219"/>
      <c r="H3246" s="7"/>
      <c r="I3246" s="7"/>
      <c r="J3246" s="9"/>
      <c r="K3246" s="843"/>
    </row>
    <row r="3247" spans="1:11" x14ac:dyDescent="0.2">
      <c r="A3247" s="163">
        <v>3232</v>
      </c>
      <c r="B3247" s="7"/>
      <c r="C3247" s="7"/>
      <c r="D3247" s="120"/>
      <c r="E3247" s="7"/>
      <c r="F3247" s="7"/>
      <c r="G3247" s="219"/>
      <c r="H3247" s="7"/>
      <c r="I3247" s="7"/>
      <c r="J3247" s="9"/>
      <c r="K3247" s="843"/>
    </row>
    <row r="3248" spans="1:11" x14ac:dyDescent="0.2">
      <c r="A3248" s="163">
        <v>3233</v>
      </c>
      <c r="B3248" s="7"/>
      <c r="C3248" s="7"/>
      <c r="D3248" s="120"/>
      <c r="E3248" s="7"/>
      <c r="F3248" s="7"/>
      <c r="G3248" s="219"/>
      <c r="H3248" s="7"/>
      <c r="I3248" s="7"/>
      <c r="J3248" s="9"/>
      <c r="K3248" s="843"/>
    </row>
    <row r="3249" spans="1:11" x14ac:dyDescent="0.2">
      <c r="A3249" s="163">
        <v>3234</v>
      </c>
      <c r="B3249" s="7"/>
      <c r="C3249" s="7"/>
      <c r="D3249" s="120"/>
      <c r="E3249" s="7"/>
      <c r="F3249" s="7"/>
      <c r="G3249" s="219"/>
      <c r="H3249" s="7"/>
      <c r="I3249" s="7"/>
      <c r="J3249" s="9"/>
      <c r="K3249" s="843"/>
    </row>
    <row r="3250" spans="1:11" x14ac:dyDescent="0.2">
      <c r="A3250" s="163">
        <v>3235</v>
      </c>
      <c r="B3250" s="7"/>
      <c r="C3250" s="7"/>
      <c r="D3250" s="120"/>
      <c r="E3250" s="7"/>
      <c r="F3250" s="7"/>
      <c r="G3250" s="219"/>
      <c r="H3250" s="7"/>
      <c r="I3250" s="7"/>
      <c r="J3250" s="9"/>
      <c r="K3250" s="843"/>
    </row>
    <row r="3251" spans="1:11" x14ac:dyDescent="0.2">
      <c r="A3251" s="163">
        <v>3236</v>
      </c>
      <c r="B3251" s="7"/>
      <c r="C3251" s="7"/>
      <c r="D3251" s="120"/>
      <c r="E3251" s="7"/>
      <c r="F3251" s="7"/>
      <c r="G3251" s="219"/>
      <c r="H3251" s="7"/>
      <c r="I3251" s="7"/>
      <c r="J3251" s="9"/>
      <c r="K3251" s="843"/>
    </row>
    <row r="3252" spans="1:11" x14ac:dyDescent="0.2">
      <c r="A3252" s="163">
        <v>3237</v>
      </c>
      <c r="B3252" s="7"/>
      <c r="C3252" s="7"/>
      <c r="D3252" s="120"/>
      <c r="E3252" s="7"/>
      <c r="F3252" s="7"/>
      <c r="G3252" s="219"/>
      <c r="H3252" s="7"/>
      <c r="I3252" s="7"/>
      <c r="J3252" s="9"/>
      <c r="K3252" s="843"/>
    </row>
    <row r="3253" spans="1:11" x14ac:dyDescent="0.2">
      <c r="A3253" s="163">
        <v>3238</v>
      </c>
      <c r="B3253" s="7"/>
      <c r="C3253" s="7"/>
      <c r="D3253" s="120"/>
      <c r="E3253" s="7"/>
      <c r="F3253" s="7"/>
      <c r="G3253" s="219"/>
      <c r="H3253" s="7"/>
      <c r="I3253" s="7"/>
      <c r="J3253" s="9"/>
      <c r="K3253" s="843"/>
    </row>
    <row r="3254" spans="1:11" x14ac:dyDescent="0.2">
      <c r="A3254" s="163">
        <v>3239</v>
      </c>
      <c r="B3254" s="7"/>
      <c r="C3254" s="7"/>
      <c r="D3254" s="120"/>
      <c r="E3254" s="7"/>
      <c r="F3254" s="7"/>
      <c r="G3254" s="219"/>
      <c r="H3254" s="7"/>
      <c r="I3254" s="7"/>
      <c r="J3254" s="9"/>
      <c r="K3254" s="843"/>
    </row>
    <row r="3255" spans="1:11" x14ac:dyDescent="0.2">
      <c r="A3255" s="163">
        <v>3240</v>
      </c>
      <c r="B3255" s="7"/>
      <c r="C3255" s="7"/>
      <c r="D3255" s="120"/>
      <c r="E3255" s="7"/>
      <c r="F3255" s="7"/>
      <c r="G3255" s="219"/>
      <c r="H3255" s="7"/>
      <c r="I3255" s="7"/>
      <c r="J3255" s="9"/>
      <c r="K3255" s="843"/>
    </row>
    <row r="3256" spans="1:11" x14ac:dyDescent="0.2">
      <c r="A3256" s="163">
        <v>3241</v>
      </c>
      <c r="B3256" s="7"/>
      <c r="C3256" s="7"/>
      <c r="D3256" s="120"/>
      <c r="E3256" s="7"/>
      <c r="F3256" s="7"/>
      <c r="G3256" s="219"/>
      <c r="H3256" s="7"/>
      <c r="I3256" s="7"/>
      <c r="J3256" s="9"/>
      <c r="K3256" s="843"/>
    </row>
    <row r="3257" spans="1:11" x14ac:dyDescent="0.2">
      <c r="A3257" s="163">
        <v>3242</v>
      </c>
      <c r="B3257" s="7"/>
      <c r="C3257" s="7"/>
      <c r="D3257" s="120"/>
      <c r="E3257" s="7"/>
      <c r="F3257" s="7"/>
      <c r="G3257" s="219"/>
      <c r="H3257" s="7"/>
      <c r="I3257" s="7"/>
      <c r="J3257" s="9"/>
      <c r="K3257" s="843"/>
    </row>
    <row r="3258" spans="1:11" x14ac:dyDescent="0.2">
      <c r="A3258" s="163">
        <v>3243</v>
      </c>
      <c r="B3258" s="7"/>
      <c r="C3258" s="7"/>
      <c r="D3258" s="120"/>
      <c r="E3258" s="7"/>
      <c r="F3258" s="7"/>
      <c r="G3258" s="219"/>
      <c r="H3258" s="7"/>
      <c r="I3258" s="7"/>
      <c r="J3258" s="9"/>
      <c r="K3258" s="843"/>
    </row>
    <row r="3259" spans="1:11" x14ac:dyDescent="0.2">
      <c r="A3259" s="163">
        <v>3244</v>
      </c>
      <c r="B3259" s="7"/>
      <c r="C3259" s="7"/>
      <c r="D3259" s="120"/>
      <c r="E3259" s="7"/>
      <c r="F3259" s="7"/>
      <c r="G3259" s="219"/>
      <c r="H3259" s="7"/>
      <c r="I3259" s="7"/>
      <c r="J3259" s="9"/>
      <c r="K3259" s="843"/>
    </row>
    <row r="3260" spans="1:11" x14ac:dyDescent="0.2">
      <c r="A3260" s="163">
        <v>3245</v>
      </c>
      <c r="B3260" s="7"/>
      <c r="C3260" s="7"/>
      <c r="D3260" s="120"/>
      <c r="E3260" s="7"/>
      <c r="F3260" s="7"/>
      <c r="G3260" s="219"/>
      <c r="H3260" s="7"/>
      <c r="I3260" s="7"/>
      <c r="J3260" s="9"/>
      <c r="K3260" s="843"/>
    </row>
    <row r="3261" spans="1:11" x14ac:dyDescent="0.2">
      <c r="A3261" s="163">
        <v>3246</v>
      </c>
      <c r="B3261" s="7"/>
      <c r="C3261" s="7"/>
      <c r="D3261" s="120"/>
      <c r="E3261" s="7"/>
      <c r="F3261" s="7"/>
      <c r="G3261" s="219"/>
      <c r="H3261" s="7"/>
      <c r="I3261" s="7"/>
      <c r="J3261" s="9"/>
      <c r="K3261" s="843"/>
    </row>
    <row r="3262" spans="1:11" x14ac:dyDescent="0.2">
      <c r="A3262" s="163">
        <v>3247</v>
      </c>
      <c r="B3262" s="7"/>
      <c r="C3262" s="7"/>
      <c r="D3262" s="120"/>
      <c r="E3262" s="7"/>
      <c r="F3262" s="7"/>
      <c r="G3262" s="219"/>
      <c r="H3262" s="7"/>
      <c r="I3262" s="7"/>
      <c r="J3262" s="9"/>
      <c r="K3262" s="843"/>
    </row>
    <row r="3263" spans="1:11" x14ac:dyDescent="0.2">
      <c r="A3263" s="163">
        <v>3248</v>
      </c>
      <c r="B3263" s="7"/>
      <c r="C3263" s="7"/>
      <c r="D3263" s="120"/>
      <c r="E3263" s="7"/>
      <c r="F3263" s="7"/>
      <c r="G3263" s="219"/>
      <c r="H3263" s="7"/>
      <c r="I3263" s="7"/>
      <c r="J3263" s="9"/>
      <c r="K3263" s="843"/>
    </row>
    <row r="3264" spans="1:11" x14ac:dyDescent="0.2">
      <c r="A3264" s="163">
        <v>3249</v>
      </c>
      <c r="B3264" s="7"/>
      <c r="C3264" s="7"/>
      <c r="D3264" s="120"/>
      <c r="E3264" s="7"/>
      <c r="F3264" s="7"/>
      <c r="G3264" s="219"/>
      <c r="H3264" s="7"/>
      <c r="I3264" s="7"/>
      <c r="J3264" s="9"/>
      <c r="K3264" s="843"/>
    </row>
    <row r="3265" spans="1:11" x14ac:dyDescent="0.2">
      <c r="A3265" s="163">
        <v>3250</v>
      </c>
      <c r="B3265" s="7"/>
      <c r="C3265" s="7"/>
      <c r="D3265" s="120"/>
      <c r="E3265" s="7"/>
      <c r="F3265" s="7"/>
      <c r="G3265" s="219"/>
      <c r="H3265" s="7"/>
      <c r="I3265" s="7"/>
      <c r="J3265" s="9"/>
      <c r="K3265" s="843"/>
    </row>
    <row r="3266" spans="1:11" x14ac:dyDescent="0.2">
      <c r="A3266" s="163">
        <v>3251</v>
      </c>
      <c r="B3266" s="7"/>
      <c r="C3266" s="7"/>
      <c r="D3266" s="120"/>
      <c r="E3266" s="7"/>
      <c r="F3266" s="7"/>
      <c r="G3266" s="219"/>
      <c r="H3266" s="7"/>
      <c r="I3266" s="7"/>
      <c r="J3266" s="9"/>
      <c r="K3266" s="843"/>
    </row>
    <row r="3267" spans="1:11" x14ac:dyDescent="0.2">
      <c r="A3267" s="163">
        <v>3252</v>
      </c>
      <c r="B3267" s="7"/>
      <c r="C3267" s="7"/>
      <c r="D3267" s="120"/>
      <c r="E3267" s="7"/>
      <c r="F3267" s="7"/>
      <c r="G3267" s="219"/>
      <c r="H3267" s="7"/>
      <c r="I3267" s="7"/>
      <c r="J3267" s="9"/>
      <c r="K3267" s="843"/>
    </row>
    <row r="3268" spans="1:11" x14ac:dyDescent="0.2">
      <c r="A3268" s="163">
        <v>3253</v>
      </c>
      <c r="B3268" s="7"/>
      <c r="C3268" s="7"/>
      <c r="D3268" s="120"/>
      <c r="E3268" s="7"/>
      <c r="F3268" s="7"/>
      <c r="G3268" s="219"/>
      <c r="H3268" s="7"/>
      <c r="I3268" s="7"/>
      <c r="J3268" s="9"/>
      <c r="K3268" s="843"/>
    </row>
    <row r="3269" spans="1:11" x14ac:dyDescent="0.2">
      <c r="A3269" s="163">
        <v>3254</v>
      </c>
      <c r="B3269" s="7"/>
      <c r="C3269" s="7"/>
      <c r="D3269" s="120"/>
      <c r="E3269" s="7"/>
      <c r="F3269" s="7"/>
      <c r="G3269" s="219"/>
      <c r="H3269" s="7"/>
      <c r="I3269" s="7"/>
      <c r="J3269" s="9"/>
      <c r="K3269" s="843"/>
    </row>
    <row r="3270" spans="1:11" x14ac:dyDescent="0.2">
      <c r="A3270" s="163">
        <v>3255</v>
      </c>
      <c r="B3270" s="7"/>
      <c r="C3270" s="7"/>
      <c r="D3270" s="120"/>
      <c r="E3270" s="7"/>
      <c r="F3270" s="7"/>
      <c r="G3270" s="219"/>
      <c r="H3270" s="7"/>
      <c r="I3270" s="7"/>
      <c r="J3270" s="9"/>
      <c r="K3270" s="843"/>
    </row>
    <row r="3271" spans="1:11" x14ac:dyDescent="0.2">
      <c r="A3271" s="163">
        <v>3256</v>
      </c>
      <c r="B3271" s="7"/>
      <c r="C3271" s="7"/>
      <c r="D3271" s="120"/>
      <c r="E3271" s="7"/>
      <c r="F3271" s="7"/>
      <c r="G3271" s="219"/>
      <c r="H3271" s="7"/>
      <c r="I3271" s="7"/>
      <c r="J3271" s="9"/>
      <c r="K3271" s="843"/>
    </row>
    <row r="3272" spans="1:11" x14ac:dyDescent="0.2">
      <c r="A3272" s="163">
        <v>3257</v>
      </c>
      <c r="B3272" s="7"/>
      <c r="C3272" s="7"/>
      <c r="D3272" s="120"/>
      <c r="E3272" s="7"/>
      <c r="F3272" s="7"/>
      <c r="G3272" s="219"/>
      <c r="H3272" s="7"/>
      <c r="I3272" s="7"/>
      <c r="J3272" s="9"/>
      <c r="K3272" s="843"/>
    </row>
    <row r="3273" spans="1:11" x14ac:dyDescent="0.2">
      <c r="A3273" s="163">
        <v>3258</v>
      </c>
      <c r="B3273" s="7"/>
      <c r="C3273" s="7"/>
      <c r="D3273" s="120"/>
      <c r="E3273" s="7"/>
      <c r="F3273" s="7"/>
      <c r="G3273" s="219"/>
      <c r="H3273" s="7"/>
      <c r="I3273" s="7"/>
      <c r="J3273" s="9"/>
      <c r="K3273" s="843"/>
    </row>
    <row r="3274" spans="1:11" x14ac:dyDescent="0.2">
      <c r="A3274" s="163">
        <v>3259</v>
      </c>
      <c r="B3274" s="7"/>
      <c r="C3274" s="7"/>
      <c r="D3274" s="120"/>
      <c r="E3274" s="7"/>
      <c r="F3274" s="7"/>
      <c r="G3274" s="219"/>
      <c r="H3274" s="7"/>
      <c r="I3274" s="7"/>
      <c r="J3274" s="9"/>
      <c r="K3274" s="843"/>
    </row>
    <row r="3275" spans="1:11" x14ac:dyDescent="0.2">
      <c r="A3275" s="163">
        <v>3260</v>
      </c>
      <c r="B3275" s="7"/>
      <c r="C3275" s="7"/>
      <c r="D3275" s="120"/>
      <c r="E3275" s="7"/>
      <c r="F3275" s="7"/>
      <c r="G3275" s="219"/>
      <c r="H3275" s="7"/>
      <c r="I3275" s="7"/>
      <c r="J3275" s="9"/>
      <c r="K3275" s="843"/>
    </row>
    <row r="3276" spans="1:11" x14ac:dyDescent="0.2">
      <c r="A3276" s="163">
        <v>3261</v>
      </c>
      <c r="B3276" s="7"/>
      <c r="C3276" s="7"/>
      <c r="D3276" s="120"/>
      <c r="E3276" s="7"/>
      <c r="F3276" s="7"/>
      <c r="G3276" s="219"/>
      <c r="H3276" s="7"/>
      <c r="I3276" s="7"/>
      <c r="J3276" s="9"/>
      <c r="K3276" s="843"/>
    </row>
    <row r="3277" spans="1:11" x14ac:dyDescent="0.2">
      <c r="A3277" s="163">
        <v>3262</v>
      </c>
      <c r="B3277" s="7"/>
      <c r="C3277" s="7"/>
      <c r="D3277" s="120"/>
      <c r="E3277" s="7"/>
      <c r="F3277" s="7"/>
      <c r="G3277" s="219"/>
      <c r="H3277" s="7"/>
      <c r="I3277" s="7"/>
      <c r="J3277" s="9"/>
      <c r="K3277" s="843"/>
    </row>
    <row r="3278" spans="1:11" x14ac:dyDescent="0.2">
      <c r="A3278" s="163">
        <v>3263</v>
      </c>
      <c r="B3278" s="7"/>
      <c r="C3278" s="7"/>
      <c r="D3278" s="120"/>
      <c r="E3278" s="7"/>
      <c r="F3278" s="7"/>
      <c r="G3278" s="219"/>
      <c r="H3278" s="7"/>
      <c r="I3278" s="7"/>
      <c r="J3278" s="9"/>
      <c r="K3278" s="843"/>
    </row>
    <row r="3279" spans="1:11" x14ac:dyDescent="0.2">
      <c r="A3279" s="163">
        <v>3264</v>
      </c>
      <c r="B3279" s="7"/>
      <c r="C3279" s="7"/>
      <c r="D3279" s="120"/>
      <c r="E3279" s="7"/>
      <c r="F3279" s="7"/>
      <c r="G3279" s="219"/>
      <c r="H3279" s="7"/>
      <c r="I3279" s="7"/>
      <c r="J3279" s="9"/>
      <c r="K3279" s="843"/>
    </row>
    <row r="3280" spans="1:11" x14ac:dyDescent="0.2">
      <c r="A3280" s="163">
        <v>3265</v>
      </c>
      <c r="B3280" s="7"/>
      <c r="C3280" s="7"/>
      <c r="D3280" s="120"/>
      <c r="E3280" s="7"/>
      <c r="F3280" s="7"/>
      <c r="G3280" s="219"/>
      <c r="H3280" s="7"/>
      <c r="I3280" s="7"/>
      <c r="J3280" s="9"/>
      <c r="K3280" s="843"/>
    </row>
    <row r="3281" spans="1:11" x14ac:dyDescent="0.2">
      <c r="A3281" s="163">
        <v>3266</v>
      </c>
      <c r="B3281" s="7"/>
      <c r="C3281" s="7"/>
      <c r="D3281" s="120"/>
      <c r="E3281" s="7"/>
      <c r="F3281" s="7"/>
      <c r="G3281" s="219"/>
      <c r="H3281" s="7"/>
      <c r="I3281" s="7"/>
      <c r="J3281" s="9"/>
      <c r="K3281" s="843"/>
    </row>
    <row r="3282" spans="1:11" x14ac:dyDescent="0.2">
      <c r="A3282" s="163">
        <v>3267</v>
      </c>
      <c r="B3282" s="7"/>
      <c r="C3282" s="7"/>
      <c r="D3282" s="120"/>
      <c r="E3282" s="7"/>
      <c r="F3282" s="7"/>
      <c r="G3282" s="219"/>
      <c r="H3282" s="7"/>
      <c r="I3282" s="7"/>
      <c r="J3282" s="9"/>
      <c r="K3282" s="843"/>
    </row>
    <row r="3283" spans="1:11" x14ac:dyDescent="0.2">
      <c r="A3283" s="163">
        <v>3268</v>
      </c>
      <c r="B3283" s="7"/>
      <c r="C3283" s="7"/>
      <c r="D3283" s="120"/>
      <c r="E3283" s="7"/>
      <c r="F3283" s="7"/>
      <c r="G3283" s="219"/>
      <c r="H3283" s="7"/>
      <c r="I3283" s="7"/>
      <c r="J3283" s="9"/>
      <c r="K3283" s="843"/>
    </row>
    <row r="3284" spans="1:11" x14ac:dyDescent="0.2">
      <c r="A3284" s="163">
        <v>3269</v>
      </c>
      <c r="B3284" s="7"/>
      <c r="C3284" s="7"/>
      <c r="D3284" s="120"/>
      <c r="E3284" s="7"/>
      <c r="F3284" s="7"/>
      <c r="G3284" s="219"/>
      <c r="H3284" s="7"/>
      <c r="I3284" s="7"/>
      <c r="J3284" s="9"/>
      <c r="K3284" s="843"/>
    </row>
    <row r="3285" spans="1:11" x14ac:dyDescent="0.2">
      <c r="A3285" s="163">
        <v>3270</v>
      </c>
      <c r="B3285" s="7"/>
      <c r="C3285" s="7"/>
      <c r="D3285" s="120"/>
      <c r="E3285" s="7"/>
      <c r="F3285" s="7"/>
      <c r="G3285" s="219"/>
      <c r="H3285" s="7"/>
      <c r="I3285" s="7"/>
      <c r="J3285" s="9"/>
      <c r="K3285" s="843"/>
    </row>
    <row r="3286" spans="1:11" x14ac:dyDescent="0.2">
      <c r="A3286" s="163">
        <v>3271</v>
      </c>
      <c r="B3286" s="7"/>
      <c r="C3286" s="7"/>
      <c r="D3286" s="120"/>
      <c r="E3286" s="7"/>
      <c r="F3286" s="7"/>
      <c r="G3286" s="219"/>
      <c r="H3286" s="7"/>
      <c r="I3286" s="7"/>
      <c r="J3286" s="9"/>
      <c r="K3286" s="843"/>
    </row>
    <row r="3287" spans="1:11" x14ac:dyDescent="0.2">
      <c r="A3287" s="163">
        <v>3272</v>
      </c>
      <c r="B3287" s="7"/>
      <c r="C3287" s="7"/>
      <c r="D3287" s="120"/>
      <c r="E3287" s="7"/>
      <c r="F3287" s="7"/>
      <c r="G3287" s="219"/>
      <c r="H3287" s="7"/>
      <c r="I3287" s="7"/>
      <c r="J3287" s="9"/>
      <c r="K3287" s="843"/>
    </row>
    <row r="3288" spans="1:11" x14ac:dyDescent="0.2">
      <c r="A3288" s="163">
        <v>3273</v>
      </c>
      <c r="B3288" s="7"/>
      <c r="C3288" s="7"/>
      <c r="D3288" s="120"/>
      <c r="E3288" s="7"/>
      <c r="F3288" s="7"/>
      <c r="G3288" s="219"/>
      <c r="H3288" s="7"/>
      <c r="I3288" s="7"/>
      <c r="J3288" s="9"/>
      <c r="K3288" s="843"/>
    </row>
    <row r="3289" spans="1:11" x14ac:dyDescent="0.2">
      <c r="A3289" s="163">
        <v>3274</v>
      </c>
      <c r="B3289" s="7"/>
      <c r="C3289" s="7"/>
      <c r="D3289" s="120"/>
      <c r="E3289" s="7"/>
      <c r="F3289" s="7"/>
      <c r="G3289" s="219"/>
      <c r="H3289" s="7"/>
      <c r="I3289" s="7"/>
      <c r="J3289" s="9"/>
      <c r="K3289" s="843"/>
    </row>
    <row r="3290" spans="1:11" x14ac:dyDescent="0.2">
      <c r="A3290" s="163">
        <v>3275</v>
      </c>
      <c r="B3290" s="7"/>
      <c r="C3290" s="7"/>
      <c r="D3290" s="120"/>
      <c r="E3290" s="7"/>
      <c r="F3290" s="7"/>
      <c r="G3290" s="219"/>
      <c r="H3290" s="7"/>
      <c r="I3290" s="7"/>
      <c r="J3290" s="9"/>
      <c r="K3290" s="843"/>
    </row>
    <row r="3291" spans="1:11" x14ac:dyDescent="0.2">
      <c r="A3291" s="163">
        <v>3276</v>
      </c>
      <c r="B3291" s="7"/>
      <c r="C3291" s="7"/>
      <c r="D3291" s="120"/>
      <c r="E3291" s="7"/>
      <c r="F3291" s="7"/>
      <c r="G3291" s="219"/>
      <c r="H3291" s="7"/>
      <c r="I3291" s="7"/>
      <c r="J3291" s="9"/>
      <c r="K3291" s="843"/>
    </row>
    <row r="3292" spans="1:11" x14ac:dyDescent="0.2">
      <c r="A3292" s="163">
        <v>3277</v>
      </c>
      <c r="B3292" s="7"/>
      <c r="C3292" s="7"/>
      <c r="D3292" s="120"/>
      <c r="E3292" s="7"/>
      <c r="F3292" s="7"/>
      <c r="G3292" s="219"/>
      <c r="H3292" s="7"/>
      <c r="I3292" s="7"/>
      <c r="J3292" s="9"/>
      <c r="K3292" s="843"/>
    </row>
    <row r="3293" spans="1:11" x14ac:dyDescent="0.2">
      <c r="A3293" s="163">
        <v>3278</v>
      </c>
      <c r="B3293" s="7"/>
      <c r="C3293" s="7"/>
      <c r="D3293" s="120"/>
      <c r="E3293" s="7"/>
      <c r="F3293" s="7"/>
      <c r="G3293" s="219"/>
      <c r="H3293" s="7"/>
      <c r="I3293" s="7"/>
      <c r="J3293" s="9"/>
      <c r="K3293" s="843"/>
    </row>
    <row r="3294" spans="1:11" x14ac:dyDescent="0.2">
      <c r="A3294" s="163">
        <v>3279</v>
      </c>
      <c r="B3294" s="7"/>
      <c r="C3294" s="7"/>
      <c r="D3294" s="120"/>
      <c r="E3294" s="7"/>
      <c r="F3294" s="7"/>
      <c r="G3294" s="219"/>
      <c r="H3294" s="7"/>
      <c r="I3294" s="7"/>
      <c r="J3294" s="9"/>
      <c r="K3294" s="843"/>
    </row>
    <row r="3295" spans="1:11" x14ac:dyDescent="0.2">
      <c r="A3295" s="163">
        <v>3280</v>
      </c>
      <c r="B3295" s="7"/>
      <c r="C3295" s="7"/>
      <c r="D3295" s="120"/>
      <c r="E3295" s="7"/>
      <c r="F3295" s="7"/>
      <c r="G3295" s="219"/>
      <c r="H3295" s="7"/>
      <c r="I3295" s="7"/>
      <c r="J3295" s="9"/>
      <c r="K3295" s="843"/>
    </row>
    <row r="3296" spans="1:11" x14ac:dyDescent="0.2">
      <c r="A3296" s="163">
        <v>3281</v>
      </c>
      <c r="B3296" s="7"/>
      <c r="C3296" s="7"/>
      <c r="D3296" s="120"/>
      <c r="E3296" s="7"/>
      <c r="F3296" s="7"/>
      <c r="G3296" s="219"/>
      <c r="H3296" s="7"/>
      <c r="I3296" s="7"/>
      <c r="J3296" s="9"/>
      <c r="K3296" s="843"/>
    </row>
    <row r="3297" spans="1:11" x14ac:dyDescent="0.2">
      <c r="A3297" s="163">
        <v>3282</v>
      </c>
      <c r="B3297" s="7"/>
      <c r="C3297" s="7"/>
      <c r="D3297" s="120"/>
      <c r="E3297" s="7"/>
      <c r="F3297" s="7"/>
      <c r="G3297" s="219"/>
      <c r="H3297" s="7"/>
      <c r="I3297" s="7"/>
      <c r="J3297" s="9"/>
      <c r="K3297" s="843"/>
    </row>
    <row r="3298" spans="1:11" x14ac:dyDescent="0.2">
      <c r="A3298" s="163">
        <v>3283</v>
      </c>
      <c r="B3298" s="7"/>
      <c r="C3298" s="7"/>
      <c r="D3298" s="120"/>
      <c r="E3298" s="7"/>
      <c r="F3298" s="7"/>
      <c r="G3298" s="219"/>
      <c r="H3298" s="7"/>
      <c r="I3298" s="7"/>
      <c r="J3298" s="9"/>
      <c r="K3298" s="843"/>
    </row>
    <row r="3299" spans="1:11" x14ac:dyDescent="0.2">
      <c r="A3299" s="163">
        <v>3284</v>
      </c>
      <c r="B3299" s="7"/>
      <c r="C3299" s="7"/>
      <c r="D3299" s="120"/>
      <c r="E3299" s="7"/>
      <c r="F3299" s="7"/>
      <c r="G3299" s="219"/>
      <c r="H3299" s="7"/>
      <c r="I3299" s="7"/>
      <c r="J3299" s="9"/>
      <c r="K3299" s="843"/>
    </row>
    <row r="3300" spans="1:11" x14ac:dyDescent="0.2">
      <c r="A3300" s="163">
        <v>3285</v>
      </c>
      <c r="B3300" s="7"/>
      <c r="C3300" s="7"/>
      <c r="D3300" s="120"/>
      <c r="E3300" s="7"/>
      <c r="F3300" s="7"/>
      <c r="G3300" s="219"/>
      <c r="H3300" s="7"/>
      <c r="I3300" s="7"/>
      <c r="J3300" s="9"/>
      <c r="K3300" s="843"/>
    </row>
    <row r="3301" spans="1:11" x14ac:dyDescent="0.2">
      <c r="A3301" s="163">
        <v>3286</v>
      </c>
      <c r="B3301" s="7"/>
      <c r="C3301" s="7"/>
      <c r="D3301" s="120"/>
      <c r="E3301" s="7"/>
      <c r="F3301" s="7"/>
      <c r="G3301" s="219"/>
      <c r="H3301" s="7"/>
      <c r="I3301" s="7"/>
      <c r="J3301" s="9"/>
      <c r="K3301" s="843"/>
    </row>
    <row r="3302" spans="1:11" x14ac:dyDescent="0.2">
      <c r="A3302" s="163">
        <v>3287</v>
      </c>
      <c r="B3302" s="7"/>
      <c r="C3302" s="7"/>
      <c r="D3302" s="120"/>
      <c r="E3302" s="7"/>
      <c r="F3302" s="7"/>
      <c r="G3302" s="219"/>
      <c r="H3302" s="7"/>
      <c r="I3302" s="7"/>
      <c r="J3302" s="9"/>
      <c r="K3302" s="843"/>
    </row>
    <row r="3303" spans="1:11" x14ac:dyDescent="0.2">
      <c r="A3303" s="163">
        <v>3288</v>
      </c>
      <c r="B3303" s="7"/>
      <c r="C3303" s="7"/>
      <c r="D3303" s="120"/>
      <c r="E3303" s="7"/>
      <c r="F3303" s="7"/>
      <c r="G3303" s="219"/>
      <c r="H3303" s="7"/>
      <c r="I3303" s="7"/>
      <c r="J3303" s="9"/>
      <c r="K3303" s="843"/>
    </row>
    <row r="3304" spans="1:11" x14ac:dyDescent="0.2">
      <c r="A3304" s="163">
        <v>3289</v>
      </c>
      <c r="B3304" s="7"/>
      <c r="C3304" s="7"/>
      <c r="D3304" s="120"/>
      <c r="E3304" s="7"/>
      <c r="F3304" s="7"/>
      <c r="G3304" s="219"/>
      <c r="H3304" s="7"/>
      <c r="I3304" s="7"/>
      <c r="J3304" s="9"/>
      <c r="K3304" s="843"/>
    </row>
    <row r="3305" spans="1:11" x14ac:dyDescent="0.2">
      <c r="A3305" s="163">
        <v>3290</v>
      </c>
      <c r="B3305" s="7"/>
      <c r="C3305" s="7"/>
      <c r="D3305" s="120"/>
      <c r="E3305" s="7"/>
      <c r="F3305" s="7"/>
      <c r="G3305" s="219"/>
      <c r="H3305" s="7"/>
      <c r="I3305" s="7"/>
      <c r="J3305" s="9"/>
      <c r="K3305" s="843"/>
    </row>
    <row r="3306" spans="1:11" x14ac:dyDescent="0.2">
      <c r="A3306" s="163">
        <v>3291</v>
      </c>
      <c r="B3306" s="7"/>
      <c r="C3306" s="7"/>
      <c r="D3306" s="120"/>
      <c r="E3306" s="7"/>
      <c r="F3306" s="7"/>
      <c r="G3306" s="219"/>
      <c r="H3306" s="7"/>
      <c r="I3306" s="7"/>
      <c r="J3306" s="9"/>
      <c r="K3306" s="843"/>
    </row>
    <row r="3307" spans="1:11" x14ac:dyDescent="0.2">
      <c r="A3307" s="163">
        <v>3292</v>
      </c>
      <c r="B3307" s="7"/>
      <c r="C3307" s="7"/>
      <c r="D3307" s="120"/>
      <c r="E3307" s="7"/>
      <c r="F3307" s="7"/>
      <c r="G3307" s="219"/>
      <c r="H3307" s="7"/>
      <c r="I3307" s="7"/>
      <c r="J3307" s="9"/>
      <c r="K3307" s="843"/>
    </row>
    <row r="3308" spans="1:11" x14ac:dyDescent="0.2">
      <c r="A3308" s="163">
        <v>3293</v>
      </c>
      <c r="B3308" s="7"/>
      <c r="C3308" s="7"/>
      <c r="D3308" s="120"/>
      <c r="E3308" s="7"/>
      <c r="F3308" s="7"/>
      <c r="G3308" s="219"/>
      <c r="H3308" s="7"/>
      <c r="I3308" s="7"/>
      <c r="J3308" s="9"/>
      <c r="K3308" s="843"/>
    </row>
    <row r="3309" spans="1:11" x14ac:dyDescent="0.2">
      <c r="A3309" s="163">
        <v>3294</v>
      </c>
      <c r="B3309" s="7"/>
      <c r="C3309" s="7"/>
      <c r="D3309" s="120"/>
      <c r="E3309" s="7"/>
      <c r="F3309" s="7"/>
      <c r="G3309" s="219"/>
      <c r="H3309" s="7"/>
      <c r="I3309" s="7"/>
      <c r="J3309" s="9"/>
      <c r="K3309" s="843"/>
    </row>
    <row r="3310" spans="1:11" x14ac:dyDescent="0.2">
      <c r="A3310" s="163">
        <v>3295</v>
      </c>
      <c r="B3310" s="7"/>
      <c r="C3310" s="7"/>
      <c r="D3310" s="120"/>
      <c r="E3310" s="7"/>
      <c r="F3310" s="7"/>
      <c r="G3310" s="219"/>
      <c r="H3310" s="7"/>
      <c r="I3310" s="7"/>
      <c r="J3310" s="9"/>
      <c r="K3310" s="843"/>
    </row>
    <row r="3311" spans="1:11" x14ac:dyDescent="0.2">
      <c r="A3311" s="163">
        <v>3296</v>
      </c>
      <c r="B3311" s="7"/>
      <c r="C3311" s="7"/>
      <c r="D3311" s="120"/>
      <c r="E3311" s="7"/>
      <c r="F3311" s="7"/>
      <c r="G3311" s="219"/>
      <c r="H3311" s="7"/>
      <c r="I3311" s="7"/>
      <c r="J3311" s="9"/>
      <c r="K3311" s="843"/>
    </row>
    <row r="3312" spans="1:11" x14ac:dyDescent="0.2">
      <c r="A3312" s="163">
        <v>3297</v>
      </c>
      <c r="B3312" s="7"/>
      <c r="C3312" s="7"/>
      <c r="D3312" s="120"/>
      <c r="E3312" s="7"/>
      <c r="F3312" s="7"/>
      <c r="G3312" s="219"/>
      <c r="H3312" s="7"/>
      <c r="I3312" s="7"/>
      <c r="J3312" s="9"/>
      <c r="K3312" s="843"/>
    </row>
    <row r="3313" spans="1:11" x14ac:dyDescent="0.2">
      <c r="A3313" s="163">
        <v>3298</v>
      </c>
      <c r="B3313" s="7"/>
      <c r="C3313" s="7"/>
      <c r="D3313" s="120"/>
      <c r="E3313" s="7"/>
      <c r="F3313" s="7"/>
      <c r="G3313" s="219"/>
      <c r="H3313" s="7"/>
      <c r="I3313" s="7"/>
      <c r="J3313" s="9"/>
      <c r="K3313" s="843"/>
    </row>
    <row r="3314" spans="1:11" x14ac:dyDescent="0.2">
      <c r="A3314" s="163">
        <v>3299</v>
      </c>
      <c r="B3314" s="7"/>
      <c r="C3314" s="7"/>
      <c r="D3314" s="120"/>
      <c r="E3314" s="7"/>
      <c r="F3314" s="7"/>
      <c r="G3314" s="219"/>
      <c r="H3314" s="7"/>
      <c r="I3314" s="7"/>
      <c r="J3314" s="9"/>
      <c r="K3314" s="843"/>
    </row>
    <row r="3315" spans="1:11" x14ac:dyDescent="0.2">
      <c r="A3315" s="163">
        <v>3300</v>
      </c>
      <c r="B3315" s="7"/>
      <c r="C3315" s="7"/>
      <c r="D3315" s="120"/>
      <c r="E3315" s="7"/>
      <c r="F3315" s="7"/>
      <c r="G3315" s="219"/>
      <c r="H3315" s="7"/>
      <c r="I3315" s="7"/>
      <c r="J3315" s="9"/>
      <c r="K3315" s="843"/>
    </row>
    <row r="3316" spans="1:11" x14ac:dyDescent="0.2">
      <c r="A3316" s="163">
        <v>3301</v>
      </c>
      <c r="B3316" s="7"/>
      <c r="C3316" s="7"/>
      <c r="D3316" s="120"/>
      <c r="E3316" s="7"/>
      <c r="F3316" s="7"/>
      <c r="G3316" s="219"/>
      <c r="H3316" s="7"/>
      <c r="I3316" s="7"/>
      <c r="J3316" s="9"/>
      <c r="K3316" s="843"/>
    </row>
    <row r="3317" spans="1:11" x14ac:dyDescent="0.2">
      <c r="A3317" s="163">
        <v>3302</v>
      </c>
      <c r="B3317" s="7"/>
      <c r="C3317" s="7"/>
      <c r="D3317" s="120"/>
      <c r="E3317" s="7"/>
      <c r="F3317" s="7"/>
      <c r="G3317" s="219"/>
      <c r="H3317" s="7"/>
      <c r="I3317" s="7"/>
      <c r="J3317" s="9"/>
      <c r="K3317" s="843"/>
    </row>
    <row r="3318" spans="1:11" x14ac:dyDescent="0.2">
      <c r="A3318" s="163">
        <v>3303</v>
      </c>
      <c r="B3318" s="7"/>
      <c r="C3318" s="7"/>
      <c r="D3318" s="120"/>
      <c r="E3318" s="7"/>
      <c r="F3318" s="7"/>
      <c r="G3318" s="219"/>
      <c r="H3318" s="7"/>
      <c r="I3318" s="7"/>
      <c r="J3318" s="9"/>
      <c r="K3318" s="843"/>
    </row>
    <row r="3319" spans="1:11" x14ac:dyDescent="0.2">
      <c r="A3319" s="163">
        <v>3304</v>
      </c>
      <c r="B3319" s="7"/>
      <c r="C3319" s="7"/>
      <c r="D3319" s="120"/>
      <c r="E3319" s="7"/>
      <c r="F3319" s="7"/>
      <c r="G3319" s="219"/>
      <c r="H3319" s="7"/>
      <c r="I3319" s="7"/>
      <c r="J3319" s="9"/>
      <c r="K3319" s="843"/>
    </row>
    <row r="3320" spans="1:11" x14ac:dyDescent="0.2">
      <c r="A3320" s="163">
        <v>3305</v>
      </c>
      <c r="B3320" s="7"/>
      <c r="C3320" s="7"/>
      <c r="D3320" s="120"/>
      <c r="E3320" s="7"/>
      <c r="F3320" s="7"/>
      <c r="G3320" s="219"/>
      <c r="H3320" s="7"/>
      <c r="I3320" s="7"/>
      <c r="J3320" s="9"/>
      <c r="K3320" s="843"/>
    </row>
    <row r="3321" spans="1:11" x14ac:dyDescent="0.2">
      <c r="A3321" s="163">
        <v>3306</v>
      </c>
      <c r="B3321" s="7"/>
      <c r="C3321" s="7"/>
      <c r="D3321" s="120"/>
      <c r="E3321" s="7"/>
      <c r="F3321" s="7"/>
      <c r="G3321" s="219"/>
      <c r="H3321" s="7"/>
      <c r="I3321" s="7"/>
      <c r="J3321" s="9"/>
      <c r="K3321" s="843"/>
    </row>
    <row r="3322" spans="1:11" x14ac:dyDescent="0.2">
      <c r="A3322" s="163">
        <v>3307</v>
      </c>
      <c r="B3322" s="7"/>
      <c r="C3322" s="7"/>
      <c r="D3322" s="120"/>
      <c r="E3322" s="7"/>
      <c r="F3322" s="7"/>
      <c r="G3322" s="219"/>
      <c r="H3322" s="7"/>
      <c r="I3322" s="7"/>
      <c r="J3322" s="9"/>
      <c r="K3322" s="843"/>
    </row>
    <row r="3323" spans="1:11" x14ac:dyDescent="0.2">
      <c r="A3323" s="163">
        <v>3308</v>
      </c>
      <c r="B3323" s="7"/>
      <c r="C3323" s="7"/>
      <c r="D3323" s="120"/>
      <c r="E3323" s="7"/>
      <c r="F3323" s="7"/>
      <c r="G3323" s="219"/>
      <c r="H3323" s="7"/>
      <c r="I3323" s="7"/>
      <c r="J3323" s="9"/>
      <c r="K3323" s="843"/>
    </row>
    <row r="3324" spans="1:11" x14ac:dyDescent="0.2">
      <c r="A3324" s="163">
        <v>3309</v>
      </c>
      <c r="B3324" s="7"/>
      <c r="C3324" s="7"/>
      <c r="D3324" s="120"/>
      <c r="E3324" s="7"/>
      <c r="F3324" s="7"/>
      <c r="G3324" s="219"/>
      <c r="H3324" s="7"/>
      <c r="I3324" s="7"/>
      <c r="J3324" s="9"/>
      <c r="K3324" s="843"/>
    </row>
    <row r="3325" spans="1:11" x14ac:dyDescent="0.2">
      <c r="A3325" s="163">
        <v>3310</v>
      </c>
      <c r="B3325" s="7"/>
      <c r="C3325" s="7"/>
      <c r="D3325" s="120"/>
      <c r="E3325" s="7"/>
      <c r="F3325" s="7"/>
      <c r="G3325" s="219"/>
      <c r="H3325" s="7"/>
      <c r="I3325" s="7"/>
      <c r="J3325" s="9"/>
      <c r="K3325" s="843"/>
    </row>
    <row r="3326" spans="1:11" x14ac:dyDescent="0.2">
      <c r="A3326" s="163">
        <v>3311</v>
      </c>
      <c r="B3326" s="7"/>
      <c r="C3326" s="7"/>
      <c r="D3326" s="120"/>
      <c r="E3326" s="7"/>
      <c r="F3326" s="7"/>
      <c r="G3326" s="219"/>
      <c r="H3326" s="7"/>
      <c r="I3326" s="7"/>
      <c r="J3326" s="9"/>
      <c r="K3326" s="843"/>
    </row>
    <row r="3327" spans="1:11" x14ac:dyDescent="0.2">
      <c r="A3327" s="163">
        <v>3312</v>
      </c>
      <c r="B3327" s="7"/>
      <c r="C3327" s="7"/>
      <c r="D3327" s="120"/>
      <c r="E3327" s="7"/>
      <c r="F3327" s="7"/>
      <c r="G3327" s="219"/>
      <c r="H3327" s="7"/>
      <c r="I3327" s="7"/>
      <c r="J3327" s="9"/>
      <c r="K3327" s="843"/>
    </row>
    <row r="3328" spans="1:11" x14ac:dyDescent="0.2">
      <c r="A3328" s="163">
        <v>3313</v>
      </c>
      <c r="B3328" s="7"/>
      <c r="C3328" s="7"/>
      <c r="D3328" s="120"/>
      <c r="E3328" s="7"/>
      <c r="F3328" s="7"/>
      <c r="G3328" s="219"/>
      <c r="H3328" s="7"/>
      <c r="I3328" s="7"/>
      <c r="J3328" s="9"/>
      <c r="K3328" s="843"/>
    </row>
    <row r="3329" spans="1:11" x14ac:dyDescent="0.2">
      <c r="A3329" s="163">
        <v>3314</v>
      </c>
      <c r="B3329" s="7"/>
      <c r="C3329" s="7"/>
      <c r="D3329" s="120"/>
      <c r="E3329" s="7"/>
      <c r="F3329" s="7"/>
      <c r="G3329" s="219"/>
      <c r="H3329" s="7"/>
      <c r="I3329" s="7"/>
      <c r="J3329" s="9"/>
      <c r="K3329" s="843"/>
    </row>
    <row r="3330" spans="1:11" x14ac:dyDescent="0.2">
      <c r="A3330" s="163">
        <v>3315</v>
      </c>
      <c r="B3330" s="7"/>
      <c r="C3330" s="7"/>
      <c r="D3330" s="120"/>
      <c r="E3330" s="7"/>
      <c r="F3330" s="7"/>
      <c r="G3330" s="219"/>
      <c r="H3330" s="7"/>
      <c r="I3330" s="7"/>
      <c r="J3330" s="9"/>
      <c r="K3330" s="843"/>
    </row>
    <row r="3331" spans="1:11" x14ac:dyDescent="0.2">
      <c r="A3331" s="163">
        <v>3316</v>
      </c>
      <c r="B3331" s="7"/>
      <c r="C3331" s="7"/>
      <c r="D3331" s="120"/>
      <c r="E3331" s="7"/>
      <c r="F3331" s="7"/>
      <c r="G3331" s="219"/>
      <c r="H3331" s="7"/>
      <c r="I3331" s="7"/>
      <c r="J3331" s="9"/>
      <c r="K3331" s="843"/>
    </row>
    <row r="3332" spans="1:11" x14ac:dyDescent="0.2">
      <c r="A3332" s="163">
        <v>3317</v>
      </c>
      <c r="B3332" s="7"/>
      <c r="C3332" s="7"/>
      <c r="D3332" s="120"/>
      <c r="E3332" s="7"/>
      <c r="F3332" s="7"/>
      <c r="G3332" s="219"/>
      <c r="H3332" s="7"/>
      <c r="I3332" s="7"/>
      <c r="J3332" s="9"/>
      <c r="K3332" s="843"/>
    </row>
    <row r="3333" spans="1:11" x14ac:dyDescent="0.2">
      <c r="A3333" s="163">
        <v>3318</v>
      </c>
      <c r="B3333" s="7"/>
      <c r="C3333" s="7"/>
      <c r="D3333" s="120"/>
      <c r="E3333" s="7"/>
      <c r="F3333" s="7"/>
      <c r="G3333" s="219"/>
      <c r="H3333" s="7"/>
      <c r="I3333" s="7"/>
      <c r="J3333" s="9"/>
      <c r="K3333" s="843"/>
    </row>
    <row r="3334" spans="1:11" x14ac:dyDescent="0.2">
      <c r="A3334" s="163">
        <v>3319</v>
      </c>
      <c r="B3334" s="7"/>
      <c r="C3334" s="7"/>
      <c r="D3334" s="120"/>
      <c r="E3334" s="7"/>
      <c r="F3334" s="7"/>
      <c r="G3334" s="219"/>
      <c r="H3334" s="7"/>
      <c r="I3334" s="7"/>
      <c r="J3334" s="9"/>
      <c r="K3334" s="843"/>
    </row>
    <row r="3335" spans="1:11" x14ac:dyDescent="0.2">
      <c r="A3335" s="163">
        <v>3320</v>
      </c>
      <c r="B3335" s="7"/>
      <c r="C3335" s="7"/>
      <c r="D3335" s="120"/>
      <c r="E3335" s="7"/>
      <c r="F3335" s="7"/>
      <c r="G3335" s="219"/>
      <c r="H3335" s="7"/>
      <c r="I3335" s="7"/>
      <c r="J3335" s="9"/>
      <c r="K3335" s="843"/>
    </row>
    <row r="3336" spans="1:11" x14ac:dyDescent="0.2">
      <c r="A3336" s="163">
        <v>3321</v>
      </c>
      <c r="B3336" s="7"/>
      <c r="C3336" s="7"/>
      <c r="D3336" s="120"/>
      <c r="E3336" s="7"/>
      <c r="F3336" s="7"/>
      <c r="G3336" s="219"/>
      <c r="H3336" s="7"/>
      <c r="I3336" s="7"/>
      <c r="J3336" s="9"/>
      <c r="K3336" s="843"/>
    </row>
    <row r="3337" spans="1:11" x14ac:dyDescent="0.2">
      <c r="A3337" s="163">
        <v>3322</v>
      </c>
      <c r="B3337" s="7"/>
      <c r="C3337" s="7"/>
      <c r="D3337" s="120"/>
      <c r="E3337" s="7"/>
      <c r="F3337" s="7"/>
      <c r="G3337" s="219"/>
      <c r="H3337" s="7"/>
      <c r="I3337" s="7"/>
      <c r="J3337" s="9"/>
      <c r="K3337" s="843"/>
    </row>
    <row r="3338" spans="1:11" x14ac:dyDescent="0.2">
      <c r="A3338" s="163">
        <v>3323</v>
      </c>
      <c r="B3338" s="7"/>
      <c r="C3338" s="7"/>
      <c r="D3338" s="120"/>
      <c r="E3338" s="7"/>
      <c r="F3338" s="7"/>
      <c r="G3338" s="219"/>
      <c r="H3338" s="7"/>
      <c r="I3338" s="7"/>
      <c r="J3338" s="9"/>
      <c r="K3338" s="843"/>
    </row>
    <row r="3339" spans="1:11" x14ac:dyDescent="0.2">
      <c r="A3339" s="163">
        <v>3324</v>
      </c>
      <c r="B3339" s="7"/>
      <c r="C3339" s="7"/>
      <c r="D3339" s="120"/>
      <c r="E3339" s="7"/>
      <c r="F3339" s="7"/>
      <c r="G3339" s="219"/>
      <c r="H3339" s="7"/>
      <c r="I3339" s="7"/>
      <c r="J3339" s="9"/>
      <c r="K3339" s="843"/>
    </row>
    <row r="3340" spans="1:11" x14ac:dyDescent="0.2">
      <c r="A3340" s="163">
        <v>3325</v>
      </c>
      <c r="B3340" s="7"/>
      <c r="C3340" s="7"/>
      <c r="D3340" s="120"/>
      <c r="E3340" s="7"/>
      <c r="F3340" s="7"/>
      <c r="G3340" s="219"/>
      <c r="H3340" s="7"/>
      <c r="I3340" s="7"/>
      <c r="J3340" s="9"/>
      <c r="K3340" s="843"/>
    </row>
    <row r="3341" spans="1:11" x14ac:dyDescent="0.2">
      <c r="A3341" s="163">
        <v>3326</v>
      </c>
      <c r="B3341" s="7"/>
      <c r="C3341" s="7"/>
      <c r="D3341" s="120"/>
      <c r="E3341" s="7"/>
      <c r="F3341" s="7"/>
      <c r="G3341" s="219"/>
      <c r="H3341" s="7"/>
      <c r="I3341" s="7"/>
      <c r="J3341" s="9"/>
      <c r="K3341" s="843"/>
    </row>
    <row r="3342" spans="1:11" x14ac:dyDescent="0.2">
      <c r="A3342" s="163">
        <v>3327</v>
      </c>
      <c r="B3342" s="7"/>
      <c r="C3342" s="7"/>
      <c r="D3342" s="120"/>
      <c r="E3342" s="7"/>
      <c r="F3342" s="7"/>
      <c r="G3342" s="219"/>
      <c r="H3342" s="7"/>
      <c r="I3342" s="7"/>
      <c r="J3342" s="9"/>
      <c r="K3342" s="843"/>
    </row>
    <row r="3343" spans="1:11" x14ac:dyDescent="0.2">
      <c r="A3343" s="163">
        <v>3328</v>
      </c>
      <c r="B3343" s="7"/>
      <c r="C3343" s="7"/>
      <c r="D3343" s="120"/>
      <c r="E3343" s="7"/>
      <c r="F3343" s="7"/>
      <c r="G3343" s="219"/>
      <c r="H3343" s="7"/>
      <c r="I3343" s="7"/>
      <c r="J3343" s="9"/>
      <c r="K3343" s="843"/>
    </row>
    <row r="3344" spans="1:11" x14ac:dyDescent="0.2">
      <c r="A3344" s="163">
        <v>3329</v>
      </c>
      <c r="B3344" s="7"/>
      <c r="C3344" s="7"/>
      <c r="D3344" s="120"/>
      <c r="E3344" s="7"/>
      <c r="F3344" s="7"/>
      <c r="G3344" s="219"/>
      <c r="H3344" s="7"/>
      <c r="I3344" s="7"/>
      <c r="J3344" s="9"/>
      <c r="K3344" s="843"/>
    </row>
    <row r="3345" spans="1:11" x14ac:dyDescent="0.2">
      <c r="A3345" s="163">
        <v>3330</v>
      </c>
      <c r="B3345" s="7"/>
      <c r="C3345" s="7"/>
      <c r="D3345" s="120"/>
      <c r="E3345" s="7"/>
      <c r="F3345" s="7"/>
      <c r="G3345" s="219"/>
      <c r="H3345" s="7"/>
      <c r="I3345" s="7"/>
      <c r="J3345" s="9"/>
      <c r="K3345" s="843"/>
    </row>
    <row r="3346" spans="1:11" x14ac:dyDescent="0.2">
      <c r="A3346" s="163">
        <v>3331</v>
      </c>
      <c r="B3346" s="7"/>
      <c r="C3346" s="7"/>
      <c r="D3346" s="120"/>
      <c r="E3346" s="7"/>
      <c r="F3346" s="7"/>
      <c r="G3346" s="219"/>
      <c r="H3346" s="7"/>
      <c r="I3346" s="7"/>
      <c r="J3346" s="9"/>
      <c r="K3346" s="843"/>
    </row>
    <row r="3347" spans="1:11" x14ac:dyDescent="0.2">
      <c r="A3347" s="163">
        <v>3332</v>
      </c>
      <c r="B3347" s="7"/>
      <c r="C3347" s="7"/>
      <c r="D3347" s="120"/>
      <c r="E3347" s="7"/>
      <c r="F3347" s="7"/>
      <c r="G3347" s="219"/>
      <c r="H3347" s="7"/>
      <c r="I3347" s="7"/>
      <c r="J3347" s="9"/>
      <c r="K3347" s="843"/>
    </row>
    <row r="3348" spans="1:11" x14ac:dyDescent="0.2">
      <c r="A3348" s="163">
        <v>3333</v>
      </c>
      <c r="B3348" s="7"/>
      <c r="C3348" s="7"/>
      <c r="D3348" s="120"/>
      <c r="E3348" s="7"/>
      <c r="F3348" s="7"/>
      <c r="G3348" s="219"/>
      <c r="H3348" s="7"/>
      <c r="I3348" s="7"/>
      <c r="J3348" s="9"/>
      <c r="K3348" s="843"/>
    </row>
    <row r="3349" spans="1:11" x14ac:dyDescent="0.2">
      <c r="A3349" s="163">
        <v>3334</v>
      </c>
      <c r="B3349" s="7"/>
      <c r="C3349" s="7"/>
      <c r="D3349" s="120"/>
      <c r="E3349" s="7"/>
      <c r="F3349" s="7"/>
      <c r="G3349" s="219"/>
      <c r="H3349" s="7"/>
      <c r="I3349" s="7"/>
      <c r="J3349" s="9"/>
      <c r="K3349" s="843"/>
    </row>
    <row r="3350" spans="1:11" x14ac:dyDescent="0.2">
      <c r="A3350" s="163">
        <v>3335</v>
      </c>
      <c r="B3350" s="7"/>
      <c r="C3350" s="7"/>
      <c r="D3350" s="120"/>
      <c r="E3350" s="7"/>
      <c r="F3350" s="7"/>
      <c r="G3350" s="219"/>
      <c r="H3350" s="7"/>
      <c r="I3350" s="7"/>
      <c r="J3350" s="9"/>
      <c r="K3350" s="843"/>
    </row>
    <row r="3351" spans="1:11" x14ac:dyDescent="0.2">
      <c r="A3351" s="163">
        <v>3336</v>
      </c>
      <c r="B3351" s="7"/>
      <c r="C3351" s="7"/>
      <c r="D3351" s="120"/>
      <c r="E3351" s="7"/>
      <c r="F3351" s="7"/>
      <c r="G3351" s="219"/>
      <c r="H3351" s="7"/>
      <c r="I3351" s="7"/>
      <c r="J3351" s="9"/>
      <c r="K3351" s="843"/>
    </row>
    <row r="3352" spans="1:11" x14ac:dyDescent="0.2">
      <c r="A3352" s="163">
        <v>3337</v>
      </c>
      <c r="B3352" s="7"/>
      <c r="C3352" s="7"/>
      <c r="D3352" s="120"/>
      <c r="E3352" s="7"/>
      <c r="F3352" s="7"/>
      <c r="G3352" s="219"/>
      <c r="H3352" s="7"/>
      <c r="I3352" s="7"/>
      <c r="J3352" s="9"/>
      <c r="K3352" s="843"/>
    </row>
    <row r="3353" spans="1:11" x14ac:dyDescent="0.2">
      <c r="A3353" s="163">
        <v>3338</v>
      </c>
      <c r="B3353" s="7"/>
      <c r="C3353" s="7"/>
      <c r="D3353" s="120"/>
      <c r="E3353" s="7"/>
      <c r="F3353" s="7"/>
      <c r="G3353" s="219"/>
      <c r="H3353" s="7"/>
      <c r="I3353" s="7"/>
      <c r="J3353" s="9"/>
      <c r="K3353" s="843"/>
    </row>
    <row r="3354" spans="1:11" x14ac:dyDescent="0.2">
      <c r="A3354" s="163">
        <v>3339</v>
      </c>
      <c r="B3354" s="7"/>
      <c r="C3354" s="7"/>
      <c r="D3354" s="120"/>
      <c r="E3354" s="7"/>
      <c r="F3354" s="7"/>
      <c r="G3354" s="219"/>
      <c r="H3354" s="7"/>
      <c r="I3354" s="7"/>
      <c r="J3354" s="9"/>
      <c r="K3354" s="843"/>
    </row>
    <row r="3355" spans="1:11" x14ac:dyDescent="0.2">
      <c r="A3355" s="163">
        <v>3340</v>
      </c>
      <c r="B3355" s="7"/>
      <c r="C3355" s="7"/>
      <c r="D3355" s="120"/>
      <c r="E3355" s="7"/>
      <c r="F3355" s="7"/>
      <c r="G3355" s="219"/>
      <c r="H3355" s="7"/>
      <c r="I3355" s="7"/>
      <c r="J3355" s="9"/>
      <c r="K3355" s="843"/>
    </row>
    <row r="3356" spans="1:11" x14ac:dyDescent="0.2">
      <c r="A3356" s="163">
        <v>3341</v>
      </c>
      <c r="B3356" s="7"/>
      <c r="C3356" s="7"/>
      <c r="D3356" s="120"/>
      <c r="E3356" s="7"/>
      <c r="F3356" s="7"/>
      <c r="G3356" s="219"/>
      <c r="H3356" s="7"/>
      <c r="I3356" s="7"/>
      <c r="J3356" s="9"/>
      <c r="K3356" s="843"/>
    </row>
    <row r="3357" spans="1:11" x14ac:dyDescent="0.2">
      <c r="A3357" s="163">
        <v>3342</v>
      </c>
      <c r="B3357" s="7"/>
      <c r="C3357" s="7"/>
      <c r="D3357" s="120"/>
      <c r="E3357" s="7"/>
      <c r="F3357" s="7"/>
      <c r="G3357" s="219"/>
      <c r="H3357" s="7"/>
      <c r="I3357" s="7"/>
      <c r="J3357" s="9"/>
      <c r="K3357" s="843"/>
    </row>
    <row r="3358" spans="1:11" x14ac:dyDescent="0.2">
      <c r="A3358" s="163">
        <v>3343</v>
      </c>
      <c r="B3358" s="7"/>
      <c r="C3358" s="7"/>
      <c r="D3358" s="120"/>
      <c r="E3358" s="7"/>
      <c r="F3358" s="7"/>
      <c r="G3358" s="219"/>
      <c r="H3358" s="7"/>
      <c r="I3358" s="7"/>
      <c r="J3358" s="9"/>
      <c r="K3358" s="843"/>
    </row>
    <row r="3359" spans="1:11" x14ac:dyDescent="0.2">
      <c r="A3359" s="163">
        <v>3344</v>
      </c>
      <c r="B3359" s="7"/>
      <c r="C3359" s="7"/>
      <c r="D3359" s="120"/>
      <c r="E3359" s="7"/>
      <c r="F3359" s="7"/>
      <c r="G3359" s="219"/>
      <c r="H3359" s="7"/>
      <c r="I3359" s="7"/>
      <c r="J3359" s="9"/>
      <c r="K3359" s="843"/>
    </row>
    <row r="3360" spans="1:11" x14ac:dyDescent="0.2">
      <c r="A3360" s="163">
        <v>3345</v>
      </c>
      <c r="B3360" s="7"/>
      <c r="C3360" s="7"/>
      <c r="D3360" s="120"/>
      <c r="E3360" s="7"/>
      <c r="F3360" s="7"/>
      <c r="G3360" s="219"/>
      <c r="H3360" s="7"/>
      <c r="I3360" s="7"/>
      <c r="J3360" s="9"/>
      <c r="K3360" s="843"/>
    </row>
    <row r="3361" spans="1:11" x14ac:dyDescent="0.2">
      <c r="A3361" s="163">
        <v>3346</v>
      </c>
      <c r="B3361" s="7"/>
      <c r="C3361" s="7"/>
      <c r="D3361" s="120"/>
      <c r="E3361" s="7"/>
      <c r="F3361" s="7"/>
      <c r="G3361" s="219"/>
      <c r="H3361" s="7"/>
      <c r="I3361" s="7"/>
      <c r="J3361" s="9"/>
      <c r="K3361" s="843"/>
    </row>
    <row r="3362" spans="1:11" x14ac:dyDescent="0.2">
      <c r="A3362" s="163">
        <v>3347</v>
      </c>
      <c r="B3362" s="7"/>
      <c r="C3362" s="7"/>
      <c r="D3362" s="120"/>
      <c r="E3362" s="7"/>
      <c r="F3362" s="7"/>
      <c r="G3362" s="219"/>
      <c r="H3362" s="7"/>
      <c r="I3362" s="7"/>
      <c r="J3362" s="9"/>
      <c r="K3362" s="843"/>
    </row>
    <row r="3363" spans="1:11" x14ac:dyDescent="0.2">
      <c r="A3363" s="163">
        <v>3348</v>
      </c>
      <c r="B3363" s="7"/>
      <c r="C3363" s="7"/>
      <c r="D3363" s="120"/>
      <c r="E3363" s="7"/>
      <c r="F3363" s="7"/>
      <c r="G3363" s="219"/>
      <c r="H3363" s="7"/>
      <c r="I3363" s="7"/>
      <c r="J3363" s="9"/>
      <c r="K3363" s="843"/>
    </row>
    <row r="3364" spans="1:11" x14ac:dyDescent="0.2">
      <c r="A3364" s="163">
        <v>3349</v>
      </c>
      <c r="B3364" s="7"/>
      <c r="C3364" s="7"/>
      <c r="D3364" s="120"/>
      <c r="E3364" s="7"/>
      <c r="F3364" s="7"/>
      <c r="G3364" s="219"/>
      <c r="H3364" s="7"/>
      <c r="I3364" s="7"/>
      <c r="J3364" s="9"/>
      <c r="K3364" s="843"/>
    </row>
    <row r="3365" spans="1:11" x14ac:dyDescent="0.2">
      <c r="A3365" s="163">
        <v>3350</v>
      </c>
      <c r="B3365" s="7"/>
      <c r="C3365" s="7"/>
      <c r="D3365" s="120"/>
      <c r="E3365" s="7"/>
      <c r="F3365" s="7"/>
      <c r="G3365" s="219"/>
      <c r="H3365" s="7"/>
      <c r="I3365" s="7"/>
      <c r="J3365" s="9"/>
      <c r="K3365" s="843"/>
    </row>
    <row r="3366" spans="1:11" x14ac:dyDescent="0.2">
      <c r="A3366" s="163">
        <v>3351</v>
      </c>
      <c r="B3366" s="7"/>
      <c r="C3366" s="7"/>
      <c r="D3366" s="120"/>
      <c r="E3366" s="7"/>
      <c r="F3366" s="7"/>
      <c r="G3366" s="219"/>
      <c r="H3366" s="7"/>
      <c r="I3366" s="7"/>
      <c r="J3366" s="9"/>
      <c r="K3366" s="843"/>
    </row>
    <row r="3367" spans="1:11" x14ac:dyDescent="0.2">
      <c r="A3367" s="163">
        <v>3352</v>
      </c>
      <c r="B3367" s="7"/>
      <c r="C3367" s="7"/>
      <c r="D3367" s="120"/>
      <c r="E3367" s="7"/>
      <c r="F3367" s="7"/>
      <c r="G3367" s="219"/>
      <c r="H3367" s="7"/>
      <c r="I3367" s="7"/>
      <c r="J3367" s="9"/>
      <c r="K3367" s="843"/>
    </row>
    <row r="3368" spans="1:11" x14ac:dyDescent="0.2">
      <c r="A3368" s="163">
        <v>3353</v>
      </c>
      <c r="B3368" s="7"/>
      <c r="C3368" s="7"/>
      <c r="D3368" s="120"/>
      <c r="E3368" s="7"/>
      <c r="F3368" s="7"/>
      <c r="G3368" s="219"/>
      <c r="H3368" s="7"/>
      <c r="I3368" s="7"/>
      <c r="J3368" s="9"/>
      <c r="K3368" s="843"/>
    </row>
    <row r="3369" spans="1:11" x14ac:dyDescent="0.2">
      <c r="A3369" s="163">
        <v>3354</v>
      </c>
      <c r="B3369" s="7"/>
      <c r="C3369" s="7"/>
      <c r="D3369" s="120"/>
      <c r="E3369" s="7"/>
      <c r="F3369" s="7"/>
      <c r="G3369" s="219"/>
      <c r="H3369" s="7"/>
      <c r="I3369" s="7"/>
      <c r="J3369" s="9"/>
      <c r="K3369" s="843"/>
    </row>
    <row r="3370" spans="1:11" x14ac:dyDescent="0.2">
      <c r="A3370" s="163">
        <v>3355</v>
      </c>
      <c r="B3370" s="7"/>
      <c r="C3370" s="7"/>
      <c r="D3370" s="120"/>
      <c r="E3370" s="7"/>
      <c r="F3370" s="7"/>
      <c r="G3370" s="219"/>
      <c r="H3370" s="7"/>
      <c r="I3370" s="7"/>
      <c r="J3370" s="9"/>
      <c r="K3370" s="843"/>
    </row>
    <row r="3371" spans="1:11" x14ac:dyDescent="0.2">
      <c r="A3371" s="163">
        <v>3356</v>
      </c>
      <c r="B3371" s="7"/>
      <c r="C3371" s="7"/>
      <c r="D3371" s="120"/>
      <c r="E3371" s="7"/>
      <c r="F3371" s="7"/>
      <c r="G3371" s="219"/>
      <c r="H3371" s="7"/>
      <c r="I3371" s="7"/>
      <c r="J3371" s="9"/>
      <c r="K3371" s="843"/>
    </row>
    <row r="3372" spans="1:11" x14ac:dyDescent="0.2">
      <c r="A3372" s="163">
        <v>3357</v>
      </c>
      <c r="B3372" s="7"/>
      <c r="C3372" s="7"/>
      <c r="D3372" s="120"/>
      <c r="E3372" s="7"/>
      <c r="F3372" s="7"/>
      <c r="G3372" s="219"/>
      <c r="H3372" s="7"/>
      <c r="I3372" s="7"/>
      <c r="J3372" s="9"/>
      <c r="K3372" s="843"/>
    </row>
    <row r="3373" spans="1:11" x14ac:dyDescent="0.2">
      <c r="A3373" s="163">
        <v>3358</v>
      </c>
      <c r="B3373" s="7"/>
      <c r="C3373" s="7"/>
      <c r="D3373" s="120"/>
      <c r="E3373" s="7"/>
      <c r="F3373" s="7"/>
      <c r="G3373" s="219"/>
      <c r="H3373" s="7"/>
      <c r="I3373" s="7"/>
      <c r="J3373" s="9"/>
      <c r="K3373" s="843"/>
    </row>
    <row r="3374" spans="1:11" x14ac:dyDescent="0.2">
      <c r="A3374" s="163">
        <v>3359</v>
      </c>
      <c r="B3374" s="7"/>
      <c r="C3374" s="7"/>
      <c r="D3374" s="120"/>
      <c r="E3374" s="7"/>
      <c r="F3374" s="7"/>
      <c r="G3374" s="219"/>
      <c r="H3374" s="7"/>
      <c r="I3374" s="7"/>
      <c r="J3374" s="9"/>
      <c r="K3374" s="843"/>
    </row>
    <row r="3375" spans="1:11" x14ac:dyDescent="0.2">
      <c r="A3375" s="163">
        <v>3360</v>
      </c>
      <c r="B3375" s="7"/>
      <c r="C3375" s="7"/>
      <c r="D3375" s="120"/>
      <c r="E3375" s="7"/>
      <c r="F3375" s="7"/>
      <c r="G3375" s="219"/>
      <c r="H3375" s="7"/>
      <c r="I3375" s="7"/>
      <c r="J3375" s="9"/>
      <c r="K3375" s="843"/>
    </row>
    <row r="3376" spans="1:11" x14ac:dyDescent="0.2">
      <c r="A3376" s="163">
        <v>3361</v>
      </c>
      <c r="B3376" s="7"/>
      <c r="C3376" s="7"/>
      <c r="D3376" s="120"/>
      <c r="E3376" s="7"/>
      <c r="F3376" s="7"/>
      <c r="G3376" s="219"/>
      <c r="H3376" s="7"/>
      <c r="I3376" s="7"/>
      <c r="J3376" s="9"/>
      <c r="K3376" s="843"/>
    </row>
    <row r="3377" spans="1:11" x14ac:dyDescent="0.2">
      <c r="A3377" s="163">
        <v>3362</v>
      </c>
      <c r="B3377" s="7"/>
      <c r="C3377" s="7"/>
      <c r="D3377" s="120"/>
      <c r="E3377" s="7"/>
      <c r="F3377" s="7"/>
      <c r="G3377" s="219"/>
      <c r="H3377" s="7"/>
      <c r="I3377" s="7"/>
      <c r="J3377" s="9"/>
      <c r="K3377" s="843"/>
    </row>
    <row r="3378" spans="1:11" x14ac:dyDescent="0.2">
      <c r="A3378" s="163">
        <v>3363</v>
      </c>
      <c r="B3378" s="7"/>
      <c r="C3378" s="7"/>
      <c r="D3378" s="120"/>
      <c r="E3378" s="7"/>
      <c r="F3378" s="7"/>
      <c r="G3378" s="219"/>
      <c r="H3378" s="7"/>
      <c r="I3378" s="7"/>
      <c r="J3378" s="9"/>
      <c r="K3378" s="843"/>
    </row>
    <row r="3379" spans="1:11" x14ac:dyDescent="0.2">
      <c r="A3379" s="163">
        <v>3364</v>
      </c>
      <c r="B3379" s="7"/>
      <c r="C3379" s="7"/>
      <c r="D3379" s="120"/>
      <c r="E3379" s="7"/>
      <c r="F3379" s="7"/>
      <c r="G3379" s="219"/>
      <c r="H3379" s="7"/>
      <c r="I3379" s="7"/>
      <c r="J3379" s="9"/>
      <c r="K3379" s="843"/>
    </row>
    <row r="3380" spans="1:11" x14ac:dyDescent="0.2">
      <c r="A3380" s="163">
        <v>3365</v>
      </c>
      <c r="B3380" s="7"/>
      <c r="C3380" s="7"/>
      <c r="D3380" s="120"/>
      <c r="E3380" s="7"/>
      <c r="F3380" s="7"/>
      <c r="G3380" s="219"/>
      <c r="H3380" s="7"/>
      <c r="I3380" s="7"/>
      <c r="J3380" s="9"/>
      <c r="K3380" s="843"/>
    </row>
    <row r="3381" spans="1:11" x14ac:dyDescent="0.2">
      <c r="A3381" s="163">
        <v>3366</v>
      </c>
      <c r="B3381" s="7"/>
      <c r="C3381" s="7"/>
      <c r="D3381" s="120"/>
      <c r="E3381" s="7"/>
      <c r="F3381" s="7"/>
      <c r="G3381" s="219"/>
      <c r="H3381" s="7"/>
      <c r="I3381" s="7"/>
      <c r="J3381" s="9"/>
      <c r="K3381" s="843"/>
    </row>
    <row r="3382" spans="1:11" x14ac:dyDescent="0.2">
      <c r="A3382" s="163">
        <v>3367</v>
      </c>
      <c r="B3382" s="7"/>
      <c r="C3382" s="7"/>
      <c r="D3382" s="120"/>
      <c r="E3382" s="7"/>
      <c r="F3382" s="7"/>
      <c r="G3382" s="219"/>
      <c r="H3382" s="7"/>
      <c r="I3382" s="7"/>
      <c r="J3382" s="9"/>
      <c r="K3382" s="843"/>
    </row>
    <row r="3383" spans="1:11" x14ac:dyDescent="0.2">
      <c r="A3383" s="163">
        <v>3368</v>
      </c>
      <c r="B3383" s="7"/>
      <c r="C3383" s="7"/>
      <c r="D3383" s="120"/>
      <c r="E3383" s="7"/>
      <c r="F3383" s="7"/>
      <c r="G3383" s="219"/>
      <c r="H3383" s="7"/>
      <c r="I3383" s="7"/>
      <c r="J3383" s="9"/>
      <c r="K3383" s="843"/>
    </row>
    <row r="3384" spans="1:11" x14ac:dyDescent="0.2">
      <c r="A3384" s="163">
        <v>3369</v>
      </c>
      <c r="B3384" s="7"/>
      <c r="C3384" s="7"/>
      <c r="D3384" s="120"/>
      <c r="E3384" s="7"/>
      <c r="F3384" s="7"/>
      <c r="G3384" s="219"/>
      <c r="H3384" s="7"/>
      <c r="I3384" s="7"/>
      <c r="J3384" s="9"/>
      <c r="K3384" s="843"/>
    </row>
    <row r="3385" spans="1:11" x14ac:dyDescent="0.2">
      <c r="A3385" s="163">
        <v>3370</v>
      </c>
      <c r="B3385" s="7"/>
      <c r="C3385" s="7"/>
      <c r="D3385" s="120"/>
      <c r="E3385" s="7"/>
      <c r="F3385" s="7"/>
      <c r="G3385" s="219"/>
      <c r="H3385" s="7"/>
      <c r="I3385" s="7"/>
      <c r="J3385" s="9"/>
      <c r="K3385" s="843"/>
    </row>
    <row r="3386" spans="1:11" x14ac:dyDescent="0.2">
      <c r="A3386" s="163">
        <v>3371</v>
      </c>
      <c r="B3386" s="7"/>
      <c r="C3386" s="7"/>
      <c r="D3386" s="120"/>
      <c r="E3386" s="7"/>
      <c r="F3386" s="7"/>
      <c r="G3386" s="219"/>
      <c r="H3386" s="7"/>
      <c r="I3386" s="7"/>
      <c r="J3386" s="9"/>
      <c r="K3386" s="843"/>
    </row>
    <row r="3387" spans="1:11" x14ac:dyDescent="0.2">
      <c r="A3387" s="163">
        <v>3372</v>
      </c>
      <c r="B3387" s="7"/>
      <c r="C3387" s="7"/>
      <c r="D3387" s="120"/>
      <c r="E3387" s="7"/>
      <c r="F3387" s="7"/>
      <c r="G3387" s="219"/>
      <c r="H3387" s="7"/>
      <c r="I3387" s="7"/>
      <c r="J3387" s="9"/>
      <c r="K3387" s="843"/>
    </row>
    <row r="3388" spans="1:11" x14ac:dyDescent="0.2">
      <c r="A3388" s="163">
        <v>3373</v>
      </c>
      <c r="B3388" s="7"/>
      <c r="C3388" s="7"/>
      <c r="D3388" s="120"/>
      <c r="E3388" s="7"/>
      <c r="F3388" s="7"/>
      <c r="G3388" s="219"/>
      <c r="H3388" s="7"/>
      <c r="I3388" s="7"/>
      <c r="J3388" s="9"/>
      <c r="K3388" s="843"/>
    </row>
    <row r="3389" spans="1:11" x14ac:dyDescent="0.2">
      <c r="A3389" s="163">
        <v>3374</v>
      </c>
      <c r="B3389" s="7"/>
      <c r="C3389" s="7"/>
      <c r="D3389" s="120"/>
      <c r="E3389" s="7"/>
      <c r="F3389" s="7"/>
      <c r="G3389" s="219"/>
      <c r="H3389" s="7"/>
      <c r="I3389" s="7"/>
      <c r="J3389" s="9"/>
      <c r="K3389" s="843"/>
    </row>
    <row r="3390" spans="1:11" x14ac:dyDescent="0.2">
      <c r="A3390" s="163">
        <v>3375</v>
      </c>
      <c r="B3390" s="7"/>
      <c r="C3390" s="7"/>
      <c r="D3390" s="120"/>
      <c r="E3390" s="7"/>
      <c r="F3390" s="7"/>
      <c r="G3390" s="219"/>
      <c r="H3390" s="7"/>
      <c r="I3390" s="7"/>
      <c r="J3390" s="9"/>
      <c r="K3390" s="843"/>
    </row>
    <row r="3391" spans="1:11" x14ac:dyDescent="0.2">
      <c r="A3391" s="163">
        <v>3376</v>
      </c>
      <c r="B3391" s="7"/>
      <c r="C3391" s="7"/>
      <c r="D3391" s="120"/>
      <c r="E3391" s="7"/>
      <c r="F3391" s="7"/>
      <c r="G3391" s="219"/>
      <c r="H3391" s="7"/>
      <c r="I3391" s="7"/>
      <c r="J3391" s="9"/>
      <c r="K3391" s="843"/>
    </row>
    <row r="3392" spans="1:11" x14ac:dyDescent="0.2">
      <c r="A3392" s="163">
        <v>3377</v>
      </c>
      <c r="B3392" s="7"/>
      <c r="C3392" s="7"/>
      <c r="D3392" s="120"/>
      <c r="E3392" s="7"/>
      <c r="F3392" s="7"/>
      <c r="G3392" s="219"/>
      <c r="H3392" s="7"/>
      <c r="I3392" s="7"/>
      <c r="J3392" s="9"/>
      <c r="K3392" s="843"/>
    </row>
    <row r="3393" spans="1:11" x14ac:dyDescent="0.2">
      <c r="A3393" s="163">
        <v>3378</v>
      </c>
      <c r="B3393" s="7"/>
      <c r="C3393" s="7"/>
      <c r="D3393" s="120"/>
      <c r="E3393" s="7"/>
      <c r="F3393" s="7"/>
      <c r="G3393" s="219"/>
      <c r="H3393" s="7"/>
      <c r="I3393" s="7"/>
      <c r="J3393" s="9"/>
      <c r="K3393" s="843"/>
    </row>
    <row r="3394" spans="1:11" x14ac:dyDescent="0.2">
      <c r="A3394" s="163">
        <v>3379</v>
      </c>
      <c r="B3394" s="7"/>
      <c r="C3394" s="7"/>
      <c r="D3394" s="120"/>
      <c r="E3394" s="7"/>
      <c r="F3394" s="7"/>
      <c r="G3394" s="219"/>
      <c r="H3394" s="7"/>
      <c r="I3394" s="7"/>
      <c r="J3394" s="9"/>
      <c r="K3394" s="843"/>
    </row>
    <row r="3395" spans="1:11" x14ac:dyDescent="0.2">
      <c r="A3395" s="163">
        <v>3380</v>
      </c>
      <c r="B3395" s="7"/>
      <c r="C3395" s="7"/>
      <c r="D3395" s="120"/>
      <c r="E3395" s="7"/>
      <c r="F3395" s="7"/>
      <c r="G3395" s="219"/>
      <c r="H3395" s="7"/>
      <c r="I3395" s="7"/>
      <c r="J3395" s="9"/>
      <c r="K3395" s="843"/>
    </row>
    <row r="3396" spans="1:11" x14ac:dyDescent="0.2">
      <c r="A3396" s="163">
        <v>3381</v>
      </c>
      <c r="B3396" s="7"/>
      <c r="C3396" s="7"/>
      <c r="D3396" s="120"/>
      <c r="E3396" s="7"/>
      <c r="F3396" s="7"/>
      <c r="G3396" s="219"/>
      <c r="H3396" s="7"/>
      <c r="I3396" s="7"/>
      <c r="J3396" s="9"/>
      <c r="K3396" s="843"/>
    </row>
    <row r="3397" spans="1:11" x14ac:dyDescent="0.2">
      <c r="A3397" s="163">
        <v>3382</v>
      </c>
      <c r="B3397" s="7"/>
      <c r="C3397" s="7"/>
      <c r="D3397" s="120"/>
      <c r="E3397" s="7"/>
      <c r="F3397" s="7"/>
      <c r="G3397" s="219"/>
      <c r="H3397" s="7"/>
      <c r="I3397" s="7"/>
      <c r="J3397" s="9"/>
      <c r="K3397" s="843"/>
    </row>
    <row r="3398" spans="1:11" x14ac:dyDescent="0.2">
      <c r="A3398" s="163">
        <v>3383</v>
      </c>
      <c r="B3398" s="7"/>
      <c r="C3398" s="7"/>
      <c r="D3398" s="120"/>
      <c r="E3398" s="7"/>
      <c r="F3398" s="7"/>
      <c r="G3398" s="219"/>
      <c r="H3398" s="7"/>
      <c r="I3398" s="7"/>
      <c r="J3398" s="9"/>
      <c r="K3398" s="843"/>
    </row>
    <row r="3399" spans="1:11" x14ac:dyDescent="0.2">
      <c r="A3399" s="163">
        <v>3384</v>
      </c>
      <c r="B3399" s="7"/>
      <c r="C3399" s="7"/>
      <c r="D3399" s="120"/>
      <c r="E3399" s="7"/>
      <c r="F3399" s="7"/>
      <c r="G3399" s="219"/>
      <c r="H3399" s="7"/>
      <c r="I3399" s="7"/>
      <c r="J3399" s="9"/>
      <c r="K3399" s="843"/>
    </row>
    <row r="3400" spans="1:11" x14ac:dyDescent="0.2">
      <c r="A3400" s="163">
        <v>3385</v>
      </c>
      <c r="B3400" s="7"/>
      <c r="C3400" s="7"/>
      <c r="D3400" s="120"/>
      <c r="E3400" s="7"/>
      <c r="F3400" s="7"/>
      <c r="G3400" s="219"/>
      <c r="H3400" s="7"/>
      <c r="I3400" s="7"/>
      <c r="J3400" s="9"/>
      <c r="K3400" s="843"/>
    </row>
    <row r="3401" spans="1:11" x14ac:dyDescent="0.2">
      <c r="A3401" s="163">
        <v>3386</v>
      </c>
      <c r="B3401" s="7"/>
      <c r="C3401" s="7"/>
      <c r="D3401" s="120"/>
      <c r="E3401" s="7"/>
      <c r="F3401" s="7"/>
      <c r="G3401" s="219"/>
      <c r="H3401" s="7"/>
      <c r="I3401" s="7"/>
      <c r="J3401" s="9"/>
      <c r="K3401" s="843"/>
    </row>
    <row r="3402" spans="1:11" x14ac:dyDescent="0.2">
      <c r="A3402" s="163">
        <v>3387</v>
      </c>
      <c r="B3402" s="7"/>
      <c r="C3402" s="7"/>
      <c r="D3402" s="120"/>
      <c r="E3402" s="7"/>
      <c r="F3402" s="7"/>
      <c r="G3402" s="219"/>
      <c r="H3402" s="7"/>
      <c r="I3402" s="7"/>
      <c r="J3402" s="9"/>
      <c r="K3402" s="843"/>
    </row>
    <row r="3403" spans="1:11" x14ac:dyDescent="0.2">
      <c r="A3403" s="163">
        <v>3388</v>
      </c>
      <c r="B3403" s="7"/>
      <c r="C3403" s="7"/>
      <c r="D3403" s="120"/>
      <c r="E3403" s="7"/>
      <c r="F3403" s="7"/>
      <c r="G3403" s="219"/>
      <c r="H3403" s="7"/>
      <c r="I3403" s="7"/>
      <c r="J3403" s="9"/>
      <c r="K3403" s="843"/>
    </row>
    <row r="3404" spans="1:11" x14ac:dyDescent="0.2">
      <c r="A3404" s="163">
        <v>3389</v>
      </c>
      <c r="B3404" s="7"/>
      <c r="C3404" s="7"/>
      <c r="D3404" s="120"/>
      <c r="E3404" s="7"/>
      <c r="F3404" s="7"/>
      <c r="G3404" s="219"/>
      <c r="H3404" s="7"/>
      <c r="I3404" s="7"/>
      <c r="J3404" s="9"/>
      <c r="K3404" s="843"/>
    </row>
    <row r="3405" spans="1:11" x14ac:dyDescent="0.2">
      <c r="A3405" s="163">
        <v>3390</v>
      </c>
      <c r="B3405" s="7"/>
      <c r="C3405" s="7"/>
      <c r="D3405" s="120"/>
      <c r="E3405" s="7"/>
      <c r="F3405" s="7"/>
      <c r="G3405" s="219"/>
      <c r="H3405" s="7"/>
      <c r="I3405" s="7"/>
      <c r="J3405" s="9"/>
      <c r="K3405" s="843"/>
    </row>
    <row r="3406" spans="1:11" x14ac:dyDescent="0.2">
      <c r="A3406" s="163">
        <v>3391</v>
      </c>
      <c r="B3406" s="7"/>
      <c r="C3406" s="7"/>
      <c r="D3406" s="120"/>
      <c r="E3406" s="7"/>
      <c r="F3406" s="7"/>
      <c r="G3406" s="219"/>
      <c r="H3406" s="7"/>
      <c r="I3406" s="7"/>
      <c r="J3406" s="9"/>
      <c r="K3406" s="843"/>
    </row>
    <row r="3407" spans="1:11" x14ac:dyDescent="0.2">
      <c r="A3407" s="163">
        <v>3392</v>
      </c>
      <c r="B3407" s="7"/>
      <c r="C3407" s="7"/>
      <c r="D3407" s="120"/>
      <c r="E3407" s="7"/>
      <c r="F3407" s="7"/>
      <c r="G3407" s="219"/>
      <c r="H3407" s="7"/>
      <c r="I3407" s="7"/>
      <c r="J3407" s="9"/>
      <c r="K3407" s="843"/>
    </row>
    <row r="3408" spans="1:11" x14ac:dyDescent="0.2">
      <c r="A3408" s="163">
        <v>3393</v>
      </c>
      <c r="B3408" s="7"/>
      <c r="C3408" s="7"/>
      <c r="D3408" s="120"/>
      <c r="E3408" s="7"/>
      <c r="F3408" s="7"/>
      <c r="G3408" s="219"/>
      <c r="H3408" s="7"/>
      <c r="I3408" s="7"/>
      <c r="J3408" s="9"/>
      <c r="K3408" s="843"/>
    </row>
    <row r="3409" spans="1:11" x14ac:dyDescent="0.2">
      <c r="A3409" s="163">
        <v>3394</v>
      </c>
      <c r="B3409" s="7"/>
      <c r="C3409" s="7"/>
      <c r="D3409" s="120"/>
      <c r="E3409" s="7"/>
      <c r="F3409" s="7"/>
      <c r="G3409" s="219"/>
      <c r="H3409" s="7"/>
      <c r="I3409" s="7"/>
      <c r="J3409" s="9"/>
      <c r="K3409" s="843"/>
    </row>
    <row r="3410" spans="1:11" x14ac:dyDescent="0.2">
      <c r="A3410" s="163">
        <v>3395</v>
      </c>
      <c r="B3410" s="7"/>
      <c r="C3410" s="7"/>
      <c r="D3410" s="120"/>
      <c r="E3410" s="7"/>
      <c r="F3410" s="7"/>
      <c r="G3410" s="219"/>
      <c r="H3410" s="7"/>
      <c r="I3410" s="7"/>
      <c r="J3410" s="9"/>
      <c r="K3410" s="843"/>
    </row>
    <row r="3411" spans="1:11" x14ac:dyDescent="0.2">
      <c r="A3411" s="163">
        <v>3396</v>
      </c>
      <c r="B3411" s="7"/>
      <c r="C3411" s="7"/>
      <c r="D3411" s="120"/>
      <c r="E3411" s="7"/>
      <c r="F3411" s="7"/>
      <c r="G3411" s="219"/>
      <c r="H3411" s="7"/>
      <c r="I3411" s="7"/>
      <c r="J3411" s="9"/>
      <c r="K3411" s="843"/>
    </row>
    <row r="3412" spans="1:11" x14ac:dyDescent="0.2">
      <c r="A3412" s="163">
        <v>3397</v>
      </c>
      <c r="B3412" s="7"/>
      <c r="C3412" s="7"/>
      <c r="D3412" s="120"/>
      <c r="E3412" s="7"/>
      <c r="F3412" s="7"/>
      <c r="G3412" s="219"/>
      <c r="H3412" s="7"/>
      <c r="I3412" s="7"/>
      <c r="J3412" s="9"/>
      <c r="K3412" s="843"/>
    </row>
    <row r="3413" spans="1:11" x14ac:dyDescent="0.2">
      <c r="A3413" s="163">
        <v>3398</v>
      </c>
      <c r="B3413" s="7"/>
      <c r="C3413" s="7"/>
      <c r="D3413" s="120"/>
      <c r="E3413" s="7"/>
      <c r="F3413" s="7"/>
      <c r="G3413" s="219"/>
      <c r="H3413" s="7"/>
      <c r="I3413" s="7"/>
      <c r="J3413" s="9"/>
      <c r="K3413" s="843"/>
    </row>
    <row r="3414" spans="1:11" x14ac:dyDescent="0.2">
      <c r="A3414" s="163">
        <v>3399</v>
      </c>
      <c r="B3414" s="7"/>
      <c r="C3414" s="7"/>
      <c r="D3414" s="120"/>
      <c r="E3414" s="7"/>
      <c r="F3414" s="7"/>
      <c r="G3414" s="219"/>
      <c r="H3414" s="7"/>
      <c r="I3414" s="7"/>
      <c r="J3414" s="9"/>
      <c r="K3414" s="843"/>
    </row>
    <row r="3415" spans="1:11" x14ac:dyDescent="0.2">
      <c r="A3415" s="163">
        <v>3400</v>
      </c>
      <c r="B3415" s="7"/>
      <c r="C3415" s="7"/>
      <c r="D3415" s="120"/>
      <c r="E3415" s="7"/>
      <c r="F3415" s="7"/>
      <c r="G3415" s="219"/>
      <c r="H3415" s="7"/>
      <c r="I3415" s="7"/>
      <c r="J3415" s="9"/>
      <c r="K3415" s="843"/>
    </row>
    <row r="3416" spans="1:11" x14ac:dyDescent="0.2">
      <c r="A3416" s="163">
        <v>3401</v>
      </c>
      <c r="B3416" s="7"/>
      <c r="C3416" s="7"/>
      <c r="D3416" s="120"/>
      <c r="E3416" s="7"/>
      <c r="F3416" s="7"/>
      <c r="G3416" s="219"/>
      <c r="H3416" s="7"/>
      <c r="I3416" s="7"/>
      <c r="J3416" s="9"/>
      <c r="K3416" s="843"/>
    </row>
    <row r="3417" spans="1:11" x14ac:dyDescent="0.2">
      <c r="A3417" s="163">
        <v>3402</v>
      </c>
      <c r="B3417" s="7"/>
      <c r="C3417" s="7"/>
      <c r="D3417" s="120"/>
      <c r="E3417" s="7"/>
      <c r="F3417" s="7"/>
      <c r="G3417" s="219"/>
      <c r="H3417" s="7"/>
      <c r="I3417" s="7"/>
      <c r="J3417" s="9"/>
      <c r="K3417" s="843"/>
    </row>
    <row r="3418" spans="1:11" x14ac:dyDescent="0.2">
      <c r="A3418" s="163">
        <v>3403</v>
      </c>
      <c r="B3418" s="7"/>
      <c r="C3418" s="7"/>
      <c r="D3418" s="120"/>
      <c r="E3418" s="7"/>
      <c r="F3418" s="7"/>
      <c r="G3418" s="219"/>
      <c r="H3418" s="7"/>
      <c r="I3418" s="7"/>
      <c r="J3418" s="9"/>
      <c r="K3418" s="843"/>
    </row>
    <row r="3419" spans="1:11" x14ac:dyDescent="0.2">
      <c r="A3419" s="163">
        <v>3404</v>
      </c>
      <c r="B3419" s="7"/>
      <c r="C3419" s="7"/>
      <c r="D3419" s="120"/>
      <c r="E3419" s="7"/>
      <c r="F3419" s="7"/>
      <c r="G3419" s="219"/>
      <c r="H3419" s="7"/>
      <c r="I3419" s="7"/>
      <c r="J3419" s="9"/>
      <c r="K3419" s="843"/>
    </row>
    <row r="3420" spans="1:11" x14ac:dyDescent="0.2">
      <c r="A3420" s="163">
        <v>3405</v>
      </c>
      <c r="B3420" s="7"/>
      <c r="C3420" s="7"/>
      <c r="D3420" s="120"/>
      <c r="E3420" s="7"/>
      <c r="F3420" s="7"/>
      <c r="G3420" s="219"/>
      <c r="H3420" s="7"/>
      <c r="I3420" s="7"/>
      <c r="J3420" s="9"/>
      <c r="K3420" s="843"/>
    </row>
    <row r="3421" spans="1:11" x14ac:dyDescent="0.2">
      <c r="A3421" s="163">
        <v>3406</v>
      </c>
      <c r="B3421" s="7"/>
      <c r="C3421" s="7"/>
      <c r="D3421" s="120"/>
      <c r="E3421" s="7"/>
      <c r="F3421" s="7"/>
      <c r="G3421" s="219"/>
      <c r="H3421" s="7"/>
      <c r="I3421" s="7"/>
      <c r="J3421" s="9"/>
      <c r="K3421" s="843"/>
    </row>
    <row r="3422" spans="1:11" x14ac:dyDescent="0.2">
      <c r="A3422" s="163">
        <v>3407</v>
      </c>
      <c r="B3422" s="7"/>
      <c r="C3422" s="7"/>
      <c r="D3422" s="120"/>
      <c r="E3422" s="7"/>
      <c r="F3422" s="7"/>
      <c r="G3422" s="219"/>
      <c r="H3422" s="7"/>
      <c r="I3422" s="7"/>
      <c r="J3422" s="9"/>
      <c r="K3422" s="843"/>
    </row>
    <row r="3423" spans="1:11" x14ac:dyDescent="0.2">
      <c r="A3423" s="163">
        <v>3408</v>
      </c>
      <c r="B3423" s="7"/>
      <c r="C3423" s="7"/>
      <c r="D3423" s="120"/>
      <c r="E3423" s="7"/>
      <c r="F3423" s="7"/>
      <c r="G3423" s="219"/>
      <c r="H3423" s="7"/>
      <c r="I3423" s="7"/>
      <c r="J3423" s="9"/>
      <c r="K3423" s="843"/>
    </row>
    <row r="3424" spans="1:11" x14ac:dyDescent="0.2">
      <c r="A3424" s="163">
        <v>3409</v>
      </c>
      <c r="B3424" s="7"/>
      <c r="C3424" s="7"/>
      <c r="D3424" s="120"/>
      <c r="E3424" s="7"/>
      <c r="F3424" s="7"/>
      <c r="G3424" s="219"/>
      <c r="H3424" s="7"/>
      <c r="I3424" s="7"/>
      <c r="J3424" s="9"/>
      <c r="K3424" s="843"/>
    </row>
    <row r="3425" spans="1:11" x14ac:dyDescent="0.2">
      <c r="A3425" s="163">
        <v>3410</v>
      </c>
      <c r="B3425" s="7"/>
      <c r="C3425" s="7"/>
      <c r="D3425" s="120"/>
      <c r="E3425" s="7"/>
      <c r="F3425" s="7"/>
      <c r="G3425" s="219"/>
      <c r="H3425" s="7"/>
      <c r="I3425" s="7"/>
      <c r="J3425" s="9"/>
      <c r="K3425" s="843"/>
    </row>
    <row r="3426" spans="1:11" x14ac:dyDescent="0.2">
      <c r="A3426" s="163">
        <v>3411</v>
      </c>
      <c r="B3426" s="7"/>
      <c r="C3426" s="7"/>
      <c r="D3426" s="120"/>
      <c r="E3426" s="7"/>
      <c r="F3426" s="7"/>
      <c r="G3426" s="219"/>
      <c r="H3426" s="7"/>
      <c r="I3426" s="7"/>
      <c r="J3426" s="9"/>
      <c r="K3426" s="843"/>
    </row>
    <row r="3427" spans="1:11" x14ac:dyDescent="0.2">
      <c r="A3427" s="163">
        <v>3412</v>
      </c>
      <c r="B3427" s="7"/>
      <c r="C3427" s="7"/>
      <c r="D3427" s="120"/>
      <c r="E3427" s="7"/>
      <c r="F3427" s="7"/>
      <c r="G3427" s="219"/>
      <c r="H3427" s="7"/>
      <c r="I3427" s="7"/>
      <c r="J3427" s="9"/>
      <c r="K3427" s="843"/>
    </row>
    <row r="3428" spans="1:11" x14ac:dyDescent="0.2">
      <c r="A3428" s="163">
        <v>3413</v>
      </c>
      <c r="B3428" s="7"/>
      <c r="C3428" s="7"/>
      <c r="D3428" s="120"/>
      <c r="E3428" s="7"/>
      <c r="F3428" s="7"/>
      <c r="G3428" s="219"/>
      <c r="H3428" s="7"/>
      <c r="I3428" s="7"/>
      <c r="J3428" s="9"/>
      <c r="K3428" s="843"/>
    </row>
    <row r="3429" spans="1:11" x14ac:dyDescent="0.2">
      <c r="A3429" s="163">
        <v>3414</v>
      </c>
      <c r="B3429" s="7"/>
      <c r="C3429" s="7"/>
      <c r="D3429" s="120"/>
      <c r="E3429" s="7"/>
      <c r="F3429" s="7"/>
      <c r="G3429" s="219"/>
      <c r="H3429" s="7"/>
      <c r="I3429" s="7"/>
      <c r="J3429" s="9"/>
      <c r="K3429" s="843"/>
    </row>
    <row r="3430" spans="1:11" x14ac:dyDescent="0.2">
      <c r="A3430" s="163">
        <v>3415</v>
      </c>
      <c r="B3430" s="7"/>
      <c r="C3430" s="7"/>
      <c r="D3430" s="120"/>
      <c r="E3430" s="7"/>
      <c r="F3430" s="7"/>
      <c r="G3430" s="219"/>
      <c r="H3430" s="7"/>
      <c r="I3430" s="7"/>
      <c r="J3430" s="9"/>
      <c r="K3430" s="843"/>
    </row>
    <row r="3431" spans="1:11" x14ac:dyDescent="0.2">
      <c r="A3431" s="163">
        <v>3416</v>
      </c>
      <c r="B3431" s="7"/>
      <c r="C3431" s="7"/>
      <c r="D3431" s="120"/>
      <c r="E3431" s="7"/>
      <c r="F3431" s="7"/>
      <c r="G3431" s="219"/>
      <c r="H3431" s="7"/>
      <c r="I3431" s="7"/>
      <c r="J3431" s="9"/>
      <c r="K3431" s="843"/>
    </row>
    <row r="3432" spans="1:11" x14ac:dyDescent="0.2">
      <c r="A3432" s="163">
        <v>3417</v>
      </c>
      <c r="B3432" s="7"/>
      <c r="C3432" s="7"/>
      <c r="D3432" s="120"/>
      <c r="E3432" s="7"/>
      <c r="F3432" s="7"/>
      <c r="G3432" s="219"/>
      <c r="H3432" s="7"/>
      <c r="I3432" s="7"/>
      <c r="J3432" s="9"/>
      <c r="K3432" s="843"/>
    </row>
    <row r="3433" spans="1:11" x14ac:dyDescent="0.2">
      <c r="A3433" s="163">
        <v>3418</v>
      </c>
      <c r="B3433" s="7"/>
      <c r="C3433" s="7"/>
      <c r="D3433" s="120"/>
      <c r="E3433" s="7"/>
      <c r="F3433" s="7"/>
      <c r="G3433" s="219"/>
      <c r="H3433" s="7"/>
      <c r="I3433" s="7"/>
      <c r="J3433" s="9"/>
      <c r="K3433" s="843"/>
    </row>
    <row r="3434" spans="1:11" x14ac:dyDescent="0.2">
      <c r="A3434" s="163">
        <v>3419</v>
      </c>
      <c r="B3434" s="7"/>
      <c r="C3434" s="7"/>
      <c r="D3434" s="120"/>
      <c r="E3434" s="7"/>
      <c r="F3434" s="7"/>
      <c r="G3434" s="219"/>
      <c r="H3434" s="7"/>
      <c r="I3434" s="7"/>
      <c r="J3434" s="9"/>
      <c r="K3434" s="843"/>
    </row>
    <row r="3435" spans="1:11" x14ac:dyDescent="0.2">
      <c r="A3435" s="163">
        <v>3420</v>
      </c>
      <c r="B3435" s="7"/>
      <c r="C3435" s="7"/>
      <c r="D3435" s="120"/>
      <c r="E3435" s="7"/>
      <c r="F3435" s="7"/>
      <c r="G3435" s="219"/>
      <c r="H3435" s="7"/>
      <c r="I3435" s="7"/>
      <c r="J3435" s="9"/>
      <c r="K3435" s="843"/>
    </row>
    <row r="3436" spans="1:11" x14ac:dyDescent="0.2">
      <c r="A3436" s="163">
        <v>3421</v>
      </c>
      <c r="B3436" s="7"/>
      <c r="C3436" s="7"/>
      <c r="D3436" s="120"/>
      <c r="E3436" s="7"/>
      <c r="F3436" s="7"/>
      <c r="G3436" s="219"/>
      <c r="H3436" s="7"/>
      <c r="I3436" s="7"/>
      <c r="J3436" s="9"/>
      <c r="K3436" s="843"/>
    </row>
    <row r="3437" spans="1:11" x14ac:dyDescent="0.2">
      <c r="A3437" s="163">
        <v>3422</v>
      </c>
      <c r="B3437" s="7"/>
      <c r="C3437" s="7"/>
      <c r="D3437" s="120"/>
      <c r="E3437" s="7"/>
      <c r="F3437" s="7"/>
      <c r="G3437" s="219"/>
      <c r="H3437" s="7"/>
      <c r="I3437" s="7"/>
      <c r="J3437" s="9"/>
      <c r="K3437" s="843"/>
    </row>
    <row r="3438" spans="1:11" x14ac:dyDescent="0.2">
      <c r="A3438" s="163">
        <v>3423</v>
      </c>
      <c r="B3438" s="7"/>
      <c r="C3438" s="7"/>
      <c r="D3438" s="120"/>
      <c r="E3438" s="7"/>
      <c r="F3438" s="7"/>
      <c r="G3438" s="219"/>
      <c r="H3438" s="7"/>
      <c r="I3438" s="7"/>
      <c r="J3438" s="9"/>
      <c r="K3438" s="843"/>
    </row>
    <row r="3439" spans="1:11" x14ac:dyDescent="0.2">
      <c r="A3439" s="163">
        <v>3424</v>
      </c>
      <c r="B3439" s="7"/>
      <c r="C3439" s="7"/>
      <c r="D3439" s="120"/>
      <c r="E3439" s="7"/>
      <c r="F3439" s="7"/>
      <c r="G3439" s="219"/>
      <c r="H3439" s="7"/>
      <c r="I3439" s="7"/>
      <c r="J3439" s="9"/>
      <c r="K3439" s="843"/>
    </row>
    <row r="3440" spans="1:11" x14ac:dyDescent="0.2">
      <c r="A3440" s="163">
        <v>3425</v>
      </c>
      <c r="B3440" s="7"/>
      <c r="C3440" s="7"/>
      <c r="D3440" s="120"/>
      <c r="E3440" s="7"/>
      <c r="F3440" s="7"/>
      <c r="G3440" s="219"/>
      <c r="H3440" s="7"/>
      <c r="I3440" s="7"/>
      <c r="J3440" s="9"/>
      <c r="K3440" s="843"/>
    </row>
    <row r="3441" spans="1:11" x14ac:dyDescent="0.2">
      <c r="A3441" s="163">
        <v>3426</v>
      </c>
      <c r="B3441" s="7"/>
      <c r="C3441" s="7"/>
      <c r="D3441" s="120"/>
      <c r="E3441" s="7"/>
      <c r="F3441" s="7"/>
      <c r="G3441" s="219"/>
      <c r="H3441" s="7"/>
      <c r="I3441" s="7"/>
      <c r="J3441" s="9"/>
      <c r="K3441" s="843"/>
    </row>
    <row r="3442" spans="1:11" x14ac:dyDescent="0.2">
      <c r="A3442" s="163">
        <v>3427</v>
      </c>
      <c r="B3442" s="7"/>
      <c r="C3442" s="7"/>
      <c r="D3442" s="120"/>
      <c r="E3442" s="7"/>
      <c r="F3442" s="7"/>
      <c r="G3442" s="219"/>
      <c r="H3442" s="7"/>
      <c r="I3442" s="7"/>
      <c r="J3442" s="9"/>
      <c r="K3442" s="843"/>
    </row>
    <row r="3443" spans="1:11" x14ac:dyDescent="0.2">
      <c r="A3443" s="163">
        <v>3428</v>
      </c>
      <c r="B3443" s="7"/>
      <c r="C3443" s="7"/>
      <c r="D3443" s="120"/>
      <c r="E3443" s="7"/>
      <c r="F3443" s="7"/>
      <c r="G3443" s="219"/>
      <c r="H3443" s="7"/>
      <c r="I3443" s="7"/>
      <c r="J3443" s="9"/>
      <c r="K3443" s="843"/>
    </row>
    <row r="3444" spans="1:11" x14ac:dyDescent="0.2">
      <c r="A3444" s="163">
        <v>3429</v>
      </c>
      <c r="B3444" s="7"/>
      <c r="C3444" s="7"/>
      <c r="D3444" s="120"/>
      <c r="E3444" s="7"/>
      <c r="F3444" s="7"/>
      <c r="G3444" s="219"/>
      <c r="H3444" s="7"/>
      <c r="I3444" s="7"/>
      <c r="J3444" s="9"/>
      <c r="K3444" s="843"/>
    </row>
    <row r="3445" spans="1:11" x14ac:dyDescent="0.2">
      <c r="A3445" s="163">
        <v>3430</v>
      </c>
      <c r="B3445" s="7"/>
      <c r="C3445" s="7"/>
      <c r="D3445" s="120"/>
      <c r="E3445" s="7"/>
      <c r="F3445" s="7"/>
      <c r="G3445" s="219"/>
      <c r="H3445" s="7"/>
      <c r="I3445" s="7"/>
      <c r="J3445" s="9"/>
      <c r="K3445" s="843"/>
    </row>
    <row r="3446" spans="1:11" x14ac:dyDescent="0.2">
      <c r="A3446" s="163">
        <v>3431</v>
      </c>
      <c r="B3446" s="7"/>
      <c r="C3446" s="7"/>
      <c r="D3446" s="120"/>
      <c r="E3446" s="7"/>
      <c r="F3446" s="7"/>
      <c r="G3446" s="219"/>
      <c r="H3446" s="7"/>
      <c r="I3446" s="7"/>
      <c r="J3446" s="9"/>
      <c r="K3446" s="843"/>
    </row>
    <row r="3447" spans="1:11" x14ac:dyDescent="0.2">
      <c r="A3447" s="163">
        <v>3432</v>
      </c>
      <c r="B3447" s="7"/>
      <c r="C3447" s="7"/>
      <c r="D3447" s="120"/>
      <c r="E3447" s="7"/>
      <c r="F3447" s="7"/>
      <c r="G3447" s="219"/>
      <c r="H3447" s="7"/>
      <c r="I3447" s="7"/>
      <c r="J3447" s="9"/>
      <c r="K3447" s="843"/>
    </row>
    <row r="3448" spans="1:11" x14ac:dyDescent="0.2">
      <c r="A3448" s="163">
        <v>3433</v>
      </c>
      <c r="B3448" s="7"/>
      <c r="C3448" s="7"/>
      <c r="D3448" s="120"/>
      <c r="E3448" s="7"/>
      <c r="F3448" s="7"/>
      <c r="G3448" s="219"/>
      <c r="H3448" s="7"/>
      <c r="I3448" s="7"/>
      <c r="J3448" s="9"/>
      <c r="K3448" s="843"/>
    </row>
    <row r="3449" spans="1:11" x14ac:dyDescent="0.2">
      <c r="A3449" s="163">
        <v>3434</v>
      </c>
      <c r="B3449" s="7"/>
      <c r="C3449" s="7"/>
      <c r="D3449" s="120"/>
      <c r="E3449" s="7"/>
      <c r="F3449" s="7"/>
      <c r="G3449" s="219"/>
      <c r="H3449" s="7"/>
      <c r="I3449" s="7"/>
      <c r="J3449" s="9"/>
      <c r="K3449" s="843"/>
    </row>
    <row r="3450" spans="1:11" x14ac:dyDescent="0.2">
      <c r="A3450" s="163">
        <v>3435</v>
      </c>
      <c r="B3450" s="7"/>
      <c r="C3450" s="7"/>
      <c r="D3450" s="120"/>
      <c r="E3450" s="7"/>
      <c r="F3450" s="7"/>
      <c r="G3450" s="219"/>
      <c r="H3450" s="7"/>
      <c r="I3450" s="7"/>
      <c r="J3450" s="9"/>
      <c r="K3450" s="843"/>
    </row>
    <row r="3451" spans="1:11" x14ac:dyDescent="0.2">
      <c r="A3451" s="163">
        <v>3436</v>
      </c>
      <c r="B3451" s="7"/>
      <c r="C3451" s="7"/>
      <c r="D3451" s="120"/>
      <c r="E3451" s="7"/>
      <c r="F3451" s="7"/>
      <c r="G3451" s="219"/>
      <c r="H3451" s="7"/>
      <c r="I3451" s="7"/>
      <c r="J3451" s="9"/>
      <c r="K3451" s="843"/>
    </row>
    <row r="3452" spans="1:11" x14ac:dyDescent="0.2">
      <c r="A3452" s="163">
        <v>3437</v>
      </c>
      <c r="B3452" s="7"/>
      <c r="C3452" s="7"/>
      <c r="D3452" s="120"/>
      <c r="E3452" s="7"/>
      <c r="F3452" s="7"/>
      <c r="G3452" s="219"/>
      <c r="H3452" s="7"/>
      <c r="I3452" s="7"/>
      <c r="J3452" s="9"/>
      <c r="K3452" s="843"/>
    </row>
    <row r="3453" spans="1:11" x14ac:dyDescent="0.2">
      <c r="A3453" s="163">
        <v>3438</v>
      </c>
      <c r="B3453" s="7"/>
      <c r="C3453" s="7"/>
      <c r="D3453" s="120"/>
      <c r="E3453" s="7"/>
      <c r="F3453" s="7"/>
      <c r="G3453" s="219"/>
      <c r="H3453" s="7"/>
      <c r="I3453" s="7"/>
      <c r="J3453" s="9"/>
      <c r="K3453" s="843"/>
    </row>
    <row r="3454" spans="1:11" x14ac:dyDescent="0.2">
      <c r="A3454" s="163">
        <v>3439</v>
      </c>
      <c r="B3454" s="7"/>
      <c r="C3454" s="7"/>
      <c r="D3454" s="120"/>
      <c r="E3454" s="7"/>
      <c r="F3454" s="7"/>
      <c r="G3454" s="219"/>
      <c r="H3454" s="7"/>
      <c r="I3454" s="7"/>
      <c r="J3454" s="9"/>
      <c r="K3454" s="843"/>
    </row>
    <row r="3455" spans="1:11" x14ac:dyDescent="0.2">
      <c r="A3455" s="163">
        <v>3440</v>
      </c>
      <c r="B3455" s="7"/>
      <c r="C3455" s="7"/>
      <c r="D3455" s="120"/>
      <c r="E3455" s="7"/>
      <c r="F3455" s="7"/>
      <c r="G3455" s="219"/>
      <c r="H3455" s="7"/>
      <c r="I3455" s="7"/>
      <c r="J3455" s="9"/>
      <c r="K3455" s="843"/>
    </row>
    <row r="3456" spans="1:11" x14ac:dyDescent="0.2">
      <c r="A3456" s="163">
        <v>3441</v>
      </c>
      <c r="B3456" s="7"/>
      <c r="C3456" s="7"/>
      <c r="D3456" s="120"/>
      <c r="E3456" s="7"/>
      <c r="F3456" s="7"/>
      <c r="G3456" s="219"/>
      <c r="H3456" s="7"/>
      <c r="I3456" s="7"/>
      <c r="J3456" s="9"/>
      <c r="K3456" s="843"/>
    </row>
    <row r="3457" spans="1:11" x14ac:dyDescent="0.2">
      <c r="A3457" s="163">
        <v>3442</v>
      </c>
      <c r="B3457" s="7"/>
      <c r="C3457" s="7"/>
      <c r="D3457" s="120"/>
      <c r="E3457" s="7"/>
      <c r="F3457" s="7"/>
      <c r="G3457" s="219"/>
      <c r="H3457" s="7"/>
      <c r="I3457" s="7"/>
      <c r="J3457" s="9"/>
      <c r="K3457" s="843"/>
    </row>
    <row r="3458" spans="1:11" x14ac:dyDescent="0.2">
      <c r="A3458" s="163">
        <v>3443</v>
      </c>
      <c r="B3458" s="7"/>
      <c r="C3458" s="7"/>
      <c r="D3458" s="120"/>
      <c r="E3458" s="7"/>
      <c r="F3458" s="7"/>
      <c r="G3458" s="219"/>
      <c r="H3458" s="7"/>
      <c r="I3458" s="7"/>
      <c r="J3458" s="9"/>
      <c r="K3458" s="843"/>
    </row>
    <row r="3459" spans="1:11" x14ac:dyDescent="0.2">
      <c r="A3459" s="163">
        <v>3444</v>
      </c>
      <c r="B3459" s="7"/>
      <c r="C3459" s="7"/>
      <c r="D3459" s="120"/>
      <c r="E3459" s="7"/>
      <c r="F3459" s="7"/>
      <c r="G3459" s="219"/>
      <c r="H3459" s="7"/>
      <c r="I3459" s="7"/>
      <c r="J3459" s="9"/>
      <c r="K3459" s="843"/>
    </row>
    <row r="3460" spans="1:11" x14ac:dyDescent="0.2">
      <c r="A3460" s="163">
        <v>3445</v>
      </c>
      <c r="B3460" s="7"/>
      <c r="C3460" s="7"/>
      <c r="D3460" s="120"/>
      <c r="E3460" s="7"/>
      <c r="F3460" s="7"/>
      <c r="G3460" s="219"/>
      <c r="H3460" s="7"/>
      <c r="I3460" s="7"/>
      <c r="J3460" s="9"/>
      <c r="K3460" s="843"/>
    </row>
    <row r="3461" spans="1:11" x14ac:dyDescent="0.2">
      <c r="A3461" s="163">
        <v>3446</v>
      </c>
      <c r="B3461" s="7"/>
      <c r="C3461" s="7"/>
      <c r="D3461" s="120"/>
      <c r="E3461" s="7"/>
      <c r="F3461" s="7"/>
      <c r="G3461" s="219"/>
      <c r="H3461" s="7"/>
      <c r="I3461" s="7"/>
      <c r="J3461" s="9"/>
      <c r="K3461" s="843"/>
    </row>
    <row r="3462" spans="1:11" x14ac:dyDescent="0.2">
      <c r="A3462" s="163">
        <v>3447</v>
      </c>
      <c r="B3462" s="7"/>
      <c r="C3462" s="7"/>
      <c r="D3462" s="120"/>
      <c r="E3462" s="7"/>
      <c r="F3462" s="7"/>
      <c r="G3462" s="219"/>
      <c r="H3462" s="7"/>
      <c r="I3462" s="7"/>
      <c r="J3462" s="9"/>
      <c r="K3462" s="843"/>
    </row>
    <row r="3463" spans="1:11" x14ac:dyDescent="0.2">
      <c r="A3463" s="163">
        <v>3448</v>
      </c>
      <c r="B3463" s="7"/>
      <c r="C3463" s="7"/>
      <c r="D3463" s="120"/>
      <c r="E3463" s="7"/>
      <c r="F3463" s="7"/>
      <c r="G3463" s="219"/>
      <c r="H3463" s="7"/>
      <c r="I3463" s="7"/>
      <c r="J3463" s="9"/>
      <c r="K3463" s="843"/>
    </row>
    <row r="3464" spans="1:11" x14ac:dyDescent="0.2">
      <c r="A3464" s="163">
        <v>3449</v>
      </c>
      <c r="B3464" s="7"/>
      <c r="C3464" s="7"/>
      <c r="D3464" s="120"/>
      <c r="E3464" s="7"/>
      <c r="F3464" s="7"/>
      <c r="G3464" s="219"/>
      <c r="H3464" s="7"/>
      <c r="I3464" s="7"/>
      <c r="J3464" s="9"/>
      <c r="K3464" s="843"/>
    </row>
    <row r="3465" spans="1:11" x14ac:dyDescent="0.2">
      <c r="A3465" s="163">
        <v>3450</v>
      </c>
      <c r="B3465" s="7"/>
      <c r="C3465" s="7"/>
      <c r="D3465" s="120"/>
      <c r="E3465" s="7"/>
      <c r="F3465" s="7"/>
      <c r="G3465" s="219"/>
      <c r="H3465" s="7"/>
      <c r="I3465" s="7"/>
      <c r="J3465" s="9"/>
      <c r="K3465" s="843"/>
    </row>
    <row r="3466" spans="1:11" x14ac:dyDescent="0.2">
      <c r="A3466" s="163">
        <v>3451</v>
      </c>
      <c r="B3466" s="7"/>
      <c r="C3466" s="7"/>
      <c r="D3466" s="120"/>
      <c r="E3466" s="7"/>
      <c r="F3466" s="7"/>
      <c r="G3466" s="219"/>
      <c r="H3466" s="7"/>
      <c r="I3466" s="7"/>
      <c r="J3466" s="9"/>
      <c r="K3466" s="843"/>
    </row>
    <row r="3467" spans="1:11" x14ac:dyDescent="0.2">
      <c r="A3467" s="163">
        <v>3452</v>
      </c>
      <c r="B3467" s="7"/>
      <c r="C3467" s="7"/>
      <c r="D3467" s="120"/>
      <c r="E3467" s="7"/>
      <c r="F3467" s="7"/>
      <c r="G3467" s="219"/>
      <c r="H3467" s="7"/>
      <c r="I3467" s="7"/>
      <c r="J3467" s="9"/>
      <c r="K3467" s="843"/>
    </row>
    <row r="3468" spans="1:11" x14ac:dyDescent="0.2">
      <c r="A3468" s="163">
        <v>3453</v>
      </c>
      <c r="B3468" s="7"/>
      <c r="C3468" s="7"/>
      <c r="D3468" s="120"/>
      <c r="E3468" s="7"/>
      <c r="F3468" s="7"/>
      <c r="G3468" s="219"/>
      <c r="H3468" s="7"/>
      <c r="I3468" s="7"/>
      <c r="J3468" s="9"/>
      <c r="K3468" s="843"/>
    </row>
    <row r="3469" spans="1:11" x14ac:dyDescent="0.2">
      <c r="A3469" s="163">
        <v>3454</v>
      </c>
      <c r="B3469" s="7"/>
      <c r="C3469" s="7"/>
      <c r="D3469" s="120"/>
      <c r="E3469" s="7"/>
      <c r="F3469" s="7"/>
      <c r="G3469" s="219"/>
      <c r="H3469" s="7"/>
      <c r="I3469" s="7"/>
      <c r="J3469" s="9"/>
      <c r="K3469" s="843"/>
    </row>
    <row r="3470" spans="1:11" x14ac:dyDescent="0.2">
      <c r="A3470" s="163">
        <v>3455</v>
      </c>
      <c r="B3470" s="7"/>
      <c r="C3470" s="7"/>
      <c r="D3470" s="120"/>
      <c r="E3470" s="7"/>
      <c r="F3470" s="7"/>
      <c r="G3470" s="219"/>
      <c r="H3470" s="7"/>
      <c r="I3470" s="7"/>
      <c r="J3470" s="9"/>
      <c r="K3470" s="843"/>
    </row>
    <row r="3471" spans="1:11" x14ac:dyDescent="0.2">
      <c r="A3471" s="163">
        <v>3456</v>
      </c>
      <c r="B3471" s="7"/>
      <c r="C3471" s="7"/>
      <c r="D3471" s="120"/>
      <c r="E3471" s="7"/>
      <c r="F3471" s="7"/>
      <c r="G3471" s="219"/>
      <c r="H3471" s="7"/>
      <c r="I3471" s="7"/>
      <c r="J3471" s="9"/>
      <c r="K3471" s="843"/>
    </row>
    <row r="3472" spans="1:11" x14ac:dyDescent="0.2">
      <c r="A3472" s="163">
        <v>3457</v>
      </c>
      <c r="B3472" s="7"/>
      <c r="C3472" s="7"/>
      <c r="D3472" s="120"/>
      <c r="E3472" s="7"/>
      <c r="F3472" s="7"/>
      <c r="G3472" s="219"/>
      <c r="H3472" s="7"/>
      <c r="I3472" s="7"/>
      <c r="J3472" s="9"/>
      <c r="K3472" s="843"/>
    </row>
    <row r="3473" spans="1:11" x14ac:dyDescent="0.2">
      <c r="A3473" s="163">
        <v>3458</v>
      </c>
      <c r="B3473" s="7"/>
      <c r="C3473" s="7"/>
      <c r="D3473" s="120"/>
      <c r="E3473" s="7"/>
      <c r="F3473" s="7"/>
      <c r="G3473" s="219"/>
      <c r="H3473" s="7"/>
      <c r="I3473" s="7"/>
      <c r="J3473" s="9"/>
      <c r="K3473" s="843"/>
    </row>
    <row r="3474" spans="1:11" x14ac:dyDescent="0.2">
      <c r="A3474" s="163">
        <v>3459</v>
      </c>
      <c r="B3474" s="7"/>
      <c r="C3474" s="7"/>
      <c r="D3474" s="120"/>
      <c r="E3474" s="7"/>
      <c r="F3474" s="7"/>
      <c r="G3474" s="219"/>
      <c r="H3474" s="7"/>
      <c r="I3474" s="7"/>
      <c r="J3474" s="9"/>
      <c r="K3474" s="843"/>
    </row>
    <row r="3475" spans="1:11" x14ac:dyDescent="0.2">
      <c r="A3475" s="163">
        <v>3460</v>
      </c>
      <c r="B3475" s="7"/>
      <c r="C3475" s="7"/>
      <c r="D3475" s="120"/>
      <c r="E3475" s="7"/>
      <c r="F3475" s="7"/>
      <c r="G3475" s="219"/>
      <c r="H3475" s="7"/>
      <c r="I3475" s="7"/>
      <c r="J3475" s="9"/>
      <c r="K3475" s="843"/>
    </row>
    <row r="3476" spans="1:11" x14ac:dyDescent="0.2">
      <c r="A3476" s="163">
        <v>3461</v>
      </c>
      <c r="B3476" s="7"/>
      <c r="C3476" s="7"/>
      <c r="D3476" s="120"/>
      <c r="E3476" s="7"/>
      <c r="F3476" s="7"/>
      <c r="G3476" s="219"/>
      <c r="H3476" s="7"/>
      <c r="I3476" s="7"/>
      <c r="J3476" s="9"/>
      <c r="K3476" s="843"/>
    </row>
    <row r="3477" spans="1:11" x14ac:dyDescent="0.2">
      <c r="A3477" s="163">
        <v>3462</v>
      </c>
      <c r="B3477" s="7"/>
      <c r="C3477" s="7"/>
      <c r="D3477" s="120"/>
      <c r="E3477" s="7"/>
      <c r="F3477" s="7"/>
      <c r="G3477" s="219"/>
      <c r="H3477" s="7"/>
      <c r="I3477" s="7"/>
      <c r="J3477" s="9"/>
      <c r="K3477" s="843"/>
    </row>
    <row r="3478" spans="1:11" x14ac:dyDescent="0.2">
      <c r="A3478" s="163">
        <v>3463</v>
      </c>
      <c r="B3478" s="7"/>
      <c r="C3478" s="7"/>
      <c r="D3478" s="120"/>
      <c r="E3478" s="7"/>
      <c r="F3478" s="7"/>
      <c r="G3478" s="219"/>
      <c r="H3478" s="7"/>
      <c r="I3478" s="7"/>
      <c r="J3478" s="9"/>
      <c r="K3478" s="843"/>
    </row>
    <row r="3479" spans="1:11" x14ac:dyDescent="0.2">
      <c r="A3479" s="163">
        <v>3464</v>
      </c>
      <c r="B3479" s="7"/>
      <c r="C3479" s="7"/>
      <c r="D3479" s="120"/>
      <c r="E3479" s="7"/>
      <c r="F3479" s="7"/>
      <c r="G3479" s="219"/>
      <c r="H3479" s="7"/>
      <c r="I3479" s="7"/>
      <c r="J3479" s="9"/>
      <c r="K3479" s="843"/>
    </row>
    <row r="3480" spans="1:11" x14ac:dyDescent="0.2">
      <c r="A3480" s="163">
        <v>3465</v>
      </c>
      <c r="B3480" s="7"/>
      <c r="C3480" s="7"/>
      <c r="D3480" s="120"/>
      <c r="E3480" s="7"/>
      <c r="F3480" s="7"/>
      <c r="G3480" s="219"/>
      <c r="H3480" s="7"/>
      <c r="I3480" s="7"/>
      <c r="J3480" s="9"/>
      <c r="K3480" s="843"/>
    </row>
    <row r="3481" spans="1:11" x14ac:dyDescent="0.2">
      <c r="A3481" s="163">
        <v>3466</v>
      </c>
      <c r="B3481" s="7"/>
      <c r="C3481" s="7"/>
      <c r="D3481" s="120"/>
      <c r="E3481" s="7"/>
      <c r="F3481" s="7"/>
      <c r="G3481" s="219"/>
      <c r="H3481" s="7"/>
      <c r="I3481" s="7"/>
      <c r="J3481" s="9"/>
      <c r="K3481" s="843"/>
    </row>
    <row r="3482" spans="1:11" x14ac:dyDescent="0.2">
      <c r="A3482" s="163">
        <v>3467</v>
      </c>
      <c r="B3482" s="7"/>
      <c r="C3482" s="7"/>
      <c r="D3482" s="120"/>
      <c r="E3482" s="7"/>
      <c r="F3482" s="7"/>
      <c r="G3482" s="219"/>
      <c r="H3482" s="7"/>
      <c r="I3482" s="7"/>
      <c r="J3482" s="9"/>
      <c r="K3482" s="843"/>
    </row>
    <row r="3483" spans="1:11" x14ac:dyDescent="0.2">
      <c r="A3483" s="163">
        <v>3468</v>
      </c>
      <c r="B3483" s="7"/>
      <c r="C3483" s="7"/>
      <c r="D3483" s="120"/>
      <c r="E3483" s="7"/>
      <c r="F3483" s="7"/>
      <c r="G3483" s="219"/>
      <c r="H3483" s="7"/>
      <c r="I3483" s="7"/>
      <c r="J3483" s="9"/>
      <c r="K3483" s="843"/>
    </row>
    <row r="3484" spans="1:11" x14ac:dyDescent="0.2">
      <c r="A3484" s="163">
        <v>3469</v>
      </c>
      <c r="B3484" s="7"/>
      <c r="C3484" s="7"/>
      <c r="D3484" s="120"/>
      <c r="E3484" s="7"/>
      <c r="F3484" s="7"/>
      <c r="G3484" s="219"/>
      <c r="H3484" s="7"/>
      <c r="I3484" s="7"/>
      <c r="J3484" s="9"/>
      <c r="K3484" s="843"/>
    </row>
    <row r="3485" spans="1:11" x14ac:dyDescent="0.2">
      <c r="A3485" s="163">
        <v>3470</v>
      </c>
      <c r="B3485" s="7"/>
      <c r="C3485" s="7"/>
      <c r="D3485" s="120"/>
      <c r="E3485" s="7"/>
      <c r="F3485" s="7"/>
      <c r="G3485" s="219"/>
      <c r="H3485" s="7"/>
      <c r="I3485" s="7"/>
      <c r="J3485" s="9"/>
      <c r="K3485" s="843"/>
    </row>
    <row r="3486" spans="1:11" x14ac:dyDescent="0.2">
      <c r="A3486" s="163">
        <v>3471</v>
      </c>
      <c r="B3486" s="7"/>
      <c r="C3486" s="7"/>
      <c r="D3486" s="120"/>
      <c r="E3486" s="7"/>
      <c r="F3486" s="7"/>
      <c r="G3486" s="219"/>
      <c r="H3486" s="7"/>
      <c r="I3486" s="7"/>
      <c r="J3486" s="9"/>
      <c r="K3486" s="843"/>
    </row>
    <row r="3487" spans="1:11" x14ac:dyDescent="0.2">
      <c r="A3487" s="163">
        <v>3472</v>
      </c>
      <c r="B3487" s="7"/>
      <c r="C3487" s="7"/>
      <c r="D3487" s="120"/>
      <c r="E3487" s="7"/>
      <c r="F3487" s="7"/>
      <c r="G3487" s="219"/>
      <c r="H3487" s="7"/>
      <c r="I3487" s="7"/>
      <c r="J3487" s="9"/>
      <c r="K3487" s="843"/>
    </row>
    <row r="3488" spans="1:11" x14ac:dyDescent="0.2">
      <c r="A3488" s="163">
        <v>3473</v>
      </c>
      <c r="B3488" s="7"/>
      <c r="C3488" s="7"/>
      <c r="D3488" s="120"/>
      <c r="E3488" s="7"/>
      <c r="F3488" s="7"/>
      <c r="G3488" s="219"/>
      <c r="H3488" s="7"/>
      <c r="I3488" s="7"/>
      <c r="J3488" s="9"/>
      <c r="K3488" s="843"/>
    </row>
    <row r="3489" spans="1:11" x14ac:dyDescent="0.2">
      <c r="A3489" s="163">
        <v>3474</v>
      </c>
      <c r="B3489" s="7"/>
      <c r="C3489" s="7"/>
      <c r="D3489" s="120"/>
      <c r="E3489" s="7"/>
      <c r="F3489" s="7"/>
      <c r="G3489" s="219"/>
      <c r="H3489" s="7"/>
      <c r="I3489" s="7"/>
      <c r="J3489" s="9"/>
      <c r="K3489" s="843"/>
    </row>
    <row r="3490" spans="1:11" x14ac:dyDescent="0.2">
      <c r="A3490" s="163">
        <v>3475</v>
      </c>
      <c r="B3490" s="7"/>
      <c r="C3490" s="7"/>
      <c r="D3490" s="120"/>
      <c r="E3490" s="7"/>
      <c r="F3490" s="7"/>
      <c r="G3490" s="219"/>
      <c r="H3490" s="7"/>
      <c r="I3490" s="7"/>
      <c r="J3490" s="9"/>
      <c r="K3490" s="843"/>
    </row>
    <row r="3491" spans="1:11" x14ac:dyDescent="0.2">
      <c r="A3491" s="163">
        <v>3476</v>
      </c>
      <c r="B3491" s="7"/>
      <c r="C3491" s="7"/>
      <c r="D3491" s="120"/>
      <c r="E3491" s="7"/>
      <c r="F3491" s="7"/>
      <c r="G3491" s="219"/>
      <c r="H3491" s="7"/>
      <c r="I3491" s="7"/>
      <c r="J3491" s="9"/>
      <c r="K3491" s="843"/>
    </row>
    <row r="3492" spans="1:11" x14ac:dyDescent="0.2">
      <c r="A3492" s="163">
        <v>3477</v>
      </c>
      <c r="B3492" s="7"/>
      <c r="C3492" s="7"/>
      <c r="D3492" s="120"/>
      <c r="E3492" s="7"/>
      <c r="F3492" s="7"/>
      <c r="G3492" s="219"/>
      <c r="H3492" s="7"/>
      <c r="I3492" s="7"/>
      <c r="J3492" s="9"/>
      <c r="K3492" s="843"/>
    </row>
    <row r="3493" spans="1:11" x14ac:dyDescent="0.2">
      <c r="A3493" s="163">
        <v>3478</v>
      </c>
      <c r="B3493" s="7"/>
      <c r="C3493" s="7"/>
      <c r="D3493" s="120"/>
      <c r="E3493" s="7"/>
      <c r="F3493" s="7"/>
      <c r="G3493" s="219"/>
      <c r="H3493" s="7"/>
      <c r="I3493" s="7"/>
      <c r="J3493" s="9"/>
      <c r="K3493" s="843"/>
    </row>
    <row r="3494" spans="1:11" x14ac:dyDescent="0.2">
      <c r="A3494" s="163">
        <v>3479</v>
      </c>
      <c r="B3494" s="7"/>
      <c r="C3494" s="7"/>
      <c r="D3494" s="120"/>
      <c r="E3494" s="7"/>
      <c r="F3494" s="7"/>
      <c r="G3494" s="219"/>
      <c r="H3494" s="7"/>
      <c r="I3494" s="7"/>
      <c r="J3494" s="9"/>
      <c r="K3494" s="843"/>
    </row>
    <row r="3495" spans="1:11" x14ac:dyDescent="0.2">
      <c r="A3495" s="163">
        <v>3480</v>
      </c>
      <c r="B3495" s="7"/>
      <c r="C3495" s="7"/>
      <c r="D3495" s="120"/>
      <c r="E3495" s="7"/>
      <c r="F3495" s="7"/>
      <c r="G3495" s="219"/>
      <c r="H3495" s="7"/>
      <c r="I3495" s="7"/>
      <c r="J3495" s="9"/>
      <c r="K3495" s="843"/>
    </row>
    <row r="3496" spans="1:11" x14ac:dyDescent="0.2">
      <c r="A3496" s="163">
        <v>3481</v>
      </c>
      <c r="B3496" s="7"/>
      <c r="C3496" s="7"/>
      <c r="D3496" s="120"/>
      <c r="E3496" s="7"/>
      <c r="F3496" s="7"/>
      <c r="G3496" s="219"/>
      <c r="H3496" s="7"/>
      <c r="I3496" s="7"/>
      <c r="J3496" s="9"/>
      <c r="K3496" s="843"/>
    </row>
    <row r="3497" spans="1:11" x14ac:dyDescent="0.2">
      <c r="A3497" s="163">
        <v>3482</v>
      </c>
      <c r="B3497" s="7"/>
      <c r="C3497" s="7"/>
      <c r="D3497" s="120"/>
      <c r="E3497" s="7"/>
      <c r="F3497" s="7"/>
      <c r="G3497" s="219"/>
      <c r="H3497" s="7"/>
      <c r="I3497" s="7"/>
      <c r="J3497" s="9"/>
      <c r="K3497" s="843"/>
    </row>
    <row r="3498" spans="1:11" x14ac:dyDescent="0.2">
      <c r="A3498" s="163">
        <v>3483</v>
      </c>
      <c r="B3498" s="7"/>
      <c r="C3498" s="7"/>
      <c r="D3498" s="120"/>
      <c r="E3498" s="7"/>
      <c r="F3498" s="7"/>
      <c r="G3498" s="219"/>
      <c r="H3498" s="7"/>
      <c r="I3498" s="7"/>
      <c r="J3498" s="9"/>
      <c r="K3498" s="843"/>
    </row>
    <row r="3499" spans="1:11" x14ac:dyDescent="0.2">
      <c r="A3499" s="163">
        <v>3484</v>
      </c>
      <c r="B3499" s="7"/>
      <c r="C3499" s="7"/>
      <c r="D3499" s="120"/>
      <c r="E3499" s="7"/>
      <c r="F3499" s="7"/>
      <c r="G3499" s="219"/>
      <c r="H3499" s="7"/>
      <c r="I3499" s="7"/>
      <c r="J3499" s="9"/>
      <c r="K3499" s="843"/>
    </row>
    <row r="3500" spans="1:11" x14ac:dyDescent="0.2">
      <c r="A3500" s="163">
        <v>3485</v>
      </c>
      <c r="B3500" s="7"/>
      <c r="C3500" s="7"/>
      <c r="D3500" s="120"/>
      <c r="E3500" s="7"/>
      <c r="F3500" s="7"/>
      <c r="G3500" s="219"/>
      <c r="H3500" s="7"/>
      <c r="I3500" s="7"/>
      <c r="J3500" s="9"/>
      <c r="K3500" s="843"/>
    </row>
    <row r="3501" spans="1:11" x14ac:dyDescent="0.2">
      <c r="A3501" s="163">
        <v>3486</v>
      </c>
      <c r="B3501" s="7"/>
      <c r="C3501" s="7"/>
      <c r="D3501" s="120"/>
      <c r="E3501" s="7"/>
      <c r="F3501" s="7"/>
      <c r="G3501" s="219"/>
      <c r="H3501" s="7"/>
      <c r="I3501" s="7"/>
      <c r="J3501" s="9"/>
      <c r="K3501" s="843"/>
    </row>
    <row r="3502" spans="1:11" x14ac:dyDescent="0.2">
      <c r="A3502" s="163">
        <v>3487</v>
      </c>
      <c r="B3502" s="7"/>
      <c r="C3502" s="7"/>
      <c r="D3502" s="120"/>
      <c r="E3502" s="7"/>
      <c r="F3502" s="7"/>
      <c r="G3502" s="219"/>
      <c r="H3502" s="7"/>
      <c r="I3502" s="7"/>
      <c r="J3502" s="9"/>
      <c r="K3502" s="843"/>
    </row>
    <row r="3503" spans="1:11" x14ac:dyDescent="0.2">
      <c r="A3503" s="163">
        <v>3488</v>
      </c>
      <c r="B3503" s="7"/>
      <c r="C3503" s="7"/>
      <c r="D3503" s="120"/>
      <c r="E3503" s="7"/>
      <c r="F3503" s="7"/>
      <c r="G3503" s="219"/>
      <c r="H3503" s="7"/>
      <c r="I3503" s="7"/>
      <c r="J3503" s="9"/>
      <c r="K3503" s="843"/>
    </row>
    <row r="3504" spans="1:11" x14ac:dyDescent="0.2">
      <c r="A3504" s="163">
        <v>3489</v>
      </c>
      <c r="B3504" s="7"/>
      <c r="C3504" s="7"/>
      <c r="D3504" s="120"/>
      <c r="E3504" s="7"/>
      <c r="F3504" s="7"/>
      <c r="G3504" s="219"/>
      <c r="H3504" s="7"/>
      <c r="I3504" s="7"/>
      <c r="J3504" s="9"/>
      <c r="K3504" s="843"/>
    </row>
    <row r="3505" spans="1:11" x14ac:dyDescent="0.2">
      <c r="A3505" s="163">
        <v>3490</v>
      </c>
      <c r="B3505" s="7"/>
      <c r="C3505" s="7"/>
      <c r="D3505" s="120"/>
      <c r="E3505" s="7"/>
      <c r="F3505" s="7"/>
      <c r="G3505" s="219"/>
      <c r="H3505" s="7"/>
      <c r="I3505" s="7"/>
      <c r="J3505" s="9"/>
      <c r="K3505" s="843"/>
    </row>
    <row r="3506" spans="1:11" x14ac:dyDescent="0.2">
      <c r="A3506" s="163">
        <v>3491</v>
      </c>
      <c r="B3506" s="7"/>
      <c r="C3506" s="7"/>
      <c r="D3506" s="120"/>
      <c r="E3506" s="7"/>
      <c r="F3506" s="7"/>
      <c r="G3506" s="219"/>
      <c r="H3506" s="7"/>
      <c r="I3506" s="7"/>
      <c r="J3506" s="9"/>
      <c r="K3506" s="843"/>
    </row>
    <row r="3507" spans="1:11" x14ac:dyDescent="0.2">
      <c r="A3507" s="163">
        <v>3492</v>
      </c>
      <c r="B3507" s="7"/>
      <c r="C3507" s="7"/>
      <c r="D3507" s="120"/>
      <c r="E3507" s="7"/>
      <c r="F3507" s="7"/>
      <c r="G3507" s="219"/>
      <c r="H3507" s="7"/>
      <c r="I3507" s="7"/>
      <c r="J3507" s="9"/>
      <c r="K3507" s="843"/>
    </row>
    <row r="3508" spans="1:11" x14ac:dyDescent="0.2">
      <c r="A3508" s="163">
        <v>3493</v>
      </c>
      <c r="B3508" s="7"/>
      <c r="C3508" s="7"/>
      <c r="D3508" s="120"/>
      <c r="E3508" s="7"/>
      <c r="F3508" s="7"/>
      <c r="G3508" s="219"/>
      <c r="H3508" s="7"/>
      <c r="I3508" s="7"/>
      <c r="J3508" s="9"/>
      <c r="K3508" s="843"/>
    </row>
    <row r="3509" spans="1:11" x14ac:dyDescent="0.2">
      <c r="A3509" s="163">
        <v>3494</v>
      </c>
      <c r="B3509" s="7"/>
      <c r="C3509" s="7"/>
      <c r="D3509" s="120"/>
      <c r="E3509" s="7"/>
      <c r="F3509" s="7"/>
      <c r="G3509" s="219"/>
      <c r="H3509" s="7"/>
      <c r="I3509" s="7"/>
      <c r="J3509" s="9"/>
      <c r="K3509" s="843"/>
    </row>
    <row r="3510" spans="1:11" x14ac:dyDescent="0.2">
      <c r="A3510" s="163">
        <v>3495</v>
      </c>
      <c r="B3510" s="7"/>
      <c r="C3510" s="7"/>
      <c r="D3510" s="120"/>
      <c r="E3510" s="7"/>
      <c r="F3510" s="7"/>
      <c r="G3510" s="219"/>
      <c r="H3510" s="7"/>
      <c r="I3510" s="7"/>
      <c r="J3510" s="9"/>
      <c r="K3510" s="843"/>
    </row>
    <row r="3511" spans="1:11" x14ac:dyDescent="0.2">
      <c r="A3511" s="163">
        <v>3496</v>
      </c>
      <c r="B3511" s="7"/>
      <c r="C3511" s="7"/>
      <c r="D3511" s="120"/>
      <c r="E3511" s="7"/>
      <c r="F3511" s="7"/>
      <c r="G3511" s="219"/>
      <c r="H3511" s="7"/>
      <c r="I3511" s="7"/>
      <c r="J3511" s="9"/>
      <c r="K3511" s="843"/>
    </row>
    <row r="3512" spans="1:11" x14ac:dyDescent="0.2">
      <c r="A3512" s="163">
        <v>3497</v>
      </c>
      <c r="B3512" s="7"/>
      <c r="C3512" s="7"/>
      <c r="D3512" s="120"/>
      <c r="E3512" s="7"/>
      <c r="F3512" s="7"/>
      <c r="G3512" s="219"/>
      <c r="H3512" s="7"/>
      <c r="I3512" s="7"/>
      <c r="J3512" s="9"/>
      <c r="K3512" s="843"/>
    </row>
    <row r="3513" spans="1:11" x14ac:dyDescent="0.2">
      <c r="A3513" s="163">
        <v>3498</v>
      </c>
      <c r="B3513" s="7"/>
      <c r="C3513" s="7"/>
      <c r="D3513" s="120"/>
      <c r="E3513" s="7"/>
      <c r="F3513" s="7"/>
      <c r="G3513" s="219"/>
      <c r="H3513" s="7"/>
      <c r="I3513" s="7"/>
      <c r="J3513" s="9"/>
      <c r="K3513" s="843"/>
    </row>
    <row r="3514" spans="1:11" x14ac:dyDescent="0.2">
      <c r="A3514" s="163">
        <v>3499</v>
      </c>
      <c r="B3514" s="7"/>
      <c r="C3514" s="7"/>
      <c r="D3514" s="120"/>
      <c r="E3514" s="7"/>
      <c r="F3514" s="7"/>
      <c r="G3514" s="219"/>
      <c r="H3514" s="7"/>
      <c r="I3514" s="7"/>
      <c r="J3514" s="9"/>
      <c r="K3514" s="843"/>
    </row>
    <row r="3515" spans="1:11" x14ac:dyDescent="0.2">
      <c r="A3515" s="163">
        <v>3500</v>
      </c>
      <c r="B3515" s="7"/>
      <c r="C3515" s="7"/>
      <c r="D3515" s="120"/>
      <c r="E3515" s="7"/>
      <c r="F3515" s="7"/>
      <c r="G3515" s="219"/>
      <c r="H3515" s="7"/>
      <c r="I3515" s="7"/>
      <c r="J3515" s="9"/>
      <c r="K3515" s="843"/>
    </row>
    <row r="3516" spans="1:11" x14ac:dyDescent="0.2">
      <c r="A3516" s="163">
        <v>3501</v>
      </c>
      <c r="B3516" s="7"/>
      <c r="C3516" s="7"/>
      <c r="D3516" s="120"/>
      <c r="E3516" s="7"/>
      <c r="F3516" s="7"/>
      <c r="G3516" s="219"/>
      <c r="H3516" s="7"/>
      <c r="I3516" s="7"/>
      <c r="J3516" s="9"/>
      <c r="K3516" s="843"/>
    </row>
    <row r="3517" spans="1:11" x14ac:dyDescent="0.2">
      <c r="A3517" s="163">
        <v>3502</v>
      </c>
      <c r="B3517" s="7"/>
      <c r="C3517" s="7"/>
      <c r="D3517" s="120"/>
      <c r="E3517" s="7"/>
      <c r="F3517" s="7"/>
      <c r="G3517" s="219"/>
      <c r="H3517" s="7"/>
      <c r="I3517" s="7"/>
      <c r="J3517" s="9"/>
      <c r="K3517" s="843"/>
    </row>
    <row r="3518" spans="1:11" x14ac:dyDescent="0.2">
      <c r="A3518" s="163">
        <v>3503</v>
      </c>
      <c r="B3518" s="7"/>
      <c r="C3518" s="7"/>
      <c r="D3518" s="120"/>
      <c r="E3518" s="7"/>
      <c r="F3518" s="7"/>
      <c r="G3518" s="219"/>
      <c r="H3518" s="7"/>
      <c r="I3518" s="7"/>
      <c r="J3518" s="9"/>
      <c r="K3518" s="843"/>
    </row>
    <row r="3519" spans="1:11" x14ac:dyDescent="0.2">
      <c r="A3519" s="163">
        <v>3504</v>
      </c>
      <c r="B3519" s="7"/>
      <c r="C3519" s="7"/>
      <c r="D3519" s="120"/>
      <c r="E3519" s="7"/>
      <c r="F3519" s="7"/>
      <c r="G3519" s="219"/>
      <c r="H3519" s="7"/>
      <c r="I3519" s="7"/>
      <c r="J3519" s="9"/>
      <c r="K3519" s="843"/>
    </row>
    <row r="3520" spans="1:11" x14ac:dyDescent="0.2">
      <c r="A3520" s="163">
        <v>3505</v>
      </c>
      <c r="B3520" s="7"/>
      <c r="C3520" s="7"/>
      <c r="D3520" s="120"/>
      <c r="E3520" s="7"/>
      <c r="F3520" s="7"/>
      <c r="G3520" s="219"/>
      <c r="H3520" s="7"/>
      <c r="I3520" s="7"/>
      <c r="J3520" s="9"/>
      <c r="K3520" s="843"/>
    </row>
    <row r="3521" spans="1:11" x14ac:dyDescent="0.2">
      <c r="A3521" s="163">
        <v>3506</v>
      </c>
      <c r="B3521" s="7"/>
      <c r="C3521" s="7"/>
      <c r="D3521" s="120"/>
      <c r="E3521" s="7"/>
      <c r="F3521" s="7"/>
      <c r="G3521" s="219"/>
      <c r="H3521" s="7"/>
      <c r="I3521" s="7"/>
      <c r="J3521" s="9"/>
      <c r="K3521" s="843"/>
    </row>
    <row r="3522" spans="1:11" x14ac:dyDescent="0.2">
      <c r="A3522" s="163">
        <v>3507</v>
      </c>
      <c r="B3522" s="7"/>
      <c r="C3522" s="7"/>
      <c r="D3522" s="120"/>
      <c r="E3522" s="7"/>
      <c r="F3522" s="7"/>
      <c r="G3522" s="219"/>
      <c r="H3522" s="7"/>
      <c r="I3522" s="7"/>
      <c r="J3522" s="9"/>
      <c r="K3522" s="843"/>
    </row>
    <row r="3523" spans="1:11" x14ac:dyDescent="0.2">
      <c r="A3523" s="163">
        <v>3508</v>
      </c>
      <c r="B3523" s="7"/>
      <c r="C3523" s="7"/>
      <c r="D3523" s="120"/>
      <c r="E3523" s="7"/>
      <c r="F3523" s="7"/>
      <c r="G3523" s="219"/>
      <c r="H3523" s="7"/>
      <c r="I3523" s="7"/>
      <c r="J3523" s="9"/>
      <c r="K3523" s="843"/>
    </row>
    <row r="3524" spans="1:11" x14ac:dyDescent="0.2">
      <c r="A3524" s="163">
        <v>3509</v>
      </c>
      <c r="B3524" s="7"/>
      <c r="C3524" s="7"/>
      <c r="D3524" s="120"/>
      <c r="E3524" s="7"/>
      <c r="F3524" s="7"/>
      <c r="G3524" s="219"/>
      <c r="H3524" s="7"/>
      <c r="I3524" s="7"/>
      <c r="J3524" s="9"/>
      <c r="K3524" s="843"/>
    </row>
    <row r="3525" spans="1:11" x14ac:dyDescent="0.2">
      <c r="A3525" s="163">
        <v>3510</v>
      </c>
      <c r="B3525" s="7"/>
      <c r="C3525" s="7"/>
      <c r="D3525" s="120"/>
      <c r="E3525" s="7"/>
      <c r="F3525" s="7"/>
      <c r="G3525" s="219"/>
      <c r="H3525" s="7"/>
      <c r="I3525" s="7"/>
      <c r="J3525" s="9"/>
      <c r="K3525" s="843"/>
    </row>
    <row r="3526" spans="1:11" x14ac:dyDescent="0.2">
      <c r="A3526" s="163">
        <v>3511</v>
      </c>
      <c r="B3526" s="7"/>
      <c r="C3526" s="7"/>
      <c r="D3526" s="120"/>
      <c r="E3526" s="7"/>
      <c r="F3526" s="7"/>
      <c r="G3526" s="219"/>
      <c r="H3526" s="7"/>
      <c r="I3526" s="7"/>
      <c r="J3526" s="9"/>
      <c r="K3526" s="843"/>
    </row>
    <row r="3527" spans="1:11" x14ac:dyDescent="0.2">
      <c r="A3527" s="163">
        <v>3512</v>
      </c>
      <c r="B3527" s="7"/>
      <c r="C3527" s="7"/>
      <c r="D3527" s="120"/>
      <c r="E3527" s="7"/>
      <c r="F3527" s="7"/>
      <c r="G3527" s="219"/>
      <c r="H3527" s="7"/>
      <c r="I3527" s="7"/>
      <c r="J3527" s="9"/>
      <c r="K3527" s="843"/>
    </row>
    <row r="3528" spans="1:11" x14ac:dyDescent="0.2">
      <c r="A3528" s="163">
        <v>3513</v>
      </c>
      <c r="B3528" s="7"/>
      <c r="C3528" s="7"/>
      <c r="D3528" s="120"/>
      <c r="E3528" s="7"/>
      <c r="F3528" s="7"/>
      <c r="G3528" s="219"/>
      <c r="H3528" s="7"/>
      <c r="I3528" s="7"/>
      <c r="J3528" s="9"/>
      <c r="K3528" s="843"/>
    </row>
    <row r="3529" spans="1:11" x14ac:dyDescent="0.2">
      <c r="A3529" s="163">
        <v>3514</v>
      </c>
      <c r="B3529" s="7"/>
      <c r="C3529" s="7"/>
      <c r="D3529" s="120"/>
      <c r="E3529" s="7"/>
      <c r="F3529" s="7"/>
      <c r="G3529" s="219"/>
      <c r="H3529" s="7"/>
      <c r="I3529" s="7"/>
      <c r="J3529" s="9"/>
      <c r="K3529" s="843"/>
    </row>
    <row r="3530" spans="1:11" x14ac:dyDescent="0.2">
      <c r="A3530" s="163">
        <v>3515</v>
      </c>
      <c r="B3530" s="7"/>
      <c r="C3530" s="7"/>
      <c r="D3530" s="120"/>
      <c r="E3530" s="7"/>
      <c r="F3530" s="7"/>
      <c r="G3530" s="219"/>
      <c r="H3530" s="7"/>
      <c r="I3530" s="7"/>
      <c r="J3530" s="9"/>
      <c r="K3530" s="843"/>
    </row>
    <row r="3531" spans="1:11" x14ac:dyDescent="0.2">
      <c r="A3531" s="163">
        <v>3516</v>
      </c>
      <c r="B3531" s="7"/>
      <c r="C3531" s="7"/>
      <c r="D3531" s="120"/>
      <c r="E3531" s="7"/>
      <c r="F3531" s="7"/>
      <c r="G3531" s="219"/>
      <c r="H3531" s="7"/>
      <c r="I3531" s="7"/>
      <c r="J3531" s="9"/>
      <c r="K3531" s="843"/>
    </row>
    <row r="3532" spans="1:11" x14ac:dyDescent="0.2">
      <c r="A3532" s="163">
        <v>3517</v>
      </c>
      <c r="B3532" s="7"/>
      <c r="C3532" s="7"/>
      <c r="D3532" s="120"/>
      <c r="E3532" s="7"/>
      <c r="F3532" s="7"/>
      <c r="G3532" s="219"/>
      <c r="H3532" s="7"/>
      <c r="I3532" s="7"/>
      <c r="J3532" s="9"/>
      <c r="K3532" s="843"/>
    </row>
    <row r="3533" spans="1:11" x14ac:dyDescent="0.2">
      <c r="A3533" s="163">
        <v>3518</v>
      </c>
      <c r="B3533" s="7"/>
      <c r="C3533" s="7"/>
      <c r="D3533" s="120"/>
      <c r="E3533" s="7"/>
      <c r="F3533" s="7"/>
      <c r="G3533" s="219"/>
      <c r="H3533" s="7"/>
      <c r="I3533" s="7"/>
      <c r="J3533" s="9"/>
      <c r="K3533" s="843"/>
    </row>
    <row r="3534" spans="1:11" x14ac:dyDescent="0.2">
      <c r="A3534" s="163">
        <v>3519</v>
      </c>
      <c r="B3534" s="7"/>
      <c r="C3534" s="7"/>
      <c r="D3534" s="120"/>
      <c r="E3534" s="7"/>
      <c r="F3534" s="7"/>
      <c r="G3534" s="219"/>
      <c r="H3534" s="7"/>
      <c r="I3534" s="7"/>
      <c r="J3534" s="9"/>
      <c r="K3534" s="843"/>
    </row>
    <row r="3535" spans="1:11" x14ac:dyDescent="0.2">
      <c r="A3535" s="163">
        <v>3520</v>
      </c>
      <c r="B3535" s="7"/>
      <c r="C3535" s="7"/>
      <c r="D3535" s="120"/>
      <c r="E3535" s="7"/>
      <c r="F3535" s="7"/>
      <c r="G3535" s="219"/>
      <c r="H3535" s="7"/>
      <c r="I3535" s="7"/>
      <c r="J3535" s="9"/>
      <c r="K3535" s="843"/>
    </row>
    <row r="3536" spans="1:11" x14ac:dyDescent="0.2">
      <c r="A3536" s="163">
        <v>3521</v>
      </c>
      <c r="B3536" s="7"/>
      <c r="C3536" s="7"/>
      <c r="D3536" s="120"/>
      <c r="E3536" s="7"/>
      <c r="F3536" s="7"/>
      <c r="G3536" s="219"/>
      <c r="H3536" s="7"/>
      <c r="I3536" s="7"/>
      <c r="J3536" s="9"/>
      <c r="K3536" s="843"/>
    </row>
    <row r="3537" spans="1:11" x14ac:dyDescent="0.2">
      <c r="A3537" s="163">
        <v>3522</v>
      </c>
      <c r="B3537" s="7"/>
      <c r="C3537" s="7"/>
      <c r="D3537" s="120"/>
      <c r="E3537" s="7"/>
      <c r="F3537" s="7"/>
      <c r="G3537" s="219"/>
      <c r="H3537" s="7"/>
      <c r="I3537" s="7"/>
      <c r="J3537" s="9"/>
      <c r="K3537" s="843"/>
    </row>
    <row r="3538" spans="1:11" x14ac:dyDescent="0.2">
      <c r="A3538" s="163">
        <v>3523</v>
      </c>
      <c r="B3538" s="7"/>
      <c r="C3538" s="7"/>
      <c r="D3538" s="120"/>
      <c r="E3538" s="7"/>
      <c r="F3538" s="7"/>
      <c r="G3538" s="219"/>
      <c r="H3538" s="7"/>
      <c r="I3538" s="7"/>
      <c r="J3538" s="9"/>
      <c r="K3538" s="843"/>
    </row>
    <row r="3539" spans="1:11" x14ac:dyDescent="0.2">
      <c r="A3539" s="163">
        <v>3524</v>
      </c>
      <c r="B3539" s="7"/>
      <c r="C3539" s="7"/>
      <c r="D3539" s="120"/>
      <c r="E3539" s="7"/>
      <c r="F3539" s="7"/>
      <c r="G3539" s="219"/>
      <c r="H3539" s="7"/>
      <c r="I3539" s="7"/>
      <c r="J3539" s="9"/>
      <c r="K3539" s="843"/>
    </row>
    <row r="3540" spans="1:11" x14ac:dyDescent="0.2">
      <c r="A3540" s="163">
        <v>3525</v>
      </c>
      <c r="B3540" s="7"/>
      <c r="C3540" s="7"/>
      <c r="D3540" s="120"/>
      <c r="E3540" s="7"/>
      <c r="F3540" s="7"/>
      <c r="G3540" s="219"/>
      <c r="H3540" s="7"/>
      <c r="I3540" s="7"/>
      <c r="J3540" s="9"/>
      <c r="K3540" s="843"/>
    </row>
    <row r="3541" spans="1:11" x14ac:dyDescent="0.2">
      <c r="A3541" s="163">
        <v>3526</v>
      </c>
      <c r="B3541" s="7"/>
      <c r="C3541" s="7"/>
      <c r="D3541" s="120"/>
      <c r="E3541" s="7"/>
      <c r="F3541" s="7"/>
      <c r="G3541" s="219"/>
      <c r="H3541" s="7"/>
      <c r="I3541" s="7"/>
      <c r="J3541" s="9"/>
      <c r="K3541" s="843"/>
    </row>
    <row r="3542" spans="1:11" x14ac:dyDescent="0.2">
      <c r="A3542" s="163">
        <v>3527</v>
      </c>
      <c r="B3542" s="7"/>
      <c r="C3542" s="7"/>
      <c r="D3542" s="120"/>
      <c r="E3542" s="7"/>
      <c r="F3542" s="7"/>
      <c r="G3542" s="219"/>
      <c r="H3542" s="7"/>
      <c r="I3542" s="7"/>
      <c r="J3542" s="9"/>
      <c r="K3542" s="843"/>
    </row>
    <row r="3543" spans="1:11" x14ac:dyDescent="0.2">
      <c r="A3543" s="163">
        <v>3528</v>
      </c>
      <c r="B3543" s="7"/>
      <c r="C3543" s="7"/>
      <c r="D3543" s="120"/>
      <c r="E3543" s="7"/>
      <c r="F3543" s="7"/>
      <c r="G3543" s="219"/>
      <c r="H3543" s="7"/>
      <c r="I3543" s="7"/>
      <c r="J3543" s="9"/>
      <c r="K3543" s="843"/>
    </row>
    <row r="3544" spans="1:11" x14ac:dyDescent="0.2">
      <c r="A3544" s="163">
        <v>3529</v>
      </c>
      <c r="B3544" s="7"/>
      <c r="C3544" s="7"/>
      <c r="D3544" s="120"/>
      <c r="E3544" s="7"/>
      <c r="F3544" s="7"/>
      <c r="G3544" s="219"/>
      <c r="H3544" s="7"/>
      <c r="I3544" s="7"/>
      <c r="J3544" s="9"/>
      <c r="K3544" s="843"/>
    </row>
    <row r="3545" spans="1:11" x14ac:dyDescent="0.2">
      <c r="A3545" s="163">
        <v>3530</v>
      </c>
      <c r="B3545" s="7"/>
      <c r="C3545" s="7"/>
      <c r="D3545" s="120"/>
      <c r="E3545" s="7"/>
      <c r="F3545" s="7"/>
      <c r="G3545" s="219"/>
      <c r="H3545" s="7"/>
      <c r="I3545" s="7"/>
      <c r="J3545" s="9"/>
      <c r="K3545" s="843"/>
    </row>
    <row r="3546" spans="1:11" x14ac:dyDescent="0.2">
      <c r="A3546" s="163">
        <v>3531</v>
      </c>
      <c r="B3546" s="7"/>
      <c r="C3546" s="7"/>
      <c r="D3546" s="120"/>
      <c r="E3546" s="7"/>
      <c r="F3546" s="7"/>
      <c r="G3546" s="219"/>
      <c r="H3546" s="7"/>
      <c r="I3546" s="7"/>
      <c r="J3546" s="9"/>
      <c r="K3546" s="843"/>
    </row>
    <row r="3547" spans="1:11" x14ac:dyDescent="0.2">
      <c r="A3547" s="163">
        <v>3532</v>
      </c>
      <c r="B3547" s="7"/>
      <c r="C3547" s="7"/>
      <c r="D3547" s="120"/>
      <c r="E3547" s="7"/>
      <c r="F3547" s="7"/>
      <c r="G3547" s="219"/>
      <c r="H3547" s="7"/>
      <c r="I3547" s="7"/>
      <c r="J3547" s="9"/>
      <c r="K3547" s="843"/>
    </row>
    <row r="3548" spans="1:11" x14ac:dyDescent="0.2">
      <c r="A3548" s="163">
        <v>3533</v>
      </c>
      <c r="B3548" s="7"/>
      <c r="C3548" s="7"/>
      <c r="D3548" s="120"/>
      <c r="E3548" s="7"/>
      <c r="F3548" s="7"/>
      <c r="G3548" s="219"/>
      <c r="H3548" s="7"/>
      <c r="I3548" s="7"/>
      <c r="J3548" s="9"/>
      <c r="K3548" s="843"/>
    </row>
    <row r="3549" spans="1:11" x14ac:dyDescent="0.2">
      <c r="A3549" s="163">
        <v>3534</v>
      </c>
      <c r="B3549" s="7"/>
      <c r="C3549" s="7"/>
      <c r="D3549" s="120"/>
      <c r="E3549" s="7"/>
      <c r="F3549" s="7"/>
      <c r="G3549" s="219"/>
      <c r="H3549" s="7"/>
      <c r="I3549" s="7"/>
      <c r="J3549" s="9"/>
      <c r="K3549" s="843"/>
    </row>
    <row r="3550" spans="1:11" x14ac:dyDescent="0.2">
      <c r="A3550" s="163">
        <v>3535</v>
      </c>
      <c r="B3550" s="7"/>
      <c r="C3550" s="7"/>
      <c r="D3550" s="120"/>
      <c r="E3550" s="7"/>
      <c r="F3550" s="7"/>
      <c r="G3550" s="219"/>
      <c r="H3550" s="7"/>
      <c r="I3550" s="7"/>
      <c r="J3550" s="9"/>
      <c r="K3550" s="843"/>
    </row>
    <row r="3551" spans="1:11" x14ac:dyDescent="0.2">
      <c r="A3551" s="163">
        <v>3536</v>
      </c>
      <c r="B3551" s="7"/>
      <c r="C3551" s="7"/>
      <c r="D3551" s="120"/>
      <c r="E3551" s="7"/>
      <c r="F3551" s="7"/>
      <c r="G3551" s="219"/>
      <c r="H3551" s="7"/>
      <c r="I3551" s="7"/>
      <c r="J3551" s="9"/>
      <c r="K3551" s="843"/>
    </row>
    <row r="3552" spans="1:11" x14ac:dyDescent="0.2">
      <c r="A3552" s="163">
        <v>3537</v>
      </c>
      <c r="B3552" s="7"/>
      <c r="C3552" s="7"/>
      <c r="D3552" s="120"/>
      <c r="E3552" s="7"/>
      <c r="F3552" s="7"/>
      <c r="G3552" s="219"/>
      <c r="H3552" s="7"/>
      <c r="I3552" s="7"/>
      <c r="J3552" s="9"/>
      <c r="K3552" s="843"/>
    </row>
    <row r="3553" spans="1:11" x14ac:dyDescent="0.2">
      <c r="A3553" s="163">
        <v>3538</v>
      </c>
      <c r="B3553" s="7"/>
      <c r="C3553" s="7"/>
      <c r="D3553" s="120"/>
      <c r="E3553" s="7"/>
      <c r="F3553" s="7"/>
      <c r="G3553" s="219"/>
      <c r="H3553" s="7"/>
      <c r="I3553" s="7"/>
      <c r="J3553" s="9"/>
      <c r="K3553" s="843"/>
    </row>
    <row r="3554" spans="1:11" x14ac:dyDescent="0.2">
      <c r="A3554" s="163">
        <v>3539</v>
      </c>
      <c r="B3554" s="7"/>
      <c r="C3554" s="7"/>
      <c r="D3554" s="120"/>
      <c r="E3554" s="7"/>
      <c r="F3554" s="7"/>
      <c r="G3554" s="219"/>
      <c r="H3554" s="7"/>
      <c r="I3554" s="7"/>
      <c r="J3554" s="9"/>
      <c r="K3554" s="843"/>
    </row>
    <row r="3555" spans="1:11" x14ac:dyDescent="0.2">
      <c r="A3555" s="163">
        <v>3540</v>
      </c>
      <c r="B3555" s="7"/>
      <c r="C3555" s="7"/>
      <c r="D3555" s="120"/>
      <c r="E3555" s="7"/>
      <c r="F3555" s="7"/>
      <c r="G3555" s="219"/>
      <c r="H3555" s="7"/>
      <c r="I3555" s="7"/>
      <c r="J3555" s="9"/>
      <c r="K3555" s="843"/>
    </row>
    <row r="3556" spans="1:11" x14ac:dyDescent="0.2">
      <c r="A3556" s="163">
        <v>3541</v>
      </c>
      <c r="B3556" s="7"/>
      <c r="C3556" s="7"/>
      <c r="D3556" s="120"/>
      <c r="E3556" s="7"/>
      <c r="F3556" s="7"/>
      <c r="G3556" s="219"/>
      <c r="H3556" s="7"/>
      <c r="I3556" s="7"/>
      <c r="J3556" s="9"/>
      <c r="K3556" s="843"/>
    </row>
    <row r="3557" spans="1:11" x14ac:dyDescent="0.2">
      <c r="A3557" s="163">
        <v>3542</v>
      </c>
      <c r="B3557" s="7"/>
      <c r="C3557" s="7"/>
      <c r="D3557" s="120"/>
      <c r="E3557" s="7"/>
      <c r="F3557" s="7"/>
      <c r="G3557" s="219"/>
      <c r="H3557" s="7"/>
      <c r="I3557" s="7"/>
      <c r="J3557" s="9"/>
      <c r="K3557" s="843"/>
    </row>
    <row r="3558" spans="1:11" x14ac:dyDescent="0.2">
      <c r="A3558" s="163">
        <v>3543</v>
      </c>
      <c r="B3558" s="7"/>
      <c r="C3558" s="7"/>
      <c r="D3558" s="120"/>
      <c r="E3558" s="7"/>
      <c r="F3558" s="7"/>
      <c r="G3558" s="219"/>
      <c r="H3558" s="7"/>
      <c r="I3558" s="7"/>
      <c r="J3558" s="9"/>
      <c r="K3558" s="843"/>
    </row>
    <row r="3559" spans="1:11" x14ac:dyDescent="0.2">
      <c r="A3559" s="163">
        <v>3544</v>
      </c>
      <c r="B3559" s="7"/>
      <c r="C3559" s="7"/>
      <c r="D3559" s="120"/>
      <c r="E3559" s="7"/>
      <c r="F3559" s="7"/>
      <c r="G3559" s="219"/>
      <c r="H3559" s="7"/>
      <c r="I3559" s="7"/>
      <c r="J3559" s="9"/>
      <c r="K3559" s="843"/>
    </row>
    <row r="3560" spans="1:11" x14ac:dyDescent="0.2">
      <c r="A3560" s="163">
        <v>3545</v>
      </c>
      <c r="B3560" s="7"/>
      <c r="C3560" s="7"/>
      <c r="D3560" s="120"/>
      <c r="E3560" s="7"/>
      <c r="F3560" s="7"/>
      <c r="G3560" s="219"/>
      <c r="H3560" s="7"/>
      <c r="I3560" s="7"/>
      <c r="J3560" s="9"/>
      <c r="K3560" s="843"/>
    </row>
    <row r="3561" spans="1:11" x14ac:dyDescent="0.2">
      <c r="A3561" s="163">
        <v>3546</v>
      </c>
      <c r="B3561" s="7"/>
      <c r="C3561" s="7"/>
      <c r="D3561" s="120"/>
      <c r="E3561" s="7"/>
      <c r="F3561" s="7"/>
      <c r="G3561" s="219"/>
      <c r="H3561" s="7"/>
      <c r="I3561" s="7"/>
      <c r="J3561" s="9"/>
      <c r="K3561" s="843"/>
    </row>
    <row r="3562" spans="1:11" x14ac:dyDescent="0.2">
      <c r="A3562" s="163">
        <v>3547</v>
      </c>
      <c r="B3562" s="7"/>
      <c r="C3562" s="7"/>
      <c r="D3562" s="120"/>
      <c r="E3562" s="7"/>
      <c r="F3562" s="7"/>
      <c r="G3562" s="219"/>
      <c r="H3562" s="7"/>
      <c r="I3562" s="7"/>
      <c r="J3562" s="9"/>
      <c r="K3562" s="843"/>
    </row>
    <row r="3563" spans="1:11" x14ac:dyDescent="0.2">
      <c r="A3563" s="163">
        <v>3548</v>
      </c>
      <c r="B3563" s="7"/>
      <c r="C3563" s="7"/>
      <c r="D3563" s="120"/>
      <c r="E3563" s="7"/>
      <c r="F3563" s="7"/>
      <c r="G3563" s="219"/>
      <c r="H3563" s="7"/>
      <c r="I3563" s="7"/>
      <c r="J3563" s="9"/>
      <c r="K3563" s="843"/>
    </row>
    <row r="3564" spans="1:11" x14ac:dyDescent="0.2">
      <c r="A3564" s="163">
        <v>3549</v>
      </c>
      <c r="B3564" s="7"/>
      <c r="C3564" s="7"/>
      <c r="D3564" s="120"/>
      <c r="E3564" s="7"/>
      <c r="F3564" s="7"/>
      <c r="G3564" s="219"/>
      <c r="H3564" s="7"/>
      <c r="I3564" s="7"/>
      <c r="J3564" s="9"/>
      <c r="K3564" s="843"/>
    </row>
    <row r="3565" spans="1:11" x14ac:dyDescent="0.2">
      <c r="A3565" s="163">
        <v>3550</v>
      </c>
      <c r="B3565" s="7"/>
      <c r="C3565" s="7"/>
      <c r="D3565" s="120"/>
      <c r="E3565" s="7"/>
      <c r="F3565" s="7"/>
      <c r="G3565" s="219"/>
      <c r="H3565" s="7"/>
      <c r="I3565" s="7"/>
      <c r="J3565" s="9"/>
      <c r="K3565" s="843"/>
    </row>
    <row r="3566" spans="1:11" x14ac:dyDescent="0.2">
      <c r="A3566" s="163">
        <v>3551</v>
      </c>
      <c r="B3566" s="7"/>
      <c r="C3566" s="7"/>
      <c r="D3566" s="120"/>
      <c r="E3566" s="7"/>
      <c r="F3566" s="7"/>
      <c r="G3566" s="219"/>
      <c r="H3566" s="7"/>
      <c r="I3566" s="7"/>
      <c r="J3566" s="9"/>
      <c r="K3566" s="843"/>
    </row>
    <row r="3567" spans="1:11" x14ac:dyDescent="0.2">
      <c r="A3567" s="163">
        <v>3552</v>
      </c>
      <c r="B3567" s="7"/>
      <c r="C3567" s="7"/>
      <c r="D3567" s="120"/>
      <c r="E3567" s="7"/>
      <c r="F3567" s="7"/>
      <c r="G3567" s="219"/>
      <c r="H3567" s="7"/>
      <c r="I3567" s="7"/>
      <c r="J3567" s="9"/>
      <c r="K3567" s="843"/>
    </row>
    <row r="3568" spans="1:11" x14ac:dyDescent="0.2">
      <c r="A3568" s="163">
        <v>3553</v>
      </c>
      <c r="B3568" s="7"/>
      <c r="C3568" s="7"/>
      <c r="D3568" s="120"/>
      <c r="E3568" s="7"/>
      <c r="F3568" s="7"/>
      <c r="G3568" s="219"/>
      <c r="H3568" s="7"/>
      <c r="I3568" s="7"/>
      <c r="J3568" s="9"/>
      <c r="K3568" s="843"/>
    </row>
    <row r="3569" spans="1:11" x14ac:dyDescent="0.2">
      <c r="A3569" s="163">
        <v>3554</v>
      </c>
      <c r="B3569" s="7"/>
      <c r="C3569" s="7"/>
      <c r="D3569" s="120"/>
      <c r="E3569" s="7"/>
      <c r="F3569" s="7"/>
      <c r="G3569" s="219"/>
      <c r="H3569" s="7"/>
      <c r="I3569" s="7"/>
      <c r="J3569" s="9"/>
      <c r="K3569" s="843"/>
    </row>
    <row r="3570" spans="1:11" x14ac:dyDescent="0.2">
      <c r="A3570" s="163">
        <v>3555</v>
      </c>
      <c r="B3570" s="7"/>
      <c r="C3570" s="7"/>
      <c r="D3570" s="120"/>
      <c r="E3570" s="7"/>
      <c r="F3570" s="7"/>
      <c r="G3570" s="219"/>
      <c r="H3570" s="7"/>
      <c r="I3570" s="7"/>
      <c r="J3570" s="9"/>
      <c r="K3570" s="843"/>
    </row>
    <row r="3571" spans="1:11" x14ac:dyDescent="0.2">
      <c r="A3571" s="163">
        <v>3556</v>
      </c>
      <c r="B3571" s="7"/>
      <c r="C3571" s="7"/>
      <c r="D3571" s="120"/>
      <c r="E3571" s="7"/>
      <c r="F3571" s="7"/>
      <c r="G3571" s="219"/>
      <c r="H3571" s="7"/>
      <c r="I3571" s="7"/>
      <c r="J3571" s="9"/>
      <c r="K3571" s="843"/>
    </row>
    <row r="3572" spans="1:11" x14ac:dyDescent="0.2">
      <c r="A3572" s="163">
        <v>3557</v>
      </c>
      <c r="B3572" s="7"/>
      <c r="C3572" s="7"/>
      <c r="D3572" s="120"/>
      <c r="E3572" s="7"/>
      <c r="F3572" s="7"/>
      <c r="G3572" s="219"/>
      <c r="H3572" s="7"/>
      <c r="I3572" s="7"/>
      <c r="J3572" s="9"/>
      <c r="K3572" s="843"/>
    </row>
    <row r="3573" spans="1:11" x14ac:dyDescent="0.2">
      <c r="A3573" s="163">
        <v>3558</v>
      </c>
      <c r="B3573" s="7"/>
      <c r="C3573" s="7"/>
      <c r="D3573" s="120"/>
      <c r="E3573" s="7"/>
      <c r="F3573" s="7"/>
      <c r="G3573" s="219"/>
      <c r="H3573" s="7"/>
      <c r="I3573" s="7"/>
      <c r="J3573" s="9"/>
      <c r="K3573" s="843"/>
    </row>
    <row r="3574" spans="1:11" x14ac:dyDescent="0.2">
      <c r="A3574" s="163">
        <v>3559</v>
      </c>
      <c r="B3574" s="7"/>
      <c r="C3574" s="7"/>
      <c r="D3574" s="120"/>
      <c r="E3574" s="7"/>
      <c r="F3574" s="7"/>
      <c r="G3574" s="219"/>
      <c r="H3574" s="7"/>
      <c r="I3574" s="7"/>
      <c r="J3574" s="9"/>
      <c r="K3574" s="843"/>
    </row>
    <row r="3575" spans="1:11" x14ac:dyDescent="0.2">
      <c r="A3575" s="163">
        <v>3560</v>
      </c>
      <c r="B3575" s="7"/>
      <c r="C3575" s="7"/>
      <c r="D3575" s="120"/>
      <c r="E3575" s="7"/>
      <c r="F3575" s="7"/>
      <c r="G3575" s="219"/>
      <c r="H3575" s="7"/>
      <c r="I3575" s="7"/>
      <c r="J3575" s="9"/>
      <c r="K3575" s="843"/>
    </row>
    <row r="3576" spans="1:11" x14ac:dyDescent="0.2">
      <c r="A3576" s="163">
        <v>3561</v>
      </c>
      <c r="B3576" s="7"/>
      <c r="C3576" s="7"/>
      <c r="D3576" s="120"/>
      <c r="E3576" s="7"/>
      <c r="F3576" s="7"/>
      <c r="G3576" s="219"/>
      <c r="H3576" s="7"/>
      <c r="I3576" s="7"/>
      <c r="J3576" s="9"/>
      <c r="K3576" s="843"/>
    </row>
    <row r="3577" spans="1:11" x14ac:dyDescent="0.2">
      <c r="A3577" s="163">
        <v>3562</v>
      </c>
      <c r="B3577" s="7"/>
      <c r="C3577" s="7"/>
      <c r="D3577" s="120"/>
      <c r="E3577" s="7"/>
      <c r="F3577" s="7"/>
      <c r="G3577" s="219"/>
      <c r="H3577" s="7"/>
      <c r="I3577" s="7"/>
      <c r="J3577" s="9"/>
      <c r="K3577" s="843"/>
    </row>
    <row r="3578" spans="1:11" x14ac:dyDescent="0.2">
      <c r="A3578" s="163">
        <v>3563</v>
      </c>
      <c r="B3578" s="7"/>
      <c r="C3578" s="7"/>
      <c r="D3578" s="120"/>
      <c r="E3578" s="7"/>
      <c r="F3578" s="7"/>
      <c r="G3578" s="219"/>
      <c r="H3578" s="7"/>
      <c r="I3578" s="7"/>
      <c r="J3578" s="9"/>
      <c r="K3578" s="843"/>
    </row>
    <row r="3579" spans="1:11" x14ac:dyDescent="0.2">
      <c r="A3579" s="163">
        <v>3564</v>
      </c>
      <c r="B3579" s="7"/>
      <c r="C3579" s="7"/>
      <c r="D3579" s="120"/>
      <c r="E3579" s="7"/>
      <c r="F3579" s="7"/>
      <c r="G3579" s="219"/>
      <c r="H3579" s="7"/>
      <c r="I3579" s="7"/>
      <c r="J3579" s="9"/>
      <c r="K3579" s="843"/>
    </row>
    <row r="3580" spans="1:11" x14ac:dyDescent="0.2">
      <c r="A3580" s="163">
        <v>3565</v>
      </c>
      <c r="B3580" s="7"/>
      <c r="C3580" s="7"/>
      <c r="D3580" s="120"/>
      <c r="E3580" s="7"/>
      <c r="F3580" s="7"/>
      <c r="G3580" s="219"/>
      <c r="H3580" s="7"/>
      <c r="I3580" s="7"/>
      <c r="J3580" s="9"/>
      <c r="K3580" s="843"/>
    </row>
    <row r="3581" spans="1:11" x14ac:dyDescent="0.2">
      <c r="A3581" s="163">
        <v>3566</v>
      </c>
      <c r="B3581" s="7"/>
      <c r="C3581" s="7"/>
      <c r="D3581" s="120"/>
      <c r="E3581" s="7"/>
      <c r="F3581" s="7"/>
      <c r="G3581" s="219"/>
      <c r="H3581" s="7"/>
      <c r="I3581" s="7"/>
      <c r="J3581" s="9"/>
      <c r="K3581" s="843"/>
    </row>
    <row r="3582" spans="1:11" x14ac:dyDescent="0.2">
      <c r="A3582" s="163">
        <v>3567</v>
      </c>
      <c r="B3582" s="7"/>
      <c r="C3582" s="7"/>
      <c r="D3582" s="120"/>
      <c r="E3582" s="7"/>
      <c r="F3582" s="7"/>
      <c r="G3582" s="219"/>
      <c r="H3582" s="7"/>
      <c r="I3582" s="7"/>
      <c r="J3582" s="9"/>
      <c r="K3582" s="843"/>
    </row>
    <row r="3583" spans="1:11" x14ac:dyDescent="0.2">
      <c r="A3583" s="163">
        <v>3568</v>
      </c>
      <c r="B3583" s="7"/>
      <c r="C3583" s="7"/>
      <c r="D3583" s="120"/>
      <c r="E3583" s="7"/>
      <c r="F3583" s="7"/>
      <c r="G3583" s="219"/>
      <c r="H3583" s="7"/>
      <c r="I3583" s="7"/>
      <c r="J3583" s="9"/>
      <c r="K3583" s="843"/>
    </row>
    <row r="3584" spans="1:11" x14ac:dyDescent="0.2">
      <c r="A3584" s="163">
        <v>3569</v>
      </c>
      <c r="B3584" s="7"/>
      <c r="C3584" s="7"/>
      <c r="D3584" s="120"/>
      <c r="E3584" s="7"/>
      <c r="F3584" s="7"/>
      <c r="G3584" s="219"/>
      <c r="H3584" s="7"/>
      <c r="I3584" s="7"/>
      <c r="J3584" s="9"/>
      <c r="K3584" s="843"/>
    </row>
    <row r="3585" spans="1:11" x14ac:dyDescent="0.2">
      <c r="A3585" s="163">
        <v>3570</v>
      </c>
      <c r="B3585" s="7"/>
      <c r="C3585" s="7"/>
      <c r="D3585" s="120"/>
      <c r="E3585" s="7"/>
      <c r="F3585" s="7"/>
      <c r="G3585" s="219"/>
      <c r="H3585" s="7"/>
      <c r="I3585" s="7"/>
      <c r="J3585" s="9"/>
      <c r="K3585" s="843"/>
    </row>
    <row r="3586" spans="1:11" x14ac:dyDescent="0.2">
      <c r="A3586" s="163">
        <v>3571</v>
      </c>
      <c r="B3586" s="7"/>
      <c r="C3586" s="7"/>
      <c r="D3586" s="120"/>
      <c r="E3586" s="7"/>
      <c r="F3586" s="7"/>
      <c r="G3586" s="219"/>
      <c r="H3586" s="7"/>
      <c r="I3586" s="7"/>
      <c r="J3586" s="9"/>
      <c r="K3586" s="843"/>
    </row>
    <row r="3587" spans="1:11" x14ac:dyDescent="0.2">
      <c r="A3587" s="163">
        <v>3572</v>
      </c>
      <c r="B3587" s="7"/>
      <c r="C3587" s="7"/>
      <c r="D3587" s="120"/>
      <c r="E3587" s="7"/>
      <c r="F3587" s="7"/>
      <c r="G3587" s="219"/>
      <c r="H3587" s="7"/>
      <c r="I3587" s="7"/>
      <c r="J3587" s="9"/>
      <c r="K3587" s="843"/>
    </row>
    <row r="3588" spans="1:11" x14ac:dyDescent="0.2">
      <c r="A3588" s="163">
        <v>3573</v>
      </c>
      <c r="B3588" s="7"/>
      <c r="C3588" s="7"/>
      <c r="D3588" s="120"/>
      <c r="E3588" s="7"/>
      <c r="F3588" s="7"/>
      <c r="G3588" s="219"/>
      <c r="H3588" s="7"/>
      <c r="I3588" s="7"/>
      <c r="J3588" s="9"/>
      <c r="K3588" s="843"/>
    </row>
    <row r="3589" spans="1:11" x14ac:dyDescent="0.2">
      <c r="A3589" s="163">
        <v>3574</v>
      </c>
      <c r="B3589" s="7"/>
      <c r="C3589" s="7"/>
      <c r="D3589" s="120"/>
      <c r="E3589" s="7"/>
      <c r="F3589" s="7"/>
      <c r="G3589" s="219"/>
      <c r="H3589" s="7"/>
      <c r="I3589" s="7"/>
      <c r="J3589" s="9"/>
      <c r="K3589" s="843"/>
    </row>
    <row r="3590" spans="1:11" x14ac:dyDescent="0.2">
      <c r="A3590" s="163">
        <v>3575</v>
      </c>
      <c r="B3590" s="7"/>
      <c r="C3590" s="7"/>
      <c r="D3590" s="120"/>
      <c r="E3590" s="7"/>
      <c r="F3590" s="7"/>
      <c r="G3590" s="219"/>
      <c r="H3590" s="7"/>
      <c r="I3590" s="7"/>
      <c r="J3590" s="9"/>
      <c r="K3590" s="843"/>
    </row>
    <row r="3591" spans="1:11" x14ac:dyDescent="0.2">
      <c r="A3591" s="163">
        <v>3576</v>
      </c>
      <c r="B3591" s="7"/>
      <c r="C3591" s="7"/>
      <c r="D3591" s="120"/>
      <c r="E3591" s="7"/>
      <c r="F3591" s="7"/>
      <c r="G3591" s="219"/>
      <c r="H3591" s="7"/>
      <c r="I3591" s="7"/>
      <c r="J3591" s="9"/>
      <c r="K3591" s="843"/>
    </row>
    <row r="3592" spans="1:11" x14ac:dyDescent="0.2">
      <c r="A3592" s="163">
        <v>3577</v>
      </c>
      <c r="B3592" s="7"/>
      <c r="C3592" s="7"/>
      <c r="D3592" s="120"/>
      <c r="E3592" s="7"/>
      <c r="F3592" s="7"/>
      <c r="G3592" s="219"/>
      <c r="H3592" s="7"/>
      <c r="I3592" s="7"/>
      <c r="J3592" s="9"/>
      <c r="K3592" s="843"/>
    </row>
    <row r="3593" spans="1:11" x14ac:dyDescent="0.2">
      <c r="A3593" s="163">
        <v>3578</v>
      </c>
      <c r="B3593" s="7"/>
      <c r="C3593" s="7"/>
      <c r="D3593" s="120"/>
      <c r="E3593" s="7"/>
      <c r="F3593" s="7"/>
      <c r="G3593" s="219"/>
      <c r="H3593" s="7"/>
      <c r="I3593" s="7"/>
      <c r="J3593" s="9"/>
      <c r="K3593" s="843"/>
    </row>
    <row r="3594" spans="1:11" x14ac:dyDescent="0.2">
      <c r="A3594" s="163">
        <v>3579</v>
      </c>
      <c r="B3594" s="7"/>
      <c r="C3594" s="7"/>
      <c r="D3594" s="120"/>
      <c r="E3594" s="7"/>
      <c r="F3594" s="7"/>
      <c r="G3594" s="219"/>
      <c r="H3594" s="7"/>
      <c r="I3594" s="7"/>
      <c r="J3594" s="9"/>
      <c r="K3594" s="843"/>
    </row>
    <row r="3595" spans="1:11" x14ac:dyDescent="0.2">
      <c r="A3595" s="163">
        <v>3580</v>
      </c>
      <c r="B3595" s="7"/>
      <c r="C3595" s="7"/>
      <c r="D3595" s="120"/>
      <c r="E3595" s="7"/>
      <c r="F3595" s="7"/>
      <c r="G3595" s="219"/>
      <c r="H3595" s="7"/>
      <c r="I3595" s="7"/>
      <c r="J3595" s="9"/>
      <c r="K3595" s="843"/>
    </row>
    <row r="3596" spans="1:11" x14ac:dyDescent="0.2">
      <c r="A3596" s="163">
        <v>3581</v>
      </c>
      <c r="B3596" s="7"/>
      <c r="C3596" s="7"/>
      <c r="D3596" s="120"/>
      <c r="E3596" s="7"/>
      <c r="F3596" s="7"/>
      <c r="G3596" s="219"/>
      <c r="H3596" s="7"/>
      <c r="I3596" s="7"/>
      <c r="J3596" s="9"/>
      <c r="K3596" s="843"/>
    </row>
    <row r="3597" spans="1:11" x14ac:dyDescent="0.2">
      <c r="A3597" s="163">
        <v>3582</v>
      </c>
      <c r="B3597" s="7"/>
      <c r="C3597" s="7"/>
      <c r="D3597" s="120"/>
      <c r="E3597" s="7"/>
      <c r="F3597" s="7"/>
      <c r="G3597" s="219"/>
      <c r="H3597" s="7"/>
      <c r="I3597" s="7"/>
      <c r="J3597" s="9"/>
      <c r="K3597" s="843"/>
    </row>
    <row r="3598" spans="1:11" x14ac:dyDescent="0.2">
      <c r="A3598" s="163">
        <v>3583</v>
      </c>
      <c r="B3598" s="7"/>
      <c r="C3598" s="7"/>
      <c r="D3598" s="120"/>
      <c r="E3598" s="7"/>
      <c r="F3598" s="7"/>
      <c r="G3598" s="219"/>
      <c r="H3598" s="7"/>
      <c r="I3598" s="7"/>
      <c r="J3598" s="9"/>
      <c r="K3598" s="843"/>
    </row>
    <row r="3599" spans="1:11" x14ac:dyDescent="0.2">
      <c r="A3599" s="163">
        <v>3584</v>
      </c>
      <c r="B3599" s="7"/>
      <c r="C3599" s="7"/>
      <c r="D3599" s="120"/>
      <c r="E3599" s="7"/>
      <c r="F3599" s="7"/>
      <c r="G3599" s="219"/>
      <c r="H3599" s="7"/>
      <c r="I3599" s="7"/>
      <c r="J3599" s="9"/>
      <c r="K3599" s="843"/>
    </row>
    <row r="3600" spans="1:11" x14ac:dyDescent="0.2">
      <c r="A3600" s="163">
        <v>3585</v>
      </c>
      <c r="B3600" s="7"/>
      <c r="C3600" s="7"/>
      <c r="D3600" s="120"/>
      <c r="E3600" s="7"/>
      <c r="F3600" s="7"/>
      <c r="G3600" s="219"/>
      <c r="H3600" s="7"/>
      <c r="I3600" s="7"/>
      <c r="J3600" s="9"/>
      <c r="K3600" s="843"/>
    </row>
    <row r="3601" spans="1:11" x14ac:dyDescent="0.2">
      <c r="A3601" s="163">
        <v>3586</v>
      </c>
      <c r="B3601" s="7"/>
      <c r="C3601" s="7"/>
      <c r="D3601" s="120"/>
      <c r="E3601" s="7"/>
      <c r="F3601" s="7"/>
      <c r="G3601" s="219"/>
      <c r="H3601" s="7"/>
      <c r="I3601" s="7"/>
      <c r="J3601" s="9"/>
      <c r="K3601" s="843"/>
    </row>
    <row r="3602" spans="1:11" x14ac:dyDescent="0.2">
      <c r="A3602" s="163">
        <v>3587</v>
      </c>
      <c r="B3602" s="7"/>
      <c r="C3602" s="7"/>
      <c r="D3602" s="120"/>
      <c r="E3602" s="7"/>
      <c r="F3602" s="7"/>
      <c r="G3602" s="219"/>
      <c r="H3602" s="7"/>
      <c r="I3602" s="7"/>
      <c r="J3602" s="9"/>
      <c r="K3602" s="843"/>
    </row>
    <row r="3603" spans="1:11" x14ac:dyDescent="0.2">
      <c r="A3603" s="163">
        <v>3588</v>
      </c>
      <c r="B3603" s="7"/>
      <c r="C3603" s="7"/>
      <c r="D3603" s="120"/>
      <c r="E3603" s="7"/>
      <c r="F3603" s="7"/>
      <c r="G3603" s="219"/>
      <c r="H3603" s="7"/>
      <c r="I3603" s="7"/>
      <c r="J3603" s="9"/>
      <c r="K3603" s="843"/>
    </row>
    <row r="3604" spans="1:11" x14ac:dyDescent="0.2">
      <c r="A3604" s="163">
        <v>3589</v>
      </c>
      <c r="B3604" s="7"/>
      <c r="C3604" s="7"/>
      <c r="D3604" s="120"/>
      <c r="E3604" s="7"/>
      <c r="F3604" s="7"/>
      <c r="G3604" s="219"/>
      <c r="H3604" s="7"/>
      <c r="I3604" s="7"/>
      <c r="J3604" s="9"/>
      <c r="K3604" s="843"/>
    </row>
    <row r="3605" spans="1:11" x14ac:dyDescent="0.2">
      <c r="A3605" s="163">
        <v>3590</v>
      </c>
      <c r="B3605" s="7"/>
      <c r="C3605" s="7"/>
      <c r="D3605" s="120"/>
      <c r="E3605" s="7"/>
      <c r="F3605" s="7"/>
      <c r="G3605" s="219"/>
      <c r="H3605" s="7"/>
      <c r="I3605" s="7"/>
      <c r="J3605" s="9"/>
      <c r="K3605" s="843"/>
    </row>
    <row r="3606" spans="1:11" x14ac:dyDescent="0.2">
      <c r="A3606" s="163">
        <v>3591</v>
      </c>
      <c r="B3606" s="7"/>
      <c r="C3606" s="7"/>
      <c r="D3606" s="120"/>
      <c r="E3606" s="7"/>
      <c r="F3606" s="7"/>
      <c r="G3606" s="219"/>
      <c r="H3606" s="7"/>
      <c r="I3606" s="7"/>
      <c r="J3606" s="9"/>
      <c r="K3606" s="843"/>
    </row>
    <row r="3607" spans="1:11" x14ac:dyDescent="0.2">
      <c r="A3607" s="163">
        <v>3592</v>
      </c>
      <c r="B3607" s="7"/>
      <c r="C3607" s="7"/>
      <c r="D3607" s="120"/>
      <c r="E3607" s="7"/>
      <c r="F3607" s="7"/>
      <c r="G3607" s="219"/>
      <c r="H3607" s="7"/>
      <c r="I3607" s="7"/>
      <c r="J3607" s="9"/>
      <c r="K3607" s="843"/>
    </row>
    <row r="3608" spans="1:11" x14ac:dyDescent="0.2">
      <c r="A3608" s="163">
        <v>3593</v>
      </c>
      <c r="B3608" s="7"/>
      <c r="C3608" s="7"/>
      <c r="D3608" s="120"/>
      <c r="E3608" s="7"/>
      <c r="F3608" s="7"/>
      <c r="G3608" s="219"/>
      <c r="H3608" s="7"/>
      <c r="I3608" s="7"/>
      <c r="J3608" s="9"/>
      <c r="K3608" s="843"/>
    </row>
    <row r="3609" spans="1:11" x14ac:dyDescent="0.2">
      <c r="A3609" s="163">
        <v>3594</v>
      </c>
      <c r="B3609" s="7"/>
      <c r="C3609" s="7"/>
      <c r="D3609" s="120"/>
      <c r="E3609" s="7"/>
      <c r="F3609" s="7"/>
      <c r="G3609" s="219"/>
      <c r="H3609" s="7"/>
      <c r="I3609" s="7"/>
      <c r="J3609" s="9"/>
      <c r="K3609" s="843"/>
    </row>
    <row r="3610" spans="1:11" x14ac:dyDescent="0.2">
      <c r="A3610" s="163">
        <v>3595</v>
      </c>
      <c r="B3610" s="7"/>
      <c r="C3610" s="7"/>
      <c r="D3610" s="120"/>
      <c r="E3610" s="7"/>
      <c r="F3610" s="7"/>
      <c r="G3610" s="219"/>
      <c r="H3610" s="7"/>
      <c r="I3610" s="7"/>
      <c r="J3610" s="9"/>
      <c r="K3610" s="843"/>
    </row>
    <row r="3611" spans="1:11" x14ac:dyDescent="0.2">
      <c r="A3611" s="163">
        <v>3596</v>
      </c>
      <c r="B3611" s="7"/>
      <c r="C3611" s="7"/>
      <c r="D3611" s="120"/>
      <c r="E3611" s="7"/>
      <c r="F3611" s="7"/>
      <c r="G3611" s="219"/>
      <c r="H3611" s="7"/>
      <c r="I3611" s="7"/>
      <c r="J3611" s="9"/>
      <c r="K3611" s="843"/>
    </row>
    <row r="3612" spans="1:11" x14ac:dyDescent="0.2">
      <c r="A3612" s="163">
        <v>3597</v>
      </c>
      <c r="B3612" s="7"/>
      <c r="C3612" s="7"/>
      <c r="D3612" s="120"/>
      <c r="E3612" s="7"/>
      <c r="F3612" s="7"/>
      <c r="G3612" s="219"/>
      <c r="H3612" s="7"/>
      <c r="I3612" s="7"/>
      <c r="J3612" s="9"/>
      <c r="K3612" s="843"/>
    </row>
    <row r="3613" spans="1:11" x14ac:dyDescent="0.2">
      <c r="A3613" s="163">
        <v>3598</v>
      </c>
      <c r="B3613" s="7"/>
      <c r="C3613" s="7"/>
      <c r="D3613" s="120"/>
      <c r="E3613" s="7"/>
      <c r="F3613" s="7"/>
      <c r="G3613" s="219"/>
      <c r="H3613" s="7"/>
      <c r="I3613" s="7"/>
      <c r="J3613" s="9"/>
      <c r="K3613" s="843"/>
    </row>
    <row r="3614" spans="1:11" x14ac:dyDescent="0.2">
      <c r="A3614" s="163">
        <v>3599</v>
      </c>
      <c r="B3614" s="7"/>
      <c r="C3614" s="7"/>
      <c r="D3614" s="120"/>
      <c r="E3614" s="7"/>
      <c r="F3614" s="7"/>
      <c r="G3614" s="219"/>
      <c r="H3614" s="7"/>
      <c r="I3614" s="7"/>
      <c r="J3614" s="9"/>
      <c r="K3614" s="843"/>
    </row>
    <row r="3615" spans="1:11" x14ac:dyDescent="0.2">
      <c r="A3615" s="163">
        <v>3600</v>
      </c>
      <c r="B3615" s="7"/>
      <c r="C3615" s="7"/>
      <c r="D3615" s="120"/>
      <c r="E3615" s="7"/>
      <c r="F3615" s="7"/>
      <c r="G3615" s="219"/>
      <c r="H3615" s="7"/>
      <c r="I3615" s="7"/>
      <c r="J3615" s="9"/>
      <c r="K3615" s="843"/>
    </row>
    <row r="3616" spans="1:11" x14ac:dyDescent="0.2">
      <c r="A3616" s="163">
        <v>3601</v>
      </c>
      <c r="B3616" s="7"/>
      <c r="C3616" s="7"/>
      <c r="D3616" s="120"/>
      <c r="E3616" s="7"/>
      <c r="F3616" s="7"/>
      <c r="G3616" s="219"/>
      <c r="H3616" s="7"/>
      <c r="I3616" s="7"/>
      <c r="J3616" s="9"/>
      <c r="K3616" s="843"/>
    </row>
    <row r="3617" spans="1:11" x14ac:dyDescent="0.2">
      <c r="A3617" s="163">
        <v>3602</v>
      </c>
      <c r="B3617" s="7"/>
      <c r="C3617" s="7"/>
      <c r="D3617" s="120"/>
      <c r="E3617" s="7"/>
      <c r="F3617" s="7"/>
      <c r="G3617" s="219"/>
      <c r="H3617" s="7"/>
      <c r="I3617" s="7"/>
      <c r="J3617" s="9"/>
      <c r="K3617" s="843"/>
    </row>
    <row r="3618" spans="1:11" x14ac:dyDescent="0.2">
      <c r="A3618" s="163">
        <v>3603</v>
      </c>
      <c r="B3618" s="7"/>
      <c r="C3618" s="7"/>
      <c r="D3618" s="120"/>
      <c r="E3618" s="7"/>
      <c r="F3618" s="7"/>
      <c r="G3618" s="219"/>
      <c r="H3618" s="7"/>
      <c r="I3618" s="7"/>
      <c r="J3618" s="9"/>
      <c r="K3618" s="843"/>
    </row>
    <row r="3619" spans="1:11" x14ac:dyDescent="0.2">
      <c r="A3619" s="163">
        <v>3604</v>
      </c>
      <c r="B3619" s="7"/>
      <c r="C3619" s="7"/>
      <c r="D3619" s="120"/>
      <c r="E3619" s="7"/>
      <c r="F3619" s="7"/>
      <c r="G3619" s="219"/>
      <c r="H3619" s="7"/>
      <c r="I3619" s="7"/>
      <c r="J3619" s="9"/>
      <c r="K3619" s="843"/>
    </row>
    <row r="3620" spans="1:11" x14ac:dyDescent="0.2">
      <c r="A3620" s="163">
        <v>3605</v>
      </c>
      <c r="B3620" s="7"/>
      <c r="C3620" s="7"/>
      <c r="D3620" s="120"/>
      <c r="E3620" s="7"/>
      <c r="F3620" s="7"/>
      <c r="G3620" s="219"/>
      <c r="H3620" s="7"/>
      <c r="I3620" s="7"/>
      <c r="J3620" s="9"/>
      <c r="K3620" s="843"/>
    </row>
    <row r="3621" spans="1:11" x14ac:dyDescent="0.2">
      <c r="A3621" s="163">
        <v>3606</v>
      </c>
      <c r="B3621" s="7"/>
      <c r="C3621" s="7"/>
      <c r="D3621" s="120"/>
      <c r="E3621" s="7"/>
      <c r="F3621" s="7"/>
      <c r="G3621" s="219"/>
      <c r="H3621" s="7"/>
      <c r="I3621" s="7"/>
      <c r="J3621" s="9"/>
      <c r="K3621" s="843"/>
    </row>
    <row r="3622" spans="1:11" x14ac:dyDescent="0.2">
      <c r="A3622" s="163">
        <v>3607</v>
      </c>
      <c r="B3622" s="7"/>
      <c r="C3622" s="7"/>
      <c r="D3622" s="120"/>
      <c r="E3622" s="7"/>
      <c r="F3622" s="7"/>
      <c r="G3622" s="219"/>
      <c r="H3622" s="7"/>
      <c r="I3622" s="7"/>
      <c r="J3622" s="9"/>
      <c r="K3622" s="843"/>
    </row>
    <row r="3623" spans="1:11" x14ac:dyDescent="0.2">
      <c r="A3623" s="163">
        <v>3608</v>
      </c>
      <c r="B3623" s="7"/>
      <c r="C3623" s="7"/>
      <c r="D3623" s="120"/>
      <c r="E3623" s="7"/>
      <c r="F3623" s="7"/>
      <c r="G3623" s="219"/>
      <c r="H3623" s="7"/>
      <c r="I3623" s="7"/>
      <c r="J3623" s="9"/>
      <c r="K3623" s="843"/>
    </row>
    <row r="3624" spans="1:11" x14ac:dyDescent="0.2">
      <c r="A3624" s="163">
        <v>3609</v>
      </c>
      <c r="B3624" s="7"/>
      <c r="C3624" s="7"/>
      <c r="D3624" s="120"/>
      <c r="E3624" s="7"/>
      <c r="F3624" s="7"/>
      <c r="G3624" s="219"/>
      <c r="H3624" s="7"/>
      <c r="I3624" s="7"/>
      <c r="J3624" s="9"/>
      <c r="K3624" s="843"/>
    </row>
    <row r="3625" spans="1:11" x14ac:dyDescent="0.2">
      <c r="A3625" s="163">
        <v>3610</v>
      </c>
      <c r="B3625" s="7"/>
      <c r="C3625" s="7"/>
      <c r="D3625" s="120"/>
      <c r="E3625" s="7"/>
      <c r="F3625" s="7"/>
      <c r="G3625" s="219"/>
      <c r="H3625" s="7"/>
      <c r="I3625" s="7"/>
      <c r="J3625" s="9"/>
      <c r="K3625" s="843"/>
    </row>
    <row r="3626" spans="1:11" x14ac:dyDescent="0.2">
      <c r="A3626" s="163">
        <v>3611</v>
      </c>
      <c r="B3626" s="7"/>
      <c r="C3626" s="7"/>
      <c r="D3626" s="120"/>
      <c r="E3626" s="7"/>
      <c r="F3626" s="7"/>
      <c r="G3626" s="219"/>
      <c r="H3626" s="7"/>
      <c r="I3626" s="7"/>
      <c r="J3626" s="9"/>
      <c r="K3626" s="843"/>
    </row>
    <row r="3627" spans="1:11" x14ac:dyDescent="0.2">
      <c r="A3627" s="163">
        <v>3612</v>
      </c>
      <c r="B3627" s="7"/>
      <c r="C3627" s="7"/>
      <c r="D3627" s="120"/>
      <c r="E3627" s="7"/>
      <c r="F3627" s="7"/>
      <c r="G3627" s="219"/>
      <c r="H3627" s="7"/>
      <c r="I3627" s="7"/>
      <c r="J3627" s="9"/>
      <c r="K3627" s="843"/>
    </row>
    <row r="3628" spans="1:11" x14ac:dyDescent="0.2">
      <c r="A3628" s="163">
        <v>3613</v>
      </c>
      <c r="B3628" s="7"/>
      <c r="C3628" s="7"/>
      <c r="D3628" s="120"/>
      <c r="E3628" s="7"/>
      <c r="F3628" s="7"/>
      <c r="G3628" s="219"/>
      <c r="H3628" s="7"/>
      <c r="I3628" s="7"/>
      <c r="J3628" s="9"/>
      <c r="K3628" s="843"/>
    </row>
    <row r="3629" spans="1:11" x14ac:dyDescent="0.2">
      <c r="A3629" s="163">
        <v>3614</v>
      </c>
      <c r="B3629" s="7"/>
      <c r="C3629" s="7"/>
      <c r="D3629" s="120"/>
      <c r="E3629" s="7"/>
      <c r="F3629" s="7"/>
      <c r="G3629" s="219"/>
      <c r="H3629" s="7"/>
      <c r="I3629" s="7"/>
      <c r="J3629" s="9"/>
      <c r="K3629" s="843"/>
    </row>
    <row r="3630" spans="1:11" x14ac:dyDescent="0.2">
      <c r="A3630" s="163">
        <v>3615</v>
      </c>
      <c r="B3630" s="7"/>
      <c r="C3630" s="7"/>
      <c r="D3630" s="120"/>
      <c r="E3630" s="7"/>
      <c r="F3630" s="7"/>
      <c r="G3630" s="219"/>
      <c r="H3630" s="7"/>
      <c r="I3630" s="7"/>
      <c r="J3630" s="9"/>
      <c r="K3630" s="843"/>
    </row>
    <row r="3631" spans="1:11" x14ac:dyDescent="0.2">
      <c r="A3631" s="163">
        <v>3616</v>
      </c>
      <c r="B3631" s="7"/>
      <c r="C3631" s="7"/>
      <c r="D3631" s="120"/>
      <c r="E3631" s="7"/>
      <c r="F3631" s="7"/>
      <c r="G3631" s="219"/>
      <c r="H3631" s="7"/>
      <c r="I3631" s="7"/>
      <c r="J3631" s="9"/>
      <c r="K3631" s="843"/>
    </row>
    <row r="3632" spans="1:11" x14ac:dyDescent="0.2">
      <c r="A3632" s="163">
        <v>3617</v>
      </c>
      <c r="B3632" s="7"/>
      <c r="C3632" s="7"/>
      <c r="D3632" s="120"/>
      <c r="E3632" s="7"/>
      <c r="F3632" s="7"/>
      <c r="G3632" s="219"/>
      <c r="H3632" s="7"/>
      <c r="I3632" s="7"/>
      <c r="J3632" s="9"/>
      <c r="K3632" s="843"/>
    </row>
    <row r="3633" spans="1:11" x14ac:dyDescent="0.2">
      <c r="A3633" s="163">
        <v>3618</v>
      </c>
      <c r="B3633" s="7"/>
      <c r="C3633" s="7"/>
      <c r="D3633" s="120"/>
      <c r="E3633" s="7"/>
      <c r="F3633" s="7"/>
      <c r="G3633" s="219"/>
      <c r="H3633" s="7"/>
      <c r="I3633" s="7"/>
      <c r="J3633" s="9"/>
      <c r="K3633" s="843"/>
    </row>
    <row r="3634" spans="1:11" x14ac:dyDescent="0.2">
      <c r="A3634" s="163">
        <v>3619</v>
      </c>
      <c r="B3634" s="7"/>
      <c r="C3634" s="7"/>
      <c r="D3634" s="120"/>
      <c r="E3634" s="7"/>
      <c r="F3634" s="7"/>
      <c r="G3634" s="219"/>
      <c r="H3634" s="7"/>
      <c r="I3634" s="7"/>
      <c r="J3634" s="9"/>
      <c r="K3634" s="843"/>
    </row>
    <row r="3635" spans="1:11" x14ac:dyDescent="0.2">
      <c r="A3635" s="163">
        <v>3620</v>
      </c>
      <c r="B3635" s="7"/>
      <c r="C3635" s="7"/>
      <c r="D3635" s="120"/>
      <c r="E3635" s="7"/>
      <c r="F3635" s="7"/>
      <c r="G3635" s="219"/>
      <c r="H3635" s="7"/>
      <c r="I3635" s="7"/>
      <c r="J3635" s="9"/>
      <c r="K3635" s="843"/>
    </row>
    <row r="3636" spans="1:11" x14ac:dyDescent="0.2">
      <c r="A3636" s="163">
        <v>3621</v>
      </c>
      <c r="B3636" s="7"/>
      <c r="C3636" s="7"/>
      <c r="D3636" s="120"/>
      <c r="E3636" s="7"/>
      <c r="F3636" s="7"/>
      <c r="G3636" s="219"/>
      <c r="H3636" s="7"/>
      <c r="I3636" s="7"/>
      <c r="J3636" s="9"/>
      <c r="K3636" s="843"/>
    </row>
    <row r="3637" spans="1:11" x14ac:dyDescent="0.2">
      <c r="A3637" s="163">
        <v>3622</v>
      </c>
      <c r="B3637" s="7"/>
      <c r="C3637" s="7"/>
      <c r="D3637" s="120"/>
      <c r="E3637" s="7"/>
      <c r="F3637" s="7"/>
      <c r="G3637" s="219"/>
      <c r="H3637" s="7"/>
      <c r="I3637" s="7"/>
      <c r="J3637" s="9"/>
      <c r="K3637" s="843"/>
    </row>
    <row r="3638" spans="1:11" x14ac:dyDescent="0.2">
      <c r="A3638" s="163">
        <v>3623</v>
      </c>
      <c r="B3638" s="7"/>
      <c r="C3638" s="7"/>
      <c r="D3638" s="120"/>
      <c r="E3638" s="7"/>
      <c r="F3638" s="7"/>
      <c r="G3638" s="219"/>
      <c r="H3638" s="7"/>
      <c r="I3638" s="7"/>
      <c r="J3638" s="9"/>
      <c r="K3638" s="843"/>
    </row>
    <row r="3639" spans="1:11" x14ac:dyDescent="0.2">
      <c r="A3639" s="163">
        <v>3624</v>
      </c>
      <c r="B3639" s="7"/>
      <c r="C3639" s="7"/>
      <c r="D3639" s="120"/>
      <c r="E3639" s="7"/>
      <c r="F3639" s="7"/>
      <c r="G3639" s="219"/>
      <c r="H3639" s="7"/>
      <c r="I3639" s="7"/>
      <c r="J3639" s="9"/>
      <c r="K3639" s="843"/>
    </row>
    <row r="3640" spans="1:11" x14ac:dyDescent="0.2">
      <c r="A3640" s="163">
        <v>3625</v>
      </c>
      <c r="B3640" s="7"/>
      <c r="C3640" s="7"/>
      <c r="D3640" s="120"/>
      <c r="E3640" s="7"/>
      <c r="F3640" s="7"/>
      <c r="G3640" s="219"/>
      <c r="H3640" s="7"/>
      <c r="I3640" s="7"/>
      <c r="J3640" s="9"/>
      <c r="K3640" s="843"/>
    </row>
    <row r="3641" spans="1:11" x14ac:dyDescent="0.2">
      <c r="A3641" s="163">
        <v>3626</v>
      </c>
      <c r="B3641" s="7"/>
      <c r="C3641" s="7"/>
      <c r="D3641" s="120"/>
      <c r="E3641" s="7"/>
      <c r="F3641" s="7"/>
      <c r="G3641" s="219"/>
      <c r="H3641" s="7"/>
      <c r="I3641" s="7"/>
      <c r="J3641" s="9"/>
      <c r="K3641" s="843"/>
    </row>
    <row r="3642" spans="1:11" x14ac:dyDescent="0.2">
      <c r="A3642" s="163">
        <v>3627</v>
      </c>
      <c r="B3642" s="7"/>
      <c r="C3642" s="7"/>
      <c r="D3642" s="120"/>
      <c r="E3642" s="7"/>
      <c r="F3642" s="7"/>
      <c r="G3642" s="219"/>
      <c r="H3642" s="7"/>
      <c r="I3642" s="7"/>
      <c r="J3642" s="9"/>
      <c r="K3642" s="843"/>
    </row>
    <row r="3643" spans="1:11" x14ac:dyDescent="0.2">
      <c r="A3643" s="163">
        <v>3628</v>
      </c>
      <c r="B3643" s="7"/>
      <c r="C3643" s="7"/>
      <c r="D3643" s="120"/>
      <c r="E3643" s="7"/>
      <c r="F3643" s="7"/>
      <c r="G3643" s="219"/>
      <c r="H3643" s="7"/>
      <c r="I3643" s="7"/>
      <c r="J3643" s="9"/>
      <c r="K3643" s="843"/>
    </row>
    <row r="3644" spans="1:11" x14ac:dyDescent="0.2">
      <c r="A3644" s="163">
        <v>3629</v>
      </c>
      <c r="B3644" s="7"/>
      <c r="C3644" s="7"/>
      <c r="D3644" s="120"/>
      <c r="E3644" s="7"/>
      <c r="F3644" s="7"/>
      <c r="G3644" s="219"/>
      <c r="H3644" s="7"/>
      <c r="I3644" s="7"/>
      <c r="J3644" s="9"/>
      <c r="K3644" s="843"/>
    </row>
    <row r="3645" spans="1:11" x14ac:dyDescent="0.2">
      <c r="A3645" s="163">
        <v>3630</v>
      </c>
      <c r="B3645" s="7"/>
      <c r="C3645" s="7"/>
      <c r="D3645" s="120"/>
      <c r="E3645" s="7"/>
      <c r="F3645" s="7"/>
      <c r="G3645" s="219"/>
      <c r="H3645" s="7"/>
      <c r="I3645" s="7"/>
      <c r="J3645" s="9"/>
      <c r="K3645" s="843"/>
    </row>
    <row r="3646" spans="1:11" x14ac:dyDescent="0.2">
      <c r="A3646" s="163">
        <v>3631</v>
      </c>
      <c r="B3646" s="7"/>
      <c r="C3646" s="7"/>
      <c r="D3646" s="120"/>
      <c r="E3646" s="7"/>
      <c r="F3646" s="7"/>
      <c r="G3646" s="219"/>
      <c r="H3646" s="7"/>
      <c r="I3646" s="7"/>
      <c r="J3646" s="9"/>
      <c r="K3646" s="843"/>
    </row>
    <row r="3647" spans="1:11" x14ac:dyDescent="0.2">
      <c r="A3647" s="163">
        <v>3632</v>
      </c>
      <c r="B3647" s="7"/>
      <c r="C3647" s="7"/>
      <c r="D3647" s="120"/>
      <c r="E3647" s="7"/>
      <c r="F3647" s="7"/>
      <c r="G3647" s="219"/>
      <c r="H3647" s="7"/>
      <c r="I3647" s="7"/>
      <c r="J3647" s="9"/>
      <c r="K3647" s="843"/>
    </row>
    <row r="3648" spans="1:11" x14ac:dyDescent="0.2">
      <c r="A3648" s="163">
        <v>3633</v>
      </c>
      <c r="B3648" s="7"/>
      <c r="C3648" s="7"/>
      <c r="D3648" s="120"/>
      <c r="E3648" s="7"/>
      <c r="F3648" s="7"/>
      <c r="G3648" s="219"/>
      <c r="H3648" s="7"/>
      <c r="I3648" s="7"/>
      <c r="J3648" s="9"/>
      <c r="K3648" s="843"/>
    </row>
    <row r="3649" spans="1:11" x14ac:dyDescent="0.2">
      <c r="A3649" s="163">
        <v>3634</v>
      </c>
      <c r="B3649" s="7"/>
      <c r="C3649" s="7"/>
      <c r="D3649" s="120"/>
      <c r="E3649" s="7"/>
      <c r="F3649" s="7"/>
      <c r="G3649" s="219"/>
      <c r="H3649" s="7"/>
      <c r="I3649" s="7"/>
      <c r="J3649" s="9"/>
      <c r="K3649" s="843"/>
    </row>
    <row r="3650" spans="1:11" x14ac:dyDescent="0.2">
      <c r="A3650" s="163">
        <v>3635</v>
      </c>
      <c r="B3650" s="7"/>
      <c r="C3650" s="7"/>
      <c r="D3650" s="120"/>
      <c r="E3650" s="7"/>
      <c r="F3650" s="7"/>
      <c r="G3650" s="219"/>
      <c r="H3650" s="7"/>
      <c r="I3650" s="7"/>
      <c r="J3650" s="9"/>
      <c r="K3650" s="843"/>
    </row>
    <row r="3651" spans="1:11" x14ac:dyDescent="0.2">
      <c r="A3651" s="163">
        <v>3636</v>
      </c>
      <c r="B3651" s="7"/>
      <c r="C3651" s="7"/>
      <c r="D3651" s="120"/>
      <c r="E3651" s="7"/>
      <c r="F3651" s="7"/>
      <c r="G3651" s="219"/>
      <c r="H3651" s="7"/>
      <c r="I3651" s="7"/>
      <c r="J3651" s="9"/>
      <c r="K3651" s="843"/>
    </row>
    <row r="3652" spans="1:11" x14ac:dyDescent="0.2">
      <c r="A3652" s="163">
        <v>3637</v>
      </c>
      <c r="B3652" s="7"/>
      <c r="C3652" s="7"/>
      <c r="D3652" s="120"/>
      <c r="E3652" s="7"/>
      <c r="F3652" s="7"/>
      <c r="G3652" s="219"/>
      <c r="H3652" s="7"/>
      <c r="I3652" s="7"/>
      <c r="J3652" s="9"/>
      <c r="K3652" s="843"/>
    </row>
    <row r="3653" spans="1:11" x14ac:dyDescent="0.2">
      <c r="A3653" s="163">
        <v>3638</v>
      </c>
      <c r="B3653" s="7"/>
      <c r="C3653" s="7"/>
      <c r="D3653" s="120"/>
      <c r="E3653" s="7"/>
      <c r="F3653" s="7"/>
      <c r="G3653" s="219"/>
      <c r="H3653" s="7"/>
      <c r="I3653" s="7"/>
      <c r="J3653" s="9"/>
      <c r="K3653" s="843"/>
    </row>
    <row r="3654" spans="1:11" x14ac:dyDescent="0.2">
      <c r="A3654" s="163">
        <v>3639</v>
      </c>
      <c r="B3654" s="7"/>
      <c r="C3654" s="7"/>
      <c r="D3654" s="120"/>
      <c r="E3654" s="7"/>
      <c r="F3654" s="7"/>
      <c r="G3654" s="219"/>
      <c r="H3654" s="7"/>
      <c r="I3654" s="7"/>
      <c r="J3654" s="9"/>
      <c r="K3654" s="843"/>
    </row>
    <row r="3655" spans="1:11" x14ac:dyDescent="0.2">
      <c r="A3655" s="163">
        <v>3640</v>
      </c>
      <c r="B3655" s="7"/>
      <c r="C3655" s="7"/>
      <c r="D3655" s="120"/>
      <c r="E3655" s="7"/>
      <c r="F3655" s="7"/>
      <c r="G3655" s="219"/>
      <c r="H3655" s="7"/>
      <c r="I3655" s="7"/>
      <c r="J3655" s="9"/>
      <c r="K3655" s="843"/>
    </row>
    <row r="3656" spans="1:11" x14ac:dyDescent="0.2">
      <c r="A3656" s="163">
        <v>3641</v>
      </c>
      <c r="B3656" s="7"/>
      <c r="C3656" s="7"/>
      <c r="D3656" s="120"/>
      <c r="E3656" s="7"/>
      <c r="F3656" s="7"/>
      <c r="G3656" s="219"/>
      <c r="H3656" s="7"/>
      <c r="I3656" s="7"/>
      <c r="J3656" s="9"/>
      <c r="K3656" s="843"/>
    </row>
    <row r="3657" spans="1:11" x14ac:dyDescent="0.2">
      <c r="A3657" s="163">
        <v>3642</v>
      </c>
      <c r="B3657" s="7"/>
      <c r="C3657" s="7"/>
      <c r="D3657" s="120"/>
      <c r="E3657" s="7"/>
      <c r="F3657" s="7"/>
      <c r="G3657" s="219"/>
      <c r="H3657" s="7"/>
      <c r="I3657" s="7"/>
      <c r="J3657" s="9"/>
      <c r="K3657" s="843"/>
    </row>
    <row r="3658" spans="1:11" x14ac:dyDescent="0.2">
      <c r="A3658" s="163">
        <v>3643</v>
      </c>
      <c r="B3658" s="7"/>
      <c r="C3658" s="7"/>
      <c r="D3658" s="120"/>
      <c r="E3658" s="7"/>
      <c r="F3658" s="7"/>
      <c r="G3658" s="219"/>
      <c r="H3658" s="7"/>
      <c r="I3658" s="7"/>
      <c r="J3658" s="9"/>
      <c r="K3658" s="843"/>
    </row>
    <row r="3659" spans="1:11" x14ac:dyDescent="0.2">
      <c r="A3659" s="163">
        <v>3644</v>
      </c>
      <c r="B3659" s="7"/>
      <c r="C3659" s="7"/>
      <c r="D3659" s="120"/>
      <c r="E3659" s="7"/>
      <c r="F3659" s="7"/>
      <c r="G3659" s="219"/>
      <c r="H3659" s="7"/>
      <c r="I3659" s="7"/>
      <c r="J3659" s="9"/>
      <c r="K3659" s="843"/>
    </row>
    <row r="3660" spans="1:11" x14ac:dyDescent="0.2">
      <c r="A3660" s="163">
        <v>3645</v>
      </c>
      <c r="B3660" s="7"/>
      <c r="C3660" s="7"/>
      <c r="D3660" s="120"/>
      <c r="E3660" s="7"/>
      <c r="F3660" s="7"/>
      <c r="G3660" s="219"/>
      <c r="H3660" s="7"/>
      <c r="I3660" s="7"/>
      <c r="J3660" s="9"/>
      <c r="K3660" s="843"/>
    </row>
    <row r="3661" spans="1:11" x14ac:dyDescent="0.2">
      <c r="A3661" s="163">
        <v>3646</v>
      </c>
      <c r="B3661" s="7"/>
      <c r="C3661" s="7"/>
      <c r="D3661" s="120"/>
      <c r="E3661" s="7"/>
      <c r="F3661" s="7"/>
      <c r="G3661" s="219"/>
      <c r="H3661" s="7"/>
      <c r="I3661" s="7"/>
      <c r="J3661" s="9"/>
      <c r="K3661" s="843"/>
    </row>
    <row r="3662" spans="1:11" x14ac:dyDescent="0.2">
      <c r="A3662" s="163">
        <v>3647</v>
      </c>
      <c r="B3662" s="7"/>
      <c r="C3662" s="7"/>
      <c r="D3662" s="120"/>
      <c r="E3662" s="7"/>
      <c r="F3662" s="7"/>
      <c r="G3662" s="219"/>
      <c r="H3662" s="7"/>
      <c r="I3662" s="7"/>
      <c r="J3662" s="9"/>
      <c r="K3662" s="843"/>
    </row>
    <row r="3663" spans="1:11" x14ac:dyDescent="0.2">
      <c r="A3663" s="163">
        <v>3648</v>
      </c>
      <c r="B3663" s="7"/>
      <c r="C3663" s="7"/>
      <c r="D3663" s="120"/>
      <c r="E3663" s="7"/>
      <c r="F3663" s="7"/>
      <c r="G3663" s="219"/>
      <c r="H3663" s="7"/>
      <c r="I3663" s="7"/>
      <c r="J3663" s="9"/>
      <c r="K3663" s="843"/>
    </row>
    <row r="3664" spans="1:11" x14ac:dyDescent="0.2">
      <c r="A3664" s="163">
        <v>3649</v>
      </c>
      <c r="B3664" s="7"/>
      <c r="C3664" s="7"/>
      <c r="D3664" s="120"/>
      <c r="E3664" s="7"/>
      <c r="F3664" s="7"/>
      <c r="G3664" s="219"/>
      <c r="H3664" s="7"/>
      <c r="I3664" s="7"/>
      <c r="J3664" s="9"/>
      <c r="K3664" s="843"/>
    </row>
    <row r="3665" spans="1:11" x14ac:dyDescent="0.2">
      <c r="A3665" s="163">
        <v>3650</v>
      </c>
      <c r="B3665" s="7"/>
      <c r="C3665" s="7"/>
      <c r="D3665" s="120"/>
      <c r="E3665" s="7"/>
      <c r="F3665" s="7"/>
      <c r="G3665" s="219"/>
      <c r="H3665" s="7"/>
      <c r="I3665" s="7"/>
      <c r="J3665" s="9"/>
      <c r="K3665" s="843"/>
    </row>
    <row r="3666" spans="1:11" x14ac:dyDescent="0.2">
      <c r="A3666" s="163">
        <v>3651</v>
      </c>
      <c r="B3666" s="7"/>
      <c r="C3666" s="7"/>
      <c r="D3666" s="120"/>
      <c r="E3666" s="7"/>
      <c r="F3666" s="7"/>
      <c r="G3666" s="219"/>
      <c r="H3666" s="7"/>
      <c r="I3666" s="7"/>
      <c r="J3666" s="9"/>
      <c r="K3666" s="843"/>
    </row>
    <row r="3667" spans="1:11" x14ac:dyDescent="0.2">
      <c r="A3667" s="163">
        <v>3652</v>
      </c>
      <c r="B3667" s="7"/>
      <c r="C3667" s="7"/>
      <c r="D3667" s="120"/>
      <c r="E3667" s="7"/>
      <c r="F3667" s="7"/>
      <c r="G3667" s="219"/>
      <c r="H3667" s="7"/>
      <c r="I3667" s="7"/>
      <c r="J3667" s="9"/>
      <c r="K3667" s="843"/>
    </row>
    <row r="3668" spans="1:11" x14ac:dyDescent="0.2">
      <c r="A3668" s="163">
        <v>3653</v>
      </c>
      <c r="B3668" s="7"/>
      <c r="C3668" s="7"/>
      <c r="D3668" s="120"/>
      <c r="E3668" s="7"/>
      <c r="F3668" s="7"/>
      <c r="G3668" s="219"/>
      <c r="H3668" s="7"/>
      <c r="I3668" s="7"/>
      <c r="J3668" s="9"/>
      <c r="K3668" s="843"/>
    </row>
    <row r="3669" spans="1:11" x14ac:dyDescent="0.2">
      <c r="A3669" s="163">
        <v>3654</v>
      </c>
      <c r="B3669" s="7"/>
      <c r="C3669" s="7"/>
      <c r="D3669" s="120"/>
      <c r="E3669" s="7"/>
      <c r="F3669" s="7"/>
      <c r="G3669" s="219"/>
      <c r="H3669" s="7"/>
      <c r="I3669" s="7"/>
      <c r="J3669" s="9"/>
      <c r="K3669" s="843"/>
    </row>
    <row r="3670" spans="1:11" x14ac:dyDescent="0.2">
      <c r="A3670" s="163">
        <v>3655</v>
      </c>
      <c r="B3670" s="7"/>
      <c r="C3670" s="7"/>
      <c r="D3670" s="120"/>
      <c r="E3670" s="7"/>
      <c r="F3670" s="7"/>
      <c r="G3670" s="219"/>
      <c r="H3670" s="7"/>
      <c r="I3670" s="7"/>
      <c r="J3670" s="9"/>
      <c r="K3670" s="843"/>
    </row>
    <row r="3671" spans="1:11" x14ac:dyDescent="0.2">
      <c r="A3671" s="163">
        <v>3656</v>
      </c>
      <c r="B3671" s="7"/>
      <c r="C3671" s="7"/>
      <c r="D3671" s="120"/>
      <c r="E3671" s="7"/>
      <c r="F3671" s="7"/>
      <c r="G3671" s="219"/>
      <c r="H3671" s="7"/>
      <c r="I3671" s="7"/>
      <c r="J3671" s="9"/>
      <c r="K3671" s="843"/>
    </row>
    <row r="3672" spans="1:11" x14ac:dyDescent="0.2">
      <c r="A3672" s="163">
        <v>3657</v>
      </c>
      <c r="B3672" s="7"/>
      <c r="C3672" s="7"/>
      <c r="D3672" s="120"/>
      <c r="E3672" s="7"/>
      <c r="F3672" s="7"/>
      <c r="G3672" s="219"/>
      <c r="H3672" s="7"/>
      <c r="I3672" s="7"/>
      <c r="J3672" s="9"/>
      <c r="K3672" s="843"/>
    </row>
    <row r="3673" spans="1:11" x14ac:dyDescent="0.2">
      <c r="A3673" s="163">
        <v>3658</v>
      </c>
      <c r="B3673" s="7"/>
      <c r="C3673" s="7"/>
      <c r="D3673" s="120"/>
      <c r="E3673" s="7"/>
      <c r="F3673" s="7"/>
      <c r="G3673" s="219"/>
      <c r="H3673" s="7"/>
      <c r="I3673" s="7"/>
      <c r="J3673" s="9"/>
      <c r="K3673" s="843"/>
    </row>
    <row r="3674" spans="1:11" x14ac:dyDescent="0.2">
      <c r="A3674" s="163">
        <v>3659</v>
      </c>
      <c r="B3674" s="7"/>
      <c r="C3674" s="7"/>
      <c r="D3674" s="120"/>
      <c r="E3674" s="7"/>
      <c r="F3674" s="7"/>
      <c r="G3674" s="219"/>
      <c r="H3674" s="7"/>
      <c r="I3674" s="7"/>
      <c r="J3674" s="9"/>
      <c r="K3674" s="843"/>
    </row>
    <row r="3675" spans="1:11" x14ac:dyDescent="0.2">
      <c r="A3675" s="163">
        <v>3660</v>
      </c>
      <c r="B3675" s="7"/>
      <c r="C3675" s="7"/>
      <c r="D3675" s="120"/>
      <c r="E3675" s="7"/>
      <c r="F3675" s="7"/>
      <c r="G3675" s="219"/>
      <c r="H3675" s="7"/>
      <c r="I3675" s="7"/>
      <c r="J3675" s="9"/>
      <c r="K3675" s="843"/>
    </row>
    <row r="3676" spans="1:11" x14ac:dyDescent="0.2">
      <c r="A3676" s="163">
        <v>3661</v>
      </c>
      <c r="B3676" s="7"/>
      <c r="C3676" s="7"/>
      <c r="D3676" s="120"/>
      <c r="E3676" s="7"/>
      <c r="F3676" s="7"/>
      <c r="G3676" s="219"/>
      <c r="H3676" s="7"/>
      <c r="I3676" s="7"/>
      <c r="J3676" s="9"/>
      <c r="K3676" s="843"/>
    </row>
    <row r="3677" spans="1:11" x14ac:dyDescent="0.2">
      <c r="A3677" s="163">
        <v>3662</v>
      </c>
      <c r="B3677" s="7"/>
      <c r="C3677" s="7"/>
      <c r="D3677" s="120"/>
      <c r="E3677" s="7"/>
      <c r="F3677" s="7"/>
      <c r="G3677" s="219"/>
      <c r="H3677" s="7"/>
      <c r="I3677" s="7"/>
      <c r="J3677" s="9"/>
      <c r="K3677" s="843"/>
    </row>
    <row r="3678" spans="1:11" x14ac:dyDescent="0.2">
      <c r="A3678" s="163">
        <v>3663</v>
      </c>
      <c r="B3678" s="7"/>
      <c r="C3678" s="7"/>
      <c r="D3678" s="120"/>
      <c r="E3678" s="7"/>
      <c r="F3678" s="7"/>
      <c r="G3678" s="219"/>
      <c r="H3678" s="7"/>
      <c r="I3678" s="7"/>
      <c r="J3678" s="9"/>
      <c r="K3678" s="843"/>
    </row>
    <row r="3679" spans="1:11" x14ac:dyDescent="0.2">
      <c r="A3679" s="163">
        <v>3664</v>
      </c>
      <c r="B3679" s="7"/>
      <c r="C3679" s="7"/>
      <c r="D3679" s="120"/>
      <c r="E3679" s="7"/>
      <c r="F3679" s="7"/>
      <c r="G3679" s="219"/>
      <c r="H3679" s="7"/>
      <c r="I3679" s="7"/>
      <c r="J3679" s="9"/>
      <c r="K3679" s="843"/>
    </row>
    <row r="3680" spans="1:11" x14ac:dyDescent="0.2">
      <c r="A3680" s="163">
        <v>3665</v>
      </c>
      <c r="B3680" s="7"/>
      <c r="C3680" s="7"/>
      <c r="D3680" s="120"/>
      <c r="E3680" s="7"/>
      <c r="F3680" s="7"/>
      <c r="G3680" s="219"/>
      <c r="H3680" s="7"/>
      <c r="I3680" s="7"/>
      <c r="J3680" s="9"/>
      <c r="K3680" s="843"/>
    </row>
    <row r="3681" spans="1:11" x14ac:dyDescent="0.2">
      <c r="A3681" s="163">
        <v>3666</v>
      </c>
      <c r="B3681" s="7"/>
      <c r="C3681" s="7"/>
      <c r="D3681" s="120"/>
      <c r="E3681" s="7"/>
      <c r="F3681" s="7"/>
      <c r="G3681" s="219"/>
      <c r="H3681" s="7"/>
      <c r="I3681" s="7"/>
      <c r="J3681" s="9"/>
      <c r="K3681" s="843"/>
    </row>
    <row r="3682" spans="1:11" x14ac:dyDescent="0.2">
      <c r="A3682" s="163">
        <v>3667</v>
      </c>
      <c r="B3682" s="7"/>
      <c r="C3682" s="7"/>
      <c r="D3682" s="120"/>
      <c r="E3682" s="7"/>
      <c r="F3682" s="7"/>
      <c r="G3682" s="219"/>
      <c r="H3682" s="7"/>
      <c r="I3682" s="7"/>
      <c r="J3682" s="9"/>
      <c r="K3682" s="843"/>
    </row>
    <row r="3683" spans="1:11" x14ac:dyDescent="0.2">
      <c r="A3683" s="163">
        <v>3668</v>
      </c>
      <c r="B3683" s="7"/>
      <c r="C3683" s="7"/>
      <c r="D3683" s="120"/>
      <c r="E3683" s="7"/>
      <c r="F3683" s="7"/>
      <c r="G3683" s="219"/>
      <c r="H3683" s="7"/>
      <c r="I3683" s="7"/>
      <c r="J3683" s="9"/>
      <c r="K3683" s="843"/>
    </row>
    <row r="3684" spans="1:11" x14ac:dyDescent="0.2">
      <c r="A3684" s="163">
        <v>3669</v>
      </c>
      <c r="B3684" s="7"/>
      <c r="C3684" s="7"/>
      <c r="D3684" s="120"/>
      <c r="E3684" s="7"/>
      <c r="F3684" s="7"/>
      <c r="G3684" s="219"/>
      <c r="H3684" s="7"/>
      <c r="I3684" s="7"/>
      <c r="J3684" s="9"/>
      <c r="K3684" s="843"/>
    </row>
    <row r="3685" spans="1:11" x14ac:dyDescent="0.2">
      <c r="A3685" s="163">
        <v>3670</v>
      </c>
      <c r="B3685" s="7"/>
      <c r="C3685" s="7"/>
      <c r="D3685" s="120"/>
      <c r="E3685" s="7"/>
      <c r="F3685" s="7"/>
      <c r="G3685" s="219"/>
      <c r="H3685" s="7"/>
      <c r="I3685" s="7"/>
      <c r="J3685" s="9"/>
      <c r="K3685" s="843"/>
    </row>
    <row r="3686" spans="1:11" x14ac:dyDescent="0.2">
      <c r="A3686" s="163">
        <v>3671</v>
      </c>
      <c r="B3686" s="7"/>
      <c r="C3686" s="7"/>
      <c r="D3686" s="120"/>
      <c r="E3686" s="7"/>
      <c r="F3686" s="7"/>
      <c r="G3686" s="219"/>
      <c r="H3686" s="7"/>
      <c r="I3686" s="7"/>
      <c r="J3686" s="9"/>
      <c r="K3686" s="843"/>
    </row>
    <row r="3687" spans="1:11" x14ac:dyDescent="0.2">
      <c r="A3687" s="163">
        <v>3672</v>
      </c>
      <c r="B3687" s="7"/>
      <c r="C3687" s="7"/>
      <c r="D3687" s="120"/>
      <c r="E3687" s="7"/>
      <c r="F3687" s="7"/>
      <c r="G3687" s="219"/>
      <c r="H3687" s="7"/>
      <c r="I3687" s="7"/>
      <c r="J3687" s="9"/>
      <c r="K3687" s="843"/>
    </row>
    <row r="3688" spans="1:11" x14ac:dyDescent="0.2">
      <c r="A3688" s="163">
        <v>3673</v>
      </c>
      <c r="B3688" s="7"/>
      <c r="C3688" s="7"/>
      <c r="D3688" s="120"/>
      <c r="E3688" s="7"/>
      <c r="F3688" s="7"/>
      <c r="G3688" s="219"/>
      <c r="H3688" s="7"/>
      <c r="I3688" s="7"/>
      <c r="J3688" s="9"/>
      <c r="K3688" s="843"/>
    </row>
    <row r="3689" spans="1:11" x14ac:dyDescent="0.2">
      <c r="A3689" s="163">
        <v>3674</v>
      </c>
      <c r="B3689" s="7"/>
      <c r="C3689" s="7"/>
      <c r="D3689" s="120"/>
      <c r="E3689" s="7"/>
      <c r="F3689" s="7"/>
      <c r="G3689" s="219"/>
      <c r="H3689" s="7"/>
      <c r="I3689" s="7"/>
      <c r="J3689" s="9"/>
      <c r="K3689" s="843"/>
    </row>
    <row r="3690" spans="1:11" x14ac:dyDescent="0.2">
      <c r="A3690" s="163">
        <v>3675</v>
      </c>
      <c r="B3690" s="7"/>
      <c r="C3690" s="7"/>
      <c r="D3690" s="120"/>
      <c r="E3690" s="7"/>
      <c r="F3690" s="7"/>
      <c r="G3690" s="219"/>
      <c r="H3690" s="7"/>
      <c r="I3690" s="7"/>
      <c r="J3690" s="9"/>
      <c r="K3690" s="843"/>
    </row>
    <row r="3691" spans="1:11" x14ac:dyDescent="0.2">
      <c r="A3691" s="163">
        <v>3676</v>
      </c>
      <c r="B3691" s="7"/>
      <c r="C3691" s="7"/>
      <c r="D3691" s="120"/>
      <c r="E3691" s="7"/>
      <c r="F3691" s="7"/>
      <c r="G3691" s="219"/>
      <c r="H3691" s="7"/>
      <c r="I3691" s="7"/>
      <c r="J3691" s="9"/>
      <c r="K3691" s="843"/>
    </row>
    <row r="3692" spans="1:11" x14ac:dyDescent="0.2">
      <c r="A3692" s="163">
        <v>3677</v>
      </c>
      <c r="B3692" s="7"/>
      <c r="C3692" s="7"/>
      <c r="D3692" s="120"/>
      <c r="E3692" s="7"/>
      <c r="F3692" s="7"/>
      <c r="G3692" s="219"/>
      <c r="H3692" s="7"/>
      <c r="I3692" s="7"/>
      <c r="J3692" s="9"/>
      <c r="K3692" s="843"/>
    </row>
    <row r="3693" spans="1:11" x14ac:dyDescent="0.2">
      <c r="A3693" s="163">
        <v>3678</v>
      </c>
      <c r="B3693" s="7"/>
      <c r="C3693" s="7"/>
      <c r="D3693" s="120"/>
      <c r="E3693" s="7"/>
      <c r="F3693" s="7"/>
      <c r="G3693" s="219"/>
      <c r="H3693" s="7"/>
      <c r="I3693" s="7"/>
      <c r="J3693" s="9"/>
      <c r="K3693" s="843"/>
    </row>
    <row r="3694" spans="1:11" x14ac:dyDescent="0.2">
      <c r="A3694" s="163">
        <v>3679</v>
      </c>
      <c r="B3694" s="7"/>
      <c r="C3694" s="7"/>
      <c r="D3694" s="120"/>
      <c r="E3694" s="7"/>
      <c r="F3694" s="7"/>
      <c r="G3694" s="219"/>
      <c r="H3694" s="7"/>
      <c r="I3694" s="7"/>
      <c r="J3694" s="9"/>
      <c r="K3694" s="843"/>
    </row>
    <row r="3695" spans="1:11" x14ac:dyDescent="0.2">
      <c r="A3695" s="163">
        <v>3680</v>
      </c>
      <c r="B3695" s="7"/>
      <c r="C3695" s="7"/>
      <c r="D3695" s="120"/>
      <c r="E3695" s="7"/>
      <c r="F3695" s="7"/>
      <c r="G3695" s="219"/>
      <c r="H3695" s="7"/>
      <c r="I3695" s="7"/>
      <c r="J3695" s="9"/>
      <c r="K3695" s="843"/>
    </row>
    <row r="3696" spans="1:11" x14ac:dyDescent="0.2">
      <c r="A3696" s="163">
        <v>3681</v>
      </c>
      <c r="B3696" s="7"/>
      <c r="C3696" s="7"/>
      <c r="D3696" s="120"/>
      <c r="E3696" s="7"/>
      <c r="F3696" s="7"/>
      <c r="G3696" s="219"/>
      <c r="H3696" s="7"/>
      <c r="I3696" s="7"/>
      <c r="J3696" s="9"/>
      <c r="K3696" s="843"/>
    </row>
    <row r="3697" spans="1:11" x14ac:dyDescent="0.2">
      <c r="A3697" s="163">
        <v>3682</v>
      </c>
      <c r="B3697" s="7"/>
      <c r="C3697" s="7"/>
      <c r="D3697" s="120"/>
      <c r="E3697" s="7"/>
      <c r="F3697" s="7"/>
      <c r="G3697" s="219"/>
      <c r="H3697" s="7"/>
      <c r="I3697" s="7"/>
      <c r="J3697" s="9"/>
      <c r="K3697" s="843"/>
    </row>
    <row r="3698" spans="1:11" x14ac:dyDescent="0.2">
      <c r="A3698" s="163">
        <v>3683</v>
      </c>
      <c r="B3698" s="7"/>
      <c r="C3698" s="7"/>
      <c r="D3698" s="120"/>
      <c r="E3698" s="7"/>
      <c r="F3698" s="7"/>
      <c r="G3698" s="219"/>
      <c r="H3698" s="7"/>
      <c r="I3698" s="7"/>
      <c r="J3698" s="9"/>
      <c r="K3698" s="843"/>
    </row>
    <row r="3699" spans="1:11" x14ac:dyDescent="0.2">
      <c r="A3699" s="163">
        <v>3684</v>
      </c>
      <c r="B3699" s="7"/>
      <c r="C3699" s="7"/>
      <c r="D3699" s="120"/>
      <c r="E3699" s="7"/>
      <c r="F3699" s="7"/>
      <c r="G3699" s="219"/>
      <c r="H3699" s="7"/>
      <c r="I3699" s="7"/>
      <c r="J3699" s="9"/>
      <c r="K3699" s="843"/>
    </row>
    <row r="3700" spans="1:11" x14ac:dyDescent="0.2">
      <c r="A3700" s="163">
        <v>3685</v>
      </c>
      <c r="B3700" s="7"/>
      <c r="C3700" s="7"/>
      <c r="D3700" s="120"/>
      <c r="E3700" s="7"/>
      <c r="F3700" s="7"/>
      <c r="G3700" s="219"/>
      <c r="H3700" s="7"/>
      <c r="I3700" s="7"/>
      <c r="J3700" s="9"/>
      <c r="K3700" s="843"/>
    </row>
    <row r="3701" spans="1:11" x14ac:dyDescent="0.2">
      <c r="A3701" s="163">
        <v>3686</v>
      </c>
      <c r="B3701" s="7"/>
      <c r="C3701" s="7"/>
      <c r="D3701" s="120"/>
      <c r="E3701" s="7"/>
      <c r="F3701" s="7"/>
      <c r="G3701" s="219"/>
      <c r="H3701" s="7"/>
      <c r="I3701" s="7"/>
      <c r="J3701" s="9"/>
      <c r="K3701" s="843"/>
    </row>
    <row r="3702" spans="1:11" x14ac:dyDescent="0.2">
      <c r="A3702" s="163">
        <v>3687</v>
      </c>
      <c r="B3702" s="7"/>
      <c r="C3702" s="7"/>
      <c r="D3702" s="120"/>
      <c r="E3702" s="7"/>
      <c r="F3702" s="7"/>
      <c r="G3702" s="219"/>
      <c r="H3702" s="7"/>
      <c r="I3702" s="7"/>
      <c r="J3702" s="9"/>
      <c r="K3702" s="843"/>
    </row>
    <row r="3703" spans="1:11" x14ac:dyDescent="0.2">
      <c r="A3703" s="163">
        <v>3688</v>
      </c>
      <c r="B3703" s="7"/>
      <c r="C3703" s="7"/>
      <c r="D3703" s="120"/>
      <c r="E3703" s="7"/>
      <c r="F3703" s="7"/>
      <c r="G3703" s="219"/>
      <c r="H3703" s="7"/>
      <c r="I3703" s="7"/>
      <c r="J3703" s="9"/>
      <c r="K3703" s="843"/>
    </row>
    <row r="3704" spans="1:11" x14ac:dyDescent="0.2">
      <c r="A3704" s="163">
        <v>3689</v>
      </c>
      <c r="B3704" s="7"/>
      <c r="C3704" s="7"/>
      <c r="D3704" s="120"/>
      <c r="E3704" s="7"/>
      <c r="F3704" s="7"/>
      <c r="G3704" s="219"/>
      <c r="H3704" s="7"/>
      <c r="I3704" s="7"/>
      <c r="J3704" s="9"/>
      <c r="K3704" s="843"/>
    </row>
    <row r="3705" spans="1:11" x14ac:dyDescent="0.2">
      <c r="A3705" s="163">
        <v>3690</v>
      </c>
      <c r="B3705" s="7"/>
      <c r="C3705" s="7"/>
      <c r="D3705" s="120"/>
      <c r="E3705" s="7"/>
      <c r="F3705" s="7"/>
      <c r="G3705" s="219"/>
      <c r="H3705" s="7"/>
      <c r="I3705" s="7"/>
      <c r="J3705" s="9"/>
      <c r="K3705" s="843"/>
    </row>
    <row r="3706" spans="1:11" x14ac:dyDescent="0.2">
      <c r="A3706" s="163">
        <v>3691</v>
      </c>
      <c r="B3706" s="7"/>
      <c r="C3706" s="7"/>
      <c r="D3706" s="120"/>
      <c r="E3706" s="7"/>
      <c r="F3706" s="7"/>
      <c r="G3706" s="219"/>
      <c r="H3706" s="7"/>
      <c r="I3706" s="7"/>
      <c r="J3706" s="9"/>
      <c r="K3706" s="843"/>
    </row>
    <row r="3707" spans="1:11" x14ac:dyDescent="0.2">
      <c r="A3707" s="163">
        <v>3692</v>
      </c>
      <c r="B3707" s="7"/>
      <c r="C3707" s="7"/>
      <c r="D3707" s="120"/>
      <c r="E3707" s="7"/>
      <c r="F3707" s="7"/>
      <c r="G3707" s="219"/>
      <c r="H3707" s="7"/>
      <c r="I3707" s="7"/>
      <c r="J3707" s="9"/>
      <c r="K3707" s="843"/>
    </row>
    <row r="3708" spans="1:11" x14ac:dyDescent="0.2">
      <c r="A3708" s="163">
        <v>3693</v>
      </c>
      <c r="B3708" s="7"/>
      <c r="C3708" s="7"/>
      <c r="D3708" s="120"/>
      <c r="E3708" s="7"/>
      <c r="F3708" s="7"/>
      <c r="G3708" s="219"/>
      <c r="H3708" s="7"/>
      <c r="I3708" s="7"/>
      <c r="J3708" s="9"/>
      <c r="K3708" s="843"/>
    </row>
    <row r="3709" spans="1:11" x14ac:dyDescent="0.2">
      <c r="A3709" s="163">
        <v>3694</v>
      </c>
      <c r="B3709" s="7"/>
      <c r="C3709" s="7"/>
      <c r="D3709" s="120"/>
      <c r="E3709" s="7"/>
      <c r="F3709" s="7"/>
      <c r="G3709" s="219"/>
      <c r="H3709" s="7"/>
      <c r="I3709" s="7"/>
      <c r="J3709" s="9"/>
      <c r="K3709" s="843"/>
    </row>
    <row r="3710" spans="1:11" x14ac:dyDescent="0.2">
      <c r="A3710" s="163">
        <v>3695</v>
      </c>
      <c r="B3710" s="7"/>
      <c r="C3710" s="7"/>
      <c r="D3710" s="120"/>
      <c r="E3710" s="7"/>
      <c r="F3710" s="7"/>
      <c r="G3710" s="219"/>
      <c r="H3710" s="7"/>
      <c r="I3710" s="7"/>
      <c r="J3710" s="9"/>
      <c r="K3710" s="843"/>
    </row>
    <row r="3711" spans="1:11" x14ac:dyDescent="0.2">
      <c r="A3711" s="163">
        <v>3696</v>
      </c>
      <c r="B3711" s="7"/>
      <c r="C3711" s="7"/>
      <c r="D3711" s="120"/>
      <c r="E3711" s="7"/>
      <c r="F3711" s="7"/>
      <c r="G3711" s="219"/>
      <c r="H3711" s="7"/>
      <c r="I3711" s="7"/>
      <c r="J3711" s="9"/>
      <c r="K3711" s="843"/>
    </row>
    <row r="3712" spans="1:11" x14ac:dyDescent="0.2">
      <c r="A3712" s="163">
        <v>3697</v>
      </c>
      <c r="B3712" s="7"/>
      <c r="C3712" s="7"/>
      <c r="D3712" s="120"/>
      <c r="E3712" s="7"/>
      <c r="F3712" s="7"/>
      <c r="G3712" s="219"/>
      <c r="H3712" s="7"/>
      <c r="I3712" s="7"/>
      <c r="J3712" s="9"/>
      <c r="K3712" s="843"/>
    </row>
    <row r="3713" spans="1:11" x14ac:dyDescent="0.2">
      <c r="A3713" s="163">
        <v>3698</v>
      </c>
      <c r="B3713" s="7"/>
      <c r="C3713" s="7"/>
      <c r="D3713" s="120"/>
      <c r="E3713" s="7"/>
      <c r="F3713" s="7"/>
      <c r="G3713" s="219"/>
      <c r="H3713" s="7"/>
      <c r="I3713" s="7"/>
      <c r="J3713" s="9"/>
      <c r="K3713" s="843"/>
    </row>
    <row r="3714" spans="1:11" x14ac:dyDescent="0.2">
      <c r="A3714" s="163">
        <v>3699</v>
      </c>
      <c r="B3714" s="7"/>
      <c r="C3714" s="7"/>
      <c r="D3714" s="120"/>
      <c r="E3714" s="7"/>
      <c r="F3714" s="7"/>
      <c r="G3714" s="219"/>
      <c r="H3714" s="7"/>
      <c r="I3714" s="7"/>
      <c r="J3714" s="9"/>
      <c r="K3714" s="843"/>
    </row>
    <row r="3715" spans="1:11" x14ac:dyDescent="0.2">
      <c r="A3715" s="163">
        <v>3700</v>
      </c>
      <c r="B3715" s="7"/>
      <c r="C3715" s="7"/>
      <c r="D3715" s="120"/>
      <c r="E3715" s="7"/>
      <c r="F3715" s="7"/>
      <c r="G3715" s="219"/>
      <c r="H3715" s="7"/>
      <c r="I3715" s="7"/>
      <c r="J3715" s="9"/>
      <c r="K3715" s="843"/>
    </row>
    <row r="3716" spans="1:11" x14ac:dyDescent="0.2">
      <c r="A3716" s="163">
        <v>3701</v>
      </c>
      <c r="B3716" s="7"/>
      <c r="C3716" s="7"/>
      <c r="D3716" s="120"/>
      <c r="E3716" s="7"/>
      <c r="F3716" s="7"/>
      <c r="G3716" s="219"/>
      <c r="H3716" s="7"/>
      <c r="I3716" s="7"/>
      <c r="J3716" s="9"/>
      <c r="K3716" s="843"/>
    </row>
    <row r="3717" spans="1:11" x14ac:dyDescent="0.2">
      <c r="A3717" s="163">
        <v>3702</v>
      </c>
      <c r="B3717" s="7"/>
      <c r="C3717" s="7"/>
      <c r="D3717" s="120"/>
      <c r="E3717" s="7"/>
      <c r="F3717" s="7"/>
      <c r="G3717" s="219"/>
      <c r="H3717" s="7"/>
      <c r="I3717" s="7"/>
      <c r="J3717" s="9"/>
      <c r="K3717" s="843"/>
    </row>
    <row r="3718" spans="1:11" x14ac:dyDescent="0.2">
      <c r="A3718" s="163">
        <v>3703</v>
      </c>
      <c r="B3718" s="7"/>
      <c r="C3718" s="7"/>
      <c r="D3718" s="120"/>
      <c r="E3718" s="7"/>
      <c r="F3718" s="7"/>
      <c r="G3718" s="219"/>
      <c r="H3718" s="7"/>
      <c r="I3718" s="7"/>
      <c r="J3718" s="9"/>
      <c r="K3718" s="843"/>
    </row>
    <row r="3719" spans="1:11" x14ac:dyDescent="0.2">
      <c r="A3719" s="163">
        <v>3704</v>
      </c>
      <c r="B3719" s="7"/>
      <c r="C3719" s="7"/>
      <c r="D3719" s="120"/>
      <c r="E3719" s="7"/>
      <c r="F3719" s="7"/>
      <c r="G3719" s="219"/>
      <c r="H3719" s="7"/>
      <c r="I3719" s="7"/>
      <c r="J3719" s="9"/>
      <c r="K3719" s="843"/>
    </row>
    <row r="3720" spans="1:11" x14ac:dyDescent="0.2">
      <c r="A3720" s="163">
        <v>3705</v>
      </c>
      <c r="B3720" s="7"/>
      <c r="C3720" s="7"/>
      <c r="D3720" s="120"/>
      <c r="E3720" s="7"/>
      <c r="F3720" s="7"/>
      <c r="G3720" s="219"/>
      <c r="H3720" s="7"/>
      <c r="I3720" s="7"/>
      <c r="J3720" s="9"/>
      <c r="K3720" s="843"/>
    </row>
    <row r="3721" spans="1:11" x14ac:dyDescent="0.2">
      <c r="A3721" s="163">
        <v>3706</v>
      </c>
      <c r="B3721" s="7"/>
      <c r="C3721" s="7"/>
      <c r="D3721" s="120"/>
      <c r="E3721" s="7"/>
      <c r="F3721" s="7"/>
      <c r="G3721" s="219"/>
      <c r="H3721" s="7"/>
      <c r="I3721" s="7"/>
      <c r="J3721" s="9"/>
      <c r="K3721" s="843"/>
    </row>
    <row r="3722" spans="1:11" x14ac:dyDescent="0.2">
      <c r="A3722" s="163">
        <v>3707</v>
      </c>
      <c r="B3722" s="7"/>
      <c r="C3722" s="7"/>
      <c r="D3722" s="120"/>
      <c r="E3722" s="7"/>
      <c r="F3722" s="7"/>
      <c r="G3722" s="219"/>
      <c r="H3722" s="7"/>
      <c r="I3722" s="7"/>
      <c r="J3722" s="9"/>
      <c r="K3722" s="843"/>
    </row>
    <row r="3723" spans="1:11" x14ac:dyDescent="0.2">
      <c r="A3723" s="163">
        <v>3708</v>
      </c>
      <c r="B3723" s="7"/>
      <c r="C3723" s="7"/>
      <c r="D3723" s="120"/>
      <c r="E3723" s="7"/>
      <c r="F3723" s="7"/>
      <c r="G3723" s="219"/>
      <c r="H3723" s="7"/>
      <c r="I3723" s="7"/>
      <c r="J3723" s="9"/>
      <c r="K3723" s="843"/>
    </row>
    <row r="3724" spans="1:11" x14ac:dyDescent="0.2">
      <c r="A3724" s="163">
        <v>3709</v>
      </c>
      <c r="B3724" s="7"/>
      <c r="C3724" s="7"/>
      <c r="D3724" s="120"/>
      <c r="E3724" s="7"/>
      <c r="F3724" s="7"/>
      <c r="G3724" s="219"/>
      <c r="H3724" s="7"/>
      <c r="I3724" s="7"/>
      <c r="J3724" s="9"/>
      <c r="K3724" s="843"/>
    </row>
    <row r="3725" spans="1:11" x14ac:dyDescent="0.2">
      <c r="A3725" s="163">
        <v>3710</v>
      </c>
      <c r="B3725" s="7"/>
      <c r="C3725" s="7"/>
      <c r="D3725" s="120"/>
      <c r="E3725" s="7"/>
      <c r="F3725" s="7"/>
      <c r="G3725" s="219"/>
      <c r="H3725" s="7"/>
      <c r="I3725" s="7"/>
      <c r="J3725" s="9"/>
      <c r="K3725" s="843"/>
    </row>
    <row r="3726" spans="1:11" x14ac:dyDescent="0.2">
      <c r="A3726" s="163">
        <v>3711</v>
      </c>
      <c r="B3726" s="7"/>
      <c r="C3726" s="7"/>
      <c r="D3726" s="120"/>
      <c r="E3726" s="7"/>
      <c r="F3726" s="7"/>
      <c r="G3726" s="219"/>
      <c r="H3726" s="7"/>
      <c r="I3726" s="7"/>
      <c r="J3726" s="9"/>
      <c r="K3726" s="843"/>
    </row>
    <row r="3727" spans="1:11" x14ac:dyDescent="0.2">
      <c r="A3727" s="163">
        <v>3712</v>
      </c>
      <c r="B3727" s="7"/>
      <c r="C3727" s="7"/>
      <c r="D3727" s="120"/>
      <c r="E3727" s="7"/>
      <c r="F3727" s="7"/>
      <c r="G3727" s="219"/>
      <c r="H3727" s="7"/>
      <c r="I3727" s="7"/>
      <c r="J3727" s="9"/>
      <c r="K3727" s="843"/>
    </row>
    <row r="3728" spans="1:11" x14ac:dyDescent="0.2">
      <c r="A3728" s="163">
        <v>3713</v>
      </c>
      <c r="B3728" s="7"/>
      <c r="C3728" s="7"/>
      <c r="D3728" s="120"/>
      <c r="E3728" s="7"/>
      <c r="F3728" s="7"/>
      <c r="G3728" s="219"/>
      <c r="H3728" s="7"/>
      <c r="I3728" s="7"/>
      <c r="J3728" s="9"/>
      <c r="K3728" s="843"/>
    </row>
    <row r="3729" spans="1:11" x14ac:dyDescent="0.2">
      <c r="A3729" s="163">
        <v>3714</v>
      </c>
      <c r="B3729" s="7"/>
      <c r="C3729" s="7"/>
      <c r="D3729" s="120"/>
      <c r="E3729" s="7"/>
      <c r="F3729" s="7"/>
      <c r="G3729" s="219"/>
      <c r="H3729" s="7"/>
      <c r="I3729" s="7"/>
      <c r="J3729" s="9"/>
      <c r="K3729" s="843"/>
    </row>
    <row r="3730" spans="1:11" x14ac:dyDescent="0.2">
      <c r="A3730" s="163">
        <v>3715</v>
      </c>
      <c r="B3730" s="7"/>
      <c r="C3730" s="7"/>
      <c r="D3730" s="120"/>
      <c r="E3730" s="7"/>
      <c r="F3730" s="7"/>
      <c r="G3730" s="219"/>
      <c r="H3730" s="7"/>
      <c r="I3730" s="7"/>
      <c r="J3730" s="9"/>
      <c r="K3730" s="843"/>
    </row>
    <row r="3731" spans="1:11" x14ac:dyDescent="0.2">
      <c r="A3731" s="163">
        <v>3716</v>
      </c>
      <c r="B3731" s="7"/>
      <c r="C3731" s="7"/>
      <c r="D3731" s="120"/>
      <c r="E3731" s="7"/>
      <c r="F3731" s="7"/>
      <c r="G3731" s="219"/>
      <c r="H3731" s="7"/>
      <c r="I3731" s="7"/>
      <c r="J3731" s="9"/>
      <c r="K3731" s="843"/>
    </row>
    <row r="3732" spans="1:11" x14ac:dyDescent="0.2">
      <c r="A3732" s="163">
        <v>3717</v>
      </c>
      <c r="B3732" s="7"/>
      <c r="C3732" s="7"/>
      <c r="D3732" s="120"/>
      <c r="E3732" s="7"/>
      <c r="F3732" s="7"/>
      <c r="G3732" s="219"/>
      <c r="H3732" s="7"/>
      <c r="I3732" s="7"/>
      <c r="J3732" s="9"/>
      <c r="K3732" s="843"/>
    </row>
    <row r="3733" spans="1:11" x14ac:dyDescent="0.2">
      <c r="A3733" s="163">
        <v>3718</v>
      </c>
      <c r="B3733" s="7"/>
      <c r="C3733" s="7"/>
      <c r="D3733" s="120"/>
      <c r="E3733" s="7"/>
      <c r="F3733" s="7"/>
      <c r="G3733" s="219"/>
      <c r="H3733" s="7"/>
      <c r="I3733" s="7"/>
      <c r="J3733" s="9"/>
      <c r="K3733" s="843"/>
    </row>
    <row r="3734" spans="1:11" x14ac:dyDescent="0.2">
      <c r="A3734" s="163">
        <v>3719</v>
      </c>
      <c r="B3734" s="7"/>
      <c r="C3734" s="7"/>
      <c r="D3734" s="120"/>
      <c r="E3734" s="7"/>
      <c r="F3734" s="7"/>
      <c r="G3734" s="219"/>
      <c r="H3734" s="7"/>
      <c r="I3734" s="7"/>
      <c r="J3734" s="9"/>
      <c r="K3734" s="843"/>
    </row>
    <row r="3735" spans="1:11" x14ac:dyDescent="0.2">
      <c r="A3735" s="163">
        <v>3720</v>
      </c>
      <c r="B3735" s="7"/>
      <c r="C3735" s="7"/>
      <c r="D3735" s="120"/>
      <c r="E3735" s="7"/>
      <c r="F3735" s="7"/>
      <c r="G3735" s="219"/>
      <c r="H3735" s="7"/>
      <c r="I3735" s="7"/>
      <c r="J3735" s="9"/>
      <c r="K3735" s="843"/>
    </row>
    <row r="3736" spans="1:11" x14ac:dyDescent="0.2">
      <c r="A3736" s="163">
        <v>3721</v>
      </c>
      <c r="B3736" s="7"/>
      <c r="C3736" s="7"/>
      <c r="D3736" s="120"/>
      <c r="E3736" s="7"/>
      <c r="F3736" s="7"/>
      <c r="G3736" s="219"/>
      <c r="H3736" s="7"/>
      <c r="I3736" s="7"/>
      <c r="J3736" s="9"/>
      <c r="K3736" s="843"/>
    </row>
    <row r="3737" spans="1:11" x14ac:dyDescent="0.2">
      <c r="A3737" s="163">
        <v>3722</v>
      </c>
      <c r="B3737" s="7"/>
      <c r="C3737" s="7"/>
      <c r="D3737" s="120"/>
      <c r="E3737" s="7"/>
      <c r="F3737" s="7"/>
      <c r="G3737" s="219"/>
      <c r="H3737" s="7"/>
      <c r="I3737" s="7"/>
      <c r="J3737" s="9"/>
      <c r="K3737" s="843"/>
    </row>
    <row r="3738" spans="1:11" x14ac:dyDescent="0.2">
      <c r="A3738" s="163">
        <v>3723</v>
      </c>
      <c r="B3738" s="7"/>
      <c r="C3738" s="7"/>
      <c r="D3738" s="120"/>
      <c r="E3738" s="7"/>
      <c r="F3738" s="7"/>
      <c r="G3738" s="219"/>
      <c r="H3738" s="7"/>
      <c r="I3738" s="7"/>
      <c r="J3738" s="9"/>
      <c r="K3738" s="843"/>
    </row>
    <row r="3739" spans="1:11" x14ac:dyDescent="0.2">
      <c r="A3739" s="163">
        <v>3724</v>
      </c>
      <c r="B3739" s="7"/>
      <c r="C3739" s="7"/>
      <c r="D3739" s="120"/>
      <c r="E3739" s="7"/>
      <c r="F3739" s="7"/>
      <c r="G3739" s="219"/>
      <c r="H3739" s="7"/>
      <c r="I3739" s="7"/>
      <c r="J3739" s="9"/>
      <c r="K3739" s="843"/>
    </row>
    <row r="3740" spans="1:11" x14ac:dyDescent="0.2">
      <c r="A3740" s="163">
        <v>3725</v>
      </c>
      <c r="B3740" s="7"/>
      <c r="C3740" s="7"/>
      <c r="D3740" s="120"/>
      <c r="E3740" s="7"/>
      <c r="F3740" s="7"/>
      <c r="G3740" s="219"/>
      <c r="H3740" s="7"/>
      <c r="I3740" s="7"/>
      <c r="J3740" s="9"/>
      <c r="K3740" s="843"/>
    </row>
    <row r="3741" spans="1:11" x14ac:dyDescent="0.2">
      <c r="A3741" s="163">
        <v>3726</v>
      </c>
      <c r="B3741" s="7"/>
      <c r="C3741" s="7"/>
      <c r="D3741" s="120"/>
      <c r="E3741" s="7"/>
      <c r="F3741" s="7"/>
      <c r="G3741" s="219"/>
      <c r="H3741" s="7"/>
      <c r="I3741" s="7"/>
      <c r="J3741" s="9"/>
      <c r="K3741" s="843"/>
    </row>
    <row r="3742" spans="1:11" x14ac:dyDescent="0.2">
      <c r="A3742" s="163">
        <v>3727</v>
      </c>
      <c r="B3742" s="7"/>
      <c r="C3742" s="7"/>
      <c r="D3742" s="120"/>
      <c r="E3742" s="7"/>
      <c r="F3742" s="7"/>
      <c r="G3742" s="219"/>
      <c r="H3742" s="7"/>
      <c r="I3742" s="7"/>
      <c r="J3742" s="9"/>
      <c r="K3742" s="843"/>
    </row>
    <row r="3743" spans="1:11" x14ac:dyDescent="0.2">
      <c r="A3743" s="163">
        <v>3728</v>
      </c>
      <c r="B3743" s="7"/>
      <c r="C3743" s="7"/>
      <c r="D3743" s="120"/>
      <c r="E3743" s="7"/>
      <c r="F3743" s="7"/>
      <c r="G3743" s="219"/>
      <c r="H3743" s="7"/>
      <c r="I3743" s="7"/>
      <c r="J3743" s="9"/>
      <c r="K3743" s="843"/>
    </row>
    <row r="3744" spans="1:11" x14ac:dyDescent="0.2">
      <c r="A3744" s="163">
        <v>3729</v>
      </c>
      <c r="B3744" s="7"/>
      <c r="C3744" s="7"/>
      <c r="D3744" s="120"/>
      <c r="E3744" s="7"/>
      <c r="F3744" s="7"/>
      <c r="G3744" s="219"/>
      <c r="H3744" s="7"/>
      <c r="I3744" s="7"/>
      <c r="J3744" s="9"/>
      <c r="K3744" s="843"/>
    </row>
    <row r="3745" spans="1:11" x14ac:dyDescent="0.2">
      <c r="A3745" s="163">
        <v>3730</v>
      </c>
      <c r="B3745" s="7"/>
      <c r="C3745" s="7"/>
      <c r="D3745" s="120"/>
      <c r="E3745" s="7"/>
      <c r="F3745" s="7"/>
      <c r="G3745" s="219"/>
      <c r="H3745" s="7"/>
      <c r="I3745" s="7"/>
      <c r="J3745" s="9"/>
      <c r="K3745" s="843"/>
    </row>
    <row r="3746" spans="1:11" x14ac:dyDescent="0.2">
      <c r="A3746" s="163">
        <v>3731</v>
      </c>
      <c r="B3746" s="7"/>
      <c r="C3746" s="7"/>
      <c r="D3746" s="120"/>
      <c r="E3746" s="7"/>
      <c r="F3746" s="7"/>
      <c r="G3746" s="219"/>
      <c r="H3746" s="7"/>
      <c r="I3746" s="7"/>
      <c r="J3746" s="9"/>
      <c r="K3746" s="843"/>
    </row>
    <row r="3747" spans="1:11" x14ac:dyDescent="0.2">
      <c r="A3747" s="163">
        <v>3732</v>
      </c>
      <c r="B3747" s="7"/>
      <c r="C3747" s="7"/>
      <c r="D3747" s="120"/>
      <c r="E3747" s="7"/>
      <c r="F3747" s="7"/>
      <c r="G3747" s="219"/>
      <c r="H3747" s="7"/>
      <c r="I3747" s="7"/>
      <c r="J3747" s="9"/>
      <c r="K3747" s="843"/>
    </row>
    <row r="3748" spans="1:11" x14ac:dyDescent="0.2">
      <c r="A3748" s="163">
        <v>3733</v>
      </c>
      <c r="B3748" s="7"/>
      <c r="C3748" s="7"/>
      <c r="D3748" s="120"/>
      <c r="E3748" s="7"/>
      <c r="F3748" s="7"/>
      <c r="G3748" s="219"/>
      <c r="H3748" s="7"/>
      <c r="I3748" s="7"/>
      <c r="J3748" s="9"/>
      <c r="K3748" s="843"/>
    </row>
    <row r="3749" spans="1:11" x14ac:dyDescent="0.2">
      <c r="A3749" s="163">
        <v>3734</v>
      </c>
      <c r="B3749" s="7"/>
      <c r="C3749" s="7"/>
      <c r="D3749" s="120"/>
      <c r="E3749" s="7"/>
      <c r="F3749" s="7"/>
      <c r="G3749" s="219"/>
      <c r="H3749" s="7"/>
      <c r="I3749" s="7"/>
      <c r="J3749" s="9"/>
      <c r="K3749" s="843"/>
    </row>
    <row r="3750" spans="1:11" x14ac:dyDescent="0.2">
      <c r="A3750" s="163">
        <v>3735</v>
      </c>
      <c r="B3750" s="7"/>
      <c r="C3750" s="7"/>
      <c r="D3750" s="120"/>
      <c r="E3750" s="7"/>
      <c r="F3750" s="7"/>
      <c r="G3750" s="219"/>
      <c r="H3750" s="7"/>
      <c r="I3750" s="7"/>
      <c r="J3750" s="9"/>
      <c r="K3750" s="843"/>
    </row>
    <row r="3751" spans="1:11" x14ac:dyDescent="0.2">
      <c r="A3751" s="163">
        <v>3736</v>
      </c>
      <c r="B3751" s="7"/>
      <c r="C3751" s="7"/>
      <c r="D3751" s="120"/>
      <c r="E3751" s="7"/>
      <c r="F3751" s="7"/>
      <c r="G3751" s="219"/>
      <c r="H3751" s="7"/>
      <c r="I3751" s="7"/>
      <c r="J3751" s="9"/>
      <c r="K3751" s="843"/>
    </row>
    <row r="3752" spans="1:11" x14ac:dyDescent="0.2">
      <c r="A3752" s="163">
        <v>3737</v>
      </c>
      <c r="B3752" s="7"/>
      <c r="C3752" s="7"/>
      <c r="D3752" s="120"/>
      <c r="E3752" s="7"/>
      <c r="F3752" s="7"/>
      <c r="G3752" s="219"/>
      <c r="H3752" s="7"/>
      <c r="I3752" s="7"/>
      <c r="J3752" s="9"/>
      <c r="K3752" s="843"/>
    </row>
    <row r="3753" spans="1:11" x14ac:dyDescent="0.2">
      <c r="A3753" s="163">
        <v>3738</v>
      </c>
      <c r="B3753" s="7"/>
      <c r="C3753" s="7"/>
      <c r="D3753" s="120"/>
      <c r="E3753" s="7"/>
      <c r="F3753" s="7"/>
      <c r="G3753" s="219"/>
      <c r="H3753" s="7"/>
      <c r="I3753" s="7"/>
      <c r="J3753" s="9"/>
      <c r="K3753" s="843"/>
    </row>
    <row r="3754" spans="1:11" x14ac:dyDescent="0.2">
      <c r="A3754" s="163">
        <v>3739</v>
      </c>
      <c r="B3754" s="7"/>
      <c r="C3754" s="7"/>
      <c r="D3754" s="120"/>
      <c r="E3754" s="7"/>
      <c r="F3754" s="7"/>
      <c r="G3754" s="219"/>
      <c r="H3754" s="7"/>
      <c r="I3754" s="7"/>
      <c r="J3754" s="9"/>
      <c r="K3754" s="843"/>
    </row>
    <row r="3755" spans="1:11" x14ac:dyDescent="0.2">
      <c r="A3755" s="163">
        <v>3740</v>
      </c>
      <c r="B3755" s="7"/>
      <c r="C3755" s="7"/>
      <c r="D3755" s="120"/>
      <c r="E3755" s="7"/>
      <c r="F3755" s="7"/>
      <c r="G3755" s="219"/>
      <c r="H3755" s="7"/>
      <c r="I3755" s="7"/>
      <c r="J3755" s="9"/>
      <c r="K3755" s="843"/>
    </row>
    <row r="3756" spans="1:11" x14ac:dyDescent="0.2">
      <c r="A3756" s="163">
        <v>3741</v>
      </c>
      <c r="B3756" s="7"/>
      <c r="C3756" s="7"/>
      <c r="D3756" s="120"/>
      <c r="E3756" s="7"/>
      <c r="F3756" s="7"/>
      <c r="G3756" s="219"/>
      <c r="H3756" s="7"/>
      <c r="I3756" s="7"/>
      <c r="J3756" s="9"/>
      <c r="K3756" s="843"/>
    </row>
    <row r="3757" spans="1:11" x14ac:dyDescent="0.2">
      <c r="A3757" s="163">
        <v>3742</v>
      </c>
      <c r="B3757" s="7"/>
      <c r="C3757" s="7"/>
      <c r="D3757" s="120"/>
      <c r="E3757" s="7"/>
      <c r="F3757" s="7"/>
      <c r="G3757" s="219"/>
      <c r="H3757" s="7"/>
      <c r="I3757" s="7"/>
      <c r="J3757" s="9"/>
      <c r="K3757" s="843"/>
    </row>
    <row r="3758" spans="1:11" x14ac:dyDescent="0.2">
      <c r="A3758" s="163">
        <v>3743</v>
      </c>
      <c r="B3758" s="7"/>
      <c r="C3758" s="7"/>
      <c r="D3758" s="120"/>
      <c r="E3758" s="7"/>
      <c r="F3758" s="7"/>
      <c r="G3758" s="219"/>
      <c r="H3758" s="7"/>
      <c r="I3758" s="7"/>
      <c r="J3758" s="9"/>
      <c r="K3758" s="843"/>
    </row>
    <row r="3759" spans="1:11" x14ac:dyDescent="0.2">
      <c r="A3759" s="163">
        <v>3744</v>
      </c>
      <c r="B3759" s="7"/>
      <c r="C3759" s="7"/>
      <c r="D3759" s="120"/>
      <c r="E3759" s="7"/>
      <c r="F3759" s="7"/>
      <c r="G3759" s="219"/>
      <c r="H3759" s="7"/>
      <c r="I3759" s="7"/>
      <c r="J3759" s="9"/>
      <c r="K3759" s="843"/>
    </row>
    <row r="3760" spans="1:11" x14ac:dyDescent="0.2">
      <c r="A3760" s="163">
        <v>3745</v>
      </c>
      <c r="B3760" s="7"/>
      <c r="C3760" s="7"/>
      <c r="D3760" s="120"/>
      <c r="E3760" s="7"/>
      <c r="F3760" s="7"/>
      <c r="G3760" s="219"/>
      <c r="H3760" s="7"/>
      <c r="I3760" s="7"/>
      <c r="J3760" s="9"/>
      <c r="K3760" s="843"/>
    </row>
    <row r="3761" spans="1:11" x14ac:dyDescent="0.2">
      <c r="A3761" s="163">
        <v>3746</v>
      </c>
      <c r="B3761" s="7"/>
      <c r="C3761" s="7"/>
      <c r="D3761" s="120"/>
      <c r="E3761" s="7"/>
      <c r="F3761" s="7"/>
      <c r="G3761" s="219"/>
      <c r="H3761" s="7"/>
      <c r="I3761" s="7"/>
      <c r="J3761" s="9"/>
      <c r="K3761" s="843"/>
    </row>
    <row r="3762" spans="1:11" x14ac:dyDescent="0.2">
      <c r="A3762" s="163">
        <v>3747</v>
      </c>
      <c r="B3762" s="7"/>
      <c r="C3762" s="7"/>
      <c r="D3762" s="120"/>
      <c r="E3762" s="7"/>
      <c r="F3762" s="7"/>
      <c r="G3762" s="219"/>
      <c r="H3762" s="7"/>
      <c r="I3762" s="7"/>
      <c r="J3762" s="9"/>
      <c r="K3762" s="843"/>
    </row>
    <row r="3763" spans="1:11" x14ac:dyDescent="0.2">
      <c r="A3763" s="163">
        <v>3748</v>
      </c>
      <c r="B3763" s="7"/>
      <c r="C3763" s="7"/>
      <c r="D3763" s="120"/>
      <c r="E3763" s="7"/>
      <c r="F3763" s="7"/>
      <c r="G3763" s="219"/>
      <c r="H3763" s="7"/>
      <c r="I3763" s="7"/>
      <c r="J3763" s="9"/>
      <c r="K3763" s="843"/>
    </row>
    <row r="3764" spans="1:11" x14ac:dyDescent="0.2">
      <c r="A3764" s="163">
        <v>3749</v>
      </c>
      <c r="B3764" s="7"/>
      <c r="C3764" s="7"/>
      <c r="D3764" s="120"/>
      <c r="E3764" s="7"/>
      <c r="F3764" s="7"/>
      <c r="G3764" s="219"/>
      <c r="H3764" s="7"/>
      <c r="I3764" s="7"/>
      <c r="J3764" s="9"/>
      <c r="K3764" s="843"/>
    </row>
    <row r="3765" spans="1:11" x14ac:dyDescent="0.2">
      <c r="A3765" s="163">
        <v>3750</v>
      </c>
      <c r="B3765" s="7"/>
      <c r="C3765" s="7"/>
      <c r="D3765" s="120"/>
      <c r="E3765" s="7"/>
      <c r="F3765" s="7"/>
      <c r="G3765" s="219"/>
      <c r="H3765" s="7"/>
      <c r="I3765" s="7"/>
      <c r="J3765" s="9"/>
      <c r="K3765" s="843"/>
    </row>
    <row r="3766" spans="1:11" x14ac:dyDescent="0.2">
      <c r="A3766" s="163">
        <v>3751</v>
      </c>
      <c r="B3766" s="7"/>
      <c r="C3766" s="7"/>
      <c r="D3766" s="120"/>
      <c r="E3766" s="7"/>
      <c r="F3766" s="7"/>
      <c r="G3766" s="219"/>
      <c r="H3766" s="7"/>
      <c r="I3766" s="7"/>
      <c r="J3766" s="9"/>
      <c r="K3766" s="843"/>
    </row>
    <row r="3767" spans="1:11" x14ac:dyDescent="0.2">
      <c r="A3767" s="163">
        <v>3752</v>
      </c>
      <c r="B3767" s="7"/>
      <c r="C3767" s="7"/>
      <c r="D3767" s="120"/>
      <c r="E3767" s="7"/>
      <c r="F3767" s="7"/>
      <c r="G3767" s="219"/>
      <c r="H3767" s="7"/>
      <c r="I3767" s="7"/>
      <c r="J3767" s="9"/>
      <c r="K3767" s="843"/>
    </row>
    <row r="3768" spans="1:11" x14ac:dyDescent="0.2">
      <c r="A3768" s="163">
        <v>3753</v>
      </c>
      <c r="B3768" s="7"/>
      <c r="C3768" s="7"/>
      <c r="D3768" s="120"/>
      <c r="E3768" s="7"/>
      <c r="F3768" s="7"/>
      <c r="G3768" s="219"/>
      <c r="H3768" s="7"/>
      <c r="I3768" s="7"/>
      <c r="J3768" s="9"/>
      <c r="K3768" s="843"/>
    </row>
    <row r="3769" spans="1:11" x14ac:dyDescent="0.2">
      <c r="A3769" s="163">
        <v>3754</v>
      </c>
      <c r="B3769" s="7"/>
      <c r="C3769" s="7"/>
      <c r="D3769" s="120"/>
      <c r="E3769" s="7"/>
      <c r="F3769" s="7"/>
      <c r="G3769" s="219"/>
      <c r="H3769" s="7"/>
      <c r="I3769" s="7"/>
      <c r="J3769" s="9"/>
      <c r="K3769" s="843"/>
    </row>
    <row r="3770" spans="1:11" x14ac:dyDescent="0.2">
      <c r="A3770" s="163">
        <v>3755</v>
      </c>
      <c r="B3770" s="7"/>
      <c r="C3770" s="7"/>
      <c r="D3770" s="120"/>
      <c r="E3770" s="7"/>
      <c r="F3770" s="7"/>
      <c r="G3770" s="219"/>
      <c r="H3770" s="7"/>
      <c r="I3770" s="7"/>
      <c r="J3770" s="9"/>
      <c r="K3770" s="843"/>
    </row>
    <row r="3771" spans="1:11" x14ac:dyDescent="0.2">
      <c r="A3771" s="163">
        <v>3756</v>
      </c>
      <c r="B3771" s="7"/>
      <c r="C3771" s="7"/>
      <c r="D3771" s="120"/>
      <c r="E3771" s="7"/>
      <c r="F3771" s="7"/>
      <c r="G3771" s="219"/>
      <c r="H3771" s="7"/>
      <c r="I3771" s="7"/>
      <c r="J3771" s="9"/>
      <c r="K3771" s="843"/>
    </row>
    <row r="3772" spans="1:11" x14ac:dyDescent="0.2">
      <c r="A3772" s="163">
        <v>3757</v>
      </c>
      <c r="B3772" s="7"/>
      <c r="C3772" s="7"/>
      <c r="D3772" s="120"/>
      <c r="E3772" s="7"/>
      <c r="F3772" s="7"/>
      <c r="G3772" s="219"/>
      <c r="H3772" s="7"/>
      <c r="I3772" s="7"/>
      <c r="J3772" s="9"/>
      <c r="K3772" s="843"/>
    </row>
    <row r="3773" spans="1:11" x14ac:dyDescent="0.2">
      <c r="A3773" s="163">
        <v>3758</v>
      </c>
      <c r="B3773" s="7"/>
      <c r="C3773" s="7"/>
      <c r="D3773" s="120"/>
      <c r="E3773" s="7"/>
      <c r="F3773" s="7"/>
      <c r="G3773" s="219"/>
      <c r="H3773" s="7"/>
      <c r="I3773" s="7"/>
      <c r="J3773" s="9"/>
      <c r="K3773" s="843"/>
    </row>
    <row r="3774" spans="1:11" x14ac:dyDescent="0.2">
      <c r="A3774" s="163">
        <v>3759</v>
      </c>
      <c r="B3774" s="7"/>
      <c r="C3774" s="7"/>
      <c r="D3774" s="120"/>
      <c r="E3774" s="7"/>
      <c r="F3774" s="7"/>
      <c r="G3774" s="219"/>
      <c r="H3774" s="7"/>
      <c r="I3774" s="7"/>
      <c r="J3774" s="9"/>
      <c r="K3774" s="843"/>
    </row>
    <row r="3775" spans="1:11" x14ac:dyDescent="0.2">
      <c r="A3775" s="163">
        <v>3760</v>
      </c>
      <c r="B3775" s="7"/>
      <c r="C3775" s="7"/>
      <c r="D3775" s="120"/>
      <c r="E3775" s="7"/>
      <c r="F3775" s="7"/>
      <c r="G3775" s="219"/>
      <c r="H3775" s="7"/>
      <c r="I3775" s="7"/>
      <c r="J3775" s="9"/>
      <c r="K3775" s="843"/>
    </row>
    <row r="3776" spans="1:11" x14ac:dyDescent="0.2">
      <c r="A3776" s="163">
        <v>3761</v>
      </c>
      <c r="B3776" s="7"/>
      <c r="C3776" s="7"/>
      <c r="D3776" s="120"/>
      <c r="E3776" s="7"/>
      <c r="F3776" s="7"/>
      <c r="G3776" s="219"/>
      <c r="H3776" s="7"/>
      <c r="I3776" s="7"/>
      <c r="J3776" s="9"/>
      <c r="K3776" s="843"/>
    </row>
    <row r="3777" spans="1:11" x14ac:dyDescent="0.2">
      <c r="A3777" s="163">
        <v>3762</v>
      </c>
      <c r="B3777" s="7"/>
      <c r="C3777" s="7"/>
      <c r="D3777" s="120"/>
      <c r="E3777" s="7"/>
      <c r="F3777" s="7"/>
      <c r="G3777" s="219"/>
      <c r="H3777" s="7"/>
      <c r="I3777" s="7"/>
      <c r="J3777" s="9"/>
      <c r="K3777" s="843"/>
    </row>
    <row r="3778" spans="1:11" x14ac:dyDescent="0.2">
      <c r="A3778" s="163">
        <v>3763</v>
      </c>
      <c r="B3778" s="7"/>
      <c r="C3778" s="7"/>
      <c r="D3778" s="120"/>
      <c r="E3778" s="7"/>
      <c r="F3778" s="7"/>
      <c r="G3778" s="219"/>
      <c r="H3778" s="7"/>
      <c r="I3778" s="7"/>
      <c r="J3778" s="9"/>
      <c r="K3778" s="843"/>
    </row>
    <row r="3779" spans="1:11" x14ac:dyDescent="0.2">
      <c r="A3779" s="163">
        <v>3764</v>
      </c>
      <c r="B3779" s="7"/>
      <c r="C3779" s="7"/>
      <c r="D3779" s="120"/>
      <c r="E3779" s="7"/>
      <c r="F3779" s="7"/>
      <c r="G3779" s="219"/>
      <c r="H3779" s="7"/>
      <c r="I3779" s="7"/>
      <c r="J3779" s="9"/>
      <c r="K3779" s="843"/>
    </row>
    <row r="3780" spans="1:11" x14ac:dyDescent="0.2">
      <c r="A3780" s="163">
        <v>3765</v>
      </c>
      <c r="B3780" s="7"/>
      <c r="C3780" s="7"/>
      <c r="D3780" s="120"/>
      <c r="E3780" s="7"/>
      <c r="F3780" s="7"/>
      <c r="G3780" s="219"/>
      <c r="H3780" s="7"/>
      <c r="I3780" s="7"/>
      <c r="J3780" s="9"/>
      <c r="K3780" s="843"/>
    </row>
    <row r="3781" spans="1:11" x14ac:dyDescent="0.2">
      <c r="A3781" s="163">
        <v>3766</v>
      </c>
      <c r="B3781" s="7"/>
      <c r="C3781" s="7"/>
      <c r="D3781" s="120"/>
      <c r="E3781" s="7"/>
      <c r="F3781" s="7"/>
      <c r="G3781" s="219"/>
      <c r="H3781" s="7"/>
      <c r="I3781" s="7"/>
      <c r="J3781" s="9"/>
      <c r="K3781" s="843"/>
    </row>
    <row r="3782" spans="1:11" x14ac:dyDescent="0.2">
      <c r="A3782" s="163">
        <v>3767</v>
      </c>
      <c r="B3782" s="7"/>
      <c r="C3782" s="7"/>
      <c r="D3782" s="120"/>
      <c r="E3782" s="7"/>
      <c r="F3782" s="7"/>
      <c r="G3782" s="219"/>
      <c r="H3782" s="7"/>
      <c r="I3782" s="7"/>
      <c r="J3782" s="9"/>
      <c r="K3782" s="843"/>
    </row>
    <row r="3783" spans="1:11" x14ac:dyDescent="0.2">
      <c r="A3783" s="163">
        <v>3768</v>
      </c>
      <c r="B3783" s="7"/>
      <c r="C3783" s="7"/>
      <c r="D3783" s="120"/>
      <c r="E3783" s="7"/>
      <c r="F3783" s="7"/>
      <c r="G3783" s="219"/>
      <c r="H3783" s="7"/>
      <c r="I3783" s="7"/>
      <c r="J3783" s="9"/>
      <c r="K3783" s="843"/>
    </row>
    <row r="3784" spans="1:11" x14ac:dyDescent="0.2">
      <c r="A3784" s="163">
        <v>3769</v>
      </c>
      <c r="B3784" s="7"/>
      <c r="C3784" s="7"/>
      <c r="D3784" s="120"/>
      <c r="E3784" s="7"/>
      <c r="F3784" s="7"/>
      <c r="G3784" s="219"/>
      <c r="H3784" s="7"/>
      <c r="I3784" s="7"/>
      <c r="J3784" s="9"/>
      <c r="K3784" s="843"/>
    </row>
    <row r="3785" spans="1:11" x14ac:dyDescent="0.2">
      <c r="A3785" s="163">
        <v>3770</v>
      </c>
      <c r="B3785" s="7"/>
      <c r="C3785" s="7"/>
      <c r="D3785" s="120"/>
      <c r="E3785" s="7"/>
      <c r="F3785" s="7"/>
      <c r="G3785" s="219"/>
      <c r="H3785" s="7"/>
      <c r="I3785" s="7"/>
      <c r="J3785" s="9"/>
      <c r="K3785" s="843"/>
    </row>
    <row r="3786" spans="1:11" x14ac:dyDescent="0.2">
      <c r="A3786" s="163">
        <v>3771</v>
      </c>
      <c r="B3786" s="7"/>
      <c r="C3786" s="7"/>
      <c r="D3786" s="120"/>
      <c r="E3786" s="7"/>
      <c r="F3786" s="7"/>
      <c r="G3786" s="219"/>
      <c r="H3786" s="7"/>
      <c r="I3786" s="7"/>
      <c r="J3786" s="9"/>
      <c r="K3786" s="843"/>
    </row>
    <row r="3787" spans="1:11" x14ac:dyDescent="0.2">
      <c r="A3787" s="163">
        <v>3772</v>
      </c>
      <c r="B3787" s="7"/>
      <c r="C3787" s="7"/>
      <c r="D3787" s="120"/>
      <c r="E3787" s="7"/>
      <c r="F3787" s="7"/>
      <c r="G3787" s="219"/>
      <c r="H3787" s="7"/>
      <c r="I3787" s="7"/>
      <c r="J3787" s="9"/>
      <c r="K3787" s="843"/>
    </row>
    <row r="3788" spans="1:11" x14ac:dyDescent="0.2">
      <c r="A3788" s="163">
        <v>3773</v>
      </c>
      <c r="B3788" s="7"/>
      <c r="C3788" s="7"/>
      <c r="D3788" s="120"/>
      <c r="E3788" s="7"/>
      <c r="F3788" s="7"/>
      <c r="G3788" s="219"/>
      <c r="H3788" s="7"/>
      <c r="I3788" s="7"/>
      <c r="J3788" s="9"/>
      <c r="K3788" s="843"/>
    </row>
    <row r="3789" spans="1:11" x14ac:dyDescent="0.2">
      <c r="A3789" s="163">
        <v>3774</v>
      </c>
      <c r="B3789" s="7"/>
      <c r="C3789" s="7"/>
      <c r="D3789" s="120"/>
      <c r="E3789" s="7"/>
      <c r="F3789" s="7"/>
      <c r="G3789" s="219"/>
      <c r="H3789" s="7"/>
      <c r="I3789" s="7"/>
      <c r="J3789" s="9"/>
      <c r="K3789" s="843"/>
    </row>
    <row r="3790" spans="1:11" x14ac:dyDescent="0.2">
      <c r="A3790" s="163">
        <v>3775</v>
      </c>
      <c r="B3790" s="7"/>
      <c r="C3790" s="7"/>
      <c r="D3790" s="120"/>
      <c r="E3790" s="7"/>
      <c r="F3790" s="7"/>
      <c r="G3790" s="219"/>
      <c r="H3790" s="7"/>
      <c r="I3790" s="7"/>
      <c r="J3790" s="9"/>
      <c r="K3790" s="843"/>
    </row>
    <row r="3791" spans="1:11" x14ac:dyDescent="0.2">
      <c r="A3791" s="163">
        <v>3776</v>
      </c>
      <c r="B3791" s="7"/>
      <c r="C3791" s="7"/>
      <c r="D3791" s="120"/>
      <c r="E3791" s="7"/>
      <c r="F3791" s="7"/>
      <c r="G3791" s="219"/>
      <c r="H3791" s="7"/>
      <c r="I3791" s="7"/>
      <c r="J3791" s="9"/>
      <c r="K3791" s="843"/>
    </row>
    <row r="3792" spans="1:11" x14ac:dyDescent="0.2">
      <c r="A3792" s="163">
        <v>3777</v>
      </c>
      <c r="B3792" s="7"/>
      <c r="C3792" s="7"/>
      <c r="D3792" s="120"/>
      <c r="E3792" s="7"/>
      <c r="F3792" s="7"/>
      <c r="G3792" s="219"/>
      <c r="H3792" s="7"/>
      <c r="I3792" s="7"/>
      <c r="J3792" s="9"/>
      <c r="K3792" s="843"/>
    </row>
    <row r="3793" spans="1:11" x14ac:dyDescent="0.2">
      <c r="A3793" s="163">
        <v>3778</v>
      </c>
      <c r="B3793" s="7"/>
      <c r="C3793" s="7"/>
      <c r="D3793" s="120"/>
      <c r="E3793" s="7"/>
      <c r="F3793" s="7"/>
      <c r="G3793" s="219"/>
      <c r="H3793" s="7"/>
      <c r="I3793" s="7"/>
      <c r="J3793" s="9"/>
      <c r="K3793" s="843"/>
    </row>
    <row r="3794" spans="1:11" x14ac:dyDescent="0.2">
      <c r="A3794" s="163">
        <v>3779</v>
      </c>
      <c r="B3794" s="7"/>
      <c r="C3794" s="7"/>
      <c r="D3794" s="120"/>
      <c r="E3794" s="7"/>
      <c r="F3794" s="7"/>
      <c r="G3794" s="219"/>
      <c r="H3794" s="7"/>
      <c r="I3794" s="7"/>
      <c r="J3794" s="9"/>
      <c r="K3794" s="843"/>
    </row>
    <row r="3795" spans="1:11" x14ac:dyDescent="0.2">
      <c r="A3795" s="163">
        <v>3780</v>
      </c>
      <c r="B3795" s="7"/>
      <c r="C3795" s="7"/>
      <c r="D3795" s="120"/>
      <c r="E3795" s="7"/>
      <c r="F3795" s="7"/>
      <c r="G3795" s="219"/>
      <c r="H3795" s="7"/>
      <c r="I3795" s="7"/>
      <c r="J3795" s="9"/>
      <c r="K3795" s="843"/>
    </row>
    <row r="3796" spans="1:11" x14ac:dyDescent="0.2">
      <c r="A3796" s="163">
        <v>3781</v>
      </c>
      <c r="B3796" s="7"/>
      <c r="C3796" s="7"/>
      <c r="D3796" s="120"/>
      <c r="E3796" s="7"/>
      <c r="F3796" s="7"/>
      <c r="G3796" s="219"/>
      <c r="H3796" s="7"/>
      <c r="I3796" s="7"/>
      <c r="J3796" s="9"/>
      <c r="K3796" s="843"/>
    </row>
    <row r="3797" spans="1:11" x14ac:dyDescent="0.2">
      <c r="A3797" s="163">
        <v>3782</v>
      </c>
      <c r="B3797" s="7"/>
      <c r="C3797" s="7"/>
      <c r="D3797" s="120"/>
      <c r="E3797" s="7"/>
      <c r="F3797" s="7"/>
      <c r="G3797" s="219"/>
      <c r="H3797" s="7"/>
      <c r="I3797" s="7"/>
      <c r="J3797" s="9"/>
      <c r="K3797" s="843"/>
    </row>
    <row r="3798" spans="1:11" x14ac:dyDescent="0.2">
      <c r="A3798" s="163">
        <v>3783</v>
      </c>
      <c r="B3798" s="7"/>
      <c r="C3798" s="7"/>
      <c r="D3798" s="120"/>
      <c r="E3798" s="7"/>
      <c r="F3798" s="7"/>
      <c r="G3798" s="219"/>
      <c r="H3798" s="7"/>
      <c r="I3798" s="7"/>
      <c r="J3798" s="9"/>
      <c r="K3798" s="843"/>
    </row>
    <row r="3799" spans="1:11" x14ac:dyDescent="0.2">
      <c r="A3799" s="163">
        <v>3784</v>
      </c>
      <c r="B3799" s="7"/>
      <c r="C3799" s="7"/>
      <c r="D3799" s="120"/>
      <c r="E3799" s="7"/>
      <c r="F3799" s="7"/>
      <c r="G3799" s="219"/>
      <c r="H3799" s="7"/>
      <c r="I3799" s="7"/>
      <c r="J3799" s="9"/>
      <c r="K3799" s="843"/>
    </row>
    <row r="3800" spans="1:11" x14ac:dyDescent="0.2">
      <c r="A3800" s="163">
        <v>3785</v>
      </c>
      <c r="B3800" s="7"/>
      <c r="C3800" s="7"/>
      <c r="D3800" s="120"/>
      <c r="E3800" s="7"/>
      <c r="F3800" s="7"/>
      <c r="G3800" s="219"/>
      <c r="H3800" s="7"/>
      <c r="I3800" s="7"/>
      <c r="J3800" s="9"/>
      <c r="K3800" s="843"/>
    </row>
    <row r="3801" spans="1:11" x14ac:dyDescent="0.2">
      <c r="A3801" s="163">
        <v>3786</v>
      </c>
      <c r="B3801" s="7"/>
      <c r="C3801" s="7"/>
      <c r="D3801" s="120"/>
      <c r="E3801" s="7"/>
      <c r="F3801" s="7"/>
      <c r="G3801" s="219"/>
      <c r="H3801" s="7"/>
      <c r="I3801" s="7"/>
      <c r="J3801" s="9"/>
      <c r="K3801" s="843"/>
    </row>
    <row r="3802" spans="1:11" x14ac:dyDescent="0.2">
      <c r="A3802" s="163">
        <v>3787</v>
      </c>
      <c r="B3802" s="7"/>
      <c r="C3802" s="7"/>
      <c r="D3802" s="120"/>
      <c r="E3802" s="7"/>
      <c r="F3802" s="7"/>
      <c r="G3802" s="219"/>
      <c r="H3802" s="7"/>
      <c r="I3802" s="7"/>
      <c r="J3802" s="9"/>
      <c r="K3802" s="843"/>
    </row>
    <row r="3803" spans="1:11" x14ac:dyDescent="0.2">
      <c r="A3803" s="163">
        <v>3788</v>
      </c>
      <c r="B3803" s="7"/>
      <c r="C3803" s="7"/>
      <c r="D3803" s="120"/>
      <c r="E3803" s="7"/>
      <c r="F3803" s="7"/>
      <c r="G3803" s="219"/>
      <c r="H3803" s="7"/>
      <c r="I3803" s="7"/>
      <c r="J3803" s="9"/>
      <c r="K3803" s="843"/>
    </row>
    <row r="3804" spans="1:11" x14ac:dyDescent="0.2">
      <c r="A3804" s="163">
        <v>3789</v>
      </c>
      <c r="B3804" s="7"/>
      <c r="C3804" s="7"/>
      <c r="D3804" s="120"/>
      <c r="E3804" s="7"/>
      <c r="F3804" s="7"/>
      <c r="G3804" s="219"/>
      <c r="H3804" s="7"/>
      <c r="I3804" s="7"/>
      <c r="J3804" s="9"/>
      <c r="K3804" s="843"/>
    </row>
    <row r="3805" spans="1:11" x14ac:dyDescent="0.2">
      <c r="A3805" s="163">
        <v>3790</v>
      </c>
      <c r="B3805" s="7"/>
      <c r="C3805" s="7"/>
      <c r="D3805" s="120"/>
      <c r="E3805" s="7"/>
      <c r="F3805" s="7"/>
      <c r="G3805" s="219"/>
      <c r="H3805" s="7"/>
      <c r="I3805" s="7"/>
      <c r="J3805" s="9"/>
      <c r="K3805" s="843"/>
    </row>
    <row r="3806" spans="1:11" x14ac:dyDescent="0.2">
      <c r="A3806" s="163">
        <v>3791</v>
      </c>
      <c r="B3806" s="7"/>
      <c r="C3806" s="7"/>
      <c r="D3806" s="120"/>
      <c r="E3806" s="7"/>
      <c r="F3806" s="7"/>
      <c r="G3806" s="219"/>
      <c r="H3806" s="7"/>
      <c r="I3806" s="7"/>
      <c r="J3806" s="9"/>
      <c r="K3806" s="843"/>
    </row>
    <row r="3807" spans="1:11" x14ac:dyDescent="0.2">
      <c r="A3807" s="163">
        <v>3792</v>
      </c>
      <c r="B3807" s="7"/>
      <c r="C3807" s="7"/>
      <c r="D3807" s="120"/>
      <c r="E3807" s="7"/>
      <c r="F3807" s="7"/>
      <c r="G3807" s="219"/>
      <c r="H3807" s="7"/>
      <c r="I3807" s="7"/>
      <c r="J3807" s="9"/>
      <c r="K3807" s="843"/>
    </row>
    <row r="3808" spans="1:11" x14ac:dyDescent="0.2">
      <c r="A3808" s="163">
        <v>3793</v>
      </c>
      <c r="B3808" s="7"/>
      <c r="C3808" s="7"/>
      <c r="D3808" s="120"/>
      <c r="E3808" s="7"/>
      <c r="F3808" s="7"/>
      <c r="G3808" s="219"/>
      <c r="H3808" s="7"/>
      <c r="I3808" s="7"/>
      <c r="J3808" s="9"/>
      <c r="K3808" s="843"/>
    </row>
    <row r="3809" spans="1:11" x14ac:dyDescent="0.2">
      <c r="A3809" s="163">
        <v>3794</v>
      </c>
      <c r="B3809" s="7"/>
      <c r="C3809" s="7"/>
      <c r="D3809" s="120"/>
      <c r="E3809" s="7"/>
      <c r="F3809" s="7"/>
      <c r="G3809" s="219"/>
      <c r="H3809" s="7"/>
      <c r="I3809" s="7"/>
      <c r="J3809" s="9"/>
      <c r="K3809" s="843"/>
    </row>
    <row r="3810" spans="1:11" x14ac:dyDescent="0.2">
      <c r="A3810" s="163">
        <v>3795</v>
      </c>
      <c r="B3810" s="7"/>
      <c r="C3810" s="7"/>
      <c r="D3810" s="120"/>
      <c r="E3810" s="7"/>
      <c r="F3810" s="7"/>
      <c r="G3810" s="219"/>
      <c r="H3810" s="7"/>
      <c r="I3810" s="7"/>
      <c r="J3810" s="9"/>
      <c r="K3810" s="843"/>
    </row>
    <row r="3811" spans="1:11" x14ac:dyDescent="0.2">
      <c r="A3811" s="163">
        <v>3796</v>
      </c>
      <c r="B3811" s="7"/>
      <c r="C3811" s="7"/>
      <c r="D3811" s="120"/>
      <c r="E3811" s="7"/>
      <c r="F3811" s="7"/>
      <c r="G3811" s="219"/>
      <c r="H3811" s="7"/>
      <c r="I3811" s="7"/>
      <c r="J3811" s="9"/>
      <c r="K3811" s="843"/>
    </row>
    <row r="3812" spans="1:11" x14ac:dyDescent="0.2">
      <c r="A3812" s="163">
        <v>3797</v>
      </c>
      <c r="B3812" s="7"/>
      <c r="C3812" s="7"/>
      <c r="D3812" s="120"/>
      <c r="E3812" s="7"/>
      <c r="F3812" s="7"/>
      <c r="G3812" s="219"/>
      <c r="H3812" s="7"/>
      <c r="I3812" s="7"/>
      <c r="J3812" s="9"/>
      <c r="K3812" s="843"/>
    </row>
    <row r="3813" spans="1:11" x14ac:dyDescent="0.2">
      <c r="A3813" s="163">
        <v>3798</v>
      </c>
      <c r="B3813" s="7"/>
      <c r="C3813" s="7"/>
      <c r="D3813" s="120"/>
      <c r="E3813" s="7"/>
      <c r="F3813" s="7"/>
      <c r="G3813" s="219"/>
      <c r="H3813" s="7"/>
      <c r="I3813" s="7"/>
      <c r="J3813" s="9"/>
      <c r="K3813" s="843"/>
    </row>
    <row r="3814" spans="1:11" x14ac:dyDescent="0.2">
      <c r="A3814" s="163">
        <v>3799</v>
      </c>
      <c r="B3814" s="7"/>
      <c r="C3814" s="7"/>
      <c r="D3814" s="120"/>
      <c r="E3814" s="7"/>
      <c r="F3814" s="7"/>
      <c r="G3814" s="219"/>
      <c r="H3814" s="7"/>
      <c r="I3814" s="7"/>
      <c r="J3814" s="9"/>
      <c r="K3814" s="843"/>
    </row>
    <row r="3815" spans="1:11" x14ac:dyDescent="0.2">
      <c r="A3815" s="163">
        <v>3800</v>
      </c>
      <c r="B3815" s="7"/>
      <c r="C3815" s="7"/>
      <c r="D3815" s="120"/>
      <c r="E3815" s="7"/>
      <c r="F3815" s="7"/>
      <c r="G3815" s="219"/>
      <c r="H3815" s="7"/>
      <c r="I3815" s="7"/>
      <c r="J3815" s="9"/>
      <c r="K3815" s="843"/>
    </row>
    <row r="3816" spans="1:11" x14ac:dyDescent="0.2">
      <c r="A3816" s="163">
        <v>3801</v>
      </c>
      <c r="B3816" s="7"/>
      <c r="C3816" s="7"/>
      <c r="D3816" s="120"/>
      <c r="E3816" s="7"/>
      <c r="F3816" s="7"/>
      <c r="G3816" s="219"/>
      <c r="H3816" s="7"/>
      <c r="I3816" s="7"/>
      <c r="J3816" s="9"/>
      <c r="K3816" s="843"/>
    </row>
    <row r="3817" spans="1:11" x14ac:dyDescent="0.2">
      <c r="A3817" s="163">
        <v>3802</v>
      </c>
      <c r="B3817" s="7"/>
      <c r="C3817" s="7"/>
      <c r="D3817" s="120"/>
      <c r="E3817" s="7"/>
      <c r="F3817" s="7"/>
      <c r="G3817" s="219"/>
      <c r="H3817" s="7"/>
      <c r="I3817" s="7"/>
      <c r="J3817" s="9"/>
      <c r="K3817" s="843"/>
    </row>
    <row r="3818" spans="1:11" x14ac:dyDescent="0.2">
      <c r="A3818" s="163">
        <v>3803</v>
      </c>
      <c r="B3818" s="7"/>
      <c r="C3818" s="7"/>
      <c r="D3818" s="120"/>
      <c r="E3818" s="7"/>
      <c r="F3818" s="7"/>
      <c r="G3818" s="219"/>
      <c r="H3818" s="7"/>
      <c r="I3818" s="7"/>
      <c r="J3818" s="9"/>
      <c r="K3818" s="843"/>
    </row>
    <row r="3819" spans="1:11" x14ac:dyDescent="0.2">
      <c r="A3819" s="163">
        <v>3804</v>
      </c>
      <c r="B3819" s="7"/>
      <c r="C3819" s="7"/>
      <c r="D3819" s="120"/>
      <c r="E3819" s="7"/>
      <c r="F3819" s="7"/>
      <c r="G3819" s="219"/>
      <c r="H3819" s="7"/>
      <c r="I3819" s="7"/>
      <c r="J3819" s="9"/>
      <c r="K3819" s="843"/>
    </row>
    <row r="3820" spans="1:11" x14ac:dyDescent="0.2">
      <c r="A3820" s="163">
        <v>3805</v>
      </c>
      <c r="B3820" s="7"/>
      <c r="C3820" s="7"/>
      <c r="D3820" s="120"/>
      <c r="E3820" s="7"/>
      <c r="F3820" s="7"/>
      <c r="G3820" s="219"/>
      <c r="H3820" s="7"/>
      <c r="I3820" s="7"/>
      <c r="J3820" s="9"/>
      <c r="K3820" s="843"/>
    </row>
    <row r="3821" spans="1:11" x14ac:dyDescent="0.2">
      <c r="A3821" s="163">
        <v>3806</v>
      </c>
      <c r="B3821" s="7"/>
      <c r="C3821" s="7"/>
      <c r="D3821" s="120"/>
      <c r="E3821" s="7"/>
      <c r="F3821" s="7"/>
      <c r="G3821" s="219"/>
      <c r="H3821" s="7"/>
      <c r="I3821" s="7"/>
      <c r="J3821" s="9"/>
      <c r="K3821" s="843"/>
    </row>
    <row r="3822" spans="1:11" x14ac:dyDescent="0.2">
      <c r="A3822" s="163">
        <v>3807</v>
      </c>
      <c r="B3822" s="7"/>
      <c r="C3822" s="7"/>
      <c r="D3822" s="120"/>
      <c r="E3822" s="7"/>
      <c r="F3822" s="7"/>
      <c r="G3822" s="219"/>
      <c r="H3822" s="7"/>
      <c r="I3822" s="7"/>
      <c r="J3822" s="9"/>
      <c r="K3822" s="843"/>
    </row>
    <row r="3823" spans="1:11" x14ac:dyDescent="0.2">
      <c r="A3823" s="163">
        <v>3808</v>
      </c>
      <c r="B3823" s="7"/>
      <c r="C3823" s="7"/>
      <c r="D3823" s="120"/>
      <c r="E3823" s="7"/>
      <c r="F3823" s="7"/>
      <c r="G3823" s="219"/>
      <c r="H3823" s="7"/>
      <c r="I3823" s="7"/>
      <c r="J3823" s="9"/>
      <c r="K3823" s="843"/>
    </row>
    <row r="3824" spans="1:11" x14ac:dyDescent="0.2">
      <c r="A3824" s="163">
        <v>3809</v>
      </c>
      <c r="B3824" s="7"/>
      <c r="C3824" s="7"/>
      <c r="D3824" s="120"/>
      <c r="E3824" s="7"/>
      <c r="F3824" s="7"/>
      <c r="G3824" s="219"/>
      <c r="H3824" s="7"/>
      <c r="I3824" s="7"/>
      <c r="J3824" s="9"/>
      <c r="K3824" s="843"/>
    </row>
    <row r="3825" spans="1:11" x14ac:dyDescent="0.2">
      <c r="A3825" s="163">
        <v>3810</v>
      </c>
      <c r="B3825" s="7"/>
      <c r="C3825" s="7"/>
      <c r="D3825" s="120"/>
      <c r="E3825" s="7"/>
      <c r="F3825" s="7"/>
      <c r="G3825" s="219"/>
      <c r="H3825" s="7"/>
      <c r="I3825" s="7"/>
      <c r="J3825" s="9"/>
      <c r="K3825" s="843"/>
    </row>
    <row r="3826" spans="1:11" x14ac:dyDescent="0.2">
      <c r="A3826" s="163">
        <v>3811</v>
      </c>
      <c r="B3826" s="7"/>
      <c r="C3826" s="7"/>
      <c r="D3826" s="120"/>
      <c r="E3826" s="7"/>
      <c r="F3826" s="7"/>
      <c r="G3826" s="219"/>
      <c r="H3826" s="7"/>
      <c r="I3826" s="7"/>
      <c r="J3826" s="9"/>
      <c r="K3826" s="843"/>
    </row>
    <row r="3827" spans="1:11" x14ac:dyDescent="0.2">
      <c r="A3827" s="163">
        <v>3812</v>
      </c>
      <c r="B3827" s="7"/>
      <c r="C3827" s="7"/>
      <c r="D3827" s="120"/>
      <c r="E3827" s="7"/>
      <c r="F3827" s="7"/>
      <c r="G3827" s="219"/>
      <c r="H3827" s="7"/>
      <c r="I3827" s="7"/>
      <c r="J3827" s="9"/>
      <c r="K3827" s="843"/>
    </row>
    <row r="3828" spans="1:11" x14ac:dyDescent="0.2">
      <c r="A3828" s="163">
        <v>3813</v>
      </c>
      <c r="B3828" s="7"/>
      <c r="C3828" s="7"/>
      <c r="D3828" s="120"/>
      <c r="E3828" s="7"/>
      <c r="F3828" s="7"/>
      <c r="G3828" s="219"/>
      <c r="H3828" s="7"/>
      <c r="I3828" s="7"/>
      <c r="J3828" s="9"/>
      <c r="K3828" s="843"/>
    </row>
    <row r="3829" spans="1:11" x14ac:dyDescent="0.2">
      <c r="A3829" s="163">
        <v>3814</v>
      </c>
      <c r="B3829" s="7"/>
      <c r="C3829" s="7"/>
      <c r="D3829" s="120"/>
      <c r="E3829" s="7"/>
      <c r="F3829" s="7"/>
      <c r="G3829" s="219"/>
      <c r="H3829" s="7"/>
      <c r="I3829" s="7"/>
      <c r="J3829" s="9"/>
      <c r="K3829" s="843"/>
    </row>
    <row r="3830" spans="1:11" x14ac:dyDescent="0.2">
      <c r="A3830" s="163">
        <v>3815</v>
      </c>
      <c r="B3830" s="7"/>
      <c r="C3830" s="7"/>
      <c r="D3830" s="120"/>
      <c r="E3830" s="7"/>
      <c r="F3830" s="7"/>
      <c r="G3830" s="219"/>
      <c r="H3830" s="7"/>
      <c r="I3830" s="7"/>
      <c r="J3830" s="9"/>
      <c r="K3830" s="843"/>
    </row>
    <row r="3831" spans="1:11" x14ac:dyDescent="0.2">
      <c r="A3831" s="163">
        <v>3816</v>
      </c>
      <c r="B3831" s="7"/>
      <c r="C3831" s="7"/>
      <c r="D3831" s="120"/>
      <c r="E3831" s="7"/>
      <c r="F3831" s="7"/>
      <c r="G3831" s="219"/>
      <c r="H3831" s="7"/>
      <c r="I3831" s="7"/>
      <c r="J3831" s="9"/>
      <c r="K3831" s="843"/>
    </row>
    <row r="3832" spans="1:11" x14ac:dyDescent="0.2">
      <c r="A3832" s="163">
        <v>3817</v>
      </c>
      <c r="B3832" s="7"/>
      <c r="C3832" s="7"/>
      <c r="D3832" s="120"/>
      <c r="E3832" s="7"/>
      <c r="F3832" s="7"/>
      <c r="G3832" s="219"/>
      <c r="H3832" s="7"/>
      <c r="I3832" s="7"/>
      <c r="J3832" s="9"/>
      <c r="K3832" s="843"/>
    </row>
    <row r="3833" spans="1:11" x14ac:dyDescent="0.2">
      <c r="A3833" s="163">
        <v>3818</v>
      </c>
      <c r="B3833" s="7"/>
      <c r="C3833" s="7"/>
      <c r="D3833" s="120"/>
      <c r="E3833" s="7"/>
      <c r="F3833" s="7"/>
      <c r="G3833" s="219"/>
      <c r="H3833" s="7"/>
      <c r="I3833" s="7"/>
      <c r="J3833" s="9"/>
      <c r="K3833" s="843"/>
    </row>
    <row r="3834" spans="1:11" x14ac:dyDescent="0.2">
      <c r="A3834" s="163">
        <v>3819</v>
      </c>
      <c r="B3834" s="7"/>
      <c r="C3834" s="7"/>
      <c r="D3834" s="120"/>
      <c r="E3834" s="7"/>
      <c r="F3834" s="7"/>
      <c r="G3834" s="219"/>
      <c r="H3834" s="7"/>
      <c r="I3834" s="7"/>
      <c r="J3834" s="9"/>
      <c r="K3834" s="843"/>
    </row>
    <row r="3835" spans="1:11" x14ac:dyDescent="0.2">
      <c r="A3835" s="163">
        <v>3820</v>
      </c>
      <c r="B3835" s="7"/>
      <c r="C3835" s="7"/>
      <c r="D3835" s="120"/>
      <c r="E3835" s="7"/>
      <c r="F3835" s="7"/>
      <c r="G3835" s="219"/>
      <c r="H3835" s="7"/>
      <c r="I3835" s="7"/>
      <c r="J3835" s="9"/>
      <c r="K3835" s="843"/>
    </row>
    <row r="3836" spans="1:11" x14ac:dyDescent="0.2">
      <c r="A3836" s="163">
        <v>3821</v>
      </c>
      <c r="B3836" s="7"/>
      <c r="C3836" s="7"/>
      <c r="D3836" s="120"/>
      <c r="E3836" s="7"/>
      <c r="F3836" s="7"/>
      <c r="G3836" s="219"/>
      <c r="H3836" s="7"/>
      <c r="I3836" s="7"/>
      <c r="J3836" s="9"/>
      <c r="K3836" s="843"/>
    </row>
    <row r="3837" spans="1:11" x14ac:dyDescent="0.2">
      <c r="A3837" s="163">
        <v>3822</v>
      </c>
      <c r="B3837" s="7"/>
      <c r="C3837" s="7"/>
      <c r="D3837" s="120"/>
      <c r="E3837" s="7"/>
      <c r="F3837" s="7"/>
      <c r="G3837" s="219"/>
      <c r="H3837" s="7"/>
      <c r="I3837" s="7"/>
      <c r="J3837" s="9"/>
      <c r="K3837" s="843"/>
    </row>
    <row r="3838" spans="1:11" x14ac:dyDescent="0.2">
      <c r="A3838" s="163">
        <v>3823</v>
      </c>
      <c r="B3838" s="7"/>
      <c r="C3838" s="7"/>
      <c r="D3838" s="120"/>
      <c r="E3838" s="7"/>
      <c r="F3838" s="7"/>
      <c r="G3838" s="219"/>
      <c r="H3838" s="7"/>
      <c r="I3838" s="7"/>
      <c r="J3838" s="9"/>
      <c r="K3838" s="843"/>
    </row>
    <row r="3839" spans="1:11" x14ac:dyDescent="0.2">
      <c r="A3839" s="163">
        <v>3824</v>
      </c>
      <c r="B3839" s="7"/>
      <c r="C3839" s="7"/>
      <c r="D3839" s="120"/>
      <c r="E3839" s="7"/>
      <c r="F3839" s="7"/>
      <c r="G3839" s="219"/>
      <c r="H3839" s="7"/>
      <c r="I3839" s="7"/>
      <c r="J3839" s="9"/>
      <c r="K3839" s="843"/>
    </row>
    <row r="3840" spans="1:11" x14ac:dyDescent="0.2">
      <c r="A3840" s="163">
        <v>3825</v>
      </c>
      <c r="B3840" s="7"/>
      <c r="C3840" s="7"/>
      <c r="D3840" s="120"/>
      <c r="E3840" s="7"/>
      <c r="F3840" s="7"/>
      <c r="G3840" s="219"/>
      <c r="H3840" s="7"/>
      <c r="I3840" s="7"/>
      <c r="J3840" s="9"/>
      <c r="K3840" s="843"/>
    </row>
    <row r="3841" spans="1:11" x14ac:dyDescent="0.2">
      <c r="A3841" s="163">
        <v>3826</v>
      </c>
      <c r="B3841" s="7"/>
      <c r="C3841" s="7"/>
      <c r="D3841" s="120"/>
      <c r="E3841" s="7"/>
      <c r="F3841" s="7"/>
      <c r="G3841" s="219"/>
      <c r="H3841" s="7"/>
      <c r="I3841" s="7"/>
      <c r="J3841" s="9"/>
      <c r="K3841" s="843"/>
    </row>
    <row r="3842" spans="1:11" x14ac:dyDescent="0.2">
      <c r="A3842" s="163">
        <v>3827</v>
      </c>
      <c r="B3842" s="7"/>
      <c r="C3842" s="7"/>
      <c r="D3842" s="120"/>
      <c r="E3842" s="7"/>
      <c r="F3842" s="7"/>
      <c r="G3842" s="219"/>
      <c r="H3842" s="7"/>
      <c r="I3842" s="7"/>
      <c r="J3842" s="9"/>
      <c r="K3842" s="843"/>
    </row>
    <row r="3843" spans="1:11" x14ac:dyDescent="0.2">
      <c r="A3843" s="163">
        <v>3828</v>
      </c>
      <c r="B3843" s="7"/>
      <c r="C3843" s="7"/>
      <c r="D3843" s="120"/>
      <c r="E3843" s="7"/>
      <c r="F3843" s="7"/>
      <c r="G3843" s="219"/>
      <c r="H3843" s="7"/>
      <c r="I3843" s="7"/>
      <c r="J3843" s="9"/>
      <c r="K3843" s="843"/>
    </row>
    <row r="3844" spans="1:11" x14ac:dyDescent="0.2">
      <c r="A3844" s="163">
        <v>3829</v>
      </c>
      <c r="B3844" s="7"/>
      <c r="C3844" s="7"/>
      <c r="D3844" s="120"/>
      <c r="E3844" s="7"/>
      <c r="F3844" s="7"/>
      <c r="G3844" s="219"/>
      <c r="H3844" s="7"/>
      <c r="I3844" s="7"/>
      <c r="J3844" s="9"/>
      <c r="K3844" s="843"/>
    </row>
    <row r="3845" spans="1:11" x14ac:dyDescent="0.2">
      <c r="A3845" s="163">
        <v>3830</v>
      </c>
      <c r="B3845" s="7"/>
      <c r="C3845" s="7"/>
      <c r="D3845" s="120"/>
      <c r="E3845" s="7"/>
      <c r="F3845" s="7"/>
      <c r="G3845" s="219"/>
      <c r="H3845" s="7"/>
      <c r="I3845" s="7"/>
      <c r="J3845" s="9"/>
      <c r="K3845" s="843"/>
    </row>
    <row r="3846" spans="1:11" x14ac:dyDescent="0.2">
      <c r="A3846" s="163">
        <v>3831</v>
      </c>
      <c r="B3846" s="7"/>
      <c r="C3846" s="7"/>
      <c r="D3846" s="120"/>
      <c r="E3846" s="7"/>
      <c r="F3846" s="7"/>
      <c r="G3846" s="219"/>
      <c r="H3846" s="7"/>
      <c r="I3846" s="7"/>
      <c r="J3846" s="9"/>
      <c r="K3846" s="843"/>
    </row>
    <row r="3847" spans="1:11" x14ac:dyDescent="0.2">
      <c r="A3847" s="163">
        <v>3832</v>
      </c>
      <c r="B3847" s="7"/>
      <c r="C3847" s="7"/>
      <c r="D3847" s="120"/>
      <c r="E3847" s="7"/>
      <c r="F3847" s="7"/>
      <c r="G3847" s="219"/>
      <c r="H3847" s="7"/>
      <c r="I3847" s="7"/>
      <c r="J3847" s="9"/>
      <c r="K3847" s="843"/>
    </row>
    <row r="3848" spans="1:11" x14ac:dyDescent="0.2">
      <c r="A3848" s="163">
        <v>3833</v>
      </c>
      <c r="B3848" s="7"/>
      <c r="C3848" s="7"/>
      <c r="D3848" s="120"/>
      <c r="E3848" s="7"/>
      <c r="F3848" s="7"/>
      <c r="G3848" s="219"/>
      <c r="H3848" s="7"/>
      <c r="I3848" s="7"/>
      <c r="J3848" s="9"/>
      <c r="K3848" s="843"/>
    </row>
    <row r="3849" spans="1:11" x14ac:dyDescent="0.2">
      <c r="A3849" s="163">
        <v>3834</v>
      </c>
      <c r="B3849" s="7"/>
      <c r="C3849" s="7"/>
      <c r="D3849" s="120"/>
      <c r="E3849" s="7"/>
      <c r="F3849" s="7"/>
      <c r="G3849" s="219"/>
      <c r="H3849" s="7"/>
      <c r="I3849" s="7"/>
      <c r="J3849" s="9"/>
      <c r="K3849" s="843"/>
    </row>
    <row r="3850" spans="1:11" x14ac:dyDescent="0.2">
      <c r="A3850" s="163">
        <v>3835</v>
      </c>
      <c r="B3850" s="7"/>
      <c r="C3850" s="7"/>
      <c r="D3850" s="120"/>
      <c r="E3850" s="7"/>
      <c r="F3850" s="7"/>
      <c r="G3850" s="219"/>
      <c r="H3850" s="7"/>
      <c r="I3850" s="7"/>
      <c r="J3850" s="9"/>
      <c r="K3850" s="843"/>
    </row>
    <row r="3851" spans="1:11" x14ac:dyDescent="0.2">
      <c r="A3851" s="163">
        <v>3836</v>
      </c>
      <c r="B3851" s="7"/>
      <c r="C3851" s="7"/>
      <c r="D3851" s="120"/>
      <c r="E3851" s="7"/>
      <c r="F3851" s="7"/>
      <c r="G3851" s="219"/>
      <c r="H3851" s="7"/>
      <c r="I3851" s="7"/>
      <c r="J3851" s="9"/>
      <c r="K3851" s="843"/>
    </row>
    <row r="3852" spans="1:11" x14ac:dyDescent="0.2">
      <c r="A3852" s="163">
        <v>3837</v>
      </c>
      <c r="B3852" s="7"/>
      <c r="C3852" s="7"/>
      <c r="D3852" s="120"/>
      <c r="E3852" s="7"/>
      <c r="F3852" s="7"/>
      <c r="G3852" s="219"/>
      <c r="H3852" s="7"/>
      <c r="I3852" s="7"/>
      <c r="J3852" s="9"/>
      <c r="K3852" s="843"/>
    </row>
    <row r="3853" spans="1:11" x14ac:dyDescent="0.2">
      <c r="A3853" s="163">
        <v>3838</v>
      </c>
      <c r="B3853" s="7"/>
      <c r="C3853" s="7"/>
      <c r="D3853" s="120"/>
      <c r="E3853" s="7"/>
      <c r="F3853" s="7"/>
      <c r="G3853" s="219"/>
      <c r="H3853" s="7"/>
      <c r="I3853" s="7"/>
      <c r="J3853" s="9"/>
      <c r="K3853" s="843"/>
    </row>
    <row r="3854" spans="1:11" x14ac:dyDescent="0.2">
      <c r="A3854" s="163">
        <v>3839</v>
      </c>
      <c r="B3854" s="7"/>
      <c r="C3854" s="7"/>
      <c r="D3854" s="120"/>
      <c r="E3854" s="7"/>
      <c r="F3854" s="7"/>
      <c r="G3854" s="219"/>
      <c r="H3854" s="7"/>
      <c r="I3854" s="7"/>
      <c r="J3854" s="9"/>
      <c r="K3854" s="843"/>
    </row>
    <row r="3855" spans="1:11" x14ac:dyDescent="0.2">
      <c r="A3855" s="163">
        <v>3840</v>
      </c>
      <c r="B3855" s="7"/>
      <c r="C3855" s="7"/>
      <c r="D3855" s="120"/>
      <c r="E3855" s="7"/>
      <c r="F3855" s="7"/>
      <c r="G3855" s="219"/>
      <c r="H3855" s="7"/>
      <c r="I3855" s="7"/>
      <c r="J3855" s="9"/>
      <c r="K3855" s="843"/>
    </row>
    <row r="3856" spans="1:11" x14ac:dyDescent="0.2">
      <c r="A3856" s="163">
        <v>3841</v>
      </c>
      <c r="B3856" s="7"/>
      <c r="C3856" s="7"/>
      <c r="D3856" s="120"/>
      <c r="E3856" s="7"/>
      <c r="F3856" s="7"/>
      <c r="G3856" s="219"/>
      <c r="H3856" s="7"/>
      <c r="I3856" s="7"/>
      <c r="J3856" s="9"/>
      <c r="K3856" s="843"/>
    </row>
    <row r="3857" spans="1:11" x14ac:dyDescent="0.2">
      <c r="A3857" s="163">
        <v>3842</v>
      </c>
      <c r="B3857" s="7"/>
      <c r="C3857" s="7"/>
      <c r="D3857" s="120"/>
      <c r="E3857" s="7"/>
      <c r="F3857" s="7"/>
      <c r="G3857" s="219"/>
      <c r="H3857" s="7"/>
      <c r="I3857" s="7"/>
      <c r="J3857" s="9"/>
      <c r="K3857" s="843"/>
    </row>
    <row r="3858" spans="1:11" x14ac:dyDescent="0.2">
      <c r="A3858" s="163">
        <v>3843</v>
      </c>
      <c r="B3858" s="7"/>
      <c r="C3858" s="7"/>
      <c r="D3858" s="120"/>
      <c r="E3858" s="7"/>
      <c r="F3858" s="7"/>
      <c r="G3858" s="219"/>
      <c r="H3858" s="7"/>
      <c r="I3858" s="7"/>
      <c r="J3858" s="9"/>
      <c r="K3858" s="843"/>
    </row>
    <row r="3859" spans="1:11" x14ac:dyDescent="0.2">
      <c r="A3859" s="163">
        <v>3844</v>
      </c>
      <c r="B3859" s="7"/>
      <c r="C3859" s="7"/>
      <c r="D3859" s="120"/>
      <c r="E3859" s="7"/>
      <c r="F3859" s="7"/>
      <c r="G3859" s="219"/>
      <c r="H3859" s="7"/>
      <c r="I3859" s="7"/>
      <c r="J3859" s="9"/>
      <c r="K3859" s="843"/>
    </row>
    <row r="3860" spans="1:11" x14ac:dyDescent="0.2">
      <c r="A3860" s="163">
        <v>3845</v>
      </c>
      <c r="B3860" s="7"/>
      <c r="C3860" s="7"/>
      <c r="D3860" s="120"/>
      <c r="E3860" s="7"/>
      <c r="F3860" s="7"/>
      <c r="G3860" s="219"/>
      <c r="H3860" s="7"/>
      <c r="I3860" s="7"/>
      <c r="J3860" s="9"/>
      <c r="K3860" s="843"/>
    </row>
    <row r="3861" spans="1:11" x14ac:dyDescent="0.2">
      <c r="A3861" s="163">
        <v>3846</v>
      </c>
      <c r="B3861" s="7"/>
      <c r="C3861" s="7"/>
      <c r="D3861" s="120"/>
      <c r="E3861" s="7"/>
      <c r="F3861" s="7"/>
      <c r="G3861" s="219"/>
      <c r="H3861" s="7"/>
      <c r="I3861" s="7"/>
      <c r="J3861" s="9"/>
      <c r="K3861" s="843"/>
    </row>
    <row r="3862" spans="1:11" x14ac:dyDescent="0.2">
      <c r="A3862" s="163">
        <v>3847</v>
      </c>
      <c r="B3862" s="7"/>
      <c r="C3862" s="7"/>
      <c r="D3862" s="120"/>
      <c r="E3862" s="7"/>
      <c r="F3862" s="7"/>
      <c r="G3862" s="219"/>
      <c r="H3862" s="7"/>
      <c r="I3862" s="7"/>
      <c r="J3862" s="9"/>
      <c r="K3862" s="843"/>
    </row>
    <row r="3863" spans="1:11" x14ac:dyDescent="0.2">
      <c r="A3863" s="163">
        <v>3848</v>
      </c>
      <c r="B3863" s="7"/>
      <c r="C3863" s="7"/>
      <c r="D3863" s="120"/>
      <c r="E3863" s="7"/>
      <c r="F3863" s="7"/>
      <c r="G3863" s="219"/>
      <c r="H3863" s="7"/>
      <c r="I3863" s="7"/>
      <c r="J3863" s="9"/>
      <c r="K3863" s="843"/>
    </row>
    <row r="3864" spans="1:11" x14ac:dyDescent="0.2">
      <c r="A3864" s="163">
        <v>3849</v>
      </c>
      <c r="B3864" s="7"/>
      <c r="C3864" s="7"/>
      <c r="D3864" s="120"/>
      <c r="E3864" s="7"/>
      <c r="F3864" s="7"/>
      <c r="G3864" s="219"/>
      <c r="H3864" s="7"/>
      <c r="I3864" s="7"/>
      <c r="J3864" s="9"/>
      <c r="K3864" s="843"/>
    </row>
    <row r="3865" spans="1:11" x14ac:dyDescent="0.2">
      <c r="A3865" s="163">
        <v>3850</v>
      </c>
      <c r="B3865" s="7"/>
      <c r="C3865" s="7"/>
      <c r="D3865" s="120"/>
      <c r="E3865" s="7"/>
      <c r="F3865" s="7"/>
      <c r="G3865" s="219"/>
      <c r="H3865" s="7"/>
      <c r="I3865" s="7"/>
      <c r="J3865" s="9"/>
      <c r="K3865" s="843"/>
    </row>
    <row r="3866" spans="1:11" x14ac:dyDescent="0.2">
      <c r="A3866" s="163">
        <v>3851</v>
      </c>
      <c r="B3866" s="7"/>
      <c r="C3866" s="7"/>
      <c r="D3866" s="120"/>
      <c r="E3866" s="7"/>
      <c r="F3866" s="7"/>
      <c r="G3866" s="219"/>
      <c r="H3866" s="7"/>
      <c r="I3866" s="7"/>
      <c r="J3866" s="9"/>
      <c r="K3866" s="843"/>
    </row>
    <row r="3867" spans="1:11" x14ac:dyDescent="0.2">
      <c r="A3867" s="163">
        <v>3852</v>
      </c>
      <c r="B3867" s="7"/>
      <c r="C3867" s="7"/>
      <c r="D3867" s="120"/>
      <c r="E3867" s="7"/>
      <c r="F3867" s="7"/>
      <c r="G3867" s="219"/>
      <c r="H3867" s="7"/>
      <c r="I3867" s="7"/>
      <c r="J3867" s="9"/>
      <c r="K3867" s="843"/>
    </row>
    <row r="3868" spans="1:11" x14ac:dyDescent="0.2">
      <c r="A3868" s="163">
        <v>3853</v>
      </c>
      <c r="B3868" s="7"/>
      <c r="C3868" s="7"/>
      <c r="D3868" s="120"/>
      <c r="E3868" s="7"/>
      <c r="F3868" s="7"/>
      <c r="G3868" s="219"/>
      <c r="H3868" s="7"/>
      <c r="I3868" s="7"/>
      <c r="J3868" s="9"/>
      <c r="K3868" s="843"/>
    </row>
    <row r="3869" spans="1:11" x14ac:dyDescent="0.2">
      <c r="A3869" s="163">
        <v>3854</v>
      </c>
      <c r="B3869" s="7"/>
      <c r="C3869" s="7"/>
      <c r="D3869" s="120"/>
      <c r="E3869" s="7"/>
      <c r="F3869" s="7"/>
      <c r="G3869" s="219"/>
      <c r="H3869" s="7"/>
      <c r="I3869" s="7"/>
      <c r="J3869" s="9"/>
      <c r="K3869" s="843"/>
    </row>
    <row r="3870" spans="1:11" x14ac:dyDescent="0.2">
      <c r="A3870" s="163">
        <v>3855</v>
      </c>
      <c r="B3870" s="7"/>
      <c r="C3870" s="7"/>
      <c r="D3870" s="120"/>
      <c r="E3870" s="7"/>
      <c r="F3870" s="7"/>
      <c r="G3870" s="219"/>
      <c r="H3870" s="7"/>
      <c r="I3870" s="7"/>
      <c r="J3870" s="9"/>
      <c r="K3870" s="843"/>
    </row>
    <row r="3871" spans="1:11" x14ac:dyDescent="0.2">
      <c r="A3871" s="163">
        <v>3856</v>
      </c>
      <c r="B3871" s="7"/>
      <c r="C3871" s="7"/>
      <c r="D3871" s="120"/>
      <c r="E3871" s="7"/>
      <c r="F3871" s="7"/>
      <c r="G3871" s="219"/>
      <c r="H3871" s="7"/>
      <c r="I3871" s="7"/>
      <c r="J3871" s="9"/>
      <c r="K3871" s="843"/>
    </row>
    <row r="3872" spans="1:11" x14ac:dyDescent="0.2">
      <c r="A3872" s="163">
        <v>3857</v>
      </c>
      <c r="B3872" s="7"/>
      <c r="C3872" s="7"/>
      <c r="D3872" s="120"/>
      <c r="E3872" s="7"/>
      <c r="F3872" s="7"/>
      <c r="G3872" s="219"/>
      <c r="H3872" s="7"/>
      <c r="I3872" s="7"/>
      <c r="J3872" s="9"/>
      <c r="K3872" s="843"/>
    </row>
    <row r="3873" spans="1:11" x14ac:dyDescent="0.2">
      <c r="A3873" s="163">
        <v>3858</v>
      </c>
      <c r="B3873" s="7"/>
      <c r="C3873" s="7"/>
      <c r="D3873" s="120"/>
      <c r="E3873" s="7"/>
      <c r="F3873" s="7"/>
      <c r="G3873" s="219"/>
      <c r="H3873" s="7"/>
      <c r="I3873" s="7"/>
      <c r="J3873" s="9"/>
      <c r="K3873" s="843"/>
    </row>
    <row r="3874" spans="1:11" x14ac:dyDescent="0.2">
      <c r="A3874" s="163">
        <v>3859</v>
      </c>
      <c r="B3874" s="7"/>
      <c r="C3874" s="7"/>
      <c r="D3874" s="120"/>
      <c r="E3874" s="7"/>
      <c r="F3874" s="7"/>
      <c r="G3874" s="219"/>
      <c r="H3874" s="7"/>
      <c r="I3874" s="7"/>
      <c r="J3874" s="9"/>
      <c r="K3874" s="843"/>
    </row>
    <row r="3875" spans="1:11" x14ac:dyDescent="0.2">
      <c r="A3875" s="163">
        <v>3860</v>
      </c>
      <c r="B3875" s="7"/>
      <c r="C3875" s="7"/>
      <c r="D3875" s="120"/>
      <c r="E3875" s="7"/>
      <c r="F3875" s="7"/>
      <c r="G3875" s="219"/>
      <c r="H3875" s="7"/>
      <c r="I3875" s="7"/>
      <c r="J3875" s="9"/>
      <c r="K3875" s="843"/>
    </row>
    <row r="3876" spans="1:11" x14ac:dyDescent="0.2">
      <c r="A3876" s="163">
        <v>3861</v>
      </c>
      <c r="B3876" s="7"/>
      <c r="C3876" s="7"/>
      <c r="D3876" s="120"/>
      <c r="E3876" s="7"/>
      <c r="F3876" s="7"/>
      <c r="G3876" s="219"/>
      <c r="H3876" s="7"/>
      <c r="I3876" s="7"/>
      <c r="J3876" s="9"/>
      <c r="K3876" s="843"/>
    </row>
    <row r="3877" spans="1:11" x14ac:dyDescent="0.2">
      <c r="A3877" s="163">
        <v>3862</v>
      </c>
      <c r="B3877" s="7"/>
      <c r="C3877" s="7"/>
      <c r="D3877" s="120"/>
      <c r="E3877" s="7"/>
      <c r="F3877" s="7"/>
      <c r="G3877" s="219"/>
      <c r="H3877" s="7"/>
      <c r="I3877" s="7"/>
      <c r="J3877" s="9"/>
      <c r="K3877" s="843"/>
    </row>
    <row r="3878" spans="1:11" x14ac:dyDescent="0.2">
      <c r="A3878" s="163">
        <v>3863</v>
      </c>
      <c r="B3878" s="7"/>
      <c r="C3878" s="7"/>
      <c r="D3878" s="120"/>
      <c r="E3878" s="7"/>
      <c r="F3878" s="7"/>
      <c r="G3878" s="219"/>
      <c r="H3878" s="7"/>
      <c r="I3878" s="7"/>
      <c r="J3878" s="9"/>
      <c r="K3878" s="843"/>
    </row>
    <row r="3879" spans="1:11" x14ac:dyDescent="0.2">
      <c r="A3879" s="163">
        <v>3864</v>
      </c>
      <c r="B3879" s="7"/>
      <c r="C3879" s="7"/>
      <c r="D3879" s="120"/>
      <c r="E3879" s="7"/>
      <c r="F3879" s="7"/>
      <c r="G3879" s="219"/>
      <c r="H3879" s="7"/>
      <c r="I3879" s="7"/>
      <c r="J3879" s="9"/>
      <c r="K3879" s="843"/>
    </row>
    <row r="3880" spans="1:11" x14ac:dyDescent="0.2">
      <c r="A3880" s="163">
        <v>3865</v>
      </c>
      <c r="B3880" s="7"/>
      <c r="C3880" s="7"/>
      <c r="D3880" s="120"/>
      <c r="E3880" s="7"/>
      <c r="F3880" s="7"/>
      <c r="G3880" s="219"/>
      <c r="H3880" s="7"/>
      <c r="I3880" s="7"/>
      <c r="J3880" s="9"/>
      <c r="K3880" s="843"/>
    </row>
    <row r="3881" spans="1:11" x14ac:dyDescent="0.2">
      <c r="A3881" s="163">
        <v>3866</v>
      </c>
      <c r="B3881" s="7"/>
      <c r="C3881" s="7"/>
      <c r="D3881" s="120"/>
      <c r="E3881" s="7"/>
      <c r="F3881" s="7"/>
      <c r="G3881" s="219"/>
      <c r="H3881" s="7"/>
      <c r="I3881" s="7"/>
      <c r="J3881" s="9"/>
      <c r="K3881" s="843"/>
    </row>
    <row r="3882" spans="1:11" x14ac:dyDescent="0.2">
      <c r="A3882" s="163">
        <v>3867</v>
      </c>
      <c r="B3882" s="7"/>
      <c r="C3882" s="7"/>
      <c r="D3882" s="120"/>
      <c r="E3882" s="7"/>
      <c r="F3882" s="7"/>
      <c r="G3882" s="219"/>
      <c r="H3882" s="7"/>
      <c r="I3882" s="7"/>
      <c r="J3882" s="9"/>
      <c r="K3882" s="843"/>
    </row>
    <row r="3883" spans="1:11" x14ac:dyDescent="0.2">
      <c r="A3883" s="163">
        <v>3868</v>
      </c>
      <c r="B3883" s="7"/>
      <c r="C3883" s="7"/>
      <c r="D3883" s="120"/>
      <c r="E3883" s="7"/>
      <c r="F3883" s="7"/>
      <c r="G3883" s="219"/>
      <c r="H3883" s="7"/>
      <c r="I3883" s="7"/>
      <c r="J3883" s="9"/>
      <c r="K3883" s="843"/>
    </row>
    <row r="3884" spans="1:11" x14ac:dyDescent="0.2">
      <c r="A3884" s="163">
        <v>3869</v>
      </c>
      <c r="B3884" s="7"/>
      <c r="C3884" s="7"/>
      <c r="D3884" s="120"/>
      <c r="E3884" s="7"/>
      <c r="F3884" s="7"/>
      <c r="G3884" s="219"/>
      <c r="H3884" s="7"/>
      <c r="I3884" s="7"/>
      <c r="J3884" s="9"/>
      <c r="K3884" s="843"/>
    </row>
    <row r="3885" spans="1:11" x14ac:dyDescent="0.2">
      <c r="A3885" s="163">
        <v>3870</v>
      </c>
      <c r="B3885" s="7"/>
      <c r="C3885" s="7"/>
      <c r="D3885" s="120"/>
      <c r="E3885" s="7"/>
      <c r="F3885" s="7"/>
      <c r="G3885" s="219"/>
      <c r="H3885" s="7"/>
      <c r="I3885" s="7"/>
      <c r="J3885" s="9"/>
      <c r="K3885" s="843"/>
    </row>
    <row r="3886" spans="1:11" x14ac:dyDescent="0.2">
      <c r="A3886" s="163">
        <v>3871</v>
      </c>
      <c r="B3886" s="7"/>
      <c r="C3886" s="7"/>
      <c r="D3886" s="120"/>
      <c r="E3886" s="7"/>
      <c r="F3886" s="7"/>
      <c r="G3886" s="219"/>
      <c r="H3886" s="7"/>
      <c r="I3886" s="7"/>
      <c r="J3886" s="9"/>
      <c r="K3886" s="843"/>
    </row>
    <row r="3887" spans="1:11" x14ac:dyDescent="0.2">
      <c r="A3887" s="163">
        <v>3872</v>
      </c>
      <c r="B3887" s="7"/>
      <c r="C3887" s="7"/>
      <c r="D3887" s="120"/>
      <c r="E3887" s="7"/>
      <c r="F3887" s="7"/>
      <c r="G3887" s="219"/>
      <c r="H3887" s="7"/>
      <c r="I3887" s="7"/>
      <c r="J3887" s="9"/>
      <c r="K3887" s="843"/>
    </row>
    <row r="3888" spans="1:11" x14ac:dyDescent="0.2">
      <c r="A3888" s="163">
        <v>3873</v>
      </c>
      <c r="B3888" s="7"/>
      <c r="C3888" s="7"/>
      <c r="D3888" s="120"/>
      <c r="E3888" s="7"/>
      <c r="F3888" s="7"/>
      <c r="G3888" s="219"/>
      <c r="H3888" s="7"/>
      <c r="I3888" s="7"/>
      <c r="J3888" s="9"/>
      <c r="K3888" s="843"/>
    </row>
    <row r="3889" spans="1:11" x14ac:dyDescent="0.2">
      <c r="A3889" s="163">
        <v>3874</v>
      </c>
      <c r="B3889" s="7"/>
      <c r="C3889" s="7"/>
      <c r="D3889" s="120"/>
      <c r="E3889" s="7"/>
      <c r="F3889" s="7"/>
      <c r="G3889" s="219"/>
      <c r="H3889" s="7"/>
      <c r="I3889" s="7"/>
      <c r="J3889" s="9"/>
      <c r="K3889" s="843"/>
    </row>
    <row r="3890" spans="1:11" x14ac:dyDescent="0.2">
      <c r="A3890" s="163">
        <v>3875</v>
      </c>
      <c r="B3890" s="7"/>
      <c r="C3890" s="7"/>
      <c r="D3890" s="120"/>
      <c r="E3890" s="7"/>
      <c r="F3890" s="7"/>
      <c r="G3890" s="219"/>
      <c r="H3890" s="7"/>
      <c r="I3890" s="7"/>
      <c r="J3890" s="9"/>
      <c r="K3890" s="843"/>
    </row>
    <row r="3891" spans="1:11" x14ac:dyDescent="0.2">
      <c r="A3891" s="163">
        <v>3876</v>
      </c>
      <c r="B3891" s="7"/>
      <c r="C3891" s="7"/>
      <c r="D3891" s="120"/>
      <c r="E3891" s="7"/>
      <c r="F3891" s="7"/>
      <c r="G3891" s="219"/>
      <c r="H3891" s="7"/>
      <c r="I3891" s="7"/>
      <c r="J3891" s="9"/>
      <c r="K3891" s="843"/>
    </row>
    <row r="3892" spans="1:11" x14ac:dyDescent="0.2">
      <c r="A3892" s="163">
        <v>3877</v>
      </c>
      <c r="B3892" s="7"/>
      <c r="C3892" s="7"/>
      <c r="D3892" s="120"/>
      <c r="E3892" s="7"/>
      <c r="F3892" s="7"/>
      <c r="G3892" s="219"/>
      <c r="H3892" s="7"/>
      <c r="I3892" s="7"/>
      <c r="J3892" s="9"/>
      <c r="K3892" s="843"/>
    </row>
    <row r="3893" spans="1:11" x14ac:dyDescent="0.2">
      <c r="A3893" s="163">
        <v>3878</v>
      </c>
      <c r="B3893" s="7"/>
      <c r="C3893" s="7"/>
      <c r="D3893" s="120"/>
      <c r="E3893" s="7"/>
      <c r="F3893" s="7"/>
      <c r="G3893" s="219"/>
      <c r="H3893" s="7"/>
      <c r="I3893" s="7"/>
      <c r="J3893" s="9"/>
      <c r="K3893" s="843"/>
    </row>
    <row r="3894" spans="1:11" x14ac:dyDescent="0.2">
      <c r="A3894" s="163">
        <v>3879</v>
      </c>
      <c r="B3894" s="7"/>
      <c r="C3894" s="7"/>
      <c r="D3894" s="120"/>
      <c r="E3894" s="7"/>
      <c r="F3894" s="7"/>
      <c r="G3894" s="219"/>
      <c r="H3894" s="7"/>
      <c r="I3894" s="7"/>
      <c r="J3894" s="9"/>
      <c r="K3894" s="843"/>
    </row>
    <row r="3895" spans="1:11" x14ac:dyDescent="0.2">
      <c r="A3895" s="163">
        <v>3880</v>
      </c>
      <c r="B3895" s="7"/>
      <c r="C3895" s="7"/>
      <c r="D3895" s="120"/>
      <c r="E3895" s="7"/>
      <c r="F3895" s="7"/>
      <c r="G3895" s="219"/>
      <c r="H3895" s="7"/>
      <c r="I3895" s="7"/>
      <c r="J3895" s="9"/>
      <c r="K3895" s="843"/>
    </row>
    <row r="3896" spans="1:11" x14ac:dyDescent="0.2">
      <c r="A3896" s="163">
        <v>3881</v>
      </c>
      <c r="B3896" s="7"/>
      <c r="C3896" s="7"/>
      <c r="D3896" s="120"/>
      <c r="E3896" s="7"/>
      <c r="F3896" s="7"/>
      <c r="G3896" s="219"/>
      <c r="H3896" s="7"/>
      <c r="I3896" s="7"/>
      <c r="J3896" s="9"/>
      <c r="K3896" s="843"/>
    </row>
    <row r="3897" spans="1:11" x14ac:dyDescent="0.2">
      <c r="A3897" s="163">
        <v>3882</v>
      </c>
      <c r="B3897" s="7"/>
      <c r="C3897" s="7"/>
      <c r="D3897" s="120"/>
      <c r="E3897" s="7"/>
      <c r="F3897" s="7"/>
      <c r="G3897" s="219"/>
      <c r="H3897" s="7"/>
      <c r="I3897" s="7"/>
      <c r="J3897" s="9"/>
      <c r="K3897" s="843"/>
    </row>
    <row r="3898" spans="1:11" x14ac:dyDescent="0.2">
      <c r="A3898" s="163">
        <v>3883</v>
      </c>
      <c r="B3898" s="7"/>
      <c r="C3898" s="7"/>
      <c r="D3898" s="120"/>
      <c r="E3898" s="7"/>
      <c r="F3898" s="7"/>
      <c r="G3898" s="219"/>
      <c r="H3898" s="7"/>
      <c r="I3898" s="7"/>
      <c r="J3898" s="9"/>
      <c r="K3898" s="843"/>
    </row>
    <row r="3899" spans="1:11" x14ac:dyDescent="0.2">
      <c r="A3899" s="163">
        <v>3884</v>
      </c>
      <c r="B3899" s="7"/>
      <c r="C3899" s="7"/>
      <c r="D3899" s="120"/>
      <c r="E3899" s="7"/>
      <c r="F3899" s="7"/>
      <c r="G3899" s="219"/>
      <c r="H3899" s="7"/>
      <c r="I3899" s="7"/>
      <c r="J3899" s="9"/>
      <c r="K3899" s="843"/>
    </row>
    <row r="3900" spans="1:11" x14ac:dyDescent="0.2">
      <c r="A3900" s="163">
        <v>3885</v>
      </c>
      <c r="B3900" s="7"/>
      <c r="C3900" s="7"/>
      <c r="D3900" s="120"/>
      <c r="E3900" s="7"/>
      <c r="F3900" s="7"/>
      <c r="G3900" s="219"/>
      <c r="H3900" s="7"/>
      <c r="I3900" s="7"/>
      <c r="J3900" s="9"/>
      <c r="K3900" s="843"/>
    </row>
    <row r="3901" spans="1:11" x14ac:dyDescent="0.2">
      <c r="A3901" s="163">
        <v>3886</v>
      </c>
      <c r="B3901" s="7"/>
      <c r="C3901" s="7"/>
      <c r="D3901" s="120"/>
      <c r="E3901" s="7"/>
      <c r="F3901" s="7"/>
      <c r="G3901" s="219"/>
      <c r="H3901" s="7"/>
      <c r="I3901" s="7"/>
      <c r="J3901" s="9"/>
      <c r="K3901" s="843"/>
    </row>
    <row r="3902" spans="1:11" x14ac:dyDescent="0.2">
      <c r="A3902" s="163">
        <v>3887</v>
      </c>
      <c r="B3902" s="7"/>
      <c r="C3902" s="7"/>
      <c r="D3902" s="120"/>
      <c r="E3902" s="7"/>
      <c r="F3902" s="7"/>
      <c r="G3902" s="219"/>
      <c r="H3902" s="7"/>
      <c r="I3902" s="7"/>
      <c r="J3902" s="9"/>
      <c r="K3902" s="843"/>
    </row>
    <row r="3903" spans="1:11" x14ac:dyDescent="0.2">
      <c r="A3903" s="163">
        <v>3888</v>
      </c>
      <c r="B3903" s="7"/>
      <c r="C3903" s="7"/>
      <c r="D3903" s="120"/>
      <c r="E3903" s="7"/>
      <c r="F3903" s="7"/>
      <c r="G3903" s="219"/>
      <c r="H3903" s="7"/>
      <c r="I3903" s="7"/>
      <c r="J3903" s="9"/>
      <c r="K3903" s="843"/>
    </row>
    <row r="3904" spans="1:11" x14ac:dyDescent="0.2">
      <c r="A3904" s="163">
        <v>3889</v>
      </c>
      <c r="B3904" s="7"/>
      <c r="C3904" s="7"/>
      <c r="D3904" s="120"/>
      <c r="E3904" s="7"/>
      <c r="F3904" s="7"/>
      <c r="G3904" s="219"/>
      <c r="H3904" s="7"/>
      <c r="I3904" s="7"/>
      <c r="J3904" s="9"/>
      <c r="K3904" s="843"/>
    </row>
    <row r="3905" spans="1:11" x14ac:dyDescent="0.2">
      <c r="A3905" s="163">
        <v>3890</v>
      </c>
      <c r="B3905" s="7"/>
      <c r="C3905" s="7"/>
      <c r="D3905" s="120"/>
      <c r="E3905" s="7"/>
      <c r="F3905" s="7"/>
      <c r="G3905" s="219"/>
      <c r="H3905" s="7"/>
      <c r="I3905" s="7"/>
      <c r="J3905" s="9"/>
      <c r="K3905" s="843"/>
    </row>
    <row r="3906" spans="1:11" x14ac:dyDescent="0.2">
      <c r="A3906" s="163">
        <v>3891</v>
      </c>
      <c r="B3906" s="7"/>
      <c r="C3906" s="7"/>
      <c r="D3906" s="120"/>
      <c r="E3906" s="7"/>
      <c r="F3906" s="7"/>
      <c r="G3906" s="219"/>
      <c r="H3906" s="7"/>
      <c r="I3906" s="7"/>
      <c r="J3906" s="9"/>
      <c r="K3906" s="843"/>
    </row>
    <row r="3907" spans="1:11" x14ac:dyDescent="0.2">
      <c r="A3907" s="163">
        <v>3892</v>
      </c>
      <c r="B3907" s="7"/>
      <c r="C3907" s="7"/>
      <c r="D3907" s="120"/>
      <c r="E3907" s="7"/>
      <c r="F3907" s="7"/>
      <c r="G3907" s="219"/>
      <c r="H3907" s="7"/>
      <c r="I3907" s="7"/>
      <c r="J3907" s="9"/>
      <c r="K3907" s="843"/>
    </row>
    <row r="3908" spans="1:11" x14ac:dyDescent="0.2">
      <c r="A3908" s="163">
        <v>3893</v>
      </c>
      <c r="B3908" s="7"/>
      <c r="C3908" s="7"/>
      <c r="D3908" s="120"/>
      <c r="E3908" s="7"/>
      <c r="F3908" s="7"/>
      <c r="G3908" s="219"/>
      <c r="H3908" s="7"/>
      <c r="I3908" s="7"/>
      <c r="J3908" s="9"/>
      <c r="K3908" s="843"/>
    </row>
    <row r="3909" spans="1:11" x14ac:dyDescent="0.2">
      <c r="A3909" s="163">
        <v>3894</v>
      </c>
      <c r="B3909" s="7"/>
      <c r="C3909" s="7"/>
      <c r="D3909" s="120"/>
      <c r="E3909" s="7"/>
      <c r="F3909" s="7"/>
      <c r="G3909" s="219"/>
      <c r="H3909" s="7"/>
      <c r="I3909" s="7"/>
      <c r="J3909" s="9"/>
      <c r="K3909" s="843"/>
    </row>
    <row r="3910" spans="1:11" x14ac:dyDescent="0.2">
      <c r="A3910" s="163">
        <v>3895</v>
      </c>
      <c r="B3910" s="7"/>
      <c r="C3910" s="7"/>
      <c r="D3910" s="120"/>
      <c r="E3910" s="7"/>
      <c r="F3910" s="7"/>
      <c r="G3910" s="219"/>
      <c r="H3910" s="7"/>
      <c r="I3910" s="7"/>
      <c r="J3910" s="9"/>
      <c r="K3910" s="843"/>
    </row>
    <row r="3911" spans="1:11" x14ac:dyDescent="0.2">
      <c r="A3911" s="163">
        <v>3896</v>
      </c>
      <c r="B3911" s="7"/>
      <c r="C3911" s="7"/>
      <c r="D3911" s="120"/>
      <c r="E3911" s="7"/>
      <c r="F3911" s="7"/>
      <c r="G3911" s="219"/>
      <c r="H3911" s="7"/>
      <c r="I3911" s="7"/>
      <c r="J3911" s="9"/>
      <c r="K3911" s="843"/>
    </row>
    <row r="3912" spans="1:11" x14ac:dyDescent="0.2">
      <c r="A3912" s="163">
        <v>3897</v>
      </c>
      <c r="B3912" s="7"/>
      <c r="C3912" s="7"/>
      <c r="D3912" s="120"/>
      <c r="E3912" s="7"/>
      <c r="F3912" s="7"/>
      <c r="G3912" s="219"/>
      <c r="H3912" s="7"/>
      <c r="I3912" s="7"/>
      <c r="J3912" s="9"/>
      <c r="K3912" s="843"/>
    </row>
    <row r="3913" spans="1:11" x14ac:dyDescent="0.2">
      <c r="A3913" s="163">
        <v>3898</v>
      </c>
      <c r="B3913" s="7"/>
      <c r="C3913" s="7"/>
      <c r="D3913" s="120"/>
      <c r="E3913" s="7"/>
      <c r="F3913" s="7"/>
      <c r="G3913" s="219"/>
      <c r="H3913" s="7"/>
      <c r="I3913" s="7"/>
      <c r="J3913" s="9"/>
      <c r="K3913" s="843"/>
    </row>
    <row r="3914" spans="1:11" x14ac:dyDescent="0.2">
      <c r="A3914" s="163">
        <v>3899</v>
      </c>
      <c r="B3914" s="7"/>
      <c r="C3914" s="7"/>
      <c r="D3914" s="120"/>
      <c r="E3914" s="7"/>
      <c r="F3914" s="7"/>
      <c r="G3914" s="219"/>
      <c r="H3914" s="7"/>
      <c r="I3914" s="7"/>
      <c r="J3914" s="9"/>
      <c r="K3914" s="843"/>
    </row>
    <row r="3915" spans="1:11" x14ac:dyDescent="0.2">
      <c r="A3915" s="163">
        <v>3900</v>
      </c>
      <c r="B3915" s="7"/>
      <c r="C3915" s="7"/>
      <c r="D3915" s="120"/>
      <c r="E3915" s="7"/>
      <c r="F3915" s="7"/>
      <c r="G3915" s="219"/>
      <c r="H3915" s="7"/>
      <c r="I3915" s="7"/>
      <c r="J3915" s="9"/>
      <c r="K3915" s="843"/>
    </row>
    <row r="3916" spans="1:11" x14ac:dyDescent="0.2">
      <c r="A3916" s="163">
        <v>3901</v>
      </c>
      <c r="B3916" s="7"/>
      <c r="C3916" s="7"/>
      <c r="D3916" s="120"/>
      <c r="E3916" s="7"/>
      <c r="F3916" s="7"/>
      <c r="G3916" s="219"/>
      <c r="H3916" s="7"/>
      <c r="I3916" s="7"/>
      <c r="J3916" s="9"/>
      <c r="K3916" s="843"/>
    </row>
    <row r="3917" spans="1:11" x14ac:dyDescent="0.2">
      <c r="A3917" s="163">
        <v>3902</v>
      </c>
      <c r="B3917" s="7"/>
      <c r="C3917" s="7"/>
      <c r="D3917" s="120"/>
      <c r="E3917" s="7"/>
      <c r="F3917" s="7"/>
      <c r="G3917" s="219"/>
      <c r="H3917" s="7"/>
      <c r="I3917" s="7"/>
      <c r="J3917" s="9"/>
      <c r="K3917" s="843"/>
    </row>
    <row r="3918" spans="1:11" x14ac:dyDescent="0.2">
      <c r="A3918" s="163">
        <v>3903</v>
      </c>
      <c r="B3918" s="7"/>
      <c r="C3918" s="7"/>
      <c r="D3918" s="120"/>
      <c r="E3918" s="7"/>
      <c r="F3918" s="7"/>
      <c r="G3918" s="219"/>
      <c r="H3918" s="7"/>
      <c r="I3918" s="7"/>
      <c r="J3918" s="9"/>
      <c r="K3918" s="843"/>
    </row>
    <row r="3919" spans="1:11" x14ac:dyDescent="0.2">
      <c r="A3919" s="163">
        <v>3904</v>
      </c>
      <c r="B3919" s="7"/>
      <c r="C3919" s="7"/>
      <c r="D3919" s="120"/>
      <c r="E3919" s="7"/>
      <c r="F3919" s="7"/>
      <c r="G3919" s="219"/>
      <c r="H3919" s="7"/>
      <c r="I3919" s="7"/>
      <c r="J3919" s="9"/>
      <c r="K3919" s="843"/>
    </row>
    <row r="3920" spans="1:11" x14ac:dyDescent="0.2">
      <c r="A3920" s="163">
        <v>3905</v>
      </c>
      <c r="B3920" s="7"/>
      <c r="C3920" s="7"/>
      <c r="D3920" s="120"/>
      <c r="E3920" s="7"/>
      <c r="F3920" s="7"/>
      <c r="G3920" s="219"/>
      <c r="H3920" s="7"/>
      <c r="I3920" s="7"/>
      <c r="J3920" s="9"/>
      <c r="K3920" s="843"/>
    </row>
    <row r="3921" spans="1:11" x14ac:dyDescent="0.2">
      <c r="A3921" s="163">
        <v>3906</v>
      </c>
      <c r="B3921" s="7"/>
      <c r="C3921" s="7"/>
      <c r="D3921" s="120"/>
      <c r="E3921" s="7"/>
      <c r="F3921" s="7"/>
      <c r="G3921" s="219"/>
      <c r="H3921" s="7"/>
      <c r="I3921" s="7"/>
      <c r="J3921" s="9"/>
      <c r="K3921" s="843"/>
    </row>
    <row r="3922" spans="1:11" x14ac:dyDescent="0.2">
      <c r="A3922" s="163">
        <v>3907</v>
      </c>
      <c r="B3922" s="7"/>
      <c r="C3922" s="7"/>
      <c r="D3922" s="120"/>
      <c r="E3922" s="7"/>
      <c r="F3922" s="7"/>
      <c r="G3922" s="219"/>
      <c r="H3922" s="7"/>
      <c r="I3922" s="7"/>
      <c r="J3922" s="9"/>
      <c r="K3922" s="843"/>
    </row>
    <row r="3923" spans="1:11" x14ac:dyDescent="0.2">
      <c r="A3923" s="163">
        <v>3908</v>
      </c>
      <c r="B3923" s="7"/>
      <c r="C3923" s="7"/>
      <c r="D3923" s="120"/>
      <c r="E3923" s="7"/>
      <c r="F3923" s="7"/>
      <c r="G3923" s="219"/>
      <c r="H3923" s="7"/>
      <c r="I3923" s="7"/>
      <c r="J3923" s="9"/>
      <c r="K3923" s="843"/>
    </row>
    <row r="3924" spans="1:11" x14ac:dyDescent="0.2">
      <c r="A3924" s="163">
        <v>3909</v>
      </c>
      <c r="B3924" s="7"/>
      <c r="C3924" s="7"/>
      <c r="D3924" s="120"/>
      <c r="E3924" s="7"/>
      <c r="F3924" s="7"/>
      <c r="G3924" s="219"/>
      <c r="H3924" s="7"/>
      <c r="I3924" s="7"/>
      <c r="J3924" s="9"/>
      <c r="K3924" s="843"/>
    </row>
    <row r="3925" spans="1:11" x14ac:dyDescent="0.2">
      <c r="A3925" s="163">
        <v>3910</v>
      </c>
      <c r="B3925" s="7"/>
      <c r="C3925" s="7"/>
      <c r="D3925" s="120"/>
      <c r="E3925" s="7"/>
      <c r="F3925" s="7"/>
      <c r="G3925" s="219"/>
      <c r="H3925" s="7"/>
      <c r="I3925" s="7"/>
      <c r="J3925" s="9"/>
      <c r="K3925" s="843"/>
    </row>
    <row r="3926" spans="1:11" x14ac:dyDescent="0.2">
      <c r="A3926" s="163">
        <v>3911</v>
      </c>
      <c r="B3926" s="7"/>
      <c r="C3926" s="7"/>
      <c r="D3926" s="120"/>
      <c r="E3926" s="7"/>
      <c r="F3926" s="7"/>
      <c r="G3926" s="219"/>
      <c r="H3926" s="7"/>
      <c r="I3926" s="7"/>
      <c r="J3926" s="9"/>
      <c r="K3926" s="843"/>
    </row>
    <row r="3927" spans="1:11" x14ac:dyDescent="0.2">
      <c r="A3927" s="163">
        <v>3912</v>
      </c>
      <c r="B3927" s="7"/>
      <c r="C3927" s="7"/>
      <c r="D3927" s="120"/>
      <c r="E3927" s="7"/>
      <c r="F3927" s="7"/>
      <c r="G3927" s="219"/>
      <c r="H3927" s="7"/>
      <c r="I3927" s="7"/>
      <c r="J3927" s="9"/>
      <c r="K3927" s="843"/>
    </row>
    <row r="3928" spans="1:11" x14ac:dyDescent="0.2">
      <c r="A3928" s="163">
        <v>3913</v>
      </c>
      <c r="B3928" s="7"/>
      <c r="C3928" s="7"/>
      <c r="D3928" s="120"/>
      <c r="E3928" s="7"/>
      <c r="F3928" s="7"/>
      <c r="G3928" s="219"/>
      <c r="H3928" s="7"/>
      <c r="I3928" s="7"/>
      <c r="J3928" s="9"/>
      <c r="K3928" s="843"/>
    </row>
    <row r="3929" spans="1:11" x14ac:dyDescent="0.2">
      <c r="A3929" s="163">
        <v>3914</v>
      </c>
      <c r="B3929" s="7"/>
      <c r="C3929" s="7"/>
      <c r="D3929" s="120"/>
      <c r="E3929" s="7"/>
      <c r="F3929" s="7"/>
      <c r="G3929" s="219"/>
      <c r="H3929" s="7"/>
      <c r="I3929" s="7"/>
      <c r="J3929" s="9"/>
      <c r="K3929" s="843"/>
    </row>
    <row r="3930" spans="1:11" x14ac:dyDescent="0.2">
      <c r="A3930" s="163">
        <v>3915</v>
      </c>
      <c r="B3930" s="7"/>
      <c r="C3930" s="7"/>
      <c r="D3930" s="120"/>
      <c r="E3930" s="7"/>
      <c r="F3930" s="7"/>
      <c r="G3930" s="219"/>
      <c r="H3930" s="7"/>
      <c r="I3930" s="7"/>
      <c r="J3930" s="9"/>
      <c r="K3930" s="843"/>
    </row>
    <row r="3931" spans="1:11" x14ac:dyDescent="0.2">
      <c r="A3931" s="163">
        <v>3916</v>
      </c>
      <c r="B3931" s="7"/>
      <c r="C3931" s="7"/>
      <c r="D3931" s="120"/>
      <c r="E3931" s="7"/>
      <c r="F3931" s="7"/>
      <c r="G3931" s="219"/>
      <c r="H3931" s="7"/>
      <c r="I3931" s="7"/>
      <c r="J3931" s="9"/>
      <c r="K3931" s="843"/>
    </row>
    <row r="3932" spans="1:11" x14ac:dyDescent="0.2">
      <c r="A3932" s="163">
        <v>3917</v>
      </c>
      <c r="B3932" s="7"/>
      <c r="C3932" s="7"/>
      <c r="D3932" s="120"/>
      <c r="E3932" s="7"/>
      <c r="F3932" s="7"/>
      <c r="G3932" s="219"/>
      <c r="H3932" s="7"/>
      <c r="I3932" s="7"/>
      <c r="J3932" s="9"/>
      <c r="K3932" s="843"/>
    </row>
    <row r="3933" spans="1:11" x14ac:dyDescent="0.2">
      <c r="A3933" s="163">
        <v>3918</v>
      </c>
      <c r="B3933" s="7"/>
      <c r="C3933" s="7"/>
      <c r="D3933" s="120"/>
      <c r="E3933" s="7"/>
      <c r="F3933" s="7"/>
      <c r="G3933" s="219"/>
      <c r="H3933" s="7"/>
      <c r="I3933" s="7"/>
      <c r="J3933" s="9"/>
      <c r="K3933" s="843"/>
    </row>
    <row r="3934" spans="1:11" x14ac:dyDescent="0.2">
      <c r="A3934" s="163">
        <v>3919</v>
      </c>
      <c r="B3934" s="7"/>
      <c r="C3934" s="7"/>
      <c r="D3934" s="120"/>
      <c r="E3934" s="7"/>
      <c r="F3934" s="7"/>
      <c r="G3934" s="219"/>
      <c r="H3934" s="7"/>
      <c r="I3934" s="7"/>
      <c r="J3934" s="9"/>
      <c r="K3934" s="843"/>
    </row>
    <row r="3935" spans="1:11" x14ac:dyDescent="0.2">
      <c r="A3935" s="163">
        <v>3920</v>
      </c>
      <c r="B3935" s="7"/>
      <c r="C3935" s="7"/>
      <c r="D3935" s="120"/>
      <c r="E3935" s="7"/>
      <c r="F3935" s="7"/>
      <c r="G3935" s="219"/>
      <c r="H3935" s="7"/>
      <c r="I3935" s="7"/>
      <c r="J3935" s="9"/>
      <c r="K3935" s="843"/>
    </row>
    <row r="3936" spans="1:11" x14ac:dyDescent="0.2">
      <c r="A3936" s="163">
        <v>3921</v>
      </c>
      <c r="B3936" s="7"/>
      <c r="C3936" s="7"/>
      <c r="D3936" s="120"/>
      <c r="E3936" s="7"/>
      <c r="F3936" s="7"/>
      <c r="G3936" s="219"/>
      <c r="H3936" s="7"/>
      <c r="I3936" s="7"/>
      <c r="J3936" s="9"/>
      <c r="K3936" s="843"/>
    </row>
    <row r="3937" spans="1:11" x14ac:dyDescent="0.2">
      <c r="A3937" s="163">
        <v>3922</v>
      </c>
      <c r="B3937" s="7"/>
      <c r="C3937" s="7"/>
      <c r="D3937" s="120"/>
      <c r="E3937" s="7"/>
      <c r="F3937" s="7"/>
      <c r="G3937" s="219"/>
      <c r="H3937" s="7"/>
      <c r="I3937" s="7"/>
      <c r="J3937" s="9"/>
      <c r="K3937" s="843"/>
    </row>
    <row r="3938" spans="1:11" x14ac:dyDescent="0.2">
      <c r="A3938" s="163">
        <v>3923</v>
      </c>
      <c r="B3938" s="7"/>
      <c r="C3938" s="7"/>
      <c r="D3938" s="120"/>
      <c r="E3938" s="7"/>
      <c r="F3938" s="7"/>
      <c r="G3938" s="219"/>
      <c r="H3938" s="7"/>
      <c r="I3938" s="7"/>
      <c r="J3938" s="9"/>
      <c r="K3938" s="843"/>
    </row>
    <row r="3939" spans="1:11" x14ac:dyDescent="0.2">
      <c r="A3939" s="163">
        <v>3924</v>
      </c>
      <c r="B3939" s="7"/>
      <c r="C3939" s="7"/>
      <c r="D3939" s="120"/>
      <c r="E3939" s="7"/>
      <c r="F3939" s="7"/>
      <c r="G3939" s="219"/>
      <c r="H3939" s="7"/>
      <c r="I3939" s="7"/>
      <c r="J3939" s="9"/>
      <c r="K3939" s="843"/>
    </row>
    <row r="3940" spans="1:11" x14ac:dyDescent="0.2">
      <c r="A3940" s="163">
        <v>3925</v>
      </c>
      <c r="B3940" s="7"/>
      <c r="C3940" s="7"/>
      <c r="D3940" s="120"/>
      <c r="E3940" s="7"/>
      <c r="F3940" s="7"/>
      <c r="G3940" s="219"/>
      <c r="H3940" s="7"/>
      <c r="I3940" s="7"/>
      <c r="J3940" s="9"/>
      <c r="K3940" s="843"/>
    </row>
    <row r="3941" spans="1:11" x14ac:dyDescent="0.2">
      <c r="A3941" s="163">
        <v>3926</v>
      </c>
      <c r="B3941" s="7"/>
      <c r="C3941" s="7"/>
      <c r="D3941" s="120"/>
      <c r="E3941" s="7"/>
      <c r="F3941" s="7"/>
      <c r="G3941" s="219"/>
      <c r="H3941" s="7"/>
      <c r="I3941" s="7"/>
      <c r="J3941" s="9"/>
      <c r="K3941" s="843"/>
    </row>
    <row r="3942" spans="1:11" x14ac:dyDescent="0.2">
      <c r="A3942" s="163">
        <v>3927</v>
      </c>
      <c r="B3942" s="7"/>
      <c r="C3942" s="7"/>
      <c r="D3942" s="120"/>
      <c r="E3942" s="7"/>
      <c r="F3942" s="7"/>
      <c r="G3942" s="219"/>
      <c r="H3942" s="7"/>
      <c r="I3942" s="7"/>
      <c r="J3942" s="9"/>
      <c r="K3942" s="843"/>
    </row>
    <row r="3943" spans="1:11" x14ac:dyDescent="0.2">
      <c r="A3943" s="163">
        <v>3928</v>
      </c>
      <c r="B3943" s="7"/>
      <c r="C3943" s="7"/>
      <c r="D3943" s="120"/>
      <c r="E3943" s="7"/>
      <c r="F3943" s="7"/>
      <c r="G3943" s="219"/>
      <c r="H3943" s="7"/>
      <c r="I3943" s="7"/>
      <c r="J3943" s="9"/>
      <c r="K3943" s="843"/>
    </row>
    <row r="3944" spans="1:11" x14ac:dyDescent="0.2">
      <c r="A3944" s="163">
        <v>3929</v>
      </c>
      <c r="B3944" s="7"/>
      <c r="C3944" s="7"/>
      <c r="D3944" s="120"/>
      <c r="E3944" s="7"/>
      <c r="F3944" s="7"/>
      <c r="G3944" s="219"/>
      <c r="H3944" s="7"/>
      <c r="I3944" s="7"/>
      <c r="J3944" s="9"/>
      <c r="K3944" s="843"/>
    </row>
    <row r="3945" spans="1:11" x14ac:dyDescent="0.2">
      <c r="A3945" s="163">
        <v>3930</v>
      </c>
      <c r="B3945" s="7"/>
      <c r="C3945" s="7"/>
      <c r="D3945" s="120"/>
      <c r="E3945" s="7"/>
      <c r="F3945" s="7"/>
      <c r="G3945" s="219"/>
      <c r="H3945" s="7"/>
      <c r="I3945" s="7"/>
      <c r="J3945" s="9"/>
      <c r="K3945" s="843"/>
    </row>
    <row r="3946" spans="1:11" x14ac:dyDescent="0.2">
      <c r="A3946" s="163">
        <v>3931</v>
      </c>
      <c r="B3946" s="7"/>
      <c r="C3946" s="7"/>
      <c r="D3946" s="120"/>
      <c r="E3946" s="7"/>
      <c r="F3946" s="7"/>
      <c r="G3946" s="219"/>
      <c r="H3946" s="7"/>
      <c r="I3946" s="7"/>
      <c r="J3946" s="9"/>
      <c r="K3946" s="843"/>
    </row>
    <row r="3947" spans="1:11" x14ac:dyDescent="0.2">
      <c r="A3947" s="163">
        <v>3932</v>
      </c>
      <c r="B3947" s="7"/>
      <c r="C3947" s="7"/>
      <c r="D3947" s="120"/>
      <c r="E3947" s="7"/>
      <c r="F3947" s="7"/>
      <c r="G3947" s="219"/>
      <c r="H3947" s="7"/>
      <c r="I3947" s="7"/>
      <c r="J3947" s="9"/>
      <c r="K3947" s="843"/>
    </row>
    <row r="3948" spans="1:11" x14ac:dyDescent="0.2">
      <c r="A3948" s="163">
        <v>3933</v>
      </c>
      <c r="B3948" s="7"/>
      <c r="C3948" s="7"/>
      <c r="D3948" s="120"/>
      <c r="E3948" s="7"/>
      <c r="F3948" s="7"/>
      <c r="G3948" s="219"/>
      <c r="H3948" s="7"/>
      <c r="I3948" s="7"/>
      <c r="J3948" s="9"/>
      <c r="K3948" s="843"/>
    </row>
    <row r="3949" spans="1:11" x14ac:dyDescent="0.2">
      <c r="A3949" s="163">
        <v>3934</v>
      </c>
      <c r="B3949" s="7"/>
      <c r="C3949" s="7"/>
      <c r="D3949" s="120"/>
      <c r="E3949" s="7"/>
      <c r="F3949" s="7"/>
      <c r="G3949" s="219"/>
      <c r="H3949" s="7"/>
      <c r="I3949" s="7"/>
      <c r="J3949" s="9"/>
      <c r="K3949" s="843"/>
    </row>
    <row r="3950" spans="1:11" x14ac:dyDescent="0.2">
      <c r="A3950" s="163">
        <v>3935</v>
      </c>
      <c r="B3950" s="7"/>
      <c r="C3950" s="7"/>
      <c r="D3950" s="120"/>
      <c r="E3950" s="7"/>
      <c r="F3950" s="7"/>
      <c r="G3950" s="219"/>
      <c r="H3950" s="7"/>
      <c r="I3950" s="7"/>
      <c r="J3950" s="9"/>
      <c r="K3950" s="843"/>
    </row>
    <row r="3951" spans="1:11" x14ac:dyDescent="0.2">
      <c r="A3951" s="163">
        <v>3936</v>
      </c>
      <c r="B3951" s="7"/>
      <c r="C3951" s="7"/>
      <c r="D3951" s="120"/>
      <c r="E3951" s="7"/>
      <c r="F3951" s="7"/>
      <c r="G3951" s="219"/>
      <c r="H3951" s="7"/>
      <c r="I3951" s="7"/>
      <c r="J3951" s="9"/>
      <c r="K3951" s="843"/>
    </row>
    <row r="3952" spans="1:11" x14ac:dyDescent="0.2">
      <c r="A3952" s="163">
        <v>3937</v>
      </c>
      <c r="B3952" s="7"/>
      <c r="C3952" s="7"/>
      <c r="D3952" s="120"/>
      <c r="E3952" s="7"/>
      <c r="F3952" s="7"/>
      <c r="G3952" s="219"/>
      <c r="H3952" s="7"/>
      <c r="I3952" s="7"/>
      <c r="J3952" s="9"/>
      <c r="K3952" s="843"/>
    </row>
    <row r="3953" spans="1:11" x14ac:dyDescent="0.2">
      <c r="A3953" s="163">
        <v>3938</v>
      </c>
      <c r="B3953" s="7"/>
      <c r="C3953" s="7"/>
      <c r="D3953" s="120"/>
      <c r="E3953" s="7"/>
      <c r="F3953" s="7"/>
      <c r="G3953" s="219"/>
      <c r="H3953" s="7"/>
      <c r="I3953" s="7"/>
      <c r="J3953" s="9"/>
      <c r="K3953" s="843"/>
    </row>
    <row r="3954" spans="1:11" x14ac:dyDescent="0.2">
      <c r="A3954" s="163">
        <v>3939</v>
      </c>
      <c r="B3954" s="7"/>
      <c r="C3954" s="7"/>
      <c r="D3954" s="120"/>
      <c r="E3954" s="7"/>
      <c r="F3954" s="7"/>
      <c r="G3954" s="219"/>
      <c r="H3954" s="7"/>
      <c r="I3954" s="7"/>
      <c r="J3954" s="9"/>
      <c r="K3954" s="843"/>
    </row>
    <row r="3955" spans="1:11" x14ac:dyDescent="0.2">
      <c r="A3955" s="163">
        <v>3940</v>
      </c>
      <c r="B3955" s="7"/>
      <c r="C3955" s="7"/>
      <c r="D3955" s="120"/>
      <c r="E3955" s="7"/>
      <c r="F3955" s="7"/>
      <c r="G3955" s="219"/>
      <c r="H3955" s="7"/>
      <c r="I3955" s="7"/>
      <c r="J3955" s="9"/>
      <c r="K3955" s="843"/>
    </row>
    <row r="3956" spans="1:11" x14ac:dyDescent="0.2">
      <c r="A3956" s="163">
        <v>3941</v>
      </c>
      <c r="B3956" s="7"/>
      <c r="C3956" s="7"/>
      <c r="D3956" s="120"/>
      <c r="E3956" s="7"/>
      <c r="F3956" s="7"/>
      <c r="G3956" s="219"/>
      <c r="H3956" s="7"/>
      <c r="I3956" s="7"/>
      <c r="J3956" s="9"/>
      <c r="K3956" s="843"/>
    </row>
    <row r="3957" spans="1:11" x14ac:dyDescent="0.2">
      <c r="A3957" s="163">
        <v>3942</v>
      </c>
      <c r="B3957" s="7"/>
      <c r="C3957" s="7"/>
      <c r="D3957" s="120"/>
      <c r="E3957" s="7"/>
      <c r="F3957" s="7"/>
      <c r="G3957" s="219"/>
      <c r="H3957" s="7"/>
      <c r="I3957" s="7"/>
      <c r="J3957" s="9"/>
      <c r="K3957" s="843"/>
    </row>
    <row r="3958" spans="1:11" x14ac:dyDescent="0.2">
      <c r="A3958" s="163">
        <v>3943</v>
      </c>
      <c r="B3958" s="7"/>
      <c r="C3958" s="7"/>
      <c r="D3958" s="120"/>
      <c r="E3958" s="7"/>
      <c r="F3958" s="7"/>
      <c r="G3958" s="219"/>
      <c r="H3958" s="7"/>
      <c r="I3958" s="7"/>
      <c r="J3958" s="9"/>
      <c r="K3958" s="843"/>
    </row>
    <row r="3959" spans="1:11" x14ac:dyDescent="0.2">
      <c r="A3959" s="163">
        <v>3944</v>
      </c>
      <c r="B3959" s="7"/>
      <c r="C3959" s="7"/>
      <c r="D3959" s="120"/>
      <c r="E3959" s="7"/>
      <c r="F3959" s="7"/>
      <c r="G3959" s="219"/>
      <c r="H3959" s="7"/>
      <c r="I3959" s="7"/>
      <c r="J3959" s="9"/>
      <c r="K3959" s="843"/>
    </row>
    <row r="3960" spans="1:11" x14ac:dyDescent="0.2">
      <c r="A3960" s="163">
        <v>3945</v>
      </c>
      <c r="B3960" s="7"/>
      <c r="C3960" s="7"/>
      <c r="D3960" s="120"/>
      <c r="E3960" s="7"/>
      <c r="F3960" s="7"/>
      <c r="G3960" s="219"/>
      <c r="H3960" s="7"/>
      <c r="I3960" s="7"/>
      <c r="J3960" s="9"/>
      <c r="K3960" s="843"/>
    </row>
    <row r="3961" spans="1:11" x14ac:dyDescent="0.2">
      <c r="A3961" s="163">
        <v>3946</v>
      </c>
      <c r="B3961" s="7"/>
      <c r="C3961" s="7"/>
      <c r="D3961" s="120"/>
      <c r="E3961" s="7"/>
      <c r="F3961" s="7"/>
      <c r="G3961" s="219"/>
      <c r="H3961" s="7"/>
      <c r="I3961" s="7"/>
      <c r="J3961" s="9"/>
      <c r="K3961" s="843"/>
    </row>
    <row r="3962" spans="1:11" x14ac:dyDescent="0.2">
      <c r="A3962" s="163">
        <v>3947</v>
      </c>
      <c r="B3962" s="7"/>
      <c r="C3962" s="7"/>
      <c r="D3962" s="120"/>
      <c r="E3962" s="7"/>
      <c r="F3962" s="7"/>
      <c r="G3962" s="219"/>
      <c r="H3962" s="7"/>
      <c r="I3962" s="7"/>
      <c r="J3962" s="9"/>
      <c r="K3962" s="843"/>
    </row>
    <row r="3963" spans="1:11" x14ac:dyDescent="0.2">
      <c r="A3963" s="163">
        <v>3948</v>
      </c>
      <c r="B3963" s="7"/>
      <c r="C3963" s="7"/>
      <c r="D3963" s="120"/>
      <c r="E3963" s="7"/>
      <c r="F3963" s="7"/>
      <c r="G3963" s="219"/>
      <c r="H3963" s="7"/>
      <c r="I3963" s="7"/>
      <c r="J3963" s="9"/>
      <c r="K3963" s="843"/>
    </row>
    <row r="3964" spans="1:11" x14ac:dyDescent="0.2">
      <c r="A3964" s="163">
        <v>3949</v>
      </c>
      <c r="B3964" s="7"/>
      <c r="C3964" s="7"/>
      <c r="D3964" s="120"/>
      <c r="E3964" s="7"/>
      <c r="F3964" s="7"/>
      <c r="G3964" s="219"/>
      <c r="H3964" s="7"/>
      <c r="I3964" s="7"/>
      <c r="J3964" s="9"/>
      <c r="K3964" s="843"/>
    </row>
    <row r="3965" spans="1:11" x14ac:dyDescent="0.2">
      <c r="A3965" s="163">
        <v>3950</v>
      </c>
      <c r="B3965" s="7"/>
      <c r="C3965" s="7"/>
      <c r="D3965" s="120"/>
      <c r="E3965" s="7"/>
      <c r="F3965" s="7"/>
      <c r="G3965" s="219"/>
      <c r="H3965" s="7"/>
      <c r="I3965" s="7"/>
      <c r="J3965" s="9"/>
      <c r="K3965" s="843"/>
    </row>
    <row r="3966" spans="1:11" x14ac:dyDescent="0.2">
      <c r="A3966" s="163">
        <v>3951</v>
      </c>
      <c r="B3966" s="7"/>
      <c r="C3966" s="7"/>
      <c r="D3966" s="120"/>
      <c r="E3966" s="7"/>
      <c r="F3966" s="7"/>
      <c r="G3966" s="219"/>
      <c r="H3966" s="7"/>
      <c r="I3966" s="7"/>
      <c r="J3966" s="9"/>
      <c r="K3966" s="843"/>
    </row>
    <row r="3967" spans="1:11" x14ac:dyDescent="0.2">
      <c r="A3967" s="163">
        <v>3952</v>
      </c>
      <c r="B3967" s="7"/>
      <c r="C3967" s="7"/>
      <c r="D3967" s="120"/>
      <c r="E3967" s="7"/>
      <c r="F3967" s="7"/>
      <c r="G3967" s="219"/>
      <c r="H3967" s="7"/>
      <c r="I3967" s="7"/>
      <c r="J3967" s="9"/>
      <c r="K3967" s="843"/>
    </row>
    <row r="3968" spans="1:11" x14ac:dyDescent="0.2">
      <c r="A3968" s="163">
        <v>3953</v>
      </c>
      <c r="B3968" s="7"/>
      <c r="C3968" s="7"/>
      <c r="D3968" s="120"/>
      <c r="E3968" s="7"/>
      <c r="F3968" s="7"/>
      <c r="G3968" s="219"/>
      <c r="H3968" s="7"/>
      <c r="I3968" s="7"/>
      <c r="J3968" s="9"/>
      <c r="K3968" s="843"/>
    </row>
    <row r="3969" spans="1:11" x14ac:dyDescent="0.2">
      <c r="A3969" s="163">
        <v>3954</v>
      </c>
      <c r="B3969" s="7"/>
      <c r="C3969" s="7"/>
      <c r="D3969" s="120"/>
      <c r="E3969" s="7"/>
      <c r="F3969" s="7"/>
      <c r="G3969" s="219"/>
      <c r="H3969" s="7"/>
      <c r="I3969" s="7"/>
      <c r="J3969" s="9"/>
      <c r="K3969" s="843"/>
    </row>
    <row r="3970" spans="1:11" x14ac:dyDescent="0.2">
      <c r="A3970" s="163">
        <v>3955</v>
      </c>
      <c r="B3970" s="7"/>
      <c r="C3970" s="7"/>
      <c r="D3970" s="120"/>
      <c r="E3970" s="7"/>
      <c r="F3970" s="7"/>
      <c r="G3970" s="219"/>
      <c r="H3970" s="7"/>
      <c r="I3970" s="7"/>
      <c r="J3970" s="9"/>
      <c r="K3970" s="843"/>
    </row>
    <row r="3971" spans="1:11" x14ac:dyDescent="0.2">
      <c r="A3971" s="163">
        <v>3956</v>
      </c>
      <c r="B3971" s="7"/>
      <c r="C3971" s="7"/>
      <c r="D3971" s="120"/>
      <c r="E3971" s="7"/>
      <c r="F3971" s="7"/>
      <c r="G3971" s="219"/>
      <c r="H3971" s="7"/>
      <c r="I3971" s="7"/>
      <c r="J3971" s="9"/>
      <c r="K3971" s="843"/>
    </row>
    <row r="3972" spans="1:11" x14ac:dyDescent="0.2">
      <c r="A3972" s="163">
        <v>3957</v>
      </c>
      <c r="B3972" s="7"/>
      <c r="C3972" s="7"/>
      <c r="D3972" s="120"/>
      <c r="E3972" s="7"/>
      <c r="F3972" s="7"/>
      <c r="G3972" s="219"/>
      <c r="H3972" s="7"/>
      <c r="I3972" s="7"/>
      <c r="J3972" s="9"/>
      <c r="K3972" s="843"/>
    </row>
    <row r="3973" spans="1:11" x14ac:dyDescent="0.2">
      <c r="A3973" s="163">
        <v>3958</v>
      </c>
      <c r="B3973" s="7"/>
      <c r="C3973" s="7"/>
      <c r="D3973" s="120"/>
      <c r="E3973" s="7"/>
      <c r="F3973" s="7"/>
      <c r="G3973" s="219"/>
      <c r="H3973" s="7"/>
      <c r="I3973" s="7"/>
      <c r="J3973" s="9"/>
      <c r="K3973" s="843"/>
    </row>
    <row r="3974" spans="1:11" x14ac:dyDescent="0.2">
      <c r="A3974" s="163">
        <v>3959</v>
      </c>
      <c r="B3974" s="7"/>
      <c r="C3974" s="7"/>
      <c r="D3974" s="120"/>
      <c r="E3974" s="7"/>
      <c r="F3974" s="7"/>
      <c r="G3974" s="219"/>
      <c r="H3974" s="7"/>
      <c r="I3974" s="7"/>
      <c r="J3974" s="9"/>
      <c r="K3974" s="843"/>
    </row>
    <row r="3975" spans="1:11" x14ac:dyDescent="0.2">
      <c r="A3975" s="163">
        <v>3960</v>
      </c>
      <c r="B3975" s="7"/>
      <c r="C3975" s="7"/>
      <c r="D3975" s="120"/>
      <c r="E3975" s="7"/>
      <c r="F3975" s="7"/>
      <c r="G3975" s="219"/>
      <c r="H3975" s="7"/>
      <c r="I3975" s="7"/>
      <c r="J3975" s="9"/>
      <c r="K3975" s="843"/>
    </row>
    <row r="3976" spans="1:11" x14ac:dyDescent="0.2">
      <c r="A3976" s="163">
        <v>3961</v>
      </c>
      <c r="B3976" s="7"/>
      <c r="C3976" s="7"/>
      <c r="D3976" s="120"/>
      <c r="E3976" s="7"/>
      <c r="F3976" s="7"/>
      <c r="G3976" s="219"/>
      <c r="H3976" s="7"/>
      <c r="I3976" s="7"/>
      <c r="J3976" s="9"/>
      <c r="K3976" s="843"/>
    </row>
    <row r="3977" spans="1:11" x14ac:dyDescent="0.2">
      <c r="A3977" s="163">
        <v>3962</v>
      </c>
      <c r="B3977" s="7"/>
      <c r="C3977" s="7"/>
      <c r="D3977" s="120"/>
      <c r="E3977" s="7"/>
      <c r="F3977" s="7"/>
      <c r="G3977" s="219"/>
      <c r="H3977" s="7"/>
      <c r="I3977" s="7"/>
      <c r="J3977" s="9"/>
      <c r="K3977" s="843"/>
    </row>
    <row r="3978" spans="1:11" x14ac:dyDescent="0.2">
      <c r="A3978" s="163">
        <v>3963</v>
      </c>
      <c r="B3978" s="7"/>
      <c r="C3978" s="7"/>
      <c r="D3978" s="120"/>
      <c r="E3978" s="7"/>
      <c r="F3978" s="7"/>
      <c r="G3978" s="219"/>
      <c r="H3978" s="7"/>
      <c r="I3978" s="7"/>
      <c r="J3978" s="9"/>
      <c r="K3978" s="843"/>
    </row>
    <row r="3979" spans="1:11" x14ac:dyDescent="0.2">
      <c r="A3979" s="163">
        <v>3964</v>
      </c>
      <c r="B3979" s="7"/>
      <c r="C3979" s="7"/>
      <c r="D3979" s="120"/>
      <c r="E3979" s="7"/>
      <c r="F3979" s="7"/>
      <c r="G3979" s="219"/>
      <c r="H3979" s="7"/>
      <c r="I3979" s="7"/>
      <c r="J3979" s="9"/>
      <c r="K3979" s="843"/>
    </row>
    <row r="3980" spans="1:11" x14ac:dyDescent="0.2">
      <c r="A3980" s="163">
        <v>3965</v>
      </c>
      <c r="B3980" s="7"/>
      <c r="C3980" s="7"/>
      <c r="D3980" s="120"/>
      <c r="E3980" s="7"/>
      <c r="F3980" s="7"/>
      <c r="G3980" s="219"/>
      <c r="H3980" s="7"/>
      <c r="I3980" s="7"/>
      <c r="J3980" s="9"/>
      <c r="K3980" s="843"/>
    </row>
    <row r="3981" spans="1:11" x14ac:dyDescent="0.2">
      <c r="A3981" s="163">
        <v>3966</v>
      </c>
      <c r="B3981" s="7"/>
      <c r="C3981" s="7"/>
      <c r="D3981" s="120"/>
      <c r="E3981" s="7"/>
      <c r="F3981" s="7"/>
      <c r="G3981" s="219"/>
      <c r="H3981" s="7"/>
      <c r="I3981" s="7"/>
      <c r="J3981" s="9"/>
      <c r="K3981" s="843"/>
    </row>
    <row r="3982" spans="1:11" x14ac:dyDescent="0.2">
      <c r="A3982" s="163">
        <v>3967</v>
      </c>
      <c r="B3982" s="7"/>
      <c r="C3982" s="7"/>
      <c r="D3982" s="120"/>
      <c r="E3982" s="7"/>
      <c r="F3982" s="7"/>
      <c r="G3982" s="219"/>
      <c r="H3982" s="7"/>
      <c r="I3982" s="7"/>
      <c r="J3982" s="9"/>
      <c r="K3982" s="843"/>
    </row>
    <row r="3983" spans="1:11" x14ac:dyDescent="0.2">
      <c r="A3983" s="163">
        <v>3968</v>
      </c>
      <c r="B3983" s="7"/>
      <c r="C3983" s="7"/>
      <c r="D3983" s="120"/>
      <c r="E3983" s="7"/>
      <c r="F3983" s="7"/>
      <c r="G3983" s="219"/>
      <c r="H3983" s="7"/>
      <c r="I3983" s="7"/>
      <c r="J3983" s="9"/>
      <c r="K3983" s="843"/>
    </row>
    <row r="3984" spans="1:11" x14ac:dyDescent="0.2">
      <c r="A3984" s="163">
        <v>3969</v>
      </c>
      <c r="B3984" s="7"/>
      <c r="C3984" s="7"/>
      <c r="D3984" s="120"/>
      <c r="E3984" s="7"/>
      <c r="F3984" s="7"/>
      <c r="G3984" s="219"/>
      <c r="H3984" s="7"/>
      <c r="I3984" s="7"/>
      <c r="J3984" s="9"/>
      <c r="K3984" s="843"/>
    </row>
    <row r="3985" spans="1:11" x14ac:dyDescent="0.2">
      <c r="A3985" s="163">
        <v>3970</v>
      </c>
      <c r="B3985" s="7"/>
      <c r="C3985" s="7"/>
      <c r="D3985" s="120"/>
      <c r="E3985" s="7"/>
      <c r="F3985" s="7"/>
      <c r="G3985" s="219"/>
      <c r="H3985" s="7"/>
      <c r="I3985" s="7"/>
      <c r="J3985" s="9"/>
      <c r="K3985" s="843"/>
    </row>
    <row r="3986" spans="1:11" x14ac:dyDescent="0.2">
      <c r="A3986" s="163">
        <v>3971</v>
      </c>
      <c r="B3986" s="7"/>
      <c r="C3986" s="7"/>
      <c r="D3986" s="120"/>
      <c r="E3986" s="7"/>
      <c r="F3986" s="7"/>
      <c r="G3986" s="219"/>
      <c r="H3986" s="7"/>
      <c r="I3986" s="7"/>
      <c r="J3986" s="9"/>
      <c r="K3986" s="843"/>
    </row>
    <row r="3987" spans="1:11" x14ac:dyDescent="0.2">
      <c r="A3987" s="163">
        <v>3972</v>
      </c>
      <c r="B3987" s="7"/>
      <c r="C3987" s="7"/>
      <c r="D3987" s="120"/>
      <c r="E3987" s="7"/>
      <c r="F3987" s="7"/>
      <c r="G3987" s="219"/>
      <c r="H3987" s="7"/>
      <c r="I3987" s="7"/>
      <c r="J3987" s="9"/>
      <c r="K3987" s="843"/>
    </row>
    <row r="3988" spans="1:11" x14ac:dyDescent="0.2">
      <c r="A3988" s="163">
        <v>3973</v>
      </c>
      <c r="B3988" s="7"/>
      <c r="C3988" s="7"/>
      <c r="D3988" s="120"/>
      <c r="E3988" s="7"/>
      <c r="F3988" s="7"/>
      <c r="G3988" s="219"/>
      <c r="H3988" s="7"/>
      <c r="I3988" s="7"/>
      <c r="J3988" s="9"/>
      <c r="K3988" s="843"/>
    </row>
    <row r="3989" spans="1:11" x14ac:dyDescent="0.2">
      <c r="A3989" s="163">
        <v>3974</v>
      </c>
      <c r="B3989" s="7"/>
      <c r="C3989" s="7"/>
      <c r="D3989" s="120"/>
      <c r="E3989" s="7"/>
      <c r="F3989" s="7"/>
      <c r="G3989" s="219"/>
      <c r="H3989" s="7"/>
      <c r="I3989" s="7"/>
      <c r="J3989" s="9"/>
      <c r="K3989" s="843"/>
    </row>
    <row r="3990" spans="1:11" x14ac:dyDescent="0.2">
      <c r="A3990" s="163">
        <v>3975</v>
      </c>
      <c r="B3990" s="7"/>
      <c r="C3990" s="7"/>
      <c r="D3990" s="120"/>
      <c r="E3990" s="7"/>
      <c r="F3990" s="7"/>
      <c r="G3990" s="219"/>
      <c r="H3990" s="7"/>
      <c r="I3990" s="7"/>
      <c r="J3990" s="9"/>
      <c r="K3990" s="843"/>
    </row>
    <row r="3991" spans="1:11" x14ac:dyDescent="0.2">
      <c r="A3991" s="163">
        <v>3976</v>
      </c>
      <c r="B3991" s="7"/>
      <c r="C3991" s="7"/>
      <c r="D3991" s="120"/>
      <c r="E3991" s="7"/>
      <c r="F3991" s="7"/>
      <c r="G3991" s="219"/>
      <c r="H3991" s="7"/>
      <c r="I3991" s="7"/>
      <c r="J3991" s="9"/>
      <c r="K3991" s="843"/>
    </row>
    <row r="3992" spans="1:11" x14ac:dyDescent="0.2">
      <c r="A3992" s="163">
        <v>3977</v>
      </c>
      <c r="B3992" s="7"/>
      <c r="C3992" s="7"/>
      <c r="D3992" s="120"/>
      <c r="E3992" s="7"/>
      <c r="F3992" s="7"/>
      <c r="G3992" s="219"/>
      <c r="H3992" s="7"/>
      <c r="I3992" s="7"/>
      <c r="J3992" s="9"/>
      <c r="K3992" s="843"/>
    </row>
    <row r="3993" spans="1:11" x14ac:dyDescent="0.2">
      <c r="A3993" s="163">
        <v>3978</v>
      </c>
      <c r="B3993" s="7"/>
      <c r="C3993" s="7"/>
      <c r="D3993" s="120"/>
      <c r="E3993" s="7"/>
      <c r="F3993" s="7"/>
      <c r="G3993" s="219"/>
      <c r="H3993" s="7"/>
      <c r="I3993" s="7"/>
      <c r="J3993" s="9"/>
      <c r="K3993" s="843"/>
    </row>
    <row r="3994" spans="1:11" x14ac:dyDescent="0.2">
      <c r="A3994" s="163">
        <v>3979</v>
      </c>
      <c r="B3994" s="7"/>
      <c r="C3994" s="7"/>
      <c r="D3994" s="120"/>
      <c r="E3994" s="7"/>
      <c r="F3994" s="7"/>
      <c r="G3994" s="219"/>
      <c r="H3994" s="7"/>
      <c r="I3994" s="7"/>
      <c r="J3994" s="9"/>
      <c r="K3994" s="843"/>
    </row>
    <row r="3995" spans="1:11" x14ac:dyDescent="0.2">
      <c r="A3995" s="163">
        <v>3980</v>
      </c>
      <c r="B3995" s="7"/>
      <c r="C3995" s="7"/>
      <c r="D3995" s="120"/>
      <c r="E3995" s="7"/>
      <c r="F3995" s="7"/>
      <c r="G3995" s="219"/>
      <c r="H3995" s="7"/>
      <c r="I3995" s="7"/>
      <c r="J3995" s="9"/>
      <c r="K3995" s="843"/>
    </row>
    <row r="3996" spans="1:11" x14ac:dyDescent="0.2">
      <c r="A3996" s="163">
        <v>3981</v>
      </c>
      <c r="B3996" s="7"/>
      <c r="C3996" s="7"/>
      <c r="D3996" s="120"/>
      <c r="E3996" s="7"/>
      <c r="F3996" s="7"/>
      <c r="G3996" s="219"/>
      <c r="H3996" s="7"/>
      <c r="I3996" s="7"/>
      <c r="J3996" s="9"/>
      <c r="K3996" s="843"/>
    </row>
    <row r="3997" spans="1:11" x14ac:dyDescent="0.2">
      <c r="A3997" s="163">
        <v>3982</v>
      </c>
      <c r="B3997" s="7"/>
      <c r="C3997" s="7"/>
      <c r="D3997" s="120"/>
      <c r="E3997" s="7"/>
      <c r="F3997" s="7"/>
      <c r="G3997" s="219"/>
      <c r="H3997" s="7"/>
      <c r="I3997" s="7"/>
      <c r="J3997" s="9"/>
      <c r="K3997" s="843"/>
    </row>
    <row r="3998" spans="1:11" x14ac:dyDescent="0.2">
      <c r="A3998" s="163">
        <v>3983</v>
      </c>
      <c r="B3998" s="7"/>
      <c r="C3998" s="7"/>
      <c r="D3998" s="120"/>
      <c r="E3998" s="7"/>
      <c r="F3998" s="7"/>
      <c r="G3998" s="219"/>
      <c r="H3998" s="7"/>
      <c r="I3998" s="7"/>
      <c r="J3998" s="9"/>
      <c r="K3998" s="843"/>
    </row>
    <row r="3999" spans="1:11" x14ac:dyDescent="0.2">
      <c r="A3999" s="163">
        <v>3984</v>
      </c>
      <c r="B3999" s="7"/>
      <c r="C3999" s="7"/>
      <c r="D3999" s="120"/>
      <c r="E3999" s="7"/>
      <c r="F3999" s="7"/>
      <c r="G3999" s="219"/>
      <c r="H3999" s="7"/>
      <c r="I3999" s="7"/>
      <c r="J3999" s="9"/>
      <c r="K3999" s="843"/>
    </row>
    <row r="4000" spans="1:11" x14ac:dyDescent="0.2">
      <c r="A4000" s="163">
        <v>3985</v>
      </c>
      <c r="B4000" s="7"/>
      <c r="C4000" s="7"/>
      <c r="D4000" s="120"/>
      <c r="E4000" s="7"/>
      <c r="F4000" s="7"/>
      <c r="G4000" s="219"/>
      <c r="H4000" s="7"/>
      <c r="I4000" s="7"/>
      <c r="J4000" s="9"/>
      <c r="K4000" s="843"/>
    </row>
    <row r="4001" spans="1:11" x14ac:dyDescent="0.2">
      <c r="A4001" s="163">
        <v>3986</v>
      </c>
      <c r="B4001" s="7"/>
      <c r="C4001" s="7"/>
      <c r="D4001" s="120"/>
      <c r="E4001" s="7"/>
      <c r="F4001" s="7"/>
      <c r="G4001" s="219"/>
      <c r="H4001" s="7"/>
      <c r="I4001" s="7"/>
      <c r="J4001" s="9"/>
      <c r="K4001" s="843"/>
    </row>
    <row r="4002" spans="1:11" x14ac:dyDescent="0.2">
      <c r="A4002" s="163">
        <v>3987</v>
      </c>
      <c r="B4002" s="7"/>
      <c r="C4002" s="7"/>
      <c r="D4002" s="120"/>
      <c r="E4002" s="7"/>
      <c r="F4002" s="7"/>
      <c r="G4002" s="219"/>
      <c r="H4002" s="7"/>
      <c r="I4002" s="7"/>
      <c r="J4002" s="9"/>
      <c r="K4002" s="843"/>
    </row>
    <row r="4003" spans="1:11" x14ac:dyDescent="0.2">
      <c r="A4003" s="163">
        <v>3988</v>
      </c>
      <c r="B4003" s="7"/>
      <c r="C4003" s="7"/>
      <c r="D4003" s="120"/>
      <c r="E4003" s="7"/>
      <c r="F4003" s="7"/>
      <c r="G4003" s="219"/>
      <c r="H4003" s="7"/>
      <c r="I4003" s="7"/>
      <c r="J4003" s="9"/>
      <c r="K4003" s="843"/>
    </row>
    <row r="4004" spans="1:11" x14ac:dyDescent="0.2">
      <c r="A4004" s="163">
        <v>3989</v>
      </c>
      <c r="B4004" s="7"/>
      <c r="C4004" s="7"/>
      <c r="D4004" s="120"/>
      <c r="E4004" s="7"/>
      <c r="F4004" s="7"/>
      <c r="G4004" s="219"/>
      <c r="H4004" s="7"/>
      <c r="I4004" s="7"/>
      <c r="J4004" s="9"/>
      <c r="K4004" s="843"/>
    </row>
    <row r="4005" spans="1:11" x14ac:dyDescent="0.2">
      <c r="A4005" s="163">
        <v>3990</v>
      </c>
      <c r="B4005" s="7"/>
      <c r="C4005" s="7"/>
      <c r="D4005" s="120"/>
      <c r="E4005" s="7"/>
      <c r="F4005" s="7"/>
      <c r="G4005" s="219"/>
      <c r="H4005" s="7"/>
      <c r="I4005" s="7"/>
      <c r="J4005" s="9"/>
      <c r="K4005" s="843"/>
    </row>
    <row r="4006" spans="1:11" x14ac:dyDescent="0.2">
      <c r="A4006" s="163">
        <v>3991</v>
      </c>
      <c r="B4006" s="7"/>
      <c r="C4006" s="7"/>
      <c r="D4006" s="120"/>
      <c r="E4006" s="7"/>
      <c r="F4006" s="7"/>
      <c r="G4006" s="219"/>
      <c r="H4006" s="7"/>
      <c r="I4006" s="7"/>
      <c r="J4006" s="9"/>
      <c r="K4006" s="843"/>
    </row>
    <row r="4007" spans="1:11" x14ac:dyDescent="0.2">
      <c r="A4007" s="163">
        <v>3992</v>
      </c>
      <c r="B4007" s="7"/>
      <c r="C4007" s="7"/>
      <c r="D4007" s="120"/>
      <c r="E4007" s="7"/>
      <c r="F4007" s="7"/>
      <c r="G4007" s="219"/>
      <c r="H4007" s="7"/>
      <c r="I4007" s="7"/>
      <c r="J4007" s="9"/>
      <c r="K4007" s="843"/>
    </row>
    <row r="4008" spans="1:11" x14ac:dyDescent="0.2">
      <c r="A4008" s="163">
        <v>3993</v>
      </c>
      <c r="B4008" s="7"/>
      <c r="C4008" s="7"/>
      <c r="D4008" s="120"/>
      <c r="E4008" s="7"/>
      <c r="F4008" s="7"/>
      <c r="G4008" s="219"/>
      <c r="H4008" s="7"/>
      <c r="I4008" s="7"/>
      <c r="J4008" s="9"/>
      <c r="K4008" s="843"/>
    </row>
    <row r="4009" spans="1:11" x14ac:dyDescent="0.2">
      <c r="A4009" s="163">
        <v>3994</v>
      </c>
      <c r="B4009" s="7"/>
      <c r="C4009" s="7"/>
      <c r="D4009" s="120"/>
      <c r="E4009" s="7"/>
      <c r="F4009" s="7"/>
      <c r="G4009" s="219"/>
      <c r="H4009" s="7"/>
      <c r="I4009" s="7"/>
      <c r="J4009" s="9"/>
      <c r="K4009" s="843"/>
    </row>
    <row r="4010" spans="1:11" x14ac:dyDescent="0.2">
      <c r="A4010" s="163">
        <v>3995</v>
      </c>
      <c r="B4010" s="7"/>
      <c r="C4010" s="7"/>
      <c r="D4010" s="120"/>
      <c r="E4010" s="7"/>
      <c r="F4010" s="7"/>
      <c r="G4010" s="219"/>
      <c r="H4010" s="7"/>
      <c r="I4010" s="7"/>
      <c r="J4010" s="9"/>
      <c r="K4010" s="843"/>
    </row>
    <row r="4011" spans="1:11" x14ac:dyDescent="0.2">
      <c r="A4011" s="163">
        <v>3996</v>
      </c>
      <c r="B4011" s="7"/>
      <c r="C4011" s="7"/>
      <c r="D4011" s="120"/>
      <c r="E4011" s="7"/>
      <c r="F4011" s="7"/>
      <c r="G4011" s="219"/>
      <c r="H4011" s="7"/>
      <c r="I4011" s="7"/>
      <c r="J4011" s="9"/>
      <c r="K4011" s="843"/>
    </row>
    <row r="4012" spans="1:11" x14ac:dyDescent="0.2">
      <c r="A4012" s="163">
        <v>3997</v>
      </c>
      <c r="B4012" s="7"/>
      <c r="C4012" s="7"/>
      <c r="D4012" s="120"/>
      <c r="E4012" s="7"/>
      <c r="F4012" s="7"/>
      <c r="G4012" s="219"/>
      <c r="H4012" s="7"/>
      <c r="I4012" s="7"/>
      <c r="J4012" s="9"/>
      <c r="K4012" s="843"/>
    </row>
    <row r="4013" spans="1:11" x14ac:dyDescent="0.2">
      <c r="A4013" s="163">
        <v>3998</v>
      </c>
      <c r="B4013" s="7"/>
      <c r="C4013" s="7"/>
      <c r="D4013" s="120"/>
      <c r="E4013" s="7"/>
      <c r="F4013" s="7"/>
      <c r="G4013" s="219"/>
      <c r="H4013" s="7"/>
      <c r="I4013" s="7"/>
      <c r="J4013" s="9"/>
      <c r="K4013" s="843"/>
    </row>
    <row r="4014" spans="1:11" x14ac:dyDescent="0.2">
      <c r="A4014" s="163">
        <v>3999</v>
      </c>
      <c r="B4014" s="7"/>
      <c r="C4014" s="7"/>
      <c r="D4014" s="120"/>
      <c r="E4014" s="7"/>
      <c r="F4014" s="7"/>
      <c r="G4014" s="219"/>
      <c r="H4014" s="7"/>
      <c r="I4014" s="7"/>
      <c r="J4014" s="9"/>
      <c r="K4014" s="843"/>
    </row>
    <row r="4015" spans="1:11" x14ac:dyDescent="0.2">
      <c r="A4015" s="163">
        <v>4000</v>
      </c>
      <c r="B4015" s="7"/>
      <c r="C4015" s="7"/>
      <c r="D4015" s="120"/>
      <c r="E4015" s="7"/>
      <c r="F4015" s="7"/>
      <c r="G4015" s="219"/>
      <c r="H4015" s="7"/>
      <c r="I4015" s="7"/>
      <c r="J4015" s="9"/>
      <c r="K4015" s="843"/>
    </row>
    <row r="4016" spans="1:11" x14ac:dyDescent="0.2">
      <c r="A4016" s="163">
        <v>4001</v>
      </c>
      <c r="B4016" s="7"/>
      <c r="C4016" s="7"/>
      <c r="D4016" s="120"/>
      <c r="E4016" s="7"/>
      <c r="F4016" s="7"/>
      <c r="G4016" s="219"/>
      <c r="H4016" s="7"/>
      <c r="I4016" s="7"/>
      <c r="J4016" s="9"/>
      <c r="K4016" s="843"/>
    </row>
    <row r="4017" spans="1:11" x14ac:dyDescent="0.2">
      <c r="A4017" s="163">
        <v>4002</v>
      </c>
      <c r="B4017" s="7"/>
      <c r="C4017" s="7"/>
      <c r="D4017" s="120"/>
      <c r="E4017" s="7"/>
      <c r="F4017" s="7"/>
      <c r="G4017" s="219"/>
      <c r="H4017" s="7"/>
      <c r="I4017" s="7"/>
      <c r="J4017" s="9"/>
      <c r="K4017" s="843"/>
    </row>
    <row r="4018" spans="1:11" x14ac:dyDescent="0.2">
      <c r="A4018" s="163">
        <v>4003</v>
      </c>
      <c r="B4018" s="7"/>
      <c r="C4018" s="7"/>
      <c r="D4018" s="120"/>
      <c r="E4018" s="7"/>
      <c r="F4018" s="7"/>
      <c r="G4018" s="219"/>
      <c r="H4018" s="7"/>
      <c r="I4018" s="7"/>
      <c r="J4018" s="9"/>
      <c r="K4018" s="843"/>
    </row>
    <row r="4019" spans="1:11" x14ac:dyDescent="0.2">
      <c r="A4019" s="163">
        <v>4004</v>
      </c>
      <c r="B4019" s="7"/>
      <c r="C4019" s="7"/>
      <c r="D4019" s="120"/>
      <c r="E4019" s="7"/>
      <c r="F4019" s="7"/>
      <c r="G4019" s="219"/>
      <c r="H4019" s="7"/>
      <c r="I4019" s="7"/>
      <c r="J4019" s="9"/>
      <c r="K4019" s="843"/>
    </row>
    <row r="4020" spans="1:11" x14ac:dyDescent="0.2">
      <c r="A4020" s="163">
        <v>4005</v>
      </c>
      <c r="B4020" s="7"/>
      <c r="C4020" s="7"/>
      <c r="D4020" s="120"/>
      <c r="E4020" s="7"/>
      <c r="F4020" s="7"/>
      <c r="G4020" s="219"/>
      <c r="H4020" s="7"/>
      <c r="I4020" s="7"/>
      <c r="J4020" s="9"/>
      <c r="K4020" s="843"/>
    </row>
    <row r="4021" spans="1:11" x14ac:dyDescent="0.2">
      <c r="A4021" s="163">
        <v>4006</v>
      </c>
      <c r="B4021" s="7"/>
      <c r="C4021" s="7"/>
      <c r="D4021" s="120"/>
      <c r="E4021" s="7"/>
      <c r="F4021" s="7"/>
      <c r="G4021" s="219"/>
      <c r="H4021" s="7"/>
      <c r="I4021" s="7"/>
      <c r="J4021" s="9"/>
      <c r="K4021" s="843"/>
    </row>
    <row r="4022" spans="1:11" x14ac:dyDescent="0.2">
      <c r="A4022" s="163">
        <v>4007</v>
      </c>
      <c r="B4022" s="7"/>
      <c r="C4022" s="7"/>
      <c r="D4022" s="120"/>
      <c r="E4022" s="7"/>
      <c r="F4022" s="7"/>
      <c r="G4022" s="219"/>
      <c r="H4022" s="7"/>
      <c r="I4022" s="7"/>
      <c r="J4022" s="9"/>
      <c r="K4022" s="843"/>
    </row>
    <row r="4023" spans="1:11" x14ac:dyDescent="0.2">
      <c r="A4023" s="163">
        <v>4008</v>
      </c>
      <c r="B4023" s="7"/>
      <c r="C4023" s="7"/>
      <c r="D4023" s="120"/>
      <c r="E4023" s="7"/>
      <c r="F4023" s="7"/>
      <c r="G4023" s="219"/>
      <c r="H4023" s="7"/>
      <c r="I4023" s="7"/>
      <c r="J4023" s="9"/>
      <c r="K4023" s="843"/>
    </row>
    <row r="4024" spans="1:11" x14ac:dyDescent="0.2">
      <c r="A4024" s="163">
        <v>4009</v>
      </c>
      <c r="B4024" s="7"/>
      <c r="C4024" s="7"/>
      <c r="D4024" s="120"/>
      <c r="E4024" s="7"/>
      <c r="F4024" s="7"/>
      <c r="G4024" s="219"/>
      <c r="H4024" s="7"/>
      <c r="I4024" s="7"/>
      <c r="J4024" s="9"/>
      <c r="K4024" s="843"/>
    </row>
    <row r="4025" spans="1:11" x14ac:dyDescent="0.2">
      <c r="A4025" s="163">
        <v>4010</v>
      </c>
      <c r="B4025" s="7"/>
      <c r="C4025" s="7"/>
      <c r="D4025" s="120"/>
      <c r="E4025" s="7"/>
      <c r="F4025" s="7"/>
      <c r="G4025" s="219"/>
      <c r="H4025" s="7"/>
      <c r="I4025" s="7"/>
      <c r="J4025" s="9"/>
      <c r="K4025" s="843"/>
    </row>
    <row r="4026" spans="1:11" x14ac:dyDescent="0.2">
      <c r="A4026" s="163">
        <v>4011</v>
      </c>
      <c r="B4026" s="7"/>
      <c r="C4026" s="7"/>
      <c r="D4026" s="120"/>
      <c r="E4026" s="7"/>
      <c r="F4026" s="7"/>
      <c r="G4026" s="219"/>
      <c r="H4026" s="7"/>
      <c r="I4026" s="7"/>
      <c r="J4026" s="9"/>
      <c r="K4026" s="843"/>
    </row>
    <row r="4027" spans="1:11" x14ac:dyDescent="0.2">
      <c r="A4027" s="163">
        <v>4012</v>
      </c>
      <c r="B4027" s="7"/>
      <c r="C4027" s="7"/>
      <c r="D4027" s="120"/>
      <c r="E4027" s="7"/>
      <c r="F4027" s="7"/>
      <c r="G4027" s="219"/>
      <c r="H4027" s="7"/>
      <c r="I4027" s="7"/>
      <c r="J4027" s="9"/>
      <c r="K4027" s="843"/>
    </row>
    <row r="4028" spans="1:11" x14ac:dyDescent="0.2">
      <c r="A4028" s="163">
        <v>4013</v>
      </c>
      <c r="B4028" s="7"/>
      <c r="C4028" s="7"/>
      <c r="D4028" s="120"/>
      <c r="E4028" s="7"/>
      <c r="F4028" s="7"/>
      <c r="G4028" s="219"/>
      <c r="H4028" s="7"/>
      <c r="I4028" s="7"/>
      <c r="J4028" s="9"/>
      <c r="K4028" s="843"/>
    </row>
    <row r="4029" spans="1:11" x14ac:dyDescent="0.2">
      <c r="A4029" s="163">
        <v>4014</v>
      </c>
      <c r="B4029" s="7"/>
      <c r="C4029" s="7"/>
      <c r="D4029" s="120"/>
      <c r="E4029" s="7"/>
      <c r="F4029" s="7"/>
      <c r="G4029" s="219"/>
      <c r="H4029" s="7"/>
      <c r="I4029" s="7"/>
      <c r="J4029" s="9"/>
      <c r="K4029" s="843"/>
    </row>
    <row r="4030" spans="1:11" x14ac:dyDescent="0.2">
      <c r="A4030" s="163">
        <v>4015</v>
      </c>
      <c r="B4030" s="7"/>
      <c r="C4030" s="7"/>
      <c r="D4030" s="120"/>
      <c r="E4030" s="7"/>
      <c r="F4030" s="7"/>
      <c r="G4030" s="219"/>
      <c r="H4030" s="7"/>
      <c r="I4030" s="7"/>
      <c r="J4030" s="9"/>
      <c r="K4030" s="843"/>
    </row>
    <row r="4031" spans="1:11" x14ac:dyDescent="0.2">
      <c r="A4031" s="163">
        <v>4016</v>
      </c>
      <c r="B4031" s="7"/>
      <c r="C4031" s="7"/>
      <c r="D4031" s="120"/>
      <c r="E4031" s="7"/>
      <c r="F4031" s="7"/>
      <c r="G4031" s="219"/>
      <c r="H4031" s="7"/>
      <c r="I4031" s="7"/>
      <c r="J4031" s="9"/>
      <c r="K4031" s="843"/>
    </row>
    <row r="4032" spans="1:11" x14ac:dyDescent="0.2">
      <c r="A4032" s="163">
        <v>4017</v>
      </c>
      <c r="B4032" s="7"/>
      <c r="C4032" s="7"/>
      <c r="D4032" s="120"/>
      <c r="E4032" s="7"/>
      <c r="F4032" s="7"/>
      <c r="G4032" s="219"/>
      <c r="H4032" s="7"/>
      <c r="I4032" s="7"/>
      <c r="J4032" s="9"/>
      <c r="K4032" s="843"/>
    </row>
    <row r="4033" spans="1:11" x14ac:dyDescent="0.2">
      <c r="A4033" s="163">
        <v>4018</v>
      </c>
      <c r="B4033" s="7"/>
      <c r="C4033" s="7"/>
      <c r="D4033" s="120"/>
      <c r="E4033" s="7"/>
      <c r="F4033" s="7"/>
      <c r="G4033" s="219"/>
      <c r="H4033" s="7"/>
      <c r="I4033" s="7"/>
      <c r="J4033" s="9"/>
      <c r="K4033" s="843"/>
    </row>
    <row r="4034" spans="1:11" x14ac:dyDescent="0.2">
      <c r="A4034" s="163">
        <v>4019</v>
      </c>
      <c r="B4034" s="7"/>
      <c r="C4034" s="7"/>
      <c r="D4034" s="120"/>
      <c r="E4034" s="7"/>
      <c r="F4034" s="7"/>
      <c r="G4034" s="219"/>
      <c r="H4034" s="7"/>
      <c r="I4034" s="7"/>
      <c r="J4034" s="9"/>
      <c r="K4034" s="843"/>
    </row>
    <row r="4035" spans="1:11" x14ac:dyDescent="0.2">
      <c r="A4035" s="163">
        <v>4020</v>
      </c>
      <c r="B4035" s="7"/>
      <c r="C4035" s="7"/>
      <c r="D4035" s="120"/>
      <c r="E4035" s="7"/>
      <c r="F4035" s="7"/>
      <c r="G4035" s="219"/>
      <c r="H4035" s="7"/>
      <c r="I4035" s="7"/>
      <c r="J4035" s="9"/>
      <c r="K4035" s="843"/>
    </row>
    <row r="4036" spans="1:11" x14ac:dyDescent="0.2">
      <c r="A4036" s="163">
        <v>4021</v>
      </c>
      <c r="B4036" s="7"/>
      <c r="C4036" s="7"/>
      <c r="D4036" s="120"/>
      <c r="E4036" s="7"/>
      <c r="F4036" s="7"/>
      <c r="G4036" s="219"/>
      <c r="H4036" s="7"/>
      <c r="I4036" s="7"/>
      <c r="J4036" s="9"/>
      <c r="K4036" s="843"/>
    </row>
    <row r="4037" spans="1:11" x14ac:dyDescent="0.2">
      <c r="A4037" s="163">
        <v>4022</v>
      </c>
      <c r="B4037" s="7"/>
      <c r="C4037" s="7"/>
      <c r="D4037" s="120"/>
      <c r="E4037" s="7"/>
      <c r="F4037" s="7"/>
      <c r="G4037" s="219"/>
      <c r="H4037" s="7"/>
      <c r="I4037" s="7"/>
      <c r="J4037" s="9"/>
      <c r="K4037" s="843"/>
    </row>
    <row r="4038" spans="1:11" x14ac:dyDescent="0.2">
      <c r="A4038" s="163">
        <v>4023</v>
      </c>
      <c r="B4038" s="7"/>
      <c r="C4038" s="7"/>
      <c r="D4038" s="120"/>
      <c r="E4038" s="7"/>
      <c r="F4038" s="7"/>
      <c r="G4038" s="219"/>
      <c r="H4038" s="7"/>
      <c r="I4038" s="7"/>
      <c r="J4038" s="9"/>
      <c r="K4038" s="843"/>
    </row>
    <row r="4039" spans="1:11" x14ac:dyDescent="0.2">
      <c r="A4039" s="163">
        <v>4024</v>
      </c>
      <c r="B4039" s="7"/>
      <c r="C4039" s="7"/>
      <c r="D4039" s="120"/>
      <c r="E4039" s="7"/>
      <c r="F4039" s="7"/>
      <c r="G4039" s="219"/>
      <c r="H4039" s="7"/>
      <c r="I4039" s="7"/>
      <c r="J4039" s="9"/>
      <c r="K4039" s="843"/>
    </row>
    <row r="4040" spans="1:11" x14ac:dyDescent="0.2">
      <c r="A4040" s="163">
        <v>4025</v>
      </c>
      <c r="B4040" s="7"/>
      <c r="C4040" s="7"/>
      <c r="D4040" s="120"/>
      <c r="E4040" s="7"/>
      <c r="F4040" s="7"/>
      <c r="G4040" s="219"/>
      <c r="H4040" s="7"/>
      <c r="I4040" s="7"/>
      <c r="J4040" s="9"/>
      <c r="K4040" s="843"/>
    </row>
    <row r="4041" spans="1:11" x14ac:dyDescent="0.2">
      <c r="A4041" s="163">
        <v>4026</v>
      </c>
      <c r="B4041" s="7"/>
      <c r="C4041" s="7"/>
      <c r="D4041" s="120"/>
      <c r="E4041" s="7"/>
      <c r="F4041" s="7"/>
      <c r="G4041" s="219"/>
      <c r="H4041" s="7"/>
      <c r="I4041" s="7"/>
      <c r="J4041" s="9"/>
      <c r="K4041" s="843"/>
    </row>
    <row r="4042" spans="1:11" x14ac:dyDescent="0.2">
      <c r="A4042" s="163">
        <v>4027</v>
      </c>
      <c r="B4042" s="7"/>
      <c r="C4042" s="7"/>
      <c r="D4042" s="120"/>
      <c r="E4042" s="7"/>
      <c r="F4042" s="7"/>
      <c r="G4042" s="219"/>
      <c r="H4042" s="7"/>
      <c r="I4042" s="7"/>
      <c r="J4042" s="9"/>
      <c r="K4042" s="843"/>
    </row>
    <row r="4043" spans="1:11" x14ac:dyDescent="0.2">
      <c r="A4043" s="163">
        <v>4028</v>
      </c>
      <c r="B4043" s="7"/>
      <c r="C4043" s="7"/>
      <c r="D4043" s="120"/>
      <c r="E4043" s="7"/>
      <c r="F4043" s="7"/>
      <c r="G4043" s="219"/>
      <c r="H4043" s="7"/>
      <c r="I4043" s="7"/>
      <c r="J4043" s="9"/>
      <c r="K4043" s="843"/>
    </row>
    <row r="4044" spans="1:11" x14ac:dyDescent="0.2">
      <c r="A4044" s="163">
        <v>4029</v>
      </c>
      <c r="B4044" s="7"/>
      <c r="C4044" s="7"/>
      <c r="D4044" s="120"/>
      <c r="E4044" s="7"/>
      <c r="F4044" s="7"/>
      <c r="G4044" s="219"/>
      <c r="H4044" s="7"/>
      <c r="I4044" s="7"/>
      <c r="J4044" s="9"/>
      <c r="K4044" s="843"/>
    </row>
    <row r="4045" spans="1:11" x14ac:dyDescent="0.2">
      <c r="A4045" s="163">
        <v>4030</v>
      </c>
      <c r="B4045" s="7"/>
      <c r="C4045" s="7"/>
      <c r="D4045" s="120"/>
      <c r="E4045" s="7"/>
      <c r="F4045" s="7"/>
      <c r="G4045" s="219"/>
      <c r="H4045" s="7"/>
      <c r="I4045" s="7"/>
      <c r="J4045" s="9"/>
      <c r="K4045" s="843"/>
    </row>
    <row r="4046" spans="1:11" x14ac:dyDescent="0.2">
      <c r="A4046" s="163">
        <v>4031</v>
      </c>
      <c r="B4046" s="7"/>
      <c r="C4046" s="7"/>
      <c r="D4046" s="120"/>
      <c r="E4046" s="7"/>
      <c r="F4046" s="7"/>
      <c r="G4046" s="219"/>
      <c r="H4046" s="7"/>
      <c r="I4046" s="7"/>
      <c r="J4046" s="9"/>
      <c r="K4046" s="843"/>
    </row>
    <row r="4047" spans="1:11" x14ac:dyDescent="0.2">
      <c r="A4047" s="163">
        <v>4032</v>
      </c>
      <c r="B4047" s="7"/>
      <c r="C4047" s="7"/>
      <c r="D4047" s="120"/>
      <c r="E4047" s="7"/>
      <c r="F4047" s="7"/>
      <c r="G4047" s="219"/>
      <c r="H4047" s="7"/>
      <c r="I4047" s="7"/>
      <c r="J4047" s="9"/>
      <c r="K4047" s="843"/>
    </row>
    <row r="4048" spans="1:11" x14ac:dyDescent="0.2">
      <c r="A4048" s="163">
        <v>4033</v>
      </c>
      <c r="B4048" s="7"/>
      <c r="C4048" s="7"/>
      <c r="D4048" s="120"/>
      <c r="E4048" s="7"/>
      <c r="F4048" s="7"/>
      <c r="G4048" s="219"/>
      <c r="H4048" s="7"/>
      <c r="I4048" s="7"/>
      <c r="J4048" s="9"/>
      <c r="K4048" s="843"/>
    </row>
    <row r="4049" spans="1:11" x14ac:dyDescent="0.2">
      <c r="A4049" s="163">
        <v>4034</v>
      </c>
      <c r="B4049" s="7"/>
      <c r="C4049" s="7"/>
      <c r="D4049" s="120"/>
      <c r="E4049" s="7"/>
      <c r="F4049" s="7"/>
      <c r="G4049" s="219"/>
      <c r="H4049" s="7"/>
      <c r="I4049" s="7"/>
      <c r="J4049" s="9"/>
      <c r="K4049" s="843"/>
    </row>
    <row r="4050" spans="1:11" x14ac:dyDescent="0.2">
      <c r="A4050" s="163">
        <v>4035</v>
      </c>
      <c r="B4050" s="7"/>
      <c r="C4050" s="7"/>
      <c r="D4050" s="120"/>
      <c r="E4050" s="7"/>
      <c r="F4050" s="7"/>
      <c r="G4050" s="219"/>
      <c r="H4050" s="7"/>
      <c r="I4050" s="7"/>
      <c r="J4050" s="9"/>
      <c r="K4050" s="843"/>
    </row>
    <row r="4051" spans="1:11" x14ac:dyDescent="0.2">
      <c r="A4051" s="163">
        <v>4036</v>
      </c>
      <c r="B4051" s="7"/>
      <c r="C4051" s="7"/>
      <c r="D4051" s="120"/>
      <c r="E4051" s="7"/>
      <c r="F4051" s="7"/>
      <c r="G4051" s="219"/>
      <c r="H4051" s="7"/>
      <c r="I4051" s="7"/>
      <c r="J4051" s="9"/>
      <c r="K4051" s="843"/>
    </row>
    <row r="4052" spans="1:11" x14ac:dyDescent="0.2">
      <c r="A4052" s="163">
        <v>4037</v>
      </c>
      <c r="B4052" s="7"/>
      <c r="C4052" s="7"/>
      <c r="D4052" s="120"/>
      <c r="E4052" s="7"/>
      <c r="F4052" s="7"/>
      <c r="G4052" s="219"/>
      <c r="H4052" s="7"/>
      <c r="I4052" s="7"/>
      <c r="J4052" s="9"/>
      <c r="K4052" s="843"/>
    </row>
    <row r="4053" spans="1:11" x14ac:dyDescent="0.2">
      <c r="A4053" s="163">
        <v>4038</v>
      </c>
      <c r="B4053" s="7"/>
      <c r="C4053" s="7"/>
      <c r="D4053" s="120"/>
      <c r="E4053" s="7"/>
      <c r="F4053" s="7"/>
      <c r="G4053" s="219"/>
      <c r="H4053" s="7"/>
      <c r="I4053" s="7"/>
      <c r="J4053" s="9"/>
      <c r="K4053" s="843"/>
    </row>
    <row r="4054" spans="1:11" x14ac:dyDescent="0.2">
      <c r="A4054" s="163">
        <v>4039</v>
      </c>
      <c r="B4054" s="7"/>
      <c r="C4054" s="7"/>
      <c r="D4054" s="120"/>
      <c r="E4054" s="7"/>
      <c r="F4054" s="7"/>
      <c r="G4054" s="219"/>
      <c r="H4054" s="7"/>
      <c r="I4054" s="7"/>
      <c r="J4054" s="9"/>
      <c r="K4054" s="843"/>
    </row>
    <row r="4055" spans="1:11" x14ac:dyDescent="0.2">
      <c r="A4055" s="163">
        <v>4040</v>
      </c>
      <c r="B4055" s="7"/>
      <c r="C4055" s="7"/>
      <c r="D4055" s="120"/>
      <c r="E4055" s="7"/>
      <c r="F4055" s="7"/>
      <c r="G4055" s="219"/>
      <c r="H4055" s="7"/>
      <c r="I4055" s="7"/>
      <c r="J4055" s="9"/>
      <c r="K4055" s="843"/>
    </row>
    <row r="4056" spans="1:11" x14ac:dyDescent="0.2">
      <c r="A4056" s="163">
        <v>4041</v>
      </c>
      <c r="B4056" s="7"/>
      <c r="C4056" s="7"/>
      <c r="D4056" s="120"/>
      <c r="E4056" s="7"/>
      <c r="F4056" s="7"/>
      <c r="G4056" s="219"/>
      <c r="H4056" s="7"/>
      <c r="I4056" s="7"/>
      <c r="J4056" s="9"/>
      <c r="K4056" s="843"/>
    </row>
    <row r="4057" spans="1:11" x14ac:dyDescent="0.2">
      <c r="A4057" s="163">
        <v>4042</v>
      </c>
      <c r="B4057" s="7"/>
      <c r="C4057" s="7"/>
      <c r="D4057" s="120"/>
      <c r="E4057" s="7"/>
      <c r="F4057" s="7"/>
      <c r="G4057" s="219"/>
      <c r="H4057" s="7"/>
      <c r="I4057" s="7"/>
      <c r="J4057" s="9"/>
      <c r="K4057" s="843"/>
    </row>
    <row r="4058" spans="1:11" x14ac:dyDescent="0.2">
      <c r="A4058" s="163">
        <v>4043</v>
      </c>
      <c r="B4058" s="7"/>
      <c r="C4058" s="7"/>
      <c r="D4058" s="120"/>
      <c r="E4058" s="7"/>
      <c r="F4058" s="7"/>
      <c r="G4058" s="219"/>
      <c r="H4058" s="7"/>
      <c r="I4058" s="7"/>
      <c r="J4058" s="9"/>
      <c r="K4058" s="843"/>
    </row>
    <row r="4059" spans="1:11" x14ac:dyDescent="0.2">
      <c r="A4059" s="163">
        <v>4044</v>
      </c>
      <c r="B4059" s="7"/>
      <c r="C4059" s="7"/>
      <c r="D4059" s="120"/>
      <c r="E4059" s="7"/>
      <c r="F4059" s="7"/>
      <c r="G4059" s="219"/>
      <c r="H4059" s="7"/>
      <c r="I4059" s="7"/>
      <c r="J4059" s="9"/>
      <c r="K4059" s="843"/>
    </row>
    <row r="4060" spans="1:11" x14ac:dyDescent="0.2">
      <c r="A4060" s="163">
        <v>4045</v>
      </c>
      <c r="B4060" s="7"/>
      <c r="C4060" s="7"/>
      <c r="D4060" s="120"/>
      <c r="E4060" s="7"/>
      <c r="F4060" s="7"/>
      <c r="G4060" s="219"/>
      <c r="H4060" s="7"/>
      <c r="I4060" s="7"/>
      <c r="J4060" s="9"/>
      <c r="K4060" s="843"/>
    </row>
    <row r="4061" spans="1:11" x14ac:dyDescent="0.2">
      <c r="A4061" s="163">
        <v>4046</v>
      </c>
      <c r="B4061" s="7"/>
      <c r="C4061" s="7"/>
      <c r="D4061" s="120"/>
      <c r="E4061" s="7"/>
      <c r="F4061" s="7"/>
      <c r="G4061" s="219"/>
      <c r="H4061" s="7"/>
      <c r="I4061" s="7"/>
      <c r="J4061" s="9"/>
      <c r="K4061" s="843"/>
    </row>
    <row r="4062" spans="1:11" x14ac:dyDescent="0.2">
      <c r="A4062" s="163">
        <v>4047</v>
      </c>
      <c r="B4062" s="7"/>
      <c r="C4062" s="7"/>
      <c r="D4062" s="120"/>
      <c r="E4062" s="7"/>
      <c r="F4062" s="7"/>
      <c r="G4062" s="219"/>
      <c r="H4062" s="7"/>
      <c r="I4062" s="7"/>
      <c r="J4062" s="9"/>
      <c r="K4062" s="843"/>
    </row>
    <row r="4063" spans="1:11" x14ac:dyDescent="0.2">
      <c r="A4063" s="163">
        <v>4048</v>
      </c>
      <c r="B4063" s="7"/>
      <c r="C4063" s="7"/>
      <c r="D4063" s="120"/>
      <c r="E4063" s="7"/>
      <c r="F4063" s="7"/>
      <c r="G4063" s="219"/>
      <c r="H4063" s="7"/>
      <c r="I4063" s="7"/>
      <c r="J4063" s="9"/>
      <c r="K4063" s="843"/>
    </row>
    <row r="4064" spans="1:11" x14ac:dyDescent="0.2">
      <c r="A4064" s="163">
        <v>4049</v>
      </c>
      <c r="B4064" s="7"/>
      <c r="C4064" s="7"/>
      <c r="D4064" s="120"/>
      <c r="E4064" s="7"/>
      <c r="F4064" s="7"/>
      <c r="G4064" s="219"/>
      <c r="H4064" s="7"/>
      <c r="I4064" s="7"/>
      <c r="J4064" s="9"/>
      <c r="K4064" s="843"/>
    </row>
    <row r="4065" spans="1:11" x14ac:dyDescent="0.2">
      <c r="A4065" s="163">
        <v>4050</v>
      </c>
      <c r="B4065" s="7"/>
      <c r="C4065" s="7"/>
      <c r="D4065" s="120"/>
      <c r="E4065" s="7"/>
      <c r="F4065" s="7"/>
      <c r="G4065" s="219"/>
      <c r="H4065" s="7"/>
      <c r="I4065" s="7"/>
      <c r="J4065" s="9"/>
      <c r="K4065" s="843"/>
    </row>
    <row r="4066" spans="1:11" x14ac:dyDescent="0.2">
      <c r="A4066" s="163">
        <v>4051</v>
      </c>
      <c r="B4066" s="7"/>
      <c r="C4066" s="7"/>
      <c r="D4066" s="120"/>
      <c r="E4066" s="7"/>
      <c r="F4066" s="7"/>
      <c r="G4066" s="219"/>
      <c r="H4066" s="7"/>
      <c r="I4066" s="7"/>
      <c r="J4066" s="9"/>
      <c r="K4066" s="843"/>
    </row>
    <row r="4067" spans="1:11" x14ac:dyDescent="0.2">
      <c r="A4067" s="163">
        <v>4052</v>
      </c>
      <c r="B4067" s="7"/>
      <c r="C4067" s="7"/>
      <c r="D4067" s="120"/>
      <c r="E4067" s="7"/>
      <c r="F4067" s="7"/>
      <c r="G4067" s="219"/>
      <c r="H4067" s="7"/>
      <c r="I4067" s="7"/>
      <c r="J4067" s="9"/>
      <c r="K4067" s="843"/>
    </row>
    <row r="4068" spans="1:11" x14ac:dyDescent="0.2">
      <c r="A4068" s="163">
        <v>4053</v>
      </c>
      <c r="B4068" s="7"/>
      <c r="C4068" s="7"/>
      <c r="D4068" s="120"/>
      <c r="E4068" s="7"/>
      <c r="F4068" s="7"/>
      <c r="G4068" s="219"/>
      <c r="H4068" s="7"/>
      <c r="I4068" s="7"/>
      <c r="J4068" s="9"/>
      <c r="K4068" s="843"/>
    </row>
    <row r="4069" spans="1:11" x14ac:dyDescent="0.2">
      <c r="A4069" s="163">
        <v>4054</v>
      </c>
      <c r="B4069" s="7"/>
      <c r="C4069" s="7"/>
      <c r="D4069" s="120"/>
      <c r="E4069" s="7"/>
      <c r="F4069" s="7"/>
      <c r="G4069" s="219"/>
      <c r="H4069" s="7"/>
      <c r="I4069" s="7"/>
      <c r="J4069" s="9"/>
      <c r="K4069" s="843"/>
    </row>
    <row r="4070" spans="1:11" x14ac:dyDescent="0.2">
      <c r="A4070" s="163">
        <v>4055</v>
      </c>
      <c r="B4070" s="7"/>
      <c r="C4070" s="7"/>
      <c r="D4070" s="120"/>
      <c r="E4070" s="7"/>
      <c r="F4070" s="7"/>
      <c r="G4070" s="219"/>
      <c r="H4070" s="7"/>
      <c r="I4070" s="7"/>
      <c r="J4070" s="9"/>
      <c r="K4070" s="843"/>
    </row>
    <row r="4071" spans="1:11" x14ac:dyDescent="0.2">
      <c r="A4071" s="163">
        <v>4056</v>
      </c>
      <c r="B4071" s="7"/>
      <c r="C4071" s="7"/>
      <c r="D4071" s="120"/>
      <c r="E4071" s="7"/>
      <c r="F4071" s="7"/>
      <c r="G4071" s="219"/>
      <c r="H4071" s="7"/>
      <c r="I4071" s="7"/>
      <c r="J4071" s="9"/>
      <c r="K4071" s="843"/>
    </row>
    <row r="4072" spans="1:11" x14ac:dyDescent="0.2">
      <c r="A4072" s="163">
        <v>4057</v>
      </c>
      <c r="B4072" s="7"/>
      <c r="C4072" s="7"/>
      <c r="D4072" s="120"/>
      <c r="E4072" s="7"/>
      <c r="F4072" s="7"/>
      <c r="G4072" s="219"/>
      <c r="H4072" s="7"/>
      <c r="I4072" s="7"/>
      <c r="J4072" s="9"/>
      <c r="K4072" s="843"/>
    </row>
    <row r="4073" spans="1:11" x14ac:dyDescent="0.2">
      <c r="A4073" s="163">
        <v>4058</v>
      </c>
      <c r="B4073" s="7"/>
      <c r="C4073" s="7"/>
      <c r="D4073" s="120"/>
      <c r="E4073" s="7"/>
      <c r="F4073" s="7"/>
      <c r="G4073" s="219"/>
      <c r="H4073" s="7"/>
      <c r="I4073" s="7"/>
      <c r="J4073" s="9"/>
      <c r="K4073" s="843"/>
    </row>
    <row r="4074" spans="1:11" x14ac:dyDescent="0.2">
      <c r="A4074" s="163">
        <v>4059</v>
      </c>
      <c r="B4074" s="7"/>
      <c r="C4074" s="7"/>
      <c r="D4074" s="120"/>
      <c r="E4074" s="7"/>
      <c r="F4074" s="7"/>
      <c r="G4074" s="219"/>
      <c r="H4074" s="7"/>
      <c r="I4074" s="7"/>
      <c r="J4074" s="9"/>
      <c r="K4074" s="843"/>
    </row>
    <row r="4075" spans="1:11" x14ac:dyDescent="0.2">
      <c r="A4075" s="163">
        <v>4060</v>
      </c>
      <c r="B4075" s="7"/>
      <c r="C4075" s="7"/>
      <c r="D4075" s="120"/>
      <c r="E4075" s="7"/>
      <c r="F4075" s="7"/>
      <c r="G4075" s="219"/>
      <c r="H4075" s="7"/>
      <c r="I4075" s="7"/>
      <c r="J4075" s="9"/>
      <c r="K4075" s="843"/>
    </row>
    <row r="4076" spans="1:11" x14ac:dyDescent="0.2">
      <c r="A4076" s="163">
        <v>4061</v>
      </c>
      <c r="B4076" s="7"/>
      <c r="C4076" s="7"/>
      <c r="D4076" s="120"/>
      <c r="E4076" s="7"/>
      <c r="F4076" s="7"/>
      <c r="G4076" s="219"/>
      <c r="H4076" s="7"/>
      <c r="I4076" s="7"/>
      <c r="J4076" s="9"/>
      <c r="K4076" s="843"/>
    </row>
    <row r="4077" spans="1:11" x14ac:dyDescent="0.2">
      <c r="A4077" s="163">
        <v>4062</v>
      </c>
      <c r="B4077" s="7"/>
      <c r="C4077" s="7"/>
      <c r="D4077" s="120"/>
      <c r="E4077" s="7"/>
      <c r="F4077" s="7"/>
      <c r="G4077" s="219"/>
      <c r="H4077" s="7"/>
      <c r="I4077" s="7"/>
      <c r="J4077" s="9"/>
      <c r="K4077" s="843"/>
    </row>
    <row r="4078" spans="1:11" x14ac:dyDescent="0.2">
      <c r="A4078" s="163">
        <v>4063</v>
      </c>
      <c r="B4078" s="7"/>
      <c r="C4078" s="7"/>
      <c r="D4078" s="120"/>
      <c r="E4078" s="7"/>
      <c r="F4078" s="7"/>
      <c r="G4078" s="219"/>
      <c r="H4078" s="7"/>
      <c r="I4078" s="7"/>
      <c r="J4078" s="9"/>
      <c r="K4078" s="843"/>
    </row>
    <row r="4079" spans="1:11" x14ac:dyDescent="0.2">
      <c r="A4079" s="163">
        <v>4064</v>
      </c>
      <c r="B4079" s="7"/>
      <c r="C4079" s="7"/>
      <c r="D4079" s="120"/>
      <c r="E4079" s="7"/>
      <c r="F4079" s="7"/>
      <c r="G4079" s="219"/>
      <c r="H4079" s="7"/>
      <c r="I4079" s="7"/>
      <c r="J4079" s="9"/>
      <c r="K4079" s="843"/>
    </row>
    <row r="4080" spans="1:11" x14ac:dyDescent="0.2">
      <c r="A4080" s="163">
        <v>4065</v>
      </c>
      <c r="B4080" s="7"/>
      <c r="C4080" s="7"/>
      <c r="D4080" s="120"/>
      <c r="E4080" s="7"/>
      <c r="F4080" s="7"/>
      <c r="G4080" s="219"/>
      <c r="H4080" s="7"/>
      <c r="I4080" s="7"/>
      <c r="J4080" s="9"/>
      <c r="K4080" s="843"/>
    </row>
    <row r="4081" spans="1:11" x14ac:dyDescent="0.2">
      <c r="A4081" s="163">
        <v>4066</v>
      </c>
      <c r="B4081" s="7"/>
      <c r="C4081" s="7"/>
      <c r="D4081" s="120"/>
      <c r="E4081" s="7"/>
      <c r="F4081" s="7"/>
      <c r="G4081" s="219"/>
      <c r="H4081" s="7"/>
      <c r="I4081" s="7"/>
      <c r="J4081" s="9"/>
      <c r="K4081" s="843"/>
    </row>
    <row r="4082" spans="1:11" x14ac:dyDescent="0.2">
      <c r="A4082" s="163">
        <v>4067</v>
      </c>
      <c r="B4082" s="7"/>
      <c r="C4082" s="7"/>
      <c r="D4082" s="120"/>
      <c r="E4082" s="7"/>
      <c r="F4082" s="7"/>
      <c r="G4082" s="219"/>
      <c r="H4082" s="7"/>
      <c r="I4082" s="7"/>
      <c r="J4082" s="9"/>
      <c r="K4082" s="843"/>
    </row>
    <row r="4083" spans="1:11" x14ac:dyDescent="0.2">
      <c r="A4083" s="163">
        <v>4068</v>
      </c>
      <c r="B4083" s="7"/>
      <c r="C4083" s="7"/>
      <c r="D4083" s="120"/>
      <c r="E4083" s="7"/>
      <c r="F4083" s="7"/>
      <c r="G4083" s="219"/>
      <c r="H4083" s="7"/>
      <c r="I4083" s="7"/>
      <c r="J4083" s="9"/>
      <c r="K4083" s="843"/>
    </row>
    <row r="4084" spans="1:11" x14ac:dyDescent="0.2">
      <c r="A4084" s="163">
        <v>4069</v>
      </c>
      <c r="B4084" s="7"/>
      <c r="C4084" s="7"/>
      <c r="D4084" s="120"/>
      <c r="E4084" s="7"/>
      <c r="F4084" s="7"/>
      <c r="G4084" s="219"/>
      <c r="H4084" s="7"/>
      <c r="I4084" s="7"/>
      <c r="J4084" s="9"/>
      <c r="K4084" s="843"/>
    </row>
    <row r="4085" spans="1:11" x14ac:dyDescent="0.2">
      <c r="A4085" s="163">
        <v>4070</v>
      </c>
      <c r="B4085" s="7"/>
      <c r="C4085" s="7"/>
      <c r="D4085" s="120"/>
      <c r="E4085" s="7"/>
      <c r="F4085" s="7"/>
      <c r="G4085" s="219"/>
      <c r="H4085" s="7"/>
      <c r="I4085" s="7"/>
      <c r="J4085" s="9"/>
      <c r="K4085" s="843"/>
    </row>
    <row r="4086" spans="1:11" x14ac:dyDescent="0.2">
      <c r="A4086" s="163">
        <v>4071</v>
      </c>
      <c r="B4086" s="7"/>
      <c r="C4086" s="7"/>
      <c r="D4086" s="120"/>
      <c r="E4086" s="7"/>
      <c r="F4086" s="7"/>
      <c r="G4086" s="219"/>
      <c r="H4086" s="7"/>
      <c r="I4086" s="7"/>
      <c r="J4086" s="9"/>
      <c r="K4086" s="843"/>
    </row>
    <row r="4087" spans="1:11" x14ac:dyDescent="0.2">
      <c r="A4087" s="163">
        <v>4072</v>
      </c>
      <c r="B4087" s="7"/>
      <c r="C4087" s="7"/>
      <c r="D4087" s="120"/>
      <c r="E4087" s="7"/>
      <c r="F4087" s="7"/>
      <c r="G4087" s="219"/>
      <c r="H4087" s="7"/>
      <c r="I4087" s="7"/>
      <c r="J4087" s="9"/>
      <c r="K4087" s="843"/>
    </row>
    <row r="4088" spans="1:11" x14ac:dyDescent="0.2">
      <c r="A4088" s="163">
        <v>4073</v>
      </c>
      <c r="B4088" s="7"/>
      <c r="C4088" s="7"/>
      <c r="D4088" s="120"/>
      <c r="E4088" s="7"/>
      <c r="F4088" s="7"/>
      <c r="G4088" s="219"/>
      <c r="H4088" s="7"/>
      <c r="I4088" s="7"/>
      <c r="J4088" s="9"/>
      <c r="K4088" s="843"/>
    </row>
    <row r="4089" spans="1:11" x14ac:dyDescent="0.2">
      <c r="A4089" s="163">
        <v>4074</v>
      </c>
      <c r="B4089" s="7"/>
      <c r="C4089" s="7"/>
      <c r="D4089" s="120"/>
      <c r="E4089" s="7"/>
      <c r="F4089" s="7"/>
      <c r="G4089" s="219"/>
      <c r="H4089" s="7"/>
      <c r="I4089" s="7"/>
      <c r="J4089" s="9"/>
      <c r="K4089" s="843"/>
    </row>
    <row r="4090" spans="1:11" x14ac:dyDescent="0.2">
      <c r="A4090" s="163">
        <v>4075</v>
      </c>
      <c r="B4090" s="7"/>
      <c r="C4090" s="7"/>
      <c r="D4090" s="120"/>
      <c r="E4090" s="7"/>
      <c r="F4090" s="7"/>
      <c r="G4090" s="219"/>
      <c r="H4090" s="7"/>
      <c r="I4090" s="7"/>
      <c r="J4090" s="9"/>
      <c r="K4090" s="843"/>
    </row>
    <row r="4091" spans="1:11" x14ac:dyDescent="0.2">
      <c r="A4091" s="163">
        <v>4076</v>
      </c>
      <c r="B4091" s="7"/>
      <c r="C4091" s="7"/>
      <c r="D4091" s="120"/>
      <c r="E4091" s="7"/>
      <c r="F4091" s="7"/>
      <c r="G4091" s="219"/>
      <c r="H4091" s="7"/>
      <c r="I4091" s="7"/>
      <c r="J4091" s="9"/>
      <c r="K4091" s="843"/>
    </row>
    <row r="4092" spans="1:11" x14ac:dyDescent="0.2">
      <c r="A4092" s="163">
        <v>4077</v>
      </c>
      <c r="B4092" s="7"/>
      <c r="C4092" s="7"/>
      <c r="D4092" s="120"/>
      <c r="E4092" s="7"/>
      <c r="F4092" s="7"/>
      <c r="G4092" s="219"/>
      <c r="H4092" s="7"/>
      <c r="I4092" s="7"/>
      <c r="J4092" s="9"/>
      <c r="K4092" s="843"/>
    </row>
    <row r="4093" spans="1:11" x14ac:dyDescent="0.2">
      <c r="A4093" s="163">
        <v>4078</v>
      </c>
      <c r="B4093" s="7"/>
      <c r="C4093" s="7"/>
      <c r="D4093" s="120"/>
      <c r="E4093" s="7"/>
      <c r="F4093" s="7"/>
      <c r="G4093" s="219"/>
      <c r="H4093" s="7"/>
      <c r="I4093" s="7"/>
      <c r="J4093" s="9"/>
      <c r="K4093" s="843"/>
    </row>
    <row r="4094" spans="1:11" x14ac:dyDescent="0.2">
      <c r="A4094" s="163">
        <v>4079</v>
      </c>
      <c r="B4094" s="7"/>
      <c r="C4094" s="7"/>
      <c r="D4094" s="120"/>
      <c r="E4094" s="7"/>
      <c r="F4094" s="7"/>
      <c r="G4094" s="219"/>
      <c r="H4094" s="7"/>
      <c r="I4094" s="7"/>
      <c r="J4094" s="9"/>
      <c r="K4094" s="843"/>
    </row>
    <row r="4095" spans="1:11" x14ac:dyDescent="0.2">
      <c r="A4095" s="163">
        <v>4080</v>
      </c>
      <c r="B4095" s="7"/>
      <c r="C4095" s="7"/>
      <c r="D4095" s="120"/>
      <c r="E4095" s="7"/>
      <c r="F4095" s="7"/>
      <c r="G4095" s="219"/>
      <c r="H4095" s="7"/>
      <c r="I4095" s="7"/>
      <c r="J4095" s="9"/>
      <c r="K4095" s="843"/>
    </row>
    <row r="4096" spans="1:11" x14ac:dyDescent="0.2">
      <c r="A4096" s="163">
        <v>4081</v>
      </c>
      <c r="B4096" s="7"/>
      <c r="C4096" s="7"/>
      <c r="D4096" s="120"/>
      <c r="E4096" s="7"/>
      <c r="F4096" s="7"/>
      <c r="G4096" s="219"/>
      <c r="H4096" s="7"/>
      <c r="I4096" s="7"/>
      <c r="J4096" s="9"/>
      <c r="K4096" s="843"/>
    </row>
    <row r="4097" spans="1:11" x14ac:dyDescent="0.2">
      <c r="A4097" s="163">
        <v>4082</v>
      </c>
      <c r="B4097" s="7"/>
      <c r="C4097" s="7"/>
      <c r="D4097" s="120"/>
      <c r="E4097" s="7"/>
      <c r="F4097" s="7"/>
      <c r="G4097" s="219"/>
      <c r="H4097" s="7"/>
      <c r="I4097" s="7"/>
      <c r="J4097" s="9"/>
      <c r="K4097" s="843"/>
    </row>
    <row r="4098" spans="1:11" x14ac:dyDescent="0.2">
      <c r="A4098" s="163">
        <v>4083</v>
      </c>
      <c r="B4098" s="7"/>
      <c r="C4098" s="7"/>
      <c r="D4098" s="120"/>
      <c r="E4098" s="7"/>
      <c r="F4098" s="7"/>
      <c r="G4098" s="219"/>
      <c r="H4098" s="7"/>
      <c r="I4098" s="7"/>
      <c r="J4098" s="9"/>
      <c r="K4098" s="843"/>
    </row>
    <row r="4099" spans="1:11" x14ac:dyDescent="0.2">
      <c r="A4099" s="163">
        <v>4084</v>
      </c>
      <c r="B4099" s="7"/>
      <c r="C4099" s="7"/>
      <c r="D4099" s="120"/>
      <c r="E4099" s="7"/>
      <c r="F4099" s="7"/>
      <c r="G4099" s="219"/>
      <c r="H4099" s="7"/>
      <c r="I4099" s="7"/>
      <c r="J4099" s="9"/>
      <c r="K4099" s="843"/>
    </row>
    <row r="4100" spans="1:11" x14ac:dyDescent="0.2">
      <c r="A4100" s="163">
        <v>4085</v>
      </c>
      <c r="B4100" s="7"/>
      <c r="C4100" s="7"/>
      <c r="D4100" s="120"/>
      <c r="E4100" s="7"/>
      <c r="F4100" s="7"/>
      <c r="G4100" s="219"/>
      <c r="H4100" s="7"/>
      <c r="I4100" s="7"/>
      <c r="J4100" s="9"/>
      <c r="K4100" s="843"/>
    </row>
    <row r="4101" spans="1:11" x14ac:dyDescent="0.2">
      <c r="A4101" s="163">
        <v>4086</v>
      </c>
      <c r="B4101" s="7"/>
      <c r="C4101" s="7"/>
      <c r="D4101" s="120"/>
      <c r="E4101" s="7"/>
      <c r="F4101" s="7"/>
      <c r="G4101" s="219"/>
      <c r="H4101" s="7"/>
      <c r="I4101" s="7"/>
      <c r="J4101" s="9"/>
      <c r="K4101" s="843"/>
    </row>
    <row r="4102" spans="1:11" x14ac:dyDescent="0.2">
      <c r="A4102" s="163">
        <v>4087</v>
      </c>
      <c r="B4102" s="7"/>
      <c r="C4102" s="7"/>
      <c r="D4102" s="120"/>
      <c r="E4102" s="7"/>
      <c r="F4102" s="7"/>
      <c r="G4102" s="219"/>
      <c r="H4102" s="7"/>
      <c r="I4102" s="7"/>
      <c r="J4102" s="9"/>
      <c r="K4102" s="843"/>
    </row>
    <row r="4103" spans="1:11" x14ac:dyDescent="0.2">
      <c r="A4103" s="163">
        <v>4088</v>
      </c>
      <c r="B4103" s="7"/>
      <c r="C4103" s="7"/>
      <c r="D4103" s="120"/>
      <c r="E4103" s="7"/>
      <c r="F4103" s="7"/>
      <c r="G4103" s="219"/>
      <c r="H4103" s="7"/>
      <c r="I4103" s="7"/>
      <c r="J4103" s="9"/>
      <c r="K4103" s="843"/>
    </row>
    <row r="4104" spans="1:11" x14ac:dyDescent="0.2">
      <c r="A4104" s="163">
        <v>4089</v>
      </c>
      <c r="B4104" s="7"/>
      <c r="C4104" s="7"/>
      <c r="D4104" s="120"/>
      <c r="E4104" s="7"/>
      <c r="F4104" s="7"/>
      <c r="G4104" s="219"/>
      <c r="H4104" s="7"/>
      <c r="I4104" s="7"/>
      <c r="J4104" s="9"/>
      <c r="K4104" s="843"/>
    </row>
    <row r="4105" spans="1:11" x14ac:dyDescent="0.2">
      <c r="A4105" s="163">
        <v>4090</v>
      </c>
      <c r="B4105" s="7"/>
      <c r="C4105" s="7"/>
      <c r="D4105" s="120"/>
      <c r="E4105" s="7"/>
      <c r="F4105" s="7"/>
      <c r="G4105" s="219"/>
      <c r="H4105" s="7"/>
      <c r="I4105" s="7"/>
      <c r="J4105" s="9"/>
      <c r="K4105" s="843"/>
    </row>
    <row r="4106" spans="1:11" x14ac:dyDescent="0.2">
      <c r="A4106" s="163">
        <v>4091</v>
      </c>
      <c r="B4106" s="7"/>
      <c r="C4106" s="7"/>
      <c r="D4106" s="120"/>
      <c r="E4106" s="7"/>
      <c r="F4106" s="7"/>
      <c r="G4106" s="219"/>
      <c r="H4106" s="7"/>
      <c r="I4106" s="7"/>
      <c r="J4106" s="9"/>
      <c r="K4106" s="843"/>
    </row>
    <row r="4107" spans="1:11" x14ac:dyDescent="0.2">
      <c r="A4107" s="163">
        <v>4092</v>
      </c>
      <c r="B4107" s="7"/>
      <c r="C4107" s="7"/>
      <c r="D4107" s="120"/>
      <c r="E4107" s="7"/>
      <c r="F4107" s="7"/>
      <c r="G4107" s="219"/>
      <c r="H4107" s="7"/>
      <c r="I4107" s="7"/>
      <c r="J4107" s="9"/>
      <c r="K4107" s="843"/>
    </row>
    <row r="4108" spans="1:11" x14ac:dyDescent="0.2">
      <c r="A4108" s="163">
        <v>4093</v>
      </c>
      <c r="B4108" s="7"/>
      <c r="C4108" s="7"/>
      <c r="D4108" s="120"/>
      <c r="E4108" s="7"/>
      <c r="F4108" s="7"/>
      <c r="G4108" s="219"/>
      <c r="H4108" s="7"/>
      <c r="I4108" s="7"/>
      <c r="J4108" s="9"/>
      <c r="K4108" s="843"/>
    </row>
    <row r="4109" spans="1:11" x14ac:dyDescent="0.2">
      <c r="A4109" s="163">
        <v>4094</v>
      </c>
      <c r="B4109" s="7"/>
      <c r="C4109" s="7"/>
      <c r="D4109" s="120"/>
      <c r="E4109" s="7"/>
      <c r="F4109" s="7"/>
      <c r="G4109" s="219"/>
      <c r="H4109" s="7"/>
      <c r="I4109" s="7"/>
      <c r="J4109" s="9"/>
      <c r="K4109" s="843"/>
    </row>
    <row r="4110" spans="1:11" x14ac:dyDescent="0.2">
      <c r="A4110" s="163">
        <v>4095</v>
      </c>
      <c r="B4110" s="7"/>
      <c r="C4110" s="7"/>
      <c r="D4110" s="120"/>
      <c r="E4110" s="7"/>
      <c r="F4110" s="7"/>
      <c r="G4110" s="219"/>
      <c r="H4110" s="7"/>
      <c r="I4110" s="7"/>
      <c r="J4110" s="9"/>
      <c r="K4110" s="843"/>
    </row>
    <row r="4111" spans="1:11" x14ac:dyDescent="0.2">
      <c r="A4111" s="163">
        <v>4096</v>
      </c>
      <c r="B4111" s="7"/>
      <c r="C4111" s="7"/>
      <c r="D4111" s="120"/>
      <c r="E4111" s="7"/>
      <c r="F4111" s="7"/>
      <c r="G4111" s="219"/>
      <c r="H4111" s="7"/>
      <c r="I4111" s="7"/>
      <c r="J4111" s="9"/>
      <c r="K4111" s="843"/>
    </row>
    <row r="4112" spans="1:11" x14ac:dyDescent="0.2">
      <c r="A4112" s="163">
        <v>4097</v>
      </c>
      <c r="B4112" s="7"/>
      <c r="C4112" s="7"/>
      <c r="D4112" s="120"/>
      <c r="E4112" s="7"/>
      <c r="F4112" s="7"/>
      <c r="G4112" s="219"/>
      <c r="H4112" s="7"/>
      <c r="I4112" s="7"/>
      <c r="J4112" s="9"/>
      <c r="K4112" s="843"/>
    </row>
    <row r="4113" spans="1:11" x14ac:dyDescent="0.2">
      <c r="A4113" s="163">
        <v>4098</v>
      </c>
      <c r="B4113" s="7"/>
      <c r="C4113" s="7"/>
      <c r="D4113" s="120"/>
      <c r="E4113" s="7"/>
      <c r="F4113" s="7"/>
      <c r="G4113" s="219"/>
      <c r="H4113" s="7"/>
      <c r="I4113" s="7"/>
      <c r="J4113" s="9"/>
      <c r="K4113" s="843"/>
    </row>
    <row r="4114" spans="1:11" x14ac:dyDescent="0.2">
      <c r="A4114" s="163">
        <v>4099</v>
      </c>
      <c r="B4114" s="7"/>
      <c r="C4114" s="7"/>
      <c r="D4114" s="120"/>
      <c r="E4114" s="7"/>
      <c r="F4114" s="7"/>
      <c r="G4114" s="219"/>
      <c r="H4114" s="7"/>
      <c r="I4114" s="7"/>
      <c r="J4114" s="9"/>
      <c r="K4114" s="843"/>
    </row>
    <row r="4115" spans="1:11" x14ac:dyDescent="0.2">
      <c r="A4115" s="163">
        <v>4100</v>
      </c>
      <c r="B4115" s="7"/>
      <c r="C4115" s="7"/>
      <c r="D4115" s="120"/>
      <c r="E4115" s="7"/>
      <c r="F4115" s="7"/>
      <c r="G4115" s="219"/>
      <c r="H4115" s="7"/>
      <c r="I4115" s="7"/>
      <c r="J4115" s="9"/>
      <c r="K4115" s="843"/>
    </row>
    <row r="4116" spans="1:11" x14ac:dyDescent="0.2">
      <c r="A4116" s="163">
        <v>4101</v>
      </c>
      <c r="B4116" s="7"/>
      <c r="C4116" s="7"/>
      <c r="D4116" s="120"/>
      <c r="E4116" s="7"/>
      <c r="F4116" s="7"/>
      <c r="G4116" s="219"/>
      <c r="H4116" s="7"/>
      <c r="I4116" s="7"/>
      <c r="J4116" s="9"/>
      <c r="K4116" s="843"/>
    </row>
    <row r="4117" spans="1:11" x14ac:dyDescent="0.2">
      <c r="A4117" s="163">
        <v>4102</v>
      </c>
      <c r="B4117" s="7"/>
      <c r="C4117" s="7"/>
      <c r="D4117" s="120"/>
      <c r="E4117" s="7"/>
      <c r="F4117" s="7"/>
      <c r="G4117" s="219"/>
      <c r="H4117" s="7"/>
      <c r="I4117" s="7"/>
      <c r="J4117" s="9"/>
      <c r="K4117" s="843"/>
    </row>
    <row r="4118" spans="1:11" x14ac:dyDescent="0.2">
      <c r="A4118" s="163">
        <v>4103</v>
      </c>
      <c r="B4118" s="7"/>
      <c r="C4118" s="7"/>
      <c r="D4118" s="120"/>
      <c r="E4118" s="7"/>
      <c r="F4118" s="7"/>
      <c r="G4118" s="219"/>
      <c r="H4118" s="7"/>
      <c r="I4118" s="7"/>
      <c r="J4118" s="9"/>
      <c r="K4118" s="843"/>
    </row>
    <row r="4119" spans="1:11" x14ac:dyDescent="0.2">
      <c r="A4119" s="163">
        <v>4104</v>
      </c>
      <c r="B4119" s="7"/>
      <c r="C4119" s="7"/>
      <c r="D4119" s="120"/>
      <c r="E4119" s="7"/>
      <c r="F4119" s="7"/>
      <c r="G4119" s="219"/>
      <c r="H4119" s="7"/>
      <c r="I4119" s="7"/>
      <c r="J4119" s="9"/>
      <c r="K4119" s="843"/>
    </row>
    <row r="4120" spans="1:11" x14ac:dyDescent="0.2">
      <c r="A4120" s="163">
        <v>4105</v>
      </c>
      <c r="B4120" s="7"/>
      <c r="C4120" s="7"/>
      <c r="D4120" s="120"/>
      <c r="E4120" s="7"/>
      <c r="F4120" s="7"/>
      <c r="G4120" s="219"/>
      <c r="H4120" s="7"/>
      <c r="I4120" s="7"/>
      <c r="J4120" s="9"/>
      <c r="K4120" s="843"/>
    </row>
    <row r="4121" spans="1:11" x14ac:dyDescent="0.2">
      <c r="A4121" s="163">
        <v>4106</v>
      </c>
      <c r="B4121" s="7"/>
      <c r="C4121" s="7"/>
      <c r="D4121" s="120"/>
      <c r="E4121" s="7"/>
      <c r="F4121" s="7"/>
      <c r="G4121" s="219"/>
      <c r="H4121" s="7"/>
      <c r="I4121" s="7"/>
      <c r="J4121" s="9"/>
      <c r="K4121" s="843"/>
    </row>
    <row r="4122" spans="1:11" x14ac:dyDescent="0.2">
      <c r="A4122" s="163">
        <v>4107</v>
      </c>
      <c r="B4122" s="7"/>
      <c r="C4122" s="7"/>
      <c r="D4122" s="120"/>
      <c r="E4122" s="7"/>
      <c r="F4122" s="7"/>
      <c r="G4122" s="219"/>
      <c r="H4122" s="7"/>
      <c r="I4122" s="7"/>
      <c r="J4122" s="9"/>
      <c r="K4122" s="843"/>
    </row>
    <row r="4123" spans="1:11" x14ac:dyDescent="0.2">
      <c r="A4123" s="163">
        <v>4108</v>
      </c>
      <c r="B4123" s="7"/>
      <c r="C4123" s="7"/>
      <c r="D4123" s="120"/>
      <c r="E4123" s="7"/>
      <c r="F4123" s="7"/>
      <c r="G4123" s="219"/>
      <c r="H4123" s="7"/>
      <c r="I4123" s="7"/>
      <c r="J4123" s="9"/>
      <c r="K4123" s="843"/>
    </row>
    <row r="4124" spans="1:11" x14ac:dyDescent="0.2">
      <c r="A4124" s="163">
        <v>4109</v>
      </c>
      <c r="B4124" s="7"/>
      <c r="C4124" s="7"/>
      <c r="D4124" s="120"/>
      <c r="E4124" s="7"/>
      <c r="F4124" s="7"/>
      <c r="G4124" s="219"/>
      <c r="H4124" s="7"/>
      <c r="I4124" s="7"/>
      <c r="J4124" s="9"/>
      <c r="K4124" s="843"/>
    </row>
    <row r="4125" spans="1:11" x14ac:dyDescent="0.2">
      <c r="A4125" s="163">
        <v>4110</v>
      </c>
      <c r="B4125" s="7"/>
      <c r="C4125" s="7"/>
      <c r="D4125" s="120"/>
      <c r="E4125" s="7"/>
      <c r="F4125" s="7"/>
      <c r="G4125" s="219"/>
      <c r="H4125" s="7"/>
      <c r="I4125" s="7"/>
      <c r="J4125" s="9"/>
      <c r="K4125" s="843"/>
    </row>
    <row r="4126" spans="1:11" x14ac:dyDescent="0.2">
      <c r="A4126" s="163">
        <v>4111</v>
      </c>
      <c r="B4126" s="7"/>
      <c r="C4126" s="7"/>
      <c r="D4126" s="120"/>
      <c r="E4126" s="7"/>
      <c r="F4126" s="7"/>
      <c r="G4126" s="219"/>
      <c r="H4126" s="7"/>
      <c r="I4126" s="7"/>
      <c r="J4126" s="9"/>
      <c r="K4126" s="843"/>
    </row>
    <row r="4127" spans="1:11" x14ac:dyDescent="0.2">
      <c r="A4127" s="163">
        <v>4112</v>
      </c>
      <c r="B4127" s="7"/>
      <c r="C4127" s="7"/>
      <c r="D4127" s="120"/>
      <c r="E4127" s="7"/>
      <c r="F4127" s="7"/>
      <c r="G4127" s="219"/>
      <c r="H4127" s="7"/>
      <c r="I4127" s="7"/>
      <c r="J4127" s="9"/>
      <c r="K4127" s="843"/>
    </row>
    <row r="4128" spans="1:11" x14ac:dyDescent="0.2">
      <c r="A4128" s="163">
        <v>4113</v>
      </c>
      <c r="B4128" s="7"/>
      <c r="C4128" s="7"/>
      <c r="D4128" s="120"/>
      <c r="E4128" s="7"/>
      <c r="F4128" s="7"/>
      <c r="G4128" s="219"/>
      <c r="H4128" s="7"/>
      <c r="I4128" s="7"/>
      <c r="J4128" s="9"/>
      <c r="K4128" s="843"/>
    </row>
    <row r="4129" spans="1:11" x14ac:dyDescent="0.2">
      <c r="A4129" s="163">
        <v>4114</v>
      </c>
      <c r="B4129" s="7"/>
      <c r="C4129" s="7"/>
      <c r="D4129" s="120"/>
      <c r="E4129" s="7"/>
      <c r="F4129" s="7"/>
      <c r="G4129" s="219"/>
      <c r="H4129" s="7"/>
      <c r="I4129" s="7"/>
      <c r="J4129" s="9"/>
      <c r="K4129" s="843"/>
    </row>
    <row r="4130" spans="1:11" x14ac:dyDescent="0.2">
      <c r="A4130" s="163">
        <v>4115</v>
      </c>
      <c r="B4130" s="7"/>
      <c r="C4130" s="7"/>
      <c r="D4130" s="120"/>
      <c r="E4130" s="7"/>
      <c r="F4130" s="7"/>
      <c r="G4130" s="219"/>
      <c r="H4130" s="7"/>
      <c r="I4130" s="7"/>
      <c r="J4130" s="9"/>
      <c r="K4130" s="843"/>
    </row>
    <row r="4131" spans="1:11" x14ac:dyDescent="0.2">
      <c r="A4131" s="163">
        <v>4116</v>
      </c>
      <c r="B4131" s="7"/>
      <c r="C4131" s="7"/>
      <c r="D4131" s="120"/>
      <c r="E4131" s="7"/>
      <c r="F4131" s="7"/>
      <c r="G4131" s="219"/>
      <c r="H4131" s="7"/>
      <c r="I4131" s="7"/>
      <c r="J4131" s="9"/>
      <c r="K4131" s="843"/>
    </row>
    <row r="4132" spans="1:11" x14ac:dyDescent="0.2">
      <c r="A4132" s="163">
        <v>4117</v>
      </c>
      <c r="B4132" s="7"/>
      <c r="C4132" s="7"/>
      <c r="D4132" s="120"/>
      <c r="E4132" s="7"/>
      <c r="F4132" s="7"/>
      <c r="G4132" s="219"/>
      <c r="H4132" s="7"/>
      <c r="I4132" s="7"/>
      <c r="J4132" s="9"/>
      <c r="K4132" s="843"/>
    </row>
    <row r="4133" spans="1:11" x14ac:dyDescent="0.2">
      <c r="A4133" s="163">
        <v>4118</v>
      </c>
      <c r="B4133" s="7"/>
      <c r="C4133" s="7"/>
      <c r="D4133" s="120"/>
      <c r="E4133" s="7"/>
      <c r="F4133" s="7"/>
      <c r="G4133" s="219"/>
      <c r="H4133" s="7"/>
      <c r="I4133" s="7"/>
      <c r="J4133" s="9"/>
      <c r="K4133" s="843"/>
    </row>
    <row r="4134" spans="1:11" x14ac:dyDescent="0.2">
      <c r="A4134" s="163">
        <v>4119</v>
      </c>
      <c r="B4134" s="7"/>
      <c r="C4134" s="7"/>
      <c r="D4134" s="120"/>
      <c r="E4134" s="7"/>
      <c r="F4134" s="7"/>
      <c r="G4134" s="219"/>
      <c r="H4134" s="7"/>
      <c r="I4134" s="7"/>
      <c r="J4134" s="9"/>
      <c r="K4134" s="843"/>
    </row>
    <row r="4135" spans="1:11" x14ac:dyDescent="0.2">
      <c r="A4135" s="163">
        <v>4120</v>
      </c>
      <c r="B4135" s="7"/>
      <c r="C4135" s="7"/>
      <c r="D4135" s="120"/>
      <c r="E4135" s="7"/>
      <c r="F4135" s="7"/>
      <c r="G4135" s="219"/>
      <c r="H4135" s="7"/>
      <c r="I4135" s="7"/>
      <c r="J4135" s="9"/>
      <c r="K4135" s="843"/>
    </row>
    <row r="4136" spans="1:11" x14ac:dyDescent="0.2">
      <c r="A4136" s="163">
        <v>4121</v>
      </c>
      <c r="B4136" s="7"/>
      <c r="C4136" s="7"/>
      <c r="D4136" s="120"/>
      <c r="E4136" s="7"/>
      <c r="F4136" s="7"/>
      <c r="G4136" s="219"/>
      <c r="H4136" s="7"/>
      <c r="I4136" s="7"/>
      <c r="J4136" s="9"/>
      <c r="K4136" s="843"/>
    </row>
    <row r="4137" spans="1:11" x14ac:dyDescent="0.2">
      <c r="A4137" s="163">
        <v>4122</v>
      </c>
      <c r="B4137" s="7"/>
      <c r="C4137" s="7"/>
      <c r="D4137" s="120"/>
      <c r="E4137" s="7"/>
      <c r="F4137" s="7"/>
      <c r="G4137" s="219"/>
      <c r="H4137" s="7"/>
      <c r="I4137" s="7"/>
      <c r="J4137" s="9"/>
      <c r="K4137" s="843"/>
    </row>
    <row r="4138" spans="1:11" x14ac:dyDescent="0.2">
      <c r="A4138" s="163">
        <v>4123</v>
      </c>
      <c r="B4138" s="7"/>
      <c r="C4138" s="7"/>
      <c r="D4138" s="120"/>
      <c r="E4138" s="7"/>
      <c r="F4138" s="7"/>
      <c r="G4138" s="219"/>
      <c r="H4138" s="7"/>
      <c r="I4138" s="7"/>
      <c r="J4138" s="9"/>
      <c r="K4138" s="843"/>
    </row>
    <row r="4139" spans="1:11" x14ac:dyDescent="0.2">
      <c r="A4139" s="163">
        <v>4124</v>
      </c>
      <c r="B4139" s="7"/>
      <c r="C4139" s="7"/>
      <c r="D4139" s="120"/>
      <c r="E4139" s="7"/>
      <c r="F4139" s="7"/>
      <c r="G4139" s="219"/>
      <c r="H4139" s="7"/>
      <c r="I4139" s="7"/>
      <c r="J4139" s="9"/>
      <c r="K4139" s="843"/>
    </row>
    <row r="4140" spans="1:11" x14ac:dyDescent="0.2">
      <c r="A4140" s="163">
        <v>4125</v>
      </c>
      <c r="B4140" s="7"/>
      <c r="C4140" s="7"/>
      <c r="D4140" s="120"/>
      <c r="E4140" s="7"/>
      <c r="F4140" s="7"/>
      <c r="G4140" s="219"/>
      <c r="H4140" s="7"/>
      <c r="I4140" s="7"/>
      <c r="J4140" s="9"/>
      <c r="K4140" s="843"/>
    </row>
    <row r="4141" spans="1:11" x14ac:dyDescent="0.2">
      <c r="A4141" s="163">
        <v>4126</v>
      </c>
      <c r="B4141" s="7"/>
      <c r="C4141" s="7"/>
      <c r="D4141" s="120"/>
      <c r="E4141" s="7"/>
      <c r="F4141" s="7"/>
      <c r="G4141" s="219"/>
      <c r="H4141" s="7"/>
      <c r="I4141" s="7"/>
      <c r="J4141" s="9"/>
      <c r="K4141" s="843"/>
    </row>
    <row r="4142" spans="1:11" x14ac:dyDescent="0.2">
      <c r="A4142" s="163">
        <v>4127</v>
      </c>
      <c r="B4142" s="7"/>
      <c r="C4142" s="7"/>
      <c r="D4142" s="120"/>
      <c r="E4142" s="7"/>
      <c r="F4142" s="7"/>
      <c r="G4142" s="219"/>
      <c r="H4142" s="7"/>
      <c r="I4142" s="7"/>
      <c r="J4142" s="9"/>
      <c r="K4142" s="843"/>
    </row>
    <row r="4143" spans="1:11" x14ac:dyDescent="0.2">
      <c r="A4143" s="163">
        <v>4128</v>
      </c>
      <c r="B4143" s="7"/>
      <c r="C4143" s="7"/>
      <c r="D4143" s="120"/>
      <c r="E4143" s="7"/>
      <c r="F4143" s="7"/>
      <c r="G4143" s="219"/>
      <c r="H4143" s="7"/>
      <c r="I4143" s="7"/>
      <c r="J4143" s="9"/>
      <c r="K4143" s="843"/>
    </row>
    <row r="4144" spans="1:11" x14ac:dyDescent="0.2">
      <c r="A4144" s="163">
        <v>4129</v>
      </c>
      <c r="B4144" s="7"/>
      <c r="C4144" s="7"/>
      <c r="D4144" s="120"/>
      <c r="E4144" s="7"/>
      <c r="F4144" s="7"/>
      <c r="G4144" s="219"/>
      <c r="H4144" s="7"/>
      <c r="I4144" s="7"/>
      <c r="J4144" s="9"/>
      <c r="K4144" s="843"/>
    </row>
    <row r="4145" spans="1:11" x14ac:dyDescent="0.2">
      <c r="A4145" s="163">
        <v>4130</v>
      </c>
      <c r="B4145" s="7"/>
      <c r="C4145" s="7"/>
      <c r="D4145" s="120"/>
      <c r="E4145" s="7"/>
      <c r="F4145" s="7"/>
      <c r="G4145" s="219"/>
      <c r="H4145" s="7"/>
      <c r="I4145" s="7"/>
      <c r="J4145" s="9"/>
      <c r="K4145" s="843"/>
    </row>
    <row r="4146" spans="1:11" x14ac:dyDescent="0.2">
      <c r="A4146" s="163">
        <v>4131</v>
      </c>
      <c r="B4146" s="7"/>
      <c r="C4146" s="7"/>
      <c r="D4146" s="120"/>
      <c r="E4146" s="7"/>
      <c r="F4146" s="7"/>
      <c r="G4146" s="219"/>
      <c r="H4146" s="7"/>
      <c r="I4146" s="7"/>
      <c r="J4146" s="9"/>
      <c r="K4146" s="843"/>
    </row>
    <row r="4147" spans="1:11" x14ac:dyDescent="0.2">
      <c r="A4147" s="163">
        <v>4132</v>
      </c>
      <c r="B4147" s="7"/>
      <c r="C4147" s="7"/>
      <c r="D4147" s="120"/>
      <c r="E4147" s="7"/>
      <c r="F4147" s="7"/>
      <c r="G4147" s="219"/>
      <c r="H4147" s="7"/>
      <c r="I4147" s="7"/>
      <c r="J4147" s="9"/>
      <c r="K4147" s="843"/>
    </row>
    <row r="4148" spans="1:11" x14ac:dyDescent="0.2">
      <c r="A4148" s="163">
        <v>4133</v>
      </c>
      <c r="B4148" s="7"/>
      <c r="C4148" s="7"/>
      <c r="D4148" s="120"/>
      <c r="E4148" s="7"/>
      <c r="F4148" s="7"/>
      <c r="G4148" s="219"/>
      <c r="H4148" s="7"/>
      <c r="I4148" s="7"/>
      <c r="J4148" s="9"/>
      <c r="K4148" s="843"/>
    </row>
    <row r="4149" spans="1:11" x14ac:dyDescent="0.2">
      <c r="A4149" s="163">
        <v>4134</v>
      </c>
      <c r="B4149" s="7"/>
      <c r="C4149" s="7"/>
      <c r="D4149" s="120"/>
      <c r="E4149" s="7"/>
      <c r="F4149" s="7"/>
      <c r="G4149" s="219"/>
      <c r="H4149" s="7"/>
      <c r="I4149" s="7"/>
      <c r="J4149" s="9"/>
      <c r="K4149" s="843"/>
    </row>
    <row r="4150" spans="1:11" x14ac:dyDescent="0.2">
      <c r="A4150" s="163">
        <v>4135</v>
      </c>
      <c r="B4150" s="7"/>
      <c r="C4150" s="7"/>
      <c r="D4150" s="120"/>
      <c r="E4150" s="7"/>
      <c r="F4150" s="7"/>
      <c r="G4150" s="219"/>
      <c r="H4150" s="7"/>
      <c r="I4150" s="7"/>
      <c r="J4150" s="9"/>
      <c r="K4150" s="843"/>
    </row>
    <row r="4151" spans="1:11" x14ac:dyDescent="0.2">
      <c r="A4151" s="163">
        <v>4136</v>
      </c>
      <c r="B4151" s="7"/>
      <c r="C4151" s="7"/>
      <c r="D4151" s="120"/>
      <c r="E4151" s="7"/>
      <c r="F4151" s="7"/>
      <c r="G4151" s="219"/>
      <c r="H4151" s="7"/>
      <c r="I4151" s="7"/>
      <c r="J4151" s="9"/>
      <c r="K4151" s="843"/>
    </row>
    <row r="4152" spans="1:11" x14ac:dyDescent="0.2">
      <c r="A4152" s="163">
        <v>4137</v>
      </c>
      <c r="B4152" s="7"/>
      <c r="C4152" s="7"/>
      <c r="D4152" s="120"/>
      <c r="E4152" s="7"/>
      <c r="F4152" s="7"/>
      <c r="G4152" s="219"/>
      <c r="H4152" s="7"/>
      <c r="I4152" s="7"/>
      <c r="J4152" s="9"/>
      <c r="K4152" s="843"/>
    </row>
    <row r="4153" spans="1:11" x14ac:dyDescent="0.2">
      <c r="A4153" s="163">
        <v>4138</v>
      </c>
      <c r="B4153" s="7"/>
      <c r="C4153" s="7"/>
      <c r="D4153" s="120"/>
      <c r="E4153" s="7"/>
      <c r="F4153" s="7"/>
      <c r="G4153" s="219"/>
      <c r="H4153" s="7"/>
      <c r="I4153" s="7"/>
      <c r="J4153" s="9"/>
      <c r="K4153" s="843"/>
    </row>
    <row r="4154" spans="1:11" x14ac:dyDescent="0.2">
      <c r="A4154" s="163">
        <v>4139</v>
      </c>
      <c r="B4154" s="7"/>
      <c r="C4154" s="7"/>
      <c r="D4154" s="120"/>
      <c r="E4154" s="7"/>
      <c r="F4154" s="7"/>
      <c r="G4154" s="219"/>
      <c r="H4154" s="7"/>
      <c r="I4154" s="7"/>
      <c r="J4154" s="9"/>
      <c r="K4154" s="843"/>
    </row>
    <row r="4155" spans="1:11" x14ac:dyDescent="0.2">
      <c r="A4155" s="163">
        <v>4140</v>
      </c>
      <c r="B4155" s="7"/>
      <c r="C4155" s="7"/>
      <c r="D4155" s="120"/>
      <c r="E4155" s="7"/>
      <c r="F4155" s="7"/>
      <c r="G4155" s="219"/>
      <c r="H4155" s="7"/>
      <c r="I4155" s="7"/>
      <c r="J4155" s="9"/>
      <c r="K4155" s="843"/>
    </row>
    <row r="4156" spans="1:11" x14ac:dyDescent="0.2">
      <c r="A4156" s="163">
        <v>4141</v>
      </c>
      <c r="B4156" s="7"/>
      <c r="C4156" s="7"/>
      <c r="D4156" s="120"/>
      <c r="E4156" s="7"/>
      <c r="F4156" s="7"/>
      <c r="G4156" s="219"/>
      <c r="H4156" s="7"/>
      <c r="I4156" s="7"/>
      <c r="J4156" s="9"/>
      <c r="K4156" s="843"/>
    </row>
    <row r="4157" spans="1:11" x14ac:dyDescent="0.2">
      <c r="A4157" s="163">
        <v>4142</v>
      </c>
      <c r="B4157" s="7"/>
      <c r="C4157" s="7"/>
      <c r="D4157" s="120"/>
      <c r="E4157" s="7"/>
      <c r="F4157" s="7"/>
      <c r="G4157" s="219"/>
      <c r="H4157" s="7"/>
      <c r="I4157" s="7"/>
      <c r="J4157" s="9"/>
      <c r="K4157" s="843"/>
    </row>
    <row r="4158" spans="1:11" x14ac:dyDescent="0.2">
      <c r="A4158" s="163">
        <v>4143</v>
      </c>
      <c r="B4158" s="7"/>
      <c r="C4158" s="7"/>
      <c r="D4158" s="120"/>
      <c r="E4158" s="7"/>
      <c r="F4158" s="7"/>
      <c r="G4158" s="219"/>
      <c r="H4158" s="7"/>
      <c r="I4158" s="7"/>
      <c r="J4158" s="9"/>
      <c r="K4158" s="843"/>
    </row>
    <row r="4159" spans="1:11" x14ac:dyDescent="0.2">
      <c r="A4159" s="163">
        <v>4144</v>
      </c>
      <c r="B4159" s="7"/>
      <c r="C4159" s="7"/>
      <c r="D4159" s="120"/>
      <c r="E4159" s="7"/>
      <c r="F4159" s="7"/>
      <c r="G4159" s="219"/>
      <c r="H4159" s="7"/>
      <c r="I4159" s="7"/>
      <c r="J4159" s="9"/>
      <c r="K4159" s="843"/>
    </row>
    <row r="4160" spans="1:11" x14ac:dyDescent="0.2">
      <c r="A4160" s="163">
        <v>4145</v>
      </c>
      <c r="B4160" s="7"/>
      <c r="C4160" s="7"/>
      <c r="D4160" s="120"/>
      <c r="E4160" s="7"/>
      <c r="F4160" s="7"/>
      <c r="G4160" s="219"/>
      <c r="H4160" s="7"/>
      <c r="I4160" s="7"/>
      <c r="J4160" s="9"/>
      <c r="K4160" s="843"/>
    </row>
    <row r="4161" spans="1:11" x14ac:dyDescent="0.2">
      <c r="A4161" s="163">
        <v>4146</v>
      </c>
      <c r="B4161" s="7"/>
      <c r="C4161" s="7"/>
      <c r="D4161" s="120"/>
      <c r="E4161" s="7"/>
      <c r="F4161" s="7"/>
      <c r="G4161" s="219"/>
      <c r="H4161" s="7"/>
      <c r="I4161" s="7"/>
      <c r="J4161" s="9"/>
      <c r="K4161" s="843"/>
    </row>
    <row r="4162" spans="1:11" x14ac:dyDescent="0.2">
      <c r="A4162" s="163">
        <v>4147</v>
      </c>
      <c r="B4162" s="7"/>
      <c r="C4162" s="7"/>
      <c r="D4162" s="120"/>
      <c r="E4162" s="7"/>
      <c r="F4162" s="7"/>
      <c r="G4162" s="219"/>
      <c r="H4162" s="7"/>
      <c r="I4162" s="7"/>
      <c r="J4162" s="9"/>
      <c r="K4162" s="843"/>
    </row>
    <row r="4163" spans="1:11" x14ac:dyDescent="0.2">
      <c r="A4163" s="163">
        <v>4148</v>
      </c>
      <c r="B4163" s="7"/>
      <c r="C4163" s="7"/>
      <c r="D4163" s="120"/>
      <c r="E4163" s="7"/>
      <c r="F4163" s="7"/>
      <c r="G4163" s="219"/>
      <c r="H4163" s="7"/>
      <c r="I4163" s="7"/>
      <c r="J4163" s="9"/>
      <c r="K4163" s="843"/>
    </row>
    <row r="4164" spans="1:11" x14ac:dyDescent="0.2">
      <c r="A4164" s="163">
        <v>4149</v>
      </c>
      <c r="B4164" s="7"/>
      <c r="C4164" s="7"/>
      <c r="D4164" s="120"/>
      <c r="E4164" s="7"/>
      <c r="F4164" s="7"/>
      <c r="G4164" s="219"/>
      <c r="H4164" s="7"/>
      <c r="I4164" s="7"/>
      <c r="J4164" s="9"/>
      <c r="K4164" s="843"/>
    </row>
    <row r="4165" spans="1:11" x14ac:dyDescent="0.2">
      <c r="A4165" s="163">
        <v>4150</v>
      </c>
      <c r="B4165" s="7"/>
      <c r="C4165" s="7"/>
      <c r="D4165" s="120"/>
      <c r="E4165" s="7"/>
      <c r="F4165" s="7"/>
      <c r="G4165" s="219"/>
      <c r="H4165" s="7"/>
      <c r="I4165" s="7"/>
      <c r="J4165" s="9"/>
      <c r="K4165" s="843"/>
    </row>
    <row r="4166" spans="1:11" x14ac:dyDescent="0.2">
      <c r="A4166" s="163">
        <v>4151</v>
      </c>
      <c r="B4166" s="7"/>
      <c r="C4166" s="7"/>
      <c r="D4166" s="120"/>
      <c r="E4166" s="7"/>
      <c r="F4166" s="7"/>
      <c r="G4166" s="219"/>
      <c r="H4166" s="7"/>
      <c r="I4166" s="7"/>
      <c r="J4166" s="9"/>
      <c r="K4166" s="843"/>
    </row>
    <row r="4167" spans="1:11" x14ac:dyDescent="0.2">
      <c r="A4167" s="163">
        <v>4152</v>
      </c>
      <c r="B4167" s="7"/>
      <c r="C4167" s="7"/>
      <c r="D4167" s="120"/>
      <c r="E4167" s="7"/>
      <c r="F4167" s="7"/>
      <c r="G4167" s="219"/>
      <c r="H4167" s="7"/>
      <c r="I4167" s="7"/>
      <c r="J4167" s="9"/>
      <c r="K4167" s="843"/>
    </row>
    <row r="4168" spans="1:11" x14ac:dyDescent="0.2">
      <c r="A4168" s="163">
        <v>4153</v>
      </c>
      <c r="B4168" s="7"/>
      <c r="C4168" s="7"/>
      <c r="D4168" s="120"/>
      <c r="E4168" s="7"/>
      <c r="F4168" s="7"/>
      <c r="G4168" s="219"/>
      <c r="H4168" s="7"/>
      <c r="I4168" s="7"/>
      <c r="J4168" s="9"/>
      <c r="K4168" s="843"/>
    </row>
    <row r="4169" spans="1:11" x14ac:dyDescent="0.2">
      <c r="A4169" s="163">
        <v>4154</v>
      </c>
      <c r="B4169" s="7"/>
      <c r="C4169" s="7"/>
      <c r="D4169" s="120"/>
      <c r="E4169" s="7"/>
      <c r="F4169" s="7"/>
      <c r="G4169" s="219"/>
      <c r="H4169" s="7"/>
      <c r="I4169" s="7"/>
      <c r="J4169" s="9"/>
      <c r="K4169" s="843"/>
    </row>
    <row r="4170" spans="1:11" x14ac:dyDescent="0.2">
      <c r="A4170" s="163">
        <v>4155</v>
      </c>
      <c r="B4170" s="7"/>
      <c r="C4170" s="7"/>
      <c r="D4170" s="120"/>
      <c r="E4170" s="7"/>
      <c r="F4170" s="7"/>
      <c r="G4170" s="219"/>
      <c r="H4170" s="7"/>
      <c r="I4170" s="7"/>
      <c r="J4170" s="9"/>
      <c r="K4170" s="843"/>
    </row>
    <row r="4171" spans="1:11" x14ac:dyDescent="0.2">
      <c r="A4171" s="163">
        <v>4156</v>
      </c>
      <c r="B4171" s="7"/>
      <c r="C4171" s="7"/>
      <c r="D4171" s="120"/>
      <c r="E4171" s="7"/>
      <c r="F4171" s="7"/>
      <c r="G4171" s="219"/>
      <c r="H4171" s="7"/>
      <c r="I4171" s="7"/>
      <c r="J4171" s="9"/>
      <c r="K4171" s="843"/>
    </row>
    <row r="4172" spans="1:11" x14ac:dyDescent="0.2">
      <c r="A4172" s="163">
        <v>4157</v>
      </c>
      <c r="B4172" s="7"/>
      <c r="C4172" s="7"/>
      <c r="D4172" s="120"/>
      <c r="E4172" s="7"/>
      <c r="F4172" s="7"/>
      <c r="G4172" s="219"/>
      <c r="H4172" s="7"/>
      <c r="I4172" s="7"/>
      <c r="J4172" s="9"/>
      <c r="K4172" s="843"/>
    </row>
    <row r="4173" spans="1:11" x14ac:dyDescent="0.2">
      <c r="A4173" s="163">
        <v>4158</v>
      </c>
      <c r="B4173" s="7"/>
      <c r="C4173" s="7"/>
      <c r="D4173" s="120"/>
      <c r="E4173" s="7"/>
      <c r="F4173" s="7"/>
      <c r="G4173" s="219"/>
      <c r="H4173" s="7"/>
      <c r="I4173" s="7"/>
      <c r="J4173" s="9"/>
      <c r="K4173" s="843"/>
    </row>
    <row r="4174" spans="1:11" x14ac:dyDescent="0.2">
      <c r="A4174" s="163">
        <v>4159</v>
      </c>
      <c r="B4174" s="7"/>
      <c r="C4174" s="7"/>
      <c r="D4174" s="120"/>
      <c r="E4174" s="7"/>
      <c r="F4174" s="7"/>
      <c r="G4174" s="219"/>
      <c r="H4174" s="7"/>
      <c r="I4174" s="7"/>
      <c r="J4174" s="9"/>
      <c r="K4174" s="843"/>
    </row>
    <row r="4175" spans="1:11" x14ac:dyDescent="0.2">
      <c r="A4175" s="163">
        <v>4160</v>
      </c>
      <c r="B4175" s="7"/>
      <c r="C4175" s="7"/>
      <c r="D4175" s="120"/>
      <c r="E4175" s="7"/>
      <c r="F4175" s="7"/>
      <c r="G4175" s="219"/>
      <c r="H4175" s="7"/>
      <c r="I4175" s="7"/>
      <c r="J4175" s="9"/>
      <c r="K4175" s="843"/>
    </row>
    <row r="4176" spans="1:11" x14ac:dyDescent="0.2">
      <c r="A4176" s="163">
        <v>4161</v>
      </c>
      <c r="B4176" s="7"/>
      <c r="C4176" s="7"/>
      <c r="D4176" s="120"/>
      <c r="E4176" s="7"/>
      <c r="F4176" s="7"/>
      <c r="G4176" s="219"/>
      <c r="H4176" s="7"/>
      <c r="I4176" s="7"/>
      <c r="J4176" s="9"/>
      <c r="K4176" s="843"/>
    </row>
    <row r="4177" spans="1:11" x14ac:dyDescent="0.2">
      <c r="A4177" s="163">
        <v>4162</v>
      </c>
      <c r="B4177" s="7"/>
      <c r="C4177" s="7"/>
      <c r="D4177" s="120"/>
      <c r="E4177" s="7"/>
      <c r="F4177" s="7"/>
      <c r="G4177" s="219"/>
      <c r="H4177" s="7"/>
      <c r="I4177" s="7"/>
      <c r="J4177" s="9"/>
      <c r="K4177" s="843"/>
    </row>
    <row r="4178" spans="1:11" x14ac:dyDescent="0.2">
      <c r="A4178" s="163">
        <v>4163</v>
      </c>
      <c r="B4178" s="7"/>
      <c r="C4178" s="7"/>
      <c r="D4178" s="120"/>
      <c r="E4178" s="7"/>
      <c r="F4178" s="7"/>
      <c r="G4178" s="219"/>
      <c r="H4178" s="7"/>
      <c r="I4178" s="7"/>
      <c r="J4178" s="9"/>
      <c r="K4178" s="843"/>
    </row>
    <row r="4179" spans="1:11" x14ac:dyDescent="0.2">
      <c r="A4179" s="163">
        <v>4164</v>
      </c>
      <c r="B4179" s="7"/>
      <c r="C4179" s="7"/>
      <c r="D4179" s="120"/>
      <c r="E4179" s="7"/>
      <c r="F4179" s="7"/>
      <c r="G4179" s="219"/>
      <c r="H4179" s="7"/>
      <c r="I4179" s="7"/>
      <c r="J4179" s="9"/>
      <c r="K4179" s="843"/>
    </row>
    <row r="4180" spans="1:11" x14ac:dyDescent="0.2">
      <c r="A4180" s="163">
        <v>4165</v>
      </c>
      <c r="B4180" s="7"/>
      <c r="C4180" s="7"/>
      <c r="D4180" s="120"/>
      <c r="E4180" s="7"/>
      <c r="F4180" s="7"/>
      <c r="G4180" s="219"/>
      <c r="H4180" s="7"/>
      <c r="I4180" s="7"/>
      <c r="J4180" s="9"/>
      <c r="K4180" s="843"/>
    </row>
    <row r="4181" spans="1:11" x14ac:dyDescent="0.2">
      <c r="A4181" s="163">
        <v>4166</v>
      </c>
      <c r="B4181" s="7"/>
      <c r="C4181" s="7"/>
      <c r="D4181" s="120"/>
      <c r="E4181" s="7"/>
      <c r="F4181" s="7"/>
      <c r="G4181" s="219"/>
      <c r="H4181" s="7"/>
      <c r="I4181" s="7"/>
      <c r="J4181" s="9"/>
      <c r="K4181" s="843"/>
    </row>
    <row r="4182" spans="1:11" x14ac:dyDescent="0.2">
      <c r="A4182" s="163">
        <v>4167</v>
      </c>
      <c r="B4182" s="7"/>
      <c r="C4182" s="7"/>
      <c r="D4182" s="120"/>
      <c r="E4182" s="7"/>
      <c r="F4182" s="7"/>
      <c r="G4182" s="219"/>
      <c r="H4182" s="7"/>
      <c r="I4182" s="7"/>
      <c r="J4182" s="9"/>
      <c r="K4182" s="843"/>
    </row>
    <row r="4183" spans="1:11" x14ac:dyDescent="0.2">
      <c r="A4183" s="163">
        <v>4168</v>
      </c>
      <c r="B4183" s="7"/>
      <c r="C4183" s="7"/>
      <c r="D4183" s="120"/>
      <c r="E4183" s="7"/>
      <c r="F4183" s="7"/>
      <c r="G4183" s="219"/>
      <c r="H4183" s="7"/>
      <c r="I4183" s="7"/>
      <c r="J4183" s="9"/>
      <c r="K4183" s="843"/>
    </row>
    <row r="4184" spans="1:11" x14ac:dyDescent="0.2">
      <c r="A4184" s="163">
        <v>4169</v>
      </c>
      <c r="B4184" s="7"/>
      <c r="C4184" s="7"/>
      <c r="D4184" s="120"/>
      <c r="E4184" s="7"/>
      <c r="F4184" s="7"/>
      <c r="G4184" s="219"/>
      <c r="H4184" s="7"/>
      <c r="I4184" s="7"/>
      <c r="J4184" s="9"/>
      <c r="K4184" s="843"/>
    </row>
    <row r="4185" spans="1:11" x14ac:dyDescent="0.2">
      <c r="A4185" s="163">
        <v>4170</v>
      </c>
      <c r="B4185" s="7"/>
      <c r="C4185" s="7"/>
      <c r="D4185" s="120"/>
      <c r="E4185" s="7"/>
      <c r="F4185" s="7"/>
      <c r="G4185" s="219"/>
      <c r="H4185" s="7"/>
      <c r="I4185" s="7"/>
      <c r="J4185" s="9"/>
      <c r="K4185" s="843"/>
    </row>
    <row r="4186" spans="1:11" x14ac:dyDescent="0.2">
      <c r="A4186" s="163">
        <v>4171</v>
      </c>
      <c r="B4186" s="7"/>
      <c r="C4186" s="7"/>
      <c r="D4186" s="120"/>
      <c r="E4186" s="7"/>
      <c r="F4186" s="7"/>
      <c r="G4186" s="219"/>
      <c r="H4186" s="7"/>
      <c r="I4186" s="7"/>
      <c r="J4186" s="9"/>
      <c r="K4186" s="843"/>
    </row>
    <row r="4187" spans="1:11" x14ac:dyDescent="0.2">
      <c r="A4187" s="163">
        <v>4172</v>
      </c>
      <c r="B4187" s="7"/>
      <c r="C4187" s="7"/>
      <c r="D4187" s="120"/>
      <c r="E4187" s="7"/>
      <c r="F4187" s="7"/>
      <c r="G4187" s="219"/>
      <c r="H4187" s="7"/>
      <c r="I4187" s="7"/>
      <c r="J4187" s="9"/>
      <c r="K4187" s="843"/>
    </row>
    <row r="4188" spans="1:11" x14ac:dyDescent="0.2">
      <c r="A4188" s="163">
        <v>4173</v>
      </c>
      <c r="B4188" s="7"/>
      <c r="C4188" s="7"/>
      <c r="D4188" s="120"/>
      <c r="E4188" s="7"/>
      <c r="F4188" s="7"/>
      <c r="G4188" s="219"/>
      <c r="H4188" s="7"/>
      <c r="I4188" s="7"/>
      <c r="J4188" s="9"/>
      <c r="K4188" s="843"/>
    </row>
    <row r="4189" spans="1:11" x14ac:dyDescent="0.2">
      <c r="A4189" s="163">
        <v>4174</v>
      </c>
      <c r="B4189" s="7"/>
      <c r="C4189" s="7"/>
      <c r="D4189" s="120"/>
      <c r="E4189" s="7"/>
      <c r="F4189" s="7"/>
      <c r="G4189" s="219"/>
      <c r="H4189" s="7"/>
      <c r="I4189" s="7"/>
      <c r="J4189" s="9"/>
      <c r="K4189" s="843"/>
    </row>
    <row r="4190" spans="1:11" x14ac:dyDescent="0.2">
      <c r="A4190" s="163">
        <v>4175</v>
      </c>
      <c r="B4190" s="7"/>
      <c r="C4190" s="7"/>
      <c r="D4190" s="120"/>
      <c r="E4190" s="7"/>
      <c r="F4190" s="7"/>
      <c r="G4190" s="219"/>
      <c r="H4190" s="7"/>
      <c r="I4190" s="7"/>
      <c r="J4190" s="9"/>
      <c r="K4190" s="843"/>
    </row>
    <row r="4191" spans="1:11" x14ac:dyDescent="0.2">
      <c r="A4191" s="163">
        <v>4176</v>
      </c>
      <c r="B4191" s="7"/>
      <c r="C4191" s="7"/>
      <c r="D4191" s="120"/>
      <c r="E4191" s="7"/>
      <c r="F4191" s="7"/>
      <c r="G4191" s="219"/>
      <c r="H4191" s="7"/>
      <c r="I4191" s="7"/>
      <c r="J4191" s="9"/>
      <c r="K4191" s="843"/>
    </row>
    <row r="4192" spans="1:11" x14ac:dyDescent="0.2">
      <c r="A4192" s="163">
        <v>4177</v>
      </c>
      <c r="B4192" s="7"/>
      <c r="C4192" s="7"/>
      <c r="D4192" s="120"/>
      <c r="E4192" s="7"/>
      <c r="F4192" s="7"/>
      <c r="G4192" s="219"/>
      <c r="H4192" s="7"/>
      <c r="I4192" s="7"/>
      <c r="J4192" s="9"/>
      <c r="K4192" s="843"/>
    </row>
    <row r="4193" spans="1:11" x14ac:dyDescent="0.2">
      <c r="A4193" s="163">
        <v>4178</v>
      </c>
      <c r="B4193" s="7"/>
      <c r="C4193" s="7"/>
      <c r="D4193" s="120"/>
      <c r="E4193" s="7"/>
      <c r="F4193" s="7"/>
      <c r="G4193" s="219"/>
      <c r="H4193" s="7"/>
      <c r="I4193" s="7"/>
      <c r="J4193" s="9"/>
      <c r="K4193" s="843"/>
    </row>
    <row r="4194" spans="1:11" x14ac:dyDescent="0.2">
      <c r="A4194" s="163">
        <v>4179</v>
      </c>
      <c r="B4194" s="7"/>
      <c r="C4194" s="7"/>
      <c r="D4194" s="120"/>
      <c r="E4194" s="7"/>
      <c r="F4194" s="7"/>
      <c r="G4194" s="219"/>
      <c r="H4194" s="7"/>
      <c r="I4194" s="7"/>
      <c r="J4194" s="9"/>
      <c r="K4194" s="843"/>
    </row>
    <row r="4195" spans="1:11" x14ac:dyDescent="0.2">
      <c r="A4195" s="163">
        <v>4180</v>
      </c>
      <c r="B4195" s="7"/>
      <c r="C4195" s="7"/>
      <c r="D4195" s="120"/>
      <c r="E4195" s="7"/>
      <c r="F4195" s="7"/>
      <c r="G4195" s="219"/>
      <c r="H4195" s="7"/>
      <c r="I4195" s="7"/>
      <c r="J4195" s="9"/>
      <c r="K4195" s="843"/>
    </row>
    <row r="4196" spans="1:11" x14ac:dyDescent="0.2">
      <c r="A4196" s="163">
        <v>4181</v>
      </c>
      <c r="B4196" s="7"/>
      <c r="C4196" s="7"/>
      <c r="D4196" s="120"/>
      <c r="E4196" s="7"/>
      <c r="F4196" s="7"/>
      <c r="G4196" s="219"/>
      <c r="H4196" s="7"/>
      <c r="I4196" s="7"/>
      <c r="J4196" s="9"/>
      <c r="K4196" s="843"/>
    </row>
    <row r="4197" spans="1:11" x14ac:dyDescent="0.2">
      <c r="A4197" s="163">
        <v>4182</v>
      </c>
      <c r="B4197" s="7"/>
      <c r="C4197" s="7"/>
      <c r="D4197" s="120"/>
      <c r="E4197" s="7"/>
      <c r="F4197" s="7"/>
      <c r="G4197" s="219"/>
      <c r="H4197" s="7"/>
      <c r="I4197" s="7"/>
      <c r="J4197" s="9"/>
      <c r="K4197" s="843"/>
    </row>
    <row r="4198" spans="1:11" x14ac:dyDescent="0.2">
      <c r="A4198" s="163">
        <v>4183</v>
      </c>
      <c r="B4198" s="7"/>
      <c r="C4198" s="7"/>
      <c r="D4198" s="120"/>
      <c r="E4198" s="7"/>
      <c r="F4198" s="7"/>
      <c r="G4198" s="219"/>
      <c r="H4198" s="7"/>
      <c r="I4198" s="7"/>
      <c r="J4198" s="9"/>
      <c r="K4198" s="843"/>
    </row>
    <row r="4199" spans="1:11" x14ac:dyDescent="0.2">
      <c r="A4199" s="163">
        <v>4184</v>
      </c>
      <c r="B4199" s="7"/>
      <c r="C4199" s="7"/>
      <c r="D4199" s="120"/>
      <c r="E4199" s="7"/>
      <c r="F4199" s="7"/>
      <c r="G4199" s="219"/>
      <c r="H4199" s="7"/>
      <c r="I4199" s="7"/>
      <c r="J4199" s="9"/>
      <c r="K4199" s="843"/>
    </row>
    <row r="4200" spans="1:11" x14ac:dyDescent="0.2">
      <c r="A4200" s="163">
        <v>4185</v>
      </c>
      <c r="B4200" s="7"/>
      <c r="C4200" s="7"/>
      <c r="D4200" s="120"/>
      <c r="E4200" s="7"/>
      <c r="F4200" s="7"/>
      <c r="G4200" s="219"/>
      <c r="H4200" s="7"/>
      <c r="I4200" s="7"/>
      <c r="J4200" s="9"/>
      <c r="K4200" s="843"/>
    </row>
    <row r="4201" spans="1:11" x14ac:dyDescent="0.2">
      <c r="A4201" s="163">
        <v>4186</v>
      </c>
      <c r="B4201" s="7"/>
      <c r="C4201" s="7"/>
      <c r="D4201" s="120"/>
      <c r="E4201" s="7"/>
      <c r="F4201" s="7"/>
      <c r="G4201" s="219"/>
      <c r="H4201" s="7"/>
      <c r="I4201" s="7"/>
      <c r="J4201" s="9"/>
      <c r="K4201" s="843"/>
    </row>
    <row r="4202" spans="1:11" x14ac:dyDescent="0.2">
      <c r="A4202" s="163">
        <v>4187</v>
      </c>
      <c r="B4202" s="7"/>
      <c r="C4202" s="7"/>
      <c r="D4202" s="120"/>
      <c r="E4202" s="7"/>
      <c r="F4202" s="7"/>
      <c r="G4202" s="219"/>
      <c r="H4202" s="7"/>
      <c r="I4202" s="7"/>
      <c r="J4202" s="9"/>
      <c r="K4202" s="843"/>
    </row>
    <row r="4203" spans="1:11" x14ac:dyDescent="0.2">
      <c r="A4203" s="163">
        <v>4188</v>
      </c>
      <c r="B4203" s="7"/>
      <c r="C4203" s="7"/>
      <c r="D4203" s="120"/>
      <c r="E4203" s="7"/>
      <c r="F4203" s="7"/>
      <c r="G4203" s="219"/>
      <c r="H4203" s="7"/>
      <c r="I4203" s="7"/>
      <c r="J4203" s="9"/>
      <c r="K4203" s="843"/>
    </row>
    <row r="4204" spans="1:11" x14ac:dyDescent="0.2">
      <c r="A4204" s="163">
        <v>4189</v>
      </c>
      <c r="B4204" s="7"/>
      <c r="C4204" s="7"/>
      <c r="D4204" s="120"/>
      <c r="E4204" s="7"/>
      <c r="F4204" s="7"/>
      <c r="G4204" s="219"/>
      <c r="H4204" s="7"/>
      <c r="I4204" s="7"/>
      <c r="J4204" s="9"/>
      <c r="K4204" s="843"/>
    </row>
    <row r="4205" spans="1:11" x14ac:dyDescent="0.2">
      <c r="A4205" s="163">
        <v>4190</v>
      </c>
      <c r="B4205" s="7"/>
      <c r="C4205" s="7"/>
      <c r="D4205" s="120"/>
      <c r="E4205" s="7"/>
      <c r="F4205" s="7"/>
      <c r="G4205" s="219"/>
      <c r="H4205" s="7"/>
      <c r="I4205" s="7"/>
      <c r="J4205" s="9"/>
      <c r="K4205" s="843"/>
    </row>
    <row r="4206" spans="1:11" x14ac:dyDescent="0.2">
      <c r="A4206" s="163">
        <v>4191</v>
      </c>
      <c r="B4206" s="7"/>
      <c r="C4206" s="7"/>
      <c r="D4206" s="120"/>
      <c r="E4206" s="7"/>
      <c r="F4206" s="7"/>
      <c r="G4206" s="219"/>
      <c r="H4206" s="7"/>
      <c r="I4206" s="7"/>
      <c r="J4206" s="9"/>
      <c r="K4206" s="843"/>
    </row>
    <row r="4207" spans="1:11" x14ac:dyDescent="0.2">
      <c r="A4207" s="163">
        <v>4192</v>
      </c>
      <c r="B4207" s="7"/>
      <c r="C4207" s="7"/>
      <c r="D4207" s="120"/>
      <c r="E4207" s="7"/>
      <c r="F4207" s="7"/>
      <c r="G4207" s="219"/>
      <c r="H4207" s="7"/>
      <c r="I4207" s="7"/>
      <c r="J4207" s="9"/>
      <c r="K4207" s="843"/>
    </row>
    <row r="4208" spans="1:11" x14ac:dyDescent="0.2">
      <c r="A4208" s="163">
        <v>4193</v>
      </c>
      <c r="B4208" s="7"/>
      <c r="C4208" s="7"/>
      <c r="D4208" s="120"/>
      <c r="E4208" s="7"/>
      <c r="F4208" s="7"/>
      <c r="G4208" s="219"/>
      <c r="H4208" s="7"/>
      <c r="I4208" s="7"/>
      <c r="J4208" s="9"/>
      <c r="K4208" s="843"/>
    </row>
    <row r="4209" spans="1:11" x14ac:dyDescent="0.2">
      <c r="A4209" s="163">
        <v>4194</v>
      </c>
      <c r="B4209" s="7"/>
      <c r="C4209" s="7"/>
      <c r="D4209" s="120"/>
      <c r="E4209" s="7"/>
      <c r="F4209" s="7"/>
      <c r="G4209" s="219"/>
      <c r="H4209" s="7"/>
      <c r="I4209" s="7"/>
      <c r="J4209" s="9"/>
      <c r="K4209" s="843"/>
    </row>
    <row r="4210" spans="1:11" x14ac:dyDescent="0.2">
      <c r="A4210" s="163">
        <v>4195</v>
      </c>
      <c r="B4210" s="7"/>
      <c r="C4210" s="7"/>
      <c r="D4210" s="120"/>
      <c r="E4210" s="7"/>
      <c r="F4210" s="7"/>
      <c r="G4210" s="219"/>
      <c r="H4210" s="7"/>
      <c r="I4210" s="7"/>
      <c r="J4210" s="9"/>
      <c r="K4210" s="843"/>
    </row>
    <row r="4211" spans="1:11" x14ac:dyDescent="0.2">
      <c r="A4211" s="163">
        <v>4196</v>
      </c>
      <c r="B4211" s="7"/>
      <c r="C4211" s="7"/>
      <c r="D4211" s="120"/>
      <c r="E4211" s="7"/>
      <c r="F4211" s="7"/>
      <c r="G4211" s="219"/>
      <c r="H4211" s="7"/>
      <c r="I4211" s="7"/>
      <c r="J4211" s="9"/>
      <c r="K4211" s="843"/>
    </row>
    <row r="4212" spans="1:11" x14ac:dyDescent="0.2">
      <c r="A4212" s="163">
        <v>4197</v>
      </c>
      <c r="B4212" s="7"/>
      <c r="C4212" s="7"/>
      <c r="D4212" s="120"/>
      <c r="E4212" s="7"/>
      <c r="F4212" s="7"/>
      <c r="G4212" s="219"/>
      <c r="H4212" s="7"/>
      <c r="I4212" s="7"/>
      <c r="J4212" s="9"/>
      <c r="K4212" s="843"/>
    </row>
    <row r="4213" spans="1:11" x14ac:dyDescent="0.2">
      <c r="A4213" s="163">
        <v>4198</v>
      </c>
      <c r="B4213" s="7"/>
      <c r="C4213" s="7"/>
      <c r="D4213" s="120"/>
      <c r="E4213" s="7"/>
      <c r="F4213" s="7"/>
      <c r="G4213" s="219"/>
      <c r="H4213" s="7"/>
      <c r="I4213" s="7"/>
      <c r="J4213" s="9"/>
      <c r="K4213" s="843"/>
    </row>
    <row r="4214" spans="1:11" x14ac:dyDescent="0.2">
      <c r="A4214" s="163">
        <v>4199</v>
      </c>
      <c r="B4214" s="7"/>
      <c r="C4214" s="7"/>
      <c r="D4214" s="120"/>
      <c r="E4214" s="7"/>
      <c r="F4214" s="7"/>
      <c r="G4214" s="219"/>
      <c r="H4214" s="7"/>
      <c r="I4214" s="7"/>
      <c r="J4214" s="9"/>
      <c r="K4214" s="843"/>
    </row>
    <row r="4215" spans="1:11" x14ac:dyDescent="0.2">
      <c r="A4215" s="163">
        <v>4200</v>
      </c>
      <c r="B4215" s="7"/>
      <c r="C4215" s="7"/>
      <c r="D4215" s="120"/>
      <c r="E4215" s="7"/>
      <c r="F4215" s="7"/>
      <c r="G4215" s="219"/>
      <c r="H4215" s="7"/>
      <c r="I4215" s="7"/>
      <c r="J4215" s="9"/>
      <c r="K4215" s="843"/>
    </row>
    <row r="4216" spans="1:11" x14ac:dyDescent="0.2">
      <c r="A4216" s="163">
        <v>4201</v>
      </c>
      <c r="B4216" s="7"/>
      <c r="C4216" s="7"/>
      <c r="D4216" s="120"/>
      <c r="E4216" s="7"/>
      <c r="F4216" s="7"/>
      <c r="G4216" s="219"/>
      <c r="H4216" s="7"/>
      <c r="I4216" s="7"/>
      <c r="J4216" s="9"/>
      <c r="K4216" s="843"/>
    </row>
    <row r="4217" spans="1:11" x14ac:dyDescent="0.2">
      <c r="A4217" s="163">
        <v>4202</v>
      </c>
      <c r="B4217" s="7"/>
      <c r="C4217" s="7"/>
      <c r="D4217" s="120"/>
      <c r="E4217" s="7"/>
      <c r="F4217" s="7"/>
      <c r="G4217" s="219"/>
      <c r="H4217" s="7"/>
      <c r="I4217" s="7"/>
      <c r="J4217" s="9"/>
      <c r="K4217" s="843"/>
    </row>
    <row r="4218" spans="1:11" x14ac:dyDescent="0.2">
      <c r="A4218" s="163">
        <v>4203</v>
      </c>
      <c r="B4218" s="7"/>
      <c r="C4218" s="7"/>
      <c r="D4218" s="120"/>
      <c r="E4218" s="7"/>
      <c r="F4218" s="7"/>
      <c r="G4218" s="219"/>
      <c r="H4218" s="7"/>
      <c r="I4218" s="7"/>
      <c r="J4218" s="9"/>
      <c r="K4218" s="843"/>
    </row>
    <row r="4219" spans="1:11" x14ac:dyDescent="0.2">
      <c r="A4219" s="163">
        <v>4204</v>
      </c>
      <c r="B4219" s="7"/>
      <c r="C4219" s="7"/>
      <c r="D4219" s="120"/>
      <c r="E4219" s="7"/>
      <c r="F4219" s="7"/>
      <c r="G4219" s="219"/>
      <c r="H4219" s="7"/>
      <c r="I4219" s="7"/>
      <c r="J4219" s="9"/>
      <c r="K4219" s="843"/>
    </row>
    <row r="4220" spans="1:11" x14ac:dyDescent="0.2">
      <c r="A4220" s="163">
        <v>4205</v>
      </c>
      <c r="B4220" s="7"/>
      <c r="C4220" s="7"/>
      <c r="D4220" s="120"/>
      <c r="E4220" s="7"/>
      <c r="F4220" s="7"/>
      <c r="G4220" s="219"/>
      <c r="H4220" s="7"/>
      <c r="I4220" s="7"/>
      <c r="J4220" s="9"/>
      <c r="K4220" s="843"/>
    </row>
    <row r="4221" spans="1:11" x14ac:dyDescent="0.2">
      <c r="A4221" s="163">
        <v>4206</v>
      </c>
      <c r="B4221" s="7"/>
      <c r="C4221" s="7"/>
      <c r="D4221" s="120"/>
      <c r="E4221" s="7"/>
      <c r="F4221" s="7"/>
      <c r="G4221" s="219"/>
      <c r="H4221" s="7"/>
      <c r="I4221" s="7"/>
      <c r="J4221" s="9"/>
      <c r="K4221" s="843"/>
    </row>
    <row r="4222" spans="1:11" x14ac:dyDescent="0.2">
      <c r="A4222" s="163">
        <v>4207</v>
      </c>
      <c r="B4222" s="7"/>
      <c r="C4222" s="7"/>
      <c r="D4222" s="120"/>
      <c r="E4222" s="7"/>
      <c r="F4222" s="7"/>
      <c r="G4222" s="219"/>
      <c r="H4222" s="7"/>
      <c r="I4222" s="7"/>
      <c r="J4222" s="9"/>
      <c r="K4222" s="843"/>
    </row>
    <row r="4223" spans="1:11" x14ac:dyDescent="0.2">
      <c r="A4223" s="163">
        <v>4208</v>
      </c>
      <c r="B4223" s="7"/>
      <c r="C4223" s="7"/>
      <c r="D4223" s="120"/>
      <c r="E4223" s="7"/>
      <c r="F4223" s="7"/>
      <c r="G4223" s="219"/>
      <c r="H4223" s="7"/>
      <c r="I4223" s="7"/>
      <c r="J4223" s="9"/>
      <c r="K4223" s="843"/>
    </row>
    <row r="4224" spans="1:11" x14ac:dyDescent="0.2">
      <c r="A4224" s="163">
        <v>4209</v>
      </c>
      <c r="B4224" s="7"/>
      <c r="C4224" s="7"/>
      <c r="D4224" s="120"/>
      <c r="E4224" s="7"/>
      <c r="F4224" s="7"/>
      <c r="G4224" s="219"/>
      <c r="H4224" s="7"/>
      <c r="I4224" s="7"/>
      <c r="J4224" s="9"/>
      <c r="K4224" s="843"/>
    </row>
    <row r="4225" spans="1:11" x14ac:dyDescent="0.2">
      <c r="A4225" s="163">
        <v>4210</v>
      </c>
      <c r="B4225" s="7"/>
      <c r="C4225" s="7"/>
      <c r="D4225" s="120"/>
      <c r="E4225" s="7"/>
      <c r="F4225" s="7"/>
      <c r="G4225" s="219"/>
      <c r="H4225" s="7"/>
      <c r="I4225" s="7"/>
      <c r="J4225" s="9"/>
      <c r="K4225" s="843"/>
    </row>
    <row r="4226" spans="1:11" x14ac:dyDescent="0.2">
      <c r="A4226" s="163">
        <v>4211</v>
      </c>
      <c r="B4226" s="7"/>
      <c r="C4226" s="7"/>
      <c r="D4226" s="120"/>
      <c r="E4226" s="7"/>
      <c r="F4226" s="7"/>
      <c r="G4226" s="219"/>
      <c r="H4226" s="7"/>
      <c r="I4226" s="7"/>
      <c r="J4226" s="9"/>
      <c r="K4226" s="843"/>
    </row>
    <row r="4227" spans="1:11" x14ac:dyDescent="0.2">
      <c r="A4227" s="163">
        <v>4212</v>
      </c>
      <c r="B4227" s="7"/>
      <c r="C4227" s="7"/>
      <c r="D4227" s="120"/>
      <c r="E4227" s="7"/>
      <c r="F4227" s="7"/>
      <c r="G4227" s="219"/>
      <c r="H4227" s="7"/>
      <c r="I4227" s="7"/>
      <c r="J4227" s="9"/>
      <c r="K4227" s="843"/>
    </row>
    <row r="4228" spans="1:11" x14ac:dyDescent="0.2">
      <c r="A4228" s="163">
        <v>4213</v>
      </c>
      <c r="B4228" s="7"/>
      <c r="C4228" s="7"/>
      <c r="D4228" s="120"/>
      <c r="E4228" s="7"/>
      <c r="F4228" s="7"/>
      <c r="G4228" s="219"/>
      <c r="H4228" s="7"/>
      <c r="I4228" s="7"/>
      <c r="J4228" s="9"/>
      <c r="K4228" s="843"/>
    </row>
    <row r="4229" spans="1:11" x14ac:dyDescent="0.2">
      <c r="A4229" s="163">
        <v>4214</v>
      </c>
      <c r="B4229" s="7"/>
      <c r="C4229" s="7"/>
      <c r="D4229" s="120"/>
      <c r="E4229" s="7"/>
      <c r="F4229" s="7"/>
      <c r="G4229" s="219"/>
      <c r="H4229" s="7"/>
      <c r="I4229" s="7"/>
      <c r="J4229" s="9"/>
      <c r="K4229" s="843"/>
    </row>
    <row r="4230" spans="1:11" x14ac:dyDescent="0.2">
      <c r="A4230" s="163">
        <v>4215</v>
      </c>
      <c r="B4230" s="7"/>
      <c r="C4230" s="7"/>
      <c r="D4230" s="120"/>
      <c r="E4230" s="7"/>
      <c r="F4230" s="7"/>
      <c r="G4230" s="219"/>
      <c r="H4230" s="7"/>
      <c r="I4230" s="7"/>
      <c r="J4230" s="9"/>
      <c r="K4230" s="843"/>
    </row>
    <row r="4231" spans="1:11" x14ac:dyDescent="0.2">
      <c r="A4231" s="163">
        <v>4216</v>
      </c>
      <c r="B4231" s="7"/>
      <c r="C4231" s="7"/>
      <c r="D4231" s="120"/>
      <c r="E4231" s="7"/>
      <c r="F4231" s="7"/>
      <c r="G4231" s="219"/>
      <c r="H4231" s="7"/>
      <c r="I4231" s="7"/>
      <c r="J4231" s="9"/>
      <c r="K4231" s="843"/>
    </row>
    <row r="4232" spans="1:11" x14ac:dyDescent="0.2">
      <c r="A4232" s="163">
        <v>4217</v>
      </c>
      <c r="B4232" s="7"/>
      <c r="C4232" s="7"/>
      <c r="D4232" s="120"/>
      <c r="E4232" s="7"/>
      <c r="F4232" s="7"/>
      <c r="G4232" s="219"/>
      <c r="H4232" s="7"/>
      <c r="I4232" s="7"/>
      <c r="J4232" s="9"/>
      <c r="K4232" s="843"/>
    </row>
    <row r="4233" spans="1:11" x14ac:dyDescent="0.2">
      <c r="A4233" s="163">
        <v>4218</v>
      </c>
      <c r="B4233" s="7"/>
      <c r="C4233" s="7"/>
      <c r="D4233" s="120"/>
      <c r="E4233" s="7"/>
      <c r="F4233" s="7"/>
      <c r="G4233" s="219"/>
      <c r="H4233" s="7"/>
      <c r="I4233" s="7"/>
      <c r="J4233" s="9"/>
      <c r="K4233" s="843"/>
    </row>
    <row r="4234" spans="1:11" x14ac:dyDescent="0.2">
      <c r="A4234" s="163">
        <v>4219</v>
      </c>
      <c r="B4234" s="7"/>
      <c r="C4234" s="7"/>
      <c r="D4234" s="120"/>
      <c r="E4234" s="7"/>
      <c r="F4234" s="7"/>
      <c r="G4234" s="219"/>
      <c r="H4234" s="7"/>
      <c r="I4234" s="7"/>
      <c r="J4234" s="9"/>
      <c r="K4234" s="843"/>
    </row>
    <row r="4235" spans="1:11" x14ac:dyDescent="0.2">
      <c r="A4235" s="163">
        <v>4220</v>
      </c>
      <c r="B4235" s="7"/>
      <c r="C4235" s="7"/>
      <c r="D4235" s="120"/>
      <c r="E4235" s="7"/>
      <c r="F4235" s="7"/>
      <c r="G4235" s="219"/>
      <c r="H4235" s="7"/>
      <c r="I4235" s="7"/>
      <c r="J4235" s="9"/>
      <c r="K4235" s="843"/>
    </row>
    <row r="4236" spans="1:11" x14ac:dyDescent="0.2">
      <c r="A4236" s="163">
        <v>4221</v>
      </c>
      <c r="B4236" s="7"/>
      <c r="C4236" s="7"/>
      <c r="D4236" s="120"/>
      <c r="E4236" s="7"/>
      <c r="F4236" s="7"/>
      <c r="G4236" s="219"/>
      <c r="H4236" s="7"/>
      <c r="I4236" s="7"/>
      <c r="J4236" s="9"/>
      <c r="K4236" s="843"/>
    </row>
    <row r="4237" spans="1:11" x14ac:dyDescent="0.2">
      <c r="A4237" s="163">
        <v>4222</v>
      </c>
      <c r="B4237" s="7"/>
      <c r="C4237" s="7"/>
      <c r="D4237" s="120"/>
      <c r="E4237" s="7"/>
      <c r="F4237" s="7"/>
      <c r="G4237" s="219"/>
      <c r="H4237" s="7"/>
      <c r="I4237" s="7"/>
      <c r="J4237" s="9"/>
      <c r="K4237" s="843"/>
    </row>
    <row r="4238" spans="1:11" x14ac:dyDescent="0.2">
      <c r="A4238" s="163">
        <v>4223</v>
      </c>
      <c r="B4238" s="7"/>
      <c r="C4238" s="7"/>
      <c r="D4238" s="120"/>
      <c r="E4238" s="7"/>
      <c r="F4238" s="7"/>
      <c r="G4238" s="219"/>
      <c r="H4238" s="7"/>
      <c r="I4238" s="7"/>
      <c r="J4238" s="9"/>
      <c r="K4238" s="843"/>
    </row>
    <row r="4239" spans="1:11" x14ac:dyDescent="0.2">
      <c r="A4239" s="163">
        <v>4224</v>
      </c>
      <c r="B4239" s="7"/>
      <c r="C4239" s="7"/>
      <c r="D4239" s="120"/>
      <c r="E4239" s="7"/>
      <c r="F4239" s="7"/>
      <c r="G4239" s="219"/>
      <c r="H4239" s="7"/>
      <c r="I4239" s="7"/>
      <c r="J4239" s="9"/>
      <c r="K4239" s="843"/>
    </row>
    <row r="4240" spans="1:11" x14ac:dyDescent="0.2">
      <c r="A4240" s="163">
        <v>4225</v>
      </c>
      <c r="B4240" s="7"/>
      <c r="C4240" s="7"/>
      <c r="D4240" s="120"/>
      <c r="E4240" s="7"/>
      <c r="F4240" s="7"/>
      <c r="G4240" s="219"/>
      <c r="H4240" s="7"/>
      <c r="I4240" s="7"/>
      <c r="J4240" s="9"/>
      <c r="K4240" s="843"/>
    </row>
    <row r="4241" spans="1:11" x14ac:dyDescent="0.2">
      <c r="A4241" s="163">
        <v>4226</v>
      </c>
      <c r="B4241" s="7"/>
      <c r="C4241" s="7"/>
      <c r="D4241" s="120"/>
      <c r="E4241" s="7"/>
      <c r="F4241" s="7"/>
      <c r="G4241" s="219"/>
      <c r="H4241" s="7"/>
      <c r="I4241" s="7"/>
      <c r="J4241" s="9"/>
      <c r="K4241" s="843"/>
    </row>
    <row r="4242" spans="1:11" x14ac:dyDescent="0.2">
      <c r="A4242" s="163">
        <v>4227</v>
      </c>
      <c r="B4242" s="7"/>
      <c r="C4242" s="7"/>
      <c r="D4242" s="120"/>
      <c r="E4242" s="7"/>
      <c r="F4242" s="7"/>
      <c r="G4242" s="219"/>
      <c r="H4242" s="7"/>
      <c r="I4242" s="7"/>
      <c r="J4242" s="9"/>
      <c r="K4242" s="843"/>
    </row>
    <row r="4243" spans="1:11" x14ac:dyDescent="0.2">
      <c r="A4243" s="163">
        <v>4228</v>
      </c>
      <c r="B4243" s="7"/>
      <c r="C4243" s="7"/>
      <c r="D4243" s="120"/>
      <c r="E4243" s="7"/>
      <c r="F4243" s="7"/>
      <c r="G4243" s="219"/>
      <c r="H4243" s="7"/>
      <c r="I4243" s="7"/>
      <c r="J4243" s="9"/>
      <c r="K4243" s="843"/>
    </row>
    <row r="4244" spans="1:11" x14ac:dyDescent="0.2">
      <c r="A4244" s="163">
        <v>4229</v>
      </c>
      <c r="B4244" s="7"/>
      <c r="C4244" s="7"/>
      <c r="D4244" s="120"/>
      <c r="E4244" s="7"/>
      <c r="F4244" s="7"/>
      <c r="G4244" s="219"/>
      <c r="H4244" s="7"/>
      <c r="I4244" s="7"/>
      <c r="J4244" s="9"/>
      <c r="K4244" s="843"/>
    </row>
    <row r="4245" spans="1:11" x14ac:dyDescent="0.2">
      <c r="A4245" s="163">
        <v>4230</v>
      </c>
      <c r="B4245" s="7"/>
      <c r="C4245" s="7"/>
      <c r="D4245" s="120"/>
      <c r="E4245" s="7"/>
      <c r="F4245" s="7"/>
      <c r="G4245" s="219"/>
      <c r="H4245" s="7"/>
      <c r="I4245" s="7"/>
      <c r="J4245" s="9"/>
      <c r="K4245" s="843"/>
    </row>
    <row r="4246" spans="1:11" x14ac:dyDescent="0.2">
      <c r="A4246" s="163">
        <v>4231</v>
      </c>
      <c r="B4246" s="7"/>
      <c r="C4246" s="7"/>
      <c r="D4246" s="120"/>
      <c r="E4246" s="7"/>
      <c r="F4246" s="7"/>
      <c r="G4246" s="219"/>
      <c r="H4246" s="7"/>
      <c r="I4246" s="7"/>
      <c r="J4246" s="9"/>
      <c r="K4246" s="843"/>
    </row>
    <row r="4247" spans="1:11" x14ac:dyDescent="0.2">
      <c r="A4247" s="163">
        <v>4232</v>
      </c>
      <c r="B4247" s="7"/>
      <c r="C4247" s="7"/>
      <c r="D4247" s="120"/>
      <c r="E4247" s="7"/>
      <c r="F4247" s="7"/>
      <c r="G4247" s="219"/>
      <c r="H4247" s="7"/>
      <c r="I4247" s="7"/>
      <c r="J4247" s="9"/>
      <c r="K4247" s="843"/>
    </row>
    <row r="4248" spans="1:11" x14ac:dyDescent="0.2">
      <c r="A4248" s="163">
        <v>4233</v>
      </c>
      <c r="B4248" s="7"/>
      <c r="C4248" s="7"/>
      <c r="D4248" s="120"/>
      <c r="E4248" s="7"/>
      <c r="F4248" s="7"/>
      <c r="G4248" s="219"/>
      <c r="H4248" s="7"/>
      <c r="I4248" s="7"/>
      <c r="J4248" s="9"/>
      <c r="K4248" s="843"/>
    </row>
    <row r="4249" spans="1:11" x14ac:dyDescent="0.2">
      <c r="A4249" s="163">
        <v>4234</v>
      </c>
      <c r="B4249" s="7"/>
      <c r="C4249" s="7"/>
      <c r="D4249" s="120"/>
      <c r="E4249" s="7"/>
      <c r="F4249" s="7"/>
      <c r="G4249" s="219"/>
      <c r="H4249" s="7"/>
      <c r="I4249" s="7"/>
      <c r="J4249" s="9"/>
      <c r="K4249" s="843"/>
    </row>
    <row r="4250" spans="1:11" x14ac:dyDescent="0.2">
      <c r="A4250" s="163">
        <v>4235</v>
      </c>
      <c r="B4250" s="7"/>
      <c r="C4250" s="7"/>
      <c r="D4250" s="120"/>
      <c r="E4250" s="7"/>
      <c r="F4250" s="7"/>
      <c r="G4250" s="219"/>
      <c r="H4250" s="7"/>
      <c r="I4250" s="7"/>
      <c r="J4250" s="9"/>
      <c r="K4250" s="843"/>
    </row>
    <row r="4251" spans="1:11" x14ac:dyDescent="0.2">
      <c r="A4251" s="163">
        <v>4236</v>
      </c>
      <c r="B4251" s="7"/>
      <c r="C4251" s="7"/>
      <c r="D4251" s="120"/>
      <c r="E4251" s="7"/>
      <c r="F4251" s="7"/>
      <c r="G4251" s="219"/>
      <c r="H4251" s="7"/>
      <c r="I4251" s="7"/>
      <c r="J4251" s="9"/>
      <c r="K4251" s="843"/>
    </row>
    <row r="4252" spans="1:11" x14ac:dyDescent="0.2">
      <c r="A4252" s="163">
        <v>4237</v>
      </c>
      <c r="B4252" s="7"/>
      <c r="C4252" s="7"/>
      <c r="D4252" s="120"/>
      <c r="E4252" s="7"/>
      <c r="F4252" s="7"/>
      <c r="G4252" s="219"/>
      <c r="H4252" s="7"/>
      <c r="I4252" s="7"/>
      <c r="J4252" s="9"/>
      <c r="K4252" s="843"/>
    </row>
    <row r="4253" spans="1:11" x14ac:dyDescent="0.2">
      <c r="A4253" s="163">
        <v>4238</v>
      </c>
      <c r="B4253" s="7"/>
      <c r="C4253" s="7"/>
      <c r="D4253" s="120"/>
      <c r="E4253" s="7"/>
      <c r="F4253" s="7"/>
      <c r="G4253" s="219"/>
      <c r="H4253" s="7"/>
      <c r="I4253" s="7"/>
      <c r="J4253" s="9"/>
      <c r="K4253" s="843"/>
    </row>
    <row r="4254" spans="1:11" x14ac:dyDescent="0.2">
      <c r="A4254" s="163">
        <v>4239</v>
      </c>
      <c r="B4254" s="7"/>
      <c r="C4254" s="7"/>
      <c r="D4254" s="120"/>
      <c r="E4254" s="7"/>
      <c r="F4254" s="7"/>
      <c r="G4254" s="219"/>
      <c r="H4254" s="7"/>
      <c r="I4254" s="7"/>
      <c r="J4254" s="9"/>
      <c r="K4254" s="843"/>
    </row>
    <row r="4255" spans="1:11" x14ac:dyDescent="0.2">
      <c r="A4255" s="163">
        <v>4240</v>
      </c>
      <c r="B4255" s="7"/>
      <c r="C4255" s="7"/>
      <c r="D4255" s="120"/>
      <c r="E4255" s="7"/>
      <c r="F4255" s="7"/>
      <c r="G4255" s="219"/>
      <c r="H4255" s="7"/>
      <c r="I4255" s="7"/>
      <c r="J4255" s="9"/>
      <c r="K4255" s="843"/>
    </row>
    <row r="4256" spans="1:11" x14ac:dyDescent="0.2">
      <c r="A4256" s="163">
        <v>4241</v>
      </c>
      <c r="B4256" s="7"/>
      <c r="C4256" s="7"/>
      <c r="D4256" s="120"/>
      <c r="E4256" s="7"/>
      <c r="F4256" s="7"/>
      <c r="G4256" s="219"/>
      <c r="H4256" s="7"/>
      <c r="I4256" s="7"/>
      <c r="J4256" s="9"/>
      <c r="K4256" s="843"/>
    </row>
    <row r="4257" spans="1:11" x14ac:dyDescent="0.2">
      <c r="A4257" s="163">
        <v>4242</v>
      </c>
      <c r="B4257" s="7"/>
      <c r="C4257" s="7"/>
      <c r="D4257" s="120"/>
      <c r="E4257" s="7"/>
      <c r="F4257" s="7"/>
      <c r="G4257" s="219"/>
      <c r="H4257" s="7"/>
      <c r="I4257" s="7"/>
      <c r="J4257" s="9"/>
      <c r="K4257" s="843"/>
    </row>
    <row r="4258" spans="1:11" x14ac:dyDescent="0.2">
      <c r="A4258" s="163">
        <v>4243</v>
      </c>
      <c r="B4258" s="7"/>
      <c r="C4258" s="7"/>
      <c r="D4258" s="120"/>
      <c r="E4258" s="7"/>
      <c r="F4258" s="7"/>
      <c r="G4258" s="219"/>
      <c r="H4258" s="7"/>
      <c r="I4258" s="7"/>
      <c r="J4258" s="9"/>
      <c r="K4258" s="843"/>
    </row>
    <row r="4259" spans="1:11" x14ac:dyDescent="0.2">
      <c r="A4259" s="163">
        <v>4244</v>
      </c>
      <c r="B4259" s="7"/>
      <c r="C4259" s="7"/>
      <c r="D4259" s="120"/>
      <c r="E4259" s="7"/>
      <c r="F4259" s="7"/>
      <c r="G4259" s="219"/>
      <c r="H4259" s="7"/>
      <c r="I4259" s="7"/>
      <c r="J4259" s="9"/>
      <c r="K4259" s="843"/>
    </row>
    <row r="4260" spans="1:11" x14ac:dyDescent="0.2">
      <c r="A4260" s="163">
        <v>4245</v>
      </c>
      <c r="B4260" s="7"/>
      <c r="C4260" s="7"/>
      <c r="D4260" s="120"/>
      <c r="E4260" s="7"/>
      <c r="F4260" s="7"/>
      <c r="G4260" s="219"/>
      <c r="H4260" s="7"/>
      <c r="I4260" s="7"/>
      <c r="J4260" s="9"/>
      <c r="K4260" s="843"/>
    </row>
    <row r="4261" spans="1:11" x14ac:dyDescent="0.2">
      <c r="A4261" s="163">
        <v>4246</v>
      </c>
      <c r="B4261" s="7"/>
      <c r="C4261" s="7"/>
      <c r="D4261" s="120"/>
      <c r="E4261" s="7"/>
      <c r="F4261" s="7"/>
      <c r="G4261" s="219"/>
      <c r="H4261" s="7"/>
      <c r="I4261" s="7"/>
      <c r="J4261" s="9"/>
      <c r="K4261" s="843"/>
    </row>
    <row r="4262" spans="1:11" x14ac:dyDescent="0.2">
      <c r="A4262" s="163">
        <v>4247</v>
      </c>
      <c r="B4262" s="7"/>
      <c r="C4262" s="7"/>
      <c r="D4262" s="120"/>
      <c r="E4262" s="7"/>
      <c r="F4262" s="7"/>
      <c r="G4262" s="219"/>
      <c r="H4262" s="7"/>
      <c r="I4262" s="7"/>
      <c r="J4262" s="9"/>
      <c r="K4262" s="843"/>
    </row>
    <row r="4263" spans="1:11" x14ac:dyDescent="0.2">
      <c r="A4263" s="163">
        <v>4248</v>
      </c>
      <c r="B4263" s="7"/>
      <c r="C4263" s="7"/>
      <c r="D4263" s="120"/>
      <c r="E4263" s="7"/>
      <c r="F4263" s="7"/>
      <c r="G4263" s="219"/>
      <c r="H4263" s="7"/>
      <c r="I4263" s="7"/>
      <c r="J4263" s="9"/>
      <c r="K4263" s="843"/>
    </row>
    <row r="4264" spans="1:11" x14ac:dyDescent="0.2">
      <c r="A4264" s="163">
        <v>4249</v>
      </c>
      <c r="B4264" s="7"/>
      <c r="C4264" s="7"/>
      <c r="D4264" s="120"/>
      <c r="E4264" s="7"/>
      <c r="F4264" s="7"/>
      <c r="G4264" s="219"/>
      <c r="H4264" s="7"/>
      <c r="I4264" s="7"/>
      <c r="J4264" s="9"/>
      <c r="K4264" s="843"/>
    </row>
    <row r="4265" spans="1:11" x14ac:dyDescent="0.2">
      <c r="A4265" s="163">
        <v>4250</v>
      </c>
      <c r="B4265" s="7"/>
      <c r="C4265" s="7"/>
      <c r="D4265" s="120"/>
      <c r="E4265" s="7"/>
      <c r="F4265" s="7"/>
      <c r="G4265" s="219"/>
      <c r="H4265" s="7"/>
      <c r="I4265" s="7"/>
      <c r="J4265" s="9"/>
      <c r="K4265" s="843"/>
    </row>
    <row r="4266" spans="1:11" x14ac:dyDescent="0.2">
      <c r="A4266" s="163">
        <v>4251</v>
      </c>
      <c r="B4266" s="7"/>
      <c r="C4266" s="7"/>
      <c r="D4266" s="120"/>
      <c r="E4266" s="7"/>
      <c r="F4266" s="7"/>
      <c r="G4266" s="219"/>
      <c r="H4266" s="7"/>
      <c r="I4266" s="7"/>
      <c r="J4266" s="9"/>
      <c r="K4266" s="843"/>
    </row>
    <row r="4267" spans="1:11" x14ac:dyDescent="0.2">
      <c r="A4267" s="163">
        <v>4252</v>
      </c>
      <c r="B4267" s="7"/>
      <c r="C4267" s="7"/>
      <c r="D4267" s="120"/>
      <c r="E4267" s="7"/>
      <c r="F4267" s="7"/>
      <c r="G4267" s="219"/>
      <c r="H4267" s="7"/>
      <c r="I4267" s="7"/>
      <c r="J4267" s="9"/>
      <c r="K4267" s="843"/>
    </row>
    <row r="4268" spans="1:11" x14ac:dyDescent="0.2">
      <c r="A4268" s="163">
        <v>4253</v>
      </c>
      <c r="B4268" s="7"/>
      <c r="C4268" s="7"/>
      <c r="D4268" s="120"/>
      <c r="E4268" s="7"/>
      <c r="F4268" s="7"/>
      <c r="G4268" s="219"/>
      <c r="H4268" s="7"/>
      <c r="I4268" s="7"/>
      <c r="J4268" s="9"/>
      <c r="K4268" s="843"/>
    </row>
    <row r="4269" spans="1:11" x14ac:dyDescent="0.2">
      <c r="A4269" s="163">
        <v>4254</v>
      </c>
      <c r="B4269" s="7"/>
      <c r="C4269" s="7"/>
      <c r="D4269" s="120"/>
      <c r="E4269" s="7"/>
      <c r="F4269" s="7"/>
      <c r="G4269" s="219"/>
      <c r="H4269" s="7"/>
      <c r="I4269" s="7"/>
      <c r="J4269" s="9"/>
      <c r="K4269" s="843"/>
    </row>
    <row r="4270" spans="1:11" x14ac:dyDescent="0.2">
      <c r="A4270" s="163">
        <v>4255</v>
      </c>
      <c r="B4270" s="7"/>
      <c r="C4270" s="7"/>
      <c r="D4270" s="120"/>
      <c r="E4270" s="7"/>
      <c r="F4270" s="7"/>
      <c r="G4270" s="219"/>
      <c r="H4270" s="7"/>
      <c r="I4270" s="7"/>
      <c r="J4270" s="9"/>
      <c r="K4270" s="843"/>
    </row>
    <row r="4271" spans="1:11" x14ac:dyDescent="0.2">
      <c r="A4271" s="163">
        <v>4256</v>
      </c>
      <c r="B4271" s="7"/>
      <c r="C4271" s="7"/>
      <c r="D4271" s="120"/>
      <c r="E4271" s="7"/>
      <c r="F4271" s="7"/>
      <c r="G4271" s="219"/>
      <c r="H4271" s="7"/>
      <c r="I4271" s="7"/>
      <c r="J4271" s="9"/>
      <c r="K4271" s="843"/>
    </row>
    <row r="4272" spans="1:11" x14ac:dyDescent="0.2">
      <c r="A4272" s="163">
        <v>4257</v>
      </c>
      <c r="B4272" s="7"/>
      <c r="C4272" s="7"/>
      <c r="D4272" s="120"/>
      <c r="E4272" s="7"/>
      <c r="F4272" s="7"/>
      <c r="G4272" s="219"/>
      <c r="H4272" s="7"/>
      <c r="I4272" s="7"/>
      <c r="J4272" s="9"/>
      <c r="K4272" s="843"/>
    </row>
    <row r="4273" spans="1:11" x14ac:dyDescent="0.2">
      <c r="A4273" s="163">
        <v>4258</v>
      </c>
      <c r="B4273" s="7"/>
      <c r="C4273" s="7"/>
      <c r="D4273" s="120"/>
      <c r="E4273" s="7"/>
      <c r="F4273" s="7"/>
      <c r="G4273" s="219"/>
      <c r="H4273" s="7"/>
      <c r="I4273" s="7"/>
      <c r="J4273" s="9"/>
      <c r="K4273" s="843"/>
    </row>
    <row r="4274" spans="1:11" x14ac:dyDescent="0.2">
      <c r="A4274" s="163">
        <v>4259</v>
      </c>
      <c r="B4274" s="7"/>
      <c r="C4274" s="7"/>
      <c r="D4274" s="120"/>
      <c r="E4274" s="7"/>
      <c r="F4274" s="7"/>
      <c r="G4274" s="219"/>
      <c r="H4274" s="7"/>
      <c r="I4274" s="7"/>
      <c r="J4274" s="9"/>
      <c r="K4274" s="843"/>
    </row>
    <row r="4275" spans="1:11" x14ac:dyDescent="0.2">
      <c r="A4275" s="163">
        <v>4260</v>
      </c>
      <c r="B4275" s="7"/>
      <c r="C4275" s="7"/>
      <c r="D4275" s="120"/>
      <c r="E4275" s="7"/>
      <c r="F4275" s="7"/>
      <c r="G4275" s="219"/>
      <c r="H4275" s="7"/>
      <c r="I4275" s="7"/>
      <c r="J4275" s="9"/>
      <c r="K4275" s="843"/>
    </row>
    <row r="4276" spans="1:11" x14ac:dyDescent="0.2">
      <c r="A4276" s="163">
        <v>4261</v>
      </c>
      <c r="B4276" s="7"/>
      <c r="C4276" s="7"/>
      <c r="D4276" s="120"/>
      <c r="E4276" s="7"/>
      <c r="F4276" s="7"/>
      <c r="G4276" s="219"/>
      <c r="H4276" s="7"/>
      <c r="I4276" s="7"/>
      <c r="J4276" s="9"/>
      <c r="K4276" s="843"/>
    </row>
    <row r="4277" spans="1:11" x14ac:dyDescent="0.2">
      <c r="A4277" s="163">
        <v>4262</v>
      </c>
      <c r="B4277" s="7"/>
      <c r="C4277" s="7"/>
      <c r="D4277" s="120"/>
      <c r="E4277" s="7"/>
      <c r="F4277" s="7"/>
      <c r="G4277" s="219"/>
      <c r="H4277" s="7"/>
      <c r="I4277" s="7"/>
      <c r="J4277" s="9"/>
      <c r="K4277" s="843"/>
    </row>
    <row r="4278" spans="1:11" x14ac:dyDescent="0.2">
      <c r="A4278" s="163">
        <v>4263</v>
      </c>
      <c r="B4278" s="7"/>
      <c r="C4278" s="7"/>
      <c r="D4278" s="120"/>
      <c r="E4278" s="7"/>
      <c r="F4278" s="7"/>
      <c r="G4278" s="219"/>
      <c r="H4278" s="7"/>
      <c r="I4278" s="7"/>
      <c r="J4278" s="9"/>
      <c r="K4278" s="843"/>
    </row>
    <row r="4279" spans="1:11" x14ac:dyDescent="0.2">
      <c r="A4279" s="163">
        <v>4264</v>
      </c>
      <c r="B4279" s="7"/>
      <c r="C4279" s="7"/>
      <c r="D4279" s="120"/>
      <c r="E4279" s="7"/>
      <c r="F4279" s="7"/>
      <c r="G4279" s="219"/>
      <c r="H4279" s="7"/>
      <c r="I4279" s="7"/>
      <c r="J4279" s="9"/>
      <c r="K4279" s="843"/>
    </row>
    <row r="4280" spans="1:11" x14ac:dyDescent="0.2">
      <c r="A4280" s="163">
        <v>4265</v>
      </c>
      <c r="B4280" s="7"/>
      <c r="C4280" s="7"/>
      <c r="D4280" s="120"/>
      <c r="E4280" s="7"/>
      <c r="F4280" s="7"/>
      <c r="G4280" s="219"/>
      <c r="H4280" s="7"/>
      <c r="I4280" s="7"/>
      <c r="J4280" s="9"/>
      <c r="K4280" s="843"/>
    </row>
    <row r="4281" spans="1:11" x14ac:dyDescent="0.2">
      <c r="A4281" s="163">
        <v>4266</v>
      </c>
      <c r="B4281" s="7"/>
      <c r="C4281" s="7"/>
      <c r="D4281" s="120"/>
      <c r="E4281" s="7"/>
      <c r="F4281" s="7"/>
      <c r="G4281" s="219"/>
      <c r="H4281" s="7"/>
      <c r="I4281" s="7"/>
      <c r="J4281" s="9"/>
      <c r="K4281" s="843"/>
    </row>
    <row r="4282" spans="1:11" x14ac:dyDescent="0.2">
      <c r="A4282" s="163">
        <v>4267</v>
      </c>
      <c r="B4282" s="7"/>
      <c r="C4282" s="7"/>
      <c r="D4282" s="120"/>
      <c r="E4282" s="7"/>
      <c r="F4282" s="7"/>
      <c r="G4282" s="219"/>
      <c r="H4282" s="7"/>
      <c r="I4282" s="7"/>
      <c r="J4282" s="9"/>
      <c r="K4282" s="843"/>
    </row>
    <row r="4283" spans="1:11" x14ac:dyDescent="0.2">
      <c r="A4283" s="163">
        <v>4268</v>
      </c>
      <c r="B4283" s="7"/>
      <c r="C4283" s="7"/>
      <c r="D4283" s="120"/>
      <c r="E4283" s="7"/>
      <c r="F4283" s="7"/>
      <c r="G4283" s="219"/>
      <c r="H4283" s="7"/>
      <c r="I4283" s="7"/>
      <c r="J4283" s="9"/>
      <c r="K4283" s="843"/>
    </row>
    <row r="4284" spans="1:11" x14ac:dyDescent="0.2">
      <c r="A4284" s="163">
        <v>4269</v>
      </c>
      <c r="B4284" s="7"/>
      <c r="C4284" s="7"/>
      <c r="D4284" s="120"/>
      <c r="E4284" s="7"/>
      <c r="F4284" s="7"/>
      <c r="G4284" s="219"/>
      <c r="H4284" s="7"/>
      <c r="I4284" s="7"/>
      <c r="J4284" s="9"/>
      <c r="K4284" s="843"/>
    </row>
    <row r="4285" spans="1:11" x14ac:dyDescent="0.2">
      <c r="A4285" s="163">
        <v>4270</v>
      </c>
      <c r="B4285" s="7"/>
      <c r="C4285" s="7"/>
      <c r="D4285" s="120"/>
      <c r="E4285" s="7"/>
      <c r="F4285" s="7"/>
      <c r="G4285" s="219"/>
      <c r="H4285" s="7"/>
      <c r="I4285" s="7"/>
      <c r="J4285" s="9"/>
      <c r="K4285" s="843"/>
    </row>
    <row r="4286" spans="1:11" x14ac:dyDescent="0.2">
      <c r="A4286" s="163">
        <v>4271</v>
      </c>
      <c r="B4286" s="7"/>
      <c r="C4286" s="7"/>
      <c r="D4286" s="120"/>
      <c r="E4286" s="7"/>
      <c r="F4286" s="7"/>
      <c r="G4286" s="219"/>
      <c r="H4286" s="7"/>
      <c r="I4286" s="7"/>
      <c r="J4286" s="9"/>
      <c r="K4286" s="843"/>
    </row>
    <row r="4287" spans="1:11" x14ac:dyDescent="0.2">
      <c r="A4287" s="163">
        <v>4272</v>
      </c>
      <c r="B4287" s="7"/>
      <c r="C4287" s="7"/>
      <c r="D4287" s="120"/>
      <c r="E4287" s="7"/>
      <c r="F4287" s="7"/>
      <c r="G4287" s="219"/>
      <c r="H4287" s="7"/>
      <c r="I4287" s="7"/>
      <c r="J4287" s="9"/>
      <c r="K4287" s="843"/>
    </row>
    <row r="4288" spans="1:11" x14ac:dyDescent="0.2">
      <c r="A4288" s="163">
        <v>4273</v>
      </c>
      <c r="B4288" s="7"/>
      <c r="C4288" s="7"/>
      <c r="D4288" s="120"/>
      <c r="E4288" s="7"/>
      <c r="F4288" s="7"/>
      <c r="G4288" s="219"/>
      <c r="H4288" s="7"/>
      <c r="I4288" s="7"/>
      <c r="J4288" s="9"/>
      <c r="K4288" s="843"/>
    </row>
    <row r="4289" spans="1:11" x14ac:dyDescent="0.2">
      <c r="A4289" s="163">
        <v>4274</v>
      </c>
      <c r="B4289" s="7"/>
      <c r="C4289" s="7"/>
      <c r="D4289" s="120"/>
      <c r="E4289" s="7"/>
      <c r="F4289" s="7"/>
      <c r="G4289" s="219"/>
      <c r="H4289" s="7"/>
      <c r="I4289" s="7"/>
      <c r="J4289" s="9"/>
      <c r="K4289" s="843"/>
    </row>
    <row r="4290" spans="1:11" x14ac:dyDescent="0.2">
      <c r="A4290" s="163">
        <v>4275</v>
      </c>
      <c r="B4290" s="7"/>
      <c r="C4290" s="7"/>
      <c r="D4290" s="120"/>
      <c r="E4290" s="7"/>
      <c r="F4290" s="7"/>
      <c r="G4290" s="219"/>
      <c r="H4290" s="7"/>
      <c r="I4290" s="7"/>
      <c r="J4290" s="9"/>
      <c r="K4290" s="843"/>
    </row>
    <row r="4291" spans="1:11" x14ac:dyDescent="0.2">
      <c r="A4291" s="163">
        <v>4276</v>
      </c>
      <c r="B4291" s="7"/>
      <c r="C4291" s="7"/>
      <c r="D4291" s="120"/>
      <c r="E4291" s="7"/>
      <c r="F4291" s="7"/>
      <c r="G4291" s="219"/>
      <c r="H4291" s="7"/>
      <c r="I4291" s="7"/>
      <c r="J4291" s="9"/>
      <c r="K4291" s="843"/>
    </row>
    <row r="4292" spans="1:11" x14ac:dyDescent="0.2">
      <c r="A4292" s="163">
        <v>4277</v>
      </c>
      <c r="B4292" s="7"/>
      <c r="C4292" s="7"/>
      <c r="D4292" s="120"/>
      <c r="E4292" s="7"/>
      <c r="F4292" s="7"/>
      <c r="G4292" s="219"/>
      <c r="H4292" s="7"/>
      <c r="I4292" s="7"/>
      <c r="J4292" s="9"/>
      <c r="K4292" s="843"/>
    </row>
    <row r="4293" spans="1:11" x14ac:dyDescent="0.2">
      <c r="A4293" s="163">
        <v>4278</v>
      </c>
      <c r="B4293" s="7"/>
      <c r="C4293" s="7"/>
      <c r="D4293" s="120"/>
      <c r="E4293" s="7"/>
      <c r="F4293" s="7"/>
      <c r="G4293" s="219"/>
      <c r="H4293" s="7"/>
      <c r="I4293" s="7"/>
      <c r="J4293" s="9"/>
      <c r="K4293" s="843"/>
    </row>
    <row r="4294" spans="1:11" x14ac:dyDescent="0.2">
      <c r="A4294" s="163">
        <v>4279</v>
      </c>
      <c r="B4294" s="7"/>
      <c r="C4294" s="7"/>
      <c r="D4294" s="120"/>
      <c r="E4294" s="7"/>
      <c r="F4294" s="7"/>
      <c r="G4294" s="219"/>
      <c r="H4294" s="7"/>
      <c r="I4294" s="7"/>
      <c r="J4294" s="9"/>
      <c r="K4294" s="843"/>
    </row>
    <row r="4295" spans="1:11" x14ac:dyDescent="0.2">
      <c r="A4295" s="163">
        <v>4280</v>
      </c>
      <c r="B4295" s="7"/>
      <c r="C4295" s="7"/>
      <c r="D4295" s="120"/>
      <c r="E4295" s="7"/>
      <c r="F4295" s="7"/>
      <c r="G4295" s="219"/>
      <c r="H4295" s="7"/>
      <c r="I4295" s="7"/>
      <c r="J4295" s="9"/>
      <c r="K4295" s="843"/>
    </row>
    <row r="4296" spans="1:11" x14ac:dyDescent="0.2">
      <c r="A4296" s="163">
        <v>4281</v>
      </c>
      <c r="B4296" s="7"/>
      <c r="C4296" s="7"/>
      <c r="D4296" s="120"/>
      <c r="E4296" s="7"/>
      <c r="F4296" s="7"/>
      <c r="G4296" s="219"/>
      <c r="H4296" s="7"/>
      <c r="I4296" s="7"/>
      <c r="J4296" s="9"/>
      <c r="K4296" s="843"/>
    </row>
    <row r="4297" spans="1:11" x14ac:dyDescent="0.2">
      <c r="A4297" s="163">
        <v>4282</v>
      </c>
      <c r="B4297" s="7"/>
      <c r="C4297" s="7"/>
      <c r="D4297" s="120"/>
      <c r="E4297" s="7"/>
      <c r="F4297" s="7"/>
      <c r="G4297" s="219"/>
      <c r="H4297" s="7"/>
      <c r="I4297" s="7"/>
      <c r="J4297" s="9"/>
      <c r="K4297" s="843"/>
    </row>
    <row r="4298" spans="1:11" x14ac:dyDescent="0.2">
      <c r="A4298" s="163">
        <v>4283</v>
      </c>
      <c r="B4298" s="7"/>
      <c r="C4298" s="7"/>
      <c r="D4298" s="120"/>
      <c r="E4298" s="7"/>
      <c r="F4298" s="7"/>
      <c r="G4298" s="219"/>
      <c r="H4298" s="7"/>
      <c r="I4298" s="7"/>
      <c r="J4298" s="9"/>
      <c r="K4298" s="843"/>
    </row>
    <row r="4299" spans="1:11" x14ac:dyDescent="0.2">
      <c r="A4299" s="163">
        <v>4284</v>
      </c>
      <c r="B4299" s="7"/>
      <c r="C4299" s="7"/>
      <c r="D4299" s="120"/>
      <c r="E4299" s="7"/>
      <c r="F4299" s="7"/>
      <c r="G4299" s="219"/>
      <c r="H4299" s="7"/>
      <c r="I4299" s="7"/>
      <c r="J4299" s="9"/>
      <c r="K4299" s="843"/>
    </row>
    <row r="4300" spans="1:11" x14ac:dyDescent="0.2">
      <c r="A4300" s="163">
        <v>4285</v>
      </c>
      <c r="B4300" s="7"/>
      <c r="C4300" s="7"/>
      <c r="D4300" s="120"/>
      <c r="E4300" s="7"/>
      <c r="F4300" s="7"/>
      <c r="G4300" s="219"/>
      <c r="H4300" s="7"/>
      <c r="I4300" s="7"/>
      <c r="J4300" s="9"/>
      <c r="K4300" s="843"/>
    </row>
    <row r="4301" spans="1:11" x14ac:dyDescent="0.2">
      <c r="A4301" s="163">
        <v>4286</v>
      </c>
      <c r="B4301" s="7"/>
      <c r="C4301" s="7"/>
      <c r="D4301" s="120"/>
      <c r="E4301" s="7"/>
      <c r="F4301" s="7"/>
      <c r="G4301" s="219"/>
      <c r="H4301" s="7"/>
      <c r="I4301" s="7"/>
      <c r="J4301" s="9"/>
      <c r="K4301" s="843"/>
    </row>
    <row r="4302" spans="1:11" x14ac:dyDescent="0.2">
      <c r="A4302" s="163">
        <v>4287</v>
      </c>
      <c r="B4302" s="7"/>
      <c r="C4302" s="7"/>
      <c r="D4302" s="120"/>
      <c r="E4302" s="7"/>
      <c r="F4302" s="7"/>
      <c r="G4302" s="219"/>
      <c r="H4302" s="7"/>
      <c r="I4302" s="7"/>
      <c r="J4302" s="9"/>
      <c r="K4302" s="843"/>
    </row>
    <row r="4303" spans="1:11" x14ac:dyDescent="0.2">
      <c r="A4303" s="163">
        <v>4288</v>
      </c>
      <c r="B4303" s="7"/>
      <c r="C4303" s="7"/>
      <c r="D4303" s="120"/>
      <c r="E4303" s="7"/>
      <c r="F4303" s="7"/>
      <c r="G4303" s="219"/>
      <c r="H4303" s="7"/>
      <c r="I4303" s="7"/>
      <c r="J4303" s="9"/>
      <c r="K4303" s="843"/>
    </row>
    <row r="4304" spans="1:11" x14ac:dyDescent="0.2">
      <c r="A4304" s="163">
        <v>4289</v>
      </c>
      <c r="B4304" s="7"/>
      <c r="C4304" s="7"/>
      <c r="D4304" s="120"/>
      <c r="E4304" s="7"/>
      <c r="F4304" s="7"/>
      <c r="G4304" s="219"/>
      <c r="H4304" s="7"/>
      <c r="I4304" s="7"/>
      <c r="J4304" s="9"/>
      <c r="K4304" s="843"/>
    </row>
    <row r="4305" spans="1:11" x14ac:dyDescent="0.2">
      <c r="A4305" s="163">
        <v>4290</v>
      </c>
      <c r="B4305" s="7"/>
      <c r="C4305" s="7"/>
      <c r="D4305" s="120"/>
      <c r="E4305" s="7"/>
      <c r="F4305" s="7"/>
      <c r="G4305" s="219"/>
      <c r="H4305" s="7"/>
      <c r="I4305" s="7"/>
      <c r="J4305" s="9"/>
      <c r="K4305" s="843"/>
    </row>
    <row r="4306" spans="1:11" x14ac:dyDescent="0.2">
      <c r="A4306" s="163">
        <v>4291</v>
      </c>
      <c r="B4306" s="7"/>
      <c r="C4306" s="7"/>
      <c r="D4306" s="120"/>
      <c r="E4306" s="7"/>
      <c r="F4306" s="7"/>
      <c r="G4306" s="219"/>
      <c r="H4306" s="7"/>
      <c r="I4306" s="7"/>
      <c r="J4306" s="9"/>
      <c r="K4306" s="843"/>
    </row>
    <row r="4307" spans="1:11" x14ac:dyDescent="0.2">
      <c r="A4307" s="163">
        <v>4292</v>
      </c>
      <c r="B4307" s="7"/>
      <c r="C4307" s="7"/>
      <c r="D4307" s="120"/>
      <c r="E4307" s="7"/>
      <c r="F4307" s="7"/>
      <c r="G4307" s="219"/>
      <c r="H4307" s="7"/>
      <c r="I4307" s="7"/>
      <c r="J4307" s="9"/>
      <c r="K4307" s="843"/>
    </row>
    <row r="4308" spans="1:11" x14ac:dyDescent="0.2">
      <c r="A4308" s="163">
        <v>4293</v>
      </c>
      <c r="B4308" s="7"/>
      <c r="C4308" s="7"/>
      <c r="D4308" s="120"/>
      <c r="E4308" s="7"/>
      <c r="F4308" s="7"/>
      <c r="G4308" s="219"/>
      <c r="H4308" s="7"/>
      <c r="I4308" s="7"/>
      <c r="J4308" s="9"/>
      <c r="K4308" s="843"/>
    </row>
    <row r="4309" spans="1:11" x14ac:dyDescent="0.2">
      <c r="A4309" s="163">
        <v>4294</v>
      </c>
      <c r="B4309" s="7"/>
      <c r="C4309" s="7"/>
      <c r="D4309" s="120"/>
      <c r="E4309" s="7"/>
      <c r="F4309" s="7"/>
      <c r="G4309" s="219"/>
      <c r="H4309" s="7"/>
      <c r="I4309" s="7"/>
      <c r="J4309" s="9"/>
      <c r="K4309" s="843"/>
    </row>
    <row r="4310" spans="1:11" x14ac:dyDescent="0.2">
      <c r="A4310" s="163">
        <v>4295</v>
      </c>
      <c r="B4310" s="7"/>
      <c r="C4310" s="7"/>
      <c r="D4310" s="120"/>
      <c r="E4310" s="7"/>
      <c r="F4310" s="7"/>
      <c r="G4310" s="219"/>
      <c r="H4310" s="7"/>
      <c r="I4310" s="7"/>
      <c r="J4310" s="9"/>
      <c r="K4310" s="843"/>
    </row>
    <row r="4311" spans="1:11" x14ac:dyDescent="0.2">
      <c r="A4311" s="163">
        <v>4296</v>
      </c>
      <c r="B4311" s="7"/>
      <c r="C4311" s="7"/>
      <c r="D4311" s="120"/>
      <c r="E4311" s="7"/>
      <c r="F4311" s="7"/>
      <c r="G4311" s="219"/>
      <c r="H4311" s="7"/>
      <c r="I4311" s="7"/>
      <c r="J4311" s="9"/>
      <c r="K4311" s="843"/>
    </row>
    <row r="4312" spans="1:11" x14ac:dyDescent="0.2">
      <c r="A4312" s="163">
        <v>4297</v>
      </c>
      <c r="B4312" s="7"/>
      <c r="C4312" s="7"/>
      <c r="D4312" s="120"/>
      <c r="E4312" s="7"/>
      <c r="F4312" s="7"/>
      <c r="G4312" s="219"/>
      <c r="H4312" s="7"/>
      <c r="I4312" s="7"/>
      <c r="J4312" s="9"/>
      <c r="K4312" s="843"/>
    </row>
    <row r="4313" spans="1:11" x14ac:dyDescent="0.2">
      <c r="A4313" s="163">
        <v>4298</v>
      </c>
      <c r="B4313" s="7"/>
      <c r="C4313" s="7"/>
      <c r="D4313" s="120"/>
      <c r="E4313" s="7"/>
      <c r="F4313" s="7"/>
      <c r="G4313" s="219"/>
      <c r="H4313" s="7"/>
      <c r="I4313" s="7"/>
      <c r="J4313" s="9"/>
      <c r="K4313" s="843"/>
    </row>
    <row r="4314" spans="1:11" x14ac:dyDescent="0.2">
      <c r="A4314" s="163">
        <v>4299</v>
      </c>
      <c r="B4314" s="7"/>
      <c r="C4314" s="7"/>
      <c r="D4314" s="120"/>
      <c r="E4314" s="7"/>
      <c r="F4314" s="7"/>
      <c r="G4314" s="219"/>
      <c r="H4314" s="7"/>
      <c r="I4314" s="7"/>
      <c r="J4314" s="9"/>
      <c r="K4314" s="843"/>
    </row>
    <row r="4315" spans="1:11" x14ac:dyDescent="0.2">
      <c r="A4315" s="163">
        <v>4300</v>
      </c>
      <c r="B4315" s="7"/>
      <c r="C4315" s="7"/>
      <c r="D4315" s="120"/>
      <c r="E4315" s="7"/>
      <c r="F4315" s="7"/>
      <c r="G4315" s="219"/>
      <c r="H4315" s="7"/>
      <c r="I4315" s="7"/>
      <c r="J4315" s="9"/>
      <c r="K4315" s="843"/>
    </row>
    <row r="4316" spans="1:11" x14ac:dyDescent="0.2">
      <c r="A4316" s="163">
        <v>4301</v>
      </c>
      <c r="B4316" s="7"/>
      <c r="C4316" s="7"/>
      <c r="D4316" s="120"/>
      <c r="E4316" s="7"/>
      <c r="F4316" s="7"/>
      <c r="G4316" s="219"/>
      <c r="H4316" s="7"/>
      <c r="I4316" s="7"/>
      <c r="J4316" s="9"/>
      <c r="K4316" s="843"/>
    </row>
    <row r="4317" spans="1:11" x14ac:dyDescent="0.2">
      <c r="A4317" s="163">
        <v>4302</v>
      </c>
      <c r="B4317" s="7"/>
      <c r="C4317" s="7"/>
      <c r="D4317" s="120"/>
      <c r="E4317" s="7"/>
      <c r="F4317" s="7"/>
      <c r="G4317" s="219"/>
      <c r="H4317" s="7"/>
      <c r="I4317" s="7"/>
      <c r="J4317" s="9"/>
      <c r="K4317" s="843"/>
    </row>
    <row r="4318" spans="1:11" x14ac:dyDescent="0.2">
      <c r="A4318" s="163">
        <v>4303</v>
      </c>
      <c r="B4318" s="7"/>
      <c r="C4318" s="7"/>
      <c r="D4318" s="120"/>
      <c r="E4318" s="7"/>
      <c r="F4318" s="7"/>
      <c r="G4318" s="219"/>
      <c r="H4318" s="7"/>
      <c r="I4318" s="7"/>
      <c r="J4318" s="9"/>
      <c r="K4318" s="843"/>
    </row>
    <row r="4319" spans="1:11" x14ac:dyDescent="0.2">
      <c r="A4319" s="163">
        <v>4304</v>
      </c>
      <c r="B4319" s="7"/>
      <c r="C4319" s="7"/>
      <c r="D4319" s="120"/>
      <c r="E4319" s="7"/>
      <c r="F4319" s="7"/>
      <c r="G4319" s="219"/>
      <c r="H4319" s="7"/>
      <c r="I4319" s="7"/>
      <c r="J4319" s="9"/>
      <c r="K4319" s="843"/>
    </row>
    <row r="4320" spans="1:11" x14ac:dyDescent="0.2">
      <c r="A4320" s="163">
        <v>4305</v>
      </c>
      <c r="B4320" s="7"/>
      <c r="C4320" s="7"/>
      <c r="D4320" s="120"/>
      <c r="E4320" s="7"/>
      <c r="F4320" s="7"/>
      <c r="G4320" s="219"/>
      <c r="H4320" s="7"/>
      <c r="I4320" s="7"/>
      <c r="J4320" s="9"/>
      <c r="K4320" s="843"/>
    </row>
    <row r="4321" spans="1:11" x14ac:dyDescent="0.2">
      <c r="A4321" s="163">
        <v>4306</v>
      </c>
      <c r="B4321" s="7"/>
      <c r="C4321" s="7"/>
      <c r="D4321" s="120"/>
      <c r="E4321" s="7"/>
      <c r="F4321" s="7"/>
      <c r="G4321" s="219"/>
      <c r="H4321" s="7"/>
      <c r="I4321" s="7"/>
      <c r="J4321" s="9"/>
      <c r="K4321" s="843"/>
    </row>
    <row r="4322" spans="1:11" x14ac:dyDescent="0.2">
      <c r="A4322" s="163">
        <v>4307</v>
      </c>
      <c r="B4322" s="7"/>
      <c r="C4322" s="7"/>
      <c r="D4322" s="120"/>
      <c r="E4322" s="7"/>
      <c r="F4322" s="7"/>
      <c r="G4322" s="219"/>
      <c r="H4322" s="7"/>
      <c r="I4322" s="7"/>
      <c r="J4322" s="9"/>
      <c r="K4322" s="843"/>
    </row>
    <row r="4323" spans="1:11" x14ac:dyDescent="0.2">
      <c r="A4323" s="163">
        <v>4308</v>
      </c>
      <c r="B4323" s="7"/>
      <c r="C4323" s="7"/>
      <c r="D4323" s="120"/>
      <c r="E4323" s="7"/>
      <c r="F4323" s="7"/>
      <c r="G4323" s="219"/>
      <c r="H4323" s="7"/>
      <c r="I4323" s="7"/>
      <c r="J4323" s="9"/>
      <c r="K4323" s="843"/>
    </row>
    <row r="4324" spans="1:11" x14ac:dyDescent="0.2">
      <c r="A4324" s="163">
        <v>4309</v>
      </c>
      <c r="B4324" s="7"/>
      <c r="C4324" s="7"/>
      <c r="D4324" s="120"/>
      <c r="E4324" s="7"/>
      <c r="F4324" s="7"/>
      <c r="G4324" s="219"/>
      <c r="H4324" s="7"/>
      <c r="I4324" s="7"/>
      <c r="J4324" s="9"/>
      <c r="K4324" s="843"/>
    </row>
    <row r="4325" spans="1:11" x14ac:dyDescent="0.2">
      <c r="A4325" s="163">
        <v>4310</v>
      </c>
      <c r="B4325" s="7"/>
      <c r="C4325" s="7"/>
      <c r="D4325" s="120"/>
      <c r="E4325" s="7"/>
      <c r="F4325" s="7"/>
      <c r="G4325" s="219"/>
      <c r="H4325" s="7"/>
      <c r="I4325" s="7"/>
      <c r="J4325" s="9"/>
      <c r="K4325" s="843"/>
    </row>
    <row r="4326" spans="1:11" x14ac:dyDescent="0.2">
      <c r="A4326" s="163">
        <v>4311</v>
      </c>
      <c r="B4326" s="7"/>
      <c r="C4326" s="7"/>
      <c r="D4326" s="120"/>
      <c r="E4326" s="7"/>
      <c r="F4326" s="7"/>
      <c r="G4326" s="219"/>
      <c r="H4326" s="7"/>
      <c r="I4326" s="7"/>
      <c r="J4326" s="9"/>
      <c r="K4326" s="843"/>
    </row>
    <row r="4327" spans="1:11" x14ac:dyDescent="0.2">
      <c r="A4327" s="163">
        <v>4312</v>
      </c>
      <c r="B4327" s="7"/>
      <c r="C4327" s="7"/>
      <c r="D4327" s="120"/>
      <c r="E4327" s="7"/>
      <c r="F4327" s="7"/>
      <c r="G4327" s="219"/>
      <c r="H4327" s="7"/>
      <c r="I4327" s="7"/>
      <c r="J4327" s="9"/>
      <c r="K4327" s="843"/>
    </row>
    <row r="4328" spans="1:11" x14ac:dyDescent="0.2">
      <c r="A4328" s="163">
        <v>4313</v>
      </c>
      <c r="B4328" s="7"/>
      <c r="C4328" s="7"/>
      <c r="D4328" s="120"/>
      <c r="E4328" s="7"/>
      <c r="F4328" s="7"/>
      <c r="G4328" s="219"/>
      <c r="H4328" s="7"/>
      <c r="I4328" s="7"/>
      <c r="J4328" s="9"/>
      <c r="K4328" s="843"/>
    </row>
    <row r="4329" spans="1:11" x14ac:dyDescent="0.2">
      <c r="A4329" s="163">
        <v>4314</v>
      </c>
      <c r="B4329" s="7"/>
      <c r="C4329" s="7"/>
      <c r="D4329" s="120"/>
      <c r="E4329" s="7"/>
      <c r="F4329" s="7"/>
      <c r="G4329" s="219"/>
      <c r="H4329" s="7"/>
      <c r="I4329" s="7"/>
      <c r="J4329" s="9"/>
      <c r="K4329" s="843"/>
    </row>
    <row r="4330" spans="1:11" x14ac:dyDescent="0.2">
      <c r="A4330" s="163">
        <v>4315</v>
      </c>
      <c r="B4330" s="7"/>
      <c r="C4330" s="7"/>
      <c r="D4330" s="120"/>
      <c r="E4330" s="7"/>
      <c r="F4330" s="7"/>
      <c r="G4330" s="219"/>
      <c r="H4330" s="7"/>
      <c r="I4330" s="7"/>
      <c r="J4330" s="9"/>
      <c r="K4330" s="843"/>
    </row>
    <row r="4331" spans="1:11" x14ac:dyDescent="0.2">
      <c r="A4331" s="163">
        <v>4316</v>
      </c>
      <c r="B4331" s="7"/>
      <c r="C4331" s="7"/>
      <c r="D4331" s="120"/>
      <c r="E4331" s="7"/>
      <c r="F4331" s="7"/>
      <c r="G4331" s="219"/>
      <c r="H4331" s="7"/>
      <c r="I4331" s="7"/>
      <c r="J4331" s="9"/>
      <c r="K4331" s="843"/>
    </row>
    <row r="4332" spans="1:11" x14ac:dyDescent="0.2">
      <c r="A4332" s="163">
        <v>4317</v>
      </c>
      <c r="B4332" s="7"/>
      <c r="C4332" s="7"/>
      <c r="D4332" s="120"/>
      <c r="E4332" s="7"/>
      <c r="F4332" s="7"/>
      <c r="G4332" s="219"/>
      <c r="H4332" s="7"/>
      <c r="I4332" s="7"/>
      <c r="J4332" s="9"/>
      <c r="K4332" s="843"/>
    </row>
    <row r="4333" spans="1:11" x14ac:dyDescent="0.2">
      <c r="A4333" s="163">
        <v>4318</v>
      </c>
      <c r="B4333" s="7"/>
      <c r="C4333" s="7"/>
      <c r="D4333" s="120"/>
      <c r="E4333" s="7"/>
      <c r="F4333" s="7"/>
      <c r="G4333" s="219"/>
      <c r="H4333" s="7"/>
      <c r="I4333" s="7"/>
      <c r="J4333" s="9"/>
      <c r="K4333" s="843"/>
    </row>
    <row r="4334" spans="1:11" x14ac:dyDescent="0.2">
      <c r="A4334" s="163">
        <v>4319</v>
      </c>
      <c r="B4334" s="7"/>
      <c r="C4334" s="7"/>
      <c r="D4334" s="120"/>
      <c r="E4334" s="7"/>
      <c r="F4334" s="7"/>
      <c r="G4334" s="219"/>
      <c r="H4334" s="7"/>
      <c r="I4334" s="7"/>
      <c r="J4334" s="9"/>
      <c r="K4334" s="843"/>
    </row>
    <row r="4335" spans="1:11" x14ac:dyDescent="0.2">
      <c r="A4335" s="163">
        <v>4320</v>
      </c>
      <c r="B4335" s="7"/>
      <c r="C4335" s="7"/>
      <c r="D4335" s="120"/>
      <c r="E4335" s="7"/>
      <c r="F4335" s="7"/>
      <c r="G4335" s="219"/>
      <c r="H4335" s="7"/>
      <c r="I4335" s="7"/>
      <c r="J4335" s="9"/>
      <c r="K4335" s="843"/>
    </row>
    <row r="4336" spans="1:11" x14ac:dyDescent="0.2">
      <c r="A4336" s="163">
        <v>4321</v>
      </c>
      <c r="B4336" s="7"/>
      <c r="C4336" s="7"/>
      <c r="D4336" s="120"/>
      <c r="E4336" s="7"/>
      <c r="F4336" s="7"/>
      <c r="G4336" s="219"/>
      <c r="H4336" s="7"/>
      <c r="I4336" s="7"/>
      <c r="J4336" s="9"/>
      <c r="K4336" s="843"/>
    </row>
    <row r="4337" spans="1:11" x14ac:dyDescent="0.2">
      <c r="A4337" s="163">
        <v>4322</v>
      </c>
      <c r="B4337" s="7"/>
      <c r="C4337" s="7"/>
      <c r="D4337" s="120"/>
      <c r="E4337" s="7"/>
      <c r="F4337" s="7"/>
      <c r="G4337" s="219"/>
      <c r="H4337" s="7"/>
      <c r="I4337" s="7"/>
      <c r="J4337" s="9"/>
      <c r="K4337" s="843"/>
    </row>
    <row r="4338" spans="1:11" x14ac:dyDescent="0.2">
      <c r="A4338" s="163">
        <v>4323</v>
      </c>
      <c r="B4338" s="7"/>
      <c r="C4338" s="7"/>
      <c r="D4338" s="120"/>
      <c r="E4338" s="7"/>
      <c r="F4338" s="7"/>
      <c r="G4338" s="219"/>
      <c r="H4338" s="7"/>
      <c r="I4338" s="7"/>
      <c r="J4338" s="9"/>
      <c r="K4338" s="843"/>
    </row>
    <row r="4339" spans="1:11" x14ac:dyDescent="0.2">
      <c r="A4339" s="163">
        <v>4324</v>
      </c>
      <c r="B4339" s="7"/>
      <c r="C4339" s="7"/>
      <c r="D4339" s="120"/>
      <c r="E4339" s="7"/>
      <c r="F4339" s="7"/>
      <c r="G4339" s="219"/>
      <c r="H4339" s="7"/>
      <c r="I4339" s="7"/>
      <c r="J4339" s="9"/>
      <c r="K4339" s="843"/>
    </row>
    <row r="4340" spans="1:11" x14ac:dyDescent="0.2">
      <c r="A4340" s="163">
        <v>4325</v>
      </c>
      <c r="B4340" s="7"/>
      <c r="C4340" s="7"/>
      <c r="D4340" s="120"/>
      <c r="E4340" s="7"/>
      <c r="F4340" s="7"/>
      <c r="G4340" s="219"/>
      <c r="H4340" s="7"/>
      <c r="I4340" s="7"/>
      <c r="J4340" s="9"/>
      <c r="K4340" s="843"/>
    </row>
    <row r="4341" spans="1:11" x14ac:dyDescent="0.2">
      <c r="A4341" s="163">
        <v>4326</v>
      </c>
      <c r="B4341" s="7"/>
      <c r="C4341" s="7"/>
      <c r="D4341" s="120"/>
      <c r="E4341" s="7"/>
      <c r="F4341" s="7"/>
      <c r="G4341" s="219"/>
      <c r="H4341" s="7"/>
      <c r="I4341" s="7"/>
      <c r="J4341" s="9"/>
      <c r="K4341" s="843"/>
    </row>
    <row r="4342" spans="1:11" x14ac:dyDescent="0.2">
      <c r="A4342" s="163">
        <v>4327</v>
      </c>
      <c r="B4342" s="7"/>
      <c r="C4342" s="7"/>
      <c r="D4342" s="120"/>
      <c r="E4342" s="7"/>
      <c r="F4342" s="7"/>
      <c r="G4342" s="219"/>
      <c r="H4342" s="7"/>
      <c r="I4342" s="7"/>
      <c r="J4342" s="9"/>
      <c r="K4342" s="843"/>
    </row>
    <row r="4343" spans="1:11" x14ac:dyDescent="0.2">
      <c r="A4343" s="163">
        <v>4328</v>
      </c>
      <c r="B4343" s="7"/>
      <c r="C4343" s="7"/>
      <c r="D4343" s="120"/>
      <c r="E4343" s="7"/>
      <c r="F4343" s="7"/>
      <c r="G4343" s="219"/>
      <c r="H4343" s="7"/>
      <c r="I4343" s="7"/>
      <c r="J4343" s="9"/>
      <c r="K4343" s="843"/>
    </row>
    <row r="4344" spans="1:11" x14ac:dyDescent="0.2">
      <c r="A4344" s="163">
        <v>4329</v>
      </c>
      <c r="B4344" s="7"/>
      <c r="C4344" s="7"/>
      <c r="D4344" s="120"/>
      <c r="E4344" s="7"/>
      <c r="F4344" s="7"/>
      <c r="G4344" s="219"/>
      <c r="H4344" s="7"/>
      <c r="I4344" s="7"/>
      <c r="J4344" s="9"/>
      <c r="K4344" s="843"/>
    </row>
    <row r="4345" spans="1:11" x14ac:dyDescent="0.2">
      <c r="A4345" s="163">
        <v>4330</v>
      </c>
      <c r="B4345" s="7"/>
      <c r="C4345" s="7"/>
      <c r="D4345" s="120"/>
      <c r="E4345" s="7"/>
      <c r="F4345" s="7"/>
      <c r="G4345" s="219"/>
      <c r="H4345" s="7"/>
      <c r="I4345" s="7"/>
      <c r="J4345" s="9"/>
      <c r="K4345" s="843"/>
    </row>
    <row r="4346" spans="1:11" x14ac:dyDescent="0.2">
      <c r="A4346" s="163">
        <v>4331</v>
      </c>
      <c r="B4346" s="7"/>
      <c r="C4346" s="7"/>
      <c r="D4346" s="120"/>
      <c r="E4346" s="7"/>
      <c r="F4346" s="7"/>
      <c r="G4346" s="219"/>
      <c r="H4346" s="7"/>
      <c r="I4346" s="7"/>
      <c r="J4346" s="9"/>
      <c r="K4346" s="843"/>
    </row>
    <row r="4347" spans="1:11" x14ac:dyDescent="0.2">
      <c r="A4347" s="163">
        <v>4332</v>
      </c>
      <c r="B4347" s="7"/>
      <c r="C4347" s="7"/>
      <c r="D4347" s="120"/>
      <c r="E4347" s="7"/>
      <c r="F4347" s="7"/>
      <c r="G4347" s="219"/>
      <c r="H4347" s="7"/>
      <c r="I4347" s="7"/>
      <c r="J4347" s="9"/>
      <c r="K4347" s="843"/>
    </row>
    <row r="4348" spans="1:11" x14ac:dyDescent="0.2">
      <c r="A4348" s="163">
        <v>4333</v>
      </c>
      <c r="B4348" s="7"/>
      <c r="C4348" s="7"/>
      <c r="D4348" s="120"/>
      <c r="E4348" s="7"/>
      <c r="F4348" s="7"/>
      <c r="G4348" s="219"/>
      <c r="H4348" s="7"/>
      <c r="I4348" s="7"/>
      <c r="J4348" s="9"/>
      <c r="K4348" s="843"/>
    </row>
    <row r="4349" spans="1:11" x14ac:dyDescent="0.2">
      <c r="A4349" s="163">
        <v>4334</v>
      </c>
      <c r="B4349" s="7"/>
      <c r="C4349" s="7"/>
      <c r="D4349" s="120"/>
      <c r="E4349" s="7"/>
      <c r="F4349" s="7"/>
      <c r="G4349" s="219"/>
      <c r="H4349" s="7"/>
      <c r="I4349" s="7"/>
      <c r="J4349" s="9"/>
      <c r="K4349" s="843"/>
    </row>
    <row r="4350" spans="1:11" x14ac:dyDescent="0.2">
      <c r="A4350" s="163">
        <v>4335</v>
      </c>
      <c r="B4350" s="7"/>
      <c r="C4350" s="7"/>
      <c r="D4350" s="120"/>
      <c r="E4350" s="7"/>
      <c r="F4350" s="7"/>
      <c r="G4350" s="219"/>
      <c r="H4350" s="7"/>
      <c r="I4350" s="7"/>
      <c r="J4350" s="9"/>
      <c r="K4350" s="843"/>
    </row>
    <row r="4351" spans="1:11" x14ac:dyDescent="0.2">
      <c r="A4351" s="163">
        <v>4336</v>
      </c>
      <c r="B4351" s="7"/>
      <c r="C4351" s="7"/>
      <c r="D4351" s="120"/>
      <c r="E4351" s="7"/>
      <c r="F4351" s="7"/>
      <c r="G4351" s="219"/>
      <c r="H4351" s="7"/>
      <c r="I4351" s="7"/>
      <c r="J4351" s="9"/>
      <c r="K4351" s="843"/>
    </row>
    <row r="4352" spans="1:11" x14ac:dyDescent="0.2">
      <c r="A4352" s="163">
        <v>4337</v>
      </c>
      <c r="B4352" s="7"/>
      <c r="C4352" s="7"/>
      <c r="D4352" s="120"/>
      <c r="E4352" s="7"/>
      <c r="F4352" s="7"/>
      <c r="G4352" s="219"/>
      <c r="H4352" s="7"/>
      <c r="I4352" s="7"/>
      <c r="J4352" s="9"/>
      <c r="K4352" s="843"/>
    </row>
    <row r="4353" spans="1:11" x14ac:dyDescent="0.2">
      <c r="A4353" s="163">
        <v>4338</v>
      </c>
      <c r="B4353" s="7"/>
      <c r="C4353" s="7"/>
      <c r="D4353" s="120"/>
      <c r="E4353" s="7"/>
      <c r="F4353" s="7"/>
      <c r="G4353" s="219"/>
      <c r="H4353" s="7"/>
      <c r="I4353" s="7"/>
      <c r="J4353" s="9"/>
      <c r="K4353" s="843"/>
    </row>
    <row r="4354" spans="1:11" x14ac:dyDescent="0.2">
      <c r="A4354" s="163">
        <v>4339</v>
      </c>
      <c r="B4354" s="7"/>
      <c r="C4354" s="7"/>
      <c r="D4354" s="120"/>
      <c r="E4354" s="7"/>
      <c r="F4354" s="7"/>
      <c r="G4354" s="219"/>
      <c r="H4354" s="7"/>
      <c r="I4354" s="7"/>
      <c r="J4354" s="9"/>
      <c r="K4354" s="843"/>
    </row>
    <row r="4355" spans="1:11" x14ac:dyDescent="0.2">
      <c r="A4355" s="163">
        <v>4340</v>
      </c>
      <c r="B4355" s="7"/>
      <c r="C4355" s="7"/>
      <c r="D4355" s="120"/>
      <c r="E4355" s="7"/>
      <c r="F4355" s="7"/>
      <c r="G4355" s="219"/>
      <c r="H4355" s="7"/>
      <c r="I4355" s="7"/>
      <c r="J4355" s="9"/>
      <c r="K4355" s="843"/>
    </row>
    <row r="4356" spans="1:11" x14ac:dyDescent="0.2">
      <c r="A4356" s="163">
        <v>4341</v>
      </c>
      <c r="B4356" s="7"/>
      <c r="C4356" s="7"/>
      <c r="D4356" s="120"/>
      <c r="E4356" s="7"/>
      <c r="F4356" s="7"/>
      <c r="G4356" s="219"/>
      <c r="H4356" s="7"/>
      <c r="I4356" s="7"/>
      <c r="J4356" s="9"/>
      <c r="K4356" s="843"/>
    </row>
    <row r="4357" spans="1:11" x14ac:dyDescent="0.2">
      <c r="A4357" s="163">
        <v>4342</v>
      </c>
      <c r="B4357" s="7"/>
      <c r="C4357" s="7"/>
      <c r="D4357" s="120"/>
      <c r="E4357" s="7"/>
      <c r="F4357" s="7"/>
      <c r="G4357" s="219"/>
      <c r="H4357" s="7"/>
      <c r="I4357" s="7"/>
      <c r="J4357" s="9"/>
      <c r="K4357" s="843"/>
    </row>
    <row r="4358" spans="1:11" x14ac:dyDescent="0.2">
      <c r="A4358" s="163">
        <v>4343</v>
      </c>
      <c r="B4358" s="7"/>
      <c r="C4358" s="7"/>
      <c r="D4358" s="120"/>
      <c r="E4358" s="7"/>
      <c r="F4358" s="7"/>
      <c r="G4358" s="219"/>
      <c r="H4358" s="7"/>
      <c r="I4358" s="7"/>
      <c r="J4358" s="9"/>
      <c r="K4358" s="843"/>
    </row>
    <row r="4359" spans="1:11" x14ac:dyDescent="0.2">
      <c r="A4359" s="163">
        <v>4344</v>
      </c>
      <c r="B4359" s="7"/>
      <c r="C4359" s="7"/>
      <c r="D4359" s="120"/>
      <c r="E4359" s="7"/>
      <c r="F4359" s="7"/>
      <c r="G4359" s="219"/>
      <c r="H4359" s="7"/>
      <c r="I4359" s="7"/>
      <c r="J4359" s="9"/>
      <c r="K4359" s="843"/>
    </row>
    <row r="4360" spans="1:11" x14ac:dyDescent="0.2">
      <c r="A4360" s="163">
        <v>4345</v>
      </c>
      <c r="B4360" s="7"/>
      <c r="C4360" s="7"/>
      <c r="D4360" s="120"/>
      <c r="E4360" s="7"/>
      <c r="F4360" s="7"/>
      <c r="G4360" s="219"/>
      <c r="H4360" s="7"/>
      <c r="I4360" s="7"/>
      <c r="J4360" s="9"/>
      <c r="K4360" s="843"/>
    </row>
    <row r="4361" spans="1:11" x14ac:dyDescent="0.2">
      <c r="A4361" s="163">
        <v>4346</v>
      </c>
      <c r="B4361" s="7"/>
      <c r="C4361" s="7"/>
      <c r="D4361" s="120"/>
      <c r="E4361" s="7"/>
      <c r="F4361" s="7"/>
      <c r="G4361" s="219"/>
      <c r="H4361" s="7"/>
      <c r="I4361" s="7"/>
      <c r="J4361" s="9"/>
      <c r="K4361" s="843"/>
    </row>
    <row r="4362" spans="1:11" x14ac:dyDescent="0.2">
      <c r="A4362" s="163">
        <v>4347</v>
      </c>
      <c r="B4362" s="7"/>
      <c r="C4362" s="7"/>
      <c r="D4362" s="120"/>
      <c r="E4362" s="7"/>
      <c r="F4362" s="7"/>
      <c r="G4362" s="219"/>
      <c r="H4362" s="7"/>
      <c r="I4362" s="7"/>
      <c r="J4362" s="9"/>
      <c r="K4362" s="843"/>
    </row>
    <row r="4363" spans="1:11" x14ac:dyDescent="0.2">
      <c r="A4363" s="163">
        <v>4348</v>
      </c>
      <c r="B4363" s="7"/>
      <c r="C4363" s="7"/>
      <c r="D4363" s="120"/>
      <c r="E4363" s="7"/>
      <c r="F4363" s="7"/>
      <c r="G4363" s="219"/>
      <c r="H4363" s="7"/>
      <c r="I4363" s="7"/>
      <c r="J4363" s="9"/>
      <c r="K4363" s="843"/>
    </row>
    <row r="4364" spans="1:11" x14ac:dyDescent="0.2">
      <c r="A4364" s="163">
        <v>4349</v>
      </c>
      <c r="B4364" s="7"/>
      <c r="C4364" s="7"/>
      <c r="D4364" s="120"/>
      <c r="E4364" s="7"/>
      <c r="F4364" s="7"/>
      <c r="G4364" s="219"/>
      <c r="H4364" s="7"/>
      <c r="I4364" s="7"/>
      <c r="J4364" s="9"/>
      <c r="K4364" s="843"/>
    </row>
    <row r="4365" spans="1:11" x14ac:dyDescent="0.2">
      <c r="A4365" s="163">
        <v>4350</v>
      </c>
      <c r="B4365" s="7"/>
      <c r="C4365" s="7"/>
      <c r="D4365" s="120"/>
      <c r="E4365" s="7"/>
      <c r="F4365" s="7"/>
      <c r="G4365" s="219"/>
      <c r="H4365" s="7"/>
      <c r="I4365" s="7"/>
      <c r="J4365" s="9"/>
      <c r="K4365" s="843"/>
    </row>
    <row r="4366" spans="1:11" x14ac:dyDescent="0.2">
      <c r="A4366" s="163">
        <v>4351</v>
      </c>
      <c r="B4366" s="7"/>
      <c r="C4366" s="7"/>
      <c r="D4366" s="120"/>
      <c r="E4366" s="7"/>
      <c r="F4366" s="7"/>
      <c r="G4366" s="219"/>
      <c r="H4366" s="7"/>
      <c r="I4366" s="7"/>
      <c r="J4366" s="9"/>
      <c r="K4366" s="843"/>
    </row>
    <row r="4367" spans="1:11" x14ac:dyDescent="0.2">
      <c r="A4367" s="163">
        <v>4352</v>
      </c>
      <c r="B4367" s="7"/>
      <c r="C4367" s="7"/>
      <c r="D4367" s="120"/>
      <c r="E4367" s="7"/>
      <c r="F4367" s="7"/>
      <c r="G4367" s="219"/>
      <c r="H4367" s="7"/>
      <c r="I4367" s="7"/>
      <c r="J4367" s="9"/>
      <c r="K4367" s="843"/>
    </row>
    <row r="4368" spans="1:11" x14ac:dyDescent="0.2">
      <c r="A4368" s="163">
        <v>4353</v>
      </c>
      <c r="B4368" s="7"/>
      <c r="C4368" s="7"/>
      <c r="D4368" s="120"/>
      <c r="E4368" s="7"/>
      <c r="F4368" s="7"/>
      <c r="G4368" s="219"/>
      <c r="H4368" s="7"/>
      <c r="I4368" s="7"/>
      <c r="J4368" s="9"/>
      <c r="K4368" s="843"/>
    </row>
    <row r="4369" spans="1:11" x14ac:dyDescent="0.2">
      <c r="A4369" s="163">
        <v>4354</v>
      </c>
      <c r="B4369" s="7"/>
      <c r="C4369" s="7"/>
      <c r="D4369" s="120"/>
      <c r="E4369" s="7"/>
      <c r="F4369" s="7"/>
      <c r="G4369" s="219"/>
      <c r="H4369" s="7"/>
      <c r="I4369" s="7"/>
      <c r="J4369" s="9"/>
      <c r="K4369" s="843"/>
    </row>
    <row r="4370" spans="1:11" x14ac:dyDescent="0.2">
      <c r="A4370" s="163">
        <v>4355</v>
      </c>
      <c r="B4370" s="7"/>
      <c r="C4370" s="7"/>
      <c r="D4370" s="120"/>
      <c r="E4370" s="7"/>
      <c r="F4370" s="7"/>
      <c r="G4370" s="219"/>
      <c r="H4370" s="7"/>
      <c r="I4370" s="7"/>
      <c r="J4370" s="9"/>
      <c r="K4370" s="843"/>
    </row>
    <row r="4371" spans="1:11" x14ac:dyDescent="0.2">
      <c r="A4371" s="163">
        <v>4356</v>
      </c>
      <c r="B4371" s="7"/>
      <c r="C4371" s="7"/>
      <c r="D4371" s="120"/>
      <c r="E4371" s="7"/>
      <c r="F4371" s="7"/>
      <c r="G4371" s="219"/>
      <c r="H4371" s="7"/>
      <c r="I4371" s="7"/>
      <c r="J4371" s="9"/>
      <c r="K4371" s="843"/>
    </row>
    <row r="4372" spans="1:11" x14ac:dyDescent="0.2">
      <c r="A4372" s="163">
        <v>4357</v>
      </c>
      <c r="B4372" s="7"/>
      <c r="C4372" s="7"/>
      <c r="D4372" s="120"/>
      <c r="E4372" s="7"/>
      <c r="F4372" s="7"/>
      <c r="G4372" s="219"/>
      <c r="H4372" s="7"/>
      <c r="I4372" s="7"/>
      <c r="J4372" s="9"/>
      <c r="K4372" s="843"/>
    </row>
    <row r="4373" spans="1:11" x14ac:dyDescent="0.2">
      <c r="A4373" s="163">
        <v>4358</v>
      </c>
      <c r="B4373" s="7"/>
      <c r="C4373" s="7"/>
      <c r="D4373" s="120"/>
      <c r="E4373" s="7"/>
      <c r="F4373" s="7"/>
      <c r="G4373" s="219"/>
      <c r="H4373" s="7"/>
      <c r="I4373" s="7"/>
      <c r="J4373" s="9"/>
      <c r="K4373" s="843"/>
    </row>
    <row r="4374" spans="1:11" x14ac:dyDescent="0.2">
      <c r="A4374" s="163">
        <v>4359</v>
      </c>
      <c r="B4374" s="7"/>
      <c r="C4374" s="7"/>
      <c r="D4374" s="120"/>
      <c r="E4374" s="7"/>
      <c r="F4374" s="7"/>
      <c r="G4374" s="219"/>
      <c r="H4374" s="7"/>
      <c r="I4374" s="7"/>
      <c r="J4374" s="9"/>
      <c r="K4374" s="843"/>
    </row>
    <row r="4375" spans="1:11" x14ac:dyDescent="0.2">
      <c r="A4375" s="163">
        <v>4360</v>
      </c>
      <c r="B4375" s="7"/>
      <c r="C4375" s="7"/>
      <c r="D4375" s="120"/>
      <c r="E4375" s="7"/>
      <c r="F4375" s="7"/>
      <c r="G4375" s="219"/>
      <c r="H4375" s="7"/>
      <c r="I4375" s="7"/>
      <c r="J4375" s="9"/>
      <c r="K4375" s="843"/>
    </row>
    <row r="4376" spans="1:11" x14ac:dyDescent="0.2">
      <c r="A4376" s="163">
        <v>4361</v>
      </c>
      <c r="B4376" s="7"/>
      <c r="C4376" s="7"/>
      <c r="D4376" s="120"/>
      <c r="E4376" s="7"/>
      <c r="F4376" s="7"/>
      <c r="G4376" s="219"/>
      <c r="H4376" s="7"/>
      <c r="I4376" s="7"/>
      <c r="J4376" s="9"/>
      <c r="K4376" s="843"/>
    </row>
    <row r="4377" spans="1:11" x14ac:dyDescent="0.2">
      <c r="A4377" s="163">
        <v>4362</v>
      </c>
      <c r="B4377" s="7"/>
      <c r="C4377" s="7"/>
      <c r="D4377" s="120"/>
      <c r="E4377" s="7"/>
      <c r="F4377" s="7"/>
      <c r="G4377" s="219"/>
      <c r="H4377" s="7"/>
      <c r="I4377" s="7"/>
      <c r="J4377" s="9"/>
      <c r="K4377" s="843"/>
    </row>
    <row r="4378" spans="1:11" x14ac:dyDescent="0.2">
      <c r="A4378" s="163">
        <v>4363</v>
      </c>
      <c r="B4378" s="7"/>
      <c r="C4378" s="7"/>
      <c r="D4378" s="120"/>
      <c r="E4378" s="7"/>
      <c r="F4378" s="7"/>
      <c r="G4378" s="219"/>
      <c r="H4378" s="7"/>
      <c r="I4378" s="7"/>
      <c r="J4378" s="9"/>
      <c r="K4378" s="843"/>
    </row>
    <row r="4379" spans="1:11" x14ac:dyDescent="0.2">
      <c r="A4379" s="163">
        <v>4364</v>
      </c>
      <c r="B4379" s="7"/>
      <c r="C4379" s="7"/>
      <c r="D4379" s="120"/>
      <c r="E4379" s="7"/>
      <c r="F4379" s="7"/>
      <c r="G4379" s="219"/>
      <c r="H4379" s="7"/>
      <c r="I4379" s="7"/>
      <c r="J4379" s="9"/>
      <c r="K4379" s="843"/>
    </row>
    <row r="4380" spans="1:11" x14ac:dyDescent="0.2">
      <c r="A4380" s="163">
        <v>4365</v>
      </c>
      <c r="B4380" s="7"/>
      <c r="C4380" s="7"/>
      <c r="D4380" s="120"/>
      <c r="E4380" s="7"/>
      <c r="F4380" s="7"/>
      <c r="G4380" s="219"/>
      <c r="H4380" s="7"/>
      <c r="I4380" s="7"/>
      <c r="J4380" s="9"/>
      <c r="K4380" s="843"/>
    </row>
    <row r="4381" spans="1:11" x14ac:dyDescent="0.2">
      <c r="A4381" s="163">
        <v>4366</v>
      </c>
      <c r="B4381" s="7"/>
      <c r="C4381" s="7"/>
      <c r="D4381" s="120"/>
      <c r="E4381" s="7"/>
      <c r="F4381" s="7"/>
      <c r="G4381" s="219"/>
      <c r="H4381" s="7"/>
      <c r="I4381" s="7"/>
      <c r="J4381" s="9"/>
      <c r="K4381" s="843"/>
    </row>
    <row r="4382" spans="1:11" x14ac:dyDescent="0.2">
      <c r="A4382" s="163">
        <v>4367</v>
      </c>
      <c r="B4382" s="7"/>
      <c r="C4382" s="7"/>
      <c r="D4382" s="120"/>
      <c r="E4382" s="7"/>
      <c r="F4382" s="7"/>
      <c r="G4382" s="219"/>
      <c r="H4382" s="7"/>
      <c r="I4382" s="7"/>
      <c r="J4382" s="9"/>
      <c r="K4382" s="843"/>
    </row>
    <row r="4383" spans="1:11" x14ac:dyDescent="0.2">
      <c r="A4383" s="163">
        <v>4368</v>
      </c>
      <c r="B4383" s="7"/>
      <c r="C4383" s="7"/>
      <c r="D4383" s="120"/>
      <c r="E4383" s="7"/>
      <c r="F4383" s="7"/>
      <c r="G4383" s="219"/>
      <c r="H4383" s="7"/>
      <c r="I4383" s="7"/>
      <c r="J4383" s="9"/>
      <c r="K4383" s="843"/>
    </row>
    <row r="4384" spans="1:11" x14ac:dyDescent="0.2">
      <c r="A4384" s="163">
        <v>4369</v>
      </c>
      <c r="B4384" s="7"/>
      <c r="C4384" s="7"/>
      <c r="D4384" s="120"/>
      <c r="E4384" s="7"/>
      <c r="F4384" s="7"/>
      <c r="G4384" s="219"/>
      <c r="H4384" s="7"/>
      <c r="I4384" s="7"/>
      <c r="J4384" s="9"/>
      <c r="K4384" s="843"/>
    </row>
    <row r="4385" spans="1:11" x14ac:dyDescent="0.2">
      <c r="A4385" s="163">
        <v>4370</v>
      </c>
      <c r="B4385" s="7"/>
      <c r="C4385" s="7"/>
      <c r="D4385" s="120"/>
      <c r="E4385" s="7"/>
      <c r="F4385" s="7"/>
      <c r="G4385" s="219"/>
      <c r="H4385" s="7"/>
      <c r="I4385" s="7"/>
      <c r="J4385" s="9"/>
      <c r="K4385" s="843"/>
    </row>
    <row r="4386" spans="1:11" x14ac:dyDescent="0.2">
      <c r="A4386" s="163">
        <v>4371</v>
      </c>
      <c r="B4386" s="7"/>
      <c r="C4386" s="7"/>
      <c r="D4386" s="120"/>
      <c r="E4386" s="7"/>
      <c r="F4386" s="7"/>
      <c r="G4386" s="219"/>
      <c r="H4386" s="7"/>
      <c r="I4386" s="7"/>
      <c r="J4386" s="9"/>
      <c r="K4386" s="843"/>
    </row>
    <row r="4387" spans="1:11" x14ac:dyDescent="0.2">
      <c r="A4387" s="163">
        <v>4372</v>
      </c>
      <c r="B4387" s="7"/>
      <c r="C4387" s="7"/>
      <c r="D4387" s="120"/>
      <c r="E4387" s="7"/>
      <c r="F4387" s="7"/>
      <c r="G4387" s="219"/>
      <c r="H4387" s="7"/>
      <c r="I4387" s="7"/>
      <c r="J4387" s="9"/>
      <c r="K4387" s="843"/>
    </row>
    <row r="4388" spans="1:11" x14ac:dyDescent="0.2">
      <c r="A4388" s="163">
        <v>4373</v>
      </c>
      <c r="B4388" s="7"/>
      <c r="C4388" s="7"/>
      <c r="D4388" s="120"/>
      <c r="E4388" s="7"/>
      <c r="F4388" s="7"/>
      <c r="G4388" s="219"/>
      <c r="H4388" s="7"/>
      <c r="I4388" s="7"/>
      <c r="J4388" s="9"/>
      <c r="K4388" s="843"/>
    </row>
    <row r="4389" spans="1:11" x14ac:dyDescent="0.2">
      <c r="A4389" s="163">
        <v>4374</v>
      </c>
      <c r="B4389" s="7"/>
      <c r="C4389" s="7"/>
      <c r="D4389" s="120"/>
      <c r="E4389" s="7"/>
      <c r="F4389" s="7"/>
      <c r="G4389" s="219"/>
      <c r="H4389" s="7"/>
      <c r="I4389" s="7"/>
      <c r="J4389" s="9"/>
      <c r="K4389" s="843"/>
    </row>
    <row r="4390" spans="1:11" x14ac:dyDescent="0.2">
      <c r="A4390" s="163">
        <v>4375</v>
      </c>
      <c r="B4390" s="7"/>
      <c r="C4390" s="7"/>
      <c r="D4390" s="120"/>
      <c r="E4390" s="7"/>
      <c r="F4390" s="7"/>
      <c r="G4390" s="219"/>
      <c r="H4390" s="7"/>
      <c r="I4390" s="7"/>
      <c r="J4390" s="9"/>
      <c r="K4390" s="843"/>
    </row>
    <row r="4391" spans="1:11" x14ac:dyDescent="0.2">
      <c r="A4391" s="163">
        <v>4376</v>
      </c>
      <c r="B4391" s="7"/>
      <c r="C4391" s="7"/>
      <c r="D4391" s="120"/>
      <c r="E4391" s="7"/>
      <c r="F4391" s="7"/>
      <c r="G4391" s="219"/>
      <c r="H4391" s="7"/>
      <c r="I4391" s="7"/>
      <c r="J4391" s="9"/>
      <c r="K4391" s="843"/>
    </row>
    <row r="4392" spans="1:11" x14ac:dyDescent="0.2">
      <c r="A4392" s="163">
        <v>4377</v>
      </c>
      <c r="B4392" s="7"/>
      <c r="C4392" s="7"/>
      <c r="D4392" s="120"/>
      <c r="E4392" s="7"/>
      <c r="F4392" s="7"/>
      <c r="G4392" s="219"/>
      <c r="H4392" s="7"/>
      <c r="I4392" s="7"/>
      <c r="J4392" s="9"/>
      <c r="K4392" s="843"/>
    </row>
    <row r="4393" spans="1:11" x14ac:dyDescent="0.2">
      <c r="A4393" s="163">
        <v>4378</v>
      </c>
      <c r="B4393" s="7"/>
      <c r="C4393" s="7"/>
      <c r="D4393" s="120"/>
      <c r="E4393" s="7"/>
      <c r="F4393" s="7"/>
      <c r="G4393" s="219"/>
      <c r="H4393" s="7"/>
      <c r="I4393" s="7"/>
      <c r="J4393" s="9"/>
      <c r="K4393" s="843"/>
    </row>
    <row r="4394" spans="1:11" x14ac:dyDescent="0.2">
      <c r="A4394" s="163">
        <v>4379</v>
      </c>
      <c r="B4394" s="7"/>
      <c r="C4394" s="7"/>
      <c r="D4394" s="120"/>
      <c r="E4394" s="7"/>
      <c r="F4394" s="7"/>
      <c r="G4394" s="219"/>
      <c r="H4394" s="7"/>
      <c r="I4394" s="7"/>
      <c r="J4394" s="9"/>
      <c r="K4394" s="843"/>
    </row>
    <row r="4395" spans="1:11" x14ac:dyDescent="0.2">
      <c r="A4395" s="163">
        <v>4380</v>
      </c>
      <c r="B4395" s="7"/>
      <c r="C4395" s="7"/>
      <c r="D4395" s="120"/>
      <c r="E4395" s="7"/>
      <c r="F4395" s="7"/>
      <c r="G4395" s="219"/>
      <c r="H4395" s="7"/>
      <c r="I4395" s="7"/>
      <c r="J4395" s="9"/>
      <c r="K4395" s="843"/>
    </row>
    <row r="4396" spans="1:11" x14ac:dyDescent="0.2">
      <c r="A4396" s="163">
        <v>4381</v>
      </c>
      <c r="B4396" s="7"/>
      <c r="C4396" s="7"/>
      <c r="D4396" s="120"/>
      <c r="E4396" s="7"/>
      <c r="F4396" s="7"/>
      <c r="G4396" s="219"/>
      <c r="H4396" s="7"/>
      <c r="I4396" s="7"/>
      <c r="J4396" s="9"/>
      <c r="K4396" s="843"/>
    </row>
    <row r="4397" spans="1:11" x14ac:dyDescent="0.2">
      <c r="A4397" s="163">
        <v>4382</v>
      </c>
      <c r="B4397" s="7"/>
      <c r="C4397" s="7"/>
      <c r="D4397" s="120"/>
      <c r="E4397" s="7"/>
      <c r="F4397" s="7"/>
      <c r="G4397" s="219"/>
      <c r="H4397" s="7"/>
      <c r="I4397" s="7"/>
      <c r="J4397" s="9"/>
      <c r="K4397" s="843"/>
    </row>
    <row r="4398" spans="1:11" x14ac:dyDescent="0.2">
      <c r="A4398" s="163">
        <v>4383</v>
      </c>
      <c r="B4398" s="7"/>
      <c r="C4398" s="7"/>
      <c r="D4398" s="120"/>
      <c r="E4398" s="7"/>
      <c r="F4398" s="7"/>
      <c r="G4398" s="219"/>
      <c r="H4398" s="7"/>
      <c r="I4398" s="7"/>
      <c r="J4398" s="9"/>
      <c r="K4398" s="843"/>
    </row>
    <row r="4399" spans="1:11" x14ac:dyDescent="0.2">
      <c r="A4399" s="163">
        <v>4384</v>
      </c>
      <c r="B4399" s="7"/>
      <c r="C4399" s="7"/>
      <c r="D4399" s="120"/>
      <c r="E4399" s="7"/>
      <c r="F4399" s="7"/>
      <c r="G4399" s="219"/>
      <c r="H4399" s="7"/>
      <c r="I4399" s="7"/>
      <c r="J4399" s="9"/>
      <c r="K4399" s="843"/>
    </row>
    <row r="4400" spans="1:11" x14ac:dyDescent="0.2">
      <c r="A4400" s="163">
        <v>4385</v>
      </c>
      <c r="B4400" s="7"/>
      <c r="C4400" s="7"/>
      <c r="D4400" s="120"/>
      <c r="E4400" s="7"/>
      <c r="F4400" s="7"/>
      <c r="G4400" s="219"/>
      <c r="H4400" s="7"/>
      <c r="I4400" s="7"/>
      <c r="J4400" s="9"/>
      <c r="K4400" s="843"/>
    </row>
    <row r="4401" spans="1:11" x14ac:dyDescent="0.2">
      <c r="A4401" s="163">
        <v>4386</v>
      </c>
      <c r="B4401" s="7"/>
      <c r="C4401" s="7"/>
      <c r="D4401" s="120"/>
      <c r="E4401" s="7"/>
      <c r="F4401" s="7"/>
      <c r="G4401" s="219"/>
      <c r="H4401" s="7"/>
      <c r="I4401" s="7"/>
      <c r="J4401" s="9"/>
      <c r="K4401" s="843"/>
    </row>
    <row r="4402" spans="1:11" x14ac:dyDescent="0.2">
      <c r="A4402" s="163">
        <v>4387</v>
      </c>
      <c r="B4402" s="7"/>
      <c r="C4402" s="7"/>
      <c r="D4402" s="120"/>
      <c r="E4402" s="7"/>
      <c r="F4402" s="7"/>
      <c r="G4402" s="219"/>
      <c r="H4402" s="7"/>
      <c r="I4402" s="7"/>
      <c r="J4402" s="9"/>
      <c r="K4402" s="843"/>
    </row>
    <row r="4403" spans="1:11" x14ac:dyDescent="0.2">
      <c r="A4403" s="163">
        <v>4388</v>
      </c>
      <c r="B4403" s="7"/>
      <c r="C4403" s="7"/>
      <c r="D4403" s="120"/>
      <c r="E4403" s="7"/>
      <c r="F4403" s="7"/>
      <c r="G4403" s="219"/>
      <c r="H4403" s="7"/>
      <c r="I4403" s="7"/>
      <c r="J4403" s="9"/>
      <c r="K4403" s="843"/>
    </row>
    <row r="4404" spans="1:11" x14ac:dyDescent="0.2">
      <c r="A4404" s="163">
        <v>4389</v>
      </c>
      <c r="B4404" s="7"/>
      <c r="C4404" s="7"/>
      <c r="D4404" s="120"/>
      <c r="E4404" s="7"/>
      <c r="F4404" s="7"/>
      <c r="G4404" s="219"/>
      <c r="H4404" s="7"/>
      <c r="I4404" s="7"/>
      <c r="J4404" s="9"/>
      <c r="K4404" s="843"/>
    </row>
    <row r="4405" spans="1:11" x14ac:dyDescent="0.2">
      <c r="A4405" s="163">
        <v>4390</v>
      </c>
      <c r="B4405" s="7"/>
      <c r="C4405" s="7"/>
      <c r="D4405" s="120"/>
      <c r="E4405" s="7"/>
      <c r="F4405" s="7"/>
      <c r="G4405" s="219"/>
      <c r="H4405" s="7"/>
      <c r="I4405" s="7"/>
      <c r="J4405" s="9"/>
      <c r="K4405" s="843"/>
    </row>
    <row r="4406" spans="1:11" x14ac:dyDescent="0.2">
      <c r="A4406" s="163">
        <v>4391</v>
      </c>
      <c r="B4406" s="7"/>
      <c r="C4406" s="7"/>
      <c r="D4406" s="120"/>
      <c r="E4406" s="7"/>
      <c r="F4406" s="7"/>
      <c r="G4406" s="219"/>
      <c r="H4406" s="7"/>
      <c r="I4406" s="7"/>
      <c r="J4406" s="9"/>
      <c r="K4406" s="843"/>
    </row>
    <row r="4407" spans="1:11" x14ac:dyDescent="0.2">
      <c r="A4407" s="163">
        <v>4392</v>
      </c>
      <c r="B4407" s="7"/>
      <c r="C4407" s="7"/>
      <c r="D4407" s="120"/>
      <c r="E4407" s="7"/>
      <c r="F4407" s="7"/>
      <c r="G4407" s="219"/>
      <c r="H4407" s="7"/>
      <c r="I4407" s="7"/>
      <c r="J4407" s="9"/>
      <c r="K4407" s="843"/>
    </row>
    <row r="4408" spans="1:11" x14ac:dyDescent="0.2">
      <c r="A4408" s="163">
        <v>4393</v>
      </c>
      <c r="B4408" s="7"/>
      <c r="C4408" s="7"/>
      <c r="D4408" s="120"/>
      <c r="E4408" s="7"/>
      <c r="F4408" s="7"/>
      <c r="G4408" s="219"/>
      <c r="H4408" s="7"/>
      <c r="I4408" s="7"/>
      <c r="J4408" s="9"/>
      <c r="K4408" s="843"/>
    </row>
    <row r="4409" spans="1:11" x14ac:dyDescent="0.2">
      <c r="A4409" s="163">
        <v>4394</v>
      </c>
      <c r="B4409" s="7"/>
      <c r="C4409" s="7"/>
      <c r="D4409" s="120"/>
      <c r="E4409" s="7"/>
      <c r="F4409" s="7"/>
      <c r="G4409" s="219"/>
      <c r="H4409" s="7"/>
      <c r="I4409" s="7"/>
      <c r="J4409" s="9"/>
      <c r="K4409" s="843"/>
    </row>
    <row r="4410" spans="1:11" x14ac:dyDescent="0.2">
      <c r="A4410" s="163">
        <v>4395</v>
      </c>
      <c r="B4410" s="7"/>
      <c r="C4410" s="7"/>
      <c r="D4410" s="120"/>
      <c r="E4410" s="7"/>
      <c r="F4410" s="7"/>
      <c r="G4410" s="219"/>
      <c r="H4410" s="7"/>
      <c r="I4410" s="7"/>
      <c r="J4410" s="9"/>
      <c r="K4410" s="843"/>
    </row>
    <row r="4411" spans="1:11" x14ac:dyDescent="0.2">
      <c r="A4411" s="163">
        <v>4396</v>
      </c>
      <c r="B4411" s="7"/>
      <c r="C4411" s="7"/>
      <c r="D4411" s="120"/>
      <c r="E4411" s="7"/>
      <c r="F4411" s="7"/>
      <c r="G4411" s="219"/>
      <c r="H4411" s="7"/>
      <c r="I4411" s="7"/>
      <c r="J4411" s="9"/>
      <c r="K4411" s="843"/>
    </row>
    <row r="4412" spans="1:11" x14ac:dyDescent="0.2">
      <c r="A4412" s="163">
        <v>4397</v>
      </c>
      <c r="B4412" s="7"/>
      <c r="C4412" s="7"/>
      <c r="D4412" s="120"/>
      <c r="E4412" s="7"/>
      <c r="F4412" s="7"/>
      <c r="G4412" s="219"/>
      <c r="H4412" s="7"/>
      <c r="I4412" s="7"/>
      <c r="J4412" s="9"/>
      <c r="K4412" s="843"/>
    </row>
    <row r="4413" spans="1:11" x14ac:dyDescent="0.2">
      <c r="A4413" s="163">
        <v>4398</v>
      </c>
      <c r="B4413" s="7"/>
      <c r="C4413" s="7"/>
      <c r="D4413" s="120"/>
      <c r="E4413" s="7"/>
      <c r="F4413" s="7"/>
      <c r="G4413" s="219"/>
      <c r="H4413" s="7"/>
      <c r="I4413" s="7"/>
      <c r="J4413" s="9"/>
      <c r="K4413" s="843"/>
    </row>
    <row r="4414" spans="1:11" x14ac:dyDescent="0.2">
      <c r="A4414" s="163">
        <v>4399</v>
      </c>
      <c r="B4414" s="7"/>
      <c r="C4414" s="7"/>
      <c r="D4414" s="120"/>
      <c r="E4414" s="7"/>
      <c r="F4414" s="7"/>
      <c r="G4414" s="219"/>
      <c r="H4414" s="7"/>
      <c r="I4414" s="7"/>
      <c r="J4414" s="9"/>
      <c r="K4414" s="843"/>
    </row>
    <row r="4415" spans="1:11" x14ac:dyDescent="0.2">
      <c r="A4415" s="163">
        <v>4400</v>
      </c>
      <c r="B4415" s="7"/>
      <c r="C4415" s="7"/>
      <c r="D4415" s="120"/>
      <c r="E4415" s="7"/>
      <c r="F4415" s="7"/>
      <c r="G4415" s="219"/>
      <c r="H4415" s="7"/>
      <c r="I4415" s="7"/>
      <c r="J4415" s="9"/>
      <c r="K4415" s="843"/>
    </row>
    <row r="4416" spans="1:11" x14ac:dyDescent="0.2">
      <c r="A4416" s="163">
        <v>4401</v>
      </c>
      <c r="B4416" s="7"/>
      <c r="C4416" s="7"/>
      <c r="D4416" s="120"/>
      <c r="E4416" s="7"/>
      <c r="F4416" s="7"/>
      <c r="G4416" s="219"/>
      <c r="H4416" s="7"/>
      <c r="I4416" s="7"/>
      <c r="J4416" s="9"/>
      <c r="K4416" s="843"/>
    </row>
    <row r="4417" spans="1:11" x14ac:dyDescent="0.2">
      <c r="A4417" s="163">
        <v>4402</v>
      </c>
      <c r="B4417" s="7"/>
      <c r="C4417" s="7"/>
      <c r="D4417" s="120"/>
      <c r="E4417" s="7"/>
      <c r="F4417" s="7"/>
      <c r="G4417" s="219"/>
      <c r="H4417" s="7"/>
      <c r="I4417" s="7"/>
      <c r="J4417" s="9"/>
      <c r="K4417" s="843"/>
    </row>
    <row r="4418" spans="1:11" x14ac:dyDescent="0.2">
      <c r="A4418" s="163">
        <v>4403</v>
      </c>
      <c r="B4418" s="7"/>
      <c r="C4418" s="7"/>
      <c r="D4418" s="120"/>
      <c r="E4418" s="7"/>
      <c r="F4418" s="7"/>
      <c r="G4418" s="219"/>
      <c r="H4418" s="7"/>
      <c r="I4418" s="7"/>
      <c r="J4418" s="9"/>
      <c r="K4418" s="843"/>
    </row>
    <row r="4419" spans="1:11" x14ac:dyDescent="0.2">
      <c r="A4419" s="163">
        <v>4404</v>
      </c>
      <c r="B4419" s="7"/>
      <c r="C4419" s="7"/>
      <c r="D4419" s="120"/>
      <c r="E4419" s="7"/>
      <c r="F4419" s="7"/>
      <c r="G4419" s="219"/>
      <c r="H4419" s="7"/>
      <c r="I4419" s="7"/>
      <c r="J4419" s="9"/>
      <c r="K4419" s="843"/>
    </row>
    <row r="4420" spans="1:11" x14ac:dyDescent="0.2">
      <c r="A4420" s="163">
        <v>4405</v>
      </c>
      <c r="B4420" s="7"/>
      <c r="C4420" s="7"/>
      <c r="D4420" s="120"/>
      <c r="E4420" s="7"/>
      <c r="F4420" s="7"/>
      <c r="G4420" s="219"/>
      <c r="H4420" s="7"/>
      <c r="I4420" s="7"/>
      <c r="J4420" s="9"/>
      <c r="K4420" s="843"/>
    </row>
    <row r="4421" spans="1:11" x14ac:dyDescent="0.2">
      <c r="A4421" s="163">
        <v>4406</v>
      </c>
      <c r="B4421" s="7"/>
      <c r="C4421" s="7"/>
      <c r="D4421" s="120"/>
      <c r="E4421" s="7"/>
      <c r="F4421" s="7"/>
      <c r="G4421" s="219"/>
      <c r="H4421" s="7"/>
      <c r="I4421" s="7"/>
      <c r="J4421" s="9"/>
      <c r="K4421" s="843"/>
    </row>
    <row r="4422" spans="1:11" x14ac:dyDescent="0.2">
      <c r="A4422" s="163">
        <v>4407</v>
      </c>
      <c r="B4422" s="7"/>
      <c r="C4422" s="7"/>
      <c r="D4422" s="120"/>
      <c r="E4422" s="7"/>
      <c r="F4422" s="7"/>
      <c r="G4422" s="219"/>
      <c r="H4422" s="7"/>
      <c r="I4422" s="7"/>
      <c r="J4422" s="9"/>
      <c r="K4422" s="843"/>
    </row>
    <row r="4423" spans="1:11" x14ac:dyDescent="0.2">
      <c r="A4423" s="163">
        <v>4408</v>
      </c>
      <c r="B4423" s="7"/>
      <c r="C4423" s="7"/>
      <c r="D4423" s="120"/>
      <c r="E4423" s="7"/>
      <c r="F4423" s="7"/>
      <c r="G4423" s="219"/>
      <c r="H4423" s="7"/>
      <c r="I4423" s="7"/>
      <c r="J4423" s="9"/>
      <c r="K4423" s="843"/>
    </row>
    <row r="4424" spans="1:11" x14ac:dyDescent="0.2">
      <c r="A4424" s="163">
        <v>4409</v>
      </c>
      <c r="B4424" s="7"/>
      <c r="C4424" s="7"/>
      <c r="D4424" s="120"/>
      <c r="E4424" s="7"/>
      <c r="F4424" s="7"/>
      <c r="G4424" s="219"/>
      <c r="H4424" s="7"/>
      <c r="I4424" s="7"/>
      <c r="J4424" s="9"/>
      <c r="K4424" s="843"/>
    </row>
    <row r="4425" spans="1:11" x14ac:dyDescent="0.2">
      <c r="A4425" s="163">
        <v>4410</v>
      </c>
      <c r="B4425" s="7"/>
      <c r="C4425" s="7"/>
      <c r="D4425" s="120"/>
      <c r="E4425" s="7"/>
      <c r="F4425" s="7"/>
      <c r="G4425" s="219"/>
      <c r="H4425" s="7"/>
      <c r="I4425" s="7"/>
      <c r="J4425" s="9"/>
      <c r="K4425" s="843"/>
    </row>
    <row r="4426" spans="1:11" x14ac:dyDescent="0.2">
      <c r="A4426" s="163">
        <v>4411</v>
      </c>
      <c r="B4426" s="7"/>
      <c r="C4426" s="7"/>
      <c r="D4426" s="120"/>
      <c r="E4426" s="7"/>
      <c r="F4426" s="7"/>
      <c r="G4426" s="219"/>
      <c r="H4426" s="7"/>
      <c r="I4426" s="7"/>
      <c r="J4426" s="9"/>
      <c r="K4426" s="843"/>
    </row>
    <row r="4427" spans="1:11" x14ac:dyDescent="0.2">
      <c r="A4427" s="163">
        <v>4412</v>
      </c>
      <c r="B4427" s="7"/>
      <c r="C4427" s="7"/>
      <c r="D4427" s="120"/>
      <c r="E4427" s="7"/>
      <c r="F4427" s="7"/>
      <c r="G4427" s="219"/>
      <c r="H4427" s="7"/>
      <c r="I4427" s="7"/>
      <c r="J4427" s="9"/>
      <c r="K4427" s="843"/>
    </row>
    <row r="4428" spans="1:11" x14ac:dyDescent="0.2">
      <c r="A4428" s="163">
        <v>4413</v>
      </c>
      <c r="B4428" s="7"/>
      <c r="C4428" s="7"/>
      <c r="D4428" s="120"/>
      <c r="E4428" s="7"/>
      <c r="F4428" s="7"/>
      <c r="G4428" s="219"/>
      <c r="H4428" s="7"/>
      <c r="I4428" s="7"/>
      <c r="J4428" s="9"/>
      <c r="K4428" s="843"/>
    </row>
    <row r="4429" spans="1:11" x14ac:dyDescent="0.2">
      <c r="A4429" s="163">
        <v>4414</v>
      </c>
      <c r="B4429" s="7"/>
      <c r="C4429" s="7"/>
      <c r="D4429" s="120"/>
      <c r="E4429" s="7"/>
      <c r="F4429" s="7"/>
      <c r="G4429" s="219"/>
      <c r="H4429" s="7"/>
      <c r="I4429" s="7"/>
      <c r="J4429" s="9"/>
      <c r="K4429" s="843"/>
    </row>
    <row r="4430" spans="1:11" x14ac:dyDescent="0.2">
      <c r="A4430" s="163">
        <v>4415</v>
      </c>
      <c r="B4430" s="7"/>
      <c r="C4430" s="7"/>
      <c r="D4430" s="120"/>
      <c r="E4430" s="7"/>
      <c r="F4430" s="7"/>
      <c r="G4430" s="219"/>
      <c r="H4430" s="7"/>
      <c r="I4430" s="7"/>
      <c r="J4430" s="9"/>
      <c r="K4430" s="843"/>
    </row>
    <row r="4431" spans="1:11" x14ac:dyDescent="0.2">
      <c r="A4431" s="163">
        <v>4416</v>
      </c>
      <c r="B4431" s="7"/>
      <c r="C4431" s="7"/>
      <c r="D4431" s="120"/>
      <c r="E4431" s="7"/>
      <c r="F4431" s="7"/>
      <c r="G4431" s="219"/>
      <c r="H4431" s="7"/>
      <c r="I4431" s="7"/>
      <c r="J4431" s="9"/>
      <c r="K4431" s="843"/>
    </row>
    <row r="4432" spans="1:11" x14ac:dyDescent="0.2">
      <c r="A4432" s="163">
        <v>4417</v>
      </c>
      <c r="B4432" s="7"/>
      <c r="C4432" s="7"/>
      <c r="D4432" s="120"/>
      <c r="E4432" s="7"/>
      <c r="F4432" s="7"/>
      <c r="G4432" s="219"/>
      <c r="H4432" s="7"/>
      <c r="I4432" s="7"/>
      <c r="J4432" s="9"/>
      <c r="K4432" s="843"/>
    </row>
    <row r="4433" spans="1:11" x14ac:dyDescent="0.2">
      <c r="A4433" s="163">
        <v>4418</v>
      </c>
      <c r="B4433" s="7"/>
      <c r="C4433" s="7"/>
      <c r="D4433" s="120"/>
      <c r="E4433" s="7"/>
      <c r="F4433" s="7"/>
      <c r="G4433" s="219"/>
      <c r="H4433" s="7"/>
      <c r="I4433" s="7"/>
      <c r="J4433" s="9"/>
      <c r="K4433" s="843"/>
    </row>
    <row r="4434" spans="1:11" x14ac:dyDescent="0.2">
      <c r="A4434" s="163">
        <v>4419</v>
      </c>
      <c r="B4434" s="7"/>
      <c r="C4434" s="7"/>
      <c r="D4434" s="120"/>
      <c r="E4434" s="7"/>
      <c r="F4434" s="7"/>
      <c r="G4434" s="219"/>
      <c r="H4434" s="7"/>
      <c r="I4434" s="7"/>
      <c r="J4434" s="9"/>
      <c r="K4434" s="843"/>
    </row>
    <row r="4435" spans="1:11" x14ac:dyDescent="0.2">
      <c r="A4435" s="163">
        <v>4420</v>
      </c>
      <c r="B4435" s="7"/>
      <c r="C4435" s="7"/>
      <c r="D4435" s="120"/>
      <c r="E4435" s="7"/>
      <c r="F4435" s="7"/>
      <c r="G4435" s="219"/>
      <c r="H4435" s="7"/>
      <c r="I4435" s="7"/>
      <c r="J4435" s="9"/>
      <c r="K4435" s="843"/>
    </row>
    <row r="4436" spans="1:11" x14ac:dyDescent="0.2">
      <c r="A4436" s="163">
        <v>4421</v>
      </c>
      <c r="B4436" s="7"/>
      <c r="C4436" s="7"/>
      <c r="D4436" s="120"/>
      <c r="E4436" s="7"/>
      <c r="F4436" s="7"/>
      <c r="G4436" s="219"/>
      <c r="H4436" s="7"/>
      <c r="I4436" s="7"/>
      <c r="J4436" s="9"/>
      <c r="K4436" s="843"/>
    </row>
    <row r="4437" spans="1:11" x14ac:dyDescent="0.2">
      <c r="A4437" s="163">
        <v>4422</v>
      </c>
      <c r="B4437" s="7"/>
      <c r="C4437" s="7"/>
      <c r="D4437" s="120"/>
      <c r="E4437" s="7"/>
      <c r="F4437" s="7"/>
      <c r="G4437" s="219"/>
      <c r="H4437" s="7"/>
      <c r="I4437" s="7"/>
      <c r="J4437" s="9"/>
      <c r="K4437" s="843"/>
    </row>
    <row r="4438" spans="1:11" x14ac:dyDescent="0.2">
      <c r="A4438" s="163">
        <v>4423</v>
      </c>
      <c r="B4438" s="7"/>
      <c r="C4438" s="7"/>
      <c r="D4438" s="120"/>
      <c r="E4438" s="7"/>
      <c r="F4438" s="7"/>
      <c r="G4438" s="219"/>
      <c r="H4438" s="7"/>
      <c r="I4438" s="7"/>
      <c r="J4438" s="9"/>
      <c r="K4438" s="843"/>
    </row>
    <row r="4439" spans="1:11" x14ac:dyDescent="0.2">
      <c r="A4439" s="163">
        <v>4424</v>
      </c>
      <c r="B4439" s="7"/>
      <c r="C4439" s="7"/>
      <c r="D4439" s="120"/>
      <c r="E4439" s="7"/>
      <c r="F4439" s="7"/>
      <c r="G4439" s="219"/>
      <c r="H4439" s="7"/>
      <c r="I4439" s="7"/>
      <c r="J4439" s="9"/>
      <c r="K4439" s="843"/>
    </row>
    <row r="4440" spans="1:11" x14ac:dyDescent="0.2">
      <c r="A4440" s="163">
        <v>4425</v>
      </c>
      <c r="B4440" s="7"/>
      <c r="C4440" s="7"/>
      <c r="D4440" s="120"/>
      <c r="E4440" s="7"/>
      <c r="F4440" s="7"/>
      <c r="G4440" s="219"/>
      <c r="H4440" s="7"/>
      <c r="I4440" s="7"/>
      <c r="J4440" s="9"/>
      <c r="K4440" s="843"/>
    </row>
    <row r="4441" spans="1:11" x14ac:dyDescent="0.2">
      <c r="A4441" s="163">
        <v>4426</v>
      </c>
      <c r="B4441" s="7"/>
      <c r="C4441" s="7"/>
      <c r="D4441" s="120"/>
      <c r="E4441" s="7"/>
      <c r="F4441" s="7"/>
      <c r="G4441" s="219"/>
      <c r="H4441" s="7"/>
      <c r="I4441" s="7"/>
      <c r="J4441" s="9"/>
      <c r="K4441" s="843"/>
    </row>
    <row r="4442" spans="1:11" x14ac:dyDescent="0.2">
      <c r="A4442" s="163">
        <v>4427</v>
      </c>
      <c r="B4442" s="7"/>
      <c r="C4442" s="7"/>
      <c r="D4442" s="120"/>
      <c r="E4442" s="7"/>
      <c r="F4442" s="7"/>
      <c r="G4442" s="219"/>
      <c r="H4442" s="7"/>
      <c r="I4442" s="7"/>
      <c r="J4442" s="9"/>
      <c r="K4442" s="843"/>
    </row>
    <row r="4443" spans="1:11" x14ac:dyDescent="0.2">
      <c r="A4443" s="163">
        <v>4428</v>
      </c>
      <c r="B4443" s="7"/>
      <c r="C4443" s="7"/>
      <c r="D4443" s="120"/>
      <c r="E4443" s="7"/>
      <c r="F4443" s="7"/>
      <c r="G4443" s="219"/>
      <c r="H4443" s="7"/>
      <c r="I4443" s="7"/>
      <c r="J4443" s="9"/>
      <c r="K4443" s="843"/>
    </row>
    <row r="4444" spans="1:11" x14ac:dyDescent="0.2">
      <c r="A4444" s="163">
        <v>4429</v>
      </c>
      <c r="B4444" s="7"/>
      <c r="C4444" s="7"/>
      <c r="D4444" s="120"/>
      <c r="E4444" s="7"/>
      <c r="F4444" s="7"/>
      <c r="G4444" s="219"/>
      <c r="H4444" s="7"/>
      <c r="I4444" s="7"/>
      <c r="J4444" s="9"/>
      <c r="K4444" s="843"/>
    </row>
    <row r="4445" spans="1:11" x14ac:dyDescent="0.2">
      <c r="A4445" s="163">
        <v>4430</v>
      </c>
      <c r="B4445" s="7"/>
      <c r="C4445" s="7"/>
      <c r="D4445" s="120"/>
      <c r="E4445" s="7"/>
      <c r="F4445" s="7"/>
      <c r="G4445" s="219"/>
      <c r="H4445" s="7"/>
      <c r="I4445" s="7"/>
      <c r="J4445" s="9"/>
      <c r="K4445" s="843"/>
    </row>
    <row r="4446" spans="1:11" x14ac:dyDescent="0.2">
      <c r="A4446" s="163">
        <v>4431</v>
      </c>
      <c r="B4446" s="7"/>
      <c r="C4446" s="7"/>
      <c r="D4446" s="120"/>
      <c r="E4446" s="7"/>
      <c r="F4446" s="7"/>
      <c r="G4446" s="219"/>
      <c r="H4446" s="7"/>
      <c r="I4446" s="7"/>
      <c r="J4446" s="9"/>
      <c r="K4446" s="843"/>
    </row>
    <row r="4447" spans="1:11" x14ac:dyDescent="0.2">
      <c r="A4447" s="163">
        <v>4432</v>
      </c>
      <c r="B4447" s="7"/>
      <c r="C4447" s="7"/>
      <c r="D4447" s="120"/>
      <c r="E4447" s="7"/>
      <c r="F4447" s="7"/>
      <c r="G4447" s="219"/>
      <c r="H4447" s="7"/>
      <c r="I4447" s="7"/>
      <c r="J4447" s="9"/>
      <c r="K4447" s="843"/>
    </row>
    <row r="4448" spans="1:11" x14ac:dyDescent="0.2">
      <c r="A4448" s="163">
        <v>4433</v>
      </c>
      <c r="B4448" s="7"/>
      <c r="C4448" s="7"/>
      <c r="D4448" s="120"/>
      <c r="E4448" s="7"/>
      <c r="F4448" s="7"/>
      <c r="G4448" s="219"/>
      <c r="H4448" s="7"/>
      <c r="I4448" s="7"/>
      <c r="J4448" s="9"/>
      <c r="K4448" s="843"/>
    </row>
    <row r="4449" spans="1:11" x14ac:dyDescent="0.2">
      <c r="A4449" s="163">
        <v>4434</v>
      </c>
      <c r="B4449" s="7"/>
      <c r="C4449" s="7"/>
      <c r="D4449" s="120"/>
      <c r="E4449" s="7"/>
      <c r="F4449" s="7"/>
      <c r="G4449" s="219"/>
      <c r="H4449" s="7"/>
      <c r="I4449" s="7"/>
      <c r="J4449" s="9"/>
      <c r="K4449" s="843"/>
    </row>
    <row r="4450" spans="1:11" x14ac:dyDescent="0.2">
      <c r="A4450" s="163">
        <v>4435</v>
      </c>
      <c r="B4450" s="7"/>
      <c r="C4450" s="7"/>
      <c r="D4450" s="120"/>
      <c r="E4450" s="7"/>
      <c r="F4450" s="7"/>
      <c r="G4450" s="219"/>
      <c r="H4450" s="7"/>
      <c r="I4450" s="7"/>
      <c r="J4450" s="9"/>
      <c r="K4450" s="843"/>
    </row>
    <row r="4451" spans="1:11" x14ac:dyDescent="0.2">
      <c r="A4451" s="163">
        <v>4436</v>
      </c>
      <c r="B4451" s="7"/>
      <c r="C4451" s="7"/>
      <c r="D4451" s="120"/>
      <c r="E4451" s="7"/>
      <c r="F4451" s="7"/>
      <c r="G4451" s="219"/>
      <c r="H4451" s="7"/>
      <c r="I4451" s="7"/>
      <c r="J4451" s="9"/>
      <c r="K4451" s="843"/>
    </row>
    <row r="4452" spans="1:11" x14ac:dyDescent="0.2">
      <c r="A4452" s="163">
        <v>4437</v>
      </c>
      <c r="B4452" s="7"/>
      <c r="C4452" s="7"/>
      <c r="D4452" s="120"/>
      <c r="E4452" s="7"/>
      <c r="F4452" s="7"/>
      <c r="G4452" s="219"/>
      <c r="H4452" s="7"/>
      <c r="I4452" s="7"/>
      <c r="J4452" s="9"/>
      <c r="K4452" s="843"/>
    </row>
    <row r="4453" spans="1:11" x14ac:dyDescent="0.2">
      <c r="A4453" s="163">
        <v>4438</v>
      </c>
      <c r="B4453" s="7"/>
      <c r="C4453" s="7"/>
      <c r="D4453" s="120"/>
      <c r="E4453" s="7"/>
      <c r="F4453" s="7"/>
      <c r="G4453" s="219"/>
      <c r="H4453" s="7"/>
      <c r="I4453" s="7"/>
      <c r="J4453" s="9"/>
      <c r="K4453" s="843"/>
    </row>
    <row r="4454" spans="1:11" x14ac:dyDescent="0.2">
      <c r="A4454" s="163">
        <v>4439</v>
      </c>
      <c r="B4454" s="7"/>
      <c r="C4454" s="7"/>
      <c r="D4454" s="120"/>
      <c r="E4454" s="7"/>
      <c r="F4454" s="7"/>
      <c r="G4454" s="219"/>
      <c r="H4454" s="7"/>
      <c r="I4454" s="7"/>
      <c r="J4454" s="9"/>
      <c r="K4454" s="843"/>
    </row>
    <row r="4455" spans="1:11" x14ac:dyDescent="0.2">
      <c r="A4455" s="163">
        <v>4440</v>
      </c>
      <c r="B4455" s="7"/>
      <c r="C4455" s="7"/>
      <c r="D4455" s="120"/>
      <c r="E4455" s="7"/>
      <c r="F4455" s="7"/>
      <c r="G4455" s="219"/>
      <c r="H4455" s="7"/>
      <c r="I4455" s="7"/>
      <c r="J4455" s="9"/>
      <c r="K4455" s="843"/>
    </row>
    <row r="4456" spans="1:11" x14ac:dyDescent="0.2">
      <c r="A4456" s="163">
        <v>4441</v>
      </c>
      <c r="B4456" s="7"/>
      <c r="C4456" s="7"/>
      <c r="D4456" s="120"/>
      <c r="E4456" s="7"/>
      <c r="F4456" s="7"/>
      <c r="G4456" s="219"/>
      <c r="H4456" s="7"/>
      <c r="I4456" s="7"/>
      <c r="J4456" s="9"/>
      <c r="K4456" s="843"/>
    </row>
    <row r="4457" spans="1:11" x14ac:dyDescent="0.2">
      <c r="A4457" s="163">
        <v>4442</v>
      </c>
      <c r="B4457" s="7"/>
      <c r="C4457" s="7"/>
      <c r="D4457" s="120"/>
      <c r="E4457" s="7"/>
      <c r="F4457" s="7"/>
      <c r="G4457" s="219"/>
      <c r="H4457" s="7"/>
      <c r="I4457" s="7"/>
      <c r="J4457" s="9"/>
      <c r="K4457" s="843"/>
    </row>
    <row r="4458" spans="1:11" x14ac:dyDescent="0.2">
      <c r="A4458" s="163">
        <v>4443</v>
      </c>
      <c r="B4458" s="7"/>
      <c r="C4458" s="7"/>
      <c r="D4458" s="120"/>
      <c r="E4458" s="7"/>
      <c r="F4458" s="7"/>
      <c r="G4458" s="219"/>
      <c r="H4458" s="7"/>
      <c r="I4458" s="7"/>
      <c r="J4458" s="9"/>
      <c r="K4458" s="843"/>
    </row>
    <row r="4459" spans="1:11" x14ac:dyDescent="0.2">
      <c r="A4459" s="163">
        <v>4444</v>
      </c>
      <c r="B4459" s="7"/>
      <c r="C4459" s="7"/>
      <c r="D4459" s="120"/>
      <c r="E4459" s="7"/>
      <c r="F4459" s="7"/>
      <c r="G4459" s="219"/>
      <c r="H4459" s="7"/>
      <c r="I4459" s="7"/>
      <c r="J4459" s="9"/>
      <c r="K4459" s="843"/>
    </row>
    <row r="4460" spans="1:11" x14ac:dyDescent="0.2">
      <c r="A4460" s="163">
        <v>4445</v>
      </c>
      <c r="B4460" s="7"/>
      <c r="C4460" s="7"/>
      <c r="D4460" s="120"/>
      <c r="E4460" s="7"/>
      <c r="F4460" s="7"/>
      <c r="G4460" s="219"/>
      <c r="H4460" s="7"/>
      <c r="I4460" s="7"/>
      <c r="J4460" s="9"/>
      <c r="K4460" s="843"/>
    </row>
    <row r="4461" spans="1:11" x14ac:dyDescent="0.2">
      <c r="A4461" s="163">
        <v>4446</v>
      </c>
      <c r="B4461" s="7"/>
      <c r="C4461" s="7"/>
      <c r="D4461" s="120"/>
      <c r="E4461" s="7"/>
      <c r="F4461" s="7"/>
      <c r="G4461" s="219"/>
      <c r="H4461" s="7"/>
      <c r="I4461" s="7"/>
      <c r="J4461" s="9"/>
      <c r="K4461" s="843"/>
    </row>
    <row r="4462" spans="1:11" x14ac:dyDescent="0.2">
      <c r="A4462" s="163">
        <v>4447</v>
      </c>
      <c r="B4462" s="7"/>
      <c r="C4462" s="7"/>
      <c r="D4462" s="120"/>
      <c r="E4462" s="7"/>
      <c r="F4462" s="7"/>
      <c r="G4462" s="219"/>
      <c r="H4462" s="7"/>
      <c r="I4462" s="7"/>
      <c r="J4462" s="9"/>
      <c r="K4462" s="843"/>
    </row>
    <row r="4463" spans="1:11" x14ac:dyDescent="0.2">
      <c r="A4463" s="163">
        <v>4448</v>
      </c>
      <c r="B4463" s="7"/>
      <c r="C4463" s="7"/>
      <c r="D4463" s="120"/>
      <c r="E4463" s="7"/>
      <c r="F4463" s="7"/>
      <c r="G4463" s="219"/>
      <c r="H4463" s="7"/>
      <c r="I4463" s="7"/>
      <c r="J4463" s="9"/>
      <c r="K4463" s="843"/>
    </row>
    <row r="4464" spans="1:11" x14ac:dyDescent="0.2">
      <c r="A4464" s="163">
        <v>4449</v>
      </c>
      <c r="B4464" s="7"/>
      <c r="C4464" s="7"/>
      <c r="D4464" s="120"/>
      <c r="E4464" s="7"/>
      <c r="F4464" s="7"/>
      <c r="G4464" s="219"/>
      <c r="H4464" s="7"/>
      <c r="I4464" s="7"/>
      <c r="J4464" s="9"/>
      <c r="K4464" s="843"/>
    </row>
    <row r="4465" spans="1:11" x14ac:dyDescent="0.2">
      <c r="A4465" s="163">
        <v>4450</v>
      </c>
      <c r="B4465" s="7"/>
      <c r="C4465" s="7"/>
      <c r="D4465" s="120"/>
      <c r="E4465" s="7"/>
      <c r="F4465" s="7"/>
      <c r="G4465" s="219"/>
      <c r="H4465" s="7"/>
      <c r="I4465" s="7"/>
      <c r="J4465" s="9"/>
      <c r="K4465" s="843"/>
    </row>
    <row r="4466" spans="1:11" x14ac:dyDescent="0.2">
      <c r="A4466" s="163">
        <v>4451</v>
      </c>
      <c r="B4466" s="7"/>
      <c r="C4466" s="7"/>
      <c r="D4466" s="120"/>
      <c r="E4466" s="7"/>
      <c r="F4466" s="7"/>
      <c r="G4466" s="219"/>
      <c r="H4466" s="7"/>
      <c r="I4466" s="7"/>
      <c r="J4466" s="9"/>
      <c r="K4466" s="843"/>
    </row>
    <row r="4467" spans="1:11" x14ac:dyDescent="0.2">
      <c r="A4467" s="163">
        <v>4452</v>
      </c>
      <c r="B4467" s="7"/>
      <c r="C4467" s="7"/>
      <c r="D4467" s="120"/>
      <c r="E4467" s="7"/>
      <c r="F4467" s="7"/>
      <c r="G4467" s="219"/>
      <c r="H4467" s="7"/>
      <c r="I4467" s="7"/>
      <c r="J4467" s="9"/>
      <c r="K4467" s="843"/>
    </row>
    <row r="4468" spans="1:11" x14ac:dyDescent="0.2">
      <c r="A4468" s="163">
        <v>4453</v>
      </c>
      <c r="B4468" s="7"/>
      <c r="C4468" s="7"/>
      <c r="D4468" s="120"/>
      <c r="E4468" s="7"/>
      <c r="F4468" s="7"/>
      <c r="G4468" s="219"/>
      <c r="H4468" s="7"/>
      <c r="I4468" s="7"/>
      <c r="J4468" s="9"/>
      <c r="K4468" s="843"/>
    </row>
    <row r="4469" spans="1:11" x14ac:dyDescent="0.2">
      <c r="A4469" s="163">
        <v>4454</v>
      </c>
      <c r="B4469" s="7"/>
      <c r="C4469" s="7"/>
      <c r="D4469" s="120"/>
      <c r="E4469" s="7"/>
      <c r="F4469" s="7"/>
      <c r="G4469" s="219"/>
      <c r="H4469" s="7"/>
      <c r="I4469" s="7"/>
      <c r="J4469" s="9"/>
      <c r="K4469" s="843"/>
    </row>
    <row r="4470" spans="1:11" x14ac:dyDescent="0.2">
      <c r="A4470" s="163">
        <v>4455</v>
      </c>
      <c r="B4470" s="7"/>
      <c r="C4470" s="7"/>
      <c r="D4470" s="120"/>
      <c r="E4470" s="7"/>
      <c r="F4470" s="7"/>
      <c r="G4470" s="219"/>
      <c r="H4470" s="7"/>
      <c r="I4470" s="7"/>
      <c r="J4470" s="9"/>
      <c r="K4470" s="843"/>
    </row>
    <row r="4471" spans="1:11" x14ac:dyDescent="0.2">
      <c r="A4471" s="163">
        <v>4456</v>
      </c>
      <c r="B4471" s="7"/>
      <c r="C4471" s="7"/>
      <c r="D4471" s="120"/>
      <c r="E4471" s="7"/>
      <c r="F4471" s="7"/>
      <c r="G4471" s="219"/>
      <c r="H4471" s="7"/>
      <c r="I4471" s="7"/>
      <c r="J4471" s="9"/>
      <c r="K4471" s="843"/>
    </row>
    <row r="4472" spans="1:11" x14ac:dyDescent="0.2">
      <c r="A4472" s="163">
        <v>4457</v>
      </c>
      <c r="B4472" s="7"/>
      <c r="C4472" s="7"/>
      <c r="D4472" s="120"/>
      <c r="E4472" s="7"/>
      <c r="F4472" s="7"/>
      <c r="G4472" s="219"/>
      <c r="H4472" s="7"/>
      <c r="I4472" s="7"/>
      <c r="J4472" s="9"/>
      <c r="K4472" s="843"/>
    </row>
    <row r="4473" spans="1:11" x14ac:dyDescent="0.2">
      <c r="A4473" s="163">
        <v>4458</v>
      </c>
      <c r="B4473" s="7"/>
      <c r="C4473" s="7"/>
      <c r="D4473" s="120"/>
      <c r="E4473" s="7"/>
      <c r="F4473" s="7"/>
      <c r="G4473" s="219"/>
      <c r="H4473" s="7"/>
      <c r="I4473" s="7"/>
      <c r="J4473" s="9"/>
      <c r="K4473" s="843"/>
    </row>
    <row r="4474" spans="1:11" x14ac:dyDescent="0.2">
      <c r="A4474" s="163">
        <v>4459</v>
      </c>
      <c r="B4474" s="7"/>
      <c r="C4474" s="7"/>
      <c r="D4474" s="120"/>
      <c r="E4474" s="7"/>
      <c r="F4474" s="7"/>
      <c r="G4474" s="219"/>
      <c r="H4474" s="7"/>
      <c r="I4474" s="7"/>
      <c r="J4474" s="9"/>
      <c r="K4474" s="843"/>
    </row>
    <row r="4475" spans="1:11" x14ac:dyDescent="0.2">
      <c r="A4475" s="163">
        <v>4460</v>
      </c>
      <c r="B4475" s="7"/>
      <c r="C4475" s="7"/>
      <c r="D4475" s="120"/>
      <c r="E4475" s="7"/>
      <c r="F4475" s="7"/>
      <c r="G4475" s="219"/>
      <c r="H4475" s="7"/>
      <c r="I4475" s="7"/>
      <c r="J4475" s="9"/>
      <c r="K4475" s="843"/>
    </row>
    <row r="4476" spans="1:11" x14ac:dyDescent="0.2">
      <c r="A4476" s="163">
        <v>4461</v>
      </c>
      <c r="B4476" s="7"/>
      <c r="C4476" s="7"/>
      <c r="D4476" s="120"/>
      <c r="E4476" s="7"/>
      <c r="F4476" s="7"/>
      <c r="G4476" s="219"/>
      <c r="H4476" s="7"/>
      <c r="I4476" s="7"/>
      <c r="J4476" s="9"/>
      <c r="K4476" s="843"/>
    </row>
    <row r="4477" spans="1:11" x14ac:dyDescent="0.2">
      <c r="A4477" s="163">
        <v>4462</v>
      </c>
      <c r="B4477" s="7"/>
      <c r="C4477" s="7"/>
      <c r="D4477" s="120"/>
      <c r="E4477" s="7"/>
      <c r="F4477" s="7"/>
      <c r="G4477" s="219"/>
      <c r="H4477" s="7"/>
      <c r="I4477" s="7"/>
      <c r="J4477" s="9"/>
      <c r="K4477" s="843"/>
    </row>
    <row r="4478" spans="1:11" x14ac:dyDescent="0.2">
      <c r="A4478" s="163">
        <v>4463</v>
      </c>
      <c r="B4478" s="7"/>
      <c r="C4478" s="7"/>
      <c r="D4478" s="120"/>
      <c r="E4478" s="7"/>
      <c r="F4478" s="7"/>
      <c r="G4478" s="219"/>
      <c r="H4478" s="7"/>
      <c r="I4478" s="7"/>
      <c r="J4478" s="9"/>
      <c r="K4478" s="843"/>
    </row>
    <row r="4479" spans="1:11" x14ac:dyDescent="0.2">
      <c r="A4479" s="163">
        <v>4464</v>
      </c>
      <c r="B4479" s="7"/>
      <c r="C4479" s="7"/>
      <c r="D4479" s="120"/>
      <c r="E4479" s="7"/>
      <c r="F4479" s="7"/>
      <c r="G4479" s="219"/>
      <c r="H4479" s="7"/>
      <c r="I4479" s="7"/>
      <c r="J4479" s="9"/>
      <c r="K4479" s="843"/>
    </row>
    <row r="4480" spans="1:11" x14ac:dyDescent="0.2">
      <c r="A4480" s="163">
        <v>4465</v>
      </c>
      <c r="B4480" s="7"/>
      <c r="C4480" s="7"/>
      <c r="D4480" s="120"/>
      <c r="E4480" s="7"/>
      <c r="F4480" s="7"/>
      <c r="G4480" s="219"/>
      <c r="H4480" s="7"/>
      <c r="I4480" s="7"/>
      <c r="J4480" s="9"/>
      <c r="K4480" s="843"/>
    </row>
    <row r="4481" spans="1:11" x14ac:dyDescent="0.2">
      <c r="A4481" s="163">
        <v>4466</v>
      </c>
      <c r="B4481" s="7"/>
      <c r="C4481" s="7"/>
      <c r="D4481" s="120"/>
      <c r="E4481" s="7"/>
      <c r="F4481" s="7"/>
      <c r="G4481" s="219"/>
      <c r="H4481" s="7"/>
      <c r="I4481" s="7"/>
      <c r="J4481" s="9"/>
      <c r="K4481" s="843"/>
    </row>
    <row r="4482" spans="1:11" x14ac:dyDescent="0.2">
      <c r="A4482" s="163">
        <v>4467</v>
      </c>
      <c r="B4482" s="7"/>
      <c r="C4482" s="7"/>
      <c r="D4482" s="120"/>
      <c r="E4482" s="7"/>
      <c r="F4482" s="7"/>
      <c r="G4482" s="219"/>
      <c r="H4482" s="7"/>
      <c r="I4482" s="7"/>
      <c r="J4482" s="9"/>
      <c r="K4482" s="843"/>
    </row>
    <row r="4483" spans="1:11" x14ac:dyDescent="0.2">
      <c r="A4483" s="163">
        <v>4468</v>
      </c>
      <c r="B4483" s="7"/>
      <c r="C4483" s="7"/>
      <c r="D4483" s="120"/>
      <c r="E4483" s="7"/>
      <c r="F4483" s="7"/>
      <c r="G4483" s="219"/>
      <c r="H4483" s="7"/>
      <c r="I4483" s="7"/>
      <c r="J4483" s="9"/>
      <c r="K4483" s="843"/>
    </row>
    <row r="4484" spans="1:11" x14ac:dyDescent="0.2">
      <c r="A4484" s="163">
        <v>4469</v>
      </c>
      <c r="B4484" s="7"/>
      <c r="C4484" s="7"/>
      <c r="D4484" s="120"/>
      <c r="E4484" s="7"/>
      <c r="F4484" s="7"/>
      <c r="G4484" s="219"/>
      <c r="H4484" s="7"/>
      <c r="I4484" s="7"/>
      <c r="J4484" s="9"/>
      <c r="K4484" s="843"/>
    </row>
    <row r="4485" spans="1:11" x14ac:dyDescent="0.2">
      <c r="A4485" s="163">
        <v>4470</v>
      </c>
      <c r="B4485" s="7"/>
      <c r="C4485" s="7"/>
      <c r="D4485" s="120"/>
      <c r="E4485" s="7"/>
      <c r="F4485" s="7"/>
      <c r="G4485" s="219"/>
      <c r="H4485" s="7"/>
      <c r="I4485" s="7"/>
      <c r="J4485" s="9"/>
      <c r="K4485" s="843"/>
    </row>
    <row r="4486" spans="1:11" x14ac:dyDescent="0.2">
      <c r="A4486" s="163">
        <v>4471</v>
      </c>
      <c r="B4486" s="7"/>
      <c r="C4486" s="7"/>
      <c r="D4486" s="120"/>
      <c r="E4486" s="7"/>
      <c r="F4486" s="7"/>
      <c r="G4486" s="219"/>
      <c r="H4486" s="7"/>
      <c r="I4486" s="7"/>
      <c r="J4486" s="9"/>
      <c r="K4486" s="843"/>
    </row>
    <row r="4487" spans="1:11" x14ac:dyDescent="0.2">
      <c r="A4487" s="163">
        <v>4472</v>
      </c>
      <c r="B4487" s="7"/>
      <c r="C4487" s="7"/>
      <c r="D4487" s="120"/>
      <c r="E4487" s="7"/>
      <c r="F4487" s="7"/>
      <c r="G4487" s="219"/>
      <c r="H4487" s="7"/>
      <c r="I4487" s="7"/>
      <c r="J4487" s="9"/>
      <c r="K4487" s="843"/>
    </row>
    <row r="4488" spans="1:11" x14ac:dyDescent="0.2">
      <c r="A4488" s="163">
        <v>4473</v>
      </c>
      <c r="B4488" s="7"/>
      <c r="C4488" s="7"/>
      <c r="D4488" s="120"/>
      <c r="E4488" s="7"/>
      <c r="F4488" s="7"/>
      <c r="G4488" s="219"/>
      <c r="H4488" s="7"/>
      <c r="I4488" s="7"/>
      <c r="J4488" s="9"/>
      <c r="K4488" s="843"/>
    </row>
    <row r="4489" spans="1:11" x14ac:dyDescent="0.2">
      <c r="A4489" s="163">
        <v>4474</v>
      </c>
      <c r="B4489" s="7"/>
      <c r="C4489" s="7"/>
      <c r="D4489" s="120"/>
      <c r="E4489" s="7"/>
      <c r="F4489" s="7"/>
      <c r="G4489" s="219"/>
      <c r="H4489" s="7"/>
      <c r="I4489" s="7"/>
      <c r="J4489" s="9"/>
      <c r="K4489" s="843"/>
    </row>
    <row r="4490" spans="1:11" x14ac:dyDescent="0.2">
      <c r="A4490" s="163">
        <v>4475</v>
      </c>
      <c r="B4490" s="7"/>
      <c r="C4490" s="7"/>
      <c r="D4490" s="120"/>
      <c r="E4490" s="7"/>
      <c r="F4490" s="7"/>
      <c r="G4490" s="219"/>
      <c r="H4490" s="7"/>
      <c r="I4490" s="7"/>
      <c r="J4490" s="9"/>
      <c r="K4490" s="843"/>
    </row>
    <row r="4491" spans="1:11" x14ac:dyDescent="0.2">
      <c r="A4491" s="163">
        <v>4476</v>
      </c>
      <c r="B4491" s="7"/>
      <c r="C4491" s="7"/>
      <c r="D4491" s="120"/>
      <c r="E4491" s="7"/>
      <c r="F4491" s="7"/>
      <c r="G4491" s="219"/>
      <c r="H4491" s="7"/>
      <c r="I4491" s="7"/>
      <c r="J4491" s="9"/>
      <c r="K4491" s="843"/>
    </row>
    <row r="4492" spans="1:11" x14ac:dyDescent="0.2">
      <c r="A4492" s="163">
        <v>4477</v>
      </c>
      <c r="B4492" s="7"/>
      <c r="C4492" s="7"/>
      <c r="D4492" s="120"/>
      <c r="E4492" s="7"/>
      <c r="F4492" s="7"/>
      <c r="G4492" s="219"/>
      <c r="H4492" s="7"/>
      <c r="I4492" s="7"/>
      <c r="J4492" s="9"/>
      <c r="K4492" s="843"/>
    </row>
    <row r="4493" spans="1:11" x14ac:dyDescent="0.2">
      <c r="A4493" s="163">
        <v>4478</v>
      </c>
      <c r="B4493" s="7"/>
      <c r="C4493" s="7"/>
      <c r="D4493" s="120"/>
      <c r="E4493" s="7"/>
      <c r="F4493" s="7"/>
      <c r="G4493" s="219"/>
      <c r="H4493" s="7"/>
      <c r="I4493" s="7"/>
      <c r="J4493" s="9"/>
      <c r="K4493" s="843"/>
    </row>
    <row r="4494" spans="1:11" x14ac:dyDescent="0.2">
      <c r="A4494" s="163">
        <v>4479</v>
      </c>
      <c r="B4494" s="7"/>
      <c r="C4494" s="7"/>
      <c r="D4494" s="120"/>
      <c r="E4494" s="7"/>
      <c r="F4494" s="7"/>
      <c r="G4494" s="219"/>
      <c r="H4494" s="7"/>
      <c r="I4494" s="7"/>
      <c r="J4494" s="9"/>
      <c r="K4494" s="843"/>
    </row>
    <row r="4495" spans="1:11" x14ac:dyDescent="0.2">
      <c r="A4495" s="163">
        <v>4480</v>
      </c>
      <c r="B4495" s="7"/>
      <c r="C4495" s="7"/>
      <c r="D4495" s="120"/>
      <c r="E4495" s="7"/>
      <c r="F4495" s="7"/>
      <c r="G4495" s="219"/>
      <c r="H4495" s="7"/>
      <c r="I4495" s="7"/>
      <c r="J4495" s="9"/>
      <c r="K4495" s="843"/>
    </row>
    <row r="4496" spans="1:11" x14ac:dyDescent="0.2">
      <c r="A4496" s="163">
        <v>4481</v>
      </c>
      <c r="B4496" s="7"/>
      <c r="C4496" s="7"/>
      <c r="D4496" s="120"/>
      <c r="E4496" s="7"/>
      <c r="F4496" s="7"/>
      <c r="G4496" s="219"/>
      <c r="H4496" s="7"/>
      <c r="I4496" s="7"/>
      <c r="J4496" s="9"/>
      <c r="K4496" s="843"/>
    </row>
    <row r="4497" spans="1:11" x14ac:dyDescent="0.2">
      <c r="A4497" s="163">
        <v>4482</v>
      </c>
      <c r="B4497" s="7"/>
      <c r="C4497" s="7"/>
      <c r="D4497" s="120"/>
      <c r="E4497" s="7"/>
      <c r="F4497" s="7"/>
      <c r="G4497" s="219"/>
      <c r="H4497" s="7"/>
      <c r="I4497" s="7"/>
      <c r="J4497" s="9"/>
      <c r="K4497" s="843"/>
    </row>
    <row r="4498" spans="1:11" x14ac:dyDescent="0.2">
      <c r="A4498" s="163">
        <v>4483</v>
      </c>
      <c r="B4498" s="7"/>
      <c r="C4498" s="7"/>
      <c r="D4498" s="120"/>
      <c r="E4498" s="7"/>
      <c r="F4498" s="7"/>
      <c r="G4498" s="219"/>
      <c r="H4498" s="7"/>
      <c r="I4498" s="7"/>
      <c r="J4498" s="9"/>
      <c r="K4498" s="843"/>
    </row>
    <row r="4499" spans="1:11" x14ac:dyDescent="0.2">
      <c r="A4499" s="163">
        <v>4484</v>
      </c>
      <c r="B4499" s="7"/>
      <c r="C4499" s="7"/>
      <c r="D4499" s="120"/>
      <c r="E4499" s="7"/>
      <c r="F4499" s="7"/>
      <c r="G4499" s="219"/>
      <c r="H4499" s="7"/>
      <c r="I4499" s="7"/>
      <c r="J4499" s="9"/>
      <c r="K4499" s="843"/>
    </row>
    <row r="4500" spans="1:11" x14ac:dyDescent="0.2">
      <c r="A4500" s="163">
        <v>4485</v>
      </c>
      <c r="B4500" s="7"/>
      <c r="C4500" s="7"/>
      <c r="D4500" s="120"/>
      <c r="E4500" s="7"/>
      <c r="F4500" s="7"/>
      <c r="G4500" s="219"/>
      <c r="H4500" s="7"/>
      <c r="I4500" s="7"/>
      <c r="J4500" s="9"/>
      <c r="K4500" s="843"/>
    </row>
    <row r="4501" spans="1:11" x14ac:dyDescent="0.2">
      <c r="A4501" s="163">
        <v>4486</v>
      </c>
      <c r="B4501" s="7"/>
      <c r="C4501" s="7"/>
      <c r="D4501" s="120"/>
      <c r="E4501" s="7"/>
      <c r="F4501" s="7"/>
      <c r="G4501" s="219"/>
      <c r="H4501" s="7"/>
      <c r="I4501" s="7"/>
      <c r="J4501" s="9"/>
      <c r="K4501" s="843"/>
    </row>
    <row r="4502" spans="1:11" x14ac:dyDescent="0.2">
      <c r="A4502" s="163">
        <v>4487</v>
      </c>
      <c r="B4502" s="7"/>
      <c r="C4502" s="7"/>
      <c r="D4502" s="120"/>
      <c r="E4502" s="7"/>
      <c r="F4502" s="7"/>
      <c r="G4502" s="219"/>
      <c r="H4502" s="7"/>
      <c r="I4502" s="7"/>
      <c r="J4502" s="9"/>
      <c r="K4502" s="843"/>
    </row>
    <row r="4503" spans="1:11" x14ac:dyDescent="0.2">
      <c r="A4503" s="163">
        <v>4488</v>
      </c>
      <c r="B4503" s="7"/>
      <c r="C4503" s="7"/>
      <c r="D4503" s="120"/>
      <c r="E4503" s="7"/>
      <c r="F4503" s="7"/>
      <c r="G4503" s="219"/>
      <c r="H4503" s="7"/>
      <c r="I4503" s="7"/>
      <c r="J4503" s="9"/>
      <c r="K4503" s="843"/>
    </row>
    <row r="4504" spans="1:11" x14ac:dyDescent="0.2">
      <c r="A4504" s="163">
        <v>4489</v>
      </c>
      <c r="B4504" s="7"/>
      <c r="C4504" s="7"/>
      <c r="D4504" s="120"/>
      <c r="E4504" s="7"/>
      <c r="F4504" s="7"/>
      <c r="G4504" s="219"/>
      <c r="H4504" s="7"/>
      <c r="I4504" s="7"/>
      <c r="J4504" s="9"/>
      <c r="K4504" s="843"/>
    </row>
    <row r="4505" spans="1:11" x14ac:dyDescent="0.2">
      <c r="A4505" s="163">
        <v>4490</v>
      </c>
      <c r="B4505" s="7"/>
      <c r="C4505" s="7"/>
      <c r="D4505" s="120"/>
      <c r="E4505" s="7"/>
      <c r="F4505" s="7"/>
      <c r="G4505" s="219"/>
      <c r="H4505" s="7"/>
      <c r="I4505" s="7"/>
      <c r="J4505" s="9"/>
      <c r="K4505" s="843"/>
    </row>
    <row r="4506" spans="1:11" x14ac:dyDescent="0.2">
      <c r="A4506" s="163">
        <v>4491</v>
      </c>
      <c r="B4506" s="7"/>
      <c r="C4506" s="7"/>
      <c r="D4506" s="120"/>
      <c r="E4506" s="7"/>
      <c r="F4506" s="7"/>
      <c r="G4506" s="219"/>
      <c r="H4506" s="7"/>
      <c r="I4506" s="7"/>
      <c r="J4506" s="9"/>
      <c r="K4506" s="843"/>
    </row>
    <row r="4507" spans="1:11" x14ac:dyDescent="0.2">
      <c r="A4507" s="163">
        <v>4492</v>
      </c>
      <c r="B4507" s="7"/>
      <c r="C4507" s="7"/>
      <c r="D4507" s="120"/>
      <c r="E4507" s="7"/>
      <c r="F4507" s="7"/>
      <c r="G4507" s="219"/>
      <c r="H4507" s="7"/>
      <c r="I4507" s="7"/>
      <c r="J4507" s="9"/>
      <c r="K4507" s="843"/>
    </row>
    <row r="4508" spans="1:11" x14ac:dyDescent="0.2">
      <c r="A4508" s="163">
        <v>4493</v>
      </c>
      <c r="B4508" s="7"/>
      <c r="C4508" s="7"/>
      <c r="D4508" s="120"/>
      <c r="E4508" s="7"/>
      <c r="F4508" s="7"/>
      <c r="G4508" s="219"/>
      <c r="H4508" s="7"/>
      <c r="I4508" s="7"/>
      <c r="J4508" s="9"/>
      <c r="K4508" s="843"/>
    </row>
    <row r="4509" spans="1:11" x14ac:dyDescent="0.2">
      <c r="A4509" s="163">
        <v>4494</v>
      </c>
      <c r="B4509" s="7"/>
      <c r="C4509" s="7"/>
      <c r="D4509" s="120"/>
      <c r="E4509" s="7"/>
      <c r="F4509" s="7"/>
      <c r="G4509" s="219"/>
      <c r="H4509" s="7"/>
      <c r="I4509" s="7"/>
      <c r="J4509" s="9"/>
      <c r="K4509" s="843"/>
    </row>
    <row r="4510" spans="1:11" x14ac:dyDescent="0.2">
      <c r="A4510" s="163">
        <v>4495</v>
      </c>
      <c r="B4510" s="7"/>
      <c r="C4510" s="7"/>
      <c r="D4510" s="120"/>
      <c r="E4510" s="7"/>
      <c r="F4510" s="7"/>
      <c r="G4510" s="219"/>
      <c r="H4510" s="7"/>
      <c r="I4510" s="7"/>
      <c r="J4510" s="9"/>
      <c r="K4510" s="843"/>
    </row>
    <row r="4511" spans="1:11" x14ac:dyDescent="0.2">
      <c r="A4511" s="163">
        <v>4496</v>
      </c>
      <c r="B4511" s="7"/>
      <c r="C4511" s="7"/>
      <c r="D4511" s="120"/>
      <c r="E4511" s="7"/>
      <c r="F4511" s="7"/>
      <c r="G4511" s="219"/>
      <c r="H4511" s="7"/>
      <c r="I4511" s="7"/>
      <c r="J4511" s="9"/>
      <c r="K4511" s="843"/>
    </row>
    <row r="4512" spans="1:11" x14ac:dyDescent="0.2">
      <c r="A4512" s="163">
        <v>4497</v>
      </c>
      <c r="B4512" s="7"/>
      <c r="C4512" s="7"/>
      <c r="D4512" s="120"/>
      <c r="E4512" s="7"/>
      <c r="F4512" s="7"/>
      <c r="G4512" s="219"/>
      <c r="H4512" s="7"/>
      <c r="I4512" s="7"/>
      <c r="J4512" s="9"/>
      <c r="K4512" s="843"/>
    </row>
    <row r="4513" spans="1:11" x14ac:dyDescent="0.2">
      <c r="A4513" s="163">
        <v>4498</v>
      </c>
      <c r="B4513" s="7"/>
      <c r="C4513" s="7"/>
      <c r="D4513" s="120"/>
      <c r="E4513" s="7"/>
      <c r="F4513" s="7"/>
      <c r="G4513" s="219"/>
      <c r="H4513" s="7"/>
      <c r="I4513" s="7"/>
      <c r="J4513" s="9"/>
      <c r="K4513" s="843"/>
    </row>
    <row r="4514" spans="1:11" x14ac:dyDescent="0.2">
      <c r="A4514" s="163">
        <v>4499</v>
      </c>
      <c r="B4514" s="7"/>
      <c r="C4514" s="7"/>
      <c r="D4514" s="120"/>
      <c r="E4514" s="7"/>
      <c r="F4514" s="7"/>
      <c r="G4514" s="219"/>
      <c r="H4514" s="7"/>
      <c r="I4514" s="7"/>
      <c r="J4514" s="9"/>
      <c r="K4514" s="843"/>
    </row>
    <row r="4515" spans="1:11" x14ac:dyDescent="0.2">
      <c r="A4515" s="163">
        <v>4500</v>
      </c>
      <c r="B4515" s="7"/>
      <c r="C4515" s="7"/>
      <c r="D4515" s="120"/>
      <c r="E4515" s="7"/>
      <c r="F4515" s="7"/>
      <c r="G4515" s="219"/>
      <c r="H4515" s="7"/>
      <c r="I4515" s="7"/>
      <c r="J4515" s="9"/>
      <c r="K4515" s="843"/>
    </row>
    <row r="4516" spans="1:11" x14ac:dyDescent="0.2">
      <c r="A4516" s="163">
        <v>4501</v>
      </c>
      <c r="B4516" s="7"/>
      <c r="C4516" s="7"/>
      <c r="D4516" s="120"/>
      <c r="E4516" s="7"/>
      <c r="F4516" s="7"/>
      <c r="G4516" s="219"/>
      <c r="H4516" s="7"/>
      <c r="I4516" s="7"/>
      <c r="J4516" s="9"/>
      <c r="K4516" s="843"/>
    </row>
    <row r="4517" spans="1:11" x14ac:dyDescent="0.2">
      <c r="A4517" s="163">
        <v>4502</v>
      </c>
      <c r="B4517" s="7"/>
      <c r="C4517" s="7"/>
      <c r="D4517" s="120"/>
      <c r="E4517" s="7"/>
      <c r="F4517" s="7"/>
      <c r="G4517" s="219"/>
      <c r="H4517" s="7"/>
      <c r="I4517" s="7"/>
      <c r="J4517" s="9"/>
      <c r="K4517" s="843"/>
    </row>
    <row r="4518" spans="1:11" x14ac:dyDescent="0.2">
      <c r="A4518" s="163">
        <v>4503</v>
      </c>
      <c r="B4518" s="7"/>
      <c r="C4518" s="7"/>
      <c r="D4518" s="120"/>
      <c r="E4518" s="7"/>
      <c r="F4518" s="7"/>
      <c r="G4518" s="219"/>
      <c r="H4518" s="7"/>
      <c r="I4518" s="7"/>
      <c r="J4518" s="9"/>
      <c r="K4518" s="843"/>
    </row>
    <row r="4519" spans="1:11" x14ac:dyDescent="0.2">
      <c r="A4519" s="163">
        <v>4504</v>
      </c>
      <c r="B4519" s="7"/>
      <c r="C4519" s="7"/>
      <c r="D4519" s="120"/>
      <c r="E4519" s="7"/>
      <c r="F4519" s="7"/>
      <c r="G4519" s="219"/>
      <c r="H4519" s="7"/>
      <c r="I4519" s="7"/>
      <c r="J4519" s="9"/>
      <c r="K4519" s="843"/>
    </row>
    <row r="4520" spans="1:11" x14ac:dyDescent="0.2">
      <c r="A4520" s="163">
        <v>4505</v>
      </c>
      <c r="B4520" s="7"/>
      <c r="C4520" s="7"/>
      <c r="D4520" s="120"/>
      <c r="E4520" s="7"/>
      <c r="F4520" s="7"/>
      <c r="G4520" s="219"/>
      <c r="H4520" s="7"/>
      <c r="I4520" s="7"/>
      <c r="J4520" s="9"/>
      <c r="K4520" s="843"/>
    </row>
    <row r="4521" spans="1:11" x14ac:dyDescent="0.2">
      <c r="A4521" s="163">
        <v>4506</v>
      </c>
      <c r="B4521" s="7"/>
      <c r="C4521" s="7"/>
      <c r="D4521" s="120"/>
      <c r="E4521" s="7"/>
      <c r="F4521" s="7"/>
      <c r="G4521" s="219"/>
      <c r="H4521" s="7"/>
      <c r="I4521" s="7"/>
      <c r="J4521" s="9"/>
      <c r="K4521" s="843"/>
    </row>
    <row r="4522" spans="1:11" x14ac:dyDescent="0.2">
      <c r="A4522" s="163">
        <v>4507</v>
      </c>
      <c r="B4522" s="7"/>
      <c r="C4522" s="7"/>
      <c r="D4522" s="120"/>
      <c r="E4522" s="7"/>
      <c r="F4522" s="7"/>
      <c r="G4522" s="219"/>
      <c r="H4522" s="7"/>
      <c r="I4522" s="7"/>
      <c r="J4522" s="9"/>
      <c r="K4522" s="843"/>
    </row>
    <row r="4523" spans="1:11" x14ac:dyDescent="0.2">
      <c r="A4523" s="163">
        <v>4508</v>
      </c>
      <c r="B4523" s="7"/>
      <c r="C4523" s="7"/>
      <c r="D4523" s="120"/>
      <c r="E4523" s="7"/>
      <c r="F4523" s="7"/>
      <c r="G4523" s="219"/>
      <c r="H4523" s="7"/>
      <c r="I4523" s="7"/>
      <c r="J4523" s="9"/>
      <c r="K4523" s="843"/>
    </row>
    <row r="4524" spans="1:11" x14ac:dyDescent="0.2">
      <c r="A4524" s="163">
        <v>4509</v>
      </c>
      <c r="B4524" s="7"/>
      <c r="C4524" s="7"/>
      <c r="D4524" s="120"/>
      <c r="E4524" s="7"/>
      <c r="F4524" s="7"/>
      <c r="G4524" s="219"/>
      <c r="H4524" s="7"/>
      <c r="I4524" s="7"/>
      <c r="J4524" s="9"/>
      <c r="K4524" s="843"/>
    </row>
    <row r="4525" spans="1:11" x14ac:dyDescent="0.2">
      <c r="A4525" s="163">
        <v>4510</v>
      </c>
      <c r="B4525" s="7"/>
      <c r="C4525" s="7"/>
      <c r="D4525" s="120"/>
      <c r="E4525" s="7"/>
      <c r="F4525" s="7"/>
      <c r="G4525" s="219"/>
      <c r="H4525" s="7"/>
      <c r="I4525" s="7"/>
      <c r="J4525" s="9"/>
      <c r="K4525" s="843"/>
    </row>
    <row r="4526" spans="1:11" x14ac:dyDescent="0.2">
      <c r="A4526" s="163">
        <v>4511</v>
      </c>
      <c r="B4526" s="7"/>
      <c r="C4526" s="7"/>
      <c r="D4526" s="120"/>
      <c r="E4526" s="7"/>
      <c r="F4526" s="7"/>
      <c r="G4526" s="219"/>
      <c r="H4526" s="7"/>
      <c r="I4526" s="7"/>
      <c r="J4526" s="9"/>
      <c r="K4526" s="843"/>
    </row>
    <row r="4527" spans="1:11" x14ac:dyDescent="0.2">
      <c r="A4527" s="163">
        <v>4512</v>
      </c>
      <c r="B4527" s="7"/>
      <c r="C4527" s="7"/>
      <c r="D4527" s="120"/>
      <c r="E4527" s="7"/>
      <c r="F4527" s="7"/>
      <c r="G4527" s="219"/>
      <c r="H4527" s="7"/>
      <c r="I4527" s="7"/>
      <c r="J4527" s="9"/>
      <c r="K4527" s="843"/>
    </row>
    <row r="4528" spans="1:11" x14ac:dyDescent="0.2">
      <c r="A4528" s="163">
        <v>4513</v>
      </c>
      <c r="B4528" s="7"/>
      <c r="C4528" s="7"/>
      <c r="D4528" s="120"/>
      <c r="E4528" s="7"/>
      <c r="F4528" s="7"/>
      <c r="G4528" s="219"/>
      <c r="H4528" s="7"/>
      <c r="I4528" s="7"/>
      <c r="J4528" s="9"/>
      <c r="K4528" s="843"/>
    </row>
    <row r="4529" spans="1:11" x14ac:dyDescent="0.2">
      <c r="A4529" s="163">
        <v>4514</v>
      </c>
      <c r="B4529" s="7"/>
      <c r="C4529" s="7"/>
      <c r="D4529" s="120"/>
      <c r="E4529" s="7"/>
      <c r="F4529" s="7"/>
      <c r="G4529" s="219"/>
      <c r="H4529" s="7"/>
      <c r="I4529" s="7"/>
      <c r="J4529" s="9"/>
      <c r="K4529" s="843"/>
    </row>
    <row r="4530" spans="1:11" x14ac:dyDescent="0.2">
      <c r="A4530" s="163">
        <v>4515</v>
      </c>
      <c r="B4530" s="7"/>
      <c r="C4530" s="7"/>
      <c r="D4530" s="120"/>
      <c r="E4530" s="7"/>
      <c r="F4530" s="7"/>
      <c r="G4530" s="219"/>
      <c r="H4530" s="7"/>
      <c r="I4530" s="7"/>
      <c r="J4530" s="9"/>
      <c r="K4530" s="843"/>
    </row>
    <row r="4531" spans="1:11" x14ac:dyDescent="0.2">
      <c r="A4531" s="163">
        <v>4516</v>
      </c>
      <c r="B4531" s="7"/>
      <c r="C4531" s="7"/>
      <c r="D4531" s="120"/>
      <c r="E4531" s="7"/>
      <c r="F4531" s="7"/>
      <c r="G4531" s="219"/>
      <c r="H4531" s="7"/>
      <c r="I4531" s="7"/>
      <c r="J4531" s="9"/>
      <c r="K4531" s="843"/>
    </row>
    <row r="4532" spans="1:11" x14ac:dyDescent="0.2">
      <c r="A4532" s="163">
        <v>4517</v>
      </c>
      <c r="B4532" s="7"/>
      <c r="C4532" s="7"/>
      <c r="D4532" s="120"/>
      <c r="E4532" s="7"/>
      <c r="F4532" s="7"/>
      <c r="G4532" s="219"/>
      <c r="H4532" s="7"/>
      <c r="I4532" s="7"/>
      <c r="J4532" s="9"/>
      <c r="K4532" s="843"/>
    </row>
    <row r="4533" spans="1:11" x14ac:dyDescent="0.2">
      <c r="A4533" s="163">
        <v>4518</v>
      </c>
      <c r="B4533" s="7"/>
      <c r="C4533" s="7"/>
      <c r="D4533" s="120"/>
      <c r="E4533" s="7"/>
      <c r="F4533" s="7"/>
      <c r="G4533" s="219"/>
      <c r="H4533" s="7"/>
      <c r="I4533" s="7"/>
      <c r="J4533" s="9"/>
      <c r="K4533" s="843"/>
    </row>
    <row r="4534" spans="1:11" x14ac:dyDescent="0.2">
      <c r="A4534" s="163">
        <v>4519</v>
      </c>
      <c r="B4534" s="7"/>
      <c r="C4534" s="7"/>
      <c r="D4534" s="120"/>
      <c r="E4534" s="7"/>
      <c r="F4534" s="7"/>
      <c r="G4534" s="219"/>
      <c r="H4534" s="7"/>
      <c r="I4534" s="7"/>
      <c r="J4534" s="9"/>
      <c r="K4534" s="843"/>
    </row>
    <row r="4535" spans="1:11" x14ac:dyDescent="0.2">
      <c r="A4535" s="163">
        <v>4520</v>
      </c>
      <c r="B4535" s="7"/>
      <c r="C4535" s="7"/>
      <c r="D4535" s="120"/>
      <c r="E4535" s="7"/>
      <c r="F4535" s="7"/>
      <c r="G4535" s="219"/>
      <c r="H4535" s="7"/>
      <c r="I4535" s="7"/>
      <c r="J4535" s="9"/>
      <c r="K4535" s="843"/>
    </row>
    <row r="4536" spans="1:11" x14ac:dyDescent="0.2">
      <c r="A4536" s="163">
        <v>4521</v>
      </c>
      <c r="B4536" s="7"/>
      <c r="C4536" s="7"/>
      <c r="D4536" s="120"/>
      <c r="E4536" s="7"/>
      <c r="F4536" s="7"/>
      <c r="G4536" s="219"/>
      <c r="H4536" s="7"/>
      <c r="I4536" s="7"/>
      <c r="J4536" s="9"/>
      <c r="K4536" s="843"/>
    </row>
    <row r="4537" spans="1:11" x14ac:dyDescent="0.2">
      <c r="A4537" s="163">
        <v>4522</v>
      </c>
      <c r="B4537" s="7"/>
      <c r="C4537" s="7"/>
      <c r="D4537" s="120"/>
      <c r="E4537" s="7"/>
      <c r="F4537" s="7"/>
      <c r="G4537" s="219"/>
      <c r="H4537" s="7"/>
      <c r="I4537" s="7"/>
      <c r="J4537" s="9"/>
      <c r="K4537" s="843"/>
    </row>
    <row r="4538" spans="1:11" x14ac:dyDescent="0.2">
      <c r="A4538" s="163">
        <v>4523</v>
      </c>
      <c r="B4538" s="7"/>
      <c r="C4538" s="7"/>
      <c r="D4538" s="120"/>
      <c r="E4538" s="7"/>
      <c r="F4538" s="7"/>
      <c r="G4538" s="219"/>
      <c r="H4538" s="7"/>
      <c r="I4538" s="7"/>
      <c r="J4538" s="9"/>
      <c r="K4538" s="843"/>
    </row>
    <row r="4539" spans="1:11" x14ac:dyDescent="0.2">
      <c r="A4539" s="163">
        <v>4524</v>
      </c>
      <c r="B4539" s="7"/>
      <c r="C4539" s="7"/>
      <c r="D4539" s="120"/>
      <c r="E4539" s="7"/>
      <c r="F4539" s="7"/>
      <c r="G4539" s="219"/>
      <c r="H4539" s="7"/>
      <c r="I4539" s="7"/>
      <c r="J4539" s="9"/>
      <c r="K4539" s="843"/>
    </row>
    <row r="4540" spans="1:11" x14ac:dyDescent="0.2">
      <c r="A4540" s="163">
        <v>4525</v>
      </c>
      <c r="B4540" s="7"/>
      <c r="C4540" s="7"/>
      <c r="D4540" s="120"/>
      <c r="E4540" s="7"/>
      <c r="F4540" s="7"/>
      <c r="G4540" s="219"/>
      <c r="H4540" s="7"/>
      <c r="I4540" s="7"/>
      <c r="J4540" s="9"/>
      <c r="K4540" s="843"/>
    </row>
    <row r="4541" spans="1:11" x14ac:dyDescent="0.2">
      <c r="A4541" s="163">
        <v>4526</v>
      </c>
      <c r="B4541" s="7"/>
      <c r="C4541" s="7"/>
      <c r="D4541" s="120"/>
      <c r="E4541" s="7"/>
      <c r="F4541" s="7"/>
      <c r="G4541" s="219"/>
      <c r="H4541" s="7"/>
      <c r="I4541" s="7"/>
      <c r="J4541" s="9"/>
      <c r="K4541" s="843"/>
    </row>
    <row r="4542" spans="1:11" x14ac:dyDescent="0.2">
      <c r="A4542" s="163">
        <v>4527</v>
      </c>
      <c r="B4542" s="7"/>
      <c r="C4542" s="7"/>
      <c r="D4542" s="120"/>
      <c r="E4542" s="7"/>
      <c r="F4542" s="7"/>
      <c r="G4542" s="219"/>
      <c r="H4542" s="7"/>
      <c r="I4542" s="7"/>
      <c r="J4542" s="9"/>
      <c r="K4542" s="843"/>
    </row>
    <row r="4543" spans="1:11" x14ac:dyDescent="0.2">
      <c r="A4543" s="163">
        <v>4528</v>
      </c>
      <c r="B4543" s="7"/>
      <c r="C4543" s="7"/>
      <c r="D4543" s="120"/>
      <c r="E4543" s="7"/>
      <c r="F4543" s="7"/>
      <c r="G4543" s="219"/>
      <c r="H4543" s="7"/>
      <c r="I4543" s="7"/>
      <c r="J4543" s="9"/>
      <c r="K4543" s="843"/>
    </row>
    <row r="4544" spans="1:11" x14ac:dyDescent="0.2">
      <c r="A4544" s="163">
        <v>4529</v>
      </c>
      <c r="B4544" s="7"/>
      <c r="C4544" s="7"/>
      <c r="D4544" s="120"/>
      <c r="E4544" s="7"/>
      <c r="F4544" s="7"/>
      <c r="G4544" s="219"/>
      <c r="H4544" s="7"/>
      <c r="I4544" s="7"/>
      <c r="J4544" s="9"/>
      <c r="K4544" s="843"/>
    </row>
    <row r="4545" spans="1:11" x14ac:dyDescent="0.2">
      <c r="A4545" s="163">
        <v>4530</v>
      </c>
      <c r="B4545" s="7"/>
      <c r="C4545" s="7"/>
      <c r="D4545" s="120"/>
      <c r="E4545" s="7"/>
      <c r="F4545" s="7"/>
      <c r="G4545" s="219"/>
      <c r="H4545" s="7"/>
      <c r="I4545" s="7"/>
      <c r="J4545" s="9"/>
      <c r="K4545" s="843"/>
    </row>
    <row r="4546" spans="1:11" x14ac:dyDescent="0.2">
      <c r="A4546" s="163">
        <v>4531</v>
      </c>
      <c r="B4546" s="7"/>
      <c r="C4546" s="7"/>
      <c r="D4546" s="120"/>
      <c r="E4546" s="7"/>
      <c r="F4546" s="7"/>
      <c r="G4546" s="219"/>
      <c r="H4546" s="7"/>
      <c r="I4546" s="7"/>
      <c r="J4546" s="9"/>
      <c r="K4546" s="843"/>
    </row>
    <row r="4547" spans="1:11" x14ac:dyDescent="0.2">
      <c r="A4547" s="163">
        <v>4532</v>
      </c>
      <c r="B4547" s="7"/>
      <c r="C4547" s="7"/>
      <c r="D4547" s="120"/>
      <c r="E4547" s="7"/>
      <c r="F4547" s="7"/>
      <c r="G4547" s="219"/>
      <c r="H4547" s="7"/>
      <c r="I4547" s="7"/>
      <c r="J4547" s="9"/>
      <c r="K4547" s="843"/>
    </row>
    <row r="4548" spans="1:11" x14ac:dyDescent="0.2">
      <c r="A4548" s="163">
        <v>4533</v>
      </c>
      <c r="B4548" s="7"/>
      <c r="C4548" s="7"/>
      <c r="D4548" s="120"/>
      <c r="E4548" s="7"/>
      <c r="F4548" s="7"/>
      <c r="G4548" s="219"/>
      <c r="H4548" s="7"/>
      <c r="I4548" s="7"/>
      <c r="J4548" s="9"/>
      <c r="K4548" s="843"/>
    </row>
    <row r="4549" spans="1:11" x14ac:dyDescent="0.2">
      <c r="A4549" s="163">
        <v>4534</v>
      </c>
      <c r="B4549" s="7"/>
      <c r="C4549" s="7"/>
      <c r="D4549" s="120"/>
      <c r="E4549" s="7"/>
      <c r="F4549" s="7"/>
      <c r="G4549" s="219"/>
      <c r="H4549" s="7"/>
      <c r="I4549" s="7"/>
      <c r="J4549" s="9"/>
      <c r="K4549" s="843"/>
    </row>
    <row r="4550" spans="1:11" x14ac:dyDescent="0.2">
      <c r="A4550" s="163">
        <v>4535</v>
      </c>
      <c r="B4550" s="7"/>
      <c r="C4550" s="7"/>
      <c r="D4550" s="120"/>
      <c r="E4550" s="7"/>
      <c r="F4550" s="7"/>
      <c r="G4550" s="219"/>
      <c r="H4550" s="7"/>
      <c r="I4550" s="7"/>
      <c r="J4550" s="9"/>
      <c r="K4550" s="843"/>
    </row>
    <row r="4551" spans="1:11" x14ac:dyDescent="0.2">
      <c r="A4551" s="163">
        <v>4536</v>
      </c>
      <c r="B4551" s="7"/>
      <c r="C4551" s="7"/>
      <c r="D4551" s="120"/>
      <c r="E4551" s="7"/>
      <c r="F4551" s="7"/>
      <c r="G4551" s="219"/>
      <c r="H4551" s="7"/>
      <c r="I4551" s="7"/>
      <c r="J4551" s="9"/>
      <c r="K4551" s="843"/>
    </row>
    <row r="4552" spans="1:11" x14ac:dyDescent="0.2">
      <c r="A4552" s="163">
        <v>4537</v>
      </c>
      <c r="B4552" s="7"/>
      <c r="C4552" s="7"/>
      <c r="D4552" s="120"/>
      <c r="E4552" s="7"/>
      <c r="F4552" s="7"/>
      <c r="G4552" s="219"/>
      <c r="H4552" s="7"/>
      <c r="I4552" s="7"/>
      <c r="J4552" s="9"/>
      <c r="K4552" s="843"/>
    </row>
    <row r="4553" spans="1:11" x14ac:dyDescent="0.2">
      <c r="A4553" s="163">
        <v>4538</v>
      </c>
      <c r="B4553" s="7"/>
      <c r="C4553" s="7"/>
      <c r="D4553" s="120"/>
      <c r="E4553" s="7"/>
      <c r="F4553" s="7"/>
      <c r="G4553" s="219"/>
      <c r="H4553" s="7"/>
      <c r="I4553" s="7"/>
      <c r="J4553" s="9"/>
      <c r="K4553" s="843"/>
    </row>
    <row r="4554" spans="1:11" x14ac:dyDescent="0.2">
      <c r="A4554" s="163">
        <v>4539</v>
      </c>
      <c r="B4554" s="7"/>
      <c r="C4554" s="7"/>
      <c r="D4554" s="120"/>
      <c r="E4554" s="7"/>
      <c r="F4554" s="7"/>
      <c r="G4554" s="219"/>
      <c r="H4554" s="7"/>
      <c r="I4554" s="7"/>
      <c r="J4554" s="9"/>
      <c r="K4554" s="843"/>
    </row>
    <row r="4555" spans="1:11" x14ac:dyDescent="0.2">
      <c r="A4555" s="163">
        <v>4540</v>
      </c>
      <c r="B4555" s="7"/>
      <c r="C4555" s="7"/>
      <c r="D4555" s="120"/>
      <c r="E4555" s="7"/>
      <c r="F4555" s="7"/>
      <c r="G4555" s="219"/>
      <c r="H4555" s="7"/>
      <c r="I4555" s="7"/>
      <c r="J4555" s="9"/>
      <c r="K4555" s="843"/>
    </row>
    <row r="4556" spans="1:11" x14ac:dyDescent="0.2">
      <c r="A4556" s="163">
        <v>4541</v>
      </c>
      <c r="B4556" s="7"/>
      <c r="C4556" s="7"/>
      <c r="D4556" s="120"/>
      <c r="E4556" s="7"/>
      <c r="F4556" s="7"/>
      <c r="G4556" s="219"/>
      <c r="H4556" s="7"/>
      <c r="I4556" s="7"/>
      <c r="J4556" s="9"/>
      <c r="K4556" s="843"/>
    </row>
    <row r="4557" spans="1:11" x14ac:dyDescent="0.2">
      <c r="A4557" s="163">
        <v>4542</v>
      </c>
      <c r="B4557" s="7"/>
      <c r="C4557" s="7"/>
      <c r="D4557" s="120"/>
      <c r="E4557" s="7"/>
      <c r="F4557" s="7"/>
      <c r="G4557" s="219"/>
      <c r="H4557" s="7"/>
      <c r="I4557" s="7"/>
      <c r="J4557" s="9"/>
      <c r="K4557" s="843"/>
    </row>
    <row r="4558" spans="1:11" x14ac:dyDescent="0.2">
      <c r="A4558" s="163">
        <v>4543</v>
      </c>
      <c r="B4558" s="7"/>
      <c r="C4558" s="7"/>
      <c r="D4558" s="120"/>
      <c r="E4558" s="7"/>
      <c r="F4558" s="7"/>
      <c r="G4558" s="219"/>
      <c r="H4558" s="7"/>
      <c r="I4558" s="7"/>
      <c r="J4558" s="9"/>
      <c r="K4558" s="843"/>
    </row>
    <row r="4559" spans="1:11" x14ac:dyDescent="0.2">
      <c r="A4559" s="163">
        <v>4544</v>
      </c>
      <c r="B4559" s="7"/>
      <c r="C4559" s="7"/>
      <c r="D4559" s="120"/>
      <c r="E4559" s="7"/>
      <c r="F4559" s="7"/>
      <c r="G4559" s="219"/>
      <c r="H4559" s="7"/>
      <c r="I4559" s="7"/>
      <c r="J4559" s="9"/>
      <c r="K4559" s="843"/>
    </row>
    <row r="4560" spans="1:11" x14ac:dyDescent="0.2">
      <c r="A4560" s="163">
        <v>4545</v>
      </c>
      <c r="B4560" s="7"/>
      <c r="C4560" s="7"/>
      <c r="D4560" s="120"/>
      <c r="E4560" s="7"/>
      <c r="F4560" s="7"/>
      <c r="G4560" s="219"/>
      <c r="H4560" s="7"/>
      <c r="I4560" s="7"/>
      <c r="J4560" s="9"/>
      <c r="K4560" s="843"/>
    </row>
    <row r="4561" spans="1:11" x14ac:dyDescent="0.2">
      <c r="A4561" s="163">
        <v>4546</v>
      </c>
      <c r="B4561" s="7"/>
      <c r="C4561" s="7"/>
      <c r="D4561" s="120"/>
      <c r="E4561" s="7"/>
      <c r="F4561" s="7"/>
      <c r="G4561" s="219"/>
      <c r="H4561" s="7"/>
      <c r="I4561" s="7"/>
      <c r="J4561" s="9"/>
      <c r="K4561" s="843"/>
    </row>
    <row r="4562" spans="1:11" x14ac:dyDescent="0.2">
      <c r="A4562" s="163">
        <v>4547</v>
      </c>
      <c r="B4562" s="7"/>
      <c r="C4562" s="7"/>
      <c r="D4562" s="120"/>
      <c r="E4562" s="7"/>
      <c r="F4562" s="7"/>
      <c r="G4562" s="219"/>
      <c r="H4562" s="7"/>
      <c r="I4562" s="7"/>
      <c r="J4562" s="9"/>
      <c r="K4562" s="843"/>
    </row>
    <row r="4563" spans="1:11" x14ac:dyDescent="0.2">
      <c r="A4563" s="163">
        <v>4548</v>
      </c>
      <c r="B4563" s="7"/>
      <c r="C4563" s="7"/>
      <c r="D4563" s="120"/>
      <c r="E4563" s="7"/>
      <c r="F4563" s="7"/>
      <c r="G4563" s="219"/>
      <c r="H4563" s="7"/>
      <c r="I4563" s="7"/>
      <c r="J4563" s="9"/>
      <c r="K4563" s="843"/>
    </row>
    <row r="4564" spans="1:11" x14ac:dyDescent="0.2">
      <c r="A4564" s="163">
        <v>4549</v>
      </c>
      <c r="B4564" s="7"/>
      <c r="C4564" s="7"/>
      <c r="D4564" s="120"/>
      <c r="E4564" s="7"/>
      <c r="F4564" s="7"/>
      <c r="G4564" s="219"/>
      <c r="H4564" s="7"/>
      <c r="I4564" s="7"/>
      <c r="J4564" s="9"/>
      <c r="K4564" s="843"/>
    </row>
    <row r="4565" spans="1:11" x14ac:dyDescent="0.2">
      <c r="A4565" s="163">
        <v>4550</v>
      </c>
      <c r="B4565" s="7"/>
      <c r="C4565" s="7"/>
      <c r="D4565" s="120"/>
      <c r="E4565" s="7"/>
      <c r="F4565" s="7"/>
      <c r="G4565" s="219"/>
      <c r="H4565" s="7"/>
      <c r="I4565" s="7"/>
      <c r="J4565" s="9"/>
      <c r="K4565" s="843"/>
    </row>
    <row r="4566" spans="1:11" x14ac:dyDescent="0.2">
      <c r="A4566" s="163">
        <v>4551</v>
      </c>
      <c r="B4566" s="7"/>
      <c r="C4566" s="7"/>
      <c r="D4566" s="120"/>
      <c r="E4566" s="7"/>
      <c r="F4566" s="7"/>
      <c r="G4566" s="219"/>
      <c r="H4566" s="7"/>
      <c r="I4566" s="7"/>
      <c r="J4566" s="9"/>
      <c r="K4566" s="843"/>
    </row>
    <row r="4567" spans="1:11" x14ac:dyDescent="0.2">
      <c r="A4567" s="163">
        <v>4552</v>
      </c>
      <c r="B4567" s="7"/>
      <c r="C4567" s="7"/>
      <c r="D4567" s="120"/>
      <c r="E4567" s="7"/>
      <c r="F4567" s="7"/>
      <c r="G4567" s="219"/>
      <c r="H4567" s="7"/>
      <c r="I4567" s="7"/>
      <c r="J4567" s="9"/>
      <c r="K4567" s="843"/>
    </row>
    <row r="4568" spans="1:11" x14ac:dyDescent="0.2">
      <c r="A4568" s="163">
        <v>4553</v>
      </c>
      <c r="B4568" s="7"/>
      <c r="C4568" s="7"/>
      <c r="D4568" s="120"/>
      <c r="E4568" s="7"/>
      <c r="F4568" s="7"/>
      <c r="G4568" s="219"/>
      <c r="H4568" s="7"/>
      <c r="I4568" s="7"/>
      <c r="J4568" s="9"/>
      <c r="K4568" s="843"/>
    </row>
    <row r="4569" spans="1:11" x14ac:dyDescent="0.2">
      <c r="A4569" s="163">
        <v>4554</v>
      </c>
      <c r="B4569" s="7"/>
      <c r="C4569" s="7"/>
      <c r="D4569" s="120"/>
      <c r="E4569" s="7"/>
      <c r="F4569" s="7"/>
      <c r="G4569" s="219"/>
      <c r="H4569" s="7"/>
      <c r="I4569" s="7"/>
      <c r="J4569" s="9"/>
      <c r="K4569" s="843"/>
    </row>
    <row r="4570" spans="1:11" x14ac:dyDescent="0.2">
      <c r="A4570" s="163">
        <v>4555</v>
      </c>
      <c r="B4570" s="7"/>
      <c r="C4570" s="7"/>
      <c r="D4570" s="120"/>
      <c r="E4570" s="7"/>
      <c r="F4570" s="7"/>
      <c r="G4570" s="219"/>
      <c r="H4570" s="7"/>
      <c r="I4570" s="7"/>
      <c r="J4570" s="9"/>
      <c r="K4570" s="843"/>
    </row>
    <row r="4571" spans="1:11" x14ac:dyDescent="0.2">
      <c r="A4571" s="163">
        <v>4556</v>
      </c>
      <c r="B4571" s="7"/>
      <c r="C4571" s="7"/>
      <c r="D4571" s="120"/>
      <c r="E4571" s="7"/>
      <c r="F4571" s="7"/>
      <c r="G4571" s="219"/>
      <c r="H4571" s="7"/>
      <c r="I4571" s="7"/>
      <c r="J4571" s="9"/>
      <c r="K4571" s="843"/>
    </row>
    <row r="4572" spans="1:11" x14ac:dyDescent="0.2">
      <c r="A4572" s="163">
        <v>4557</v>
      </c>
      <c r="B4572" s="7"/>
      <c r="C4572" s="7"/>
      <c r="D4572" s="120"/>
      <c r="E4572" s="7"/>
      <c r="F4572" s="7"/>
      <c r="G4572" s="219"/>
      <c r="H4572" s="7"/>
      <c r="I4572" s="7"/>
      <c r="J4572" s="9"/>
      <c r="K4572" s="843"/>
    </row>
    <row r="4573" spans="1:11" x14ac:dyDescent="0.2">
      <c r="A4573" s="163">
        <v>4558</v>
      </c>
      <c r="B4573" s="7"/>
      <c r="C4573" s="7"/>
      <c r="D4573" s="120"/>
      <c r="E4573" s="7"/>
      <c r="F4573" s="7"/>
      <c r="G4573" s="219"/>
      <c r="H4573" s="7"/>
      <c r="I4573" s="7"/>
      <c r="J4573" s="9"/>
      <c r="K4573" s="843"/>
    </row>
    <row r="4574" spans="1:11" x14ac:dyDescent="0.2">
      <c r="A4574" s="163">
        <v>4559</v>
      </c>
      <c r="B4574" s="7"/>
      <c r="C4574" s="7"/>
      <c r="D4574" s="120"/>
      <c r="E4574" s="7"/>
      <c r="F4574" s="7"/>
      <c r="G4574" s="219"/>
      <c r="H4574" s="7"/>
      <c r="I4574" s="7"/>
      <c r="J4574" s="9"/>
      <c r="K4574" s="843"/>
    </row>
    <row r="4575" spans="1:11" x14ac:dyDescent="0.2">
      <c r="A4575" s="163">
        <v>4560</v>
      </c>
      <c r="B4575" s="7"/>
      <c r="C4575" s="7"/>
      <c r="D4575" s="120"/>
      <c r="E4575" s="7"/>
      <c r="F4575" s="7"/>
      <c r="G4575" s="219"/>
      <c r="H4575" s="7"/>
      <c r="I4575" s="7"/>
      <c r="J4575" s="9"/>
      <c r="K4575" s="843"/>
    </row>
    <row r="4576" spans="1:11" x14ac:dyDescent="0.2">
      <c r="A4576" s="163">
        <v>4561</v>
      </c>
      <c r="B4576" s="7"/>
      <c r="C4576" s="7"/>
      <c r="D4576" s="120"/>
      <c r="E4576" s="7"/>
      <c r="F4576" s="7"/>
      <c r="G4576" s="219"/>
      <c r="H4576" s="7"/>
      <c r="I4576" s="7"/>
      <c r="J4576" s="9"/>
      <c r="K4576" s="843"/>
    </row>
    <row r="4577" spans="1:11" x14ac:dyDescent="0.2">
      <c r="A4577" s="163">
        <v>4562</v>
      </c>
      <c r="B4577" s="7"/>
      <c r="C4577" s="7"/>
      <c r="D4577" s="120"/>
      <c r="E4577" s="7"/>
      <c r="F4577" s="7"/>
      <c r="G4577" s="219"/>
      <c r="H4577" s="7"/>
      <c r="I4577" s="7"/>
      <c r="J4577" s="9"/>
      <c r="K4577" s="843"/>
    </row>
    <row r="4578" spans="1:11" x14ac:dyDescent="0.2">
      <c r="A4578" s="163">
        <v>4563</v>
      </c>
      <c r="B4578" s="7"/>
      <c r="C4578" s="7"/>
      <c r="D4578" s="120"/>
      <c r="E4578" s="7"/>
      <c r="F4578" s="7"/>
      <c r="G4578" s="219"/>
      <c r="H4578" s="7"/>
      <c r="I4578" s="7"/>
      <c r="J4578" s="9"/>
      <c r="K4578" s="843"/>
    </row>
    <row r="4579" spans="1:11" x14ac:dyDescent="0.2">
      <c r="A4579" s="163">
        <v>4564</v>
      </c>
      <c r="B4579" s="7"/>
      <c r="C4579" s="7"/>
      <c r="D4579" s="120"/>
      <c r="E4579" s="7"/>
      <c r="F4579" s="7"/>
      <c r="G4579" s="219"/>
      <c r="H4579" s="7"/>
      <c r="I4579" s="7"/>
      <c r="J4579" s="9"/>
      <c r="K4579" s="843"/>
    </row>
    <row r="4580" spans="1:11" x14ac:dyDescent="0.2">
      <c r="A4580" s="163">
        <v>4565</v>
      </c>
      <c r="B4580" s="7"/>
      <c r="C4580" s="7"/>
      <c r="D4580" s="120"/>
      <c r="E4580" s="7"/>
      <c r="F4580" s="7"/>
      <c r="G4580" s="219"/>
      <c r="H4580" s="7"/>
      <c r="I4580" s="7"/>
      <c r="J4580" s="9"/>
      <c r="K4580" s="843"/>
    </row>
    <row r="4581" spans="1:11" x14ac:dyDescent="0.2">
      <c r="A4581" s="163">
        <v>4566</v>
      </c>
      <c r="B4581" s="7"/>
      <c r="C4581" s="7"/>
      <c r="D4581" s="120"/>
      <c r="E4581" s="7"/>
      <c r="F4581" s="7"/>
      <c r="G4581" s="219"/>
      <c r="H4581" s="7"/>
      <c r="I4581" s="7"/>
      <c r="J4581" s="9"/>
      <c r="K4581" s="843"/>
    </row>
    <row r="4582" spans="1:11" x14ac:dyDescent="0.2">
      <c r="A4582" s="163">
        <v>4567</v>
      </c>
      <c r="B4582" s="7"/>
      <c r="C4582" s="7"/>
      <c r="D4582" s="120"/>
      <c r="E4582" s="7"/>
      <c r="F4582" s="7"/>
      <c r="G4582" s="219"/>
      <c r="H4582" s="7"/>
      <c r="I4582" s="7"/>
      <c r="J4582" s="9"/>
      <c r="K4582" s="843"/>
    </row>
    <row r="4583" spans="1:11" x14ac:dyDescent="0.2">
      <c r="A4583" s="163">
        <v>4568</v>
      </c>
      <c r="B4583" s="7"/>
      <c r="C4583" s="7"/>
      <c r="D4583" s="120"/>
      <c r="E4583" s="7"/>
      <c r="F4583" s="7"/>
      <c r="G4583" s="219"/>
      <c r="H4583" s="7"/>
      <c r="I4583" s="7"/>
      <c r="J4583" s="9"/>
      <c r="K4583" s="843"/>
    </row>
    <row r="4584" spans="1:11" x14ac:dyDescent="0.2">
      <c r="A4584" s="163">
        <v>4569</v>
      </c>
      <c r="B4584" s="7"/>
      <c r="C4584" s="7"/>
      <c r="D4584" s="120"/>
      <c r="E4584" s="7"/>
      <c r="F4584" s="7"/>
      <c r="G4584" s="219"/>
      <c r="H4584" s="7"/>
      <c r="I4584" s="7"/>
      <c r="J4584" s="9"/>
      <c r="K4584" s="843"/>
    </row>
    <row r="4585" spans="1:11" x14ac:dyDescent="0.2">
      <c r="A4585" s="163">
        <v>4570</v>
      </c>
      <c r="B4585" s="7"/>
      <c r="C4585" s="7"/>
      <c r="D4585" s="120"/>
      <c r="E4585" s="7"/>
      <c r="F4585" s="7"/>
      <c r="G4585" s="219"/>
      <c r="H4585" s="7"/>
      <c r="I4585" s="7"/>
      <c r="J4585" s="9"/>
      <c r="K4585" s="843"/>
    </row>
    <row r="4586" spans="1:11" x14ac:dyDescent="0.2">
      <c r="A4586" s="163">
        <v>4571</v>
      </c>
      <c r="B4586" s="7"/>
      <c r="C4586" s="7"/>
      <c r="D4586" s="120"/>
      <c r="E4586" s="7"/>
      <c r="F4586" s="7"/>
      <c r="G4586" s="219"/>
      <c r="H4586" s="7"/>
      <c r="I4586" s="7"/>
      <c r="J4586" s="9"/>
      <c r="K4586" s="843"/>
    </row>
    <row r="4587" spans="1:11" x14ac:dyDescent="0.2">
      <c r="A4587" s="163">
        <v>4572</v>
      </c>
      <c r="B4587" s="7"/>
      <c r="C4587" s="7"/>
      <c r="D4587" s="120"/>
      <c r="E4587" s="7"/>
      <c r="F4587" s="7"/>
      <c r="G4587" s="219"/>
      <c r="H4587" s="7"/>
      <c r="I4587" s="7"/>
      <c r="J4587" s="9"/>
      <c r="K4587" s="843"/>
    </row>
    <row r="4588" spans="1:11" x14ac:dyDescent="0.2">
      <c r="A4588" s="163">
        <v>4573</v>
      </c>
      <c r="B4588" s="7"/>
      <c r="C4588" s="7"/>
      <c r="D4588" s="120"/>
      <c r="E4588" s="7"/>
      <c r="F4588" s="7"/>
      <c r="G4588" s="219"/>
      <c r="H4588" s="7"/>
      <c r="I4588" s="7"/>
      <c r="J4588" s="9"/>
      <c r="K4588" s="843"/>
    </row>
    <row r="4589" spans="1:11" x14ac:dyDescent="0.2">
      <c r="A4589" s="163">
        <v>4574</v>
      </c>
      <c r="B4589" s="7"/>
      <c r="C4589" s="7"/>
      <c r="D4589" s="120"/>
      <c r="E4589" s="7"/>
      <c r="F4589" s="7"/>
      <c r="G4589" s="219"/>
      <c r="H4589" s="7"/>
      <c r="I4589" s="7"/>
      <c r="J4589" s="9"/>
      <c r="K4589" s="843"/>
    </row>
    <row r="4590" spans="1:11" x14ac:dyDescent="0.2">
      <c r="A4590" s="163">
        <v>4575</v>
      </c>
      <c r="B4590" s="7"/>
      <c r="C4590" s="7"/>
      <c r="D4590" s="120"/>
      <c r="E4590" s="7"/>
      <c r="F4590" s="7"/>
      <c r="G4590" s="219"/>
      <c r="H4590" s="7"/>
      <c r="I4590" s="7"/>
      <c r="J4590" s="9"/>
      <c r="K4590" s="843"/>
    </row>
    <row r="4591" spans="1:11" x14ac:dyDescent="0.2">
      <c r="A4591" s="163">
        <v>4576</v>
      </c>
      <c r="B4591" s="7"/>
      <c r="C4591" s="7"/>
      <c r="D4591" s="120"/>
      <c r="E4591" s="7"/>
      <c r="F4591" s="7"/>
      <c r="G4591" s="219"/>
      <c r="H4591" s="7"/>
      <c r="I4591" s="7"/>
      <c r="J4591" s="9"/>
      <c r="K4591" s="843"/>
    </row>
    <row r="4592" spans="1:11" x14ac:dyDescent="0.2">
      <c r="A4592" s="163">
        <v>4577</v>
      </c>
      <c r="B4592" s="7"/>
      <c r="C4592" s="7"/>
      <c r="D4592" s="120"/>
      <c r="E4592" s="7"/>
      <c r="F4592" s="7"/>
      <c r="G4592" s="219"/>
      <c r="H4592" s="7"/>
      <c r="I4592" s="7"/>
      <c r="J4592" s="9"/>
      <c r="K4592" s="843"/>
    </row>
    <row r="4593" spans="1:11" x14ac:dyDescent="0.2">
      <c r="A4593" s="163">
        <v>4578</v>
      </c>
      <c r="B4593" s="7"/>
      <c r="C4593" s="7"/>
      <c r="D4593" s="120"/>
      <c r="E4593" s="7"/>
      <c r="F4593" s="7"/>
      <c r="G4593" s="219"/>
      <c r="H4593" s="7"/>
      <c r="I4593" s="7"/>
      <c r="J4593" s="9"/>
      <c r="K4593" s="843"/>
    </row>
    <row r="4594" spans="1:11" x14ac:dyDescent="0.2">
      <c r="A4594" s="163">
        <v>4579</v>
      </c>
      <c r="B4594" s="7"/>
      <c r="C4594" s="7"/>
      <c r="D4594" s="120"/>
      <c r="E4594" s="7"/>
      <c r="F4594" s="7"/>
      <c r="G4594" s="219"/>
      <c r="H4594" s="7"/>
      <c r="I4594" s="7"/>
      <c r="J4594" s="9"/>
      <c r="K4594" s="843"/>
    </row>
    <row r="4595" spans="1:11" x14ac:dyDescent="0.2">
      <c r="A4595" s="163">
        <v>4580</v>
      </c>
      <c r="B4595" s="7"/>
      <c r="C4595" s="7"/>
      <c r="D4595" s="120"/>
      <c r="E4595" s="7"/>
      <c r="F4595" s="7"/>
      <c r="G4595" s="219"/>
      <c r="H4595" s="7"/>
      <c r="I4595" s="7"/>
      <c r="J4595" s="9"/>
      <c r="K4595" s="843"/>
    </row>
    <row r="4596" spans="1:11" x14ac:dyDescent="0.2">
      <c r="A4596" s="163">
        <v>4581</v>
      </c>
      <c r="B4596" s="7"/>
      <c r="C4596" s="7"/>
      <c r="D4596" s="120"/>
      <c r="E4596" s="7"/>
      <c r="F4596" s="7"/>
      <c r="G4596" s="219"/>
      <c r="H4596" s="7"/>
      <c r="I4596" s="7"/>
      <c r="J4596" s="9"/>
      <c r="K4596" s="843"/>
    </row>
    <row r="4597" spans="1:11" x14ac:dyDescent="0.2">
      <c r="A4597" s="163">
        <v>4582</v>
      </c>
      <c r="B4597" s="7"/>
      <c r="C4597" s="7"/>
      <c r="D4597" s="120"/>
      <c r="E4597" s="7"/>
      <c r="F4597" s="7"/>
      <c r="G4597" s="219"/>
      <c r="H4597" s="7"/>
      <c r="I4597" s="7"/>
      <c r="J4597" s="9"/>
      <c r="K4597" s="843"/>
    </row>
    <row r="4598" spans="1:11" x14ac:dyDescent="0.2">
      <c r="A4598" s="163">
        <v>4583</v>
      </c>
      <c r="B4598" s="7"/>
      <c r="C4598" s="7"/>
      <c r="D4598" s="120"/>
      <c r="E4598" s="7"/>
      <c r="F4598" s="7"/>
      <c r="G4598" s="219"/>
      <c r="H4598" s="7"/>
      <c r="I4598" s="7"/>
      <c r="J4598" s="9"/>
      <c r="K4598" s="843"/>
    </row>
    <row r="4599" spans="1:11" x14ac:dyDescent="0.2">
      <c r="A4599" s="163">
        <v>4584</v>
      </c>
      <c r="B4599" s="7"/>
      <c r="C4599" s="7"/>
      <c r="D4599" s="120"/>
      <c r="E4599" s="7"/>
      <c r="F4599" s="7"/>
      <c r="G4599" s="219"/>
      <c r="H4599" s="7"/>
      <c r="I4599" s="7"/>
      <c r="J4599" s="9"/>
      <c r="K4599" s="843"/>
    </row>
    <row r="4600" spans="1:11" x14ac:dyDescent="0.2">
      <c r="A4600" s="163">
        <v>4585</v>
      </c>
      <c r="B4600" s="7"/>
      <c r="C4600" s="7"/>
      <c r="D4600" s="120"/>
      <c r="E4600" s="7"/>
      <c r="F4600" s="7"/>
      <c r="G4600" s="219"/>
      <c r="H4600" s="7"/>
      <c r="I4600" s="7"/>
      <c r="J4600" s="9"/>
      <c r="K4600" s="843"/>
    </row>
    <row r="4601" spans="1:11" x14ac:dyDescent="0.2">
      <c r="A4601" s="163">
        <v>4586</v>
      </c>
      <c r="B4601" s="7"/>
      <c r="C4601" s="7"/>
      <c r="D4601" s="120"/>
      <c r="E4601" s="7"/>
      <c r="F4601" s="7"/>
      <c r="G4601" s="219"/>
      <c r="H4601" s="7"/>
      <c r="I4601" s="7"/>
      <c r="J4601" s="9"/>
      <c r="K4601" s="843"/>
    </row>
    <row r="4602" spans="1:11" x14ac:dyDescent="0.2">
      <c r="A4602" s="163">
        <v>4587</v>
      </c>
      <c r="B4602" s="7"/>
      <c r="C4602" s="7"/>
      <c r="D4602" s="120"/>
      <c r="E4602" s="7"/>
      <c r="F4602" s="7"/>
      <c r="G4602" s="219"/>
      <c r="H4602" s="7"/>
      <c r="I4602" s="7"/>
      <c r="J4602" s="9"/>
      <c r="K4602" s="843"/>
    </row>
    <row r="4603" spans="1:11" x14ac:dyDescent="0.2">
      <c r="A4603" s="163">
        <v>4588</v>
      </c>
      <c r="B4603" s="7"/>
      <c r="C4603" s="7"/>
      <c r="D4603" s="120"/>
      <c r="E4603" s="7"/>
      <c r="F4603" s="7"/>
      <c r="G4603" s="219"/>
      <c r="H4603" s="7"/>
      <c r="I4603" s="7"/>
      <c r="J4603" s="9"/>
      <c r="K4603" s="843"/>
    </row>
    <row r="4604" spans="1:11" x14ac:dyDescent="0.2">
      <c r="A4604" s="163">
        <v>4589</v>
      </c>
      <c r="B4604" s="7"/>
      <c r="C4604" s="7"/>
      <c r="D4604" s="120"/>
      <c r="E4604" s="7"/>
      <c r="F4604" s="7"/>
      <c r="G4604" s="219"/>
      <c r="H4604" s="7"/>
      <c r="I4604" s="7"/>
      <c r="J4604" s="9"/>
      <c r="K4604" s="843"/>
    </row>
    <row r="4605" spans="1:11" x14ac:dyDescent="0.2">
      <c r="A4605" s="163">
        <v>4590</v>
      </c>
      <c r="B4605" s="7"/>
      <c r="C4605" s="7"/>
      <c r="D4605" s="120"/>
      <c r="E4605" s="7"/>
      <c r="F4605" s="7"/>
      <c r="G4605" s="219"/>
      <c r="H4605" s="7"/>
      <c r="I4605" s="7"/>
      <c r="J4605" s="9"/>
      <c r="K4605" s="843"/>
    </row>
    <row r="4606" spans="1:11" x14ac:dyDescent="0.2">
      <c r="A4606" s="163">
        <v>4591</v>
      </c>
      <c r="B4606" s="7"/>
      <c r="C4606" s="7"/>
      <c r="D4606" s="120"/>
      <c r="E4606" s="7"/>
      <c r="F4606" s="7"/>
      <c r="G4606" s="219"/>
      <c r="H4606" s="7"/>
      <c r="I4606" s="7"/>
      <c r="J4606" s="9"/>
      <c r="K4606" s="843"/>
    </row>
    <row r="4607" spans="1:11" x14ac:dyDescent="0.2">
      <c r="A4607" s="163">
        <v>4592</v>
      </c>
      <c r="B4607" s="7"/>
      <c r="C4607" s="7"/>
      <c r="D4607" s="120"/>
      <c r="E4607" s="7"/>
      <c r="F4607" s="7"/>
      <c r="G4607" s="219"/>
      <c r="H4607" s="7"/>
      <c r="I4607" s="7"/>
      <c r="J4607" s="9"/>
      <c r="K4607" s="843"/>
    </row>
    <row r="4608" spans="1:11" x14ac:dyDescent="0.2">
      <c r="A4608" s="163">
        <v>4593</v>
      </c>
      <c r="B4608" s="7"/>
      <c r="C4608" s="7"/>
      <c r="D4608" s="120"/>
      <c r="E4608" s="7"/>
      <c r="F4608" s="7"/>
      <c r="G4608" s="219"/>
      <c r="H4608" s="7"/>
      <c r="I4608" s="7"/>
      <c r="J4608" s="9"/>
      <c r="K4608" s="843"/>
    </row>
    <row r="4609" spans="1:11" x14ac:dyDescent="0.2">
      <c r="A4609" s="163">
        <v>4594</v>
      </c>
      <c r="B4609" s="7"/>
      <c r="C4609" s="7"/>
      <c r="D4609" s="120"/>
      <c r="E4609" s="7"/>
      <c r="F4609" s="7"/>
      <c r="G4609" s="219"/>
      <c r="H4609" s="7"/>
      <c r="I4609" s="7"/>
      <c r="J4609" s="9"/>
      <c r="K4609" s="843"/>
    </row>
    <row r="4610" spans="1:11" x14ac:dyDescent="0.2">
      <c r="A4610" s="163">
        <v>4595</v>
      </c>
      <c r="B4610" s="7"/>
      <c r="C4610" s="7"/>
      <c r="D4610" s="120"/>
      <c r="E4610" s="7"/>
      <c r="F4610" s="7"/>
      <c r="G4610" s="219"/>
      <c r="H4610" s="7"/>
      <c r="I4610" s="7"/>
      <c r="J4610" s="9"/>
      <c r="K4610" s="843"/>
    </row>
    <row r="4611" spans="1:11" x14ac:dyDescent="0.2">
      <c r="A4611" s="163">
        <v>4596</v>
      </c>
      <c r="B4611" s="7"/>
      <c r="C4611" s="7"/>
      <c r="D4611" s="120"/>
      <c r="E4611" s="7"/>
      <c r="F4611" s="7"/>
      <c r="G4611" s="219"/>
      <c r="H4611" s="7"/>
      <c r="I4611" s="7"/>
      <c r="J4611" s="9"/>
      <c r="K4611" s="843"/>
    </row>
    <row r="4612" spans="1:11" x14ac:dyDescent="0.2">
      <c r="A4612" s="163">
        <v>4597</v>
      </c>
      <c r="B4612" s="7"/>
      <c r="C4612" s="7"/>
      <c r="D4612" s="120"/>
      <c r="E4612" s="7"/>
      <c r="F4612" s="7"/>
      <c r="G4612" s="219"/>
      <c r="H4612" s="7"/>
      <c r="I4612" s="7"/>
      <c r="J4612" s="9"/>
      <c r="K4612" s="843"/>
    </row>
    <row r="4613" spans="1:11" x14ac:dyDescent="0.2">
      <c r="A4613" s="163">
        <v>4598</v>
      </c>
      <c r="B4613" s="7"/>
      <c r="C4613" s="7"/>
      <c r="D4613" s="120"/>
      <c r="E4613" s="7"/>
      <c r="F4613" s="7"/>
      <c r="G4613" s="219"/>
      <c r="H4613" s="7"/>
      <c r="I4613" s="7"/>
      <c r="J4613" s="9"/>
      <c r="K4613" s="843"/>
    </row>
    <row r="4614" spans="1:11" x14ac:dyDescent="0.2">
      <c r="A4614" s="163">
        <v>4599</v>
      </c>
      <c r="B4614" s="7"/>
      <c r="C4614" s="7"/>
      <c r="D4614" s="120"/>
      <c r="E4614" s="7"/>
      <c r="F4614" s="7"/>
      <c r="G4614" s="219"/>
      <c r="H4614" s="7"/>
      <c r="I4614" s="7"/>
      <c r="J4614" s="9"/>
      <c r="K4614" s="843"/>
    </row>
    <row r="4615" spans="1:11" x14ac:dyDescent="0.2">
      <c r="A4615" s="163">
        <v>4600</v>
      </c>
      <c r="B4615" s="7"/>
      <c r="C4615" s="7"/>
      <c r="D4615" s="120"/>
      <c r="E4615" s="7"/>
      <c r="F4615" s="7"/>
      <c r="G4615" s="219"/>
      <c r="H4615" s="7"/>
      <c r="I4615" s="7"/>
      <c r="J4615" s="9"/>
      <c r="K4615" s="843"/>
    </row>
    <row r="4616" spans="1:11" x14ac:dyDescent="0.2">
      <c r="A4616" s="163">
        <v>4601</v>
      </c>
      <c r="B4616" s="7"/>
      <c r="C4616" s="7"/>
      <c r="D4616" s="120"/>
      <c r="E4616" s="7"/>
      <c r="F4616" s="7"/>
      <c r="G4616" s="219"/>
      <c r="H4616" s="7"/>
      <c r="I4616" s="7"/>
      <c r="J4616" s="9"/>
      <c r="K4616" s="843"/>
    </row>
    <row r="4617" spans="1:11" x14ac:dyDescent="0.2">
      <c r="A4617" s="163">
        <v>4602</v>
      </c>
      <c r="B4617" s="7"/>
      <c r="C4617" s="7"/>
      <c r="D4617" s="120"/>
      <c r="E4617" s="7"/>
      <c r="F4617" s="7"/>
      <c r="G4617" s="219"/>
      <c r="H4617" s="7"/>
      <c r="I4617" s="7"/>
      <c r="J4617" s="9"/>
      <c r="K4617" s="843"/>
    </row>
    <row r="4618" spans="1:11" x14ac:dyDescent="0.2">
      <c r="A4618" s="163">
        <v>4603</v>
      </c>
      <c r="B4618" s="7"/>
      <c r="C4618" s="7"/>
      <c r="D4618" s="120"/>
      <c r="E4618" s="7"/>
      <c r="F4618" s="7"/>
      <c r="G4618" s="219"/>
      <c r="H4618" s="7"/>
      <c r="I4618" s="7"/>
      <c r="J4618" s="9"/>
      <c r="K4618" s="843"/>
    </row>
    <row r="4619" spans="1:11" x14ac:dyDescent="0.2">
      <c r="A4619" s="163">
        <v>4604</v>
      </c>
      <c r="B4619" s="7"/>
      <c r="C4619" s="7"/>
      <c r="D4619" s="120"/>
      <c r="E4619" s="7"/>
      <c r="F4619" s="7"/>
      <c r="G4619" s="219"/>
      <c r="H4619" s="7"/>
      <c r="I4619" s="7"/>
      <c r="J4619" s="9"/>
      <c r="K4619" s="843"/>
    </row>
    <row r="4620" spans="1:11" x14ac:dyDescent="0.2">
      <c r="A4620" s="163">
        <v>4605</v>
      </c>
      <c r="B4620" s="7"/>
      <c r="C4620" s="7"/>
      <c r="D4620" s="120"/>
      <c r="E4620" s="7"/>
      <c r="F4620" s="7"/>
      <c r="G4620" s="219"/>
      <c r="H4620" s="7"/>
      <c r="I4620" s="7"/>
      <c r="J4620" s="9"/>
      <c r="K4620" s="843"/>
    </row>
    <row r="4621" spans="1:11" x14ac:dyDescent="0.2">
      <c r="A4621" s="163">
        <v>4606</v>
      </c>
      <c r="B4621" s="7"/>
      <c r="C4621" s="7"/>
      <c r="D4621" s="120"/>
      <c r="E4621" s="7"/>
      <c r="F4621" s="7"/>
      <c r="G4621" s="219"/>
      <c r="H4621" s="7"/>
      <c r="I4621" s="7"/>
      <c r="J4621" s="9"/>
      <c r="K4621" s="843"/>
    </row>
    <row r="4622" spans="1:11" x14ac:dyDescent="0.2">
      <c r="A4622" s="163">
        <v>4607</v>
      </c>
      <c r="B4622" s="7"/>
      <c r="C4622" s="7"/>
      <c r="D4622" s="120"/>
      <c r="E4622" s="7"/>
      <c r="F4622" s="7"/>
      <c r="G4622" s="219"/>
      <c r="H4622" s="7"/>
      <c r="I4622" s="7"/>
      <c r="J4622" s="9"/>
      <c r="K4622" s="843"/>
    </row>
    <row r="4623" spans="1:11" x14ac:dyDescent="0.2">
      <c r="A4623" s="163">
        <v>4608</v>
      </c>
      <c r="B4623" s="7"/>
      <c r="C4623" s="7"/>
      <c r="D4623" s="120"/>
      <c r="E4623" s="7"/>
      <c r="F4623" s="7"/>
      <c r="G4623" s="219"/>
      <c r="H4623" s="7"/>
      <c r="I4623" s="7"/>
      <c r="J4623" s="9"/>
      <c r="K4623" s="843"/>
    </row>
    <row r="4624" spans="1:11" x14ac:dyDescent="0.2">
      <c r="A4624" s="163">
        <v>4609</v>
      </c>
      <c r="B4624" s="7"/>
      <c r="C4624" s="7"/>
      <c r="D4624" s="120"/>
      <c r="E4624" s="7"/>
      <c r="F4624" s="7"/>
      <c r="G4624" s="219"/>
      <c r="H4624" s="7"/>
      <c r="I4624" s="7"/>
      <c r="J4624" s="9"/>
      <c r="K4624" s="843"/>
    </row>
    <row r="4625" spans="1:11" x14ac:dyDescent="0.2">
      <c r="A4625" s="163">
        <v>4610</v>
      </c>
      <c r="B4625" s="7"/>
      <c r="C4625" s="7"/>
      <c r="D4625" s="120"/>
      <c r="E4625" s="7"/>
      <c r="F4625" s="7"/>
      <c r="G4625" s="219"/>
      <c r="H4625" s="7"/>
      <c r="I4625" s="7"/>
      <c r="J4625" s="9"/>
      <c r="K4625" s="843"/>
    </row>
    <row r="4626" spans="1:11" x14ac:dyDescent="0.2">
      <c r="A4626" s="163">
        <v>4611</v>
      </c>
      <c r="B4626" s="7"/>
      <c r="C4626" s="7"/>
      <c r="D4626" s="120"/>
      <c r="E4626" s="7"/>
      <c r="F4626" s="7"/>
      <c r="G4626" s="219"/>
      <c r="H4626" s="7"/>
      <c r="I4626" s="7"/>
      <c r="J4626" s="9"/>
      <c r="K4626" s="843"/>
    </row>
    <row r="4627" spans="1:11" x14ac:dyDescent="0.2">
      <c r="A4627" s="163">
        <v>4612</v>
      </c>
      <c r="B4627" s="7"/>
      <c r="C4627" s="7"/>
      <c r="D4627" s="120"/>
      <c r="E4627" s="7"/>
      <c r="F4627" s="7"/>
      <c r="G4627" s="219"/>
      <c r="H4627" s="7"/>
      <c r="I4627" s="7"/>
      <c r="J4627" s="9"/>
      <c r="K4627" s="843"/>
    </row>
    <row r="4628" spans="1:11" x14ac:dyDescent="0.2">
      <c r="A4628" s="163">
        <v>4613</v>
      </c>
      <c r="B4628" s="7"/>
      <c r="C4628" s="7"/>
      <c r="D4628" s="120"/>
      <c r="E4628" s="7"/>
      <c r="F4628" s="7"/>
      <c r="G4628" s="219"/>
      <c r="H4628" s="7"/>
      <c r="I4628" s="7"/>
      <c r="J4628" s="9"/>
      <c r="K4628" s="843"/>
    </row>
    <row r="4629" spans="1:11" x14ac:dyDescent="0.2">
      <c r="A4629" s="163">
        <v>4614</v>
      </c>
      <c r="B4629" s="7"/>
      <c r="C4629" s="7"/>
      <c r="D4629" s="120"/>
      <c r="E4629" s="7"/>
      <c r="F4629" s="7"/>
      <c r="G4629" s="219"/>
      <c r="H4629" s="7"/>
      <c r="I4629" s="7"/>
      <c r="J4629" s="9"/>
      <c r="K4629" s="843"/>
    </row>
    <row r="4630" spans="1:11" x14ac:dyDescent="0.2">
      <c r="A4630" s="163">
        <v>4615</v>
      </c>
      <c r="B4630" s="7"/>
      <c r="C4630" s="7"/>
      <c r="D4630" s="120"/>
      <c r="E4630" s="7"/>
      <c r="F4630" s="7"/>
      <c r="G4630" s="219"/>
      <c r="H4630" s="7"/>
      <c r="I4630" s="7"/>
      <c r="J4630" s="9"/>
      <c r="K4630" s="843"/>
    </row>
    <row r="4631" spans="1:11" x14ac:dyDescent="0.2">
      <c r="A4631" s="163">
        <v>4616</v>
      </c>
      <c r="B4631" s="7"/>
      <c r="C4631" s="7"/>
      <c r="D4631" s="120"/>
      <c r="E4631" s="7"/>
      <c r="F4631" s="7"/>
      <c r="G4631" s="219"/>
      <c r="H4631" s="7"/>
      <c r="I4631" s="7"/>
      <c r="J4631" s="9"/>
      <c r="K4631" s="843"/>
    </row>
    <row r="4632" spans="1:11" x14ac:dyDescent="0.2">
      <c r="A4632" s="163">
        <v>4617</v>
      </c>
      <c r="B4632" s="7"/>
      <c r="C4632" s="7"/>
      <c r="D4632" s="120"/>
      <c r="E4632" s="7"/>
      <c r="F4632" s="7"/>
      <c r="G4632" s="219"/>
      <c r="H4632" s="7"/>
      <c r="I4632" s="7"/>
      <c r="J4632" s="9"/>
      <c r="K4632" s="843"/>
    </row>
    <row r="4633" spans="1:11" x14ac:dyDescent="0.2">
      <c r="A4633" s="163">
        <v>4618</v>
      </c>
      <c r="B4633" s="7"/>
      <c r="C4633" s="7"/>
      <c r="D4633" s="120"/>
      <c r="E4633" s="7"/>
      <c r="F4633" s="7"/>
      <c r="G4633" s="219"/>
      <c r="H4633" s="7"/>
      <c r="I4633" s="7"/>
      <c r="J4633" s="9"/>
      <c r="K4633" s="843"/>
    </row>
    <row r="4634" spans="1:11" x14ac:dyDescent="0.2">
      <c r="A4634" s="163">
        <v>4619</v>
      </c>
      <c r="B4634" s="7"/>
      <c r="C4634" s="7"/>
      <c r="D4634" s="120"/>
      <c r="E4634" s="7"/>
      <c r="F4634" s="7"/>
      <c r="G4634" s="219"/>
      <c r="H4634" s="7"/>
      <c r="I4634" s="7"/>
      <c r="J4634" s="9"/>
      <c r="K4634" s="843"/>
    </row>
    <row r="4635" spans="1:11" x14ac:dyDescent="0.2">
      <c r="A4635" s="163">
        <v>4620</v>
      </c>
      <c r="B4635" s="7"/>
      <c r="C4635" s="7"/>
      <c r="D4635" s="120"/>
      <c r="E4635" s="7"/>
      <c r="F4635" s="7"/>
      <c r="G4635" s="219"/>
      <c r="H4635" s="7"/>
      <c r="I4635" s="7"/>
      <c r="J4635" s="9"/>
      <c r="K4635" s="843"/>
    </row>
    <row r="4636" spans="1:11" x14ac:dyDescent="0.2">
      <c r="A4636" s="163">
        <v>4621</v>
      </c>
      <c r="B4636" s="7"/>
      <c r="C4636" s="7"/>
      <c r="D4636" s="120"/>
      <c r="E4636" s="7"/>
      <c r="F4636" s="7"/>
      <c r="G4636" s="219"/>
      <c r="H4636" s="7"/>
      <c r="I4636" s="7"/>
      <c r="J4636" s="9"/>
      <c r="K4636" s="843"/>
    </row>
    <row r="4637" spans="1:11" x14ac:dyDescent="0.2">
      <c r="A4637" s="163">
        <v>4622</v>
      </c>
      <c r="B4637" s="7"/>
      <c r="C4637" s="7"/>
      <c r="D4637" s="120"/>
      <c r="E4637" s="7"/>
      <c r="F4637" s="7"/>
      <c r="G4637" s="219"/>
      <c r="H4637" s="7"/>
      <c r="I4637" s="7"/>
      <c r="J4637" s="9"/>
      <c r="K4637" s="843"/>
    </row>
    <row r="4638" spans="1:11" x14ac:dyDescent="0.2">
      <c r="A4638" s="163">
        <v>4623</v>
      </c>
      <c r="B4638" s="7"/>
      <c r="C4638" s="7"/>
      <c r="D4638" s="120"/>
      <c r="E4638" s="7"/>
      <c r="F4638" s="7"/>
      <c r="G4638" s="219"/>
      <c r="H4638" s="7"/>
      <c r="I4638" s="7"/>
      <c r="J4638" s="9"/>
      <c r="K4638" s="843"/>
    </row>
    <row r="4639" spans="1:11" x14ac:dyDescent="0.2">
      <c r="A4639" s="163">
        <v>4624</v>
      </c>
      <c r="B4639" s="7"/>
      <c r="C4639" s="7"/>
      <c r="D4639" s="120"/>
      <c r="E4639" s="7"/>
      <c r="F4639" s="7"/>
      <c r="G4639" s="219"/>
      <c r="H4639" s="7"/>
      <c r="I4639" s="7"/>
      <c r="J4639" s="9"/>
      <c r="K4639" s="843"/>
    </row>
    <row r="4640" spans="1:11" x14ac:dyDescent="0.2">
      <c r="A4640" s="163">
        <v>4625</v>
      </c>
      <c r="B4640" s="7"/>
      <c r="C4640" s="7"/>
      <c r="D4640" s="120"/>
      <c r="E4640" s="7"/>
      <c r="F4640" s="7"/>
      <c r="G4640" s="219"/>
      <c r="H4640" s="7"/>
      <c r="I4640" s="7"/>
      <c r="J4640" s="9"/>
      <c r="K4640" s="843"/>
    </row>
    <row r="4641" spans="1:11" x14ac:dyDescent="0.2">
      <c r="A4641" s="163">
        <v>4626</v>
      </c>
      <c r="B4641" s="7"/>
      <c r="C4641" s="7"/>
      <c r="D4641" s="120"/>
      <c r="E4641" s="7"/>
      <c r="F4641" s="7"/>
      <c r="G4641" s="219"/>
      <c r="H4641" s="7"/>
      <c r="I4641" s="7"/>
      <c r="J4641" s="9"/>
      <c r="K4641" s="843"/>
    </row>
    <row r="4642" spans="1:11" x14ac:dyDescent="0.2">
      <c r="A4642" s="163">
        <v>4627</v>
      </c>
      <c r="B4642" s="7"/>
      <c r="C4642" s="7"/>
      <c r="D4642" s="120"/>
      <c r="E4642" s="7"/>
      <c r="F4642" s="7"/>
      <c r="G4642" s="219"/>
      <c r="H4642" s="7"/>
      <c r="I4642" s="7"/>
      <c r="J4642" s="9"/>
      <c r="K4642" s="843"/>
    </row>
    <row r="4643" spans="1:11" x14ac:dyDescent="0.2">
      <c r="A4643" s="163">
        <v>4628</v>
      </c>
      <c r="B4643" s="7"/>
      <c r="C4643" s="7"/>
      <c r="D4643" s="120"/>
      <c r="E4643" s="7"/>
      <c r="F4643" s="7"/>
      <c r="G4643" s="219"/>
      <c r="H4643" s="7"/>
      <c r="I4643" s="7"/>
      <c r="J4643" s="9"/>
      <c r="K4643" s="843"/>
    </row>
    <row r="4644" spans="1:11" x14ac:dyDescent="0.2">
      <c r="A4644" s="163">
        <v>4629</v>
      </c>
      <c r="B4644" s="7"/>
      <c r="C4644" s="7"/>
      <c r="D4644" s="120"/>
      <c r="E4644" s="7"/>
      <c r="F4644" s="7"/>
      <c r="G4644" s="219"/>
      <c r="H4644" s="7"/>
      <c r="I4644" s="7"/>
      <c r="J4644" s="9"/>
      <c r="K4644" s="843"/>
    </row>
    <row r="4645" spans="1:11" x14ac:dyDescent="0.2">
      <c r="A4645" s="163">
        <v>4630</v>
      </c>
      <c r="B4645" s="7"/>
      <c r="C4645" s="7"/>
      <c r="D4645" s="120"/>
      <c r="E4645" s="7"/>
      <c r="F4645" s="7"/>
      <c r="G4645" s="219"/>
      <c r="H4645" s="7"/>
      <c r="I4645" s="7"/>
      <c r="J4645" s="9"/>
      <c r="K4645" s="843"/>
    </row>
    <row r="4646" spans="1:11" x14ac:dyDescent="0.2">
      <c r="A4646" s="163">
        <v>4631</v>
      </c>
      <c r="B4646" s="7"/>
      <c r="C4646" s="7"/>
      <c r="D4646" s="120"/>
      <c r="E4646" s="7"/>
      <c r="F4646" s="7"/>
      <c r="G4646" s="219"/>
      <c r="H4646" s="7"/>
      <c r="I4646" s="7"/>
      <c r="J4646" s="9"/>
      <c r="K4646" s="843"/>
    </row>
    <row r="4647" spans="1:11" x14ac:dyDescent="0.2">
      <c r="A4647" s="163">
        <v>4632</v>
      </c>
      <c r="B4647" s="7"/>
      <c r="C4647" s="7"/>
      <c r="D4647" s="120"/>
      <c r="E4647" s="7"/>
      <c r="F4647" s="7"/>
      <c r="G4647" s="219"/>
      <c r="H4647" s="7"/>
      <c r="I4647" s="7"/>
      <c r="J4647" s="9"/>
      <c r="K4647" s="843"/>
    </row>
    <row r="4648" spans="1:11" x14ac:dyDescent="0.2">
      <c r="A4648" s="163">
        <v>4633</v>
      </c>
      <c r="B4648" s="7"/>
      <c r="C4648" s="7"/>
      <c r="D4648" s="120"/>
      <c r="E4648" s="7"/>
      <c r="F4648" s="7"/>
      <c r="G4648" s="219"/>
      <c r="H4648" s="7"/>
      <c r="I4648" s="7"/>
      <c r="J4648" s="9"/>
      <c r="K4648" s="843"/>
    </row>
    <row r="4649" spans="1:11" x14ac:dyDescent="0.2">
      <c r="A4649" s="163">
        <v>4634</v>
      </c>
      <c r="B4649" s="7"/>
      <c r="C4649" s="7"/>
      <c r="D4649" s="120"/>
      <c r="E4649" s="7"/>
      <c r="F4649" s="7"/>
      <c r="G4649" s="219"/>
      <c r="H4649" s="7"/>
      <c r="I4649" s="7"/>
      <c r="J4649" s="9"/>
      <c r="K4649" s="843"/>
    </row>
    <row r="4650" spans="1:11" x14ac:dyDescent="0.2">
      <c r="A4650" s="163">
        <v>4635</v>
      </c>
      <c r="B4650" s="7"/>
      <c r="C4650" s="7"/>
      <c r="D4650" s="120"/>
      <c r="E4650" s="7"/>
      <c r="F4650" s="7"/>
      <c r="G4650" s="219"/>
      <c r="H4650" s="7"/>
      <c r="I4650" s="7"/>
      <c r="J4650" s="9"/>
      <c r="K4650" s="843"/>
    </row>
    <row r="4651" spans="1:11" x14ac:dyDescent="0.2">
      <c r="A4651" s="163">
        <v>4636</v>
      </c>
      <c r="B4651" s="7"/>
      <c r="C4651" s="7"/>
      <c r="D4651" s="120"/>
      <c r="E4651" s="7"/>
      <c r="F4651" s="7"/>
      <c r="G4651" s="219"/>
      <c r="H4651" s="7"/>
      <c r="I4651" s="7"/>
      <c r="J4651" s="9"/>
      <c r="K4651" s="843"/>
    </row>
    <row r="4652" spans="1:11" x14ac:dyDescent="0.2">
      <c r="A4652" s="163">
        <v>4637</v>
      </c>
      <c r="B4652" s="7"/>
      <c r="C4652" s="7"/>
      <c r="D4652" s="120"/>
      <c r="E4652" s="7"/>
      <c r="F4652" s="7"/>
      <c r="G4652" s="219"/>
      <c r="H4652" s="7"/>
      <c r="I4652" s="7"/>
      <c r="J4652" s="9"/>
      <c r="K4652" s="843"/>
    </row>
    <row r="4653" spans="1:11" x14ac:dyDescent="0.2">
      <c r="A4653" s="163">
        <v>4638</v>
      </c>
      <c r="B4653" s="7"/>
      <c r="C4653" s="7"/>
      <c r="D4653" s="120"/>
      <c r="E4653" s="7"/>
      <c r="F4653" s="7"/>
      <c r="G4653" s="219"/>
      <c r="H4653" s="7"/>
      <c r="I4653" s="7"/>
      <c r="J4653" s="9"/>
      <c r="K4653" s="843"/>
    </row>
    <row r="4654" spans="1:11" x14ac:dyDescent="0.2">
      <c r="A4654" s="163">
        <v>4639</v>
      </c>
      <c r="B4654" s="7"/>
      <c r="C4654" s="7"/>
      <c r="D4654" s="120"/>
      <c r="E4654" s="7"/>
      <c r="F4654" s="7"/>
      <c r="G4654" s="219"/>
      <c r="H4654" s="7"/>
      <c r="I4654" s="7"/>
      <c r="J4654" s="9"/>
      <c r="K4654" s="843"/>
    </row>
    <row r="4655" spans="1:11" x14ac:dyDescent="0.2">
      <c r="A4655" s="163">
        <v>4640</v>
      </c>
      <c r="B4655" s="7"/>
      <c r="C4655" s="7"/>
      <c r="D4655" s="120"/>
      <c r="E4655" s="7"/>
      <c r="F4655" s="7"/>
      <c r="G4655" s="219"/>
      <c r="H4655" s="7"/>
      <c r="I4655" s="7"/>
      <c r="J4655" s="9"/>
      <c r="K4655" s="843"/>
    </row>
    <row r="4656" spans="1:11" x14ac:dyDescent="0.2">
      <c r="A4656" s="163">
        <v>4641</v>
      </c>
      <c r="B4656" s="7"/>
      <c r="C4656" s="7"/>
      <c r="D4656" s="120"/>
      <c r="E4656" s="7"/>
      <c r="F4656" s="7"/>
      <c r="G4656" s="219"/>
      <c r="H4656" s="7"/>
      <c r="I4656" s="7"/>
      <c r="J4656" s="9"/>
      <c r="K4656" s="843"/>
    </row>
    <row r="4657" spans="1:11" x14ac:dyDescent="0.2">
      <c r="A4657" s="163">
        <v>4642</v>
      </c>
      <c r="B4657" s="7"/>
      <c r="C4657" s="7"/>
      <c r="D4657" s="120"/>
      <c r="E4657" s="7"/>
      <c r="F4657" s="7"/>
      <c r="G4657" s="219"/>
      <c r="H4657" s="7"/>
      <c r="I4657" s="7"/>
      <c r="J4657" s="9"/>
      <c r="K4657" s="843"/>
    </row>
    <row r="4658" spans="1:11" x14ac:dyDescent="0.2">
      <c r="A4658" s="163">
        <v>4643</v>
      </c>
      <c r="B4658" s="7"/>
      <c r="C4658" s="7"/>
      <c r="D4658" s="120"/>
      <c r="E4658" s="7"/>
      <c r="F4658" s="7"/>
      <c r="G4658" s="219"/>
      <c r="H4658" s="7"/>
      <c r="I4658" s="7"/>
      <c r="J4658" s="9"/>
      <c r="K4658" s="843"/>
    </row>
    <row r="4659" spans="1:11" x14ac:dyDescent="0.2">
      <c r="A4659" s="163">
        <v>4644</v>
      </c>
      <c r="B4659" s="7"/>
      <c r="C4659" s="7"/>
      <c r="D4659" s="120"/>
      <c r="E4659" s="7"/>
      <c r="F4659" s="7"/>
      <c r="G4659" s="219"/>
      <c r="H4659" s="7"/>
      <c r="I4659" s="7"/>
      <c r="J4659" s="9"/>
      <c r="K4659" s="843"/>
    </row>
    <row r="4660" spans="1:11" x14ac:dyDescent="0.2">
      <c r="A4660" s="163">
        <v>4645</v>
      </c>
      <c r="B4660" s="7"/>
      <c r="C4660" s="7"/>
      <c r="D4660" s="120"/>
      <c r="E4660" s="7"/>
      <c r="F4660" s="7"/>
      <c r="G4660" s="219"/>
      <c r="H4660" s="7"/>
      <c r="I4660" s="7"/>
      <c r="J4660" s="9"/>
      <c r="K4660" s="843"/>
    </row>
    <row r="4661" spans="1:11" x14ac:dyDescent="0.2">
      <c r="A4661" s="163">
        <v>4646</v>
      </c>
      <c r="B4661" s="7"/>
      <c r="C4661" s="7"/>
      <c r="D4661" s="120"/>
      <c r="E4661" s="7"/>
      <c r="F4661" s="7"/>
      <c r="G4661" s="219"/>
      <c r="H4661" s="7"/>
      <c r="I4661" s="7"/>
      <c r="J4661" s="9"/>
      <c r="K4661" s="843"/>
    </row>
    <row r="4662" spans="1:11" x14ac:dyDescent="0.2">
      <c r="A4662" s="163">
        <v>4647</v>
      </c>
      <c r="B4662" s="7"/>
      <c r="C4662" s="7"/>
      <c r="D4662" s="120"/>
      <c r="E4662" s="7"/>
      <c r="F4662" s="7"/>
      <c r="G4662" s="219"/>
      <c r="H4662" s="7"/>
      <c r="I4662" s="7"/>
      <c r="J4662" s="9"/>
      <c r="K4662" s="843"/>
    </row>
    <row r="4663" spans="1:11" x14ac:dyDescent="0.2">
      <c r="A4663" s="163">
        <v>4648</v>
      </c>
      <c r="B4663" s="7"/>
      <c r="C4663" s="7"/>
      <c r="D4663" s="120"/>
      <c r="E4663" s="7"/>
      <c r="F4663" s="7"/>
      <c r="G4663" s="219"/>
      <c r="H4663" s="7"/>
      <c r="I4663" s="7"/>
      <c r="J4663" s="9"/>
      <c r="K4663" s="843"/>
    </row>
    <row r="4664" spans="1:11" x14ac:dyDescent="0.2">
      <c r="A4664" s="163">
        <v>4649</v>
      </c>
      <c r="B4664" s="7"/>
      <c r="C4664" s="7"/>
      <c r="D4664" s="120"/>
      <c r="E4664" s="7"/>
      <c r="F4664" s="7"/>
      <c r="G4664" s="219"/>
      <c r="H4664" s="7"/>
      <c r="I4664" s="7"/>
      <c r="J4664" s="9"/>
      <c r="K4664" s="843"/>
    </row>
    <row r="4665" spans="1:11" x14ac:dyDescent="0.2">
      <c r="A4665" s="163">
        <v>4650</v>
      </c>
      <c r="B4665" s="7"/>
      <c r="C4665" s="7"/>
      <c r="D4665" s="120"/>
      <c r="E4665" s="7"/>
      <c r="F4665" s="7"/>
      <c r="G4665" s="219"/>
      <c r="H4665" s="7"/>
      <c r="I4665" s="7"/>
      <c r="J4665" s="9"/>
      <c r="K4665" s="843"/>
    </row>
    <row r="4666" spans="1:11" x14ac:dyDescent="0.2">
      <c r="A4666" s="163">
        <v>4651</v>
      </c>
      <c r="B4666" s="7"/>
      <c r="C4666" s="7"/>
      <c r="D4666" s="120"/>
      <c r="E4666" s="7"/>
      <c r="F4666" s="7"/>
      <c r="G4666" s="219"/>
      <c r="H4666" s="7"/>
      <c r="I4666" s="7"/>
      <c r="J4666" s="9"/>
      <c r="K4666" s="843"/>
    </row>
    <row r="4667" spans="1:11" x14ac:dyDescent="0.2">
      <c r="A4667" s="163">
        <v>4652</v>
      </c>
      <c r="B4667" s="7"/>
      <c r="C4667" s="7"/>
      <c r="D4667" s="120"/>
      <c r="E4667" s="7"/>
      <c r="F4667" s="7"/>
      <c r="G4667" s="219"/>
      <c r="H4667" s="7"/>
      <c r="I4667" s="7"/>
      <c r="J4667" s="9"/>
      <c r="K4667" s="843"/>
    </row>
    <row r="4668" spans="1:11" x14ac:dyDescent="0.2">
      <c r="A4668" s="163">
        <v>4653</v>
      </c>
      <c r="B4668" s="7"/>
      <c r="C4668" s="7"/>
      <c r="D4668" s="120"/>
      <c r="E4668" s="7"/>
      <c r="F4668" s="7"/>
      <c r="G4668" s="219"/>
      <c r="H4668" s="7"/>
      <c r="I4668" s="7"/>
      <c r="J4668" s="9"/>
      <c r="K4668" s="843"/>
    </row>
    <row r="4669" spans="1:11" x14ac:dyDescent="0.2">
      <c r="A4669" s="163">
        <v>4654</v>
      </c>
      <c r="B4669" s="7"/>
      <c r="C4669" s="7"/>
      <c r="D4669" s="120"/>
      <c r="E4669" s="7"/>
      <c r="F4669" s="7"/>
      <c r="G4669" s="219"/>
      <c r="H4669" s="7"/>
      <c r="I4669" s="7"/>
      <c r="J4669" s="9"/>
      <c r="K4669" s="843"/>
    </row>
    <row r="4670" spans="1:11" x14ac:dyDescent="0.2">
      <c r="A4670" s="163">
        <v>4655</v>
      </c>
      <c r="B4670" s="7"/>
      <c r="C4670" s="7"/>
      <c r="D4670" s="120"/>
      <c r="E4670" s="7"/>
      <c r="F4670" s="7"/>
      <c r="G4670" s="219"/>
      <c r="H4670" s="7"/>
      <c r="I4670" s="7"/>
      <c r="J4670" s="9"/>
      <c r="K4670" s="843"/>
    </row>
    <row r="4671" spans="1:11" x14ac:dyDescent="0.2">
      <c r="A4671" s="163">
        <v>4656</v>
      </c>
      <c r="B4671" s="7"/>
      <c r="C4671" s="7"/>
      <c r="D4671" s="120"/>
      <c r="E4671" s="7"/>
      <c r="F4671" s="7"/>
      <c r="G4671" s="219"/>
      <c r="H4671" s="7"/>
      <c r="I4671" s="7"/>
      <c r="J4671" s="9"/>
      <c r="K4671" s="843"/>
    </row>
    <row r="4672" spans="1:11" x14ac:dyDescent="0.2">
      <c r="A4672" s="163">
        <v>4657</v>
      </c>
      <c r="B4672" s="7"/>
      <c r="C4672" s="7"/>
      <c r="D4672" s="120"/>
      <c r="E4672" s="7"/>
      <c r="F4672" s="7"/>
      <c r="G4672" s="219"/>
      <c r="H4672" s="7"/>
      <c r="I4672" s="7"/>
      <c r="J4672" s="9"/>
      <c r="K4672" s="843"/>
    </row>
    <row r="4673" spans="1:11" x14ac:dyDescent="0.2">
      <c r="A4673" s="163">
        <v>4658</v>
      </c>
      <c r="B4673" s="7"/>
      <c r="C4673" s="7"/>
      <c r="D4673" s="120"/>
      <c r="E4673" s="7"/>
      <c r="F4673" s="7"/>
      <c r="G4673" s="219"/>
      <c r="H4673" s="7"/>
      <c r="I4673" s="7"/>
      <c r="J4673" s="9"/>
      <c r="K4673" s="843"/>
    </row>
    <row r="4674" spans="1:11" x14ac:dyDescent="0.2">
      <c r="A4674" s="163">
        <v>4659</v>
      </c>
      <c r="B4674" s="7"/>
      <c r="C4674" s="7"/>
      <c r="D4674" s="120"/>
      <c r="E4674" s="7"/>
      <c r="F4674" s="7"/>
      <c r="G4674" s="219"/>
      <c r="H4674" s="7"/>
      <c r="I4674" s="7"/>
      <c r="J4674" s="9"/>
      <c r="K4674" s="843"/>
    </row>
    <row r="4675" spans="1:11" x14ac:dyDescent="0.2">
      <c r="A4675" s="163">
        <v>4660</v>
      </c>
      <c r="B4675" s="7"/>
      <c r="C4675" s="7"/>
      <c r="D4675" s="120"/>
      <c r="E4675" s="7"/>
      <c r="F4675" s="7"/>
      <c r="G4675" s="219"/>
      <c r="H4675" s="7"/>
      <c r="I4675" s="7"/>
      <c r="J4675" s="9"/>
      <c r="K4675" s="843"/>
    </row>
    <row r="4676" spans="1:11" x14ac:dyDescent="0.2">
      <c r="A4676" s="163">
        <v>4661</v>
      </c>
      <c r="B4676" s="7"/>
      <c r="C4676" s="7"/>
      <c r="D4676" s="120"/>
      <c r="E4676" s="7"/>
      <c r="F4676" s="7"/>
      <c r="G4676" s="219"/>
      <c r="H4676" s="7"/>
      <c r="I4676" s="7"/>
      <c r="J4676" s="9"/>
      <c r="K4676" s="843"/>
    </row>
    <row r="4677" spans="1:11" x14ac:dyDescent="0.2">
      <c r="A4677" s="163">
        <v>4662</v>
      </c>
      <c r="B4677" s="7"/>
      <c r="C4677" s="7"/>
      <c r="D4677" s="120"/>
      <c r="E4677" s="7"/>
      <c r="F4677" s="7"/>
      <c r="G4677" s="219"/>
      <c r="H4677" s="7"/>
      <c r="I4677" s="7"/>
      <c r="J4677" s="9"/>
      <c r="K4677" s="843"/>
    </row>
    <row r="4678" spans="1:11" x14ac:dyDescent="0.2">
      <c r="A4678" s="163">
        <v>4663</v>
      </c>
      <c r="B4678" s="7"/>
      <c r="C4678" s="7"/>
      <c r="D4678" s="120"/>
      <c r="E4678" s="7"/>
      <c r="F4678" s="7"/>
      <c r="G4678" s="219"/>
      <c r="H4678" s="7"/>
      <c r="I4678" s="7"/>
      <c r="J4678" s="9"/>
      <c r="K4678" s="843"/>
    </row>
    <row r="4679" spans="1:11" x14ac:dyDescent="0.2">
      <c r="A4679" s="163">
        <v>4664</v>
      </c>
      <c r="B4679" s="7"/>
      <c r="C4679" s="7"/>
      <c r="D4679" s="120"/>
      <c r="E4679" s="7"/>
      <c r="F4679" s="7"/>
      <c r="G4679" s="219"/>
      <c r="H4679" s="7"/>
      <c r="I4679" s="7"/>
      <c r="J4679" s="9"/>
      <c r="K4679" s="843"/>
    </row>
    <row r="4680" spans="1:11" x14ac:dyDescent="0.2">
      <c r="A4680" s="163">
        <v>4665</v>
      </c>
      <c r="B4680" s="7"/>
      <c r="C4680" s="7"/>
      <c r="D4680" s="120"/>
      <c r="E4680" s="7"/>
      <c r="F4680" s="7"/>
      <c r="G4680" s="219"/>
      <c r="H4680" s="7"/>
      <c r="I4680" s="7"/>
      <c r="J4680" s="9"/>
      <c r="K4680" s="843"/>
    </row>
    <row r="4681" spans="1:11" x14ac:dyDescent="0.2">
      <c r="A4681" s="163">
        <v>4666</v>
      </c>
      <c r="B4681" s="7"/>
      <c r="C4681" s="7"/>
      <c r="D4681" s="120"/>
      <c r="E4681" s="7"/>
      <c r="F4681" s="7"/>
      <c r="G4681" s="219"/>
      <c r="H4681" s="7"/>
      <c r="I4681" s="7"/>
      <c r="J4681" s="9"/>
      <c r="K4681" s="843"/>
    </row>
    <row r="4682" spans="1:11" x14ac:dyDescent="0.2">
      <c r="A4682" s="163">
        <v>4667</v>
      </c>
      <c r="B4682" s="7"/>
      <c r="C4682" s="7"/>
      <c r="D4682" s="120"/>
      <c r="E4682" s="7"/>
      <c r="F4682" s="7"/>
      <c r="G4682" s="219"/>
      <c r="H4682" s="7"/>
      <c r="I4682" s="7"/>
      <c r="J4682" s="9"/>
      <c r="K4682" s="843"/>
    </row>
    <row r="4683" spans="1:11" x14ac:dyDescent="0.2">
      <c r="A4683" s="163">
        <v>4668</v>
      </c>
      <c r="B4683" s="7"/>
      <c r="C4683" s="7"/>
      <c r="D4683" s="120"/>
      <c r="E4683" s="7"/>
      <c r="F4683" s="7"/>
      <c r="G4683" s="219"/>
      <c r="H4683" s="7"/>
      <c r="I4683" s="7"/>
      <c r="J4683" s="9"/>
      <c r="K4683" s="843"/>
    </row>
    <row r="4684" spans="1:11" x14ac:dyDescent="0.2">
      <c r="A4684" s="163">
        <v>4669</v>
      </c>
      <c r="B4684" s="7"/>
      <c r="C4684" s="7"/>
      <c r="D4684" s="120"/>
      <c r="E4684" s="7"/>
      <c r="F4684" s="7"/>
      <c r="G4684" s="219"/>
      <c r="H4684" s="7"/>
      <c r="I4684" s="7"/>
      <c r="J4684" s="9"/>
      <c r="K4684" s="843"/>
    </row>
    <row r="4685" spans="1:11" x14ac:dyDescent="0.2">
      <c r="A4685" s="163">
        <v>4670</v>
      </c>
      <c r="B4685" s="7"/>
      <c r="C4685" s="7"/>
      <c r="D4685" s="120"/>
      <c r="E4685" s="7"/>
      <c r="F4685" s="7"/>
      <c r="G4685" s="219"/>
      <c r="H4685" s="7"/>
      <c r="I4685" s="7"/>
      <c r="J4685" s="9"/>
      <c r="K4685" s="843"/>
    </row>
    <row r="4686" spans="1:11" x14ac:dyDescent="0.2">
      <c r="A4686" s="163">
        <v>4671</v>
      </c>
      <c r="B4686" s="7"/>
      <c r="C4686" s="7"/>
      <c r="D4686" s="120"/>
      <c r="E4686" s="7"/>
      <c r="F4686" s="7"/>
      <c r="G4686" s="219"/>
      <c r="H4686" s="7"/>
      <c r="I4686" s="7"/>
      <c r="J4686" s="9"/>
      <c r="K4686" s="843"/>
    </row>
    <row r="4687" spans="1:11" x14ac:dyDescent="0.2">
      <c r="A4687" s="163">
        <v>4672</v>
      </c>
      <c r="B4687" s="7"/>
      <c r="C4687" s="7"/>
      <c r="D4687" s="120"/>
      <c r="E4687" s="7"/>
      <c r="F4687" s="7"/>
      <c r="G4687" s="219"/>
      <c r="H4687" s="7"/>
      <c r="I4687" s="7"/>
      <c r="J4687" s="9"/>
      <c r="K4687" s="843"/>
    </row>
    <row r="4688" spans="1:11" x14ac:dyDescent="0.2">
      <c r="A4688" s="163">
        <v>4673</v>
      </c>
      <c r="B4688" s="7"/>
      <c r="C4688" s="7"/>
      <c r="D4688" s="120"/>
      <c r="E4688" s="7"/>
      <c r="F4688" s="7"/>
      <c r="G4688" s="219"/>
      <c r="H4688" s="7"/>
      <c r="I4688" s="7"/>
      <c r="J4688" s="9"/>
      <c r="K4688" s="843"/>
    </row>
    <row r="4689" spans="1:11" x14ac:dyDescent="0.2">
      <c r="A4689" s="163">
        <v>4674</v>
      </c>
      <c r="B4689" s="7"/>
      <c r="C4689" s="7"/>
      <c r="D4689" s="120"/>
      <c r="E4689" s="7"/>
      <c r="F4689" s="7"/>
      <c r="G4689" s="219"/>
      <c r="H4689" s="7"/>
      <c r="I4689" s="7"/>
      <c r="J4689" s="9"/>
      <c r="K4689" s="843"/>
    </row>
    <row r="4690" spans="1:11" x14ac:dyDescent="0.2">
      <c r="A4690" s="163">
        <v>4675</v>
      </c>
      <c r="B4690" s="7"/>
      <c r="C4690" s="7"/>
      <c r="D4690" s="120"/>
      <c r="E4690" s="7"/>
      <c r="F4690" s="7"/>
      <c r="G4690" s="219"/>
      <c r="H4690" s="7"/>
      <c r="I4690" s="7"/>
      <c r="J4690" s="9"/>
      <c r="K4690" s="843"/>
    </row>
    <row r="4691" spans="1:11" x14ac:dyDescent="0.2">
      <c r="A4691" s="163">
        <v>4676</v>
      </c>
      <c r="B4691" s="7"/>
      <c r="C4691" s="7"/>
      <c r="D4691" s="120"/>
      <c r="E4691" s="7"/>
      <c r="F4691" s="7"/>
      <c r="G4691" s="219"/>
      <c r="H4691" s="7"/>
      <c r="I4691" s="7"/>
      <c r="J4691" s="9"/>
      <c r="K4691" s="843"/>
    </row>
    <row r="4692" spans="1:11" x14ac:dyDescent="0.2">
      <c r="A4692" s="163">
        <v>4677</v>
      </c>
      <c r="B4692" s="7"/>
      <c r="C4692" s="7"/>
      <c r="D4692" s="120"/>
      <c r="E4692" s="7"/>
      <c r="F4692" s="7"/>
      <c r="G4692" s="219"/>
      <c r="H4692" s="7"/>
      <c r="I4692" s="7"/>
      <c r="J4692" s="9"/>
      <c r="K4692" s="843"/>
    </row>
    <row r="4693" spans="1:11" x14ac:dyDescent="0.2">
      <c r="A4693" s="163">
        <v>4678</v>
      </c>
      <c r="B4693" s="7"/>
      <c r="C4693" s="7"/>
      <c r="D4693" s="120"/>
      <c r="E4693" s="7"/>
      <c r="F4693" s="7"/>
      <c r="G4693" s="219"/>
      <c r="H4693" s="7"/>
      <c r="I4693" s="7"/>
      <c r="J4693" s="9"/>
      <c r="K4693" s="843"/>
    </row>
    <row r="4694" spans="1:11" x14ac:dyDescent="0.2">
      <c r="A4694" s="163">
        <v>4679</v>
      </c>
      <c r="B4694" s="7"/>
      <c r="C4694" s="7"/>
      <c r="D4694" s="120"/>
      <c r="E4694" s="7"/>
      <c r="F4694" s="7"/>
      <c r="G4694" s="219"/>
      <c r="H4694" s="7"/>
      <c r="I4694" s="7"/>
      <c r="J4694" s="9"/>
      <c r="K4694" s="843"/>
    </row>
    <row r="4695" spans="1:11" x14ac:dyDescent="0.2">
      <c r="A4695" s="163">
        <v>4680</v>
      </c>
      <c r="B4695" s="7"/>
      <c r="C4695" s="7"/>
      <c r="D4695" s="120"/>
      <c r="E4695" s="7"/>
      <c r="F4695" s="7"/>
      <c r="G4695" s="219"/>
      <c r="H4695" s="7"/>
      <c r="I4695" s="7"/>
      <c r="J4695" s="9"/>
      <c r="K4695" s="843"/>
    </row>
    <row r="4696" spans="1:11" x14ac:dyDescent="0.2">
      <c r="A4696" s="163">
        <v>4681</v>
      </c>
      <c r="B4696" s="7"/>
      <c r="C4696" s="7"/>
      <c r="D4696" s="120"/>
      <c r="E4696" s="7"/>
      <c r="F4696" s="7"/>
      <c r="G4696" s="219"/>
      <c r="H4696" s="7"/>
      <c r="I4696" s="7"/>
      <c r="J4696" s="9"/>
      <c r="K4696" s="843"/>
    </row>
    <row r="4697" spans="1:11" x14ac:dyDescent="0.2">
      <c r="A4697" s="163">
        <v>4682</v>
      </c>
      <c r="B4697" s="7"/>
      <c r="C4697" s="7"/>
      <c r="D4697" s="120"/>
      <c r="E4697" s="7"/>
      <c r="F4697" s="7"/>
      <c r="G4697" s="219"/>
      <c r="H4697" s="7"/>
      <c r="I4697" s="7"/>
      <c r="J4697" s="9"/>
      <c r="K4697" s="843"/>
    </row>
    <row r="4698" spans="1:11" x14ac:dyDescent="0.2">
      <c r="A4698" s="163">
        <v>4683</v>
      </c>
      <c r="B4698" s="7"/>
      <c r="C4698" s="7"/>
      <c r="D4698" s="120"/>
      <c r="E4698" s="7"/>
      <c r="F4698" s="7"/>
      <c r="G4698" s="219"/>
      <c r="H4698" s="7"/>
      <c r="I4698" s="7"/>
      <c r="J4698" s="9"/>
      <c r="K4698" s="843"/>
    </row>
    <row r="4699" spans="1:11" x14ac:dyDescent="0.2">
      <c r="A4699" s="163">
        <v>4684</v>
      </c>
      <c r="B4699" s="7"/>
      <c r="C4699" s="7"/>
      <c r="D4699" s="120"/>
      <c r="E4699" s="7"/>
      <c r="F4699" s="7"/>
      <c r="G4699" s="219"/>
      <c r="H4699" s="7"/>
      <c r="I4699" s="7"/>
      <c r="J4699" s="9"/>
      <c r="K4699" s="843"/>
    </row>
    <row r="4700" spans="1:11" x14ac:dyDescent="0.2">
      <c r="A4700" s="163">
        <v>4685</v>
      </c>
      <c r="B4700" s="7"/>
      <c r="C4700" s="7"/>
      <c r="D4700" s="120"/>
      <c r="E4700" s="7"/>
      <c r="F4700" s="7"/>
      <c r="G4700" s="219"/>
      <c r="H4700" s="7"/>
      <c r="I4700" s="7"/>
      <c r="J4700" s="9"/>
      <c r="K4700" s="843"/>
    </row>
    <row r="4701" spans="1:11" x14ac:dyDescent="0.2">
      <c r="A4701" s="163">
        <v>4686</v>
      </c>
      <c r="B4701" s="7"/>
      <c r="C4701" s="7"/>
      <c r="D4701" s="120"/>
      <c r="E4701" s="7"/>
      <c r="F4701" s="7"/>
      <c r="G4701" s="219"/>
      <c r="H4701" s="7"/>
      <c r="I4701" s="7"/>
      <c r="J4701" s="9"/>
      <c r="K4701" s="843"/>
    </row>
    <row r="4702" spans="1:11" x14ac:dyDescent="0.2">
      <c r="A4702" s="163">
        <v>4687</v>
      </c>
      <c r="B4702" s="7"/>
      <c r="C4702" s="7"/>
      <c r="D4702" s="120"/>
      <c r="E4702" s="7"/>
      <c r="F4702" s="7"/>
      <c r="G4702" s="219"/>
      <c r="H4702" s="7"/>
      <c r="I4702" s="7"/>
      <c r="J4702" s="9"/>
      <c r="K4702" s="843"/>
    </row>
    <row r="4703" spans="1:11" x14ac:dyDescent="0.2">
      <c r="A4703" s="163">
        <v>4688</v>
      </c>
      <c r="B4703" s="7"/>
      <c r="C4703" s="7"/>
      <c r="D4703" s="120"/>
      <c r="E4703" s="7"/>
      <c r="F4703" s="7"/>
      <c r="G4703" s="219"/>
      <c r="H4703" s="7"/>
      <c r="I4703" s="7"/>
      <c r="J4703" s="9"/>
      <c r="K4703" s="843"/>
    </row>
    <row r="4704" spans="1:11" x14ac:dyDescent="0.2">
      <c r="A4704" s="163">
        <v>4689</v>
      </c>
      <c r="B4704" s="7"/>
      <c r="C4704" s="7"/>
      <c r="D4704" s="120"/>
      <c r="E4704" s="7"/>
      <c r="F4704" s="7"/>
      <c r="G4704" s="219"/>
      <c r="H4704" s="7"/>
      <c r="I4704" s="7"/>
      <c r="J4704" s="9"/>
      <c r="K4704" s="843"/>
    </row>
    <row r="4705" spans="1:11" x14ac:dyDescent="0.2">
      <c r="A4705" s="163">
        <v>4690</v>
      </c>
      <c r="B4705" s="7"/>
      <c r="C4705" s="7"/>
      <c r="D4705" s="120"/>
      <c r="E4705" s="7"/>
      <c r="F4705" s="7"/>
      <c r="G4705" s="219"/>
      <c r="H4705" s="7"/>
      <c r="I4705" s="7"/>
      <c r="J4705" s="9"/>
      <c r="K4705" s="843"/>
    </row>
    <row r="4706" spans="1:11" x14ac:dyDescent="0.2">
      <c r="A4706" s="163">
        <v>4691</v>
      </c>
      <c r="B4706" s="7"/>
      <c r="C4706" s="7"/>
      <c r="D4706" s="120"/>
      <c r="E4706" s="7"/>
      <c r="F4706" s="7"/>
      <c r="G4706" s="219"/>
      <c r="H4706" s="7"/>
      <c r="I4706" s="7"/>
      <c r="J4706" s="9"/>
      <c r="K4706" s="843"/>
    </row>
    <row r="4707" spans="1:11" x14ac:dyDescent="0.2">
      <c r="A4707" s="163">
        <v>4692</v>
      </c>
      <c r="B4707" s="7"/>
      <c r="C4707" s="7"/>
      <c r="D4707" s="120"/>
      <c r="E4707" s="7"/>
      <c r="F4707" s="7"/>
      <c r="G4707" s="219"/>
      <c r="H4707" s="7"/>
      <c r="I4707" s="7"/>
      <c r="J4707" s="9"/>
      <c r="K4707" s="843"/>
    </row>
    <row r="4708" spans="1:11" x14ac:dyDescent="0.2">
      <c r="A4708" s="163">
        <v>4693</v>
      </c>
      <c r="B4708" s="7"/>
      <c r="C4708" s="7"/>
      <c r="D4708" s="120"/>
      <c r="E4708" s="7"/>
      <c r="F4708" s="7"/>
      <c r="G4708" s="219"/>
      <c r="H4708" s="7"/>
      <c r="I4708" s="7"/>
      <c r="J4708" s="9"/>
      <c r="K4708" s="843"/>
    </row>
    <row r="4709" spans="1:11" x14ac:dyDescent="0.2">
      <c r="A4709" s="163">
        <v>4694</v>
      </c>
      <c r="B4709" s="7"/>
      <c r="C4709" s="7"/>
      <c r="D4709" s="120"/>
      <c r="E4709" s="7"/>
      <c r="F4709" s="7"/>
      <c r="G4709" s="219"/>
      <c r="H4709" s="7"/>
      <c r="I4709" s="7"/>
      <c r="J4709" s="9"/>
      <c r="K4709" s="843"/>
    </row>
    <row r="4710" spans="1:11" x14ac:dyDescent="0.2">
      <c r="A4710" s="163">
        <v>4695</v>
      </c>
      <c r="B4710" s="7"/>
      <c r="C4710" s="7"/>
      <c r="D4710" s="120"/>
      <c r="E4710" s="7"/>
      <c r="F4710" s="7"/>
      <c r="G4710" s="219"/>
      <c r="H4710" s="7"/>
      <c r="I4710" s="7"/>
      <c r="J4710" s="9"/>
      <c r="K4710" s="843"/>
    </row>
    <row r="4711" spans="1:11" x14ac:dyDescent="0.2">
      <c r="A4711" s="163">
        <v>4696</v>
      </c>
      <c r="B4711" s="7"/>
      <c r="C4711" s="7"/>
      <c r="D4711" s="120"/>
      <c r="E4711" s="7"/>
      <c r="F4711" s="7"/>
      <c r="G4711" s="219"/>
      <c r="H4711" s="7"/>
      <c r="I4711" s="7"/>
      <c r="J4711" s="9"/>
      <c r="K4711" s="843"/>
    </row>
    <row r="4712" spans="1:11" x14ac:dyDescent="0.2">
      <c r="A4712" s="163">
        <v>4697</v>
      </c>
      <c r="B4712" s="7"/>
      <c r="C4712" s="7"/>
      <c r="D4712" s="120"/>
      <c r="E4712" s="7"/>
      <c r="F4712" s="7"/>
      <c r="G4712" s="219"/>
      <c r="H4712" s="7"/>
      <c r="I4712" s="7"/>
      <c r="J4712" s="9"/>
      <c r="K4712" s="843"/>
    </row>
    <row r="4713" spans="1:11" x14ac:dyDescent="0.2">
      <c r="A4713" s="163">
        <v>4698</v>
      </c>
      <c r="B4713" s="7"/>
      <c r="C4713" s="7"/>
      <c r="D4713" s="120"/>
      <c r="E4713" s="7"/>
      <c r="F4713" s="7"/>
      <c r="G4713" s="219"/>
      <c r="H4713" s="7"/>
      <c r="I4713" s="7"/>
      <c r="J4713" s="9"/>
      <c r="K4713" s="843"/>
    </row>
    <row r="4714" spans="1:11" x14ac:dyDescent="0.2">
      <c r="A4714" s="163">
        <v>4699</v>
      </c>
      <c r="B4714" s="7"/>
      <c r="C4714" s="7"/>
      <c r="D4714" s="120"/>
      <c r="E4714" s="7"/>
      <c r="F4714" s="7"/>
      <c r="G4714" s="219"/>
      <c r="H4714" s="7"/>
      <c r="I4714" s="7"/>
      <c r="J4714" s="9"/>
      <c r="K4714" s="843"/>
    </row>
    <row r="4715" spans="1:11" x14ac:dyDescent="0.2">
      <c r="A4715" s="163">
        <v>4700</v>
      </c>
      <c r="B4715" s="7"/>
      <c r="C4715" s="7"/>
      <c r="D4715" s="120"/>
      <c r="E4715" s="7"/>
      <c r="F4715" s="7"/>
      <c r="G4715" s="219"/>
      <c r="H4715" s="7"/>
      <c r="I4715" s="7"/>
      <c r="J4715" s="9"/>
      <c r="K4715" s="843"/>
    </row>
    <row r="4716" spans="1:11" x14ac:dyDescent="0.2">
      <c r="A4716" s="163">
        <v>4701</v>
      </c>
      <c r="B4716" s="7"/>
      <c r="C4716" s="7"/>
      <c r="D4716" s="120"/>
      <c r="E4716" s="7"/>
      <c r="F4716" s="7"/>
      <c r="G4716" s="219"/>
      <c r="H4716" s="7"/>
      <c r="I4716" s="7"/>
      <c r="J4716" s="9"/>
      <c r="K4716" s="843"/>
    </row>
    <row r="4717" spans="1:11" x14ac:dyDescent="0.2">
      <c r="A4717" s="163">
        <v>4702</v>
      </c>
      <c r="B4717" s="7"/>
      <c r="C4717" s="7"/>
      <c r="D4717" s="120"/>
      <c r="E4717" s="7"/>
      <c r="F4717" s="7"/>
      <c r="G4717" s="219"/>
      <c r="H4717" s="7"/>
      <c r="I4717" s="7"/>
      <c r="J4717" s="9"/>
      <c r="K4717" s="843"/>
    </row>
    <row r="4718" spans="1:11" x14ac:dyDescent="0.2">
      <c r="A4718" s="163">
        <v>4703</v>
      </c>
      <c r="B4718" s="7"/>
      <c r="C4718" s="7"/>
      <c r="D4718" s="120"/>
      <c r="E4718" s="7"/>
      <c r="F4718" s="7"/>
      <c r="G4718" s="219"/>
      <c r="H4718" s="7"/>
      <c r="I4718" s="7"/>
      <c r="J4718" s="9"/>
      <c r="K4718" s="843"/>
    </row>
    <row r="4719" spans="1:11" x14ac:dyDescent="0.2">
      <c r="A4719" s="163">
        <v>4704</v>
      </c>
      <c r="B4719" s="7"/>
      <c r="C4719" s="7"/>
      <c r="D4719" s="120"/>
      <c r="E4719" s="7"/>
      <c r="F4719" s="7"/>
      <c r="G4719" s="219"/>
      <c r="H4719" s="7"/>
      <c r="I4719" s="7"/>
      <c r="J4719" s="9"/>
      <c r="K4719" s="843"/>
    </row>
    <row r="4720" spans="1:11" x14ac:dyDescent="0.2">
      <c r="A4720" s="163">
        <v>4705</v>
      </c>
      <c r="B4720" s="7"/>
      <c r="C4720" s="7"/>
      <c r="D4720" s="120"/>
      <c r="E4720" s="7"/>
      <c r="F4720" s="7"/>
      <c r="G4720" s="219"/>
      <c r="H4720" s="7"/>
      <c r="I4720" s="7"/>
      <c r="J4720" s="9"/>
      <c r="K4720" s="843"/>
    </row>
    <row r="4721" spans="1:11" x14ac:dyDescent="0.2">
      <c r="A4721" s="163">
        <v>4706</v>
      </c>
      <c r="B4721" s="7"/>
      <c r="C4721" s="7"/>
      <c r="D4721" s="120"/>
      <c r="E4721" s="7"/>
      <c r="F4721" s="7"/>
      <c r="G4721" s="219"/>
      <c r="H4721" s="7"/>
      <c r="I4721" s="7"/>
      <c r="J4721" s="9"/>
      <c r="K4721" s="843"/>
    </row>
    <row r="4722" spans="1:11" x14ac:dyDescent="0.2">
      <c r="A4722" s="163">
        <v>4707</v>
      </c>
      <c r="B4722" s="7"/>
      <c r="C4722" s="7"/>
      <c r="D4722" s="120"/>
      <c r="E4722" s="7"/>
      <c r="F4722" s="7"/>
      <c r="G4722" s="219"/>
      <c r="H4722" s="7"/>
      <c r="I4722" s="7"/>
      <c r="J4722" s="9"/>
      <c r="K4722" s="843"/>
    </row>
    <row r="4723" spans="1:11" x14ac:dyDescent="0.2">
      <c r="A4723" s="163">
        <v>4708</v>
      </c>
      <c r="B4723" s="7"/>
      <c r="C4723" s="7"/>
      <c r="D4723" s="120"/>
      <c r="E4723" s="7"/>
      <c r="F4723" s="7"/>
      <c r="G4723" s="219"/>
      <c r="H4723" s="7"/>
      <c r="I4723" s="7"/>
      <c r="J4723" s="9"/>
      <c r="K4723" s="843"/>
    </row>
    <row r="4724" spans="1:11" x14ac:dyDescent="0.2">
      <c r="A4724" s="163">
        <v>4709</v>
      </c>
      <c r="B4724" s="7"/>
      <c r="C4724" s="7"/>
      <c r="D4724" s="120"/>
      <c r="E4724" s="7"/>
      <c r="F4724" s="7"/>
      <c r="G4724" s="219"/>
      <c r="H4724" s="7"/>
      <c r="I4724" s="7"/>
      <c r="J4724" s="9"/>
      <c r="K4724" s="843"/>
    </row>
    <row r="4725" spans="1:11" x14ac:dyDescent="0.2">
      <c r="A4725" s="163">
        <v>4710</v>
      </c>
      <c r="B4725" s="7"/>
      <c r="C4725" s="7"/>
      <c r="D4725" s="120"/>
      <c r="E4725" s="7"/>
      <c r="F4725" s="7"/>
      <c r="G4725" s="219"/>
      <c r="H4725" s="7"/>
      <c r="I4725" s="7"/>
      <c r="J4725" s="9"/>
      <c r="K4725" s="843"/>
    </row>
    <row r="4726" spans="1:11" x14ac:dyDescent="0.2">
      <c r="A4726" s="163">
        <v>4711</v>
      </c>
      <c r="B4726" s="7"/>
      <c r="C4726" s="7"/>
      <c r="D4726" s="120"/>
      <c r="E4726" s="7"/>
      <c r="F4726" s="7"/>
      <c r="G4726" s="219"/>
      <c r="H4726" s="7"/>
      <c r="I4726" s="7"/>
      <c r="J4726" s="9"/>
      <c r="K4726" s="843"/>
    </row>
    <row r="4727" spans="1:11" x14ac:dyDescent="0.2">
      <c r="A4727" s="163">
        <v>4712</v>
      </c>
      <c r="B4727" s="7"/>
      <c r="C4727" s="7"/>
      <c r="D4727" s="120"/>
      <c r="E4727" s="7"/>
      <c r="F4727" s="7"/>
      <c r="G4727" s="219"/>
      <c r="H4727" s="7"/>
      <c r="I4727" s="7"/>
      <c r="J4727" s="9"/>
      <c r="K4727" s="843"/>
    </row>
    <row r="4728" spans="1:11" x14ac:dyDescent="0.2">
      <c r="A4728" s="163">
        <v>4713</v>
      </c>
      <c r="B4728" s="7"/>
      <c r="C4728" s="7"/>
      <c r="D4728" s="120"/>
      <c r="E4728" s="7"/>
      <c r="F4728" s="7"/>
      <c r="G4728" s="219"/>
      <c r="H4728" s="7"/>
      <c r="I4728" s="7"/>
      <c r="J4728" s="9"/>
      <c r="K4728" s="843"/>
    </row>
    <row r="4729" spans="1:11" x14ac:dyDescent="0.2">
      <c r="A4729" s="163">
        <v>4714</v>
      </c>
      <c r="B4729" s="7"/>
      <c r="C4729" s="7"/>
      <c r="D4729" s="120"/>
      <c r="E4729" s="7"/>
      <c r="F4729" s="7"/>
      <c r="G4729" s="219"/>
      <c r="H4729" s="7"/>
      <c r="I4729" s="7"/>
      <c r="J4729" s="9"/>
      <c r="K4729" s="843"/>
    </row>
    <row r="4730" spans="1:11" x14ac:dyDescent="0.2">
      <c r="A4730" s="163">
        <v>4715</v>
      </c>
      <c r="B4730" s="7"/>
      <c r="C4730" s="7"/>
      <c r="D4730" s="120"/>
      <c r="E4730" s="7"/>
      <c r="F4730" s="7"/>
      <c r="G4730" s="219"/>
      <c r="H4730" s="7"/>
      <c r="I4730" s="7"/>
      <c r="J4730" s="9"/>
      <c r="K4730" s="843"/>
    </row>
    <row r="4731" spans="1:11" x14ac:dyDescent="0.2">
      <c r="A4731" s="163">
        <v>4716</v>
      </c>
      <c r="B4731" s="7"/>
      <c r="C4731" s="7"/>
      <c r="D4731" s="120"/>
      <c r="E4731" s="7"/>
      <c r="F4731" s="7"/>
      <c r="G4731" s="219"/>
      <c r="H4731" s="7"/>
      <c r="I4731" s="7"/>
      <c r="J4731" s="9"/>
      <c r="K4731" s="843"/>
    </row>
    <row r="4732" spans="1:11" x14ac:dyDescent="0.2">
      <c r="A4732" s="163">
        <v>4717</v>
      </c>
      <c r="B4732" s="7"/>
      <c r="C4732" s="7"/>
      <c r="D4732" s="120"/>
      <c r="E4732" s="7"/>
      <c r="F4732" s="7"/>
      <c r="G4732" s="219"/>
      <c r="H4732" s="7"/>
      <c r="I4732" s="7"/>
      <c r="J4732" s="9"/>
      <c r="K4732" s="843"/>
    </row>
    <row r="4733" spans="1:11" x14ac:dyDescent="0.2">
      <c r="A4733" s="163">
        <v>4718</v>
      </c>
      <c r="B4733" s="7"/>
      <c r="C4733" s="7"/>
      <c r="D4733" s="120"/>
      <c r="E4733" s="7"/>
      <c r="F4733" s="7"/>
      <c r="G4733" s="219"/>
      <c r="H4733" s="7"/>
      <c r="I4733" s="7"/>
      <c r="J4733" s="9"/>
      <c r="K4733" s="843"/>
    </row>
    <row r="4734" spans="1:11" x14ac:dyDescent="0.2">
      <c r="A4734" s="163">
        <v>4719</v>
      </c>
      <c r="B4734" s="7"/>
      <c r="C4734" s="7"/>
      <c r="D4734" s="120"/>
      <c r="E4734" s="7"/>
      <c r="F4734" s="7"/>
      <c r="G4734" s="219"/>
      <c r="H4734" s="7"/>
      <c r="I4734" s="7"/>
      <c r="J4734" s="9"/>
      <c r="K4734" s="843"/>
    </row>
    <row r="4735" spans="1:11" x14ac:dyDescent="0.2">
      <c r="A4735" s="163">
        <v>4720</v>
      </c>
      <c r="B4735" s="7"/>
      <c r="C4735" s="7"/>
      <c r="D4735" s="120"/>
      <c r="E4735" s="7"/>
      <c r="F4735" s="7"/>
      <c r="G4735" s="219"/>
      <c r="H4735" s="7"/>
      <c r="I4735" s="7"/>
      <c r="J4735" s="9"/>
      <c r="K4735" s="843"/>
    </row>
    <row r="4736" spans="1:11" x14ac:dyDescent="0.2">
      <c r="A4736" s="163">
        <v>4721</v>
      </c>
      <c r="B4736" s="7"/>
      <c r="C4736" s="7"/>
      <c r="D4736" s="120"/>
      <c r="E4736" s="7"/>
      <c r="F4736" s="7"/>
      <c r="G4736" s="219"/>
      <c r="H4736" s="7"/>
      <c r="I4736" s="7"/>
      <c r="J4736" s="9"/>
      <c r="K4736" s="843"/>
    </row>
    <row r="4737" spans="1:11" x14ac:dyDescent="0.2">
      <c r="A4737" s="163">
        <v>4722</v>
      </c>
      <c r="B4737" s="7"/>
      <c r="C4737" s="7"/>
      <c r="D4737" s="120"/>
      <c r="E4737" s="7"/>
      <c r="F4737" s="7"/>
      <c r="G4737" s="219"/>
      <c r="H4737" s="7"/>
      <c r="I4737" s="7"/>
      <c r="J4737" s="9"/>
      <c r="K4737" s="843"/>
    </row>
    <row r="4738" spans="1:11" x14ac:dyDescent="0.2">
      <c r="A4738" s="163">
        <v>4723</v>
      </c>
      <c r="B4738" s="7"/>
      <c r="C4738" s="7"/>
      <c r="D4738" s="120"/>
      <c r="E4738" s="7"/>
      <c r="F4738" s="7"/>
      <c r="G4738" s="219"/>
      <c r="H4738" s="7"/>
      <c r="I4738" s="7"/>
      <c r="J4738" s="9"/>
      <c r="K4738" s="843"/>
    </row>
    <row r="4739" spans="1:11" x14ac:dyDescent="0.2">
      <c r="A4739" s="163">
        <v>4724</v>
      </c>
      <c r="B4739" s="7"/>
      <c r="C4739" s="7"/>
      <c r="D4739" s="120"/>
      <c r="E4739" s="7"/>
      <c r="F4739" s="7"/>
      <c r="G4739" s="219"/>
      <c r="H4739" s="7"/>
      <c r="I4739" s="7"/>
      <c r="J4739" s="9"/>
      <c r="K4739" s="843"/>
    </row>
    <row r="4740" spans="1:11" x14ac:dyDescent="0.2">
      <c r="A4740" s="163">
        <v>4725</v>
      </c>
      <c r="B4740" s="7"/>
      <c r="C4740" s="7"/>
      <c r="D4740" s="120"/>
      <c r="E4740" s="7"/>
      <c r="F4740" s="7"/>
      <c r="G4740" s="219"/>
      <c r="H4740" s="7"/>
      <c r="I4740" s="7"/>
      <c r="J4740" s="9"/>
      <c r="K4740" s="843"/>
    </row>
    <row r="4741" spans="1:11" x14ac:dyDescent="0.2">
      <c r="A4741" s="163">
        <v>4726</v>
      </c>
      <c r="B4741" s="7"/>
      <c r="C4741" s="7"/>
      <c r="D4741" s="120"/>
      <c r="E4741" s="7"/>
      <c r="F4741" s="7"/>
      <c r="G4741" s="219"/>
      <c r="H4741" s="7"/>
      <c r="I4741" s="7"/>
      <c r="J4741" s="9"/>
      <c r="K4741" s="843"/>
    </row>
    <row r="4742" spans="1:11" x14ac:dyDescent="0.2">
      <c r="A4742" s="163">
        <v>4727</v>
      </c>
      <c r="B4742" s="7"/>
      <c r="C4742" s="7"/>
      <c r="D4742" s="120"/>
      <c r="E4742" s="7"/>
      <c r="F4742" s="7"/>
      <c r="G4742" s="219"/>
      <c r="H4742" s="7"/>
      <c r="I4742" s="7"/>
      <c r="J4742" s="9"/>
      <c r="K4742" s="843"/>
    </row>
    <row r="4743" spans="1:11" x14ac:dyDescent="0.2">
      <c r="A4743" s="163">
        <v>4728</v>
      </c>
      <c r="B4743" s="7"/>
      <c r="C4743" s="7"/>
      <c r="D4743" s="120"/>
      <c r="E4743" s="7"/>
      <c r="F4743" s="7"/>
      <c r="G4743" s="219"/>
      <c r="H4743" s="7"/>
      <c r="I4743" s="7"/>
      <c r="J4743" s="9"/>
      <c r="K4743" s="843"/>
    </row>
    <row r="4744" spans="1:11" x14ac:dyDescent="0.2">
      <c r="A4744" s="163">
        <v>4729</v>
      </c>
      <c r="B4744" s="7"/>
      <c r="C4744" s="7"/>
      <c r="D4744" s="120"/>
      <c r="E4744" s="7"/>
      <c r="F4744" s="7"/>
      <c r="G4744" s="219"/>
      <c r="H4744" s="7"/>
      <c r="I4744" s="7"/>
      <c r="J4744" s="9"/>
      <c r="K4744" s="843"/>
    </row>
    <row r="4745" spans="1:11" x14ac:dyDescent="0.2">
      <c r="A4745" s="163">
        <v>4730</v>
      </c>
      <c r="B4745" s="7"/>
      <c r="C4745" s="7"/>
      <c r="D4745" s="120"/>
      <c r="E4745" s="7"/>
      <c r="F4745" s="7"/>
      <c r="G4745" s="219"/>
      <c r="H4745" s="7"/>
      <c r="I4745" s="7"/>
      <c r="J4745" s="9"/>
      <c r="K4745" s="843"/>
    </row>
    <row r="4746" spans="1:11" x14ac:dyDescent="0.2">
      <c r="A4746" s="163">
        <v>4731</v>
      </c>
      <c r="B4746" s="7"/>
      <c r="C4746" s="7"/>
      <c r="D4746" s="120"/>
      <c r="E4746" s="7"/>
      <c r="F4746" s="7"/>
      <c r="G4746" s="219"/>
      <c r="H4746" s="7"/>
      <c r="I4746" s="7"/>
      <c r="J4746" s="9"/>
      <c r="K4746" s="843"/>
    </row>
    <row r="4747" spans="1:11" x14ac:dyDescent="0.2">
      <c r="A4747" s="163">
        <v>4732</v>
      </c>
      <c r="B4747" s="7"/>
      <c r="C4747" s="7"/>
      <c r="D4747" s="120"/>
      <c r="E4747" s="7"/>
      <c r="F4747" s="7"/>
      <c r="G4747" s="219"/>
      <c r="H4747" s="7"/>
      <c r="I4747" s="7"/>
      <c r="J4747" s="9"/>
      <c r="K4747" s="843"/>
    </row>
    <row r="4748" spans="1:11" x14ac:dyDescent="0.2">
      <c r="A4748" s="163">
        <v>4733</v>
      </c>
      <c r="B4748" s="7"/>
      <c r="C4748" s="7"/>
      <c r="D4748" s="120"/>
      <c r="E4748" s="7"/>
      <c r="F4748" s="7"/>
      <c r="G4748" s="219"/>
      <c r="H4748" s="7"/>
      <c r="I4748" s="7"/>
      <c r="J4748" s="9"/>
      <c r="K4748" s="843"/>
    </row>
    <row r="4749" spans="1:11" x14ac:dyDescent="0.2">
      <c r="A4749" s="163">
        <v>4734</v>
      </c>
      <c r="B4749" s="7"/>
      <c r="C4749" s="7"/>
      <c r="D4749" s="120"/>
      <c r="E4749" s="7"/>
      <c r="F4749" s="7"/>
      <c r="G4749" s="219"/>
      <c r="H4749" s="7"/>
      <c r="I4749" s="7"/>
      <c r="J4749" s="9"/>
      <c r="K4749" s="843"/>
    </row>
    <row r="4750" spans="1:11" x14ac:dyDescent="0.2">
      <c r="A4750" s="163">
        <v>4735</v>
      </c>
      <c r="B4750" s="7"/>
      <c r="C4750" s="7"/>
      <c r="D4750" s="120"/>
      <c r="E4750" s="7"/>
      <c r="F4750" s="7"/>
      <c r="G4750" s="219"/>
      <c r="H4750" s="7"/>
      <c r="I4750" s="7"/>
      <c r="J4750" s="9"/>
      <c r="K4750" s="843"/>
    </row>
    <row r="4751" spans="1:11" x14ac:dyDescent="0.2">
      <c r="A4751" s="163">
        <v>4736</v>
      </c>
      <c r="B4751" s="7"/>
      <c r="C4751" s="7"/>
      <c r="D4751" s="120"/>
      <c r="E4751" s="7"/>
      <c r="F4751" s="7"/>
      <c r="G4751" s="219"/>
      <c r="H4751" s="7"/>
      <c r="I4751" s="7"/>
      <c r="J4751" s="9"/>
      <c r="K4751" s="843"/>
    </row>
    <row r="4752" spans="1:11" x14ac:dyDescent="0.2">
      <c r="A4752" s="163">
        <v>4737</v>
      </c>
      <c r="B4752" s="7"/>
      <c r="C4752" s="7"/>
      <c r="D4752" s="120"/>
      <c r="E4752" s="7"/>
      <c r="F4752" s="7"/>
      <c r="G4752" s="219"/>
      <c r="H4752" s="7"/>
      <c r="I4752" s="7"/>
      <c r="J4752" s="9"/>
      <c r="K4752" s="843"/>
    </row>
    <row r="4753" spans="1:11" x14ac:dyDescent="0.2">
      <c r="A4753" s="163">
        <v>4738</v>
      </c>
      <c r="B4753" s="7"/>
      <c r="C4753" s="7"/>
      <c r="D4753" s="120"/>
      <c r="E4753" s="7"/>
      <c r="F4753" s="7"/>
      <c r="G4753" s="219"/>
      <c r="H4753" s="7"/>
      <c r="I4753" s="7"/>
      <c r="J4753" s="9"/>
      <c r="K4753" s="843"/>
    </row>
    <row r="4754" spans="1:11" x14ac:dyDescent="0.2">
      <c r="A4754" s="163">
        <v>4739</v>
      </c>
      <c r="B4754" s="7"/>
      <c r="C4754" s="7"/>
      <c r="D4754" s="120"/>
      <c r="E4754" s="7"/>
      <c r="F4754" s="7"/>
      <c r="G4754" s="219"/>
      <c r="H4754" s="7"/>
      <c r="I4754" s="7"/>
      <c r="J4754" s="9"/>
      <c r="K4754" s="843"/>
    </row>
    <row r="4755" spans="1:11" x14ac:dyDescent="0.2">
      <c r="A4755" s="163">
        <v>4740</v>
      </c>
      <c r="B4755" s="7"/>
      <c r="C4755" s="7"/>
      <c r="D4755" s="120"/>
      <c r="E4755" s="7"/>
      <c r="F4755" s="7"/>
      <c r="G4755" s="219"/>
      <c r="H4755" s="7"/>
      <c r="I4755" s="7"/>
      <c r="J4755" s="9"/>
      <c r="K4755" s="843"/>
    </row>
    <row r="4756" spans="1:11" x14ac:dyDescent="0.2">
      <c r="A4756" s="163">
        <v>4741</v>
      </c>
      <c r="B4756" s="7"/>
      <c r="C4756" s="7"/>
      <c r="D4756" s="120"/>
      <c r="E4756" s="7"/>
      <c r="F4756" s="7"/>
      <c r="G4756" s="219"/>
      <c r="H4756" s="7"/>
      <c r="I4756" s="7"/>
      <c r="J4756" s="9"/>
      <c r="K4756" s="843"/>
    </row>
    <row r="4757" spans="1:11" x14ac:dyDescent="0.2">
      <c r="A4757" s="163">
        <v>4742</v>
      </c>
      <c r="B4757" s="7"/>
      <c r="C4757" s="7"/>
      <c r="D4757" s="120"/>
      <c r="E4757" s="7"/>
      <c r="F4757" s="7"/>
      <c r="G4757" s="219"/>
      <c r="H4757" s="7"/>
      <c r="I4757" s="7"/>
      <c r="J4757" s="9"/>
      <c r="K4757" s="843"/>
    </row>
    <row r="4758" spans="1:11" x14ac:dyDescent="0.2">
      <c r="A4758" s="163">
        <v>4743</v>
      </c>
      <c r="B4758" s="7"/>
      <c r="C4758" s="7"/>
      <c r="D4758" s="120"/>
      <c r="E4758" s="7"/>
      <c r="F4758" s="7"/>
      <c r="G4758" s="219"/>
      <c r="H4758" s="7"/>
      <c r="I4758" s="7"/>
      <c r="J4758" s="9"/>
      <c r="K4758" s="843"/>
    </row>
    <row r="4759" spans="1:11" x14ac:dyDescent="0.2">
      <c r="A4759" s="163">
        <v>4744</v>
      </c>
      <c r="B4759" s="7"/>
      <c r="C4759" s="7"/>
      <c r="D4759" s="120"/>
      <c r="E4759" s="7"/>
      <c r="F4759" s="7"/>
      <c r="G4759" s="219"/>
      <c r="H4759" s="7"/>
      <c r="I4759" s="7"/>
      <c r="J4759" s="9"/>
      <c r="K4759" s="843"/>
    </row>
    <row r="4760" spans="1:11" x14ac:dyDescent="0.2">
      <c r="A4760" s="163">
        <v>4745</v>
      </c>
      <c r="B4760" s="7"/>
      <c r="C4760" s="7"/>
      <c r="D4760" s="120"/>
      <c r="E4760" s="7"/>
      <c r="F4760" s="7"/>
      <c r="G4760" s="219"/>
      <c r="H4760" s="7"/>
      <c r="I4760" s="7"/>
      <c r="J4760" s="9"/>
      <c r="K4760" s="843"/>
    </row>
    <row r="4761" spans="1:11" x14ac:dyDescent="0.2">
      <c r="A4761" s="163">
        <v>4746</v>
      </c>
      <c r="B4761" s="7"/>
      <c r="C4761" s="7"/>
      <c r="D4761" s="120"/>
      <c r="E4761" s="7"/>
      <c r="F4761" s="7"/>
      <c r="G4761" s="219"/>
      <c r="H4761" s="7"/>
      <c r="I4761" s="7"/>
      <c r="J4761" s="9"/>
      <c r="K4761" s="843"/>
    </row>
    <row r="4762" spans="1:11" x14ac:dyDescent="0.2">
      <c r="A4762" s="163">
        <v>4747</v>
      </c>
      <c r="B4762" s="7"/>
      <c r="C4762" s="7"/>
      <c r="D4762" s="120"/>
      <c r="E4762" s="7"/>
      <c r="F4762" s="7"/>
      <c r="G4762" s="219"/>
      <c r="H4762" s="7"/>
      <c r="I4762" s="7"/>
      <c r="J4762" s="9"/>
      <c r="K4762" s="843"/>
    </row>
    <row r="4763" spans="1:11" x14ac:dyDescent="0.2">
      <c r="A4763" s="163">
        <v>4748</v>
      </c>
      <c r="B4763" s="7"/>
      <c r="C4763" s="7"/>
      <c r="D4763" s="120"/>
      <c r="E4763" s="7"/>
      <c r="F4763" s="7"/>
      <c r="G4763" s="219"/>
      <c r="H4763" s="7"/>
      <c r="I4763" s="7"/>
      <c r="J4763" s="9"/>
      <c r="K4763" s="843"/>
    </row>
    <row r="4764" spans="1:11" x14ac:dyDescent="0.2">
      <c r="A4764" s="163">
        <v>4749</v>
      </c>
      <c r="B4764" s="7"/>
      <c r="C4764" s="7"/>
      <c r="D4764" s="120"/>
      <c r="E4764" s="7"/>
      <c r="F4764" s="7"/>
      <c r="G4764" s="219"/>
      <c r="H4764" s="7"/>
      <c r="I4764" s="7"/>
      <c r="J4764" s="9"/>
      <c r="K4764" s="843"/>
    </row>
    <row r="4765" spans="1:11" x14ac:dyDescent="0.2">
      <c r="A4765" s="163">
        <v>4750</v>
      </c>
      <c r="B4765" s="7"/>
      <c r="C4765" s="7"/>
      <c r="D4765" s="120"/>
      <c r="E4765" s="7"/>
      <c r="F4765" s="7"/>
      <c r="G4765" s="219"/>
      <c r="H4765" s="7"/>
      <c r="I4765" s="7"/>
      <c r="J4765" s="9"/>
      <c r="K4765" s="843"/>
    </row>
    <row r="4766" spans="1:11" x14ac:dyDescent="0.2">
      <c r="A4766" s="163">
        <v>4751</v>
      </c>
      <c r="B4766" s="7"/>
      <c r="C4766" s="7"/>
      <c r="D4766" s="120"/>
      <c r="E4766" s="7"/>
      <c r="F4766" s="7"/>
      <c r="G4766" s="219"/>
      <c r="H4766" s="7"/>
      <c r="I4766" s="7"/>
      <c r="J4766" s="9"/>
      <c r="K4766" s="843"/>
    </row>
    <row r="4767" spans="1:11" x14ac:dyDescent="0.2">
      <c r="A4767" s="163">
        <v>4752</v>
      </c>
      <c r="B4767" s="7"/>
      <c r="C4767" s="7"/>
      <c r="D4767" s="120"/>
      <c r="E4767" s="7"/>
      <c r="F4767" s="7"/>
      <c r="G4767" s="219"/>
      <c r="H4767" s="7"/>
      <c r="I4767" s="7"/>
      <c r="J4767" s="9"/>
      <c r="K4767" s="843"/>
    </row>
    <row r="4768" spans="1:11" x14ac:dyDescent="0.2">
      <c r="A4768" s="163">
        <v>4753</v>
      </c>
      <c r="B4768" s="7"/>
      <c r="C4768" s="7"/>
      <c r="D4768" s="120"/>
      <c r="E4768" s="7"/>
      <c r="F4768" s="7"/>
      <c r="G4768" s="219"/>
      <c r="H4768" s="7"/>
      <c r="I4768" s="7"/>
      <c r="J4768" s="9"/>
      <c r="K4768" s="843"/>
    </row>
    <row r="4769" spans="1:11" x14ac:dyDescent="0.2">
      <c r="A4769" s="163">
        <v>4754</v>
      </c>
      <c r="B4769" s="7"/>
      <c r="C4769" s="7"/>
      <c r="D4769" s="120"/>
      <c r="E4769" s="7"/>
      <c r="F4769" s="7"/>
      <c r="G4769" s="219"/>
      <c r="H4769" s="7"/>
      <c r="I4769" s="7"/>
      <c r="J4769" s="9"/>
      <c r="K4769" s="843"/>
    </row>
    <row r="4770" spans="1:11" x14ac:dyDescent="0.2">
      <c r="A4770" s="163">
        <v>4755</v>
      </c>
      <c r="B4770" s="7"/>
      <c r="C4770" s="7"/>
      <c r="D4770" s="120"/>
      <c r="E4770" s="7"/>
      <c r="F4770" s="7"/>
      <c r="G4770" s="219"/>
      <c r="H4770" s="7"/>
      <c r="I4770" s="7"/>
      <c r="J4770" s="9"/>
      <c r="K4770" s="843"/>
    </row>
    <row r="4771" spans="1:11" x14ac:dyDescent="0.2">
      <c r="A4771" s="163">
        <v>4756</v>
      </c>
      <c r="B4771" s="7"/>
      <c r="C4771" s="7"/>
      <c r="D4771" s="120"/>
      <c r="E4771" s="7"/>
      <c r="F4771" s="7"/>
      <c r="G4771" s="219"/>
      <c r="H4771" s="7"/>
      <c r="I4771" s="7"/>
      <c r="J4771" s="9"/>
      <c r="K4771" s="843"/>
    </row>
    <row r="4772" spans="1:11" x14ac:dyDescent="0.2">
      <c r="A4772" s="163">
        <v>4757</v>
      </c>
      <c r="B4772" s="7"/>
      <c r="C4772" s="7"/>
      <c r="D4772" s="120"/>
      <c r="E4772" s="7"/>
      <c r="F4772" s="7"/>
      <c r="G4772" s="219"/>
      <c r="H4772" s="7"/>
      <c r="I4772" s="7"/>
      <c r="J4772" s="9"/>
      <c r="K4772" s="843"/>
    </row>
    <row r="4773" spans="1:11" x14ac:dyDescent="0.2">
      <c r="A4773" s="163">
        <v>4758</v>
      </c>
      <c r="B4773" s="7"/>
      <c r="C4773" s="7"/>
      <c r="D4773" s="120"/>
      <c r="E4773" s="7"/>
      <c r="F4773" s="7"/>
      <c r="G4773" s="219"/>
      <c r="H4773" s="7"/>
      <c r="I4773" s="7"/>
      <c r="J4773" s="9"/>
      <c r="K4773" s="843"/>
    </row>
    <row r="4774" spans="1:11" x14ac:dyDescent="0.2">
      <c r="A4774" s="163">
        <v>4759</v>
      </c>
      <c r="B4774" s="7"/>
      <c r="C4774" s="7"/>
      <c r="D4774" s="120"/>
      <c r="E4774" s="7"/>
      <c r="F4774" s="7"/>
      <c r="G4774" s="219"/>
      <c r="H4774" s="7"/>
      <c r="I4774" s="7"/>
      <c r="J4774" s="9"/>
      <c r="K4774" s="843"/>
    </row>
    <row r="4775" spans="1:11" x14ac:dyDescent="0.2">
      <c r="A4775" s="163">
        <v>4760</v>
      </c>
      <c r="B4775" s="7"/>
      <c r="C4775" s="7"/>
      <c r="D4775" s="120"/>
      <c r="E4775" s="7"/>
      <c r="F4775" s="7"/>
      <c r="G4775" s="219"/>
      <c r="H4775" s="7"/>
      <c r="I4775" s="7"/>
      <c r="J4775" s="9"/>
      <c r="K4775" s="843"/>
    </row>
    <row r="4776" spans="1:11" x14ac:dyDescent="0.2">
      <c r="A4776" s="163">
        <v>4761</v>
      </c>
      <c r="B4776" s="7"/>
      <c r="C4776" s="7"/>
      <c r="D4776" s="120"/>
      <c r="E4776" s="7"/>
      <c r="F4776" s="7"/>
      <c r="G4776" s="219"/>
      <c r="H4776" s="7"/>
      <c r="I4776" s="7"/>
      <c r="J4776" s="9"/>
      <c r="K4776" s="843"/>
    </row>
    <row r="4777" spans="1:11" x14ac:dyDescent="0.2">
      <c r="A4777" s="163">
        <v>4762</v>
      </c>
      <c r="B4777" s="7"/>
      <c r="C4777" s="7"/>
      <c r="D4777" s="120"/>
      <c r="E4777" s="7"/>
      <c r="F4777" s="7"/>
      <c r="G4777" s="219"/>
      <c r="H4777" s="7"/>
      <c r="I4777" s="7"/>
      <c r="J4777" s="9"/>
      <c r="K4777" s="843"/>
    </row>
    <row r="4778" spans="1:11" x14ac:dyDescent="0.2">
      <c r="A4778" s="163">
        <v>4763</v>
      </c>
      <c r="B4778" s="7"/>
      <c r="C4778" s="7"/>
      <c r="D4778" s="120"/>
      <c r="E4778" s="7"/>
      <c r="F4778" s="7"/>
      <c r="G4778" s="219"/>
      <c r="H4778" s="7"/>
      <c r="I4778" s="7"/>
      <c r="J4778" s="9"/>
      <c r="K4778" s="843"/>
    </row>
    <row r="4779" spans="1:11" x14ac:dyDescent="0.2">
      <c r="A4779" s="163">
        <v>4764</v>
      </c>
      <c r="B4779" s="7"/>
      <c r="C4779" s="7"/>
      <c r="D4779" s="120"/>
      <c r="E4779" s="7"/>
      <c r="F4779" s="7"/>
      <c r="G4779" s="219"/>
      <c r="H4779" s="7"/>
      <c r="I4779" s="7"/>
      <c r="J4779" s="9"/>
      <c r="K4779" s="843"/>
    </row>
    <row r="4780" spans="1:11" x14ac:dyDescent="0.2">
      <c r="A4780" s="163">
        <v>4765</v>
      </c>
      <c r="B4780" s="7"/>
      <c r="C4780" s="7"/>
      <c r="D4780" s="120"/>
      <c r="E4780" s="7"/>
      <c r="F4780" s="7"/>
      <c r="G4780" s="219"/>
      <c r="H4780" s="7"/>
      <c r="I4780" s="7"/>
      <c r="J4780" s="9"/>
      <c r="K4780" s="843"/>
    </row>
    <row r="4781" spans="1:11" x14ac:dyDescent="0.2">
      <c r="A4781" s="163">
        <v>4766</v>
      </c>
      <c r="B4781" s="7"/>
      <c r="C4781" s="7"/>
      <c r="D4781" s="120"/>
      <c r="E4781" s="7"/>
      <c r="F4781" s="7"/>
      <c r="G4781" s="219"/>
      <c r="H4781" s="7"/>
      <c r="I4781" s="7"/>
      <c r="J4781" s="9"/>
      <c r="K4781" s="843"/>
    </row>
    <row r="4782" spans="1:11" x14ac:dyDescent="0.2">
      <c r="A4782" s="163">
        <v>4767</v>
      </c>
      <c r="B4782" s="7"/>
      <c r="C4782" s="7"/>
      <c r="D4782" s="120"/>
      <c r="E4782" s="7"/>
      <c r="F4782" s="7"/>
      <c r="G4782" s="219"/>
      <c r="H4782" s="7"/>
      <c r="I4782" s="7"/>
      <c r="J4782" s="9"/>
      <c r="K4782" s="843"/>
    </row>
    <row r="4783" spans="1:11" x14ac:dyDescent="0.2">
      <c r="A4783" s="163">
        <v>4768</v>
      </c>
      <c r="B4783" s="7"/>
      <c r="C4783" s="7"/>
      <c r="D4783" s="120"/>
      <c r="E4783" s="7"/>
      <c r="F4783" s="7"/>
      <c r="G4783" s="219"/>
      <c r="H4783" s="7"/>
      <c r="I4783" s="7"/>
      <c r="J4783" s="9"/>
      <c r="K4783" s="843"/>
    </row>
    <row r="4784" spans="1:11" x14ac:dyDescent="0.2">
      <c r="A4784" s="163">
        <v>4769</v>
      </c>
      <c r="B4784" s="7"/>
      <c r="C4784" s="7"/>
      <c r="D4784" s="120"/>
      <c r="E4784" s="7"/>
      <c r="F4784" s="7"/>
      <c r="G4784" s="219"/>
      <c r="H4784" s="7"/>
      <c r="I4784" s="7"/>
      <c r="J4784" s="9"/>
      <c r="K4784" s="843"/>
    </row>
    <row r="4785" spans="1:11" x14ac:dyDescent="0.2">
      <c r="A4785" s="163">
        <v>4770</v>
      </c>
      <c r="B4785" s="7"/>
      <c r="C4785" s="7"/>
      <c r="D4785" s="120"/>
      <c r="E4785" s="7"/>
      <c r="F4785" s="7"/>
      <c r="G4785" s="219"/>
      <c r="H4785" s="7"/>
      <c r="I4785" s="7"/>
      <c r="J4785" s="9"/>
      <c r="K4785" s="843"/>
    </row>
    <row r="4786" spans="1:11" x14ac:dyDescent="0.2">
      <c r="A4786" s="163">
        <v>4771</v>
      </c>
      <c r="B4786" s="7"/>
      <c r="C4786" s="7"/>
      <c r="D4786" s="120"/>
      <c r="E4786" s="7"/>
      <c r="F4786" s="7"/>
      <c r="G4786" s="219"/>
      <c r="H4786" s="7"/>
      <c r="I4786" s="7"/>
      <c r="J4786" s="9"/>
      <c r="K4786" s="843"/>
    </row>
    <row r="4787" spans="1:11" x14ac:dyDescent="0.2">
      <c r="A4787" s="163">
        <v>4772</v>
      </c>
      <c r="B4787" s="7"/>
      <c r="C4787" s="7"/>
      <c r="D4787" s="120"/>
      <c r="E4787" s="7"/>
      <c r="F4787" s="7"/>
      <c r="G4787" s="219"/>
      <c r="H4787" s="7"/>
      <c r="I4787" s="7"/>
      <c r="J4787" s="9"/>
      <c r="K4787" s="843"/>
    </row>
    <row r="4788" spans="1:11" x14ac:dyDescent="0.2">
      <c r="A4788" s="163">
        <v>4773</v>
      </c>
      <c r="B4788" s="7"/>
      <c r="C4788" s="7"/>
      <c r="D4788" s="120"/>
      <c r="E4788" s="7"/>
      <c r="F4788" s="7"/>
      <c r="G4788" s="219"/>
      <c r="H4788" s="7"/>
      <c r="I4788" s="7"/>
      <c r="J4788" s="9"/>
      <c r="K4788" s="843"/>
    </row>
    <row r="4789" spans="1:11" x14ac:dyDescent="0.2">
      <c r="A4789" s="163">
        <v>4774</v>
      </c>
      <c r="B4789" s="7"/>
      <c r="C4789" s="7"/>
      <c r="D4789" s="120"/>
      <c r="E4789" s="7"/>
      <c r="F4789" s="7"/>
      <c r="G4789" s="219"/>
      <c r="H4789" s="7"/>
      <c r="I4789" s="7"/>
      <c r="J4789" s="9"/>
      <c r="K4789" s="843"/>
    </row>
    <row r="4790" spans="1:11" x14ac:dyDescent="0.2">
      <c r="A4790" s="163">
        <v>4775</v>
      </c>
      <c r="B4790" s="7"/>
      <c r="C4790" s="7"/>
      <c r="D4790" s="120"/>
      <c r="E4790" s="7"/>
      <c r="F4790" s="7"/>
      <c r="G4790" s="219"/>
      <c r="H4790" s="7"/>
      <c r="I4790" s="7"/>
      <c r="J4790" s="9"/>
      <c r="K4790" s="843"/>
    </row>
    <row r="4791" spans="1:11" x14ac:dyDescent="0.2">
      <c r="A4791" s="163">
        <v>4776</v>
      </c>
      <c r="B4791" s="7"/>
      <c r="C4791" s="7"/>
      <c r="D4791" s="120"/>
      <c r="E4791" s="7"/>
      <c r="F4791" s="7"/>
      <c r="G4791" s="219"/>
      <c r="H4791" s="7"/>
      <c r="I4791" s="7"/>
      <c r="J4791" s="9"/>
      <c r="K4791" s="843"/>
    </row>
    <row r="4792" spans="1:11" x14ac:dyDescent="0.2">
      <c r="A4792" s="163">
        <v>4777</v>
      </c>
      <c r="B4792" s="7"/>
      <c r="C4792" s="7"/>
      <c r="D4792" s="120"/>
      <c r="E4792" s="7"/>
      <c r="F4792" s="7"/>
      <c r="G4792" s="219"/>
      <c r="H4792" s="7"/>
      <c r="I4792" s="7"/>
      <c r="J4792" s="9"/>
      <c r="K4792" s="843"/>
    </row>
    <row r="4793" spans="1:11" x14ac:dyDescent="0.2">
      <c r="A4793" s="163">
        <v>4778</v>
      </c>
      <c r="B4793" s="7"/>
      <c r="C4793" s="7"/>
      <c r="D4793" s="120"/>
      <c r="E4793" s="7"/>
      <c r="F4793" s="7"/>
      <c r="G4793" s="219"/>
      <c r="H4793" s="7"/>
      <c r="I4793" s="7"/>
      <c r="J4793" s="9"/>
      <c r="K4793" s="843"/>
    </row>
    <row r="4794" spans="1:11" x14ac:dyDescent="0.2">
      <c r="A4794" s="163">
        <v>4779</v>
      </c>
      <c r="B4794" s="7"/>
      <c r="C4794" s="7"/>
      <c r="D4794" s="120"/>
      <c r="E4794" s="7"/>
      <c r="F4794" s="7"/>
      <c r="G4794" s="219"/>
      <c r="H4794" s="7"/>
      <c r="I4794" s="7"/>
      <c r="J4794" s="9"/>
      <c r="K4794" s="843"/>
    </row>
    <row r="4795" spans="1:11" x14ac:dyDescent="0.2">
      <c r="A4795" s="163">
        <v>4780</v>
      </c>
      <c r="B4795" s="7"/>
      <c r="C4795" s="7"/>
      <c r="D4795" s="120"/>
      <c r="E4795" s="7"/>
      <c r="F4795" s="7"/>
      <c r="G4795" s="219"/>
      <c r="H4795" s="7"/>
      <c r="I4795" s="7"/>
      <c r="J4795" s="9"/>
      <c r="K4795" s="843"/>
    </row>
    <row r="4796" spans="1:11" x14ac:dyDescent="0.2">
      <c r="A4796" s="163">
        <v>4781</v>
      </c>
      <c r="B4796" s="7"/>
      <c r="C4796" s="7"/>
      <c r="D4796" s="120"/>
      <c r="E4796" s="7"/>
      <c r="F4796" s="7"/>
      <c r="G4796" s="219"/>
      <c r="H4796" s="7"/>
      <c r="I4796" s="7"/>
      <c r="J4796" s="9"/>
      <c r="K4796" s="843"/>
    </row>
    <row r="4797" spans="1:11" x14ac:dyDescent="0.2">
      <c r="A4797" s="163">
        <v>4782</v>
      </c>
      <c r="B4797" s="7"/>
      <c r="C4797" s="7"/>
      <c r="D4797" s="120"/>
      <c r="E4797" s="7"/>
      <c r="F4797" s="7"/>
      <c r="G4797" s="219"/>
      <c r="H4797" s="7"/>
      <c r="I4797" s="7"/>
      <c r="J4797" s="9"/>
      <c r="K4797" s="843"/>
    </row>
    <row r="4798" spans="1:11" x14ac:dyDescent="0.2">
      <c r="A4798" s="163">
        <v>4783</v>
      </c>
      <c r="B4798" s="7"/>
      <c r="C4798" s="7"/>
      <c r="D4798" s="120"/>
      <c r="E4798" s="7"/>
      <c r="F4798" s="7"/>
      <c r="G4798" s="219"/>
      <c r="H4798" s="7"/>
      <c r="I4798" s="7"/>
      <c r="J4798" s="9"/>
      <c r="K4798" s="843"/>
    </row>
    <row r="4799" spans="1:11" x14ac:dyDescent="0.2">
      <c r="A4799" s="163">
        <v>4784</v>
      </c>
      <c r="B4799" s="7"/>
      <c r="C4799" s="7"/>
      <c r="D4799" s="120"/>
      <c r="E4799" s="7"/>
      <c r="F4799" s="7"/>
      <c r="G4799" s="219"/>
      <c r="H4799" s="7"/>
      <c r="I4799" s="7"/>
      <c r="J4799" s="9"/>
      <c r="K4799" s="843"/>
    </row>
    <row r="4800" spans="1:11" x14ac:dyDescent="0.2">
      <c r="A4800" s="163">
        <v>4785</v>
      </c>
      <c r="B4800" s="7"/>
      <c r="C4800" s="7"/>
      <c r="D4800" s="120"/>
      <c r="E4800" s="7"/>
      <c r="F4800" s="7"/>
      <c r="G4800" s="219"/>
      <c r="H4800" s="7"/>
      <c r="I4800" s="7"/>
      <c r="J4800" s="9"/>
      <c r="K4800" s="843"/>
    </row>
    <row r="4801" spans="1:11" x14ac:dyDescent="0.2">
      <c r="A4801" s="163">
        <v>4786</v>
      </c>
      <c r="B4801" s="7"/>
      <c r="C4801" s="7"/>
      <c r="D4801" s="120"/>
      <c r="E4801" s="7"/>
      <c r="F4801" s="7"/>
      <c r="G4801" s="219"/>
      <c r="H4801" s="7"/>
      <c r="I4801" s="7"/>
      <c r="J4801" s="9"/>
      <c r="K4801" s="843"/>
    </row>
    <row r="4802" spans="1:11" x14ac:dyDescent="0.2">
      <c r="A4802" s="163">
        <v>4787</v>
      </c>
      <c r="B4802" s="7"/>
      <c r="C4802" s="7"/>
      <c r="D4802" s="120"/>
      <c r="E4802" s="7"/>
      <c r="F4802" s="7"/>
      <c r="G4802" s="219"/>
      <c r="H4802" s="7"/>
      <c r="I4802" s="7"/>
      <c r="J4802" s="9"/>
      <c r="K4802" s="843"/>
    </row>
    <row r="4803" spans="1:11" x14ac:dyDescent="0.2">
      <c r="A4803" s="163">
        <v>4788</v>
      </c>
      <c r="B4803" s="7"/>
      <c r="C4803" s="7"/>
      <c r="D4803" s="120"/>
      <c r="E4803" s="7"/>
      <c r="F4803" s="7"/>
      <c r="G4803" s="219"/>
      <c r="H4803" s="7"/>
      <c r="I4803" s="7"/>
      <c r="J4803" s="9"/>
      <c r="K4803" s="843"/>
    </row>
    <row r="4804" spans="1:11" x14ac:dyDescent="0.2">
      <c r="A4804" s="163">
        <v>4789</v>
      </c>
      <c r="B4804" s="7"/>
      <c r="C4804" s="7"/>
      <c r="D4804" s="120"/>
      <c r="E4804" s="7"/>
      <c r="F4804" s="7"/>
      <c r="G4804" s="219"/>
      <c r="H4804" s="7"/>
      <c r="I4804" s="7"/>
      <c r="J4804" s="9"/>
      <c r="K4804" s="843"/>
    </row>
    <row r="4805" spans="1:11" x14ac:dyDescent="0.2">
      <c r="A4805" s="163">
        <v>4790</v>
      </c>
      <c r="B4805" s="7"/>
      <c r="C4805" s="7"/>
      <c r="D4805" s="120"/>
      <c r="E4805" s="7"/>
      <c r="F4805" s="7"/>
      <c r="G4805" s="219"/>
      <c r="H4805" s="7"/>
      <c r="I4805" s="7"/>
      <c r="J4805" s="9"/>
      <c r="K4805" s="843"/>
    </row>
    <row r="4806" spans="1:11" x14ac:dyDescent="0.2">
      <c r="A4806" s="163">
        <v>4791</v>
      </c>
      <c r="B4806" s="7"/>
      <c r="C4806" s="7"/>
      <c r="D4806" s="120"/>
      <c r="E4806" s="7"/>
      <c r="F4806" s="7"/>
      <c r="G4806" s="219"/>
      <c r="H4806" s="7"/>
      <c r="I4806" s="7"/>
      <c r="J4806" s="9"/>
      <c r="K4806" s="843"/>
    </row>
    <row r="4807" spans="1:11" x14ac:dyDescent="0.2">
      <c r="A4807" s="163">
        <v>4792</v>
      </c>
      <c r="B4807" s="7"/>
      <c r="C4807" s="7"/>
      <c r="D4807" s="120"/>
      <c r="E4807" s="7"/>
      <c r="F4807" s="7"/>
      <c r="G4807" s="219"/>
      <c r="H4807" s="7"/>
      <c r="I4807" s="7"/>
      <c r="J4807" s="9"/>
      <c r="K4807" s="843"/>
    </row>
    <row r="4808" spans="1:11" x14ac:dyDescent="0.2">
      <c r="A4808" s="163">
        <v>4793</v>
      </c>
      <c r="B4808" s="7"/>
      <c r="C4808" s="7"/>
      <c r="D4808" s="120"/>
      <c r="E4808" s="7"/>
      <c r="F4808" s="7"/>
      <c r="G4808" s="219"/>
      <c r="H4808" s="7"/>
      <c r="I4808" s="7"/>
      <c r="J4808" s="9"/>
      <c r="K4808" s="843"/>
    </row>
    <row r="4809" spans="1:11" x14ac:dyDescent="0.2">
      <c r="A4809" s="163">
        <v>4794</v>
      </c>
      <c r="B4809" s="7"/>
      <c r="C4809" s="7"/>
      <c r="D4809" s="120"/>
      <c r="E4809" s="7"/>
      <c r="F4809" s="7"/>
      <c r="G4809" s="219"/>
      <c r="H4809" s="7"/>
      <c r="I4809" s="7"/>
      <c r="J4809" s="9"/>
      <c r="K4809" s="843"/>
    </row>
    <row r="4810" spans="1:11" x14ac:dyDescent="0.2">
      <c r="A4810" s="163">
        <v>4795</v>
      </c>
      <c r="B4810" s="7"/>
      <c r="C4810" s="7"/>
      <c r="D4810" s="120"/>
      <c r="E4810" s="7"/>
      <c r="F4810" s="7"/>
      <c r="G4810" s="219"/>
      <c r="H4810" s="7"/>
      <c r="I4810" s="7"/>
      <c r="J4810" s="9"/>
      <c r="K4810" s="843"/>
    </row>
    <row r="4811" spans="1:11" x14ac:dyDescent="0.2">
      <c r="A4811" s="163">
        <v>4796</v>
      </c>
      <c r="B4811" s="7"/>
      <c r="C4811" s="7"/>
      <c r="D4811" s="120"/>
      <c r="E4811" s="7"/>
      <c r="F4811" s="7"/>
      <c r="G4811" s="219"/>
      <c r="H4811" s="7"/>
      <c r="I4811" s="7"/>
      <c r="J4811" s="9"/>
      <c r="K4811" s="843"/>
    </row>
    <row r="4812" spans="1:11" x14ac:dyDescent="0.2">
      <c r="A4812" s="163">
        <v>4797</v>
      </c>
      <c r="B4812" s="7"/>
      <c r="C4812" s="7"/>
      <c r="D4812" s="120"/>
      <c r="E4812" s="7"/>
      <c r="F4812" s="7"/>
      <c r="G4812" s="219"/>
      <c r="H4812" s="7"/>
      <c r="I4812" s="7"/>
      <c r="J4812" s="9"/>
      <c r="K4812" s="843"/>
    </row>
    <row r="4813" spans="1:11" x14ac:dyDescent="0.2">
      <c r="A4813" s="163">
        <v>4798</v>
      </c>
      <c r="B4813" s="7"/>
      <c r="C4813" s="7"/>
      <c r="D4813" s="120"/>
      <c r="E4813" s="7"/>
      <c r="F4813" s="7"/>
      <c r="G4813" s="219"/>
      <c r="H4813" s="7"/>
      <c r="I4813" s="7"/>
      <c r="J4813" s="9"/>
      <c r="K4813" s="843"/>
    </row>
    <row r="4814" spans="1:11" x14ac:dyDescent="0.2">
      <c r="A4814" s="163">
        <v>4799</v>
      </c>
      <c r="B4814" s="7"/>
      <c r="C4814" s="7"/>
      <c r="D4814" s="120"/>
      <c r="E4814" s="7"/>
      <c r="F4814" s="7"/>
      <c r="G4814" s="219"/>
      <c r="H4814" s="7"/>
      <c r="I4814" s="7"/>
      <c r="J4814" s="9"/>
      <c r="K4814" s="843"/>
    </row>
    <row r="4815" spans="1:11" x14ac:dyDescent="0.2">
      <c r="A4815" s="163">
        <v>4800</v>
      </c>
      <c r="B4815" s="7"/>
      <c r="C4815" s="7"/>
      <c r="D4815" s="120"/>
      <c r="E4815" s="7"/>
      <c r="F4815" s="7"/>
      <c r="G4815" s="219"/>
      <c r="H4815" s="7"/>
      <c r="I4815" s="7"/>
      <c r="J4815" s="9"/>
      <c r="K4815" s="843"/>
    </row>
    <row r="4816" spans="1:11" x14ac:dyDescent="0.2">
      <c r="A4816" s="163">
        <v>4801</v>
      </c>
      <c r="B4816" s="7"/>
      <c r="C4816" s="7"/>
      <c r="D4816" s="120"/>
      <c r="E4816" s="7"/>
      <c r="F4816" s="7"/>
      <c r="G4816" s="219"/>
      <c r="H4816" s="7"/>
      <c r="I4816" s="7"/>
      <c r="J4816" s="9"/>
      <c r="K4816" s="843"/>
    </row>
    <row r="4817" spans="1:11" x14ac:dyDescent="0.2">
      <c r="A4817" s="163">
        <v>4802</v>
      </c>
      <c r="B4817" s="7"/>
      <c r="C4817" s="7"/>
      <c r="D4817" s="120"/>
      <c r="E4817" s="7"/>
      <c r="F4817" s="7"/>
      <c r="G4817" s="219"/>
      <c r="H4817" s="7"/>
      <c r="I4817" s="7"/>
      <c r="J4817" s="9"/>
      <c r="K4817" s="843"/>
    </row>
    <row r="4818" spans="1:11" x14ac:dyDescent="0.2">
      <c r="A4818" s="163">
        <v>4803</v>
      </c>
      <c r="B4818" s="7"/>
      <c r="C4818" s="7"/>
      <c r="D4818" s="120"/>
      <c r="E4818" s="7"/>
      <c r="F4818" s="7"/>
      <c r="G4818" s="219"/>
      <c r="H4818" s="7"/>
      <c r="I4818" s="7"/>
      <c r="J4818" s="9"/>
      <c r="K4818" s="843"/>
    </row>
    <row r="4819" spans="1:11" x14ac:dyDescent="0.2">
      <c r="A4819" s="163">
        <v>4804</v>
      </c>
      <c r="B4819" s="7"/>
      <c r="C4819" s="7"/>
      <c r="D4819" s="120"/>
      <c r="E4819" s="7"/>
      <c r="F4819" s="7"/>
      <c r="G4819" s="219"/>
      <c r="H4819" s="7"/>
      <c r="I4819" s="7"/>
      <c r="J4819" s="9"/>
      <c r="K4819" s="843"/>
    </row>
    <row r="4820" spans="1:11" x14ac:dyDescent="0.2">
      <c r="A4820" s="163">
        <v>4805</v>
      </c>
      <c r="B4820" s="7"/>
      <c r="C4820" s="7"/>
      <c r="D4820" s="120"/>
      <c r="E4820" s="7"/>
      <c r="F4820" s="7"/>
      <c r="G4820" s="219"/>
      <c r="H4820" s="7"/>
      <c r="I4820" s="7"/>
      <c r="J4820" s="9"/>
      <c r="K4820" s="843"/>
    </row>
    <row r="4821" spans="1:11" x14ac:dyDescent="0.2">
      <c r="A4821" s="163">
        <v>4806</v>
      </c>
      <c r="B4821" s="7"/>
      <c r="C4821" s="7"/>
      <c r="D4821" s="120"/>
      <c r="E4821" s="7"/>
      <c r="F4821" s="7"/>
      <c r="G4821" s="219"/>
      <c r="H4821" s="7"/>
      <c r="I4821" s="7"/>
      <c r="J4821" s="9"/>
      <c r="K4821" s="843"/>
    </row>
    <row r="4822" spans="1:11" x14ac:dyDescent="0.2">
      <c r="A4822" s="163">
        <v>4807</v>
      </c>
      <c r="B4822" s="7"/>
      <c r="C4822" s="7"/>
      <c r="D4822" s="120"/>
      <c r="E4822" s="7"/>
      <c r="F4822" s="7"/>
      <c r="G4822" s="219"/>
      <c r="H4822" s="7"/>
      <c r="I4822" s="7"/>
      <c r="J4822" s="9"/>
      <c r="K4822" s="843"/>
    </row>
    <row r="4823" spans="1:11" x14ac:dyDescent="0.2">
      <c r="A4823" s="163">
        <v>4808</v>
      </c>
      <c r="B4823" s="7"/>
      <c r="C4823" s="7"/>
      <c r="D4823" s="120"/>
      <c r="E4823" s="7"/>
      <c r="F4823" s="7"/>
      <c r="G4823" s="219"/>
      <c r="H4823" s="7"/>
      <c r="I4823" s="7"/>
      <c r="J4823" s="9"/>
      <c r="K4823" s="843"/>
    </row>
    <row r="4824" spans="1:11" x14ac:dyDescent="0.2">
      <c r="A4824" s="163">
        <v>4809</v>
      </c>
      <c r="B4824" s="7"/>
      <c r="C4824" s="7"/>
      <c r="D4824" s="120"/>
      <c r="E4824" s="7"/>
      <c r="F4824" s="7"/>
      <c r="G4824" s="219"/>
      <c r="H4824" s="7"/>
      <c r="I4824" s="7"/>
      <c r="J4824" s="9"/>
      <c r="K4824" s="843"/>
    </row>
    <row r="4825" spans="1:11" x14ac:dyDescent="0.2">
      <c r="A4825" s="163">
        <v>4810</v>
      </c>
      <c r="B4825" s="7"/>
      <c r="C4825" s="7"/>
      <c r="D4825" s="120"/>
      <c r="E4825" s="7"/>
      <c r="F4825" s="7"/>
      <c r="G4825" s="219"/>
      <c r="H4825" s="7"/>
      <c r="I4825" s="7"/>
      <c r="J4825" s="9"/>
      <c r="K4825" s="843"/>
    </row>
    <row r="4826" spans="1:11" x14ac:dyDescent="0.2">
      <c r="A4826" s="163">
        <v>4811</v>
      </c>
      <c r="B4826" s="7"/>
      <c r="C4826" s="7"/>
      <c r="D4826" s="120"/>
      <c r="E4826" s="7"/>
      <c r="F4826" s="7"/>
      <c r="G4826" s="219"/>
      <c r="H4826" s="7"/>
      <c r="I4826" s="7"/>
      <c r="J4826" s="9"/>
      <c r="K4826" s="843"/>
    </row>
    <row r="4827" spans="1:11" x14ac:dyDescent="0.2">
      <c r="A4827" s="163">
        <v>4812</v>
      </c>
      <c r="B4827" s="7"/>
      <c r="C4827" s="7"/>
      <c r="D4827" s="120"/>
      <c r="E4827" s="7"/>
      <c r="F4827" s="7"/>
      <c r="G4827" s="219"/>
      <c r="H4827" s="7"/>
      <c r="I4827" s="7"/>
      <c r="J4827" s="9"/>
      <c r="K4827" s="843"/>
    </row>
    <row r="4828" spans="1:11" x14ac:dyDescent="0.2">
      <c r="A4828" s="163">
        <v>4813</v>
      </c>
      <c r="B4828" s="7"/>
      <c r="C4828" s="7"/>
      <c r="D4828" s="120"/>
      <c r="E4828" s="7"/>
      <c r="F4828" s="7"/>
      <c r="G4828" s="219"/>
      <c r="H4828" s="7"/>
      <c r="I4828" s="7"/>
      <c r="J4828" s="9"/>
      <c r="K4828" s="843"/>
    </row>
    <row r="4829" spans="1:11" x14ac:dyDescent="0.2">
      <c r="A4829" s="163">
        <v>4814</v>
      </c>
      <c r="B4829" s="7"/>
      <c r="C4829" s="7"/>
      <c r="D4829" s="120"/>
      <c r="E4829" s="7"/>
      <c r="F4829" s="7"/>
      <c r="G4829" s="219"/>
      <c r="H4829" s="7"/>
      <c r="I4829" s="7"/>
      <c r="J4829" s="9"/>
      <c r="K4829" s="843"/>
    </row>
    <row r="4830" spans="1:11" x14ac:dyDescent="0.2">
      <c r="A4830" s="163">
        <v>4815</v>
      </c>
      <c r="B4830" s="7"/>
      <c r="C4830" s="7"/>
      <c r="D4830" s="120"/>
      <c r="E4830" s="7"/>
      <c r="F4830" s="7"/>
      <c r="G4830" s="219"/>
      <c r="H4830" s="7"/>
      <c r="I4830" s="7"/>
      <c r="J4830" s="9"/>
      <c r="K4830" s="843"/>
    </row>
    <row r="4831" spans="1:11" x14ac:dyDescent="0.2">
      <c r="A4831" s="163">
        <v>4816</v>
      </c>
      <c r="B4831" s="7"/>
      <c r="C4831" s="7"/>
      <c r="D4831" s="120"/>
      <c r="E4831" s="7"/>
      <c r="F4831" s="7"/>
      <c r="G4831" s="219"/>
      <c r="H4831" s="7"/>
      <c r="I4831" s="7"/>
      <c r="J4831" s="9"/>
      <c r="K4831" s="843"/>
    </row>
    <row r="4832" spans="1:11" x14ac:dyDescent="0.2">
      <c r="A4832" s="163">
        <v>4817</v>
      </c>
      <c r="B4832" s="7"/>
      <c r="C4832" s="7"/>
      <c r="D4832" s="120"/>
      <c r="E4832" s="7"/>
      <c r="F4832" s="7"/>
      <c r="G4832" s="219"/>
      <c r="H4832" s="7"/>
      <c r="I4832" s="7"/>
      <c r="J4832" s="9"/>
      <c r="K4832" s="843"/>
    </row>
    <row r="4833" spans="1:11" x14ac:dyDescent="0.2">
      <c r="A4833" s="163">
        <v>4818</v>
      </c>
      <c r="B4833" s="7"/>
      <c r="C4833" s="7"/>
      <c r="D4833" s="120"/>
      <c r="E4833" s="7"/>
      <c r="F4833" s="7"/>
      <c r="G4833" s="219"/>
      <c r="H4833" s="7"/>
      <c r="I4833" s="7"/>
      <c r="J4833" s="9"/>
      <c r="K4833" s="843"/>
    </row>
    <row r="4834" spans="1:11" x14ac:dyDescent="0.2">
      <c r="A4834" s="163">
        <v>4819</v>
      </c>
      <c r="B4834" s="7"/>
      <c r="C4834" s="7"/>
      <c r="D4834" s="120"/>
      <c r="E4834" s="7"/>
      <c r="F4834" s="7"/>
      <c r="G4834" s="219"/>
      <c r="H4834" s="7"/>
      <c r="I4834" s="7"/>
      <c r="J4834" s="9"/>
      <c r="K4834" s="843"/>
    </row>
    <row r="4835" spans="1:11" x14ac:dyDescent="0.2">
      <c r="A4835" s="163">
        <v>4820</v>
      </c>
      <c r="B4835" s="7"/>
      <c r="C4835" s="7"/>
      <c r="D4835" s="120"/>
      <c r="E4835" s="7"/>
      <c r="F4835" s="7"/>
      <c r="G4835" s="219"/>
      <c r="H4835" s="7"/>
      <c r="I4835" s="7"/>
      <c r="J4835" s="9"/>
      <c r="K4835" s="843"/>
    </row>
    <row r="4836" spans="1:11" x14ac:dyDescent="0.2">
      <c r="A4836" s="163">
        <v>4821</v>
      </c>
      <c r="B4836" s="7"/>
      <c r="C4836" s="7"/>
      <c r="D4836" s="120"/>
      <c r="E4836" s="7"/>
      <c r="F4836" s="7"/>
      <c r="G4836" s="219"/>
      <c r="H4836" s="7"/>
      <c r="I4836" s="7"/>
      <c r="J4836" s="9"/>
      <c r="K4836" s="843"/>
    </row>
    <row r="4837" spans="1:11" x14ac:dyDescent="0.2">
      <c r="A4837" s="163">
        <v>4822</v>
      </c>
      <c r="B4837" s="7"/>
      <c r="C4837" s="7"/>
      <c r="D4837" s="120"/>
      <c r="E4837" s="7"/>
      <c r="F4837" s="7"/>
      <c r="G4837" s="219"/>
      <c r="H4837" s="7"/>
      <c r="I4837" s="7"/>
      <c r="J4837" s="9"/>
      <c r="K4837" s="843"/>
    </row>
    <row r="4838" spans="1:11" x14ac:dyDescent="0.2">
      <c r="A4838" s="163">
        <v>4823</v>
      </c>
      <c r="B4838" s="7"/>
      <c r="C4838" s="7"/>
      <c r="D4838" s="120"/>
      <c r="E4838" s="7"/>
      <c r="F4838" s="7"/>
      <c r="G4838" s="219"/>
      <c r="H4838" s="7"/>
      <c r="I4838" s="7"/>
      <c r="J4838" s="9"/>
      <c r="K4838" s="843"/>
    </row>
    <row r="4839" spans="1:11" x14ac:dyDescent="0.2">
      <c r="A4839" s="163">
        <v>4824</v>
      </c>
      <c r="B4839" s="7"/>
      <c r="C4839" s="7"/>
      <c r="D4839" s="120"/>
      <c r="E4839" s="7"/>
      <c r="F4839" s="7"/>
      <c r="G4839" s="219"/>
      <c r="H4839" s="7"/>
      <c r="I4839" s="7"/>
      <c r="J4839" s="9"/>
      <c r="K4839" s="843"/>
    </row>
    <row r="4840" spans="1:11" x14ac:dyDescent="0.2">
      <c r="A4840" s="163">
        <v>4825</v>
      </c>
      <c r="B4840" s="7"/>
      <c r="C4840" s="7"/>
      <c r="D4840" s="120"/>
      <c r="E4840" s="7"/>
      <c r="F4840" s="7"/>
      <c r="G4840" s="219"/>
      <c r="H4840" s="7"/>
      <c r="I4840" s="7"/>
      <c r="J4840" s="9"/>
      <c r="K4840" s="843"/>
    </row>
    <row r="4841" spans="1:11" x14ac:dyDescent="0.2">
      <c r="A4841" s="163">
        <v>4826</v>
      </c>
      <c r="B4841" s="7"/>
      <c r="C4841" s="7"/>
      <c r="D4841" s="120"/>
      <c r="E4841" s="7"/>
      <c r="F4841" s="7"/>
      <c r="G4841" s="219"/>
      <c r="H4841" s="7"/>
      <c r="I4841" s="7"/>
      <c r="J4841" s="9"/>
      <c r="K4841" s="843"/>
    </row>
    <row r="4842" spans="1:11" x14ac:dyDescent="0.2">
      <c r="A4842" s="163">
        <v>4827</v>
      </c>
      <c r="B4842" s="7"/>
      <c r="C4842" s="7"/>
      <c r="D4842" s="120"/>
      <c r="E4842" s="7"/>
      <c r="F4842" s="7"/>
      <c r="G4842" s="219"/>
      <c r="H4842" s="7"/>
      <c r="I4842" s="7"/>
      <c r="J4842" s="9"/>
      <c r="K4842" s="843"/>
    </row>
    <row r="4843" spans="1:11" x14ac:dyDescent="0.2">
      <c r="A4843" s="163">
        <v>4828</v>
      </c>
      <c r="B4843" s="7"/>
      <c r="C4843" s="7"/>
      <c r="D4843" s="120"/>
      <c r="E4843" s="7"/>
      <c r="F4843" s="7"/>
      <c r="G4843" s="219"/>
      <c r="H4843" s="7"/>
      <c r="I4843" s="7"/>
      <c r="J4843" s="9"/>
      <c r="K4843" s="843"/>
    </row>
    <row r="4844" spans="1:11" x14ac:dyDescent="0.2">
      <c r="A4844" s="163">
        <v>4829</v>
      </c>
      <c r="B4844" s="7"/>
      <c r="C4844" s="7"/>
      <c r="D4844" s="120"/>
      <c r="E4844" s="7"/>
      <c r="F4844" s="7"/>
      <c r="G4844" s="219"/>
      <c r="H4844" s="7"/>
      <c r="I4844" s="7"/>
      <c r="J4844" s="9"/>
      <c r="K4844" s="843"/>
    </row>
    <row r="4845" spans="1:11" x14ac:dyDescent="0.2">
      <c r="A4845" s="163">
        <v>4830</v>
      </c>
      <c r="B4845" s="7"/>
      <c r="C4845" s="7"/>
      <c r="D4845" s="120"/>
      <c r="E4845" s="7"/>
      <c r="F4845" s="7"/>
      <c r="G4845" s="219"/>
      <c r="H4845" s="7"/>
      <c r="I4845" s="7"/>
      <c r="J4845" s="9"/>
      <c r="K4845" s="843"/>
    </row>
    <row r="4846" spans="1:11" x14ac:dyDescent="0.2">
      <c r="A4846" s="163">
        <v>4831</v>
      </c>
      <c r="B4846" s="7"/>
      <c r="C4846" s="7"/>
      <c r="D4846" s="120"/>
      <c r="E4846" s="7"/>
      <c r="F4846" s="7"/>
      <c r="G4846" s="219"/>
      <c r="H4846" s="7"/>
      <c r="I4846" s="7"/>
      <c r="J4846" s="9"/>
      <c r="K4846" s="843"/>
    </row>
    <row r="4847" spans="1:11" x14ac:dyDescent="0.2">
      <c r="A4847" s="163">
        <v>4832</v>
      </c>
      <c r="B4847" s="7"/>
      <c r="C4847" s="7"/>
      <c r="D4847" s="120"/>
      <c r="E4847" s="7"/>
      <c r="F4847" s="7"/>
      <c r="G4847" s="219"/>
      <c r="H4847" s="7"/>
      <c r="I4847" s="7"/>
      <c r="J4847" s="9"/>
      <c r="K4847" s="843"/>
    </row>
    <row r="4848" spans="1:11" x14ac:dyDescent="0.2">
      <c r="A4848" s="163">
        <v>4833</v>
      </c>
      <c r="B4848" s="7"/>
      <c r="C4848" s="7"/>
      <c r="D4848" s="120"/>
      <c r="E4848" s="7"/>
      <c r="F4848" s="7"/>
      <c r="G4848" s="219"/>
      <c r="H4848" s="7"/>
      <c r="I4848" s="7"/>
      <c r="J4848" s="9"/>
      <c r="K4848" s="843"/>
    </row>
    <row r="4849" spans="1:11" x14ac:dyDescent="0.2">
      <c r="A4849" s="163">
        <v>4834</v>
      </c>
      <c r="B4849" s="7"/>
      <c r="C4849" s="7"/>
      <c r="D4849" s="120"/>
      <c r="E4849" s="7"/>
      <c r="F4849" s="7"/>
      <c r="G4849" s="219"/>
      <c r="H4849" s="7"/>
      <c r="I4849" s="7"/>
      <c r="J4849" s="9"/>
      <c r="K4849" s="843"/>
    </row>
    <row r="4850" spans="1:11" x14ac:dyDescent="0.2">
      <c r="A4850" s="163">
        <v>4835</v>
      </c>
      <c r="B4850" s="7"/>
      <c r="C4850" s="7"/>
      <c r="D4850" s="120"/>
      <c r="E4850" s="7"/>
      <c r="F4850" s="7"/>
      <c r="G4850" s="219"/>
      <c r="H4850" s="7"/>
      <c r="I4850" s="7"/>
      <c r="J4850" s="9"/>
      <c r="K4850" s="843"/>
    </row>
    <row r="4851" spans="1:11" x14ac:dyDescent="0.2">
      <c r="A4851" s="163">
        <v>4836</v>
      </c>
      <c r="B4851" s="7"/>
      <c r="C4851" s="7"/>
      <c r="D4851" s="120"/>
      <c r="E4851" s="7"/>
      <c r="F4851" s="7"/>
      <c r="G4851" s="219"/>
      <c r="H4851" s="7"/>
      <c r="I4851" s="7"/>
      <c r="J4851" s="9"/>
      <c r="K4851" s="843"/>
    </row>
    <row r="4852" spans="1:11" x14ac:dyDescent="0.2">
      <c r="A4852" s="163">
        <v>4837</v>
      </c>
      <c r="B4852" s="7"/>
      <c r="C4852" s="7"/>
      <c r="D4852" s="120"/>
      <c r="E4852" s="7"/>
      <c r="F4852" s="7"/>
      <c r="G4852" s="219"/>
      <c r="H4852" s="7"/>
      <c r="I4852" s="7"/>
      <c r="J4852" s="9"/>
      <c r="K4852" s="843"/>
    </row>
    <row r="4853" spans="1:11" x14ac:dyDescent="0.2">
      <c r="A4853" s="163">
        <v>4838</v>
      </c>
      <c r="B4853" s="7"/>
      <c r="C4853" s="7"/>
      <c r="D4853" s="120"/>
      <c r="E4853" s="7"/>
      <c r="F4853" s="7"/>
      <c r="G4853" s="219"/>
      <c r="H4853" s="7"/>
      <c r="I4853" s="7"/>
      <c r="J4853" s="9"/>
      <c r="K4853" s="843"/>
    </row>
    <row r="4854" spans="1:11" x14ac:dyDescent="0.2">
      <c r="A4854" s="163">
        <v>4839</v>
      </c>
      <c r="B4854" s="7"/>
      <c r="C4854" s="7"/>
      <c r="D4854" s="120"/>
      <c r="E4854" s="7"/>
      <c r="F4854" s="7"/>
      <c r="G4854" s="219"/>
      <c r="H4854" s="7"/>
      <c r="I4854" s="7"/>
      <c r="J4854" s="9"/>
      <c r="K4854" s="843"/>
    </row>
    <row r="4855" spans="1:11" x14ac:dyDescent="0.2">
      <c r="A4855" s="163">
        <v>4840</v>
      </c>
      <c r="B4855" s="7"/>
      <c r="C4855" s="7"/>
      <c r="D4855" s="120"/>
      <c r="E4855" s="7"/>
      <c r="F4855" s="7"/>
      <c r="G4855" s="219"/>
      <c r="H4855" s="7"/>
      <c r="I4855" s="7"/>
      <c r="J4855" s="9"/>
      <c r="K4855" s="843"/>
    </row>
    <row r="4856" spans="1:11" x14ac:dyDescent="0.2">
      <c r="A4856" s="163">
        <v>4841</v>
      </c>
      <c r="B4856" s="7"/>
      <c r="C4856" s="7"/>
      <c r="D4856" s="120"/>
      <c r="E4856" s="7"/>
      <c r="F4856" s="7"/>
      <c r="G4856" s="219"/>
      <c r="H4856" s="7"/>
      <c r="I4856" s="7"/>
      <c r="J4856" s="9"/>
      <c r="K4856" s="843"/>
    </row>
    <row r="4857" spans="1:11" x14ac:dyDescent="0.2">
      <c r="A4857" s="163">
        <v>4842</v>
      </c>
      <c r="B4857" s="7"/>
      <c r="C4857" s="7"/>
      <c r="D4857" s="120"/>
      <c r="E4857" s="7"/>
      <c r="F4857" s="7"/>
      <c r="G4857" s="219"/>
      <c r="H4857" s="7"/>
      <c r="I4857" s="7"/>
      <c r="J4857" s="9"/>
      <c r="K4857" s="843"/>
    </row>
    <row r="4858" spans="1:11" x14ac:dyDescent="0.2">
      <c r="A4858" s="163">
        <v>4843</v>
      </c>
      <c r="B4858" s="7"/>
      <c r="C4858" s="7"/>
      <c r="D4858" s="120"/>
      <c r="E4858" s="7"/>
      <c r="F4858" s="7"/>
      <c r="G4858" s="219"/>
      <c r="H4858" s="7"/>
      <c r="I4858" s="7"/>
      <c r="J4858" s="9"/>
      <c r="K4858" s="843"/>
    </row>
    <row r="4859" spans="1:11" x14ac:dyDescent="0.2">
      <c r="A4859" s="163">
        <v>4844</v>
      </c>
      <c r="B4859" s="7"/>
      <c r="C4859" s="7"/>
      <c r="D4859" s="120"/>
      <c r="E4859" s="7"/>
      <c r="F4859" s="7"/>
      <c r="G4859" s="219"/>
      <c r="H4859" s="7"/>
      <c r="I4859" s="7"/>
      <c r="J4859" s="9"/>
      <c r="K4859" s="843"/>
    </row>
    <row r="4860" spans="1:11" x14ac:dyDescent="0.2">
      <c r="A4860" s="163">
        <v>4845</v>
      </c>
      <c r="B4860" s="7"/>
      <c r="C4860" s="7"/>
      <c r="D4860" s="120"/>
      <c r="E4860" s="7"/>
      <c r="F4860" s="7"/>
      <c r="G4860" s="219"/>
      <c r="H4860" s="7"/>
      <c r="I4860" s="7"/>
      <c r="J4860" s="9"/>
      <c r="K4860" s="843"/>
    </row>
    <row r="4861" spans="1:11" x14ac:dyDescent="0.2">
      <c r="A4861" s="163">
        <v>4846</v>
      </c>
      <c r="B4861" s="7"/>
      <c r="C4861" s="7"/>
      <c r="D4861" s="120"/>
      <c r="E4861" s="7"/>
      <c r="F4861" s="7"/>
      <c r="G4861" s="219"/>
      <c r="H4861" s="7"/>
      <c r="I4861" s="7"/>
      <c r="J4861" s="9"/>
      <c r="K4861" s="843"/>
    </row>
    <row r="4862" spans="1:11" x14ac:dyDescent="0.2">
      <c r="A4862" s="163">
        <v>4847</v>
      </c>
      <c r="B4862" s="7"/>
      <c r="C4862" s="7"/>
      <c r="D4862" s="120"/>
      <c r="E4862" s="7"/>
      <c r="F4862" s="7"/>
      <c r="G4862" s="219"/>
      <c r="H4862" s="7"/>
      <c r="I4862" s="7"/>
      <c r="J4862" s="9"/>
      <c r="K4862" s="843"/>
    </row>
    <row r="4863" spans="1:11" x14ac:dyDescent="0.2">
      <c r="A4863" s="163">
        <v>4848</v>
      </c>
      <c r="B4863" s="7"/>
      <c r="C4863" s="7"/>
      <c r="D4863" s="120"/>
      <c r="E4863" s="7"/>
      <c r="F4863" s="7"/>
      <c r="G4863" s="219"/>
      <c r="H4863" s="7"/>
      <c r="I4863" s="7"/>
      <c r="J4863" s="9"/>
      <c r="K4863" s="843"/>
    </row>
    <row r="4864" spans="1:11" x14ac:dyDescent="0.2">
      <c r="A4864" s="163">
        <v>4849</v>
      </c>
      <c r="B4864" s="7"/>
      <c r="C4864" s="7"/>
      <c r="D4864" s="120"/>
      <c r="E4864" s="7"/>
      <c r="F4864" s="7"/>
      <c r="G4864" s="219"/>
      <c r="H4864" s="7"/>
      <c r="I4864" s="7"/>
      <c r="J4864" s="9"/>
      <c r="K4864" s="843"/>
    </row>
    <row r="4865" spans="1:11" x14ac:dyDescent="0.2">
      <c r="A4865" s="163">
        <v>4850</v>
      </c>
      <c r="B4865" s="7"/>
      <c r="C4865" s="7"/>
      <c r="D4865" s="120"/>
      <c r="E4865" s="7"/>
      <c r="F4865" s="7"/>
      <c r="G4865" s="219"/>
      <c r="H4865" s="7"/>
      <c r="I4865" s="7"/>
      <c r="J4865" s="9"/>
      <c r="K4865" s="843"/>
    </row>
    <row r="4866" spans="1:11" x14ac:dyDescent="0.2">
      <c r="A4866" s="163">
        <v>4851</v>
      </c>
      <c r="B4866" s="7"/>
      <c r="C4866" s="7"/>
      <c r="D4866" s="120"/>
      <c r="E4866" s="7"/>
      <c r="F4866" s="7"/>
      <c r="G4866" s="219"/>
      <c r="H4866" s="7"/>
      <c r="I4866" s="7"/>
      <c r="J4866" s="9"/>
      <c r="K4866" s="843"/>
    </row>
    <row r="4867" spans="1:11" x14ac:dyDescent="0.2">
      <c r="A4867" s="163">
        <v>4852</v>
      </c>
      <c r="B4867" s="7"/>
      <c r="C4867" s="7"/>
      <c r="D4867" s="120"/>
      <c r="E4867" s="7"/>
      <c r="F4867" s="7"/>
      <c r="G4867" s="219"/>
      <c r="H4867" s="7"/>
      <c r="I4867" s="7"/>
      <c r="J4867" s="9"/>
      <c r="K4867" s="843"/>
    </row>
    <row r="4868" spans="1:11" x14ac:dyDescent="0.2">
      <c r="A4868" s="163">
        <v>4853</v>
      </c>
      <c r="B4868" s="7"/>
      <c r="C4868" s="7"/>
      <c r="D4868" s="120"/>
      <c r="E4868" s="7"/>
      <c r="F4868" s="7"/>
      <c r="G4868" s="219"/>
      <c r="H4868" s="7"/>
      <c r="I4868" s="7"/>
      <c r="J4868" s="9"/>
      <c r="K4868" s="843"/>
    </row>
    <row r="4869" spans="1:11" x14ac:dyDescent="0.2">
      <c r="A4869" s="163">
        <v>4854</v>
      </c>
      <c r="B4869" s="7"/>
      <c r="C4869" s="7"/>
      <c r="D4869" s="120"/>
      <c r="E4869" s="7"/>
      <c r="F4869" s="7"/>
      <c r="G4869" s="219"/>
      <c r="H4869" s="7"/>
      <c r="I4869" s="7"/>
      <c r="J4869" s="9"/>
      <c r="K4869" s="843"/>
    </row>
    <row r="4870" spans="1:11" x14ac:dyDescent="0.2">
      <c r="A4870" s="163">
        <v>4855</v>
      </c>
      <c r="B4870" s="7"/>
      <c r="C4870" s="7"/>
      <c r="D4870" s="120"/>
      <c r="E4870" s="7"/>
      <c r="F4870" s="7"/>
      <c r="G4870" s="219"/>
      <c r="H4870" s="7"/>
      <c r="I4870" s="7"/>
      <c r="J4870" s="9"/>
      <c r="K4870" s="843"/>
    </row>
    <row r="4871" spans="1:11" x14ac:dyDescent="0.2">
      <c r="A4871" s="163">
        <v>4856</v>
      </c>
      <c r="B4871" s="7"/>
      <c r="C4871" s="7"/>
      <c r="D4871" s="120"/>
      <c r="E4871" s="7"/>
      <c r="F4871" s="7"/>
      <c r="G4871" s="219"/>
      <c r="H4871" s="7"/>
      <c r="I4871" s="7"/>
      <c r="J4871" s="9"/>
      <c r="K4871" s="843"/>
    </row>
    <row r="4872" spans="1:11" x14ac:dyDescent="0.2">
      <c r="A4872" s="163">
        <v>4857</v>
      </c>
      <c r="B4872" s="7"/>
      <c r="C4872" s="7"/>
      <c r="D4872" s="120"/>
      <c r="E4872" s="7"/>
      <c r="F4872" s="7"/>
      <c r="G4872" s="219"/>
      <c r="H4872" s="7"/>
      <c r="I4872" s="7"/>
      <c r="J4872" s="9"/>
      <c r="K4872" s="843"/>
    </row>
    <row r="4873" spans="1:11" x14ac:dyDescent="0.2">
      <c r="A4873" s="163">
        <v>4858</v>
      </c>
      <c r="B4873" s="7"/>
      <c r="C4873" s="7"/>
      <c r="D4873" s="120"/>
      <c r="E4873" s="7"/>
      <c r="F4873" s="7"/>
      <c r="G4873" s="219"/>
      <c r="H4873" s="7"/>
      <c r="I4873" s="7"/>
      <c r="J4873" s="9"/>
      <c r="K4873" s="843"/>
    </row>
    <row r="4874" spans="1:11" x14ac:dyDescent="0.2">
      <c r="A4874" s="163">
        <v>4859</v>
      </c>
      <c r="B4874" s="7"/>
      <c r="C4874" s="7"/>
      <c r="D4874" s="120"/>
      <c r="E4874" s="7"/>
      <c r="F4874" s="7"/>
      <c r="G4874" s="219"/>
      <c r="H4874" s="7"/>
      <c r="I4874" s="7"/>
      <c r="J4874" s="9"/>
      <c r="K4874" s="843"/>
    </row>
    <row r="4875" spans="1:11" x14ac:dyDescent="0.2">
      <c r="A4875" s="163">
        <v>4860</v>
      </c>
      <c r="B4875" s="7"/>
      <c r="C4875" s="7"/>
      <c r="D4875" s="120"/>
      <c r="E4875" s="7"/>
      <c r="F4875" s="7"/>
      <c r="G4875" s="219"/>
      <c r="H4875" s="7"/>
      <c r="I4875" s="7"/>
      <c r="J4875" s="9"/>
      <c r="K4875" s="843"/>
    </row>
    <row r="4876" spans="1:11" x14ac:dyDescent="0.2">
      <c r="A4876" s="163">
        <v>4861</v>
      </c>
      <c r="B4876" s="7"/>
      <c r="C4876" s="7"/>
      <c r="D4876" s="120"/>
      <c r="E4876" s="7"/>
      <c r="F4876" s="7"/>
      <c r="G4876" s="219"/>
      <c r="H4876" s="7"/>
      <c r="I4876" s="7"/>
      <c r="J4876" s="9"/>
      <c r="K4876" s="843"/>
    </row>
    <row r="4877" spans="1:11" x14ac:dyDescent="0.2">
      <c r="A4877" s="163">
        <v>4862</v>
      </c>
      <c r="B4877" s="7"/>
      <c r="C4877" s="7"/>
      <c r="D4877" s="120"/>
      <c r="E4877" s="7"/>
      <c r="F4877" s="7"/>
      <c r="G4877" s="219"/>
      <c r="H4877" s="7"/>
      <c r="I4877" s="7"/>
      <c r="J4877" s="9"/>
      <c r="K4877" s="843"/>
    </row>
    <row r="4878" spans="1:11" x14ac:dyDescent="0.2">
      <c r="A4878" s="163">
        <v>4863</v>
      </c>
      <c r="B4878" s="7"/>
      <c r="C4878" s="7"/>
      <c r="D4878" s="120"/>
      <c r="E4878" s="7"/>
      <c r="F4878" s="7"/>
      <c r="G4878" s="219"/>
      <c r="H4878" s="7"/>
      <c r="I4878" s="7"/>
      <c r="J4878" s="9"/>
      <c r="K4878" s="843"/>
    </row>
    <row r="4879" spans="1:11" x14ac:dyDescent="0.2">
      <c r="A4879" s="163">
        <v>4864</v>
      </c>
      <c r="B4879" s="7"/>
      <c r="C4879" s="7"/>
      <c r="D4879" s="120"/>
      <c r="E4879" s="7"/>
      <c r="F4879" s="7"/>
      <c r="G4879" s="219"/>
      <c r="H4879" s="7"/>
      <c r="I4879" s="7"/>
      <c r="J4879" s="9"/>
      <c r="K4879" s="843"/>
    </row>
    <row r="4880" spans="1:11" x14ac:dyDescent="0.2">
      <c r="A4880" s="163">
        <v>4865</v>
      </c>
      <c r="B4880" s="7"/>
      <c r="C4880" s="7"/>
      <c r="D4880" s="120"/>
      <c r="E4880" s="7"/>
      <c r="F4880" s="7"/>
      <c r="G4880" s="219"/>
      <c r="H4880" s="7"/>
      <c r="I4880" s="7"/>
      <c r="J4880" s="9"/>
      <c r="K4880" s="843"/>
    </row>
    <row r="4881" spans="1:11" x14ac:dyDescent="0.2">
      <c r="A4881" s="163">
        <v>4866</v>
      </c>
      <c r="B4881" s="7"/>
      <c r="C4881" s="7"/>
      <c r="D4881" s="120"/>
      <c r="E4881" s="7"/>
      <c r="F4881" s="7"/>
      <c r="G4881" s="219"/>
      <c r="H4881" s="7"/>
      <c r="I4881" s="7"/>
      <c r="J4881" s="9"/>
      <c r="K4881" s="843"/>
    </row>
    <row r="4882" spans="1:11" x14ac:dyDescent="0.2">
      <c r="A4882" s="163">
        <v>4867</v>
      </c>
      <c r="B4882" s="7"/>
      <c r="C4882" s="7"/>
      <c r="D4882" s="120"/>
      <c r="E4882" s="7"/>
      <c r="F4882" s="7"/>
      <c r="G4882" s="219"/>
      <c r="H4882" s="7"/>
      <c r="I4882" s="7"/>
      <c r="J4882" s="9"/>
      <c r="K4882" s="843"/>
    </row>
    <row r="4883" spans="1:11" x14ac:dyDescent="0.2">
      <c r="A4883" s="163">
        <v>4868</v>
      </c>
      <c r="B4883" s="7"/>
      <c r="C4883" s="7"/>
      <c r="D4883" s="120"/>
      <c r="E4883" s="7"/>
      <c r="F4883" s="7"/>
      <c r="G4883" s="219"/>
      <c r="H4883" s="7"/>
      <c r="I4883" s="7"/>
      <c r="J4883" s="9"/>
      <c r="K4883" s="843"/>
    </row>
    <row r="4884" spans="1:11" x14ac:dyDescent="0.2">
      <c r="A4884" s="163">
        <v>4869</v>
      </c>
      <c r="B4884" s="7"/>
      <c r="C4884" s="7"/>
      <c r="D4884" s="120"/>
      <c r="E4884" s="7"/>
      <c r="F4884" s="7"/>
      <c r="G4884" s="219"/>
      <c r="H4884" s="7"/>
      <c r="I4884" s="7"/>
      <c r="J4884" s="9"/>
      <c r="K4884" s="843"/>
    </row>
    <row r="4885" spans="1:11" x14ac:dyDescent="0.2">
      <c r="A4885" s="163">
        <v>4870</v>
      </c>
      <c r="B4885" s="7"/>
      <c r="C4885" s="7"/>
      <c r="D4885" s="120"/>
      <c r="E4885" s="7"/>
      <c r="F4885" s="7"/>
      <c r="G4885" s="219"/>
      <c r="H4885" s="7"/>
      <c r="I4885" s="7"/>
      <c r="J4885" s="9"/>
      <c r="K4885" s="843"/>
    </row>
    <row r="4886" spans="1:11" x14ac:dyDescent="0.2">
      <c r="A4886" s="163">
        <v>4871</v>
      </c>
      <c r="B4886" s="7"/>
      <c r="C4886" s="7"/>
      <c r="D4886" s="120"/>
      <c r="E4886" s="7"/>
      <c r="F4886" s="7"/>
      <c r="G4886" s="219"/>
      <c r="H4886" s="7"/>
      <c r="I4886" s="7"/>
      <c r="J4886" s="9"/>
      <c r="K4886" s="843"/>
    </row>
    <row r="4887" spans="1:11" x14ac:dyDescent="0.2">
      <c r="A4887" s="163">
        <v>4872</v>
      </c>
      <c r="B4887" s="7"/>
      <c r="C4887" s="7"/>
      <c r="D4887" s="120"/>
      <c r="E4887" s="7"/>
      <c r="F4887" s="7"/>
      <c r="G4887" s="219"/>
      <c r="H4887" s="7"/>
      <c r="I4887" s="7"/>
      <c r="J4887" s="9"/>
      <c r="K4887" s="843"/>
    </row>
    <row r="4888" spans="1:11" x14ac:dyDescent="0.2">
      <c r="A4888" s="163">
        <v>4873</v>
      </c>
      <c r="B4888" s="7"/>
      <c r="C4888" s="7"/>
      <c r="D4888" s="120"/>
      <c r="E4888" s="7"/>
      <c r="F4888" s="7"/>
      <c r="G4888" s="219"/>
      <c r="H4888" s="7"/>
      <c r="I4888" s="7"/>
      <c r="J4888" s="9"/>
      <c r="K4888" s="843"/>
    </row>
    <row r="4889" spans="1:11" x14ac:dyDescent="0.2">
      <c r="A4889" s="163">
        <v>4874</v>
      </c>
      <c r="B4889" s="7"/>
      <c r="C4889" s="7"/>
      <c r="D4889" s="120"/>
      <c r="E4889" s="7"/>
      <c r="F4889" s="7"/>
      <c r="G4889" s="219"/>
      <c r="H4889" s="7"/>
      <c r="I4889" s="7"/>
      <c r="J4889" s="9"/>
      <c r="K4889" s="843"/>
    </row>
    <row r="4890" spans="1:11" x14ac:dyDescent="0.2">
      <c r="A4890" s="163">
        <v>4875</v>
      </c>
      <c r="B4890" s="7"/>
      <c r="C4890" s="7"/>
      <c r="D4890" s="120"/>
      <c r="E4890" s="7"/>
      <c r="F4890" s="7"/>
      <c r="G4890" s="219"/>
      <c r="H4890" s="7"/>
      <c r="I4890" s="7"/>
      <c r="J4890" s="9"/>
      <c r="K4890" s="843"/>
    </row>
    <row r="4891" spans="1:11" x14ac:dyDescent="0.2">
      <c r="A4891" s="163">
        <v>4876</v>
      </c>
      <c r="B4891" s="7"/>
      <c r="C4891" s="7"/>
      <c r="D4891" s="120"/>
      <c r="E4891" s="7"/>
      <c r="F4891" s="7"/>
      <c r="G4891" s="219"/>
      <c r="H4891" s="7"/>
      <c r="I4891" s="7"/>
      <c r="J4891" s="9"/>
      <c r="K4891" s="843"/>
    </row>
    <row r="4892" spans="1:11" x14ac:dyDescent="0.2">
      <c r="A4892" s="163">
        <v>4877</v>
      </c>
      <c r="B4892" s="7"/>
      <c r="C4892" s="7"/>
      <c r="D4892" s="120"/>
      <c r="E4892" s="7"/>
      <c r="F4892" s="7"/>
      <c r="G4892" s="219"/>
      <c r="H4892" s="7"/>
      <c r="I4892" s="7"/>
      <c r="J4892" s="9"/>
      <c r="K4892" s="843"/>
    </row>
    <row r="4893" spans="1:11" x14ac:dyDescent="0.2">
      <c r="A4893" s="163">
        <v>4878</v>
      </c>
      <c r="B4893" s="7"/>
      <c r="C4893" s="7"/>
      <c r="D4893" s="120"/>
      <c r="E4893" s="7"/>
      <c r="F4893" s="7"/>
      <c r="G4893" s="219"/>
      <c r="H4893" s="7"/>
      <c r="I4893" s="7"/>
      <c r="J4893" s="9"/>
      <c r="K4893" s="843"/>
    </row>
    <row r="4894" spans="1:11" x14ac:dyDescent="0.2">
      <c r="A4894" s="163">
        <v>4879</v>
      </c>
      <c r="B4894" s="7"/>
      <c r="C4894" s="7"/>
      <c r="D4894" s="120"/>
      <c r="E4894" s="7"/>
      <c r="F4894" s="7"/>
      <c r="G4894" s="219"/>
      <c r="H4894" s="7"/>
      <c r="I4894" s="7"/>
      <c r="J4894" s="9"/>
      <c r="K4894" s="843"/>
    </row>
    <row r="4895" spans="1:11" x14ac:dyDescent="0.2">
      <c r="A4895" s="163">
        <v>4880</v>
      </c>
      <c r="B4895" s="7"/>
      <c r="C4895" s="7"/>
      <c r="D4895" s="120"/>
      <c r="E4895" s="7"/>
      <c r="F4895" s="7"/>
      <c r="G4895" s="219"/>
      <c r="H4895" s="7"/>
      <c r="I4895" s="7"/>
      <c r="J4895" s="9"/>
      <c r="K4895" s="843"/>
    </row>
    <row r="4896" spans="1:11" x14ac:dyDescent="0.2">
      <c r="A4896" s="163">
        <v>4881</v>
      </c>
      <c r="B4896" s="7"/>
      <c r="C4896" s="7"/>
      <c r="D4896" s="120"/>
      <c r="E4896" s="7"/>
      <c r="F4896" s="7"/>
      <c r="G4896" s="219"/>
      <c r="H4896" s="7"/>
      <c r="I4896" s="7"/>
      <c r="J4896" s="9"/>
      <c r="K4896" s="843"/>
    </row>
    <row r="4897" spans="1:11" x14ac:dyDescent="0.2">
      <c r="A4897" s="163">
        <v>4882</v>
      </c>
      <c r="B4897" s="7"/>
      <c r="C4897" s="7"/>
      <c r="D4897" s="120"/>
      <c r="E4897" s="7"/>
      <c r="F4897" s="7"/>
      <c r="G4897" s="219"/>
      <c r="H4897" s="7"/>
      <c r="I4897" s="7"/>
      <c r="J4897" s="9"/>
      <c r="K4897" s="843"/>
    </row>
    <row r="4898" spans="1:11" x14ac:dyDescent="0.2">
      <c r="A4898" s="163">
        <v>4883</v>
      </c>
      <c r="B4898" s="7"/>
      <c r="C4898" s="7"/>
      <c r="D4898" s="120"/>
      <c r="E4898" s="7"/>
      <c r="F4898" s="7"/>
      <c r="G4898" s="219"/>
      <c r="H4898" s="7"/>
      <c r="I4898" s="7"/>
      <c r="J4898" s="9"/>
      <c r="K4898" s="843"/>
    </row>
    <row r="4899" spans="1:11" x14ac:dyDescent="0.2">
      <c r="A4899" s="163">
        <v>4884</v>
      </c>
      <c r="B4899" s="7"/>
      <c r="C4899" s="7"/>
      <c r="D4899" s="120"/>
      <c r="E4899" s="7"/>
      <c r="F4899" s="7"/>
      <c r="G4899" s="219"/>
      <c r="H4899" s="7"/>
      <c r="I4899" s="7"/>
      <c r="J4899" s="9"/>
      <c r="K4899" s="843"/>
    </row>
    <row r="4900" spans="1:11" x14ac:dyDescent="0.2">
      <c r="A4900" s="163">
        <v>4885</v>
      </c>
      <c r="B4900" s="7"/>
      <c r="C4900" s="7"/>
      <c r="D4900" s="120"/>
      <c r="E4900" s="7"/>
      <c r="F4900" s="7"/>
      <c r="G4900" s="219"/>
      <c r="H4900" s="7"/>
      <c r="I4900" s="7"/>
      <c r="J4900" s="9"/>
      <c r="K4900" s="843"/>
    </row>
    <row r="4901" spans="1:11" x14ac:dyDescent="0.2">
      <c r="A4901" s="163">
        <v>4886</v>
      </c>
      <c r="B4901" s="7"/>
      <c r="C4901" s="7"/>
      <c r="D4901" s="120"/>
      <c r="E4901" s="7"/>
      <c r="F4901" s="7"/>
      <c r="G4901" s="219"/>
      <c r="H4901" s="7"/>
      <c r="I4901" s="7"/>
      <c r="J4901" s="9"/>
      <c r="K4901" s="843"/>
    </row>
    <row r="4902" spans="1:11" x14ac:dyDescent="0.2">
      <c r="A4902" s="163">
        <v>4887</v>
      </c>
      <c r="B4902" s="7"/>
      <c r="C4902" s="7"/>
      <c r="D4902" s="120"/>
      <c r="E4902" s="7"/>
      <c r="F4902" s="7"/>
      <c r="G4902" s="219"/>
      <c r="H4902" s="7"/>
      <c r="I4902" s="7"/>
      <c r="J4902" s="9"/>
      <c r="K4902" s="843"/>
    </row>
    <row r="4903" spans="1:11" x14ac:dyDescent="0.2">
      <c r="A4903" s="163">
        <v>4888</v>
      </c>
      <c r="B4903" s="7"/>
      <c r="C4903" s="7"/>
      <c r="D4903" s="120"/>
      <c r="E4903" s="7"/>
      <c r="F4903" s="7"/>
      <c r="G4903" s="219"/>
      <c r="H4903" s="7"/>
      <c r="I4903" s="7"/>
      <c r="J4903" s="9"/>
      <c r="K4903" s="843"/>
    </row>
    <row r="4904" spans="1:11" x14ac:dyDescent="0.2">
      <c r="A4904" s="163">
        <v>4889</v>
      </c>
      <c r="B4904" s="7"/>
      <c r="C4904" s="7"/>
      <c r="D4904" s="120"/>
      <c r="E4904" s="7"/>
      <c r="F4904" s="7"/>
      <c r="G4904" s="219"/>
      <c r="H4904" s="7"/>
      <c r="I4904" s="7"/>
      <c r="J4904" s="9"/>
      <c r="K4904" s="843"/>
    </row>
    <row r="4905" spans="1:11" x14ac:dyDescent="0.2">
      <c r="A4905" s="163">
        <v>4890</v>
      </c>
      <c r="B4905" s="7"/>
      <c r="C4905" s="7"/>
      <c r="D4905" s="120"/>
      <c r="E4905" s="7"/>
      <c r="F4905" s="7"/>
      <c r="G4905" s="219"/>
      <c r="H4905" s="7"/>
      <c r="I4905" s="7"/>
      <c r="J4905" s="9"/>
      <c r="K4905" s="843"/>
    </row>
    <row r="4906" spans="1:11" x14ac:dyDescent="0.2">
      <c r="A4906" s="163">
        <v>4891</v>
      </c>
      <c r="B4906" s="7"/>
      <c r="C4906" s="7"/>
      <c r="D4906" s="120"/>
      <c r="E4906" s="7"/>
      <c r="F4906" s="7"/>
      <c r="G4906" s="219"/>
      <c r="H4906" s="7"/>
      <c r="I4906" s="7"/>
      <c r="J4906" s="9"/>
      <c r="K4906" s="843"/>
    </row>
    <row r="4907" spans="1:11" x14ac:dyDescent="0.2">
      <c r="A4907" s="163">
        <v>4892</v>
      </c>
      <c r="B4907" s="7"/>
      <c r="C4907" s="7"/>
      <c r="D4907" s="120"/>
      <c r="E4907" s="7"/>
      <c r="F4907" s="7"/>
      <c r="G4907" s="219"/>
      <c r="H4907" s="7"/>
      <c r="I4907" s="7"/>
      <c r="J4907" s="9"/>
      <c r="K4907" s="843"/>
    </row>
    <row r="4908" spans="1:11" x14ac:dyDescent="0.2">
      <c r="A4908" s="163">
        <v>4893</v>
      </c>
      <c r="B4908" s="7"/>
      <c r="C4908" s="7"/>
      <c r="D4908" s="120"/>
      <c r="E4908" s="7"/>
      <c r="F4908" s="7"/>
      <c r="G4908" s="219"/>
      <c r="H4908" s="7"/>
      <c r="I4908" s="7"/>
      <c r="J4908" s="9"/>
      <c r="K4908" s="843"/>
    </row>
    <row r="4909" spans="1:11" x14ac:dyDescent="0.2">
      <c r="A4909" s="163">
        <v>4894</v>
      </c>
      <c r="B4909" s="7"/>
      <c r="C4909" s="7"/>
      <c r="D4909" s="120"/>
      <c r="E4909" s="7"/>
      <c r="F4909" s="7"/>
      <c r="G4909" s="219"/>
      <c r="H4909" s="7"/>
      <c r="I4909" s="7"/>
      <c r="J4909" s="9"/>
      <c r="K4909" s="843"/>
    </row>
    <row r="4910" spans="1:11" x14ac:dyDescent="0.2">
      <c r="A4910" s="163">
        <v>4895</v>
      </c>
      <c r="B4910" s="7"/>
      <c r="C4910" s="7"/>
      <c r="D4910" s="120"/>
      <c r="E4910" s="7"/>
      <c r="F4910" s="7"/>
      <c r="G4910" s="219"/>
      <c r="H4910" s="7"/>
      <c r="I4910" s="7"/>
      <c r="J4910" s="9"/>
      <c r="K4910" s="843"/>
    </row>
    <row r="4911" spans="1:11" x14ac:dyDescent="0.2">
      <c r="A4911" s="163">
        <v>4896</v>
      </c>
      <c r="B4911" s="7"/>
      <c r="C4911" s="7"/>
      <c r="D4911" s="120"/>
      <c r="E4911" s="7"/>
      <c r="F4911" s="7"/>
      <c r="G4911" s="219"/>
      <c r="H4911" s="7"/>
      <c r="I4911" s="7"/>
      <c r="J4911" s="9"/>
      <c r="K4911" s="843"/>
    </row>
    <row r="4912" spans="1:11" x14ac:dyDescent="0.2">
      <c r="A4912" s="163">
        <v>4897</v>
      </c>
      <c r="B4912" s="7"/>
      <c r="C4912" s="7"/>
      <c r="D4912" s="120"/>
      <c r="E4912" s="7"/>
      <c r="F4912" s="7"/>
      <c r="G4912" s="219"/>
      <c r="H4912" s="7"/>
      <c r="I4912" s="7"/>
      <c r="J4912" s="9"/>
      <c r="K4912" s="843"/>
    </row>
    <row r="4913" spans="1:11" x14ac:dyDescent="0.2">
      <c r="A4913" s="163">
        <v>4898</v>
      </c>
      <c r="B4913" s="7"/>
      <c r="C4913" s="7"/>
      <c r="D4913" s="120"/>
      <c r="E4913" s="7"/>
      <c r="F4913" s="7"/>
      <c r="G4913" s="219"/>
      <c r="H4913" s="7"/>
      <c r="I4913" s="7"/>
      <c r="J4913" s="9"/>
      <c r="K4913" s="843"/>
    </row>
    <row r="4914" spans="1:11" x14ac:dyDescent="0.2">
      <c r="A4914" s="163">
        <v>4899</v>
      </c>
      <c r="B4914" s="7"/>
      <c r="C4914" s="7"/>
      <c r="D4914" s="120"/>
      <c r="E4914" s="7"/>
      <c r="F4914" s="7"/>
      <c r="G4914" s="219"/>
      <c r="H4914" s="7"/>
      <c r="I4914" s="7"/>
      <c r="J4914" s="9"/>
      <c r="K4914" s="843"/>
    </row>
    <row r="4915" spans="1:11" x14ac:dyDescent="0.2">
      <c r="A4915" s="163">
        <v>4900</v>
      </c>
      <c r="B4915" s="7"/>
      <c r="C4915" s="7"/>
      <c r="D4915" s="120"/>
      <c r="E4915" s="7"/>
      <c r="F4915" s="7"/>
      <c r="G4915" s="219"/>
      <c r="H4915" s="7"/>
      <c r="I4915" s="7"/>
      <c r="J4915" s="9"/>
      <c r="K4915" s="843"/>
    </row>
    <row r="4916" spans="1:11" x14ac:dyDescent="0.2">
      <c r="A4916" s="163">
        <v>4901</v>
      </c>
      <c r="B4916" s="7"/>
      <c r="C4916" s="7"/>
      <c r="D4916" s="120"/>
      <c r="E4916" s="7"/>
      <c r="F4916" s="7"/>
      <c r="G4916" s="219"/>
      <c r="H4916" s="7"/>
      <c r="I4916" s="7"/>
      <c r="J4916" s="9"/>
      <c r="K4916" s="843"/>
    </row>
    <row r="4917" spans="1:11" x14ac:dyDescent="0.2">
      <c r="A4917" s="163">
        <v>4902</v>
      </c>
      <c r="B4917" s="7"/>
      <c r="C4917" s="7"/>
      <c r="D4917" s="120"/>
      <c r="E4917" s="7"/>
      <c r="F4917" s="7"/>
      <c r="G4917" s="219"/>
      <c r="H4917" s="7"/>
      <c r="I4917" s="7"/>
      <c r="J4917" s="9"/>
      <c r="K4917" s="843"/>
    </row>
    <row r="4918" spans="1:11" x14ac:dyDescent="0.2">
      <c r="A4918" s="163">
        <v>4903</v>
      </c>
      <c r="B4918" s="7"/>
      <c r="C4918" s="7"/>
      <c r="D4918" s="120"/>
      <c r="E4918" s="7"/>
      <c r="F4918" s="7"/>
      <c r="G4918" s="219"/>
      <c r="H4918" s="7"/>
      <c r="I4918" s="7"/>
      <c r="J4918" s="9"/>
      <c r="K4918" s="843"/>
    </row>
    <row r="4919" spans="1:11" x14ac:dyDescent="0.2">
      <c r="A4919" s="163">
        <v>4904</v>
      </c>
      <c r="B4919" s="7"/>
      <c r="C4919" s="7"/>
      <c r="D4919" s="120"/>
      <c r="E4919" s="7"/>
      <c r="F4919" s="7"/>
      <c r="G4919" s="219"/>
      <c r="H4919" s="7"/>
      <c r="I4919" s="7"/>
      <c r="J4919" s="9"/>
      <c r="K4919" s="843"/>
    </row>
    <row r="4920" spans="1:11" x14ac:dyDescent="0.2">
      <c r="A4920" s="163">
        <v>4905</v>
      </c>
      <c r="B4920" s="7"/>
      <c r="C4920" s="7"/>
      <c r="D4920" s="120"/>
      <c r="E4920" s="7"/>
      <c r="F4920" s="7"/>
      <c r="G4920" s="219"/>
      <c r="H4920" s="7"/>
      <c r="I4920" s="7"/>
      <c r="J4920" s="9"/>
      <c r="K4920" s="843"/>
    </row>
    <row r="4921" spans="1:11" x14ac:dyDescent="0.2">
      <c r="A4921" s="163">
        <v>4906</v>
      </c>
      <c r="B4921" s="7"/>
      <c r="C4921" s="7"/>
      <c r="D4921" s="120"/>
      <c r="E4921" s="7"/>
      <c r="F4921" s="7"/>
      <c r="G4921" s="219"/>
      <c r="H4921" s="7"/>
      <c r="I4921" s="7"/>
      <c r="J4921" s="9"/>
      <c r="K4921" s="843"/>
    </row>
    <row r="4922" spans="1:11" x14ac:dyDescent="0.2">
      <c r="A4922" s="163">
        <v>4907</v>
      </c>
      <c r="B4922" s="7"/>
      <c r="C4922" s="7"/>
      <c r="D4922" s="120"/>
      <c r="E4922" s="7"/>
      <c r="F4922" s="7"/>
      <c r="G4922" s="219"/>
      <c r="H4922" s="7"/>
      <c r="I4922" s="7"/>
      <c r="J4922" s="9"/>
      <c r="K4922" s="843"/>
    </row>
    <row r="4923" spans="1:11" x14ac:dyDescent="0.2">
      <c r="A4923" s="163">
        <v>4908</v>
      </c>
      <c r="B4923" s="7"/>
      <c r="C4923" s="7"/>
      <c r="D4923" s="120"/>
      <c r="E4923" s="7"/>
      <c r="F4923" s="7"/>
      <c r="G4923" s="219"/>
      <c r="H4923" s="7"/>
      <c r="I4923" s="7"/>
      <c r="J4923" s="9"/>
      <c r="K4923" s="843"/>
    </row>
    <row r="4924" spans="1:11" x14ac:dyDescent="0.2">
      <c r="A4924" s="163">
        <v>4909</v>
      </c>
      <c r="B4924" s="7"/>
      <c r="C4924" s="7"/>
      <c r="D4924" s="120"/>
      <c r="E4924" s="7"/>
      <c r="F4924" s="7"/>
      <c r="G4924" s="219"/>
      <c r="H4924" s="7"/>
      <c r="I4924" s="7"/>
      <c r="J4924" s="9"/>
      <c r="K4924" s="843"/>
    </row>
    <row r="4925" spans="1:11" x14ac:dyDescent="0.2">
      <c r="A4925" s="163">
        <v>4910</v>
      </c>
      <c r="B4925" s="7"/>
      <c r="C4925" s="7"/>
      <c r="D4925" s="120"/>
      <c r="E4925" s="7"/>
      <c r="F4925" s="7"/>
      <c r="G4925" s="219"/>
      <c r="H4925" s="7"/>
      <c r="I4925" s="7"/>
      <c r="J4925" s="9"/>
      <c r="K4925" s="843"/>
    </row>
    <row r="4926" spans="1:11" x14ac:dyDescent="0.2">
      <c r="A4926" s="163">
        <v>4911</v>
      </c>
      <c r="B4926" s="7"/>
      <c r="C4926" s="7"/>
      <c r="D4926" s="120"/>
      <c r="E4926" s="7"/>
      <c r="F4926" s="7"/>
      <c r="G4926" s="219"/>
      <c r="H4926" s="7"/>
      <c r="I4926" s="7"/>
      <c r="J4926" s="9"/>
      <c r="K4926" s="843"/>
    </row>
    <row r="4927" spans="1:11" x14ac:dyDescent="0.2">
      <c r="A4927" s="163">
        <v>4912</v>
      </c>
      <c r="B4927" s="7"/>
      <c r="C4927" s="7"/>
      <c r="D4927" s="120"/>
      <c r="E4927" s="7"/>
      <c r="F4927" s="7"/>
      <c r="G4927" s="219"/>
      <c r="H4927" s="7"/>
      <c r="I4927" s="7"/>
      <c r="J4927" s="9"/>
      <c r="K4927" s="843"/>
    </row>
    <row r="4928" spans="1:11" x14ac:dyDescent="0.2">
      <c r="A4928" s="163">
        <v>4913</v>
      </c>
      <c r="B4928" s="7"/>
      <c r="C4928" s="7"/>
      <c r="D4928" s="120"/>
      <c r="E4928" s="7"/>
      <c r="F4928" s="7"/>
      <c r="G4928" s="219"/>
      <c r="H4928" s="7"/>
      <c r="I4928" s="7"/>
      <c r="J4928" s="9"/>
      <c r="K4928" s="843"/>
    </row>
    <row r="4929" spans="1:11" x14ac:dyDescent="0.2">
      <c r="A4929" s="163">
        <v>4914</v>
      </c>
      <c r="B4929" s="7"/>
      <c r="C4929" s="7"/>
      <c r="D4929" s="120"/>
      <c r="E4929" s="7"/>
      <c r="F4929" s="7"/>
      <c r="G4929" s="219"/>
      <c r="H4929" s="7"/>
      <c r="I4929" s="7"/>
      <c r="J4929" s="9"/>
      <c r="K4929" s="843"/>
    </row>
    <row r="4930" spans="1:11" x14ac:dyDescent="0.2">
      <c r="A4930" s="163">
        <v>4915</v>
      </c>
      <c r="B4930" s="7"/>
      <c r="C4930" s="7"/>
      <c r="D4930" s="120"/>
      <c r="E4930" s="7"/>
      <c r="F4930" s="7"/>
      <c r="G4930" s="219"/>
      <c r="H4930" s="7"/>
      <c r="I4930" s="7"/>
      <c r="J4930" s="9"/>
      <c r="K4930" s="843"/>
    </row>
    <row r="4931" spans="1:11" x14ac:dyDescent="0.2">
      <c r="A4931" s="163">
        <v>4916</v>
      </c>
      <c r="B4931" s="7"/>
      <c r="C4931" s="7"/>
      <c r="D4931" s="120"/>
      <c r="E4931" s="7"/>
      <c r="F4931" s="7"/>
      <c r="G4931" s="219"/>
      <c r="H4931" s="7"/>
      <c r="I4931" s="7"/>
      <c r="J4931" s="9"/>
      <c r="K4931" s="843"/>
    </row>
    <row r="4932" spans="1:11" x14ac:dyDescent="0.2">
      <c r="A4932" s="163">
        <v>4917</v>
      </c>
      <c r="B4932" s="7"/>
      <c r="C4932" s="7"/>
      <c r="D4932" s="120"/>
      <c r="E4932" s="7"/>
      <c r="F4932" s="7"/>
      <c r="G4932" s="219"/>
      <c r="H4932" s="7"/>
      <c r="I4932" s="7"/>
      <c r="J4932" s="9"/>
      <c r="K4932" s="843"/>
    </row>
    <row r="4933" spans="1:11" x14ac:dyDescent="0.2">
      <c r="A4933" s="163">
        <v>4918</v>
      </c>
      <c r="B4933" s="7"/>
      <c r="C4933" s="7"/>
      <c r="D4933" s="120"/>
      <c r="E4933" s="7"/>
      <c r="F4933" s="7"/>
      <c r="G4933" s="219"/>
      <c r="H4933" s="7"/>
      <c r="I4933" s="7"/>
      <c r="J4933" s="9"/>
      <c r="K4933" s="843"/>
    </row>
    <row r="4934" spans="1:11" x14ac:dyDescent="0.2">
      <c r="A4934" s="163">
        <v>4919</v>
      </c>
      <c r="B4934" s="7"/>
      <c r="C4934" s="7"/>
      <c r="D4934" s="120"/>
      <c r="E4934" s="7"/>
      <c r="F4934" s="7"/>
      <c r="G4934" s="219"/>
      <c r="H4934" s="7"/>
      <c r="I4934" s="7"/>
      <c r="J4934" s="9"/>
      <c r="K4934" s="843"/>
    </row>
    <row r="4935" spans="1:11" x14ac:dyDescent="0.2">
      <c r="A4935" s="163">
        <v>4920</v>
      </c>
      <c r="B4935" s="7"/>
      <c r="C4935" s="7"/>
      <c r="D4935" s="120"/>
      <c r="E4935" s="7"/>
      <c r="F4935" s="7"/>
      <c r="G4935" s="219"/>
      <c r="H4935" s="7"/>
      <c r="I4935" s="7"/>
      <c r="J4935" s="9"/>
      <c r="K4935" s="843"/>
    </row>
    <row r="4936" spans="1:11" x14ac:dyDescent="0.2">
      <c r="A4936" s="163">
        <v>4921</v>
      </c>
      <c r="B4936" s="7"/>
      <c r="C4936" s="7"/>
      <c r="D4936" s="120"/>
      <c r="E4936" s="7"/>
      <c r="F4936" s="7"/>
      <c r="G4936" s="219"/>
      <c r="H4936" s="7"/>
      <c r="I4936" s="7"/>
      <c r="J4936" s="9"/>
      <c r="K4936" s="843"/>
    </row>
    <row r="4937" spans="1:11" x14ac:dyDescent="0.2">
      <c r="A4937" s="163">
        <v>4922</v>
      </c>
      <c r="B4937" s="7"/>
      <c r="C4937" s="7"/>
      <c r="D4937" s="120"/>
      <c r="E4937" s="7"/>
      <c r="F4937" s="7"/>
      <c r="G4937" s="219"/>
      <c r="H4937" s="7"/>
      <c r="I4937" s="7"/>
      <c r="J4937" s="9"/>
      <c r="K4937" s="843"/>
    </row>
    <row r="4938" spans="1:11" x14ac:dyDescent="0.2">
      <c r="A4938" s="163">
        <v>4923</v>
      </c>
      <c r="B4938" s="7"/>
      <c r="C4938" s="7"/>
      <c r="D4938" s="120"/>
      <c r="E4938" s="7"/>
      <c r="F4938" s="7"/>
      <c r="G4938" s="219"/>
      <c r="H4938" s="7"/>
      <c r="I4938" s="7"/>
      <c r="J4938" s="9"/>
      <c r="K4938" s="843"/>
    </row>
    <row r="4939" spans="1:11" x14ac:dyDescent="0.2">
      <c r="A4939" s="163">
        <v>4924</v>
      </c>
      <c r="B4939" s="7"/>
      <c r="C4939" s="7"/>
      <c r="D4939" s="120"/>
      <c r="E4939" s="7"/>
      <c r="F4939" s="7"/>
      <c r="G4939" s="219"/>
      <c r="H4939" s="7"/>
      <c r="I4939" s="7"/>
      <c r="J4939" s="9"/>
      <c r="K4939" s="843"/>
    </row>
    <row r="4940" spans="1:11" x14ac:dyDescent="0.2">
      <c r="A4940" s="163">
        <v>4925</v>
      </c>
      <c r="B4940" s="7"/>
      <c r="C4940" s="7"/>
      <c r="D4940" s="120"/>
      <c r="E4940" s="7"/>
      <c r="F4940" s="7"/>
      <c r="G4940" s="219"/>
      <c r="H4940" s="7"/>
      <c r="I4940" s="7"/>
      <c r="J4940" s="9"/>
      <c r="K4940" s="843"/>
    </row>
    <row r="4941" spans="1:11" x14ac:dyDescent="0.2">
      <c r="A4941" s="163">
        <v>4926</v>
      </c>
      <c r="B4941" s="7"/>
      <c r="C4941" s="7"/>
      <c r="D4941" s="120"/>
      <c r="E4941" s="7"/>
      <c r="F4941" s="7"/>
      <c r="G4941" s="219"/>
      <c r="H4941" s="7"/>
      <c r="I4941" s="7"/>
      <c r="J4941" s="9"/>
      <c r="K4941" s="843"/>
    </row>
    <row r="4942" spans="1:11" x14ac:dyDescent="0.2">
      <c r="A4942" s="163">
        <v>4927</v>
      </c>
      <c r="B4942" s="7"/>
      <c r="C4942" s="7"/>
      <c r="D4942" s="120"/>
      <c r="E4942" s="7"/>
      <c r="F4942" s="7"/>
      <c r="G4942" s="219"/>
      <c r="H4942" s="7"/>
      <c r="I4942" s="7"/>
      <c r="J4942" s="9"/>
      <c r="K4942" s="843"/>
    </row>
    <row r="4943" spans="1:11" x14ac:dyDescent="0.2">
      <c r="A4943" s="163">
        <v>4928</v>
      </c>
      <c r="B4943" s="7"/>
      <c r="C4943" s="7"/>
      <c r="D4943" s="120"/>
      <c r="E4943" s="7"/>
      <c r="F4943" s="7"/>
      <c r="G4943" s="219"/>
      <c r="H4943" s="7"/>
      <c r="I4943" s="7"/>
      <c r="J4943" s="9"/>
      <c r="K4943" s="843"/>
    </row>
    <row r="4944" spans="1:11" x14ac:dyDescent="0.2">
      <c r="A4944" s="163">
        <v>4929</v>
      </c>
      <c r="B4944" s="7"/>
      <c r="C4944" s="7"/>
      <c r="D4944" s="120"/>
      <c r="E4944" s="7"/>
      <c r="F4944" s="7"/>
      <c r="G4944" s="219"/>
      <c r="H4944" s="7"/>
      <c r="I4944" s="7"/>
      <c r="J4944" s="9"/>
      <c r="K4944" s="843"/>
    </row>
    <row r="4945" spans="1:11" x14ac:dyDescent="0.2">
      <c r="A4945" s="163">
        <v>4930</v>
      </c>
      <c r="B4945" s="7"/>
      <c r="C4945" s="7"/>
      <c r="D4945" s="120"/>
      <c r="E4945" s="7"/>
      <c r="F4945" s="7"/>
      <c r="G4945" s="219"/>
      <c r="H4945" s="7"/>
      <c r="I4945" s="7"/>
      <c r="J4945" s="9"/>
      <c r="K4945" s="843"/>
    </row>
    <row r="4946" spans="1:11" x14ac:dyDescent="0.2">
      <c r="A4946" s="163">
        <v>4931</v>
      </c>
      <c r="B4946" s="7"/>
      <c r="C4946" s="7"/>
      <c r="D4946" s="120"/>
      <c r="E4946" s="7"/>
      <c r="F4946" s="7"/>
      <c r="G4946" s="219"/>
      <c r="H4946" s="7"/>
      <c r="I4946" s="7"/>
      <c r="J4946" s="9"/>
      <c r="K4946" s="843"/>
    </row>
    <row r="4947" spans="1:11" x14ac:dyDescent="0.2">
      <c r="A4947" s="163">
        <v>4932</v>
      </c>
      <c r="B4947" s="7"/>
      <c r="C4947" s="7"/>
      <c r="D4947" s="120"/>
      <c r="E4947" s="7"/>
      <c r="F4947" s="7"/>
      <c r="G4947" s="219"/>
      <c r="H4947" s="7"/>
      <c r="I4947" s="7"/>
      <c r="J4947" s="9"/>
      <c r="K4947" s="843"/>
    </row>
    <row r="4948" spans="1:11" x14ac:dyDescent="0.2">
      <c r="A4948" s="163">
        <v>4933</v>
      </c>
      <c r="B4948" s="7"/>
      <c r="C4948" s="7"/>
      <c r="D4948" s="120"/>
      <c r="E4948" s="7"/>
      <c r="F4948" s="7"/>
      <c r="G4948" s="219"/>
      <c r="H4948" s="7"/>
      <c r="I4948" s="7"/>
      <c r="J4948" s="9"/>
      <c r="K4948" s="843"/>
    </row>
    <row r="4949" spans="1:11" x14ac:dyDescent="0.2">
      <c r="A4949" s="163">
        <v>4934</v>
      </c>
      <c r="B4949" s="7"/>
      <c r="C4949" s="7"/>
      <c r="D4949" s="120"/>
      <c r="E4949" s="7"/>
      <c r="F4949" s="7"/>
      <c r="G4949" s="219"/>
      <c r="H4949" s="7"/>
      <c r="I4949" s="7"/>
      <c r="J4949" s="9"/>
      <c r="K4949" s="843"/>
    </row>
    <row r="4950" spans="1:11" x14ac:dyDescent="0.2">
      <c r="A4950" s="163">
        <v>4935</v>
      </c>
      <c r="B4950" s="7"/>
      <c r="C4950" s="7"/>
      <c r="D4950" s="120"/>
      <c r="E4950" s="7"/>
      <c r="F4950" s="7"/>
      <c r="G4950" s="219"/>
      <c r="H4950" s="7"/>
      <c r="I4950" s="7"/>
      <c r="J4950" s="9"/>
      <c r="K4950" s="843"/>
    </row>
    <row r="4951" spans="1:11" x14ac:dyDescent="0.2">
      <c r="A4951" s="163">
        <v>4936</v>
      </c>
      <c r="B4951" s="7"/>
      <c r="C4951" s="7"/>
      <c r="D4951" s="120"/>
      <c r="E4951" s="7"/>
      <c r="F4951" s="7"/>
      <c r="G4951" s="219"/>
      <c r="H4951" s="7"/>
      <c r="I4951" s="7"/>
      <c r="J4951" s="9"/>
      <c r="K4951" s="843"/>
    </row>
    <row r="4952" spans="1:11" x14ac:dyDescent="0.2">
      <c r="A4952" s="163">
        <v>4937</v>
      </c>
      <c r="B4952" s="7"/>
      <c r="C4952" s="7"/>
      <c r="D4952" s="120"/>
      <c r="E4952" s="7"/>
      <c r="F4952" s="7"/>
      <c r="G4952" s="219"/>
      <c r="H4952" s="7"/>
      <c r="I4952" s="7"/>
      <c r="J4952" s="9"/>
      <c r="K4952" s="843"/>
    </row>
    <row r="4953" spans="1:11" x14ac:dyDescent="0.2">
      <c r="A4953" s="163">
        <v>4938</v>
      </c>
      <c r="B4953" s="7"/>
      <c r="C4953" s="7"/>
      <c r="D4953" s="120"/>
      <c r="E4953" s="7"/>
      <c r="F4953" s="7"/>
      <c r="G4953" s="219"/>
      <c r="H4953" s="7"/>
      <c r="I4953" s="7"/>
      <c r="J4953" s="9"/>
      <c r="K4953" s="843"/>
    </row>
    <row r="4954" spans="1:11" x14ac:dyDescent="0.2">
      <c r="A4954" s="163">
        <v>4939</v>
      </c>
      <c r="B4954" s="7"/>
      <c r="C4954" s="7"/>
      <c r="D4954" s="120"/>
      <c r="E4954" s="7"/>
      <c r="F4954" s="7"/>
      <c r="G4954" s="219"/>
      <c r="H4954" s="7"/>
      <c r="I4954" s="7"/>
      <c r="J4954" s="9"/>
      <c r="K4954" s="843"/>
    </row>
    <row r="4955" spans="1:11" x14ac:dyDescent="0.2">
      <c r="A4955" s="163">
        <v>4940</v>
      </c>
      <c r="B4955" s="7"/>
      <c r="C4955" s="7"/>
      <c r="D4955" s="120"/>
      <c r="E4955" s="7"/>
      <c r="F4955" s="7"/>
      <c r="G4955" s="219"/>
      <c r="H4955" s="7"/>
      <c r="I4955" s="7"/>
      <c r="J4955" s="9"/>
      <c r="K4955" s="843"/>
    </row>
    <row r="4956" spans="1:11" x14ac:dyDescent="0.2">
      <c r="A4956" s="163">
        <v>4941</v>
      </c>
      <c r="B4956" s="7"/>
      <c r="C4956" s="7"/>
      <c r="D4956" s="120"/>
      <c r="E4956" s="7"/>
      <c r="F4956" s="7"/>
      <c r="G4956" s="219"/>
      <c r="H4956" s="7"/>
      <c r="I4956" s="7"/>
      <c r="J4956" s="9"/>
      <c r="K4956" s="843"/>
    </row>
    <row r="4957" spans="1:11" x14ac:dyDescent="0.2">
      <c r="A4957" s="163">
        <v>4942</v>
      </c>
      <c r="B4957" s="7"/>
      <c r="C4957" s="7"/>
      <c r="D4957" s="120"/>
      <c r="E4957" s="7"/>
      <c r="F4957" s="7"/>
      <c r="G4957" s="219"/>
      <c r="H4957" s="7"/>
      <c r="I4957" s="7"/>
      <c r="J4957" s="9"/>
      <c r="K4957" s="843"/>
    </row>
    <row r="4958" spans="1:11" x14ac:dyDescent="0.2">
      <c r="A4958" s="163">
        <v>4943</v>
      </c>
      <c r="B4958" s="7"/>
      <c r="C4958" s="7"/>
      <c r="D4958" s="120"/>
      <c r="E4958" s="7"/>
      <c r="F4958" s="7"/>
      <c r="G4958" s="219"/>
      <c r="H4958" s="7"/>
      <c r="I4958" s="7"/>
      <c r="J4958" s="9"/>
      <c r="K4958" s="843"/>
    </row>
    <row r="4959" spans="1:11" x14ac:dyDescent="0.2">
      <c r="A4959" s="163">
        <v>4944</v>
      </c>
      <c r="B4959" s="7"/>
      <c r="C4959" s="7"/>
      <c r="D4959" s="120"/>
      <c r="E4959" s="7"/>
      <c r="F4959" s="7"/>
      <c r="G4959" s="219"/>
      <c r="H4959" s="7"/>
      <c r="I4959" s="7"/>
      <c r="J4959" s="9"/>
      <c r="K4959" s="843"/>
    </row>
    <row r="4960" spans="1:11" x14ac:dyDescent="0.2">
      <c r="A4960" s="163">
        <v>4945</v>
      </c>
      <c r="B4960" s="7"/>
      <c r="C4960" s="7"/>
      <c r="D4960" s="120"/>
      <c r="E4960" s="7"/>
      <c r="F4960" s="7"/>
      <c r="G4960" s="219"/>
      <c r="H4960" s="7"/>
      <c r="I4960" s="7"/>
      <c r="J4960" s="9"/>
      <c r="K4960" s="843"/>
    </row>
    <row r="4961" spans="1:11" x14ac:dyDescent="0.2">
      <c r="A4961" s="163">
        <v>4946</v>
      </c>
      <c r="B4961" s="7"/>
      <c r="C4961" s="7"/>
      <c r="D4961" s="120"/>
      <c r="E4961" s="7"/>
      <c r="F4961" s="7"/>
      <c r="G4961" s="219"/>
      <c r="H4961" s="7"/>
      <c r="I4961" s="7"/>
      <c r="J4961" s="9"/>
      <c r="K4961" s="843"/>
    </row>
    <row r="4962" spans="1:11" x14ac:dyDescent="0.2">
      <c r="A4962" s="163">
        <v>4947</v>
      </c>
      <c r="B4962" s="7"/>
      <c r="C4962" s="7"/>
      <c r="D4962" s="120"/>
      <c r="E4962" s="7"/>
      <c r="F4962" s="7"/>
      <c r="G4962" s="219"/>
      <c r="H4962" s="7"/>
      <c r="I4962" s="7"/>
      <c r="J4962" s="9"/>
      <c r="K4962" s="843"/>
    </row>
    <row r="4963" spans="1:11" x14ac:dyDescent="0.2">
      <c r="A4963" s="163">
        <v>4948</v>
      </c>
      <c r="B4963" s="7"/>
      <c r="C4963" s="7"/>
      <c r="D4963" s="120"/>
      <c r="E4963" s="7"/>
      <c r="F4963" s="7"/>
      <c r="G4963" s="219"/>
      <c r="H4963" s="7"/>
      <c r="I4963" s="7"/>
      <c r="J4963" s="9"/>
      <c r="K4963" s="843"/>
    </row>
    <row r="4964" spans="1:11" x14ac:dyDescent="0.2">
      <c r="A4964" s="163">
        <v>4949</v>
      </c>
      <c r="B4964" s="7"/>
      <c r="C4964" s="7"/>
      <c r="D4964" s="120"/>
      <c r="E4964" s="7"/>
      <c r="F4964" s="7"/>
      <c r="G4964" s="219"/>
      <c r="H4964" s="7"/>
      <c r="I4964" s="7"/>
      <c r="J4964" s="9"/>
      <c r="K4964" s="843"/>
    </row>
    <row r="4965" spans="1:11" x14ac:dyDescent="0.2">
      <c r="A4965" s="163">
        <v>4950</v>
      </c>
      <c r="B4965" s="7"/>
      <c r="C4965" s="7"/>
      <c r="D4965" s="120"/>
      <c r="E4965" s="7"/>
      <c r="F4965" s="7"/>
      <c r="G4965" s="219"/>
      <c r="H4965" s="7"/>
      <c r="I4965" s="7"/>
      <c r="J4965" s="9"/>
      <c r="K4965" s="843"/>
    </row>
    <row r="4966" spans="1:11" x14ac:dyDescent="0.2">
      <c r="A4966" s="163">
        <v>4951</v>
      </c>
      <c r="B4966" s="7"/>
      <c r="C4966" s="7"/>
      <c r="D4966" s="120"/>
      <c r="E4966" s="7"/>
      <c r="F4966" s="7"/>
      <c r="G4966" s="219"/>
      <c r="H4966" s="7"/>
      <c r="I4966" s="7"/>
      <c r="J4966" s="9"/>
      <c r="K4966" s="843"/>
    </row>
    <row r="4967" spans="1:11" x14ac:dyDescent="0.2">
      <c r="A4967" s="163">
        <v>4952</v>
      </c>
      <c r="B4967" s="7"/>
      <c r="C4967" s="7"/>
      <c r="D4967" s="120"/>
      <c r="E4967" s="7"/>
      <c r="F4967" s="7"/>
      <c r="G4967" s="219"/>
      <c r="H4967" s="7"/>
      <c r="I4967" s="7"/>
      <c r="J4967" s="9"/>
      <c r="K4967" s="843"/>
    </row>
    <row r="4968" spans="1:11" x14ac:dyDescent="0.2">
      <c r="A4968" s="163">
        <v>4953</v>
      </c>
      <c r="B4968" s="7"/>
      <c r="C4968" s="7"/>
      <c r="D4968" s="120"/>
      <c r="E4968" s="7"/>
      <c r="F4968" s="7"/>
      <c r="G4968" s="219"/>
      <c r="H4968" s="7"/>
      <c r="I4968" s="7"/>
      <c r="J4968" s="9"/>
      <c r="K4968" s="843"/>
    </row>
    <row r="4969" spans="1:11" x14ac:dyDescent="0.2">
      <c r="A4969" s="163">
        <v>4954</v>
      </c>
      <c r="B4969" s="7"/>
      <c r="C4969" s="7"/>
      <c r="D4969" s="120"/>
      <c r="E4969" s="7"/>
      <c r="F4969" s="7"/>
      <c r="G4969" s="219"/>
      <c r="H4969" s="7"/>
      <c r="I4969" s="7"/>
      <c r="J4969" s="9"/>
      <c r="K4969" s="843"/>
    </row>
    <row r="4970" spans="1:11" x14ac:dyDescent="0.2">
      <c r="A4970" s="163">
        <v>4955</v>
      </c>
      <c r="B4970" s="7"/>
      <c r="C4970" s="7"/>
      <c r="D4970" s="120"/>
      <c r="E4970" s="7"/>
      <c r="F4970" s="7"/>
      <c r="G4970" s="219"/>
      <c r="H4970" s="7"/>
      <c r="I4970" s="7"/>
      <c r="J4970" s="9"/>
      <c r="K4970" s="843"/>
    </row>
    <row r="4971" spans="1:11" x14ac:dyDescent="0.2">
      <c r="A4971" s="163">
        <v>4956</v>
      </c>
      <c r="B4971" s="7"/>
      <c r="C4971" s="7"/>
      <c r="D4971" s="120"/>
      <c r="E4971" s="7"/>
      <c r="F4971" s="7"/>
      <c r="G4971" s="219"/>
      <c r="H4971" s="7"/>
      <c r="I4971" s="7"/>
      <c r="J4971" s="9"/>
      <c r="K4971" s="843"/>
    </row>
    <row r="4972" spans="1:11" x14ac:dyDescent="0.2">
      <c r="A4972" s="163">
        <v>4957</v>
      </c>
      <c r="B4972" s="7"/>
      <c r="C4972" s="7"/>
      <c r="D4972" s="120"/>
      <c r="E4972" s="7"/>
      <c r="F4972" s="7"/>
      <c r="G4972" s="219"/>
      <c r="H4972" s="7"/>
      <c r="I4972" s="7"/>
      <c r="J4972" s="9"/>
      <c r="K4972" s="843"/>
    </row>
    <row r="4973" spans="1:11" x14ac:dyDescent="0.2">
      <c r="A4973" s="163">
        <v>4958</v>
      </c>
      <c r="B4973" s="7"/>
      <c r="C4973" s="7"/>
      <c r="D4973" s="120"/>
      <c r="E4973" s="7"/>
      <c r="F4973" s="7"/>
      <c r="G4973" s="219"/>
      <c r="H4973" s="7"/>
      <c r="I4973" s="7"/>
      <c r="J4973" s="9"/>
      <c r="K4973" s="843"/>
    </row>
    <row r="4974" spans="1:11" x14ac:dyDescent="0.2">
      <c r="A4974" s="163">
        <v>4959</v>
      </c>
      <c r="B4974" s="7"/>
      <c r="C4974" s="7"/>
      <c r="D4974" s="120"/>
      <c r="E4974" s="7"/>
      <c r="F4974" s="7"/>
      <c r="G4974" s="219"/>
      <c r="H4974" s="7"/>
      <c r="I4974" s="7"/>
      <c r="J4974" s="9"/>
      <c r="K4974" s="843"/>
    </row>
    <row r="4975" spans="1:11" x14ac:dyDescent="0.2">
      <c r="A4975" s="163">
        <v>4960</v>
      </c>
      <c r="B4975" s="7"/>
      <c r="C4975" s="7"/>
      <c r="D4975" s="120"/>
      <c r="E4975" s="7"/>
      <c r="F4975" s="7"/>
      <c r="G4975" s="219"/>
      <c r="H4975" s="7"/>
      <c r="I4975" s="7"/>
      <c r="J4975" s="9"/>
      <c r="K4975" s="843"/>
    </row>
    <row r="4976" spans="1:11" x14ac:dyDescent="0.2">
      <c r="A4976" s="163">
        <v>4961</v>
      </c>
      <c r="B4976" s="7"/>
      <c r="C4976" s="7"/>
      <c r="D4976" s="120"/>
      <c r="E4976" s="7"/>
      <c r="F4976" s="7"/>
      <c r="G4976" s="219"/>
      <c r="H4976" s="7"/>
      <c r="I4976" s="7"/>
      <c r="J4976" s="9"/>
      <c r="K4976" s="843"/>
    </row>
    <row r="4977" spans="1:11" x14ac:dyDescent="0.2">
      <c r="A4977" s="163">
        <v>4962</v>
      </c>
      <c r="B4977" s="7"/>
      <c r="C4977" s="7"/>
      <c r="D4977" s="120"/>
      <c r="E4977" s="7"/>
      <c r="F4977" s="7"/>
      <c r="G4977" s="219"/>
      <c r="H4977" s="7"/>
      <c r="I4977" s="7"/>
      <c r="J4977" s="9"/>
      <c r="K4977" s="843"/>
    </row>
    <row r="4978" spans="1:11" x14ac:dyDescent="0.2">
      <c r="A4978" s="163">
        <v>4963</v>
      </c>
      <c r="B4978" s="7"/>
      <c r="C4978" s="7"/>
      <c r="D4978" s="120"/>
      <c r="E4978" s="7"/>
      <c r="F4978" s="7"/>
      <c r="G4978" s="219"/>
      <c r="H4978" s="7"/>
      <c r="I4978" s="7"/>
      <c r="J4978" s="9"/>
      <c r="K4978" s="843"/>
    </row>
    <row r="4979" spans="1:11" x14ac:dyDescent="0.2">
      <c r="A4979" s="163">
        <v>4964</v>
      </c>
      <c r="B4979" s="7"/>
      <c r="C4979" s="7"/>
      <c r="D4979" s="120"/>
      <c r="E4979" s="7"/>
      <c r="F4979" s="7"/>
      <c r="G4979" s="219"/>
      <c r="H4979" s="7"/>
      <c r="I4979" s="7"/>
      <c r="J4979" s="9"/>
      <c r="K4979" s="843"/>
    </row>
    <row r="4980" spans="1:11" x14ac:dyDescent="0.2">
      <c r="A4980" s="163">
        <v>4965</v>
      </c>
      <c r="B4980" s="7"/>
      <c r="C4980" s="7"/>
      <c r="D4980" s="120"/>
      <c r="E4980" s="7"/>
      <c r="F4980" s="7"/>
      <c r="G4980" s="219"/>
      <c r="H4980" s="7"/>
      <c r="I4980" s="7"/>
      <c r="J4980" s="9"/>
      <c r="K4980" s="843"/>
    </row>
    <row r="4981" spans="1:11" x14ac:dyDescent="0.2">
      <c r="A4981" s="163">
        <v>4966</v>
      </c>
      <c r="B4981" s="7"/>
      <c r="C4981" s="7"/>
      <c r="D4981" s="120"/>
      <c r="E4981" s="7"/>
      <c r="F4981" s="7"/>
      <c r="G4981" s="219"/>
      <c r="H4981" s="7"/>
      <c r="I4981" s="7"/>
      <c r="J4981" s="9"/>
      <c r="K4981" s="843"/>
    </row>
    <row r="4982" spans="1:11" x14ac:dyDescent="0.2">
      <c r="A4982" s="163">
        <v>4967</v>
      </c>
      <c r="B4982" s="7"/>
      <c r="C4982" s="7"/>
      <c r="D4982" s="120"/>
      <c r="E4982" s="7"/>
      <c r="F4982" s="7"/>
      <c r="G4982" s="219"/>
      <c r="H4982" s="7"/>
      <c r="I4982" s="7"/>
      <c r="J4982" s="9"/>
      <c r="K4982" s="843"/>
    </row>
    <row r="4983" spans="1:11" x14ac:dyDescent="0.2">
      <c r="A4983" s="163">
        <v>4968</v>
      </c>
      <c r="B4983" s="7"/>
      <c r="C4983" s="7"/>
      <c r="D4983" s="120"/>
      <c r="E4983" s="7"/>
      <c r="F4983" s="7"/>
      <c r="G4983" s="219"/>
      <c r="H4983" s="7"/>
      <c r="I4983" s="7"/>
      <c r="J4983" s="9"/>
      <c r="K4983" s="843"/>
    </row>
    <row r="4984" spans="1:11" x14ac:dyDescent="0.2">
      <c r="A4984" s="163">
        <v>4969</v>
      </c>
      <c r="B4984" s="7"/>
      <c r="C4984" s="7"/>
      <c r="D4984" s="120"/>
      <c r="E4984" s="7"/>
      <c r="F4984" s="7"/>
      <c r="G4984" s="219"/>
      <c r="H4984" s="7"/>
      <c r="I4984" s="7"/>
      <c r="J4984" s="9"/>
      <c r="K4984" s="843"/>
    </row>
    <row r="4985" spans="1:11" x14ac:dyDescent="0.2">
      <c r="A4985" s="163">
        <v>4970</v>
      </c>
      <c r="B4985" s="7"/>
      <c r="C4985" s="7"/>
      <c r="D4985" s="120"/>
      <c r="E4985" s="7"/>
      <c r="F4985" s="7"/>
      <c r="G4985" s="219"/>
      <c r="H4985" s="7"/>
      <c r="I4985" s="7"/>
      <c r="J4985" s="9"/>
      <c r="K4985" s="843"/>
    </row>
    <row r="4986" spans="1:11" x14ac:dyDescent="0.2">
      <c r="A4986" s="163">
        <v>4971</v>
      </c>
      <c r="B4986" s="7"/>
      <c r="C4986" s="7"/>
      <c r="D4986" s="120"/>
      <c r="E4986" s="7"/>
      <c r="F4986" s="7"/>
      <c r="G4986" s="219"/>
      <c r="H4986" s="7"/>
      <c r="I4986" s="7"/>
      <c r="J4986" s="9"/>
      <c r="K4986" s="843"/>
    </row>
    <row r="4987" spans="1:11" x14ac:dyDescent="0.2">
      <c r="A4987" s="163">
        <v>4972</v>
      </c>
      <c r="B4987" s="7"/>
      <c r="C4987" s="7"/>
      <c r="D4987" s="120"/>
      <c r="E4987" s="7"/>
      <c r="F4987" s="7"/>
      <c r="G4987" s="219"/>
      <c r="H4987" s="7"/>
      <c r="I4987" s="7"/>
      <c r="J4987" s="9"/>
      <c r="K4987" s="843"/>
    </row>
    <row r="4988" spans="1:11" x14ac:dyDescent="0.2">
      <c r="A4988" s="163">
        <v>4973</v>
      </c>
      <c r="B4988" s="7"/>
      <c r="C4988" s="7"/>
      <c r="D4988" s="120"/>
      <c r="E4988" s="7"/>
      <c r="F4988" s="7"/>
      <c r="G4988" s="219"/>
      <c r="H4988" s="7"/>
      <c r="I4988" s="7"/>
      <c r="J4988" s="9"/>
      <c r="K4988" s="843"/>
    </row>
    <row r="4989" spans="1:11" x14ac:dyDescent="0.2">
      <c r="A4989" s="163">
        <v>4974</v>
      </c>
      <c r="B4989" s="7"/>
      <c r="C4989" s="7"/>
      <c r="D4989" s="120"/>
      <c r="E4989" s="7"/>
      <c r="F4989" s="7"/>
      <c r="G4989" s="219"/>
      <c r="H4989" s="7"/>
      <c r="I4989" s="7"/>
      <c r="J4989" s="9"/>
      <c r="K4989" s="843"/>
    </row>
    <row r="4990" spans="1:11" x14ac:dyDescent="0.2">
      <c r="A4990" s="163">
        <v>4975</v>
      </c>
      <c r="B4990" s="7"/>
      <c r="C4990" s="7"/>
      <c r="D4990" s="120"/>
      <c r="E4990" s="7"/>
      <c r="F4990" s="7"/>
      <c r="G4990" s="219"/>
      <c r="H4990" s="7"/>
      <c r="I4990" s="7"/>
      <c r="J4990" s="9"/>
      <c r="K4990" s="843"/>
    </row>
    <row r="4991" spans="1:11" x14ac:dyDescent="0.2">
      <c r="A4991" s="163">
        <v>4976</v>
      </c>
      <c r="B4991" s="7"/>
      <c r="C4991" s="7"/>
      <c r="D4991" s="120"/>
      <c r="E4991" s="7"/>
      <c r="F4991" s="7"/>
      <c r="G4991" s="219"/>
      <c r="H4991" s="7"/>
      <c r="I4991" s="7"/>
      <c r="J4991" s="9"/>
      <c r="K4991" s="843"/>
    </row>
    <row r="4992" spans="1:11" x14ac:dyDescent="0.2">
      <c r="A4992" s="163">
        <v>4977</v>
      </c>
      <c r="B4992" s="7"/>
      <c r="C4992" s="7"/>
      <c r="D4992" s="120"/>
      <c r="E4992" s="7"/>
      <c r="F4992" s="7"/>
      <c r="G4992" s="219"/>
      <c r="H4992" s="7"/>
      <c r="I4992" s="7"/>
      <c r="J4992" s="9"/>
      <c r="K4992" s="843"/>
    </row>
    <row r="4993" spans="1:11" x14ac:dyDescent="0.2">
      <c r="A4993" s="163">
        <v>4978</v>
      </c>
      <c r="B4993" s="7"/>
      <c r="C4993" s="7"/>
      <c r="D4993" s="120"/>
      <c r="E4993" s="7"/>
      <c r="F4993" s="7"/>
      <c r="G4993" s="219"/>
      <c r="H4993" s="7"/>
      <c r="I4993" s="7"/>
      <c r="J4993" s="9"/>
      <c r="K4993" s="843"/>
    </row>
    <row r="4994" spans="1:11" x14ac:dyDescent="0.2">
      <c r="A4994" s="163">
        <v>4979</v>
      </c>
      <c r="B4994" s="7"/>
      <c r="C4994" s="7"/>
      <c r="D4994" s="120"/>
      <c r="E4994" s="7"/>
      <c r="F4994" s="7"/>
      <c r="G4994" s="219"/>
      <c r="H4994" s="7"/>
      <c r="I4994" s="7"/>
      <c r="J4994" s="9"/>
      <c r="K4994" s="843"/>
    </row>
    <row r="4995" spans="1:11" x14ac:dyDescent="0.2">
      <c r="A4995" s="163">
        <v>4980</v>
      </c>
      <c r="B4995" s="7"/>
      <c r="C4995" s="7"/>
      <c r="D4995" s="120"/>
      <c r="E4995" s="7"/>
      <c r="F4995" s="7"/>
      <c r="G4995" s="219"/>
      <c r="H4995" s="7"/>
      <c r="I4995" s="7"/>
      <c r="J4995" s="9"/>
      <c r="K4995" s="843"/>
    </row>
    <row r="4996" spans="1:11" x14ac:dyDescent="0.2">
      <c r="A4996" s="163">
        <v>4981</v>
      </c>
      <c r="B4996" s="7"/>
      <c r="C4996" s="7"/>
      <c r="D4996" s="120"/>
      <c r="E4996" s="7"/>
      <c r="F4996" s="7"/>
      <c r="G4996" s="219"/>
      <c r="H4996" s="7"/>
      <c r="I4996" s="7"/>
      <c r="J4996" s="9"/>
      <c r="K4996" s="843"/>
    </row>
    <row r="4997" spans="1:11" x14ac:dyDescent="0.2">
      <c r="A4997" s="163">
        <v>4982</v>
      </c>
      <c r="B4997" s="7"/>
      <c r="C4997" s="7"/>
      <c r="D4997" s="120"/>
      <c r="E4997" s="7"/>
      <c r="F4997" s="7"/>
      <c r="G4997" s="219"/>
      <c r="H4997" s="7"/>
      <c r="I4997" s="7"/>
      <c r="J4997" s="9"/>
      <c r="K4997" s="843"/>
    </row>
    <row r="4998" spans="1:11" x14ac:dyDescent="0.2">
      <c r="A4998" s="163">
        <v>4983</v>
      </c>
      <c r="B4998" s="7"/>
      <c r="C4998" s="7"/>
      <c r="D4998" s="120"/>
      <c r="E4998" s="7"/>
      <c r="F4998" s="7"/>
      <c r="G4998" s="219"/>
      <c r="H4998" s="7"/>
      <c r="I4998" s="7"/>
      <c r="J4998" s="9"/>
      <c r="K4998" s="843"/>
    </row>
    <row r="4999" spans="1:11" x14ac:dyDescent="0.2">
      <c r="A4999" s="163">
        <v>4984</v>
      </c>
      <c r="B4999" s="7"/>
      <c r="C4999" s="7"/>
      <c r="D4999" s="120"/>
      <c r="E4999" s="7"/>
      <c r="F4999" s="7"/>
      <c r="G4999" s="219"/>
      <c r="H4999" s="7"/>
      <c r="I4999" s="7"/>
      <c r="J4999" s="9"/>
      <c r="K4999" s="843"/>
    </row>
    <row r="5000" spans="1:11" x14ac:dyDescent="0.2">
      <c r="A5000" s="163">
        <v>4985</v>
      </c>
      <c r="B5000" s="7"/>
      <c r="C5000" s="7"/>
      <c r="D5000" s="120"/>
      <c r="E5000" s="7"/>
      <c r="F5000" s="7"/>
      <c r="G5000" s="219"/>
      <c r="H5000" s="7"/>
      <c r="I5000" s="7"/>
      <c r="J5000" s="9"/>
      <c r="K5000" s="843"/>
    </row>
    <row r="5001" spans="1:11" x14ac:dyDescent="0.2">
      <c r="A5001" s="163">
        <v>4986</v>
      </c>
      <c r="B5001" s="7"/>
      <c r="C5001" s="7"/>
      <c r="D5001" s="120"/>
      <c r="E5001" s="7"/>
      <c r="F5001" s="7"/>
      <c r="G5001" s="219"/>
      <c r="H5001" s="7"/>
      <c r="I5001" s="7"/>
      <c r="J5001" s="9"/>
      <c r="K5001" s="843"/>
    </row>
    <row r="5002" spans="1:11" x14ac:dyDescent="0.2">
      <c r="A5002" s="163">
        <v>4987</v>
      </c>
      <c r="B5002" s="7"/>
      <c r="C5002" s="7"/>
      <c r="D5002" s="120"/>
      <c r="E5002" s="7"/>
      <c r="F5002" s="7"/>
      <c r="G5002" s="219"/>
      <c r="H5002" s="7"/>
      <c r="I5002" s="7"/>
      <c r="J5002" s="9"/>
      <c r="K5002" s="843"/>
    </row>
    <row r="5003" spans="1:11" x14ac:dyDescent="0.2">
      <c r="A5003" s="163">
        <v>4988</v>
      </c>
      <c r="B5003" s="7"/>
      <c r="C5003" s="7"/>
      <c r="D5003" s="120"/>
      <c r="E5003" s="7"/>
      <c r="F5003" s="7"/>
      <c r="G5003" s="219"/>
      <c r="H5003" s="7"/>
      <c r="I5003" s="7"/>
      <c r="J5003" s="9"/>
      <c r="K5003" s="843"/>
    </row>
    <row r="5004" spans="1:11" x14ac:dyDescent="0.2">
      <c r="A5004" s="163">
        <v>4989</v>
      </c>
      <c r="B5004" s="7"/>
      <c r="C5004" s="7"/>
      <c r="D5004" s="120"/>
      <c r="E5004" s="7"/>
      <c r="F5004" s="7"/>
      <c r="G5004" s="219"/>
      <c r="H5004" s="7"/>
      <c r="I5004" s="7"/>
      <c r="J5004" s="9"/>
      <c r="K5004" s="843"/>
    </row>
    <row r="5005" spans="1:11" x14ac:dyDescent="0.2">
      <c r="A5005" s="163">
        <v>4990</v>
      </c>
      <c r="B5005" s="7"/>
      <c r="C5005" s="7"/>
      <c r="D5005" s="120"/>
      <c r="E5005" s="7"/>
      <c r="F5005" s="7"/>
      <c r="G5005" s="219"/>
      <c r="H5005" s="7"/>
      <c r="I5005" s="7"/>
      <c r="J5005" s="9"/>
      <c r="K5005" s="843"/>
    </row>
    <row r="5006" spans="1:11" x14ac:dyDescent="0.2">
      <c r="A5006" s="163">
        <v>4991</v>
      </c>
      <c r="B5006" s="7"/>
      <c r="C5006" s="7"/>
      <c r="D5006" s="120"/>
      <c r="E5006" s="7"/>
      <c r="F5006" s="7"/>
      <c r="G5006" s="219"/>
      <c r="H5006" s="7"/>
      <c r="I5006" s="7"/>
      <c r="J5006" s="9"/>
      <c r="K5006" s="843"/>
    </row>
    <row r="5007" spans="1:11" x14ac:dyDescent="0.2">
      <c r="A5007" s="163">
        <v>4992</v>
      </c>
      <c r="B5007" s="7"/>
      <c r="C5007" s="7"/>
      <c r="D5007" s="120"/>
      <c r="E5007" s="7"/>
      <c r="F5007" s="7"/>
      <c r="G5007" s="219"/>
      <c r="H5007" s="7"/>
      <c r="I5007" s="7"/>
      <c r="J5007" s="9"/>
      <c r="K5007" s="843"/>
    </row>
    <row r="5008" spans="1:11" x14ac:dyDescent="0.2">
      <c r="A5008" s="163">
        <v>4993</v>
      </c>
      <c r="B5008" s="7"/>
      <c r="C5008" s="7"/>
      <c r="D5008" s="120"/>
      <c r="E5008" s="7"/>
      <c r="F5008" s="7"/>
      <c r="G5008" s="219"/>
      <c r="H5008" s="7"/>
      <c r="I5008" s="7"/>
      <c r="J5008" s="9"/>
      <c r="K5008" s="843"/>
    </row>
    <row r="5009" spans="1:11" x14ac:dyDescent="0.2">
      <c r="A5009" s="163">
        <v>4994</v>
      </c>
      <c r="B5009" s="7"/>
      <c r="C5009" s="7"/>
      <c r="D5009" s="120"/>
      <c r="E5009" s="7"/>
      <c r="F5009" s="7"/>
      <c r="G5009" s="219"/>
      <c r="H5009" s="7"/>
      <c r="I5009" s="7"/>
      <c r="J5009" s="9"/>
      <c r="K5009" s="843"/>
    </row>
    <row r="5010" spans="1:11" x14ac:dyDescent="0.2">
      <c r="A5010" s="163">
        <v>4995</v>
      </c>
      <c r="B5010" s="7"/>
      <c r="C5010" s="7"/>
      <c r="D5010" s="120"/>
      <c r="E5010" s="7"/>
      <c r="F5010" s="7"/>
      <c r="G5010" s="219"/>
      <c r="H5010" s="7"/>
      <c r="I5010" s="7"/>
      <c r="J5010" s="9"/>
      <c r="K5010" s="843"/>
    </row>
    <row r="5011" spans="1:11" x14ac:dyDescent="0.2">
      <c r="A5011" s="163">
        <v>4996</v>
      </c>
      <c r="B5011" s="7"/>
      <c r="C5011" s="7"/>
      <c r="D5011" s="120"/>
      <c r="E5011" s="7"/>
      <c r="F5011" s="7"/>
      <c r="G5011" s="219"/>
      <c r="H5011" s="7"/>
      <c r="I5011" s="7"/>
      <c r="J5011" s="9"/>
      <c r="K5011" s="843"/>
    </row>
    <row r="5012" spans="1:11" x14ac:dyDescent="0.2">
      <c r="A5012" s="163">
        <v>4997</v>
      </c>
      <c r="B5012" s="7"/>
      <c r="C5012" s="7"/>
      <c r="D5012" s="120"/>
      <c r="E5012" s="7"/>
      <c r="F5012" s="7"/>
      <c r="G5012" s="219"/>
      <c r="H5012" s="7"/>
      <c r="I5012" s="7"/>
      <c r="J5012" s="9"/>
      <c r="K5012" s="843"/>
    </row>
    <row r="5013" spans="1:11" x14ac:dyDescent="0.2">
      <c r="A5013" s="163">
        <v>4998</v>
      </c>
      <c r="B5013" s="7"/>
      <c r="C5013" s="7"/>
      <c r="D5013" s="120"/>
      <c r="E5013" s="7"/>
      <c r="F5013" s="7"/>
      <c r="G5013" s="219"/>
      <c r="H5013" s="7"/>
      <c r="I5013" s="7"/>
      <c r="J5013" s="9"/>
      <c r="K5013" s="843"/>
    </row>
    <row r="5014" spans="1:11" x14ac:dyDescent="0.2">
      <c r="A5014" s="163">
        <v>4999</v>
      </c>
      <c r="B5014" s="7"/>
      <c r="C5014" s="7"/>
      <c r="D5014" s="120"/>
      <c r="E5014" s="7"/>
      <c r="F5014" s="7"/>
      <c r="G5014" s="219"/>
      <c r="H5014" s="7"/>
      <c r="I5014" s="7"/>
      <c r="J5014" s="9"/>
      <c r="K5014" s="843"/>
    </row>
    <row r="5015" spans="1:11" ht="13.5" thickBot="1" x14ac:dyDescent="0.25">
      <c r="A5015" s="225">
        <v>5000</v>
      </c>
      <c r="B5015" s="33"/>
      <c r="C5015" s="33"/>
      <c r="D5015" s="121"/>
      <c r="E5015" s="33"/>
      <c r="F5015" s="33"/>
      <c r="G5015" s="221"/>
      <c r="H5015" s="33"/>
      <c r="I5015" s="33"/>
      <c r="J5015" s="35"/>
      <c r="K5015" s="844"/>
    </row>
  </sheetData>
  <dataConsolidate/>
  <mergeCells count="28">
    <mergeCell ref="A14:A15"/>
    <mergeCell ref="B14:B15"/>
    <mergeCell ref="H14:H15"/>
    <mergeCell ref="C14:F14"/>
    <mergeCell ref="I14:I15"/>
    <mergeCell ref="G14:G15"/>
    <mergeCell ref="J14:J15"/>
    <mergeCell ref="K14:K15"/>
    <mergeCell ref="AW14:AW15"/>
    <mergeCell ref="L14:M14"/>
    <mergeCell ref="N14:N15"/>
    <mergeCell ref="O14:O15"/>
    <mergeCell ref="P14:R14"/>
    <mergeCell ref="T14:V14"/>
    <mergeCell ref="S14:S15"/>
    <mergeCell ref="I2:J2"/>
    <mergeCell ref="I5:J5"/>
    <mergeCell ref="I6:J6"/>
    <mergeCell ref="I9:J9"/>
    <mergeCell ref="B3:F5"/>
    <mergeCell ref="B6:F8"/>
    <mergeCell ref="B9:F11"/>
    <mergeCell ref="I3:J3"/>
    <mergeCell ref="I4:J4"/>
    <mergeCell ref="I7:J7"/>
    <mergeCell ref="I8:J8"/>
    <mergeCell ref="I10:J10"/>
    <mergeCell ref="I11:J11"/>
  </mergeCells>
  <phoneticPr fontId="3"/>
  <dataValidations count="17">
    <dataValidation imeMode="halfAlpha" allowBlank="1" showInputMessage="1" showErrorMessage="1" sqref="AB16:AB1015 AH16:AS1015 P16:S1015"/>
    <dataValidation type="whole" imeMode="halfAlpha" operator="greaterThan" allowBlank="1" showInputMessage="1" showErrorMessage="1" sqref="AC16:AC1015">
      <formula1>0</formula1>
    </dataValidation>
    <dataValidation type="list" imeMode="off" allowBlank="1" showInputMessage="1" showErrorMessage="1" sqref="B16:B5015">
      <formula1>$BM$17:$BM$26</formula1>
    </dataValidation>
    <dataValidation type="list" imeMode="hiragana" allowBlank="1" showInputMessage="1" showErrorMessage="1" sqref="L16:L1015">
      <formula1>$BN$17:$BN$18</formula1>
    </dataValidation>
    <dataValidation type="list" imeMode="hiragana" allowBlank="1" showInputMessage="1" showErrorMessage="1" sqref="M16:M1015">
      <formula1>$BK$17:$BK$19</formula1>
    </dataValidation>
    <dataValidation type="list" allowBlank="1" showInputMessage="1" showErrorMessage="1" sqref="AU16:AU1015">
      <formula1>ナンバー分類</formula1>
    </dataValidation>
    <dataValidation type="list" allowBlank="1" showInputMessage="1" showErrorMessage="1" sqref="H16:H5015">
      <formula1>INDIRECT(AU16)</formula1>
    </dataValidation>
    <dataValidation imeMode="off" allowBlank="1" showInputMessage="1" showErrorMessage="1" sqref="H4 H7 H10"/>
    <dataValidation imeMode="hiragana" allowBlank="1" showInputMessage="1" showErrorMessage="1" sqref="G16:G5015"/>
    <dataValidation type="whole" imeMode="off" allowBlank="1" showInputMessage="1" showErrorMessage="1" sqref="D16:D5015">
      <formula1>1</formula1>
      <formula2>999</formula2>
    </dataValidation>
    <dataValidation type="whole" imeMode="off" allowBlank="1" showInputMessage="1" showErrorMessage="1" sqref="F16:F5015">
      <formula1>1</formula1>
      <formula2>9999</formula2>
    </dataValidation>
    <dataValidation type="whole" imeMode="off" operator="greaterThanOrEqual" allowBlank="1" showInputMessage="1" showErrorMessage="1" sqref="N16:O1015">
      <formula1>0</formula1>
    </dataValidation>
    <dataValidation type="textLength" imeMode="hiragana" operator="lessThanOrEqual" allowBlank="1" showInputMessage="1" showErrorMessage="1" sqref="E16:E5015">
      <formula1>1</formula1>
    </dataValidation>
    <dataValidation type="textLength" imeMode="hiragana" operator="greaterThanOrEqual" allowBlank="1" showInputMessage="1" showErrorMessage="1" sqref="C16:C5015">
      <formula1>1</formula1>
    </dataValidation>
    <dataValidation type="whole" imeMode="off" operator="greaterThanOrEqual" allowBlank="1" showInputMessage="1" showErrorMessage="1" sqref="J16:J5015">
      <formula1>100</formula1>
    </dataValidation>
    <dataValidation type="list" imeMode="hiragana" allowBlank="1" showInputMessage="1" showErrorMessage="1" sqref="K16:K5015">
      <formula1>$BF$17:$BF$27</formula1>
    </dataValidation>
    <dataValidation type="list" imeMode="off" allowBlank="1" showInputMessage="1" showErrorMessage="1" sqref="I16:I5015">
      <formula1>$BC$17:$BC$753</formula1>
    </dataValidation>
  </dataValidations>
  <pageMargins left="0.15748031496062992" right="0.15748031496062992" top="0.27559055118110237" bottom="0.94488188976377963" header="0.19685039370078741" footer="0.15748031496062992"/>
  <pageSetup paperSize="9" scale="96" orientation="landscape"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59999389629810485"/>
    <pageSetUpPr fitToPage="1"/>
  </sheetPr>
  <dimension ref="A1:J63"/>
  <sheetViews>
    <sheetView view="pageBreakPreview" zoomScale="60" zoomScaleNormal="70" workbookViewId="0">
      <pane xSplit="3" ySplit="2" topLeftCell="D3" activePane="bottomRight" state="frozen"/>
      <selection activeCell="P55" sqref="P55"/>
      <selection pane="topRight" activeCell="P55" sqref="P55"/>
      <selection pane="bottomLeft" activeCell="P55" sqref="P55"/>
      <selection pane="bottomRight" activeCell="P55" sqref="P55"/>
    </sheetView>
  </sheetViews>
  <sheetFormatPr defaultColWidth="9" defaultRowHeight="16.5" x14ac:dyDescent="0.25"/>
  <cols>
    <col min="1" max="1" width="4.08984375" style="71" customWidth="1"/>
    <col min="2" max="2" width="40.6328125" style="71" customWidth="1"/>
    <col min="3" max="3" width="8.6328125" style="71" customWidth="1"/>
    <col min="4" max="4" width="6.0898437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35">
      <c r="A1" s="88" t="s">
        <v>766</v>
      </c>
    </row>
    <row r="2" spans="1:10" ht="48.75" customHeight="1" thickBot="1" x14ac:dyDescent="0.3">
      <c r="A2" s="612" t="s">
        <v>767</v>
      </c>
      <c r="B2" s="613"/>
      <c r="C2" s="153" t="s">
        <v>768</v>
      </c>
      <c r="D2" s="152" t="s">
        <v>769</v>
      </c>
      <c r="E2" s="151" t="s">
        <v>215</v>
      </c>
    </row>
    <row r="3" spans="1:10" x14ac:dyDescent="0.25">
      <c r="A3" s="630" t="s">
        <v>740</v>
      </c>
      <c r="B3" s="619" t="s">
        <v>214</v>
      </c>
      <c r="C3" s="641"/>
      <c r="D3" s="247"/>
      <c r="E3" s="154" t="s">
        <v>715</v>
      </c>
      <c r="I3" s="71" t="s">
        <v>713</v>
      </c>
      <c r="J3" s="71" t="s">
        <v>720</v>
      </c>
    </row>
    <row r="4" spans="1:10" x14ac:dyDescent="0.25">
      <c r="A4" s="631"/>
      <c r="B4" s="620"/>
      <c r="C4" s="636"/>
      <c r="D4" s="249"/>
      <c r="E4" s="223" t="s">
        <v>716</v>
      </c>
      <c r="I4" s="71" t="s">
        <v>714</v>
      </c>
    </row>
    <row r="5" spans="1:10" x14ac:dyDescent="0.25">
      <c r="A5" s="631"/>
      <c r="B5" s="620"/>
      <c r="C5" s="636"/>
      <c r="D5" s="249"/>
      <c r="E5" s="223" t="s">
        <v>701</v>
      </c>
    </row>
    <row r="6" spans="1:10" x14ac:dyDescent="0.25">
      <c r="A6" s="631"/>
      <c r="B6" s="620"/>
      <c r="C6" s="636"/>
      <c r="D6" s="249"/>
      <c r="E6" s="223" t="s">
        <v>774</v>
      </c>
    </row>
    <row r="7" spans="1:10" x14ac:dyDescent="0.25">
      <c r="A7" s="631"/>
      <c r="B7" s="620"/>
      <c r="C7" s="636"/>
      <c r="D7" s="249"/>
      <c r="E7" s="223" t="s">
        <v>717</v>
      </c>
    </row>
    <row r="8" spans="1:10" x14ac:dyDescent="0.25">
      <c r="A8" s="631"/>
      <c r="B8" s="620"/>
      <c r="C8" s="636"/>
      <c r="D8" s="249"/>
      <c r="E8" s="223" t="s">
        <v>718</v>
      </c>
    </row>
    <row r="9" spans="1:10" x14ac:dyDescent="0.25">
      <c r="A9" s="631"/>
      <c r="B9" s="620"/>
      <c r="C9" s="636"/>
      <c r="D9" s="250"/>
      <c r="E9" s="185" t="s">
        <v>719</v>
      </c>
    </row>
    <row r="10" spans="1:10" x14ac:dyDescent="0.25">
      <c r="A10" s="631"/>
      <c r="B10" s="617" t="s">
        <v>721</v>
      </c>
      <c r="C10" s="635"/>
      <c r="D10" s="248"/>
      <c r="E10" s="156" t="s">
        <v>722</v>
      </c>
    </row>
    <row r="11" spans="1:10" x14ac:dyDescent="0.25">
      <c r="A11" s="631"/>
      <c r="B11" s="620"/>
      <c r="C11" s="636"/>
      <c r="D11" s="249"/>
      <c r="E11" s="223" t="s">
        <v>723</v>
      </c>
    </row>
    <row r="12" spans="1:10" x14ac:dyDescent="0.25">
      <c r="A12" s="631"/>
      <c r="B12" s="620"/>
      <c r="C12" s="636"/>
      <c r="D12" s="249"/>
      <c r="E12" s="223" t="s">
        <v>724</v>
      </c>
    </row>
    <row r="13" spans="1:10" x14ac:dyDescent="0.25">
      <c r="A13" s="631"/>
      <c r="B13" s="620"/>
      <c r="C13" s="636"/>
      <c r="D13" s="249"/>
      <c r="E13" s="223" t="s">
        <v>725</v>
      </c>
    </row>
    <row r="14" spans="1:10" x14ac:dyDescent="0.25">
      <c r="A14" s="631"/>
      <c r="B14" s="620"/>
      <c r="C14" s="636"/>
      <c r="D14" s="249"/>
      <c r="E14" s="223" t="s">
        <v>726</v>
      </c>
    </row>
    <row r="15" spans="1:10" x14ac:dyDescent="0.25">
      <c r="A15" s="631"/>
      <c r="B15" s="620"/>
      <c r="C15" s="636"/>
      <c r="D15" s="250"/>
      <c r="E15" s="185" t="s">
        <v>719</v>
      </c>
    </row>
    <row r="16" spans="1:10" x14ac:dyDescent="0.25">
      <c r="A16" s="631"/>
      <c r="B16" s="617" t="s">
        <v>727</v>
      </c>
      <c r="C16" s="635"/>
      <c r="D16" s="248"/>
      <c r="E16" s="156" t="s">
        <v>741</v>
      </c>
    </row>
    <row r="17" spans="1:5" x14ac:dyDescent="0.25">
      <c r="A17" s="631"/>
      <c r="B17" s="620"/>
      <c r="C17" s="636"/>
      <c r="D17" s="249"/>
      <c r="E17" s="223" t="s">
        <v>742</v>
      </c>
    </row>
    <row r="18" spans="1:5" x14ac:dyDescent="0.25">
      <c r="A18" s="631"/>
      <c r="B18" s="618"/>
      <c r="C18" s="640"/>
      <c r="D18" s="251"/>
      <c r="E18" s="186" t="s">
        <v>719</v>
      </c>
    </row>
    <row r="19" spans="1:5" x14ac:dyDescent="0.25">
      <c r="A19" s="631"/>
      <c r="B19" s="617" t="s">
        <v>728</v>
      </c>
      <c r="C19" s="635"/>
      <c r="D19" s="248"/>
      <c r="E19" s="156" t="s">
        <v>743</v>
      </c>
    </row>
    <row r="20" spans="1:5" x14ac:dyDescent="0.25">
      <c r="A20" s="631"/>
      <c r="B20" s="620"/>
      <c r="C20" s="636"/>
      <c r="D20" s="252"/>
      <c r="E20" s="224" t="s">
        <v>719</v>
      </c>
    </row>
    <row r="21" spans="1:5" x14ac:dyDescent="0.25">
      <c r="A21" s="631"/>
      <c r="B21" s="617" t="s">
        <v>729</v>
      </c>
      <c r="C21" s="635"/>
      <c r="D21" s="248"/>
      <c r="E21" s="156" t="s">
        <v>744</v>
      </c>
    </row>
    <row r="22" spans="1:5" x14ac:dyDescent="0.25">
      <c r="A22" s="631"/>
      <c r="B22" s="618"/>
      <c r="C22" s="640"/>
      <c r="D22" s="252"/>
      <c r="E22" s="224" t="s">
        <v>719</v>
      </c>
    </row>
    <row r="23" spans="1:5" x14ac:dyDescent="0.25">
      <c r="A23" s="631"/>
      <c r="B23" s="617" t="s">
        <v>730</v>
      </c>
      <c r="C23" s="635"/>
      <c r="D23" s="248"/>
      <c r="E23" s="156" t="s">
        <v>745</v>
      </c>
    </row>
    <row r="24" spans="1:5" x14ac:dyDescent="0.25">
      <c r="A24" s="631"/>
      <c r="B24" s="620"/>
      <c r="C24" s="636"/>
      <c r="D24" s="249"/>
      <c r="E24" s="223" t="s">
        <v>746</v>
      </c>
    </row>
    <row r="25" spans="1:5" x14ac:dyDescent="0.25">
      <c r="A25" s="631"/>
      <c r="B25" s="618"/>
      <c r="C25" s="640"/>
      <c r="D25" s="251"/>
      <c r="E25" s="186" t="s">
        <v>719</v>
      </c>
    </row>
    <row r="26" spans="1:5" x14ac:dyDescent="0.25">
      <c r="A26" s="631"/>
      <c r="B26" s="638" t="s">
        <v>731</v>
      </c>
      <c r="C26" s="639"/>
      <c r="D26" s="250"/>
      <c r="E26" s="155" t="s">
        <v>747</v>
      </c>
    </row>
    <row r="27" spans="1:5" x14ac:dyDescent="0.25">
      <c r="A27" s="631"/>
      <c r="B27" s="620"/>
      <c r="C27" s="636"/>
      <c r="D27" s="252"/>
      <c r="E27" s="224" t="s">
        <v>719</v>
      </c>
    </row>
    <row r="28" spans="1:5" x14ac:dyDescent="0.25">
      <c r="A28" s="631"/>
      <c r="B28" s="617" t="s">
        <v>732</v>
      </c>
      <c r="C28" s="635"/>
      <c r="D28" s="248"/>
      <c r="E28" s="156" t="s">
        <v>748</v>
      </c>
    </row>
    <row r="29" spans="1:5" x14ac:dyDescent="0.25">
      <c r="A29" s="631"/>
      <c r="B29" s="620"/>
      <c r="C29" s="636"/>
      <c r="D29" s="249"/>
      <c r="E29" s="223" t="s">
        <v>749</v>
      </c>
    </row>
    <row r="30" spans="1:5" x14ac:dyDescent="0.25">
      <c r="A30" s="631"/>
      <c r="B30" s="618"/>
      <c r="C30" s="640"/>
      <c r="D30" s="251"/>
      <c r="E30" s="186" t="s">
        <v>719</v>
      </c>
    </row>
    <row r="31" spans="1:5" x14ac:dyDescent="0.25">
      <c r="A31" s="631"/>
      <c r="B31" s="638" t="s">
        <v>733</v>
      </c>
      <c r="C31" s="639"/>
      <c r="D31" s="250"/>
      <c r="E31" s="155" t="s">
        <v>750</v>
      </c>
    </row>
    <row r="32" spans="1:5" x14ac:dyDescent="0.25">
      <c r="A32" s="631"/>
      <c r="B32" s="620"/>
      <c r="C32" s="636"/>
      <c r="D32" s="252"/>
      <c r="E32" s="224" t="s">
        <v>719</v>
      </c>
    </row>
    <row r="33" spans="1:5" x14ac:dyDescent="0.25">
      <c r="A33" s="614" t="s">
        <v>734</v>
      </c>
      <c r="B33" s="561"/>
      <c r="C33" s="635"/>
      <c r="D33" s="248"/>
      <c r="E33" s="156" t="s">
        <v>751</v>
      </c>
    </row>
    <row r="34" spans="1:5" x14ac:dyDescent="0.25">
      <c r="A34" s="615"/>
      <c r="B34" s="616"/>
      <c r="C34" s="636"/>
      <c r="D34" s="249"/>
      <c r="E34" s="223" t="s">
        <v>752</v>
      </c>
    </row>
    <row r="35" spans="1:5" x14ac:dyDescent="0.25">
      <c r="A35" s="615"/>
      <c r="B35" s="616"/>
      <c r="C35" s="636"/>
      <c r="D35" s="250"/>
      <c r="E35" s="185" t="s">
        <v>719</v>
      </c>
    </row>
    <row r="36" spans="1:5" ht="17.25" customHeight="1" x14ac:dyDescent="0.25">
      <c r="A36" s="614" t="s">
        <v>735</v>
      </c>
      <c r="B36" s="561"/>
      <c r="C36" s="635"/>
      <c r="D36" s="248"/>
      <c r="E36" s="156" t="s">
        <v>753</v>
      </c>
    </row>
    <row r="37" spans="1:5" x14ac:dyDescent="0.25">
      <c r="A37" s="615"/>
      <c r="B37" s="616"/>
      <c r="C37" s="636"/>
      <c r="D37" s="249"/>
      <c r="E37" s="223" t="s">
        <v>754</v>
      </c>
    </row>
    <row r="38" spans="1:5" x14ac:dyDescent="0.25">
      <c r="A38" s="615"/>
      <c r="B38" s="616"/>
      <c r="C38" s="636"/>
      <c r="D38" s="249"/>
      <c r="E38" s="223" t="s">
        <v>755</v>
      </c>
    </row>
    <row r="39" spans="1:5" x14ac:dyDescent="0.25">
      <c r="A39" s="615"/>
      <c r="B39" s="616"/>
      <c r="C39" s="636"/>
      <c r="D39" s="249"/>
      <c r="E39" s="223" t="s">
        <v>702</v>
      </c>
    </row>
    <row r="40" spans="1:5" x14ac:dyDescent="0.25">
      <c r="A40" s="615"/>
      <c r="B40" s="616"/>
      <c r="C40" s="636"/>
      <c r="D40" s="250"/>
      <c r="E40" s="185" t="s">
        <v>719</v>
      </c>
    </row>
    <row r="41" spans="1:5" x14ac:dyDescent="0.25">
      <c r="A41" s="614" t="s">
        <v>736</v>
      </c>
      <c r="B41" s="561"/>
      <c r="C41" s="635"/>
      <c r="D41" s="248"/>
      <c r="E41" s="156" t="s">
        <v>756</v>
      </c>
    </row>
    <row r="42" spans="1:5" x14ac:dyDescent="0.25">
      <c r="A42" s="615"/>
      <c r="B42" s="616"/>
      <c r="C42" s="636"/>
      <c r="D42" s="249"/>
      <c r="E42" s="223" t="s">
        <v>757</v>
      </c>
    </row>
    <row r="43" spans="1:5" x14ac:dyDescent="0.25">
      <c r="A43" s="615"/>
      <c r="B43" s="616"/>
      <c r="C43" s="636"/>
      <c r="D43" s="249"/>
      <c r="E43" s="223" t="s">
        <v>703</v>
      </c>
    </row>
    <row r="44" spans="1:5" x14ac:dyDescent="0.25">
      <c r="A44" s="615"/>
      <c r="B44" s="616"/>
      <c r="C44" s="636"/>
      <c r="D44" s="249"/>
      <c r="E44" s="223" t="s">
        <v>775</v>
      </c>
    </row>
    <row r="45" spans="1:5" x14ac:dyDescent="0.25">
      <c r="A45" s="615"/>
      <c r="B45" s="616"/>
      <c r="C45" s="636"/>
      <c r="D45" s="250"/>
      <c r="E45" s="185" t="s">
        <v>719</v>
      </c>
    </row>
    <row r="46" spans="1:5" ht="17.25" customHeight="1" x14ac:dyDescent="0.25">
      <c r="A46" s="614" t="s">
        <v>737</v>
      </c>
      <c r="B46" s="561"/>
      <c r="C46" s="635"/>
      <c r="D46" s="248"/>
      <c r="E46" s="156" t="s">
        <v>758</v>
      </c>
    </row>
    <row r="47" spans="1:5" x14ac:dyDescent="0.25">
      <c r="A47" s="615"/>
      <c r="B47" s="616"/>
      <c r="C47" s="636"/>
      <c r="D47" s="249"/>
      <c r="E47" s="223" t="s">
        <v>759</v>
      </c>
    </row>
    <row r="48" spans="1:5" x14ac:dyDescent="0.25">
      <c r="A48" s="615"/>
      <c r="B48" s="616"/>
      <c r="C48" s="636"/>
      <c r="D48" s="249"/>
      <c r="E48" s="223" t="s">
        <v>760</v>
      </c>
    </row>
    <row r="49" spans="1:5" x14ac:dyDescent="0.25">
      <c r="A49" s="615"/>
      <c r="B49" s="616"/>
      <c r="C49" s="636"/>
      <c r="D49" s="249"/>
      <c r="E49" s="223" t="s">
        <v>761</v>
      </c>
    </row>
    <row r="50" spans="1:5" x14ac:dyDescent="0.25">
      <c r="A50" s="615"/>
      <c r="B50" s="616"/>
      <c r="C50" s="636"/>
      <c r="D50" s="250"/>
      <c r="E50" s="185" t="s">
        <v>719</v>
      </c>
    </row>
    <row r="51" spans="1:5" x14ac:dyDescent="0.25">
      <c r="A51" s="614" t="s">
        <v>738</v>
      </c>
      <c r="B51" s="561"/>
      <c r="C51" s="635"/>
      <c r="D51" s="248"/>
      <c r="E51" s="156" t="s">
        <v>762</v>
      </c>
    </row>
    <row r="52" spans="1:5" x14ac:dyDescent="0.25">
      <c r="A52" s="615"/>
      <c r="B52" s="616"/>
      <c r="C52" s="636"/>
      <c r="D52" s="249"/>
      <c r="E52" s="223" t="s">
        <v>763</v>
      </c>
    </row>
    <row r="53" spans="1:5" x14ac:dyDescent="0.25">
      <c r="A53" s="615"/>
      <c r="B53" s="616"/>
      <c r="C53" s="636"/>
      <c r="D53" s="249"/>
      <c r="E53" s="223" t="s">
        <v>764</v>
      </c>
    </row>
    <row r="54" spans="1:5" x14ac:dyDescent="0.25">
      <c r="A54" s="615"/>
      <c r="B54" s="616"/>
      <c r="C54" s="636"/>
      <c r="D54" s="249"/>
      <c r="E54" s="223" t="s">
        <v>765</v>
      </c>
    </row>
    <row r="55" spans="1:5" ht="17" thickBot="1" x14ac:dyDescent="0.3">
      <c r="A55" s="632"/>
      <c r="B55" s="633"/>
      <c r="C55" s="637"/>
      <c r="D55" s="253"/>
      <c r="E55" s="187" t="s">
        <v>719</v>
      </c>
    </row>
    <row r="56" spans="1:5" ht="17" thickBot="1" x14ac:dyDescent="0.3"/>
    <row r="57" spans="1:5" ht="17.25" customHeight="1" x14ac:dyDescent="0.25">
      <c r="A57" s="630" t="s">
        <v>739</v>
      </c>
      <c r="B57" s="634"/>
      <c r="C57" s="621"/>
      <c r="D57" s="622"/>
      <c r="E57" s="623"/>
    </row>
    <row r="58" spans="1:5" x14ac:dyDescent="0.25">
      <c r="A58" s="615"/>
      <c r="B58" s="616"/>
      <c r="C58" s="624"/>
      <c r="D58" s="625"/>
      <c r="E58" s="626"/>
    </row>
    <row r="59" spans="1:5" x14ac:dyDescent="0.25">
      <c r="A59" s="615"/>
      <c r="B59" s="616"/>
      <c r="C59" s="624"/>
      <c r="D59" s="625"/>
      <c r="E59" s="626"/>
    </row>
    <row r="60" spans="1:5" x14ac:dyDescent="0.25">
      <c r="A60" s="615"/>
      <c r="B60" s="616"/>
      <c r="C60" s="624"/>
      <c r="D60" s="625"/>
      <c r="E60" s="626"/>
    </row>
    <row r="61" spans="1:5" x14ac:dyDescent="0.25">
      <c r="A61" s="615"/>
      <c r="B61" s="616"/>
      <c r="C61" s="624"/>
      <c r="D61" s="625"/>
      <c r="E61" s="626"/>
    </row>
    <row r="62" spans="1:5" x14ac:dyDescent="0.25">
      <c r="A62" s="615"/>
      <c r="B62" s="616"/>
      <c r="C62" s="624"/>
      <c r="D62" s="625"/>
      <c r="E62" s="626"/>
    </row>
    <row r="63" spans="1:5" ht="17" thickBot="1" x14ac:dyDescent="0.3">
      <c r="A63" s="632"/>
      <c r="B63" s="633"/>
      <c r="C63" s="627"/>
      <c r="D63" s="628"/>
      <c r="E63" s="629"/>
    </row>
  </sheetData>
  <mergeCells count="32">
    <mergeCell ref="C3:C9"/>
    <mergeCell ref="B10:B15"/>
    <mergeCell ref="C10:C15"/>
    <mergeCell ref="C21:C22"/>
    <mergeCell ref="C23:C25"/>
    <mergeCell ref="B16:B18"/>
    <mergeCell ref="C16:C18"/>
    <mergeCell ref="B19:B20"/>
    <mergeCell ref="C19:C20"/>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A2:B2"/>
    <mergeCell ref="A33:B35"/>
    <mergeCell ref="A36:B40"/>
    <mergeCell ref="A41:B45"/>
    <mergeCell ref="B21:B22"/>
    <mergeCell ref="B3:B9"/>
    <mergeCell ref="B23:B25"/>
  </mergeCells>
  <phoneticPr fontId="3"/>
  <dataValidations count="3">
    <dataValidation type="list" imeMode="hiragana" allowBlank="1" showInputMessage="1" showErrorMessage="1" sqref="D3:D55">
      <formula1>$J$3:$J$4</formula1>
    </dataValidation>
    <dataValidation type="list" imeMode="hiragana" allowBlank="1" showInputMessage="1" showErrorMessage="1" sqref="C3:C55">
      <formula1>$I$3:$I$4</formula1>
    </dataValidation>
    <dataValidation imeMode="hiragana" allowBlank="1" showInputMessage="1" showErrorMessage="1" sqref="E9 E15 E18 E20 E22 E25 E27 E30 E32 E35 E40 E45 E50 E55 C57:E63"/>
  </dataValidations>
  <pageMargins left="0.21" right="0.19" top="0.25" bottom="0.47244094488188981" header="0.37" footer="0.27559055118110237"/>
  <pageSetup paperSize="9" scale="74" orientation="portrait"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tint="0.59999389629810485"/>
  </sheetPr>
  <dimension ref="A1:AG45"/>
  <sheetViews>
    <sheetView view="pageBreakPreview" zoomScale="60" zoomScaleNormal="70" workbookViewId="0">
      <pane xSplit="4" ySplit="5" topLeftCell="E6" activePane="bottomRight" state="frozen"/>
      <selection activeCell="P55" sqref="P55"/>
      <selection pane="topRight" activeCell="P55" sqref="P55"/>
      <selection pane="bottomLeft" activeCell="P55" sqref="P55"/>
      <selection pane="bottomRight" activeCell="P55" sqref="P55"/>
    </sheetView>
  </sheetViews>
  <sheetFormatPr defaultColWidth="9" defaultRowHeight="12" x14ac:dyDescent="0.2"/>
  <cols>
    <col min="1" max="2" width="3.08984375" style="1" customWidth="1"/>
    <col min="3" max="3" width="3.90625" style="1" bestFit="1" customWidth="1"/>
    <col min="4" max="4" width="9.36328125" style="1" customWidth="1"/>
    <col min="5" max="5" width="10.08984375" style="1" customWidth="1"/>
    <col min="6" max="6" width="5.08984375" style="1" customWidth="1"/>
    <col min="7" max="7" width="6.36328125" style="1" customWidth="1"/>
    <col min="8" max="8" width="5.08984375" style="1" customWidth="1"/>
    <col min="9" max="9" width="6.36328125" style="1" customWidth="1"/>
    <col min="10" max="10" width="5.08984375" style="1" customWidth="1"/>
    <col min="11" max="11" width="6.36328125" style="1" customWidth="1"/>
    <col min="12" max="12" width="5.08984375" style="1" customWidth="1"/>
    <col min="13" max="13" width="6.36328125" style="1" customWidth="1"/>
    <col min="14" max="14" width="5.08984375" style="1" customWidth="1"/>
    <col min="15" max="15" width="6.36328125" style="1" customWidth="1"/>
    <col min="16" max="16" width="5.08984375" style="1" customWidth="1"/>
    <col min="17" max="17" width="6.36328125" style="1" customWidth="1"/>
    <col min="18" max="18" width="11.08984375" style="1" customWidth="1"/>
    <col min="19" max="19" width="4.08984375" style="1" customWidth="1"/>
    <col min="20" max="20" width="20.36328125" style="1" hidden="1" customWidth="1"/>
    <col min="21" max="21" width="3.453125" style="1" customWidth="1"/>
    <col min="22" max="31" width="4.08984375" style="1" customWidth="1"/>
    <col min="32" max="32" width="0.90625" style="1" customWidth="1"/>
    <col min="33" max="16384" width="9" style="1"/>
  </cols>
  <sheetData>
    <row r="1" spans="1:20" ht="21" customHeight="1" thickBot="1" x14ac:dyDescent="0.35">
      <c r="A1" s="89" t="s">
        <v>1761</v>
      </c>
      <c r="B1" s="117"/>
      <c r="C1" s="117"/>
      <c r="D1" s="117"/>
      <c r="E1" s="117"/>
      <c r="F1" s="117"/>
      <c r="G1" s="118"/>
      <c r="H1" s="18"/>
      <c r="I1" s="18"/>
      <c r="J1" s="18"/>
      <c r="K1" s="18"/>
      <c r="L1" s="18"/>
      <c r="M1" s="18"/>
      <c r="N1" s="18"/>
      <c r="O1" s="18"/>
      <c r="P1" s="18"/>
      <c r="Q1" s="18"/>
      <c r="R1" s="18"/>
      <c r="S1" s="18"/>
    </row>
    <row r="2" spans="1:20" ht="10.5" customHeight="1" x14ac:dyDescent="0.2">
      <c r="A2" s="114"/>
      <c r="B2" s="115"/>
      <c r="C2" s="115"/>
      <c r="D2" s="116"/>
      <c r="E2" s="673" t="s">
        <v>1086</v>
      </c>
      <c r="F2" s="714" t="s">
        <v>1762</v>
      </c>
      <c r="G2" s="671"/>
      <c r="H2" s="663" t="s">
        <v>1763</v>
      </c>
      <c r="I2" s="671"/>
      <c r="J2" s="663" t="s">
        <v>1763</v>
      </c>
      <c r="K2" s="671"/>
      <c r="L2" s="675" t="s">
        <v>1763</v>
      </c>
      <c r="M2" s="675"/>
      <c r="N2" s="663" t="s">
        <v>1763</v>
      </c>
      <c r="O2" s="664"/>
      <c r="P2" s="649" t="s">
        <v>216</v>
      </c>
      <c r="Q2" s="650"/>
      <c r="R2" s="651"/>
    </row>
    <row r="3" spans="1:20" ht="18.75" customHeight="1" x14ac:dyDescent="0.2">
      <c r="A3" s="104"/>
      <c r="B3" s="105"/>
      <c r="C3" s="105"/>
      <c r="D3" s="106"/>
      <c r="E3" s="674"/>
      <c r="F3" s="715"/>
      <c r="G3" s="672"/>
      <c r="H3" s="665"/>
      <c r="I3" s="672"/>
      <c r="J3" s="665"/>
      <c r="K3" s="672"/>
      <c r="L3" s="676"/>
      <c r="M3" s="676"/>
      <c r="N3" s="665"/>
      <c r="O3" s="666"/>
      <c r="P3" s="652"/>
      <c r="Q3" s="653"/>
      <c r="R3" s="654"/>
    </row>
    <row r="4" spans="1:20" ht="13.5" customHeight="1" x14ac:dyDescent="0.2">
      <c r="A4" s="104"/>
      <c r="B4" s="105"/>
      <c r="C4" s="105"/>
      <c r="D4" s="106"/>
      <c r="E4" s="696" t="s">
        <v>1764</v>
      </c>
      <c r="F4" s="667" t="s">
        <v>1087</v>
      </c>
      <c r="G4" s="647" t="s">
        <v>217</v>
      </c>
      <c r="H4" s="642" t="s">
        <v>1087</v>
      </c>
      <c r="I4" s="698" t="s">
        <v>217</v>
      </c>
      <c r="J4" s="642" t="s">
        <v>1087</v>
      </c>
      <c r="K4" s="698" t="s">
        <v>217</v>
      </c>
      <c r="L4" s="642" t="s">
        <v>1087</v>
      </c>
      <c r="M4" s="698" t="s">
        <v>217</v>
      </c>
      <c r="N4" s="642" t="s">
        <v>1087</v>
      </c>
      <c r="O4" s="661" t="s">
        <v>217</v>
      </c>
      <c r="P4" s="655" t="s">
        <v>218</v>
      </c>
      <c r="Q4" s="659" t="s">
        <v>217</v>
      </c>
      <c r="R4" s="657" t="s">
        <v>1111</v>
      </c>
    </row>
    <row r="5" spans="1:20" ht="29.25" customHeight="1" thickBot="1" x14ac:dyDescent="0.25">
      <c r="A5" s="107"/>
      <c r="B5" s="108"/>
      <c r="C5" s="108"/>
      <c r="D5" s="109"/>
      <c r="E5" s="697"/>
      <c r="F5" s="668"/>
      <c r="G5" s="648"/>
      <c r="H5" s="643"/>
      <c r="I5" s="699"/>
      <c r="J5" s="643"/>
      <c r="K5" s="699"/>
      <c r="L5" s="643"/>
      <c r="M5" s="699"/>
      <c r="N5" s="643"/>
      <c r="O5" s="662"/>
      <c r="P5" s="656"/>
      <c r="Q5" s="660"/>
      <c r="R5" s="658"/>
    </row>
    <row r="6" spans="1:20" ht="48" customHeight="1" thickTop="1" x14ac:dyDescent="0.2">
      <c r="A6" s="700" t="s">
        <v>219</v>
      </c>
      <c r="B6" s="701"/>
      <c r="C6" s="701"/>
      <c r="D6" s="702"/>
      <c r="E6" s="112">
        <f t="shared" ref="E6:E20" si="0">T6</f>
        <v>0</v>
      </c>
      <c r="F6" s="188"/>
      <c r="G6" s="189"/>
      <c r="H6" s="190"/>
      <c r="I6" s="189"/>
      <c r="J6" s="190"/>
      <c r="K6" s="189"/>
      <c r="L6" s="190"/>
      <c r="M6" s="189"/>
      <c r="N6" s="190"/>
      <c r="O6" s="191"/>
      <c r="P6" s="254">
        <f>F6+H6+J6+L6+N6</f>
        <v>0</v>
      </c>
      <c r="Q6" s="255">
        <f>G6+I6+K6+M6+O6</f>
        <v>0</v>
      </c>
      <c r="R6" s="261">
        <f>E6-P6+Q6</f>
        <v>0</v>
      </c>
      <c r="T6" s="110">
        <f>COUNTIF(計画自動車!$AG$16:$AG$1015,"C")</f>
        <v>0</v>
      </c>
    </row>
    <row r="7" spans="1:20" ht="48" customHeight="1" x14ac:dyDescent="0.2">
      <c r="A7" s="690" t="s">
        <v>1025</v>
      </c>
      <c r="B7" s="691"/>
      <c r="C7" s="691"/>
      <c r="D7" s="692"/>
      <c r="E7" s="111">
        <f t="shared" si="0"/>
        <v>0</v>
      </c>
      <c r="F7" s="188"/>
      <c r="G7" s="189"/>
      <c r="H7" s="190"/>
      <c r="I7" s="189"/>
      <c r="J7" s="190"/>
      <c r="K7" s="189"/>
      <c r="L7" s="190"/>
      <c r="M7" s="189"/>
      <c r="N7" s="190"/>
      <c r="O7" s="189"/>
      <c r="P7" s="254">
        <f t="shared" ref="P7:P20" si="1">F7+H7+J7+L7+N7</f>
        <v>0</v>
      </c>
      <c r="Q7" s="255">
        <f t="shared" ref="Q7:Q20" si="2">G7+I7+K7+M7+O7</f>
        <v>0</v>
      </c>
      <c r="R7" s="261">
        <f t="shared" ref="R7:R20" si="3">E7-P7+Q7</f>
        <v>0</v>
      </c>
      <c r="T7" s="111">
        <f>COUNTIF(計画自動車!$AG$16:$AG$1015,"ハ")</f>
        <v>0</v>
      </c>
    </row>
    <row r="8" spans="1:20" ht="48" customHeight="1" x14ac:dyDescent="0.2">
      <c r="A8" s="694" t="s">
        <v>1107</v>
      </c>
      <c r="B8" s="695"/>
      <c r="C8" s="695"/>
      <c r="D8" s="684"/>
      <c r="E8" s="111">
        <f t="shared" si="0"/>
        <v>0</v>
      </c>
      <c r="F8" s="188"/>
      <c r="G8" s="189"/>
      <c r="H8" s="190"/>
      <c r="I8" s="189"/>
      <c r="J8" s="190"/>
      <c r="K8" s="189"/>
      <c r="L8" s="190"/>
      <c r="M8" s="189"/>
      <c r="N8" s="190"/>
      <c r="O8" s="189"/>
      <c r="P8" s="254">
        <f>F8+H8+J8+L8+N8</f>
        <v>0</v>
      </c>
      <c r="Q8" s="255">
        <f>G8+I8+K8+M8+O8</f>
        <v>0</v>
      </c>
      <c r="R8" s="261">
        <f>E8-P8+Q8</f>
        <v>0</v>
      </c>
      <c r="T8" s="111">
        <f>COUNTIF(計画自動車!$AG$16:$AG$1015,"Pハ")</f>
        <v>0</v>
      </c>
    </row>
    <row r="9" spans="1:20" ht="48.75" customHeight="1" x14ac:dyDescent="0.2">
      <c r="A9" s="677" t="s">
        <v>1732</v>
      </c>
      <c r="B9" s="710"/>
      <c r="C9" s="669" t="s">
        <v>1733</v>
      </c>
      <c r="D9" s="670"/>
      <c r="E9" s="111">
        <f t="shared" si="0"/>
        <v>0</v>
      </c>
      <c r="F9" s="188"/>
      <c r="G9" s="189"/>
      <c r="H9" s="190"/>
      <c r="I9" s="189"/>
      <c r="J9" s="190"/>
      <c r="K9" s="189"/>
      <c r="L9" s="190"/>
      <c r="M9" s="189"/>
      <c r="N9" s="190"/>
      <c r="O9" s="189"/>
      <c r="P9" s="254">
        <f t="shared" si="1"/>
        <v>0</v>
      </c>
      <c r="Q9" s="255">
        <f t="shared" si="2"/>
        <v>0</v>
      </c>
      <c r="R9" s="261">
        <f t="shared" si="3"/>
        <v>0</v>
      </c>
      <c r="T9" s="111">
        <f>COUNTIF(計画自動車!$AG$16:$AG$1015,"ガL1")</f>
        <v>0</v>
      </c>
    </row>
    <row r="10" spans="1:20" ht="48" customHeight="1" x14ac:dyDescent="0.2">
      <c r="A10" s="679"/>
      <c r="B10" s="711"/>
      <c r="C10" s="669" t="s">
        <v>1738</v>
      </c>
      <c r="D10" s="670"/>
      <c r="E10" s="111">
        <f t="shared" si="0"/>
        <v>0</v>
      </c>
      <c r="F10" s="188"/>
      <c r="G10" s="189"/>
      <c r="H10" s="190"/>
      <c r="I10" s="189"/>
      <c r="J10" s="190"/>
      <c r="K10" s="189"/>
      <c r="L10" s="190"/>
      <c r="M10" s="189"/>
      <c r="N10" s="190"/>
      <c r="O10" s="189"/>
      <c r="P10" s="254">
        <f t="shared" si="1"/>
        <v>0</v>
      </c>
      <c r="Q10" s="255">
        <f t="shared" si="2"/>
        <v>0</v>
      </c>
      <c r="R10" s="261">
        <f t="shared" si="3"/>
        <v>0</v>
      </c>
      <c r="T10" s="111">
        <f>COUNTIF(計画自動車!$AG$16:$AG$1015,"ガL2")</f>
        <v>0</v>
      </c>
    </row>
    <row r="11" spans="1:20" ht="48" customHeight="1" x14ac:dyDescent="0.2">
      <c r="A11" s="679"/>
      <c r="B11" s="711"/>
      <c r="C11" s="669" t="s">
        <v>1735</v>
      </c>
      <c r="D11" s="670"/>
      <c r="E11" s="111">
        <f t="shared" si="0"/>
        <v>0</v>
      </c>
      <c r="F11" s="188"/>
      <c r="G11" s="189"/>
      <c r="H11" s="190"/>
      <c r="I11" s="189"/>
      <c r="J11" s="190"/>
      <c r="K11" s="189"/>
      <c r="L11" s="190"/>
      <c r="M11" s="189"/>
      <c r="N11" s="190"/>
      <c r="O11" s="189"/>
      <c r="P11" s="254">
        <f t="shared" ref="P11" si="4">F11+H11+J11+L11+N11</f>
        <v>0</v>
      </c>
      <c r="Q11" s="255">
        <f t="shared" ref="Q11" si="5">G11+I11+K11+M11+O11</f>
        <v>0</v>
      </c>
      <c r="R11" s="261">
        <f t="shared" ref="R11" si="6">E11-P11+Q11</f>
        <v>0</v>
      </c>
      <c r="T11" s="111">
        <f>COUNTIF(計画自動車!$AG$16:$AG$1015,"ガL4")</f>
        <v>0</v>
      </c>
    </row>
    <row r="12" spans="1:20" ht="48" customHeight="1" x14ac:dyDescent="0.2">
      <c r="A12" s="712"/>
      <c r="B12" s="713"/>
      <c r="C12" s="693" t="s">
        <v>220</v>
      </c>
      <c r="D12" s="670"/>
      <c r="E12" s="111">
        <f t="shared" si="0"/>
        <v>0</v>
      </c>
      <c r="F12" s="188"/>
      <c r="G12" s="189"/>
      <c r="H12" s="190"/>
      <c r="I12" s="189"/>
      <c r="J12" s="190"/>
      <c r="K12" s="189"/>
      <c r="L12" s="190"/>
      <c r="M12" s="189"/>
      <c r="N12" s="190"/>
      <c r="O12" s="189"/>
      <c r="P12" s="254">
        <f t="shared" si="1"/>
        <v>0</v>
      </c>
      <c r="Q12" s="255">
        <f t="shared" si="2"/>
        <v>0</v>
      </c>
      <c r="R12" s="261">
        <f t="shared" si="3"/>
        <v>0</v>
      </c>
      <c r="T12" s="111">
        <f>COUNTIF(計画自動車!$AG$16:$AG$1015,"ガL3")</f>
        <v>0</v>
      </c>
    </row>
    <row r="13" spans="1:20" ht="48" customHeight="1" x14ac:dyDescent="0.2">
      <c r="A13" s="677" t="s">
        <v>1110</v>
      </c>
      <c r="B13" s="678"/>
      <c r="C13" s="693" t="s">
        <v>65</v>
      </c>
      <c r="D13" s="670"/>
      <c r="E13" s="111">
        <f t="shared" si="0"/>
        <v>0</v>
      </c>
      <c r="F13" s="188"/>
      <c r="G13" s="189"/>
      <c r="H13" s="190"/>
      <c r="I13" s="189"/>
      <c r="J13" s="190"/>
      <c r="K13" s="189"/>
      <c r="L13" s="190"/>
      <c r="M13" s="189"/>
      <c r="N13" s="190"/>
      <c r="O13" s="189"/>
      <c r="P13" s="254">
        <f t="shared" si="1"/>
        <v>0</v>
      </c>
      <c r="Q13" s="255">
        <f t="shared" si="2"/>
        <v>0</v>
      </c>
      <c r="R13" s="261">
        <f t="shared" si="3"/>
        <v>0</v>
      </c>
      <c r="T13" s="111">
        <f>COUNTIF(計画自動車!$AG$16:$AG$1015,"軽新長")</f>
        <v>0</v>
      </c>
    </row>
    <row r="14" spans="1:20" ht="48" customHeight="1" x14ac:dyDescent="0.2">
      <c r="A14" s="679"/>
      <c r="B14" s="680"/>
      <c r="C14" s="669" t="s">
        <v>1120</v>
      </c>
      <c r="D14" s="709"/>
      <c r="E14" s="111">
        <f t="shared" si="0"/>
        <v>0</v>
      </c>
      <c r="F14" s="188"/>
      <c r="G14" s="189"/>
      <c r="H14" s="190"/>
      <c r="I14" s="189"/>
      <c r="J14" s="190"/>
      <c r="K14" s="189"/>
      <c r="L14" s="190"/>
      <c r="M14" s="189"/>
      <c r="N14" s="190"/>
      <c r="O14" s="189"/>
      <c r="P14" s="254">
        <f t="shared" ref="P14:Q16" si="7">F14+H14+J14+L14+N14</f>
        <v>0</v>
      </c>
      <c r="Q14" s="255">
        <f t="shared" si="7"/>
        <v>0</v>
      </c>
      <c r="R14" s="261">
        <f>E14-P14+Q14</f>
        <v>0</v>
      </c>
      <c r="T14" s="111">
        <f>COUNTIF(計画自動車!$AG$16:$AG$1015,"軽新長1")</f>
        <v>0</v>
      </c>
    </row>
    <row r="15" spans="1:20" ht="48" customHeight="1" x14ac:dyDescent="0.2">
      <c r="A15" s="679"/>
      <c r="B15" s="680"/>
      <c r="C15" s="683" t="s">
        <v>1105</v>
      </c>
      <c r="D15" s="684"/>
      <c r="E15" s="111">
        <f t="shared" si="0"/>
        <v>0</v>
      </c>
      <c r="F15" s="188"/>
      <c r="G15" s="189"/>
      <c r="H15" s="190"/>
      <c r="I15" s="189"/>
      <c r="J15" s="190"/>
      <c r="K15" s="189"/>
      <c r="L15" s="190"/>
      <c r="M15" s="189"/>
      <c r="N15" s="190"/>
      <c r="O15" s="189"/>
      <c r="P15" s="254">
        <f t="shared" si="7"/>
        <v>0</v>
      </c>
      <c r="Q15" s="255">
        <f t="shared" si="7"/>
        <v>0</v>
      </c>
      <c r="R15" s="261">
        <f>E15-P15+Q15</f>
        <v>0</v>
      </c>
      <c r="T15" s="111">
        <f>COUNTIF(計画自動車!$AG$16:$AG$1015,"軽ポ")</f>
        <v>0</v>
      </c>
    </row>
    <row r="16" spans="1:20" ht="48" customHeight="1" x14ac:dyDescent="0.2">
      <c r="A16" s="679"/>
      <c r="B16" s="680"/>
      <c r="C16" s="683" t="s">
        <v>1740</v>
      </c>
      <c r="D16" s="684"/>
      <c r="E16" s="111">
        <f t="shared" ref="E16" si="8">T16</f>
        <v>0</v>
      </c>
      <c r="F16" s="188"/>
      <c r="G16" s="189"/>
      <c r="H16" s="190"/>
      <c r="I16" s="189"/>
      <c r="J16" s="190"/>
      <c r="K16" s="189"/>
      <c r="L16" s="190"/>
      <c r="M16" s="189"/>
      <c r="N16" s="190"/>
      <c r="O16" s="189"/>
      <c r="P16" s="254">
        <f t="shared" si="7"/>
        <v>0</v>
      </c>
      <c r="Q16" s="255">
        <f t="shared" si="7"/>
        <v>0</v>
      </c>
      <c r="R16" s="261">
        <f>E16-P16+Q16</f>
        <v>0</v>
      </c>
      <c r="T16" s="111">
        <f>COUNTIF(計画自動車!$AG$16:$AG$1015,"軽ポポ")</f>
        <v>0</v>
      </c>
    </row>
    <row r="17" spans="1:33" ht="48" customHeight="1" x14ac:dyDescent="0.2">
      <c r="A17" s="681"/>
      <c r="B17" s="682"/>
      <c r="C17" s="716" t="s">
        <v>223</v>
      </c>
      <c r="D17" s="717"/>
      <c r="E17" s="111">
        <f t="shared" si="0"/>
        <v>0</v>
      </c>
      <c r="F17" s="188"/>
      <c r="G17" s="189"/>
      <c r="H17" s="190"/>
      <c r="I17" s="189"/>
      <c r="J17" s="190"/>
      <c r="K17" s="189"/>
      <c r="L17" s="190"/>
      <c r="M17" s="189"/>
      <c r="N17" s="190"/>
      <c r="O17" s="189"/>
      <c r="P17" s="254">
        <f t="shared" si="1"/>
        <v>0</v>
      </c>
      <c r="Q17" s="255">
        <f t="shared" si="2"/>
        <v>0</v>
      </c>
      <c r="R17" s="261">
        <f t="shared" si="3"/>
        <v>0</v>
      </c>
      <c r="T17" s="111">
        <f>COUNTIF(計画自動車!$AG$16:$AG$1015,"軽3")</f>
        <v>0</v>
      </c>
    </row>
    <row r="18" spans="1:33" ht="48" customHeight="1" x14ac:dyDescent="0.2">
      <c r="A18" s="690" t="s">
        <v>201</v>
      </c>
      <c r="B18" s="691"/>
      <c r="C18" s="691"/>
      <c r="D18" s="692"/>
      <c r="E18" s="111">
        <f t="shared" si="0"/>
        <v>0</v>
      </c>
      <c r="F18" s="188"/>
      <c r="G18" s="189"/>
      <c r="H18" s="190"/>
      <c r="I18" s="189"/>
      <c r="J18" s="190"/>
      <c r="K18" s="189"/>
      <c r="L18" s="190"/>
      <c r="M18" s="189"/>
      <c r="N18" s="190"/>
      <c r="O18" s="189"/>
      <c r="P18" s="254">
        <f t="shared" si="1"/>
        <v>0</v>
      </c>
      <c r="Q18" s="255">
        <f t="shared" si="2"/>
        <v>0</v>
      </c>
      <c r="R18" s="261">
        <f t="shared" si="3"/>
        <v>0</v>
      </c>
      <c r="T18" s="111">
        <f>COUNTIF(計画自動車!$AG$16:$AG$1015,"電")</f>
        <v>0</v>
      </c>
    </row>
    <row r="19" spans="1:33" ht="48" customHeight="1" x14ac:dyDescent="0.2">
      <c r="A19" s="690" t="s">
        <v>621</v>
      </c>
      <c r="B19" s="691"/>
      <c r="C19" s="691"/>
      <c r="D19" s="692"/>
      <c r="E19" s="111">
        <f t="shared" si="0"/>
        <v>0</v>
      </c>
      <c r="F19" s="188"/>
      <c r="G19" s="189"/>
      <c r="H19" s="190"/>
      <c r="I19" s="189"/>
      <c r="J19" s="190"/>
      <c r="K19" s="189"/>
      <c r="L19" s="190"/>
      <c r="M19" s="189"/>
      <c r="N19" s="190"/>
      <c r="O19" s="189"/>
      <c r="P19" s="254">
        <f t="shared" si="1"/>
        <v>0</v>
      </c>
      <c r="Q19" s="255">
        <f t="shared" si="2"/>
        <v>0</v>
      </c>
      <c r="R19" s="261">
        <f t="shared" si="3"/>
        <v>0</v>
      </c>
      <c r="T19" s="111">
        <f>COUNTIF(計画自動車!$AG$16:$AG$1015,"メ")</f>
        <v>0</v>
      </c>
    </row>
    <row r="20" spans="1:33" ht="48" customHeight="1" thickBot="1" x14ac:dyDescent="0.25">
      <c r="A20" s="706" t="s">
        <v>834</v>
      </c>
      <c r="B20" s="707"/>
      <c r="C20" s="707"/>
      <c r="D20" s="708"/>
      <c r="E20" s="113">
        <f t="shared" si="0"/>
        <v>0</v>
      </c>
      <c r="F20" s="192"/>
      <c r="G20" s="193"/>
      <c r="H20" s="194"/>
      <c r="I20" s="193"/>
      <c r="J20" s="194"/>
      <c r="K20" s="195"/>
      <c r="L20" s="194"/>
      <c r="M20" s="195"/>
      <c r="N20" s="194"/>
      <c r="O20" s="195"/>
      <c r="P20" s="256">
        <f t="shared" si="1"/>
        <v>0</v>
      </c>
      <c r="Q20" s="257">
        <f t="shared" si="2"/>
        <v>0</v>
      </c>
      <c r="R20" s="261">
        <f t="shared" si="3"/>
        <v>0</v>
      </c>
      <c r="T20" s="111">
        <f>COUNTIF(計画自動車!$AG$16:$AG$1015,"燃電")</f>
        <v>0</v>
      </c>
    </row>
    <row r="21" spans="1:33" ht="48" customHeight="1" x14ac:dyDescent="0.2">
      <c r="A21" s="703" t="s">
        <v>221</v>
      </c>
      <c r="B21" s="704"/>
      <c r="C21" s="704"/>
      <c r="D21" s="705"/>
      <c r="E21" s="302">
        <f>SUM(E6:E20)</f>
        <v>0</v>
      </c>
      <c r="F21" s="303">
        <f t="shared" ref="F21:Q21" si="9">SUM(F6:F20)</f>
        <v>0</v>
      </c>
      <c r="G21" s="304">
        <f t="shared" si="9"/>
        <v>0</v>
      </c>
      <c r="H21" s="305">
        <f t="shared" si="9"/>
        <v>0</v>
      </c>
      <c r="I21" s="304">
        <f t="shared" si="9"/>
        <v>0</v>
      </c>
      <c r="J21" s="305">
        <f t="shared" si="9"/>
        <v>0</v>
      </c>
      <c r="K21" s="306">
        <f t="shared" si="9"/>
        <v>0</v>
      </c>
      <c r="L21" s="305">
        <f t="shared" si="9"/>
        <v>0</v>
      </c>
      <c r="M21" s="306">
        <f t="shared" si="9"/>
        <v>0</v>
      </c>
      <c r="N21" s="305">
        <f t="shared" si="9"/>
        <v>0</v>
      </c>
      <c r="O21" s="306">
        <f t="shared" si="9"/>
        <v>0</v>
      </c>
      <c r="P21" s="303">
        <f t="shared" si="9"/>
        <v>0</v>
      </c>
      <c r="Q21" s="307">
        <f t="shared" si="9"/>
        <v>0</v>
      </c>
      <c r="R21" s="308">
        <f>SUM(R6:R20)</f>
        <v>0</v>
      </c>
    </row>
    <row r="22" spans="1:33" ht="48" customHeight="1" x14ac:dyDescent="0.2">
      <c r="A22" s="690" t="s">
        <v>222</v>
      </c>
      <c r="B22" s="691"/>
      <c r="C22" s="691"/>
      <c r="D22" s="692"/>
      <c r="E22" s="263">
        <f t="shared" ref="E22:R22" si="10">E6+E7+E8+E9+E10+E13+E14+E15+E18+E19+E20</f>
        <v>0</v>
      </c>
      <c r="F22" s="309">
        <f t="shared" si="10"/>
        <v>0</v>
      </c>
      <c r="G22" s="310">
        <f t="shared" si="10"/>
        <v>0</v>
      </c>
      <c r="H22" s="311">
        <f t="shared" si="10"/>
        <v>0</v>
      </c>
      <c r="I22" s="310">
        <f t="shared" si="10"/>
        <v>0</v>
      </c>
      <c r="J22" s="311">
        <f t="shared" si="10"/>
        <v>0</v>
      </c>
      <c r="K22" s="312">
        <f t="shared" si="10"/>
        <v>0</v>
      </c>
      <c r="L22" s="311">
        <f t="shared" si="10"/>
        <v>0</v>
      </c>
      <c r="M22" s="312">
        <f t="shared" si="10"/>
        <v>0</v>
      </c>
      <c r="N22" s="311">
        <f t="shared" si="10"/>
        <v>0</v>
      </c>
      <c r="O22" s="312">
        <f t="shared" si="10"/>
        <v>0</v>
      </c>
      <c r="P22" s="309">
        <f t="shared" si="10"/>
        <v>0</v>
      </c>
      <c r="Q22" s="313">
        <f t="shared" si="10"/>
        <v>0</v>
      </c>
      <c r="R22" s="314">
        <f t="shared" si="10"/>
        <v>0</v>
      </c>
      <c r="T22" s="158"/>
    </row>
    <row r="23" spans="1:33" ht="48" hidden="1" customHeight="1" thickBot="1" x14ac:dyDescent="0.25">
      <c r="A23" s="644" t="s">
        <v>1088</v>
      </c>
      <c r="B23" s="645"/>
      <c r="C23" s="645"/>
      <c r="D23" s="646"/>
      <c r="E23" s="442">
        <f>T23</f>
        <v>0</v>
      </c>
      <c r="F23" s="443"/>
      <c r="G23" s="444"/>
      <c r="H23" s="445"/>
      <c r="I23" s="444"/>
      <c r="J23" s="445"/>
      <c r="K23" s="446"/>
      <c r="L23" s="445"/>
      <c r="M23" s="446"/>
      <c r="N23" s="445"/>
      <c r="O23" s="446"/>
      <c r="P23" s="447">
        <f>F23+H23+J23+L23+N23</f>
        <v>0</v>
      </c>
      <c r="Q23" s="448">
        <f>G23+I23+K23+M23+O23</f>
        <v>0</v>
      </c>
      <c r="R23" s="449">
        <f>E23-P23+Q23</f>
        <v>0</v>
      </c>
      <c r="T23" s="169">
        <f>IF(SUM(計画自動車!$AR$16:$AR$1015)&gt;0,SUM(計画自動車!$AR$16:$AR$1015),0)</f>
        <v>0</v>
      </c>
    </row>
    <row r="24" spans="1:33"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row>
    <row r="25" spans="1:33" ht="48.75" customHeight="1" x14ac:dyDescent="0.2">
      <c r="A25" s="685" t="s">
        <v>1109</v>
      </c>
      <c r="B25" s="688"/>
      <c r="C25" s="688"/>
      <c r="D25" s="688"/>
      <c r="E25" s="688"/>
      <c r="F25" s="688"/>
      <c r="G25" s="688"/>
      <c r="H25" s="688"/>
      <c r="I25" s="688"/>
      <c r="J25" s="688"/>
      <c r="K25" s="688"/>
      <c r="L25" s="688"/>
      <c r="M25" s="688"/>
      <c r="N25" s="688"/>
      <c r="O25" s="688"/>
      <c r="P25" s="688"/>
      <c r="Q25" s="688"/>
      <c r="R25" s="689"/>
    </row>
    <row r="26" spans="1:33" x14ac:dyDescent="0.2">
      <c r="A26" s="18"/>
      <c r="B26" s="18"/>
      <c r="C26" s="18"/>
      <c r="D26" s="18"/>
      <c r="E26" s="18"/>
      <c r="F26" s="18"/>
      <c r="G26" s="18"/>
      <c r="H26" s="18"/>
      <c r="I26" s="18"/>
      <c r="J26" s="18"/>
      <c r="K26" s="18"/>
      <c r="L26" s="18"/>
      <c r="M26" s="18"/>
      <c r="N26" s="18"/>
      <c r="O26" s="18"/>
      <c r="P26" s="18"/>
      <c r="Q26" s="18"/>
    </row>
    <row r="27" spans="1:33" ht="14" x14ac:dyDescent="0.2">
      <c r="A27" s="685"/>
      <c r="B27" s="686"/>
      <c r="C27" s="686"/>
      <c r="D27" s="686"/>
      <c r="E27" s="686"/>
      <c r="F27" s="686"/>
      <c r="G27" s="686"/>
      <c r="H27" s="686"/>
      <c r="I27" s="686"/>
      <c r="J27" s="686"/>
      <c r="K27" s="686"/>
      <c r="L27" s="686"/>
      <c r="M27" s="686"/>
      <c r="N27" s="686"/>
      <c r="O27" s="686"/>
      <c r="P27" s="686"/>
      <c r="Q27" s="686"/>
      <c r="R27" s="687"/>
    </row>
    <row r="28" spans="1:33" x14ac:dyDescent="0.2">
      <c r="A28" s="18"/>
      <c r="B28" s="18"/>
      <c r="C28" s="18"/>
      <c r="D28" s="18"/>
      <c r="E28" s="18"/>
      <c r="F28" s="18"/>
      <c r="G28" s="18"/>
      <c r="H28" s="18"/>
      <c r="I28" s="18"/>
      <c r="J28" s="18"/>
      <c r="K28" s="18"/>
      <c r="L28" s="18"/>
      <c r="M28" s="18"/>
      <c r="N28" s="18"/>
      <c r="O28" s="18"/>
      <c r="P28" s="18"/>
      <c r="Q28" s="18"/>
    </row>
    <row r="29" spans="1:33" x14ac:dyDescent="0.2">
      <c r="A29" s="18"/>
      <c r="B29" s="18"/>
      <c r="C29" s="18"/>
      <c r="D29" s="18"/>
      <c r="E29" s="18"/>
      <c r="F29" s="18"/>
      <c r="G29" s="18"/>
      <c r="H29" s="18"/>
      <c r="I29" s="18"/>
      <c r="J29" s="18"/>
      <c r="K29" s="18"/>
      <c r="L29" s="18"/>
      <c r="M29" s="18"/>
      <c r="N29" s="18"/>
      <c r="O29" s="18"/>
      <c r="P29" s="18"/>
      <c r="Q29" s="18"/>
      <c r="R29" s="18"/>
    </row>
    <row r="30" spans="1:33" x14ac:dyDescent="0.2">
      <c r="A30" s="18"/>
      <c r="B30" s="18"/>
      <c r="C30" s="18"/>
      <c r="D30" s="18"/>
      <c r="E30" s="18"/>
      <c r="F30" s="18"/>
      <c r="G30" s="18"/>
      <c r="H30" s="18"/>
      <c r="I30" s="18"/>
      <c r="J30" s="18"/>
      <c r="K30" s="18"/>
      <c r="L30" s="18"/>
      <c r="M30" s="18"/>
      <c r="N30" s="18"/>
      <c r="O30" s="18"/>
      <c r="P30" s="18"/>
      <c r="Q30" s="18"/>
      <c r="R30" s="18"/>
    </row>
    <row r="31" spans="1:33" x14ac:dyDescent="0.2">
      <c r="A31" s="18"/>
      <c r="B31" s="18"/>
      <c r="C31" s="18"/>
      <c r="D31" s="18"/>
      <c r="E31" s="18"/>
      <c r="F31" s="18"/>
      <c r="G31" s="18"/>
      <c r="H31" s="18"/>
      <c r="I31" s="18"/>
      <c r="J31" s="18"/>
      <c r="K31" s="18"/>
      <c r="L31" s="18"/>
      <c r="M31" s="18"/>
      <c r="N31" s="18"/>
      <c r="O31" s="18"/>
      <c r="P31" s="18"/>
      <c r="Q31" s="18"/>
      <c r="R31" s="18"/>
    </row>
    <row r="32" spans="1:33" x14ac:dyDescent="0.2">
      <c r="A32" s="18"/>
      <c r="B32" s="18"/>
      <c r="C32" s="18"/>
      <c r="D32" s="18"/>
      <c r="E32" s="18"/>
      <c r="F32" s="18"/>
      <c r="G32" s="18"/>
      <c r="H32" s="18"/>
      <c r="I32" s="18"/>
      <c r="J32" s="18"/>
      <c r="K32" s="18"/>
      <c r="L32" s="18"/>
      <c r="M32" s="18"/>
      <c r="N32" s="18"/>
      <c r="O32" s="18"/>
      <c r="P32" s="18"/>
      <c r="Q32" s="18"/>
      <c r="R32" s="18"/>
    </row>
    <row r="33" spans="1:17" x14ac:dyDescent="0.2">
      <c r="A33" s="18"/>
      <c r="B33" s="18"/>
      <c r="C33" s="18"/>
      <c r="D33" s="18"/>
      <c r="E33" s="18"/>
      <c r="F33" s="18"/>
      <c r="G33" s="18"/>
      <c r="H33" s="18"/>
      <c r="I33" s="18"/>
      <c r="J33" s="18"/>
      <c r="K33" s="18"/>
      <c r="L33" s="18"/>
      <c r="M33" s="18"/>
      <c r="N33" s="18"/>
      <c r="O33" s="18"/>
      <c r="P33" s="18"/>
      <c r="Q33" s="18"/>
    </row>
    <row r="34" spans="1:17" x14ac:dyDescent="0.2">
      <c r="A34" s="18"/>
      <c r="B34" s="18"/>
      <c r="C34" s="18"/>
      <c r="D34" s="18"/>
      <c r="E34" s="18"/>
      <c r="F34" s="18"/>
      <c r="G34" s="18"/>
      <c r="H34" s="18"/>
      <c r="I34" s="18"/>
      <c r="J34" s="18"/>
      <c r="K34" s="18"/>
      <c r="L34" s="18"/>
      <c r="M34" s="18"/>
      <c r="N34" s="18"/>
      <c r="O34" s="18"/>
      <c r="P34" s="18"/>
      <c r="Q34" s="18"/>
    </row>
    <row r="35" spans="1:17" x14ac:dyDescent="0.2">
      <c r="A35" s="18"/>
      <c r="B35" s="18"/>
      <c r="C35" s="18"/>
      <c r="D35" s="18"/>
      <c r="E35" s="18"/>
      <c r="F35" s="18"/>
      <c r="G35" s="18"/>
      <c r="H35" s="18"/>
      <c r="I35" s="18"/>
      <c r="J35" s="18"/>
      <c r="K35" s="18"/>
      <c r="L35" s="18"/>
      <c r="M35" s="18"/>
      <c r="N35" s="18"/>
      <c r="O35" s="18"/>
      <c r="P35" s="18"/>
      <c r="Q35" s="18"/>
    </row>
    <row r="36" spans="1:17" x14ac:dyDescent="0.2">
      <c r="A36" s="18"/>
      <c r="B36" s="18"/>
      <c r="C36" s="18"/>
      <c r="D36" s="18"/>
      <c r="E36" s="18"/>
      <c r="F36" s="18"/>
      <c r="G36" s="18"/>
      <c r="H36" s="18"/>
      <c r="I36" s="18"/>
      <c r="J36" s="18"/>
      <c r="K36" s="18"/>
      <c r="L36" s="18"/>
      <c r="M36" s="18"/>
      <c r="N36" s="18"/>
      <c r="O36" s="18"/>
      <c r="P36" s="18"/>
      <c r="Q36" s="18"/>
    </row>
    <row r="37" spans="1:17" x14ac:dyDescent="0.2">
      <c r="A37" s="18"/>
      <c r="B37" s="18"/>
      <c r="C37" s="18"/>
      <c r="D37" s="18"/>
      <c r="E37" s="18"/>
      <c r="F37" s="18"/>
      <c r="G37" s="18"/>
      <c r="H37" s="18"/>
      <c r="I37" s="18"/>
      <c r="J37" s="18"/>
      <c r="K37" s="18"/>
      <c r="L37" s="18"/>
      <c r="M37" s="18"/>
      <c r="N37" s="18"/>
      <c r="O37" s="18"/>
      <c r="P37" s="18"/>
      <c r="Q37" s="18"/>
    </row>
    <row r="38" spans="1:17" x14ac:dyDescent="0.2">
      <c r="A38" s="18"/>
      <c r="B38" s="18"/>
      <c r="C38" s="18"/>
      <c r="D38" s="18"/>
      <c r="E38" s="18"/>
      <c r="F38" s="18"/>
      <c r="G38" s="18"/>
      <c r="H38" s="18"/>
      <c r="I38" s="18"/>
      <c r="J38" s="18"/>
      <c r="K38" s="18"/>
      <c r="L38" s="18"/>
      <c r="M38" s="18"/>
      <c r="N38" s="18"/>
      <c r="O38" s="18"/>
      <c r="P38" s="18"/>
      <c r="Q38" s="18"/>
    </row>
    <row r="39" spans="1:17" x14ac:dyDescent="0.2">
      <c r="A39" s="18"/>
      <c r="B39" s="18"/>
      <c r="C39" s="18"/>
      <c r="D39" s="18"/>
      <c r="E39" s="18"/>
      <c r="F39" s="18"/>
      <c r="G39" s="18"/>
      <c r="H39" s="18"/>
      <c r="I39" s="18"/>
      <c r="J39" s="18"/>
      <c r="K39" s="18"/>
      <c r="L39" s="18"/>
      <c r="M39" s="18"/>
      <c r="N39" s="18"/>
      <c r="O39" s="18"/>
      <c r="P39" s="18"/>
      <c r="Q39" s="18"/>
    </row>
    <row r="40" spans="1:17" x14ac:dyDescent="0.2">
      <c r="A40" s="18"/>
      <c r="B40" s="18"/>
      <c r="C40" s="18"/>
      <c r="D40" s="18"/>
      <c r="E40" s="18"/>
      <c r="F40" s="18"/>
      <c r="G40" s="18"/>
      <c r="H40" s="18"/>
      <c r="I40" s="18"/>
      <c r="J40" s="18"/>
      <c r="K40" s="18"/>
      <c r="L40" s="18"/>
      <c r="M40" s="18"/>
      <c r="N40" s="18"/>
      <c r="O40" s="18"/>
      <c r="P40" s="18"/>
      <c r="Q40" s="18"/>
    </row>
    <row r="41" spans="1:17" x14ac:dyDescent="0.2">
      <c r="A41" s="18"/>
      <c r="B41" s="18"/>
      <c r="C41" s="18"/>
      <c r="D41" s="18"/>
      <c r="E41" s="18"/>
      <c r="F41" s="18"/>
      <c r="G41" s="18"/>
      <c r="H41" s="18"/>
      <c r="I41" s="18"/>
      <c r="J41" s="18"/>
      <c r="K41" s="18"/>
      <c r="L41" s="18"/>
      <c r="M41" s="18"/>
      <c r="N41" s="18"/>
      <c r="O41" s="18"/>
      <c r="P41" s="18"/>
      <c r="Q41" s="18"/>
    </row>
    <row r="42" spans="1:17" x14ac:dyDescent="0.2">
      <c r="A42" s="18"/>
      <c r="B42" s="18"/>
      <c r="C42" s="18"/>
      <c r="D42" s="18"/>
      <c r="E42" s="18"/>
      <c r="F42" s="18"/>
      <c r="G42" s="18"/>
      <c r="H42" s="18"/>
      <c r="I42" s="18"/>
      <c r="J42" s="18"/>
      <c r="K42" s="18"/>
      <c r="L42" s="18"/>
      <c r="M42" s="18"/>
      <c r="N42" s="18"/>
      <c r="O42" s="18"/>
      <c r="P42" s="18"/>
      <c r="Q42" s="18"/>
    </row>
    <row r="43" spans="1:17" x14ac:dyDescent="0.2">
      <c r="A43" s="18"/>
      <c r="B43" s="18"/>
      <c r="C43" s="18"/>
      <c r="D43" s="18"/>
      <c r="E43" s="18"/>
      <c r="F43" s="18"/>
      <c r="G43" s="18"/>
      <c r="H43" s="18"/>
      <c r="I43" s="18"/>
      <c r="J43" s="18"/>
      <c r="K43" s="18"/>
      <c r="L43" s="18"/>
      <c r="M43" s="18"/>
      <c r="N43" s="18"/>
      <c r="O43" s="18"/>
      <c r="P43" s="18"/>
      <c r="Q43" s="18"/>
    </row>
    <row r="44" spans="1:17" x14ac:dyDescent="0.2">
      <c r="A44" s="18"/>
      <c r="B44" s="18"/>
      <c r="C44" s="18"/>
      <c r="D44" s="18"/>
      <c r="E44" s="18"/>
      <c r="F44" s="18"/>
      <c r="G44" s="18"/>
      <c r="H44" s="18"/>
      <c r="I44" s="18"/>
      <c r="J44" s="18"/>
      <c r="K44" s="18"/>
      <c r="L44" s="18"/>
      <c r="M44" s="18"/>
      <c r="N44" s="18"/>
      <c r="O44" s="18"/>
      <c r="P44" s="18"/>
      <c r="Q44" s="18"/>
    </row>
    <row r="45" spans="1:17" x14ac:dyDescent="0.2">
      <c r="A45" s="18"/>
      <c r="B45" s="18"/>
      <c r="C45" s="18"/>
      <c r="D45" s="18"/>
      <c r="E45" s="18"/>
      <c r="F45" s="18"/>
      <c r="G45" s="18"/>
      <c r="H45" s="18"/>
      <c r="I45" s="18"/>
      <c r="J45" s="18"/>
      <c r="K45" s="18"/>
      <c r="L45" s="18"/>
      <c r="M45" s="18"/>
      <c r="N45" s="18"/>
      <c r="O45" s="18"/>
      <c r="P45" s="18"/>
      <c r="Q45" s="18"/>
    </row>
  </sheetData>
  <mergeCells count="43">
    <mergeCell ref="A9:B12"/>
    <mergeCell ref="F2:G3"/>
    <mergeCell ref="M4:M5"/>
    <mergeCell ref="A7:D7"/>
    <mergeCell ref="C17:D17"/>
    <mergeCell ref="C13:D13"/>
    <mergeCell ref="H4:H5"/>
    <mergeCell ref="I4:I5"/>
    <mergeCell ref="J2:K3"/>
    <mergeCell ref="C11:D11"/>
    <mergeCell ref="C16:D16"/>
    <mergeCell ref="A27:R27"/>
    <mergeCell ref="A25:R25"/>
    <mergeCell ref="A19:D19"/>
    <mergeCell ref="J4:J5"/>
    <mergeCell ref="C12:D12"/>
    <mergeCell ref="A8:D8"/>
    <mergeCell ref="C9:D9"/>
    <mergeCell ref="E4:E5"/>
    <mergeCell ref="L4:L5"/>
    <mergeCell ref="K4:K5"/>
    <mergeCell ref="A6:D6"/>
    <mergeCell ref="A22:D22"/>
    <mergeCell ref="A21:D21"/>
    <mergeCell ref="A20:D20"/>
    <mergeCell ref="A18:D18"/>
    <mergeCell ref="C14:D14"/>
    <mergeCell ref="N4:N5"/>
    <mergeCell ref="A23:D23"/>
    <mergeCell ref="G4:G5"/>
    <mergeCell ref="P2:R3"/>
    <mergeCell ref="P4:P5"/>
    <mergeCell ref="R4:R5"/>
    <mergeCell ref="Q4:Q5"/>
    <mergeCell ref="O4:O5"/>
    <mergeCell ref="N2:O3"/>
    <mergeCell ref="F4:F5"/>
    <mergeCell ref="C10:D10"/>
    <mergeCell ref="H2:I3"/>
    <mergeCell ref="E2:E3"/>
    <mergeCell ref="L2:M3"/>
    <mergeCell ref="A13:B17"/>
    <mergeCell ref="C15:D15"/>
  </mergeCells>
  <phoneticPr fontId="3"/>
  <dataValidations count="1">
    <dataValidation type="whole" imeMode="off" operator="greaterThanOrEqual" allowBlank="1" showInputMessage="1" showErrorMessage="1" sqref="F23:O23 F6:O2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9" tint="0.59999389629810485"/>
  </sheetPr>
  <dimension ref="A1:DI1035"/>
  <sheetViews>
    <sheetView view="pageBreakPreview" zoomScale="55" zoomScaleNormal="55" zoomScaleSheetLayoutView="55" workbookViewId="0">
      <pane xSplit="3" ySplit="2" topLeftCell="D3" activePane="bottomRight" state="frozen"/>
      <selection activeCell="H11" sqref="H11"/>
      <selection pane="topRight" activeCell="H11" sqref="H11"/>
      <selection pane="bottomLeft" activeCell="H11" sqref="H11"/>
      <selection pane="bottomRight" activeCell="K66" sqref="K66"/>
    </sheetView>
  </sheetViews>
  <sheetFormatPr defaultColWidth="9" defaultRowHeight="12" x14ac:dyDescent="0.2"/>
  <cols>
    <col min="1" max="2" width="2.6328125" style="1" customWidth="1"/>
    <col min="3" max="4" width="6.453125" style="1" bestFit="1" customWidth="1"/>
    <col min="5" max="104" width="15.6328125" style="1" customWidth="1"/>
    <col min="105" max="113" width="5.6328125" style="1" customWidth="1"/>
    <col min="114" max="16384" width="9" style="1"/>
  </cols>
  <sheetData>
    <row r="1" spans="1:104" ht="21" customHeight="1" thickBot="1" x14ac:dyDescent="0.3">
      <c r="A1" s="728" t="s">
        <v>888</v>
      </c>
      <c r="B1" s="728"/>
      <c r="C1" s="728"/>
      <c r="D1" s="728"/>
      <c r="E1" s="728"/>
      <c r="F1" s="728"/>
      <c r="G1" s="450" t="s">
        <v>1765</v>
      </c>
      <c r="H1" s="226" t="s">
        <v>1089</v>
      </c>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12"/>
    </row>
    <row r="2" spans="1:104" ht="21" customHeight="1" thickBot="1" x14ac:dyDescent="0.25">
      <c r="A2" s="723" t="s">
        <v>887</v>
      </c>
      <c r="B2" s="724"/>
      <c r="C2" s="725"/>
      <c r="D2" s="240"/>
      <c r="E2" s="234">
        <v>1</v>
      </c>
      <c r="F2" s="148">
        <v>2</v>
      </c>
      <c r="G2" s="148">
        <v>3</v>
      </c>
      <c r="H2" s="148">
        <v>4</v>
      </c>
      <c r="I2" s="148">
        <v>5</v>
      </c>
      <c r="J2" s="148">
        <v>6</v>
      </c>
      <c r="K2" s="148">
        <v>7</v>
      </c>
      <c r="L2" s="148">
        <v>8</v>
      </c>
      <c r="M2" s="148">
        <v>9</v>
      </c>
      <c r="N2" s="148">
        <v>10</v>
      </c>
      <c r="O2" s="148">
        <v>11</v>
      </c>
      <c r="P2" s="148">
        <v>12</v>
      </c>
      <c r="Q2" s="148">
        <v>13</v>
      </c>
      <c r="R2" s="148">
        <v>14</v>
      </c>
      <c r="S2" s="148">
        <v>15</v>
      </c>
      <c r="T2" s="148">
        <v>16</v>
      </c>
      <c r="U2" s="148">
        <v>17</v>
      </c>
      <c r="V2" s="148">
        <v>18</v>
      </c>
      <c r="W2" s="148">
        <v>19</v>
      </c>
      <c r="X2" s="148">
        <v>20</v>
      </c>
      <c r="Y2" s="148">
        <v>21</v>
      </c>
      <c r="Z2" s="148">
        <v>22</v>
      </c>
      <c r="AA2" s="148">
        <v>23</v>
      </c>
      <c r="AB2" s="148">
        <v>24</v>
      </c>
      <c r="AC2" s="148">
        <v>25</v>
      </c>
      <c r="AD2" s="148">
        <v>26</v>
      </c>
      <c r="AE2" s="148">
        <v>27</v>
      </c>
      <c r="AF2" s="148">
        <v>28</v>
      </c>
      <c r="AG2" s="148">
        <v>29</v>
      </c>
      <c r="AH2" s="148">
        <v>30</v>
      </c>
      <c r="AI2" s="148">
        <v>31</v>
      </c>
      <c r="AJ2" s="148">
        <v>32</v>
      </c>
      <c r="AK2" s="148">
        <v>33</v>
      </c>
      <c r="AL2" s="148">
        <v>34</v>
      </c>
      <c r="AM2" s="148">
        <v>35</v>
      </c>
      <c r="AN2" s="148">
        <v>36</v>
      </c>
      <c r="AO2" s="148">
        <v>37</v>
      </c>
      <c r="AP2" s="148">
        <v>38</v>
      </c>
      <c r="AQ2" s="148">
        <v>39</v>
      </c>
      <c r="AR2" s="148">
        <v>40</v>
      </c>
      <c r="AS2" s="148">
        <v>41</v>
      </c>
      <c r="AT2" s="148">
        <v>42</v>
      </c>
      <c r="AU2" s="148">
        <v>43</v>
      </c>
      <c r="AV2" s="148">
        <v>44</v>
      </c>
      <c r="AW2" s="148">
        <v>45</v>
      </c>
      <c r="AX2" s="148">
        <v>46</v>
      </c>
      <c r="AY2" s="148">
        <v>47</v>
      </c>
      <c r="AZ2" s="148">
        <v>48</v>
      </c>
      <c r="BA2" s="148">
        <v>49</v>
      </c>
      <c r="BB2" s="148">
        <v>50</v>
      </c>
      <c r="BC2" s="148">
        <v>51</v>
      </c>
      <c r="BD2" s="148">
        <v>52</v>
      </c>
      <c r="BE2" s="148">
        <v>53</v>
      </c>
      <c r="BF2" s="148">
        <v>54</v>
      </c>
      <c r="BG2" s="148">
        <v>55</v>
      </c>
      <c r="BH2" s="148">
        <v>56</v>
      </c>
      <c r="BI2" s="148">
        <v>57</v>
      </c>
      <c r="BJ2" s="148">
        <v>58</v>
      </c>
      <c r="BK2" s="148">
        <v>59</v>
      </c>
      <c r="BL2" s="148">
        <v>60</v>
      </c>
      <c r="BM2" s="148">
        <v>61</v>
      </c>
      <c r="BN2" s="148">
        <v>62</v>
      </c>
      <c r="BO2" s="148">
        <v>63</v>
      </c>
      <c r="BP2" s="148">
        <v>64</v>
      </c>
      <c r="BQ2" s="148">
        <v>65</v>
      </c>
      <c r="BR2" s="148">
        <v>66</v>
      </c>
      <c r="BS2" s="148">
        <v>67</v>
      </c>
      <c r="BT2" s="148">
        <v>68</v>
      </c>
      <c r="BU2" s="148">
        <v>69</v>
      </c>
      <c r="BV2" s="148">
        <v>70</v>
      </c>
      <c r="BW2" s="148">
        <v>71</v>
      </c>
      <c r="BX2" s="148">
        <v>72</v>
      </c>
      <c r="BY2" s="148">
        <v>73</v>
      </c>
      <c r="BZ2" s="148">
        <v>74</v>
      </c>
      <c r="CA2" s="148">
        <v>75</v>
      </c>
      <c r="CB2" s="148">
        <v>76</v>
      </c>
      <c r="CC2" s="148">
        <v>77</v>
      </c>
      <c r="CD2" s="148">
        <v>78</v>
      </c>
      <c r="CE2" s="148">
        <v>79</v>
      </c>
      <c r="CF2" s="148">
        <v>80</v>
      </c>
      <c r="CG2" s="148">
        <v>81</v>
      </c>
      <c r="CH2" s="148">
        <v>82</v>
      </c>
      <c r="CI2" s="148">
        <v>83</v>
      </c>
      <c r="CJ2" s="148">
        <v>84</v>
      </c>
      <c r="CK2" s="148">
        <v>85</v>
      </c>
      <c r="CL2" s="148">
        <v>86</v>
      </c>
      <c r="CM2" s="148">
        <v>87</v>
      </c>
      <c r="CN2" s="148">
        <v>88</v>
      </c>
      <c r="CO2" s="148">
        <v>89</v>
      </c>
      <c r="CP2" s="148">
        <v>90</v>
      </c>
      <c r="CQ2" s="148">
        <v>91</v>
      </c>
      <c r="CR2" s="148">
        <v>92</v>
      </c>
      <c r="CS2" s="148">
        <v>93</v>
      </c>
      <c r="CT2" s="148">
        <v>94</v>
      </c>
      <c r="CU2" s="148">
        <v>95</v>
      </c>
      <c r="CV2" s="148">
        <v>96</v>
      </c>
      <c r="CW2" s="148">
        <v>97</v>
      </c>
      <c r="CX2" s="148">
        <v>98</v>
      </c>
      <c r="CY2" s="148">
        <v>99</v>
      </c>
      <c r="CZ2" s="148">
        <v>100</v>
      </c>
    </row>
    <row r="3" spans="1:104" ht="30" customHeight="1" x14ac:dyDescent="0.2">
      <c r="A3" s="729" t="s">
        <v>202</v>
      </c>
      <c r="B3" s="730"/>
      <c r="C3" s="731"/>
      <c r="D3" s="240"/>
      <c r="E3" s="235"/>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row>
    <row r="4" spans="1:104" ht="60" customHeight="1" thickBot="1" x14ac:dyDescent="0.25">
      <c r="A4" s="732" t="s">
        <v>203</v>
      </c>
      <c r="B4" s="733"/>
      <c r="C4" s="734"/>
      <c r="D4" s="241"/>
      <c r="E4" s="236"/>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row>
    <row r="5" spans="1:104" ht="30" hidden="1" customHeight="1" thickBot="1" x14ac:dyDescent="0.25">
      <c r="A5" s="735" t="s">
        <v>204</v>
      </c>
      <c r="B5" s="736"/>
      <c r="C5" s="737"/>
      <c r="D5" s="242"/>
      <c r="E5" s="237"/>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row>
    <row r="6" spans="1:104" ht="13.5" hidden="1" thickBot="1" x14ac:dyDescent="0.25">
      <c r="A6" s="738" t="s">
        <v>225</v>
      </c>
      <c r="B6" s="739"/>
      <c r="C6" s="740"/>
      <c r="D6" s="80" t="str">
        <f>IF(AND(E6="",F6="",G6="",H6="",I6="",CV6="",CW6="",CX6="",CY6="",CZ6=""),"",SUM(E6:CZ6))</f>
        <v/>
      </c>
      <c r="E6" s="238"/>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row>
    <row r="7" spans="1:104" ht="39.5" thickBot="1" x14ac:dyDescent="0.25">
      <c r="A7" s="726" t="s">
        <v>205</v>
      </c>
      <c r="B7" s="727"/>
      <c r="C7" s="90" t="s">
        <v>206</v>
      </c>
      <c r="D7" s="91" t="s">
        <v>1176</v>
      </c>
      <c r="E7" s="239" t="s">
        <v>207</v>
      </c>
      <c r="F7" s="92" t="s">
        <v>207</v>
      </c>
      <c r="G7" s="92" t="s">
        <v>207</v>
      </c>
      <c r="H7" s="93" t="s">
        <v>207</v>
      </c>
      <c r="I7" s="92" t="s">
        <v>207</v>
      </c>
      <c r="J7" s="92" t="s">
        <v>207</v>
      </c>
      <c r="K7" s="92" t="s">
        <v>207</v>
      </c>
      <c r="L7" s="92" t="s">
        <v>207</v>
      </c>
      <c r="M7" s="92" t="s">
        <v>207</v>
      </c>
      <c r="N7" s="92" t="s">
        <v>207</v>
      </c>
      <c r="O7" s="92" t="s">
        <v>207</v>
      </c>
      <c r="P7" s="92" t="s">
        <v>207</v>
      </c>
      <c r="Q7" s="92" t="s">
        <v>207</v>
      </c>
      <c r="R7" s="92" t="s">
        <v>207</v>
      </c>
      <c r="S7" s="92" t="s">
        <v>207</v>
      </c>
      <c r="T7" s="92" t="s">
        <v>207</v>
      </c>
      <c r="U7" s="92" t="s">
        <v>207</v>
      </c>
      <c r="V7" s="92" t="s">
        <v>207</v>
      </c>
      <c r="W7" s="92" t="s">
        <v>207</v>
      </c>
      <c r="X7" s="92" t="s">
        <v>207</v>
      </c>
      <c r="Y7" s="92" t="s">
        <v>207</v>
      </c>
      <c r="Z7" s="92" t="s">
        <v>207</v>
      </c>
      <c r="AA7" s="92" t="s">
        <v>207</v>
      </c>
      <c r="AB7" s="92" t="s">
        <v>207</v>
      </c>
      <c r="AC7" s="92" t="s">
        <v>207</v>
      </c>
      <c r="AD7" s="92" t="s">
        <v>207</v>
      </c>
      <c r="AE7" s="92" t="s">
        <v>207</v>
      </c>
      <c r="AF7" s="92" t="s">
        <v>207</v>
      </c>
      <c r="AG7" s="92" t="s">
        <v>207</v>
      </c>
      <c r="AH7" s="92" t="s">
        <v>207</v>
      </c>
      <c r="AI7" s="92" t="s">
        <v>207</v>
      </c>
      <c r="AJ7" s="92" t="s">
        <v>207</v>
      </c>
      <c r="AK7" s="92" t="s">
        <v>207</v>
      </c>
      <c r="AL7" s="92" t="s">
        <v>207</v>
      </c>
      <c r="AM7" s="92" t="s">
        <v>207</v>
      </c>
      <c r="AN7" s="92" t="s">
        <v>207</v>
      </c>
      <c r="AO7" s="92" t="s">
        <v>207</v>
      </c>
      <c r="AP7" s="92" t="s">
        <v>207</v>
      </c>
      <c r="AQ7" s="92" t="s">
        <v>207</v>
      </c>
      <c r="AR7" s="92" t="s">
        <v>207</v>
      </c>
      <c r="AS7" s="92" t="s">
        <v>207</v>
      </c>
      <c r="AT7" s="92" t="s">
        <v>207</v>
      </c>
      <c r="AU7" s="92" t="s">
        <v>207</v>
      </c>
      <c r="AV7" s="92" t="s">
        <v>207</v>
      </c>
      <c r="AW7" s="92" t="s">
        <v>207</v>
      </c>
      <c r="AX7" s="92" t="s">
        <v>207</v>
      </c>
      <c r="AY7" s="92" t="s">
        <v>207</v>
      </c>
      <c r="AZ7" s="92" t="s">
        <v>207</v>
      </c>
      <c r="BA7" s="92" t="s">
        <v>207</v>
      </c>
      <c r="BB7" s="92" t="s">
        <v>207</v>
      </c>
      <c r="BC7" s="92" t="s">
        <v>207</v>
      </c>
      <c r="BD7" s="92" t="s">
        <v>207</v>
      </c>
      <c r="BE7" s="92" t="s">
        <v>207</v>
      </c>
      <c r="BF7" s="92" t="s">
        <v>207</v>
      </c>
      <c r="BG7" s="92" t="s">
        <v>207</v>
      </c>
      <c r="BH7" s="92" t="s">
        <v>207</v>
      </c>
      <c r="BI7" s="92" t="s">
        <v>207</v>
      </c>
      <c r="BJ7" s="92" t="s">
        <v>207</v>
      </c>
      <c r="BK7" s="92" t="s">
        <v>207</v>
      </c>
      <c r="BL7" s="92" t="s">
        <v>207</v>
      </c>
      <c r="BM7" s="92" t="s">
        <v>207</v>
      </c>
      <c r="BN7" s="92" t="s">
        <v>207</v>
      </c>
      <c r="BO7" s="92" t="s">
        <v>207</v>
      </c>
      <c r="BP7" s="92" t="s">
        <v>207</v>
      </c>
      <c r="BQ7" s="92" t="s">
        <v>207</v>
      </c>
      <c r="BR7" s="92" t="s">
        <v>207</v>
      </c>
      <c r="BS7" s="92" t="s">
        <v>207</v>
      </c>
      <c r="BT7" s="92" t="s">
        <v>207</v>
      </c>
      <c r="BU7" s="92" t="s">
        <v>207</v>
      </c>
      <c r="BV7" s="92" t="s">
        <v>207</v>
      </c>
      <c r="BW7" s="92" t="s">
        <v>207</v>
      </c>
      <c r="BX7" s="92" t="s">
        <v>207</v>
      </c>
      <c r="BY7" s="92" t="s">
        <v>207</v>
      </c>
      <c r="BZ7" s="92" t="s">
        <v>207</v>
      </c>
      <c r="CA7" s="92" t="s">
        <v>207</v>
      </c>
      <c r="CB7" s="92" t="s">
        <v>207</v>
      </c>
      <c r="CC7" s="92" t="s">
        <v>207</v>
      </c>
      <c r="CD7" s="92" t="s">
        <v>207</v>
      </c>
      <c r="CE7" s="92" t="s">
        <v>207</v>
      </c>
      <c r="CF7" s="92" t="s">
        <v>207</v>
      </c>
      <c r="CG7" s="92" t="s">
        <v>207</v>
      </c>
      <c r="CH7" s="92" t="s">
        <v>207</v>
      </c>
      <c r="CI7" s="92" t="s">
        <v>207</v>
      </c>
      <c r="CJ7" s="92" t="s">
        <v>207</v>
      </c>
      <c r="CK7" s="92" t="s">
        <v>207</v>
      </c>
      <c r="CL7" s="92" t="s">
        <v>207</v>
      </c>
      <c r="CM7" s="92" t="s">
        <v>207</v>
      </c>
      <c r="CN7" s="92" t="s">
        <v>207</v>
      </c>
      <c r="CO7" s="92" t="s">
        <v>207</v>
      </c>
      <c r="CP7" s="92" t="s">
        <v>207</v>
      </c>
      <c r="CQ7" s="92" t="s">
        <v>207</v>
      </c>
      <c r="CR7" s="92" t="s">
        <v>207</v>
      </c>
      <c r="CS7" s="92" t="s">
        <v>207</v>
      </c>
      <c r="CT7" s="92" t="s">
        <v>207</v>
      </c>
      <c r="CU7" s="92" t="s">
        <v>207</v>
      </c>
      <c r="CV7" s="92" t="s">
        <v>207</v>
      </c>
      <c r="CW7" s="92" t="s">
        <v>207</v>
      </c>
      <c r="CX7" s="92" t="s">
        <v>207</v>
      </c>
      <c r="CY7" s="92" t="s">
        <v>207</v>
      </c>
      <c r="CZ7" s="92" t="s">
        <v>207</v>
      </c>
    </row>
    <row r="8" spans="1:104" ht="26" x14ac:dyDescent="0.2">
      <c r="A8" s="718" t="s">
        <v>208</v>
      </c>
      <c r="B8" s="609"/>
      <c r="C8" s="74" t="s">
        <v>1158</v>
      </c>
      <c r="D8" s="75" t="str">
        <f>IF(SUM(E8:CZ8)=0,"",SUM(E8:CZ8))</f>
        <v/>
      </c>
      <c r="E8" s="75" t="str">
        <f t="shared" ref="E8:CZ8" si="0">IF($B$45=0,"",IF(SUMIF($A$35:$A$44,E$2,$B$35:$B$44)=0,"",SUMIF($A$35:$A$44,E$2,$B$35:$B$44)))</f>
        <v/>
      </c>
      <c r="F8" s="132" t="str">
        <f t="shared" si="0"/>
        <v/>
      </c>
      <c r="G8" s="76" t="str">
        <f t="shared" si="0"/>
        <v/>
      </c>
      <c r="H8" s="76" t="str">
        <f t="shared" si="0"/>
        <v/>
      </c>
      <c r="I8" s="76" t="str">
        <f>IF($B$45=0,"",IF(SUMIF($A$35:$A$44,I$2,$B$35:$B$44)=0,"",SUMIF($A$35:$A$44,I$2,$B$35:$B$44)))</f>
        <v/>
      </c>
      <c r="J8" s="76" t="str">
        <f t="shared" si="0"/>
        <v/>
      </c>
      <c r="K8" s="76" t="str">
        <f t="shared" si="0"/>
        <v/>
      </c>
      <c r="L8" s="76" t="str">
        <f t="shared" si="0"/>
        <v/>
      </c>
      <c r="M8" s="76" t="str">
        <f t="shared" si="0"/>
        <v/>
      </c>
      <c r="N8" s="76" t="str">
        <f t="shared" si="0"/>
        <v/>
      </c>
      <c r="O8" s="76" t="str">
        <f t="shared" si="0"/>
        <v/>
      </c>
      <c r="P8" s="76" t="str">
        <f t="shared" si="0"/>
        <v/>
      </c>
      <c r="Q8" s="76" t="str">
        <f t="shared" si="0"/>
        <v/>
      </c>
      <c r="R8" s="76" t="str">
        <f t="shared" si="0"/>
        <v/>
      </c>
      <c r="S8" s="76" t="str">
        <f t="shared" si="0"/>
        <v/>
      </c>
      <c r="T8" s="76" t="str">
        <f t="shared" si="0"/>
        <v/>
      </c>
      <c r="U8" s="76" t="str">
        <f t="shared" si="0"/>
        <v/>
      </c>
      <c r="V8" s="76" t="str">
        <f t="shared" si="0"/>
        <v/>
      </c>
      <c r="W8" s="76" t="str">
        <f t="shared" si="0"/>
        <v/>
      </c>
      <c r="X8" s="76" t="str">
        <f t="shared" si="0"/>
        <v/>
      </c>
      <c r="Y8" s="76" t="str">
        <f t="shared" si="0"/>
        <v/>
      </c>
      <c r="Z8" s="76" t="str">
        <f t="shared" si="0"/>
        <v/>
      </c>
      <c r="AA8" s="76" t="str">
        <f t="shared" si="0"/>
        <v/>
      </c>
      <c r="AB8" s="76" t="str">
        <f t="shared" si="0"/>
        <v/>
      </c>
      <c r="AC8" s="76" t="str">
        <f t="shared" ref="AC8:CN8" si="1">IF($B$45=0,"",IF(SUMIF($A$35:$A$44,AC$2,$B$35:$B$44)=0,"",SUMIF($A$35:$A$44,AC$2,$B$35:$B$44)))</f>
        <v/>
      </c>
      <c r="AD8" s="76" t="str">
        <f t="shared" si="1"/>
        <v/>
      </c>
      <c r="AE8" s="76" t="str">
        <f t="shared" si="1"/>
        <v/>
      </c>
      <c r="AF8" s="76" t="str">
        <f t="shared" si="1"/>
        <v/>
      </c>
      <c r="AG8" s="76" t="str">
        <f t="shared" si="1"/>
        <v/>
      </c>
      <c r="AH8" s="76" t="str">
        <f t="shared" si="1"/>
        <v/>
      </c>
      <c r="AI8" s="76" t="str">
        <f t="shared" si="1"/>
        <v/>
      </c>
      <c r="AJ8" s="76" t="str">
        <f t="shared" si="1"/>
        <v/>
      </c>
      <c r="AK8" s="76" t="str">
        <f t="shared" si="1"/>
        <v/>
      </c>
      <c r="AL8" s="76" t="str">
        <f t="shared" si="1"/>
        <v/>
      </c>
      <c r="AM8" s="76" t="str">
        <f t="shared" si="1"/>
        <v/>
      </c>
      <c r="AN8" s="76" t="str">
        <f t="shared" si="1"/>
        <v/>
      </c>
      <c r="AO8" s="76" t="str">
        <f t="shared" si="1"/>
        <v/>
      </c>
      <c r="AP8" s="76" t="str">
        <f t="shared" si="1"/>
        <v/>
      </c>
      <c r="AQ8" s="76" t="str">
        <f t="shared" si="1"/>
        <v/>
      </c>
      <c r="AR8" s="76" t="str">
        <f t="shared" si="1"/>
        <v/>
      </c>
      <c r="AS8" s="76" t="str">
        <f t="shared" si="1"/>
        <v/>
      </c>
      <c r="AT8" s="76" t="str">
        <f t="shared" si="1"/>
        <v/>
      </c>
      <c r="AU8" s="76" t="str">
        <f t="shared" si="1"/>
        <v/>
      </c>
      <c r="AV8" s="76" t="str">
        <f t="shared" si="1"/>
        <v/>
      </c>
      <c r="AW8" s="76" t="str">
        <f t="shared" si="1"/>
        <v/>
      </c>
      <c r="AX8" s="76" t="str">
        <f t="shared" si="1"/>
        <v/>
      </c>
      <c r="AY8" s="76" t="str">
        <f t="shared" si="1"/>
        <v/>
      </c>
      <c r="AZ8" s="76" t="str">
        <f t="shared" si="1"/>
        <v/>
      </c>
      <c r="BA8" s="76" t="str">
        <f t="shared" si="1"/>
        <v/>
      </c>
      <c r="BB8" s="76" t="str">
        <f t="shared" si="1"/>
        <v/>
      </c>
      <c r="BC8" s="76" t="str">
        <f t="shared" si="1"/>
        <v/>
      </c>
      <c r="BD8" s="76" t="str">
        <f t="shared" si="1"/>
        <v/>
      </c>
      <c r="BE8" s="76" t="str">
        <f t="shared" si="1"/>
        <v/>
      </c>
      <c r="BF8" s="76" t="str">
        <f t="shared" si="1"/>
        <v/>
      </c>
      <c r="BG8" s="76" t="str">
        <f t="shared" si="1"/>
        <v/>
      </c>
      <c r="BH8" s="76" t="str">
        <f t="shared" si="1"/>
        <v/>
      </c>
      <c r="BI8" s="76" t="str">
        <f t="shared" si="1"/>
        <v/>
      </c>
      <c r="BJ8" s="76" t="str">
        <f t="shared" si="1"/>
        <v/>
      </c>
      <c r="BK8" s="76" t="str">
        <f t="shared" si="1"/>
        <v/>
      </c>
      <c r="BL8" s="76" t="str">
        <f t="shared" si="1"/>
        <v/>
      </c>
      <c r="BM8" s="76" t="str">
        <f t="shared" si="1"/>
        <v/>
      </c>
      <c r="BN8" s="76" t="str">
        <f t="shared" si="1"/>
        <v/>
      </c>
      <c r="BO8" s="76" t="str">
        <f t="shared" si="1"/>
        <v/>
      </c>
      <c r="BP8" s="76" t="str">
        <f t="shared" si="1"/>
        <v/>
      </c>
      <c r="BQ8" s="76" t="str">
        <f t="shared" si="1"/>
        <v/>
      </c>
      <c r="BR8" s="76" t="str">
        <f t="shared" si="1"/>
        <v/>
      </c>
      <c r="BS8" s="76" t="str">
        <f t="shared" si="1"/>
        <v/>
      </c>
      <c r="BT8" s="76" t="str">
        <f t="shared" si="1"/>
        <v/>
      </c>
      <c r="BU8" s="76" t="str">
        <f t="shared" si="1"/>
        <v/>
      </c>
      <c r="BV8" s="76" t="str">
        <f t="shared" si="1"/>
        <v/>
      </c>
      <c r="BW8" s="76" t="str">
        <f t="shared" si="1"/>
        <v/>
      </c>
      <c r="BX8" s="76" t="str">
        <f t="shared" si="1"/>
        <v/>
      </c>
      <c r="BY8" s="76" t="str">
        <f t="shared" si="1"/>
        <v/>
      </c>
      <c r="BZ8" s="76" t="str">
        <f t="shared" si="1"/>
        <v/>
      </c>
      <c r="CA8" s="76" t="str">
        <f t="shared" si="1"/>
        <v/>
      </c>
      <c r="CB8" s="76" t="str">
        <f t="shared" si="1"/>
        <v/>
      </c>
      <c r="CC8" s="76" t="str">
        <f t="shared" si="1"/>
        <v/>
      </c>
      <c r="CD8" s="76" t="str">
        <f t="shared" si="1"/>
        <v/>
      </c>
      <c r="CE8" s="76" t="str">
        <f t="shared" si="1"/>
        <v/>
      </c>
      <c r="CF8" s="76" t="str">
        <f t="shared" si="1"/>
        <v/>
      </c>
      <c r="CG8" s="76" t="str">
        <f t="shared" si="1"/>
        <v/>
      </c>
      <c r="CH8" s="76" t="str">
        <f t="shared" si="1"/>
        <v/>
      </c>
      <c r="CI8" s="76" t="str">
        <f t="shared" si="1"/>
        <v/>
      </c>
      <c r="CJ8" s="76" t="str">
        <f t="shared" si="1"/>
        <v/>
      </c>
      <c r="CK8" s="76" t="str">
        <f t="shared" si="1"/>
        <v/>
      </c>
      <c r="CL8" s="76" t="str">
        <f t="shared" si="1"/>
        <v/>
      </c>
      <c r="CM8" s="76" t="str">
        <f t="shared" si="1"/>
        <v/>
      </c>
      <c r="CN8" s="76" t="str">
        <f t="shared" si="1"/>
        <v/>
      </c>
      <c r="CO8" s="76" t="str">
        <f t="shared" ref="CO8:CZ8" si="2">IF($B$45=0,"",IF(SUMIF($A$35:$A$44,CO$2,$B$35:$B$44)=0,"",SUMIF($A$35:$A$44,CO$2,$B$35:$B$44)))</f>
        <v/>
      </c>
      <c r="CP8" s="76" t="str">
        <f t="shared" si="2"/>
        <v/>
      </c>
      <c r="CQ8" s="76" t="str">
        <f t="shared" si="2"/>
        <v/>
      </c>
      <c r="CR8" s="76" t="str">
        <f t="shared" si="2"/>
        <v/>
      </c>
      <c r="CS8" s="76" t="str">
        <f t="shared" si="2"/>
        <v/>
      </c>
      <c r="CT8" s="76" t="str">
        <f t="shared" si="2"/>
        <v/>
      </c>
      <c r="CU8" s="76" t="str">
        <f t="shared" si="2"/>
        <v/>
      </c>
      <c r="CV8" s="76" t="str">
        <f t="shared" si="2"/>
        <v/>
      </c>
      <c r="CW8" s="76" t="str">
        <f t="shared" si="2"/>
        <v/>
      </c>
      <c r="CX8" s="76" t="str">
        <f t="shared" si="2"/>
        <v/>
      </c>
      <c r="CY8" s="76" t="str">
        <f t="shared" si="2"/>
        <v/>
      </c>
      <c r="CZ8" s="76" t="str">
        <f>IF($B$45=0,"",IF(SUMIF($A$35:$A$44,CZ$2,$B$35:$B$44)=0,"",SUMIF($A$35:$A$44,CZ$2,$B$35:$B$44)))</f>
        <v/>
      </c>
    </row>
    <row r="9" spans="1:104" ht="39" x14ac:dyDescent="0.2">
      <c r="A9" s="719"/>
      <c r="B9" s="720"/>
      <c r="C9" s="77" t="s">
        <v>1159</v>
      </c>
      <c r="D9" s="133" t="str">
        <f>IF(SUM(E9:CZ9)=0,"",SUM(E9:CZ9))</f>
        <v/>
      </c>
      <c r="E9" s="133" t="str">
        <f t="shared" ref="E9:CZ9" si="3">IF($C$45=0,"",IF(SUMIF($A$35:$A$44,E$2,$C$35:$C$44)=0,"",SUMIF($A$35:$A$44,E$2,$C$35:$C$44)))</f>
        <v/>
      </c>
      <c r="F9" s="78" t="str">
        <f t="shared" si="3"/>
        <v/>
      </c>
      <c r="G9" s="79" t="str">
        <f t="shared" si="3"/>
        <v/>
      </c>
      <c r="H9" s="79" t="str">
        <f t="shared" si="3"/>
        <v/>
      </c>
      <c r="I9" s="79" t="str">
        <f t="shared" si="3"/>
        <v/>
      </c>
      <c r="J9" s="79" t="str">
        <f t="shared" si="3"/>
        <v/>
      </c>
      <c r="K9" s="79" t="str">
        <f t="shared" si="3"/>
        <v/>
      </c>
      <c r="L9" s="79" t="str">
        <f t="shared" si="3"/>
        <v/>
      </c>
      <c r="M9" s="79" t="str">
        <f t="shared" si="3"/>
        <v/>
      </c>
      <c r="N9" s="79" t="str">
        <f t="shared" si="3"/>
        <v/>
      </c>
      <c r="O9" s="79" t="str">
        <f t="shared" si="3"/>
        <v/>
      </c>
      <c r="P9" s="79" t="str">
        <f t="shared" si="3"/>
        <v/>
      </c>
      <c r="Q9" s="79" t="str">
        <f t="shared" si="3"/>
        <v/>
      </c>
      <c r="R9" s="79" t="str">
        <f t="shared" si="3"/>
        <v/>
      </c>
      <c r="S9" s="79" t="str">
        <f t="shared" si="3"/>
        <v/>
      </c>
      <c r="T9" s="79" t="str">
        <f t="shared" si="3"/>
        <v/>
      </c>
      <c r="U9" s="79" t="str">
        <f t="shared" si="3"/>
        <v/>
      </c>
      <c r="V9" s="79" t="str">
        <f t="shared" si="3"/>
        <v/>
      </c>
      <c r="W9" s="79" t="str">
        <f t="shared" si="3"/>
        <v/>
      </c>
      <c r="X9" s="79" t="str">
        <f t="shared" si="3"/>
        <v/>
      </c>
      <c r="Y9" s="79" t="str">
        <f t="shared" si="3"/>
        <v/>
      </c>
      <c r="Z9" s="79" t="str">
        <f t="shared" si="3"/>
        <v/>
      </c>
      <c r="AA9" s="79" t="str">
        <f t="shared" si="3"/>
        <v/>
      </c>
      <c r="AB9" s="79" t="str">
        <f t="shared" si="3"/>
        <v/>
      </c>
      <c r="AC9" s="79" t="str">
        <f t="shared" ref="AC9:CN9" si="4">IF($C$45=0,"",IF(SUMIF($A$35:$A$44,AC$2,$C$35:$C$44)=0,"",SUMIF($A$35:$A$44,AC$2,$C$35:$C$44)))</f>
        <v/>
      </c>
      <c r="AD9" s="79" t="str">
        <f t="shared" si="4"/>
        <v/>
      </c>
      <c r="AE9" s="79" t="str">
        <f t="shared" si="4"/>
        <v/>
      </c>
      <c r="AF9" s="79" t="str">
        <f t="shared" si="4"/>
        <v/>
      </c>
      <c r="AG9" s="79" t="str">
        <f t="shared" si="4"/>
        <v/>
      </c>
      <c r="AH9" s="79" t="str">
        <f t="shared" si="4"/>
        <v/>
      </c>
      <c r="AI9" s="79" t="str">
        <f t="shared" si="4"/>
        <v/>
      </c>
      <c r="AJ9" s="79" t="str">
        <f t="shared" si="4"/>
        <v/>
      </c>
      <c r="AK9" s="79" t="str">
        <f t="shared" si="4"/>
        <v/>
      </c>
      <c r="AL9" s="79" t="str">
        <f t="shared" si="4"/>
        <v/>
      </c>
      <c r="AM9" s="79" t="str">
        <f t="shared" si="4"/>
        <v/>
      </c>
      <c r="AN9" s="79" t="str">
        <f t="shared" si="4"/>
        <v/>
      </c>
      <c r="AO9" s="79" t="str">
        <f t="shared" si="4"/>
        <v/>
      </c>
      <c r="AP9" s="79" t="str">
        <f t="shared" si="4"/>
        <v/>
      </c>
      <c r="AQ9" s="79" t="str">
        <f t="shared" si="4"/>
        <v/>
      </c>
      <c r="AR9" s="79" t="str">
        <f t="shared" si="4"/>
        <v/>
      </c>
      <c r="AS9" s="79" t="str">
        <f t="shared" si="4"/>
        <v/>
      </c>
      <c r="AT9" s="79" t="str">
        <f t="shared" si="4"/>
        <v/>
      </c>
      <c r="AU9" s="79" t="str">
        <f t="shared" si="4"/>
        <v/>
      </c>
      <c r="AV9" s="79" t="str">
        <f t="shared" si="4"/>
        <v/>
      </c>
      <c r="AW9" s="79" t="str">
        <f t="shared" si="4"/>
        <v/>
      </c>
      <c r="AX9" s="79" t="str">
        <f t="shared" si="4"/>
        <v/>
      </c>
      <c r="AY9" s="79" t="str">
        <f t="shared" si="4"/>
        <v/>
      </c>
      <c r="AZ9" s="79" t="str">
        <f t="shared" si="4"/>
        <v/>
      </c>
      <c r="BA9" s="79" t="str">
        <f t="shared" si="4"/>
        <v/>
      </c>
      <c r="BB9" s="79" t="str">
        <f t="shared" si="4"/>
        <v/>
      </c>
      <c r="BC9" s="79" t="str">
        <f t="shared" si="4"/>
        <v/>
      </c>
      <c r="BD9" s="79" t="str">
        <f t="shared" si="4"/>
        <v/>
      </c>
      <c r="BE9" s="79" t="str">
        <f t="shared" si="4"/>
        <v/>
      </c>
      <c r="BF9" s="79" t="str">
        <f t="shared" si="4"/>
        <v/>
      </c>
      <c r="BG9" s="79" t="str">
        <f t="shared" si="4"/>
        <v/>
      </c>
      <c r="BH9" s="79" t="str">
        <f t="shared" si="4"/>
        <v/>
      </c>
      <c r="BI9" s="79" t="str">
        <f t="shared" si="4"/>
        <v/>
      </c>
      <c r="BJ9" s="79" t="str">
        <f t="shared" si="4"/>
        <v/>
      </c>
      <c r="BK9" s="79" t="str">
        <f t="shared" si="4"/>
        <v/>
      </c>
      <c r="BL9" s="79" t="str">
        <f t="shared" si="4"/>
        <v/>
      </c>
      <c r="BM9" s="79" t="str">
        <f t="shared" si="4"/>
        <v/>
      </c>
      <c r="BN9" s="79" t="str">
        <f t="shared" si="4"/>
        <v/>
      </c>
      <c r="BO9" s="79" t="str">
        <f t="shared" si="4"/>
        <v/>
      </c>
      <c r="BP9" s="79" t="str">
        <f t="shared" si="4"/>
        <v/>
      </c>
      <c r="BQ9" s="79" t="str">
        <f t="shared" si="4"/>
        <v/>
      </c>
      <c r="BR9" s="79" t="str">
        <f t="shared" si="4"/>
        <v/>
      </c>
      <c r="BS9" s="79" t="str">
        <f t="shared" si="4"/>
        <v/>
      </c>
      <c r="BT9" s="79" t="str">
        <f t="shared" si="4"/>
        <v/>
      </c>
      <c r="BU9" s="79" t="str">
        <f t="shared" si="4"/>
        <v/>
      </c>
      <c r="BV9" s="79" t="str">
        <f t="shared" si="4"/>
        <v/>
      </c>
      <c r="BW9" s="79" t="str">
        <f t="shared" si="4"/>
        <v/>
      </c>
      <c r="BX9" s="79" t="str">
        <f t="shared" si="4"/>
        <v/>
      </c>
      <c r="BY9" s="79" t="str">
        <f t="shared" si="4"/>
        <v/>
      </c>
      <c r="BZ9" s="79" t="str">
        <f t="shared" si="4"/>
        <v/>
      </c>
      <c r="CA9" s="79" t="str">
        <f t="shared" si="4"/>
        <v/>
      </c>
      <c r="CB9" s="79" t="str">
        <f t="shared" si="4"/>
        <v/>
      </c>
      <c r="CC9" s="79" t="str">
        <f t="shared" si="4"/>
        <v/>
      </c>
      <c r="CD9" s="79" t="str">
        <f t="shared" si="4"/>
        <v/>
      </c>
      <c r="CE9" s="79" t="str">
        <f t="shared" si="4"/>
        <v/>
      </c>
      <c r="CF9" s="79" t="str">
        <f t="shared" si="4"/>
        <v/>
      </c>
      <c r="CG9" s="79" t="str">
        <f t="shared" si="4"/>
        <v/>
      </c>
      <c r="CH9" s="79" t="str">
        <f t="shared" si="4"/>
        <v/>
      </c>
      <c r="CI9" s="79" t="str">
        <f t="shared" si="4"/>
        <v/>
      </c>
      <c r="CJ9" s="79" t="str">
        <f t="shared" si="4"/>
        <v/>
      </c>
      <c r="CK9" s="79" t="str">
        <f t="shared" si="4"/>
        <v/>
      </c>
      <c r="CL9" s="79" t="str">
        <f t="shared" si="4"/>
        <v/>
      </c>
      <c r="CM9" s="79" t="str">
        <f t="shared" si="4"/>
        <v/>
      </c>
      <c r="CN9" s="79" t="str">
        <f t="shared" si="4"/>
        <v/>
      </c>
      <c r="CO9" s="79" t="str">
        <f t="shared" ref="CO9:CZ9" si="5">IF($C$45=0,"",IF(SUMIF($A$35:$A$44,CO$2,$C$35:$C$44)=0,"",SUMIF($A$35:$A$44,CO$2,$C$35:$C$44)))</f>
        <v/>
      </c>
      <c r="CP9" s="79" t="str">
        <f t="shared" si="5"/>
        <v/>
      </c>
      <c r="CQ9" s="79" t="str">
        <f t="shared" si="5"/>
        <v/>
      </c>
      <c r="CR9" s="79" t="str">
        <f t="shared" si="5"/>
        <v/>
      </c>
      <c r="CS9" s="79" t="str">
        <f t="shared" si="5"/>
        <v/>
      </c>
      <c r="CT9" s="79" t="str">
        <f t="shared" si="5"/>
        <v/>
      </c>
      <c r="CU9" s="79" t="str">
        <f t="shared" si="5"/>
        <v/>
      </c>
      <c r="CV9" s="79" t="str">
        <f t="shared" si="5"/>
        <v/>
      </c>
      <c r="CW9" s="79" t="str">
        <f t="shared" si="5"/>
        <v/>
      </c>
      <c r="CX9" s="79" t="str">
        <f t="shared" si="5"/>
        <v/>
      </c>
      <c r="CY9" s="79" t="str">
        <f t="shared" si="5"/>
        <v/>
      </c>
      <c r="CZ9" s="79" t="str">
        <f t="shared" si="5"/>
        <v/>
      </c>
    </row>
    <row r="10" spans="1:104" ht="39" x14ac:dyDescent="0.2">
      <c r="A10" s="719"/>
      <c r="B10" s="720"/>
      <c r="C10" s="77" t="s">
        <v>1160</v>
      </c>
      <c r="D10" s="133" t="str">
        <f>IF(SUM(E10:CZ10)=0,"",SUM(E10:CZ10))</f>
        <v/>
      </c>
      <c r="E10" s="133" t="str">
        <f t="shared" ref="E10:CZ10" si="6">IF($D$45=0,"",IF(SUMIF($A$35:$A$44,E$2,$D$35:$D$44)=0,"",SUMIF($A$35:$A$44,E$2,$D$35:$D$44)))</f>
        <v/>
      </c>
      <c r="F10" s="78" t="str">
        <f t="shared" si="6"/>
        <v/>
      </c>
      <c r="G10" s="79" t="str">
        <f t="shared" si="6"/>
        <v/>
      </c>
      <c r="H10" s="79" t="str">
        <f t="shared" si="6"/>
        <v/>
      </c>
      <c r="I10" s="79" t="str">
        <f t="shared" si="6"/>
        <v/>
      </c>
      <c r="J10" s="79" t="str">
        <f t="shared" si="6"/>
        <v/>
      </c>
      <c r="K10" s="79" t="str">
        <f t="shared" si="6"/>
        <v/>
      </c>
      <c r="L10" s="79" t="str">
        <f t="shared" si="6"/>
        <v/>
      </c>
      <c r="M10" s="79" t="str">
        <f t="shared" si="6"/>
        <v/>
      </c>
      <c r="N10" s="79" t="str">
        <f t="shared" si="6"/>
        <v/>
      </c>
      <c r="O10" s="79" t="str">
        <f t="shared" si="6"/>
        <v/>
      </c>
      <c r="P10" s="79" t="str">
        <f t="shared" si="6"/>
        <v/>
      </c>
      <c r="Q10" s="79" t="str">
        <f t="shared" si="6"/>
        <v/>
      </c>
      <c r="R10" s="79" t="str">
        <f t="shared" si="6"/>
        <v/>
      </c>
      <c r="S10" s="79" t="str">
        <f t="shared" si="6"/>
        <v/>
      </c>
      <c r="T10" s="79" t="str">
        <f t="shared" si="6"/>
        <v/>
      </c>
      <c r="U10" s="79" t="str">
        <f t="shared" si="6"/>
        <v/>
      </c>
      <c r="V10" s="79" t="str">
        <f t="shared" si="6"/>
        <v/>
      </c>
      <c r="W10" s="79" t="str">
        <f t="shared" si="6"/>
        <v/>
      </c>
      <c r="X10" s="79" t="str">
        <f t="shared" si="6"/>
        <v/>
      </c>
      <c r="Y10" s="79" t="str">
        <f t="shared" si="6"/>
        <v/>
      </c>
      <c r="Z10" s="79" t="str">
        <f t="shared" si="6"/>
        <v/>
      </c>
      <c r="AA10" s="79" t="str">
        <f t="shared" si="6"/>
        <v/>
      </c>
      <c r="AB10" s="79" t="str">
        <f t="shared" si="6"/>
        <v/>
      </c>
      <c r="AC10" s="79" t="str">
        <f t="shared" ref="AC10:CN10" si="7">IF($D$45=0,"",IF(SUMIF($A$35:$A$44,AC$2,$D$35:$D$44)=0,"",SUMIF($A$35:$A$44,AC$2,$D$35:$D$44)))</f>
        <v/>
      </c>
      <c r="AD10" s="79" t="str">
        <f t="shared" si="7"/>
        <v/>
      </c>
      <c r="AE10" s="79" t="str">
        <f t="shared" si="7"/>
        <v/>
      </c>
      <c r="AF10" s="79" t="str">
        <f t="shared" si="7"/>
        <v/>
      </c>
      <c r="AG10" s="79" t="str">
        <f t="shared" si="7"/>
        <v/>
      </c>
      <c r="AH10" s="79" t="str">
        <f t="shared" si="7"/>
        <v/>
      </c>
      <c r="AI10" s="79" t="str">
        <f t="shared" si="7"/>
        <v/>
      </c>
      <c r="AJ10" s="79" t="str">
        <f t="shared" si="7"/>
        <v/>
      </c>
      <c r="AK10" s="79" t="str">
        <f t="shared" si="7"/>
        <v/>
      </c>
      <c r="AL10" s="79" t="str">
        <f t="shared" si="7"/>
        <v/>
      </c>
      <c r="AM10" s="79" t="str">
        <f t="shared" si="7"/>
        <v/>
      </c>
      <c r="AN10" s="79" t="str">
        <f t="shared" si="7"/>
        <v/>
      </c>
      <c r="AO10" s="79" t="str">
        <f t="shared" si="7"/>
        <v/>
      </c>
      <c r="AP10" s="79" t="str">
        <f t="shared" si="7"/>
        <v/>
      </c>
      <c r="AQ10" s="79" t="str">
        <f t="shared" si="7"/>
        <v/>
      </c>
      <c r="AR10" s="79" t="str">
        <f t="shared" si="7"/>
        <v/>
      </c>
      <c r="AS10" s="79" t="str">
        <f t="shared" si="7"/>
        <v/>
      </c>
      <c r="AT10" s="79" t="str">
        <f t="shared" si="7"/>
        <v/>
      </c>
      <c r="AU10" s="79" t="str">
        <f t="shared" si="7"/>
        <v/>
      </c>
      <c r="AV10" s="79" t="str">
        <f t="shared" si="7"/>
        <v/>
      </c>
      <c r="AW10" s="79" t="str">
        <f t="shared" si="7"/>
        <v/>
      </c>
      <c r="AX10" s="79" t="str">
        <f t="shared" si="7"/>
        <v/>
      </c>
      <c r="AY10" s="79" t="str">
        <f t="shared" si="7"/>
        <v/>
      </c>
      <c r="AZ10" s="79" t="str">
        <f t="shared" si="7"/>
        <v/>
      </c>
      <c r="BA10" s="79" t="str">
        <f t="shared" si="7"/>
        <v/>
      </c>
      <c r="BB10" s="79" t="str">
        <f t="shared" si="7"/>
        <v/>
      </c>
      <c r="BC10" s="79" t="str">
        <f t="shared" si="7"/>
        <v/>
      </c>
      <c r="BD10" s="79" t="str">
        <f t="shared" si="7"/>
        <v/>
      </c>
      <c r="BE10" s="79" t="str">
        <f t="shared" si="7"/>
        <v/>
      </c>
      <c r="BF10" s="79" t="str">
        <f t="shared" si="7"/>
        <v/>
      </c>
      <c r="BG10" s="79" t="str">
        <f t="shared" si="7"/>
        <v/>
      </c>
      <c r="BH10" s="79" t="str">
        <f t="shared" si="7"/>
        <v/>
      </c>
      <c r="BI10" s="79" t="str">
        <f t="shared" si="7"/>
        <v/>
      </c>
      <c r="BJ10" s="79" t="str">
        <f t="shared" si="7"/>
        <v/>
      </c>
      <c r="BK10" s="79" t="str">
        <f t="shared" si="7"/>
        <v/>
      </c>
      <c r="BL10" s="79" t="str">
        <f t="shared" si="7"/>
        <v/>
      </c>
      <c r="BM10" s="79" t="str">
        <f t="shared" si="7"/>
        <v/>
      </c>
      <c r="BN10" s="79" t="str">
        <f t="shared" si="7"/>
        <v/>
      </c>
      <c r="BO10" s="79" t="str">
        <f t="shared" si="7"/>
        <v/>
      </c>
      <c r="BP10" s="79" t="str">
        <f t="shared" si="7"/>
        <v/>
      </c>
      <c r="BQ10" s="79" t="str">
        <f t="shared" si="7"/>
        <v/>
      </c>
      <c r="BR10" s="79" t="str">
        <f t="shared" si="7"/>
        <v/>
      </c>
      <c r="BS10" s="79" t="str">
        <f t="shared" si="7"/>
        <v/>
      </c>
      <c r="BT10" s="79" t="str">
        <f t="shared" si="7"/>
        <v/>
      </c>
      <c r="BU10" s="79" t="str">
        <f t="shared" si="7"/>
        <v/>
      </c>
      <c r="BV10" s="79" t="str">
        <f t="shared" si="7"/>
        <v/>
      </c>
      <c r="BW10" s="79" t="str">
        <f t="shared" si="7"/>
        <v/>
      </c>
      <c r="BX10" s="79" t="str">
        <f t="shared" si="7"/>
        <v/>
      </c>
      <c r="BY10" s="79" t="str">
        <f t="shared" si="7"/>
        <v/>
      </c>
      <c r="BZ10" s="79" t="str">
        <f t="shared" si="7"/>
        <v/>
      </c>
      <c r="CA10" s="79" t="str">
        <f t="shared" si="7"/>
        <v/>
      </c>
      <c r="CB10" s="79" t="str">
        <f t="shared" si="7"/>
        <v/>
      </c>
      <c r="CC10" s="79" t="str">
        <f t="shared" si="7"/>
        <v/>
      </c>
      <c r="CD10" s="79" t="str">
        <f t="shared" si="7"/>
        <v/>
      </c>
      <c r="CE10" s="79" t="str">
        <f t="shared" si="7"/>
        <v/>
      </c>
      <c r="CF10" s="79" t="str">
        <f t="shared" si="7"/>
        <v/>
      </c>
      <c r="CG10" s="79" t="str">
        <f t="shared" si="7"/>
        <v/>
      </c>
      <c r="CH10" s="79" t="str">
        <f t="shared" si="7"/>
        <v/>
      </c>
      <c r="CI10" s="79" t="str">
        <f t="shared" si="7"/>
        <v/>
      </c>
      <c r="CJ10" s="79" t="str">
        <f t="shared" si="7"/>
        <v/>
      </c>
      <c r="CK10" s="79" t="str">
        <f t="shared" si="7"/>
        <v/>
      </c>
      <c r="CL10" s="79" t="str">
        <f t="shared" si="7"/>
        <v/>
      </c>
      <c r="CM10" s="79" t="str">
        <f t="shared" si="7"/>
        <v/>
      </c>
      <c r="CN10" s="79" t="str">
        <f t="shared" si="7"/>
        <v/>
      </c>
      <c r="CO10" s="79" t="str">
        <f t="shared" ref="CO10:CZ10" si="8">IF($D$45=0,"",IF(SUMIF($A$35:$A$44,CO$2,$D$35:$D$44)=0,"",SUMIF($A$35:$A$44,CO$2,$D$35:$D$44)))</f>
        <v/>
      </c>
      <c r="CP10" s="79" t="str">
        <f t="shared" si="8"/>
        <v/>
      </c>
      <c r="CQ10" s="79" t="str">
        <f t="shared" si="8"/>
        <v/>
      </c>
      <c r="CR10" s="79" t="str">
        <f t="shared" si="8"/>
        <v/>
      </c>
      <c r="CS10" s="79" t="str">
        <f t="shared" si="8"/>
        <v/>
      </c>
      <c r="CT10" s="79" t="str">
        <f t="shared" si="8"/>
        <v/>
      </c>
      <c r="CU10" s="79" t="str">
        <f t="shared" si="8"/>
        <v/>
      </c>
      <c r="CV10" s="79" t="str">
        <f t="shared" si="8"/>
        <v/>
      </c>
      <c r="CW10" s="79" t="str">
        <f t="shared" si="8"/>
        <v/>
      </c>
      <c r="CX10" s="79" t="str">
        <f t="shared" si="8"/>
        <v/>
      </c>
      <c r="CY10" s="79" t="str">
        <f t="shared" si="8"/>
        <v/>
      </c>
      <c r="CZ10" s="79" t="str">
        <f t="shared" si="8"/>
        <v/>
      </c>
    </row>
    <row r="11" spans="1:104" ht="13.5" thickBot="1" x14ac:dyDescent="0.25">
      <c r="A11" s="721"/>
      <c r="B11" s="722"/>
      <c r="C11" s="77" t="s">
        <v>1161</v>
      </c>
      <c r="D11" s="133" t="str">
        <f>IF(SUM(E11:CZ11)=0,"",SUM(E11:CZ11))</f>
        <v/>
      </c>
      <c r="E11" s="133" t="str">
        <f t="shared" ref="E11:CZ11" si="9">IF($E$45=0,"",IF(SUMIF($A$35:$A$44,E$2,$E$35:$E$44)=0,"",SUMIF($A$35:$A$44,E$2,$E$35:$E$44)))</f>
        <v/>
      </c>
      <c r="F11" s="78" t="str">
        <f t="shared" si="9"/>
        <v/>
      </c>
      <c r="G11" s="79" t="str">
        <f t="shared" si="9"/>
        <v/>
      </c>
      <c r="H11" s="79" t="str">
        <f t="shared" si="9"/>
        <v/>
      </c>
      <c r="I11" s="79" t="str">
        <f t="shared" si="9"/>
        <v/>
      </c>
      <c r="J11" s="79" t="str">
        <f t="shared" si="9"/>
        <v/>
      </c>
      <c r="K11" s="79" t="str">
        <f t="shared" si="9"/>
        <v/>
      </c>
      <c r="L11" s="79" t="str">
        <f t="shared" si="9"/>
        <v/>
      </c>
      <c r="M11" s="79" t="str">
        <f t="shared" si="9"/>
        <v/>
      </c>
      <c r="N11" s="79" t="str">
        <f t="shared" si="9"/>
        <v/>
      </c>
      <c r="O11" s="79" t="str">
        <f t="shared" si="9"/>
        <v/>
      </c>
      <c r="P11" s="79" t="str">
        <f t="shared" si="9"/>
        <v/>
      </c>
      <c r="Q11" s="79" t="str">
        <f t="shared" si="9"/>
        <v/>
      </c>
      <c r="R11" s="79" t="str">
        <f t="shared" si="9"/>
        <v/>
      </c>
      <c r="S11" s="79" t="str">
        <f t="shared" si="9"/>
        <v/>
      </c>
      <c r="T11" s="79" t="str">
        <f t="shared" si="9"/>
        <v/>
      </c>
      <c r="U11" s="79" t="str">
        <f t="shared" si="9"/>
        <v/>
      </c>
      <c r="V11" s="79" t="str">
        <f t="shared" si="9"/>
        <v/>
      </c>
      <c r="W11" s="79" t="str">
        <f t="shared" si="9"/>
        <v/>
      </c>
      <c r="X11" s="79" t="str">
        <f t="shared" si="9"/>
        <v/>
      </c>
      <c r="Y11" s="79" t="str">
        <f t="shared" si="9"/>
        <v/>
      </c>
      <c r="Z11" s="79" t="str">
        <f t="shared" si="9"/>
        <v/>
      </c>
      <c r="AA11" s="79" t="str">
        <f t="shared" si="9"/>
        <v/>
      </c>
      <c r="AB11" s="79" t="str">
        <f t="shared" si="9"/>
        <v/>
      </c>
      <c r="AC11" s="79" t="str">
        <f t="shared" ref="AC11:CN11" si="10">IF($E$45=0,"",IF(SUMIF($A$35:$A$44,AC$2,$E$35:$E$44)=0,"",SUMIF($A$35:$A$44,AC$2,$E$35:$E$44)))</f>
        <v/>
      </c>
      <c r="AD11" s="79" t="str">
        <f t="shared" si="10"/>
        <v/>
      </c>
      <c r="AE11" s="79" t="str">
        <f t="shared" si="10"/>
        <v/>
      </c>
      <c r="AF11" s="79" t="str">
        <f t="shared" si="10"/>
        <v/>
      </c>
      <c r="AG11" s="79" t="str">
        <f t="shared" si="10"/>
        <v/>
      </c>
      <c r="AH11" s="79" t="str">
        <f t="shared" si="10"/>
        <v/>
      </c>
      <c r="AI11" s="79" t="str">
        <f t="shared" si="10"/>
        <v/>
      </c>
      <c r="AJ11" s="79" t="str">
        <f t="shared" si="10"/>
        <v/>
      </c>
      <c r="AK11" s="79" t="str">
        <f t="shared" si="10"/>
        <v/>
      </c>
      <c r="AL11" s="79" t="str">
        <f t="shared" si="10"/>
        <v/>
      </c>
      <c r="AM11" s="79" t="str">
        <f t="shared" si="10"/>
        <v/>
      </c>
      <c r="AN11" s="79" t="str">
        <f t="shared" si="10"/>
        <v/>
      </c>
      <c r="AO11" s="79" t="str">
        <f t="shared" si="10"/>
        <v/>
      </c>
      <c r="AP11" s="79" t="str">
        <f t="shared" si="10"/>
        <v/>
      </c>
      <c r="AQ11" s="79" t="str">
        <f t="shared" si="10"/>
        <v/>
      </c>
      <c r="AR11" s="79" t="str">
        <f t="shared" si="10"/>
        <v/>
      </c>
      <c r="AS11" s="79" t="str">
        <f t="shared" si="10"/>
        <v/>
      </c>
      <c r="AT11" s="79" t="str">
        <f t="shared" si="10"/>
        <v/>
      </c>
      <c r="AU11" s="79" t="str">
        <f t="shared" si="10"/>
        <v/>
      </c>
      <c r="AV11" s="79" t="str">
        <f t="shared" si="10"/>
        <v/>
      </c>
      <c r="AW11" s="79" t="str">
        <f t="shared" si="10"/>
        <v/>
      </c>
      <c r="AX11" s="79" t="str">
        <f t="shared" si="10"/>
        <v/>
      </c>
      <c r="AY11" s="79" t="str">
        <f t="shared" si="10"/>
        <v/>
      </c>
      <c r="AZ11" s="79" t="str">
        <f t="shared" si="10"/>
        <v/>
      </c>
      <c r="BA11" s="79" t="str">
        <f t="shared" si="10"/>
        <v/>
      </c>
      <c r="BB11" s="79" t="str">
        <f t="shared" si="10"/>
        <v/>
      </c>
      <c r="BC11" s="79" t="str">
        <f t="shared" si="10"/>
        <v/>
      </c>
      <c r="BD11" s="79" t="str">
        <f t="shared" si="10"/>
        <v/>
      </c>
      <c r="BE11" s="79" t="str">
        <f t="shared" si="10"/>
        <v/>
      </c>
      <c r="BF11" s="79" t="str">
        <f t="shared" si="10"/>
        <v/>
      </c>
      <c r="BG11" s="79" t="str">
        <f t="shared" si="10"/>
        <v/>
      </c>
      <c r="BH11" s="79" t="str">
        <f t="shared" si="10"/>
        <v/>
      </c>
      <c r="BI11" s="79" t="str">
        <f t="shared" si="10"/>
        <v/>
      </c>
      <c r="BJ11" s="79" t="str">
        <f t="shared" si="10"/>
        <v/>
      </c>
      <c r="BK11" s="79" t="str">
        <f t="shared" si="10"/>
        <v/>
      </c>
      <c r="BL11" s="79" t="str">
        <f t="shared" si="10"/>
        <v/>
      </c>
      <c r="BM11" s="79" t="str">
        <f t="shared" si="10"/>
        <v/>
      </c>
      <c r="BN11" s="79" t="str">
        <f t="shared" si="10"/>
        <v/>
      </c>
      <c r="BO11" s="79" t="str">
        <f t="shared" si="10"/>
        <v/>
      </c>
      <c r="BP11" s="79" t="str">
        <f t="shared" si="10"/>
        <v/>
      </c>
      <c r="BQ11" s="79" t="str">
        <f t="shared" si="10"/>
        <v/>
      </c>
      <c r="BR11" s="79" t="str">
        <f t="shared" si="10"/>
        <v/>
      </c>
      <c r="BS11" s="79" t="str">
        <f t="shared" si="10"/>
        <v/>
      </c>
      <c r="BT11" s="79" t="str">
        <f t="shared" si="10"/>
        <v/>
      </c>
      <c r="BU11" s="79" t="str">
        <f t="shared" si="10"/>
        <v/>
      </c>
      <c r="BV11" s="79" t="str">
        <f t="shared" si="10"/>
        <v/>
      </c>
      <c r="BW11" s="79" t="str">
        <f t="shared" si="10"/>
        <v/>
      </c>
      <c r="BX11" s="79" t="str">
        <f t="shared" si="10"/>
        <v/>
      </c>
      <c r="BY11" s="79" t="str">
        <f t="shared" si="10"/>
        <v/>
      </c>
      <c r="BZ11" s="79" t="str">
        <f t="shared" si="10"/>
        <v/>
      </c>
      <c r="CA11" s="79" t="str">
        <f t="shared" si="10"/>
        <v/>
      </c>
      <c r="CB11" s="79" t="str">
        <f t="shared" si="10"/>
        <v/>
      </c>
      <c r="CC11" s="79" t="str">
        <f t="shared" si="10"/>
        <v/>
      </c>
      <c r="CD11" s="79" t="str">
        <f t="shared" si="10"/>
        <v/>
      </c>
      <c r="CE11" s="79" t="str">
        <f t="shared" si="10"/>
        <v/>
      </c>
      <c r="CF11" s="79" t="str">
        <f t="shared" si="10"/>
        <v/>
      </c>
      <c r="CG11" s="79" t="str">
        <f t="shared" si="10"/>
        <v/>
      </c>
      <c r="CH11" s="79" t="str">
        <f t="shared" si="10"/>
        <v/>
      </c>
      <c r="CI11" s="79" t="str">
        <f t="shared" si="10"/>
        <v/>
      </c>
      <c r="CJ11" s="79" t="str">
        <f t="shared" si="10"/>
        <v/>
      </c>
      <c r="CK11" s="79" t="str">
        <f t="shared" si="10"/>
        <v/>
      </c>
      <c r="CL11" s="79" t="str">
        <f t="shared" si="10"/>
        <v/>
      </c>
      <c r="CM11" s="79" t="str">
        <f t="shared" si="10"/>
        <v/>
      </c>
      <c r="CN11" s="79" t="str">
        <f t="shared" si="10"/>
        <v/>
      </c>
      <c r="CO11" s="79" t="str">
        <f t="shared" ref="CO11:CZ11" si="11">IF($E$45=0,"",IF(SUMIF($A$35:$A$44,CO$2,$E$35:$E$44)=0,"",SUMIF($A$35:$A$44,CO$2,$E$35:$E$44)))</f>
        <v/>
      </c>
      <c r="CP11" s="79" t="str">
        <f t="shared" si="11"/>
        <v/>
      </c>
      <c r="CQ11" s="79" t="str">
        <f t="shared" si="11"/>
        <v/>
      </c>
      <c r="CR11" s="79" t="str">
        <f t="shared" si="11"/>
        <v/>
      </c>
      <c r="CS11" s="79" t="str">
        <f t="shared" si="11"/>
        <v/>
      </c>
      <c r="CT11" s="79" t="str">
        <f t="shared" si="11"/>
        <v/>
      </c>
      <c r="CU11" s="79" t="str">
        <f t="shared" si="11"/>
        <v/>
      </c>
      <c r="CV11" s="79" t="str">
        <f t="shared" si="11"/>
        <v/>
      </c>
      <c r="CW11" s="79" t="str">
        <f t="shared" si="11"/>
        <v/>
      </c>
      <c r="CX11" s="79" t="str">
        <f t="shared" si="11"/>
        <v/>
      </c>
      <c r="CY11" s="79" t="str">
        <f t="shared" si="11"/>
        <v/>
      </c>
      <c r="CZ11" s="79" t="str">
        <f t="shared" si="11"/>
        <v/>
      </c>
    </row>
    <row r="12" spans="1:104" ht="26" x14ac:dyDescent="0.2">
      <c r="A12" s="718" t="s">
        <v>209</v>
      </c>
      <c r="B12" s="609"/>
      <c r="C12" s="74" t="s">
        <v>1158</v>
      </c>
      <c r="D12" s="75" t="str">
        <f>IF(SUM(E12:CZ12)=0,"",SUM(E12:CZ12))</f>
        <v/>
      </c>
      <c r="E12" s="75" t="str">
        <f t="shared" ref="E12:CZ12" si="12">IF($F$45=0,"",IF(SUMIF($A$35:$A$44,E$2,$F$35:$F$44)=0,"",SUMIF($A$35:$A$44,E$2,$F$35:$F$44)))</f>
        <v/>
      </c>
      <c r="F12" s="132" t="str">
        <f t="shared" si="12"/>
        <v/>
      </c>
      <c r="G12" s="76" t="str">
        <f t="shared" si="12"/>
        <v/>
      </c>
      <c r="H12" s="76" t="str">
        <f t="shared" si="12"/>
        <v/>
      </c>
      <c r="I12" s="76" t="str">
        <f t="shared" si="12"/>
        <v/>
      </c>
      <c r="J12" s="76" t="str">
        <f t="shared" si="12"/>
        <v/>
      </c>
      <c r="K12" s="76" t="str">
        <f t="shared" si="12"/>
        <v/>
      </c>
      <c r="L12" s="76" t="str">
        <f t="shared" si="12"/>
        <v/>
      </c>
      <c r="M12" s="76" t="str">
        <f t="shared" si="12"/>
        <v/>
      </c>
      <c r="N12" s="76" t="str">
        <f t="shared" si="12"/>
        <v/>
      </c>
      <c r="O12" s="76" t="str">
        <f t="shared" si="12"/>
        <v/>
      </c>
      <c r="P12" s="76" t="str">
        <f t="shared" si="12"/>
        <v/>
      </c>
      <c r="Q12" s="76" t="str">
        <f t="shared" si="12"/>
        <v/>
      </c>
      <c r="R12" s="76" t="str">
        <f t="shared" si="12"/>
        <v/>
      </c>
      <c r="S12" s="76" t="str">
        <f t="shared" si="12"/>
        <v/>
      </c>
      <c r="T12" s="76" t="str">
        <f t="shared" si="12"/>
        <v/>
      </c>
      <c r="U12" s="76" t="str">
        <f t="shared" si="12"/>
        <v/>
      </c>
      <c r="V12" s="76" t="str">
        <f t="shared" si="12"/>
        <v/>
      </c>
      <c r="W12" s="76" t="str">
        <f t="shared" si="12"/>
        <v/>
      </c>
      <c r="X12" s="76" t="str">
        <f t="shared" si="12"/>
        <v/>
      </c>
      <c r="Y12" s="76" t="str">
        <f t="shared" si="12"/>
        <v/>
      </c>
      <c r="Z12" s="76" t="str">
        <f t="shared" si="12"/>
        <v/>
      </c>
      <c r="AA12" s="76" t="str">
        <f t="shared" si="12"/>
        <v/>
      </c>
      <c r="AB12" s="76" t="str">
        <f t="shared" si="12"/>
        <v/>
      </c>
      <c r="AC12" s="76" t="str">
        <f t="shared" ref="AC12:CN12" si="13">IF($F$45=0,"",IF(SUMIF($A$35:$A$44,AC$2,$F$35:$F$44)=0,"",SUMIF($A$35:$A$44,AC$2,$F$35:$F$44)))</f>
        <v/>
      </c>
      <c r="AD12" s="76" t="str">
        <f t="shared" si="13"/>
        <v/>
      </c>
      <c r="AE12" s="76" t="str">
        <f t="shared" si="13"/>
        <v/>
      </c>
      <c r="AF12" s="76" t="str">
        <f t="shared" si="13"/>
        <v/>
      </c>
      <c r="AG12" s="76" t="str">
        <f t="shared" si="13"/>
        <v/>
      </c>
      <c r="AH12" s="76" t="str">
        <f t="shared" si="13"/>
        <v/>
      </c>
      <c r="AI12" s="76" t="str">
        <f t="shared" si="13"/>
        <v/>
      </c>
      <c r="AJ12" s="76" t="str">
        <f t="shared" si="13"/>
        <v/>
      </c>
      <c r="AK12" s="76" t="str">
        <f t="shared" si="13"/>
        <v/>
      </c>
      <c r="AL12" s="76" t="str">
        <f t="shared" si="13"/>
        <v/>
      </c>
      <c r="AM12" s="76" t="str">
        <f t="shared" si="13"/>
        <v/>
      </c>
      <c r="AN12" s="76" t="str">
        <f t="shared" si="13"/>
        <v/>
      </c>
      <c r="AO12" s="76" t="str">
        <f t="shared" si="13"/>
        <v/>
      </c>
      <c r="AP12" s="76" t="str">
        <f t="shared" si="13"/>
        <v/>
      </c>
      <c r="AQ12" s="76" t="str">
        <f t="shared" si="13"/>
        <v/>
      </c>
      <c r="AR12" s="76" t="str">
        <f t="shared" si="13"/>
        <v/>
      </c>
      <c r="AS12" s="76" t="str">
        <f t="shared" si="13"/>
        <v/>
      </c>
      <c r="AT12" s="76" t="str">
        <f t="shared" si="13"/>
        <v/>
      </c>
      <c r="AU12" s="76" t="str">
        <f t="shared" si="13"/>
        <v/>
      </c>
      <c r="AV12" s="76" t="str">
        <f t="shared" si="13"/>
        <v/>
      </c>
      <c r="AW12" s="76" t="str">
        <f t="shared" si="13"/>
        <v/>
      </c>
      <c r="AX12" s="76" t="str">
        <f t="shared" si="13"/>
        <v/>
      </c>
      <c r="AY12" s="76" t="str">
        <f t="shared" si="13"/>
        <v/>
      </c>
      <c r="AZ12" s="76" t="str">
        <f t="shared" si="13"/>
        <v/>
      </c>
      <c r="BA12" s="76" t="str">
        <f t="shared" si="13"/>
        <v/>
      </c>
      <c r="BB12" s="76" t="str">
        <f t="shared" si="13"/>
        <v/>
      </c>
      <c r="BC12" s="76" t="str">
        <f t="shared" si="13"/>
        <v/>
      </c>
      <c r="BD12" s="76" t="str">
        <f t="shared" si="13"/>
        <v/>
      </c>
      <c r="BE12" s="76" t="str">
        <f t="shared" si="13"/>
        <v/>
      </c>
      <c r="BF12" s="76" t="str">
        <f t="shared" si="13"/>
        <v/>
      </c>
      <c r="BG12" s="76" t="str">
        <f t="shared" si="13"/>
        <v/>
      </c>
      <c r="BH12" s="76" t="str">
        <f t="shared" si="13"/>
        <v/>
      </c>
      <c r="BI12" s="76" t="str">
        <f t="shared" si="13"/>
        <v/>
      </c>
      <c r="BJ12" s="76" t="str">
        <f t="shared" si="13"/>
        <v/>
      </c>
      <c r="BK12" s="76" t="str">
        <f t="shared" si="13"/>
        <v/>
      </c>
      <c r="BL12" s="76" t="str">
        <f t="shared" si="13"/>
        <v/>
      </c>
      <c r="BM12" s="76" t="str">
        <f t="shared" si="13"/>
        <v/>
      </c>
      <c r="BN12" s="76" t="str">
        <f t="shared" si="13"/>
        <v/>
      </c>
      <c r="BO12" s="76" t="str">
        <f t="shared" si="13"/>
        <v/>
      </c>
      <c r="BP12" s="76" t="str">
        <f t="shared" si="13"/>
        <v/>
      </c>
      <c r="BQ12" s="76" t="str">
        <f t="shared" si="13"/>
        <v/>
      </c>
      <c r="BR12" s="76" t="str">
        <f t="shared" si="13"/>
        <v/>
      </c>
      <c r="BS12" s="76" t="str">
        <f t="shared" si="13"/>
        <v/>
      </c>
      <c r="BT12" s="76" t="str">
        <f t="shared" si="13"/>
        <v/>
      </c>
      <c r="BU12" s="76" t="str">
        <f t="shared" si="13"/>
        <v/>
      </c>
      <c r="BV12" s="76" t="str">
        <f t="shared" si="13"/>
        <v/>
      </c>
      <c r="BW12" s="76" t="str">
        <f t="shared" si="13"/>
        <v/>
      </c>
      <c r="BX12" s="76" t="str">
        <f t="shared" si="13"/>
        <v/>
      </c>
      <c r="BY12" s="76" t="str">
        <f t="shared" si="13"/>
        <v/>
      </c>
      <c r="BZ12" s="76" t="str">
        <f t="shared" si="13"/>
        <v/>
      </c>
      <c r="CA12" s="76" t="str">
        <f t="shared" si="13"/>
        <v/>
      </c>
      <c r="CB12" s="76" t="str">
        <f t="shared" si="13"/>
        <v/>
      </c>
      <c r="CC12" s="76" t="str">
        <f t="shared" si="13"/>
        <v/>
      </c>
      <c r="CD12" s="76" t="str">
        <f t="shared" si="13"/>
        <v/>
      </c>
      <c r="CE12" s="76" t="str">
        <f t="shared" si="13"/>
        <v/>
      </c>
      <c r="CF12" s="76" t="str">
        <f t="shared" si="13"/>
        <v/>
      </c>
      <c r="CG12" s="76" t="str">
        <f t="shared" si="13"/>
        <v/>
      </c>
      <c r="CH12" s="76" t="str">
        <f t="shared" si="13"/>
        <v/>
      </c>
      <c r="CI12" s="76" t="str">
        <f t="shared" si="13"/>
        <v/>
      </c>
      <c r="CJ12" s="76" t="str">
        <f t="shared" si="13"/>
        <v/>
      </c>
      <c r="CK12" s="76" t="str">
        <f t="shared" si="13"/>
        <v/>
      </c>
      <c r="CL12" s="76" t="str">
        <f t="shared" si="13"/>
        <v/>
      </c>
      <c r="CM12" s="76" t="str">
        <f t="shared" si="13"/>
        <v/>
      </c>
      <c r="CN12" s="76" t="str">
        <f t="shared" si="13"/>
        <v/>
      </c>
      <c r="CO12" s="76" t="str">
        <f t="shared" ref="CO12:CZ12" si="14">IF($F$45=0,"",IF(SUMIF($A$35:$A$44,CO$2,$F$35:$F$44)=0,"",SUMIF($A$35:$A$44,CO$2,$F$35:$F$44)))</f>
        <v/>
      </c>
      <c r="CP12" s="76" t="str">
        <f t="shared" si="14"/>
        <v/>
      </c>
      <c r="CQ12" s="76" t="str">
        <f t="shared" si="14"/>
        <v/>
      </c>
      <c r="CR12" s="76" t="str">
        <f t="shared" si="14"/>
        <v/>
      </c>
      <c r="CS12" s="76" t="str">
        <f t="shared" si="14"/>
        <v/>
      </c>
      <c r="CT12" s="76" t="str">
        <f t="shared" si="14"/>
        <v/>
      </c>
      <c r="CU12" s="76" t="str">
        <f t="shared" si="14"/>
        <v/>
      </c>
      <c r="CV12" s="76" t="str">
        <f t="shared" si="14"/>
        <v/>
      </c>
      <c r="CW12" s="76" t="str">
        <f t="shared" si="14"/>
        <v/>
      </c>
      <c r="CX12" s="76" t="str">
        <f t="shared" si="14"/>
        <v/>
      </c>
      <c r="CY12" s="76" t="str">
        <f t="shared" si="14"/>
        <v/>
      </c>
      <c r="CZ12" s="76" t="str">
        <f t="shared" si="14"/>
        <v/>
      </c>
    </row>
    <row r="13" spans="1:104" ht="39" x14ac:dyDescent="0.2">
      <c r="A13" s="719"/>
      <c r="B13" s="720"/>
      <c r="C13" s="77" t="s">
        <v>1159</v>
      </c>
      <c r="D13" s="133" t="str">
        <f>IF(SUM(E13:CZ13)=0,"",SUM(E13:CZ13))</f>
        <v/>
      </c>
      <c r="E13" s="133" t="str">
        <f t="shared" ref="E13:CZ13" si="15">IF($G$45=0,"",IF(SUMIF($A$35:$A$44,E$2,$G$35:$G$44)=0,"",SUMIF($A$35:$A$44,E$2,$G$35:$G$44)))</f>
        <v/>
      </c>
      <c r="F13" s="78" t="str">
        <f t="shared" si="15"/>
        <v/>
      </c>
      <c r="G13" s="79" t="str">
        <f t="shared" si="15"/>
        <v/>
      </c>
      <c r="H13" s="79" t="str">
        <f t="shared" si="15"/>
        <v/>
      </c>
      <c r="I13" s="79" t="str">
        <f t="shared" si="15"/>
        <v/>
      </c>
      <c r="J13" s="79" t="str">
        <f>IF($G$45=0,"",IF(SUMIF($A$35:$A$44,J$2,$G$35:$G$44)=0,"",SUMIF($A$35:$A$44,J$2,$G$35:$G$44)))</f>
        <v/>
      </c>
      <c r="K13" s="79" t="str">
        <f t="shared" si="15"/>
        <v/>
      </c>
      <c r="L13" s="79" t="str">
        <f t="shared" si="15"/>
        <v/>
      </c>
      <c r="M13" s="79" t="str">
        <f t="shared" si="15"/>
        <v/>
      </c>
      <c r="N13" s="79" t="str">
        <f t="shared" si="15"/>
        <v/>
      </c>
      <c r="O13" s="79" t="str">
        <f t="shared" si="15"/>
        <v/>
      </c>
      <c r="P13" s="79" t="str">
        <f t="shared" si="15"/>
        <v/>
      </c>
      <c r="Q13" s="79" t="str">
        <f t="shared" si="15"/>
        <v/>
      </c>
      <c r="R13" s="79" t="str">
        <f t="shared" si="15"/>
        <v/>
      </c>
      <c r="S13" s="79" t="str">
        <f t="shared" si="15"/>
        <v/>
      </c>
      <c r="T13" s="79" t="str">
        <f t="shared" si="15"/>
        <v/>
      </c>
      <c r="U13" s="79" t="str">
        <f t="shared" si="15"/>
        <v/>
      </c>
      <c r="V13" s="79" t="str">
        <f t="shared" si="15"/>
        <v/>
      </c>
      <c r="W13" s="79" t="str">
        <f t="shared" si="15"/>
        <v/>
      </c>
      <c r="X13" s="79" t="str">
        <f t="shared" si="15"/>
        <v/>
      </c>
      <c r="Y13" s="79" t="str">
        <f t="shared" si="15"/>
        <v/>
      </c>
      <c r="Z13" s="79" t="str">
        <f t="shared" si="15"/>
        <v/>
      </c>
      <c r="AA13" s="79" t="str">
        <f t="shared" si="15"/>
        <v/>
      </c>
      <c r="AB13" s="79" t="str">
        <f t="shared" si="15"/>
        <v/>
      </c>
      <c r="AC13" s="79" t="str">
        <f t="shared" ref="AC13:CN13" si="16">IF($G$45=0,"",IF(SUMIF($A$35:$A$44,AC$2,$G$35:$G$44)=0,"",SUMIF($A$35:$A$44,AC$2,$G$35:$G$44)))</f>
        <v/>
      </c>
      <c r="AD13" s="79" t="str">
        <f t="shared" si="16"/>
        <v/>
      </c>
      <c r="AE13" s="79" t="str">
        <f t="shared" si="16"/>
        <v/>
      </c>
      <c r="AF13" s="79" t="str">
        <f t="shared" si="16"/>
        <v/>
      </c>
      <c r="AG13" s="79" t="str">
        <f t="shared" si="16"/>
        <v/>
      </c>
      <c r="AH13" s="79" t="str">
        <f t="shared" si="16"/>
        <v/>
      </c>
      <c r="AI13" s="79" t="str">
        <f t="shared" si="16"/>
        <v/>
      </c>
      <c r="AJ13" s="79" t="str">
        <f t="shared" si="16"/>
        <v/>
      </c>
      <c r="AK13" s="79" t="str">
        <f t="shared" si="16"/>
        <v/>
      </c>
      <c r="AL13" s="79" t="str">
        <f t="shared" si="16"/>
        <v/>
      </c>
      <c r="AM13" s="79" t="str">
        <f t="shared" si="16"/>
        <v/>
      </c>
      <c r="AN13" s="79" t="str">
        <f t="shared" si="16"/>
        <v/>
      </c>
      <c r="AO13" s="79" t="str">
        <f t="shared" si="16"/>
        <v/>
      </c>
      <c r="AP13" s="79" t="str">
        <f t="shared" si="16"/>
        <v/>
      </c>
      <c r="AQ13" s="79" t="str">
        <f t="shared" si="16"/>
        <v/>
      </c>
      <c r="AR13" s="79" t="str">
        <f t="shared" si="16"/>
        <v/>
      </c>
      <c r="AS13" s="79" t="str">
        <f t="shared" si="16"/>
        <v/>
      </c>
      <c r="AT13" s="79" t="str">
        <f t="shared" si="16"/>
        <v/>
      </c>
      <c r="AU13" s="79" t="str">
        <f t="shared" si="16"/>
        <v/>
      </c>
      <c r="AV13" s="79" t="str">
        <f t="shared" si="16"/>
        <v/>
      </c>
      <c r="AW13" s="79" t="str">
        <f t="shared" si="16"/>
        <v/>
      </c>
      <c r="AX13" s="79" t="str">
        <f t="shared" si="16"/>
        <v/>
      </c>
      <c r="AY13" s="79" t="str">
        <f t="shared" si="16"/>
        <v/>
      </c>
      <c r="AZ13" s="79" t="str">
        <f t="shared" si="16"/>
        <v/>
      </c>
      <c r="BA13" s="79" t="str">
        <f t="shared" si="16"/>
        <v/>
      </c>
      <c r="BB13" s="79" t="str">
        <f t="shared" si="16"/>
        <v/>
      </c>
      <c r="BC13" s="79" t="str">
        <f t="shared" si="16"/>
        <v/>
      </c>
      <c r="BD13" s="79" t="str">
        <f t="shared" si="16"/>
        <v/>
      </c>
      <c r="BE13" s="79" t="str">
        <f t="shared" si="16"/>
        <v/>
      </c>
      <c r="BF13" s="79" t="str">
        <f t="shared" si="16"/>
        <v/>
      </c>
      <c r="BG13" s="79" t="str">
        <f t="shared" si="16"/>
        <v/>
      </c>
      <c r="BH13" s="79" t="str">
        <f t="shared" si="16"/>
        <v/>
      </c>
      <c r="BI13" s="79" t="str">
        <f t="shared" si="16"/>
        <v/>
      </c>
      <c r="BJ13" s="79" t="str">
        <f t="shared" si="16"/>
        <v/>
      </c>
      <c r="BK13" s="79" t="str">
        <f t="shared" si="16"/>
        <v/>
      </c>
      <c r="BL13" s="79" t="str">
        <f t="shared" si="16"/>
        <v/>
      </c>
      <c r="BM13" s="79" t="str">
        <f t="shared" si="16"/>
        <v/>
      </c>
      <c r="BN13" s="79" t="str">
        <f t="shared" si="16"/>
        <v/>
      </c>
      <c r="BO13" s="79" t="str">
        <f t="shared" si="16"/>
        <v/>
      </c>
      <c r="BP13" s="79" t="str">
        <f t="shared" si="16"/>
        <v/>
      </c>
      <c r="BQ13" s="79" t="str">
        <f t="shared" si="16"/>
        <v/>
      </c>
      <c r="BR13" s="79" t="str">
        <f t="shared" si="16"/>
        <v/>
      </c>
      <c r="BS13" s="79" t="str">
        <f t="shared" si="16"/>
        <v/>
      </c>
      <c r="BT13" s="79" t="str">
        <f t="shared" si="16"/>
        <v/>
      </c>
      <c r="BU13" s="79" t="str">
        <f t="shared" si="16"/>
        <v/>
      </c>
      <c r="BV13" s="79" t="str">
        <f t="shared" si="16"/>
        <v/>
      </c>
      <c r="BW13" s="79" t="str">
        <f t="shared" si="16"/>
        <v/>
      </c>
      <c r="BX13" s="79" t="str">
        <f t="shared" si="16"/>
        <v/>
      </c>
      <c r="BY13" s="79" t="str">
        <f t="shared" si="16"/>
        <v/>
      </c>
      <c r="BZ13" s="79" t="str">
        <f t="shared" si="16"/>
        <v/>
      </c>
      <c r="CA13" s="79" t="str">
        <f t="shared" si="16"/>
        <v/>
      </c>
      <c r="CB13" s="79" t="str">
        <f t="shared" si="16"/>
        <v/>
      </c>
      <c r="CC13" s="79" t="str">
        <f t="shared" si="16"/>
        <v/>
      </c>
      <c r="CD13" s="79" t="str">
        <f t="shared" si="16"/>
        <v/>
      </c>
      <c r="CE13" s="79" t="str">
        <f t="shared" si="16"/>
        <v/>
      </c>
      <c r="CF13" s="79" t="str">
        <f t="shared" si="16"/>
        <v/>
      </c>
      <c r="CG13" s="79" t="str">
        <f t="shared" si="16"/>
        <v/>
      </c>
      <c r="CH13" s="79" t="str">
        <f t="shared" si="16"/>
        <v/>
      </c>
      <c r="CI13" s="79" t="str">
        <f t="shared" si="16"/>
        <v/>
      </c>
      <c r="CJ13" s="79" t="str">
        <f t="shared" si="16"/>
        <v/>
      </c>
      <c r="CK13" s="79" t="str">
        <f t="shared" si="16"/>
        <v/>
      </c>
      <c r="CL13" s="79" t="str">
        <f t="shared" si="16"/>
        <v/>
      </c>
      <c r="CM13" s="79" t="str">
        <f t="shared" si="16"/>
        <v/>
      </c>
      <c r="CN13" s="79" t="str">
        <f t="shared" si="16"/>
        <v/>
      </c>
      <c r="CO13" s="79" t="str">
        <f t="shared" ref="CO13:CZ13" si="17">IF($G$45=0,"",IF(SUMIF($A$35:$A$44,CO$2,$G$35:$G$44)=0,"",SUMIF($A$35:$A$44,CO$2,$G$35:$G$44)))</f>
        <v/>
      </c>
      <c r="CP13" s="79" t="str">
        <f t="shared" si="17"/>
        <v/>
      </c>
      <c r="CQ13" s="79" t="str">
        <f t="shared" si="17"/>
        <v/>
      </c>
      <c r="CR13" s="79" t="str">
        <f t="shared" si="17"/>
        <v/>
      </c>
      <c r="CS13" s="79" t="str">
        <f t="shared" si="17"/>
        <v/>
      </c>
      <c r="CT13" s="79" t="str">
        <f t="shared" si="17"/>
        <v/>
      </c>
      <c r="CU13" s="79" t="str">
        <f t="shared" si="17"/>
        <v/>
      </c>
      <c r="CV13" s="79" t="str">
        <f t="shared" si="17"/>
        <v/>
      </c>
      <c r="CW13" s="79" t="str">
        <f t="shared" si="17"/>
        <v/>
      </c>
      <c r="CX13" s="79" t="str">
        <f t="shared" si="17"/>
        <v/>
      </c>
      <c r="CY13" s="79" t="str">
        <f t="shared" si="17"/>
        <v/>
      </c>
      <c r="CZ13" s="79" t="str">
        <f t="shared" si="17"/>
        <v/>
      </c>
    </row>
    <row r="14" spans="1:104" ht="39" x14ac:dyDescent="0.2">
      <c r="A14" s="719"/>
      <c r="B14" s="720"/>
      <c r="C14" s="77" t="s">
        <v>1160</v>
      </c>
      <c r="D14" s="133" t="str">
        <f>IF(SUM(E14:CZ14)=0,"",SUM(E14:CZ14))</f>
        <v/>
      </c>
      <c r="E14" s="133" t="str">
        <f t="shared" ref="E14:CZ14" si="18">IF($H$45=0,"",IF(SUMIF($A$35:$A$44,E$2,$H$35:$H$44)=0,"",SUMIF($A$35:$A$44,E$2,$H$35:$H$44)))</f>
        <v/>
      </c>
      <c r="F14" s="78" t="str">
        <f t="shared" si="18"/>
        <v/>
      </c>
      <c r="G14" s="79" t="str">
        <f t="shared" si="18"/>
        <v/>
      </c>
      <c r="H14" s="79" t="str">
        <f t="shared" si="18"/>
        <v/>
      </c>
      <c r="I14" s="79" t="str">
        <f t="shared" si="18"/>
        <v/>
      </c>
      <c r="J14" s="79" t="str">
        <f t="shared" si="18"/>
        <v/>
      </c>
      <c r="K14" s="79" t="str">
        <f t="shared" si="18"/>
        <v/>
      </c>
      <c r="L14" s="79" t="str">
        <f t="shared" si="18"/>
        <v/>
      </c>
      <c r="M14" s="79" t="str">
        <f t="shared" si="18"/>
        <v/>
      </c>
      <c r="N14" s="79" t="str">
        <f t="shared" si="18"/>
        <v/>
      </c>
      <c r="O14" s="79" t="str">
        <f t="shared" si="18"/>
        <v/>
      </c>
      <c r="P14" s="79" t="str">
        <f t="shared" si="18"/>
        <v/>
      </c>
      <c r="Q14" s="79" t="str">
        <f t="shared" si="18"/>
        <v/>
      </c>
      <c r="R14" s="79" t="str">
        <f t="shared" si="18"/>
        <v/>
      </c>
      <c r="S14" s="79" t="str">
        <f t="shared" si="18"/>
        <v/>
      </c>
      <c r="T14" s="79" t="str">
        <f t="shared" si="18"/>
        <v/>
      </c>
      <c r="U14" s="79" t="str">
        <f t="shared" si="18"/>
        <v/>
      </c>
      <c r="V14" s="79" t="str">
        <f t="shared" si="18"/>
        <v/>
      </c>
      <c r="W14" s="79" t="str">
        <f t="shared" si="18"/>
        <v/>
      </c>
      <c r="X14" s="79" t="str">
        <f t="shared" si="18"/>
        <v/>
      </c>
      <c r="Y14" s="79" t="str">
        <f t="shared" si="18"/>
        <v/>
      </c>
      <c r="Z14" s="79" t="str">
        <f t="shared" si="18"/>
        <v/>
      </c>
      <c r="AA14" s="79" t="str">
        <f t="shared" si="18"/>
        <v/>
      </c>
      <c r="AB14" s="79" t="str">
        <f t="shared" si="18"/>
        <v/>
      </c>
      <c r="AC14" s="79" t="str">
        <f t="shared" ref="AC14:CN14" si="19">IF($H$45=0,"",IF(SUMIF($A$35:$A$44,AC$2,$H$35:$H$44)=0,"",SUMIF($A$35:$A$44,AC$2,$H$35:$H$44)))</f>
        <v/>
      </c>
      <c r="AD14" s="79" t="str">
        <f t="shared" si="19"/>
        <v/>
      </c>
      <c r="AE14" s="79" t="str">
        <f t="shared" si="19"/>
        <v/>
      </c>
      <c r="AF14" s="79" t="str">
        <f t="shared" si="19"/>
        <v/>
      </c>
      <c r="AG14" s="79" t="str">
        <f t="shared" si="19"/>
        <v/>
      </c>
      <c r="AH14" s="79" t="str">
        <f t="shared" si="19"/>
        <v/>
      </c>
      <c r="AI14" s="79" t="str">
        <f t="shared" si="19"/>
        <v/>
      </c>
      <c r="AJ14" s="79" t="str">
        <f t="shared" si="19"/>
        <v/>
      </c>
      <c r="AK14" s="79" t="str">
        <f t="shared" si="19"/>
        <v/>
      </c>
      <c r="AL14" s="79" t="str">
        <f t="shared" si="19"/>
        <v/>
      </c>
      <c r="AM14" s="79" t="str">
        <f t="shared" si="19"/>
        <v/>
      </c>
      <c r="AN14" s="79" t="str">
        <f t="shared" si="19"/>
        <v/>
      </c>
      <c r="AO14" s="79" t="str">
        <f t="shared" si="19"/>
        <v/>
      </c>
      <c r="AP14" s="79" t="str">
        <f t="shared" si="19"/>
        <v/>
      </c>
      <c r="AQ14" s="79" t="str">
        <f t="shared" si="19"/>
        <v/>
      </c>
      <c r="AR14" s="79" t="str">
        <f t="shared" si="19"/>
        <v/>
      </c>
      <c r="AS14" s="79" t="str">
        <f t="shared" si="19"/>
        <v/>
      </c>
      <c r="AT14" s="79" t="str">
        <f t="shared" si="19"/>
        <v/>
      </c>
      <c r="AU14" s="79" t="str">
        <f t="shared" si="19"/>
        <v/>
      </c>
      <c r="AV14" s="79" t="str">
        <f t="shared" si="19"/>
        <v/>
      </c>
      <c r="AW14" s="79" t="str">
        <f t="shared" si="19"/>
        <v/>
      </c>
      <c r="AX14" s="79" t="str">
        <f t="shared" si="19"/>
        <v/>
      </c>
      <c r="AY14" s="79" t="str">
        <f t="shared" si="19"/>
        <v/>
      </c>
      <c r="AZ14" s="79" t="str">
        <f t="shared" si="19"/>
        <v/>
      </c>
      <c r="BA14" s="79" t="str">
        <f t="shared" si="19"/>
        <v/>
      </c>
      <c r="BB14" s="79" t="str">
        <f t="shared" si="19"/>
        <v/>
      </c>
      <c r="BC14" s="79" t="str">
        <f t="shared" si="19"/>
        <v/>
      </c>
      <c r="BD14" s="79" t="str">
        <f t="shared" si="19"/>
        <v/>
      </c>
      <c r="BE14" s="79" t="str">
        <f t="shared" si="19"/>
        <v/>
      </c>
      <c r="BF14" s="79" t="str">
        <f t="shared" si="19"/>
        <v/>
      </c>
      <c r="BG14" s="79" t="str">
        <f t="shared" si="19"/>
        <v/>
      </c>
      <c r="BH14" s="79" t="str">
        <f t="shared" si="19"/>
        <v/>
      </c>
      <c r="BI14" s="79" t="str">
        <f t="shared" si="19"/>
        <v/>
      </c>
      <c r="BJ14" s="79" t="str">
        <f t="shared" si="19"/>
        <v/>
      </c>
      <c r="BK14" s="79" t="str">
        <f t="shared" si="19"/>
        <v/>
      </c>
      <c r="BL14" s="79" t="str">
        <f t="shared" si="19"/>
        <v/>
      </c>
      <c r="BM14" s="79" t="str">
        <f t="shared" si="19"/>
        <v/>
      </c>
      <c r="BN14" s="79" t="str">
        <f t="shared" si="19"/>
        <v/>
      </c>
      <c r="BO14" s="79" t="str">
        <f t="shared" si="19"/>
        <v/>
      </c>
      <c r="BP14" s="79" t="str">
        <f t="shared" si="19"/>
        <v/>
      </c>
      <c r="BQ14" s="79" t="str">
        <f t="shared" si="19"/>
        <v/>
      </c>
      <c r="BR14" s="79" t="str">
        <f t="shared" si="19"/>
        <v/>
      </c>
      <c r="BS14" s="79" t="str">
        <f t="shared" si="19"/>
        <v/>
      </c>
      <c r="BT14" s="79" t="str">
        <f t="shared" si="19"/>
        <v/>
      </c>
      <c r="BU14" s="79" t="str">
        <f t="shared" si="19"/>
        <v/>
      </c>
      <c r="BV14" s="79" t="str">
        <f t="shared" si="19"/>
        <v/>
      </c>
      <c r="BW14" s="79" t="str">
        <f t="shared" si="19"/>
        <v/>
      </c>
      <c r="BX14" s="79" t="str">
        <f t="shared" si="19"/>
        <v/>
      </c>
      <c r="BY14" s="79" t="str">
        <f t="shared" si="19"/>
        <v/>
      </c>
      <c r="BZ14" s="79" t="str">
        <f t="shared" si="19"/>
        <v/>
      </c>
      <c r="CA14" s="79" t="str">
        <f t="shared" si="19"/>
        <v/>
      </c>
      <c r="CB14" s="79" t="str">
        <f t="shared" si="19"/>
        <v/>
      </c>
      <c r="CC14" s="79" t="str">
        <f t="shared" si="19"/>
        <v/>
      </c>
      <c r="CD14" s="79" t="str">
        <f t="shared" si="19"/>
        <v/>
      </c>
      <c r="CE14" s="79" t="str">
        <f t="shared" si="19"/>
        <v/>
      </c>
      <c r="CF14" s="79" t="str">
        <f t="shared" si="19"/>
        <v/>
      </c>
      <c r="CG14" s="79" t="str">
        <f t="shared" si="19"/>
        <v/>
      </c>
      <c r="CH14" s="79" t="str">
        <f t="shared" si="19"/>
        <v/>
      </c>
      <c r="CI14" s="79" t="str">
        <f t="shared" si="19"/>
        <v/>
      </c>
      <c r="CJ14" s="79" t="str">
        <f t="shared" si="19"/>
        <v/>
      </c>
      <c r="CK14" s="79" t="str">
        <f t="shared" si="19"/>
        <v/>
      </c>
      <c r="CL14" s="79" t="str">
        <f t="shared" si="19"/>
        <v/>
      </c>
      <c r="CM14" s="79" t="str">
        <f t="shared" si="19"/>
        <v/>
      </c>
      <c r="CN14" s="79" t="str">
        <f t="shared" si="19"/>
        <v/>
      </c>
      <c r="CO14" s="79" t="str">
        <f t="shared" ref="CO14:CZ14" si="20">IF($H$45=0,"",IF(SUMIF($A$35:$A$44,CO$2,$H$35:$H$44)=0,"",SUMIF($A$35:$A$44,CO$2,$H$35:$H$44)))</f>
        <v/>
      </c>
      <c r="CP14" s="79" t="str">
        <f t="shared" si="20"/>
        <v/>
      </c>
      <c r="CQ14" s="79" t="str">
        <f t="shared" si="20"/>
        <v/>
      </c>
      <c r="CR14" s="79" t="str">
        <f t="shared" si="20"/>
        <v/>
      </c>
      <c r="CS14" s="79" t="str">
        <f t="shared" si="20"/>
        <v/>
      </c>
      <c r="CT14" s="79" t="str">
        <f t="shared" si="20"/>
        <v/>
      </c>
      <c r="CU14" s="79" t="str">
        <f t="shared" si="20"/>
        <v/>
      </c>
      <c r="CV14" s="79" t="str">
        <f t="shared" si="20"/>
        <v/>
      </c>
      <c r="CW14" s="79" t="str">
        <f t="shared" si="20"/>
        <v/>
      </c>
      <c r="CX14" s="79" t="str">
        <f t="shared" si="20"/>
        <v/>
      </c>
      <c r="CY14" s="79" t="str">
        <f t="shared" si="20"/>
        <v/>
      </c>
      <c r="CZ14" s="79" t="str">
        <f t="shared" si="20"/>
        <v/>
      </c>
    </row>
    <row r="15" spans="1:104" ht="13.5" thickBot="1" x14ac:dyDescent="0.25">
      <c r="A15" s="721"/>
      <c r="B15" s="722"/>
      <c r="C15" s="77" t="s">
        <v>1161</v>
      </c>
      <c r="D15" s="133" t="str">
        <f>IF(SUM(E15:CZ15)=0,"",SUM(E15:CZ15))</f>
        <v/>
      </c>
      <c r="E15" s="133" t="str">
        <f t="shared" ref="E15:CZ15" si="21">IF($I$45=0,"",IF(SUMIF($A$35:$A$44,E$2,$I$35:$I$44)=0,"",SUMIF($A$35:$A$44,E$2,$I$35:$I$44)))</f>
        <v/>
      </c>
      <c r="F15" s="78" t="str">
        <f t="shared" si="21"/>
        <v/>
      </c>
      <c r="G15" s="79" t="str">
        <f t="shared" si="21"/>
        <v/>
      </c>
      <c r="H15" s="79" t="str">
        <f t="shared" si="21"/>
        <v/>
      </c>
      <c r="I15" s="79" t="str">
        <f t="shared" si="21"/>
        <v/>
      </c>
      <c r="J15" s="79" t="str">
        <f t="shared" si="21"/>
        <v/>
      </c>
      <c r="K15" s="79" t="str">
        <f t="shared" si="21"/>
        <v/>
      </c>
      <c r="L15" s="79" t="str">
        <f t="shared" si="21"/>
        <v/>
      </c>
      <c r="M15" s="79" t="str">
        <f t="shared" si="21"/>
        <v/>
      </c>
      <c r="N15" s="79" t="str">
        <f t="shared" si="21"/>
        <v/>
      </c>
      <c r="O15" s="79" t="str">
        <f t="shared" si="21"/>
        <v/>
      </c>
      <c r="P15" s="79" t="str">
        <f t="shared" si="21"/>
        <v/>
      </c>
      <c r="Q15" s="79" t="str">
        <f t="shared" si="21"/>
        <v/>
      </c>
      <c r="R15" s="79" t="str">
        <f t="shared" si="21"/>
        <v/>
      </c>
      <c r="S15" s="79" t="str">
        <f t="shared" si="21"/>
        <v/>
      </c>
      <c r="T15" s="79" t="str">
        <f t="shared" si="21"/>
        <v/>
      </c>
      <c r="U15" s="79" t="str">
        <f t="shared" si="21"/>
        <v/>
      </c>
      <c r="V15" s="79" t="str">
        <f t="shared" si="21"/>
        <v/>
      </c>
      <c r="W15" s="79" t="str">
        <f t="shared" si="21"/>
        <v/>
      </c>
      <c r="X15" s="79" t="str">
        <f t="shared" si="21"/>
        <v/>
      </c>
      <c r="Y15" s="79" t="str">
        <f t="shared" si="21"/>
        <v/>
      </c>
      <c r="Z15" s="79" t="str">
        <f t="shared" si="21"/>
        <v/>
      </c>
      <c r="AA15" s="79" t="str">
        <f t="shared" si="21"/>
        <v/>
      </c>
      <c r="AB15" s="79" t="str">
        <f t="shared" si="21"/>
        <v/>
      </c>
      <c r="AC15" s="79" t="str">
        <f t="shared" ref="AC15:CN15" si="22">IF($I$45=0,"",IF(SUMIF($A$35:$A$44,AC$2,$I$35:$I$44)=0,"",SUMIF($A$35:$A$44,AC$2,$I$35:$I$44)))</f>
        <v/>
      </c>
      <c r="AD15" s="79" t="str">
        <f t="shared" si="22"/>
        <v/>
      </c>
      <c r="AE15" s="79" t="str">
        <f t="shared" si="22"/>
        <v/>
      </c>
      <c r="AF15" s="79" t="str">
        <f t="shared" si="22"/>
        <v/>
      </c>
      <c r="AG15" s="79" t="str">
        <f t="shared" si="22"/>
        <v/>
      </c>
      <c r="AH15" s="79" t="str">
        <f t="shared" si="22"/>
        <v/>
      </c>
      <c r="AI15" s="79" t="str">
        <f t="shared" si="22"/>
        <v/>
      </c>
      <c r="AJ15" s="79" t="str">
        <f t="shared" si="22"/>
        <v/>
      </c>
      <c r="AK15" s="79" t="str">
        <f t="shared" si="22"/>
        <v/>
      </c>
      <c r="AL15" s="79" t="str">
        <f t="shared" si="22"/>
        <v/>
      </c>
      <c r="AM15" s="79" t="str">
        <f t="shared" si="22"/>
        <v/>
      </c>
      <c r="AN15" s="79" t="str">
        <f t="shared" si="22"/>
        <v/>
      </c>
      <c r="AO15" s="79" t="str">
        <f t="shared" si="22"/>
        <v/>
      </c>
      <c r="AP15" s="79" t="str">
        <f t="shared" si="22"/>
        <v/>
      </c>
      <c r="AQ15" s="79" t="str">
        <f t="shared" si="22"/>
        <v/>
      </c>
      <c r="AR15" s="79" t="str">
        <f t="shared" si="22"/>
        <v/>
      </c>
      <c r="AS15" s="79" t="str">
        <f t="shared" si="22"/>
        <v/>
      </c>
      <c r="AT15" s="79" t="str">
        <f t="shared" si="22"/>
        <v/>
      </c>
      <c r="AU15" s="79" t="str">
        <f t="shared" si="22"/>
        <v/>
      </c>
      <c r="AV15" s="79" t="str">
        <f t="shared" si="22"/>
        <v/>
      </c>
      <c r="AW15" s="79" t="str">
        <f t="shared" si="22"/>
        <v/>
      </c>
      <c r="AX15" s="79" t="str">
        <f t="shared" si="22"/>
        <v/>
      </c>
      <c r="AY15" s="79" t="str">
        <f t="shared" si="22"/>
        <v/>
      </c>
      <c r="AZ15" s="79" t="str">
        <f t="shared" si="22"/>
        <v/>
      </c>
      <c r="BA15" s="79" t="str">
        <f t="shared" si="22"/>
        <v/>
      </c>
      <c r="BB15" s="79" t="str">
        <f t="shared" si="22"/>
        <v/>
      </c>
      <c r="BC15" s="79" t="str">
        <f t="shared" si="22"/>
        <v/>
      </c>
      <c r="BD15" s="79" t="str">
        <f t="shared" si="22"/>
        <v/>
      </c>
      <c r="BE15" s="79" t="str">
        <f t="shared" si="22"/>
        <v/>
      </c>
      <c r="BF15" s="79" t="str">
        <f t="shared" si="22"/>
        <v/>
      </c>
      <c r="BG15" s="79" t="str">
        <f t="shared" si="22"/>
        <v/>
      </c>
      <c r="BH15" s="79" t="str">
        <f t="shared" si="22"/>
        <v/>
      </c>
      <c r="BI15" s="79" t="str">
        <f t="shared" si="22"/>
        <v/>
      </c>
      <c r="BJ15" s="79" t="str">
        <f t="shared" si="22"/>
        <v/>
      </c>
      <c r="BK15" s="79" t="str">
        <f t="shared" si="22"/>
        <v/>
      </c>
      <c r="BL15" s="79" t="str">
        <f t="shared" si="22"/>
        <v/>
      </c>
      <c r="BM15" s="79" t="str">
        <f t="shared" si="22"/>
        <v/>
      </c>
      <c r="BN15" s="79" t="str">
        <f t="shared" si="22"/>
        <v/>
      </c>
      <c r="BO15" s="79" t="str">
        <f t="shared" si="22"/>
        <v/>
      </c>
      <c r="BP15" s="79" t="str">
        <f t="shared" si="22"/>
        <v/>
      </c>
      <c r="BQ15" s="79" t="str">
        <f t="shared" si="22"/>
        <v/>
      </c>
      <c r="BR15" s="79" t="str">
        <f t="shared" si="22"/>
        <v/>
      </c>
      <c r="BS15" s="79" t="str">
        <f t="shared" si="22"/>
        <v/>
      </c>
      <c r="BT15" s="79" t="str">
        <f t="shared" si="22"/>
        <v/>
      </c>
      <c r="BU15" s="79" t="str">
        <f t="shared" si="22"/>
        <v/>
      </c>
      <c r="BV15" s="79" t="str">
        <f t="shared" si="22"/>
        <v/>
      </c>
      <c r="BW15" s="79" t="str">
        <f t="shared" si="22"/>
        <v/>
      </c>
      <c r="BX15" s="79" t="str">
        <f t="shared" si="22"/>
        <v/>
      </c>
      <c r="BY15" s="79" t="str">
        <f t="shared" si="22"/>
        <v/>
      </c>
      <c r="BZ15" s="79" t="str">
        <f t="shared" si="22"/>
        <v/>
      </c>
      <c r="CA15" s="79" t="str">
        <f t="shared" si="22"/>
        <v/>
      </c>
      <c r="CB15" s="79" t="str">
        <f t="shared" si="22"/>
        <v/>
      </c>
      <c r="CC15" s="79" t="str">
        <f t="shared" si="22"/>
        <v/>
      </c>
      <c r="CD15" s="79" t="str">
        <f t="shared" si="22"/>
        <v/>
      </c>
      <c r="CE15" s="79" t="str">
        <f t="shared" si="22"/>
        <v/>
      </c>
      <c r="CF15" s="79" t="str">
        <f t="shared" si="22"/>
        <v/>
      </c>
      <c r="CG15" s="79" t="str">
        <f t="shared" si="22"/>
        <v/>
      </c>
      <c r="CH15" s="79" t="str">
        <f t="shared" si="22"/>
        <v/>
      </c>
      <c r="CI15" s="79" t="str">
        <f t="shared" si="22"/>
        <v/>
      </c>
      <c r="CJ15" s="79" t="str">
        <f t="shared" si="22"/>
        <v/>
      </c>
      <c r="CK15" s="79" t="str">
        <f t="shared" si="22"/>
        <v/>
      </c>
      <c r="CL15" s="79" t="str">
        <f t="shared" si="22"/>
        <v/>
      </c>
      <c r="CM15" s="79" t="str">
        <f t="shared" si="22"/>
        <v/>
      </c>
      <c r="CN15" s="79" t="str">
        <f t="shared" si="22"/>
        <v/>
      </c>
      <c r="CO15" s="79" t="str">
        <f t="shared" ref="CO15:CZ15" si="23">IF($I$45=0,"",IF(SUMIF($A$35:$A$44,CO$2,$I$35:$I$44)=0,"",SUMIF($A$35:$A$44,CO$2,$I$35:$I$44)))</f>
        <v/>
      </c>
      <c r="CP15" s="79" t="str">
        <f t="shared" si="23"/>
        <v/>
      </c>
      <c r="CQ15" s="79" t="str">
        <f t="shared" si="23"/>
        <v/>
      </c>
      <c r="CR15" s="79" t="str">
        <f t="shared" si="23"/>
        <v/>
      </c>
      <c r="CS15" s="79" t="str">
        <f t="shared" si="23"/>
        <v/>
      </c>
      <c r="CT15" s="79" t="str">
        <f t="shared" si="23"/>
        <v/>
      </c>
      <c r="CU15" s="79" t="str">
        <f t="shared" si="23"/>
        <v/>
      </c>
      <c r="CV15" s="79" t="str">
        <f t="shared" si="23"/>
        <v/>
      </c>
      <c r="CW15" s="79" t="str">
        <f t="shared" si="23"/>
        <v/>
      </c>
      <c r="CX15" s="79" t="str">
        <f t="shared" si="23"/>
        <v/>
      </c>
      <c r="CY15" s="79" t="str">
        <f t="shared" si="23"/>
        <v/>
      </c>
      <c r="CZ15" s="79" t="str">
        <f t="shared" si="23"/>
        <v/>
      </c>
    </row>
    <row r="16" spans="1:104" ht="26" x14ac:dyDescent="0.2">
      <c r="A16" s="718" t="s">
        <v>210</v>
      </c>
      <c r="B16" s="609"/>
      <c r="C16" s="74" t="s">
        <v>1158</v>
      </c>
      <c r="D16" s="75" t="str">
        <f>IF(SUM(E16:CZ16)=0,"",SUM(E16:CZ16))</f>
        <v/>
      </c>
      <c r="E16" s="75" t="str">
        <f>IF($CV$45=0,"",IF(SUMIF($A$35:$A$44,E$2,$CV$35:$CV$44)=0,"",SUMIF($A$35:$A$44,E$2,$CV$35:$CV$44)))</f>
        <v/>
      </c>
      <c r="F16" s="132" t="str">
        <f>IF($CV$45=0,"",IF(SUMIF($A$35:$A$44,F$2,$CV$35:$CV$44)=0,"",SUMIF($A$35:$A$44,F$2,$CV$35:$CV$44)))</f>
        <v/>
      </c>
      <c r="G16" s="76" t="str">
        <f>IF($CV$45=0,"",IF(SUMIF($A$35:$A$44,G$2,$CV$35:$CV$44)=0,"",SUMIF($A$35:$A$44,G$2,$CV$35:$CV$44)))</f>
        <v/>
      </c>
      <c r="H16" s="76" t="str">
        <f>IF($CV$45=0,"",IF(SUMIF($A$35:$A$44,H$2,$CV$35:$CV$44)=0,"",SUMIF($A$35:$A$44,H$2,$CV$35:$CV$44)))</f>
        <v/>
      </c>
      <c r="I16" s="76" t="str">
        <f>IF($CV$45=0,"",IF(SUMIF($A$35:$A$44,I$2,$CV$35:$CV$44)=0,"",SUMIF($A$35:$A$44,I$2,$CV$35:$CV$44)))</f>
        <v/>
      </c>
      <c r="J16" s="76" t="str">
        <f>IF($CV$45=0,"",IF(SUMIF($A$35:$A$44,J$2,$CV$35:$CV$44)=0,"",SUMIF($A$35:$A$44,J$2,$CV$35:$CV$44)))</f>
        <v/>
      </c>
      <c r="K16" s="76" t="str">
        <f>IF($CV$45=0,"",IF(SUMIF($A$35:$A$44,K$2,$CV$35:$CV$44)=0,"",SUMIF($A$35:$A$44,K$2,$CV$35:$CV$44)))</f>
        <v/>
      </c>
      <c r="L16" s="76" t="str">
        <f t="shared" ref="L16:BW16" si="24">IF($CV$45=0,"",IF(SUMIF($A$35:$A$44,L$2,$CV$35:$CV$44)=0,"",SUMIF($A$35:$A$44,L$2,$CV$35:$CV$44)))</f>
        <v/>
      </c>
      <c r="M16" s="76" t="str">
        <f t="shared" si="24"/>
        <v/>
      </c>
      <c r="N16" s="76" t="str">
        <f t="shared" si="24"/>
        <v/>
      </c>
      <c r="O16" s="76" t="str">
        <f t="shared" si="24"/>
        <v/>
      </c>
      <c r="P16" s="76" t="str">
        <f t="shared" si="24"/>
        <v/>
      </c>
      <c r="Q16" s="76" t="str">
        <f t="shared" si="24"/>
        <v/>
      </c>
      <c r="R16" s="76" t="str">
        <f t="shared" si="24"/>
        <v/>
      </c>
      <c r="S16" s="76" t="str">
        <f t="shared" si="24"/>
        <v/>
      </c>
      <c r="T16" s="76" t="str">
        <f t="shared" si="24"/>
        <v/>
      </c>
      <c r="U16" s="76" t="str">
        <f t="shared" si="24"/>
        <v/>
      </c>
      <c r="V16" s="76" t="str">
        <f t="shared" si="24"/>
        <v/>
      </c>
      <c r="W16" s="76" t="str">
        <f t="shared" si="24"/>
        <v/>
      </c>
      <c r="X16" s="76" t="str">
        <f t="shared" si="24"/>
        <v/>
      </c>
      <c r="Y16" s="76" t="str">
        <f t="shared" si="24"/>
        <v/>
      </c>
      <c r="Z16" s="76" t="str">
        <f t="shared" si="24"/>
        <v/>
      </c>
      <c r="AA16" s="76" t="str">
        <f t="shared" si="24"/>
        <v/>
      </c>
      <c r="AB16" s="76" t="str">
        <f t="shared" si="24"/>
        <v/>
      </c>
      <c r="AC16" s="76" t="str">
        <f t="shared" si="24"/>
        <v/>
      </c>
      <c r="AD16" s="76" t="str">
        <f t="shared" si="24"/>
        <v/>
      </c>
      <c r="AE16" s="76" t="str">
        <f t="shared" si="24"/>
        <v/>
      </c>
      <c r="AF16" s="76" t="str">
        <f t="shared" si="24"/>
        <v/>
      </c>
      <c r="AG16" s="76" t="str">
        <f t="shared" si="24"/>
        <v/>
      </c>
      <c r="AH16" s="76" t="str">
        <f t="shared" si="24"/>
        <v/>
      </c>
      <c r="AI16" s="76" t="str">
        <f t="shared" si="24"/>
        <v/>
      </c>
      <c r="AJ16" s="76" t="str">
        <f t="shared" si="24"/>
        <v/>
      </c>
      <c r="AK16" s="76" t="str">
        <f t="shared" si="24"/>
        <v/>
      </c>
      <c r="AL16" s="76" t="str">
        <f t="shared" si="24"/>
        <v/>
      </c>
      <c r="AM16" s="76" t="str">
        <f t="shared" si="24"/>
        <v/>
      </c>
      <c r="AN16" s="76" t="str">
        <f t="shared" si="24"/>
        <v/>
      </c>
      <c r="AO16" s="76" t="str">
        <f t="shared" si="24"/>
        <v/>
      </c>
      <c r="AP16" s="76" t="str">
        <f t="shared" si="24"/>
        <v/>
      </c>
      <c r="AQ16" s="76" t="str">
        <f t="shared" si="24"/>
        <v/>
      </c>
      <c r="AR16" s="76" t="str">
        <f t="shared" si="24"/>
        <v/>
      </c>
      <c r="AS16" s="76" t="str">
        <f t="shared" si="24"/>
        <v/>
      </c>
      <c r="AT16" s="76" t="str">
        <f t="shared" si="24"/>
        <v/>
      </c>
      <c r="AU16" s="76" t="str">
        <f t="shared" si="24"/>
        <v/>
      </c>
      <c r="AV16" s="76" t="str">
        <f t="shared" si="24"/>
        <v/>
      </c>
      <c r="AW16" s="76" t="str">
        <f t="shared" si="24"/>
        <v/>
      </c>
      <c r="AX16" s="76" t="str">
        <f t="shared" si="24"/>
        <v/>
      </c>
      <c r="AY16" s="76" t="str">
        <f t="shared" si="24"/>
        <v/>
      </c>
      <c r="AZ16" s="76" t="str">
        <f t="shared" si="24"/>
        <v/>
      </c>
      <c r="BA16" s="76" t="str">
        <f t="shared" si="24"/>
        <v/>
      </c>
      <c r="BB16" s="76" t="str">
        <f t="shared" si="24"/>
        <v/>
      </c>
      <c r="BC16" s="76" t="str">
        <f t="shared" si="24"/>
        <v/>
      </c>
      <c r="BD16" s="76" t="str">
        <f t="shared" si="24"/>
        <v/>
      </c>
      <c r="BE16" s="76" t="str">
        <f t="shared" si="24"/>
        <v/>
      </c>
      <c r="BF16" s="76" t="str">
        <f t="shared" si="24"/>
        <v/>
      </c>
      <c r="BG16" s="76" t="str">
        <f t="shared" si="24"/>
        <v/>
      </c>
      <c r="BH16" s="76" t="str">
        <f t="shared" si="24"/>
        <v/>
      </c>
      <c r="BI16" s="76" t="str">
        <f t="shared" si="24"/>
        <v/>
      </c>
      <c r="BJ16" s="76" t="str">
        <f t="shared" si="24"/>
        <v/>
      </c>
      <c r="BK16" s="76" t="str">
        <f t="shared" si="24"/>
        <v/>
      </c>
      <c r="BL16" s="76" t="str">
        <f t="shared" si="24"/>
        <v/>
      </c>
      <c r="BM16" s="76" t="str">
        <f t="shared" si="24"/>
        <v/>
      </c>
      <c r="BN16" s="76" t="str">
        <f t="shared" si="24"/>
        <v/>
      </c>
      <c r="BO16" s="76" t="str">
        <f t="shared" si="24"/>
        <v/>
      </c>
      <c r="BP16" s="76" t="str">
        <f t="shared" si="24"/>
        <v/>
      </c>
      <c r="BQ16" s="76" t="str">
        <f t="shared" si="24"/>
        <v/>
      </c>
      <c r="BR16" s="76" t="str">
        <f t="shared" si="24"/>
        <v/>
      </c>
      <c r="BS16" s="76" t="str">
        <f t="shared" si="24"/>
        <v/>
      </c>
      <c r="BT16" s="76" t="str">
        <f t="shared" si="24"/>
        <v/>
      </c>
      <c r="BU16" s="76" t="str">
        <f t="shared" si="24"/>
        <v/>
      </c>
      <c r="BV16" s="76" t="str">
        <f t="shared" si="24"/>
        <v/>
      </c>
      <c r="BW16" s="76" t="str">
        <f t="shared" si="24"/>
        <v/>
      </c>
      <c r="BX16" s="76" t="str">
        <f t="shared" ref="BX16:CZ16" si="25">IF($CV$45=0,"",IF(SUMIF($A$35:$A$44,BX$2,$CV$35:$CV$44)=0,"",SUMIF($A$35:$A$44,BX$2,$CV$35:$CV$44)))</f>
        <v/>
      </c>
      <c r="BY16" s="76" t="str">
        <f t="shared" si="25"/>
        <v/>
      </c>
      <c r="BZ16" s="76" t="str">
        <f t="shared" si="25"/>
        <v/>
      </c>
      <c r="CA16" s="76" t="str">
        <f t="shared" si="25"/>
        <v/>
      </c>
      <c r="CB16" s="76" t="str">
        <f t="shared" si="25"/>
        <v/>
      </c>
      <c r="CC16" s="76" t="str">
        <f t="shared" si="25"/>
        <v/>
      </c>
      <c r="CD16" s="76" t="str">
        <f t="shared" si="25"/>
        <v/>
      </c>
      <c r="CE16" s="76" t="str">
        <f t="shared" si="25"/>
        <v/>
      </c>
      <c r="CF16" s="76" t="str">
        <f t="shared" si="25"/>
        <v/>
      </c>
      <c r="CG16" s="76" t="str">
        <f t="shared" si="25"/>
        <v/>
      </c>
      <c r="CH16" s="76" t="str">
        <f t="shared" si="25"/>
        <v/>
      </c>
      <c r="CI16" s="76" t="str">
        <f t="shared" si="25"/>
        <v/>
      </c>
      <c r="CJ16" s="76" t="str">
        <f t="shared" si="25"/>
        <v/>
      </c>
      <c r="CK16" s="76" t="str">
        <f t="shared" si="25"/>
        <v/>
      </c>
      <c r="CL16" s="76" t="str">
        <f t="shared" si="25"/>
        <v/>
      </c>
      <c r="CM16" s="76" t="str">
        <f t="shared" si="25"/>
        <v/>
      </c>
      <c r="CN16" s="76" t="str">
        <f t="shared" si="25"/>
        <v/>
      </c>
      <c r="CO16" s="76" t="str">
        <f t="shared" si="25"/>
        <v/>
      </c>
      <c r="CP16" s="76" t="str">
        <f t="shared" si="25"/>
        <v/>
      </c>
      <c r="CQ16" s="76" t="str">
        <f t="shared" si="25"/>
        <v/>
      </c>
      <c r="CR16" s="76" t="str">
        <f t="shared" si="25"/>
        <v/>
      </c>
      <c r="CS16" s="76" t="str">
        <f t="shared" si="25"/>
        <v/>
      </c>
      <c r="CT16" s="76" t="str">
        <f t="shared" si="25"/>
        <v/>
      </c>
      <c r="CU16" s="76" t="str">
        <f t="shared" si="25"/>
        <v/>
      </c>
      <c r="CV16" s="76" t="str">
        <f t="shared" si="25"/>
        <v/>
      </c>
      <c r="CW16" s="76" t="str">
        <f t="shared" si="25"/>
        <v/>
      </c>
      <c r="CX16" s="76" t="str">
        <f t="shared" si="25"/>
        <v/>
      </c>
      <c r="CY16" s="76" t="str">
        <f t="shared" si="25"/>
        <v/>
      </c>
      <c r="CZ16" s="76" t="str">
        <f t="shared" si="25"/>
        <v/>
      </c>
    </row>
    <row r="17" spans="1:113" ht="39" x14ac:dyDescent="0.2">
      <c r="A17" s="719"/>
      <c r="B17" s="720"/>
      <c r="C17" s="77" t="s">
        <v>1159</v>
      </c>
      <c r="D17" s="133" t="str">
        <f>IF(SUM(E17:CZ17)=0,"",SUM(E17:CZ17))</f>
        <v/>
      </c>
      <c r="E17" s="133" t="str">
        <f>IF($CW$45=0,"",IF(SUMIF($A$35:$A$44,E$2,$CW$35:$CW$44)=0,"",SUMIF($A$35:$A$44,E$2,$CW$35:$CW$44)))</f>
        <v/>
      </c>
      <c r="F17" s="78" t="str">
        <f>IF($CW$45=0,"",IF(SUMIF($A$35:$A$44,F$2,$CW$35:$CW$44)=0,"",SUMIF($A$35:$A$44,F$2,$CW$35:$CW$44)))</f>
        <v/>
      </c>
      <c r="G17" s="79" t="str">
        <f>IF($CW$45=0,"",IF(SUMIF($A$35:$A$44,G$2,$CW$35:$CW$44)=0,"",SUMIF($A$35:$A$44,G$2,$CW$35:$CW$44)))</f>
        <v/>
      </c>
      <c r="H17" s="79" t="str">
        <f>IF($CW$45=0,"",IF(SUMIF($A$35:$A$44,H$2,$CW$35:$CW$44)=0,"",SUMIF($A$35:$A$44,H$2,$CW$35:$CW$44)))</f>
        <v/>
      </c>
      <c r="I17" s="79" t="str">
        <f>IF($CW$45=0,"",IF(SUMIF($A$35:$A$44,I$2,$CW$35:$CW$44)=0,"",SUMIF($A$35:$A$44,I$2,$CW$35:$CW$44)))</f>
        <v/>
      </c>
      <c r="J17" s="79" t="str">
        <f>IF($CW$45=0,"",IF(SUMIF($A$35:$A$44,J$2,$CW$35:$CW$44)=0,"",SUMIF($A$35:$A$44,J$2,$CW$35:$CW$44)))</f>
        <v/>
      </c>
      <c r="K17" s="79" t="str">
        <f>IF($CW$45=0,"",IF(SUMIF($A$35:$A$44,K$2,$CW$35:$CW$44)=0,"",SUMIF($A$35:$A$44,K$2,$CW$35:$CW$44)))</f>
        <v/>
      </c>
      <c r="L17" s="79" t="str">
        <f t="shared" ref="L17:BW17" si="26">IF($CW$45=0,"",IF(SUMIF($A$35:$A$44,L$2,$CW$35:$CW$44)=0,"",SUMIF($A$35:$A$44,L$2,$CW$35:$CW$44)))</f>
        <v/>
      </c>
      <c r="M17" s="79" t="str">
        <f t="shared" si="26"/>
        <v/>
      </c>
      <c r="N17" s="79" t="str">
        <f t="shared" si="26"/>
        <v/>
      </c>
      <c r="O17" s="79" t="str">
        <f t="shared" si="26"/>
        <v/>
      </c>
      <c r="P17" s="79" t="str">
        <f t="shared" si="26"/>
        <v/>
      </c>
      <c r="Q17" s="79" t="str">
        <f t="shared" si="26"/>
        <v/>
      </c>
      <c r="R17" s="79" t="str">
        <f t="shared" si="26"/>
        <v/>
      </c>
      <c r="S17" s="79" t="str">
        <f t="shared" si="26"/>
        <v/>
      </c>
      <c r="T17" s="79" t="str">
        <f t="shared" si="26"/>
        <v/>
      </c>
      <c r="U17" s="79" t="str">
        <f t="shared" si="26"/>
        <v/>
      </c>
      <c r="V17" s="79" t="str">
        <f t="shared" si="26"/>
        <v/>
      </c>
      <c r="W17" s="79" t="str">
        <f t="shared" si="26"/>
        <v/>
      </c>
      <c r="X17" s="79" t="str">
        <f t="shared" si="26"/>
        <v/>
      </c>
      <c r="Y17" s="79" t="str">
        <f t="shared" si="26"/>
        <v/>
      </c>
      <c r="Z17" s="79" t="str">
        <f t="shared" si="26"/>
        <v/>
      </c>
      <c r="AA17" s="79" t="str">
        <f t="shared" si="26"/>
        <v/>
      </c>
      <c r="AB17" s="79" t="str">
        <f t="shared" si="26"/>
        <v/>
      </c>
      <c r="AC17" s="79" t="str">
        <f t="shared" si="26"/>
        <v/>
      </c>
      <c r="AD17" s="79" t="str">
        <f t="shared" si="26"/>
        <v/>
      </c>
      <c r="AE17" s="79" t="str">
        <f t="shared" si="26"/>
        <v/>
      </c>
      <c r="AF17" s="79" t="str">
        <f t="shared" si="26"/>
        <v/>
      </c>
      <c r="AG17" s="79" t="str">
        <f t="shared" si="26"/>
        <v/>
      </c>
      <c r="AH17" s="79" t="str">
        <f t="shared" si="26"/>
        <v/>
      </c>
      <c r="AI17" s="79" t="str">
        <f t="shared" si="26"/>
        <v/>
      </c>
      <c r="AJ17" s="79" t="str">
        <f t="shared" si="26"/>
        <v/>
      </c>
      <c r="AK17" s="79" t="str">
        <f t="shared" si="26"/>
        <v/>
      </c>
      <c r="AL17" s="79" t="str">
        <f t="shared" si="26"/>
        <v/>
      </c>
      <c r="AM17" s="79" t="str">
        <f t="shared" si="26"/>
        <v/>
      </c>
      <c r="AN17" s="79" t="str">
        <f t="shared" si="26"/>
        <v/>
      </c>
      <c r="AO17" s="79" t="str">
        <f t="shared" si="26"/>
        <v/>
      </c>
      <c r="AP17" s="79" t="str">
        <f t="shared" si="26"/>
        <v/>
      </c>
      <c r="AQ17" s="79" t="str">
        <f t="shared" si="26"/>
        <v/>
      </c>
      <c r="AR17" s="79" t="str">
        <f t="shared" si="26"/>
        <v/>
      </c>
      <c r="AS17" s="79" t="str">
        <f t="shared" si="26"/>
        <v/>
      </c>
      <c r="AT17" s="79" t="str">
        <f t="shared" si="26"/>
        <v/>
      </c>
      <c r="AU17" s="79" t="str">
        <f t="shared" si="26"/>
        <v/>
      </c>
      <c r="AV17" s="79" t="str">
        <f t="shared" si="26"/>
        <v/>
      </c>
      <c r="AW17" s="79" t="str">
        <f t="shared" si="26"/>
        <v/>
      </c>
      <c r="AX17" s="79" t="str">
        <f t="shared" si="26"/>
        <v/>
      </c>
      <c r="AY17" s="79" t="str">
        <f t="shared" si="26"/>
        <v/>
      </c>
      <c r="AZ17" s="79" t="str">
        <f t="shared" si="26"/>
        <v/>
      </c>
      <c r="BA17" s="79" t="str">
        <f t="shared" si="26"/>
        <v/>
      </c>
      <c r="BB17" s="79" t="str">
        <f t="shared" si="26"/>
        <v/>
      </c>
      <c r="BC17" s="79" t="str">
        <f t="shared" si="26"/>
        <v/>
      </c>
      <c r="BD17" s="79" t="str">
        <f t="shared" si="26"/>
        <v/>
      </c>
      <c r="BE17" s="79" t="str">
        <f t="shared" si="26"/>
        <v/>
      </c>
      <c r="BF17" s="79" t="str">
        <f t="shared" si="26"/>
        <v/>
      </c>
      <c r="BG17" s="79" t="str">
        <f t="shared" si="26"/>
        <v/>
      </c>
      <c r="BH17" s="79" t="str">
        <f t="shared" si="26"/>
        <v/>
      </c>
      <c r="BI17" s="79" t="str">
        <f t="shared" si="26"/>
        <v/>
      </c>
      <c r="BJ17" s="79" t="str">
        <f t="shared" si="26"/>
        <v/>
      </c>
      <c r="BK17" s="79" t="str">
        <f t="shared" si="26"/>
        <v/>
      </c>
      <c r="BL17" s="79" t="str">
        <f t="shared" si="26"/>
        <v/>
      </c>
      <c r="BM17" s="79" t="str">
        <f t="shared" si="26"/>
        <v/>
      </c>
      <c r="BN17" s="79" t="str">
        <f t="shared" si="26"/>
        <v/>
      </c>
      <c r="BO17" s="79" t="str">
        <f t="shared" si="26"/>
        <v/>
      </c>
      <c r="BP17" s="79" t="str">
        <f t="shared" si="26"/>
        <v/>
      </c>
      <c r="BQ17" s="79" t="str">
        <f t="shared" si="26"/>
        <v/>
      </c>
      <c r="BR17" s="79" t="str">
        <f t="shared" si="26"/>
        <v/>
      </c>
      <c r="BS17" s="79" t="str">
        <f t="shared" si="26"/>
        <v/>
      </c>
      <c r="BT17" s="79" t="str">
        <f t="shared" si="26"/>
        <v/>
      </c>
      <c r="BU17" s="79" t="str">
        <f t="shared" si="26"/>
        <v/>
      </c>
      <c r="BV17" s="79" t="str">
        <f t="shared" si="26"/>
        <v/>
      </c>
      <c r="BW17" s="79" t="str">
        <f t="shared" si="26"/>
        <v/>
      </c>
      <c r="BX17" s="79" t="str">
        <f t="shared" ref="BX17:CZ17" si="27">IF($CW$45=0,"",IF(SUMIF($A$35:$A$44,BX$2,$CW$35:$CW$44)=0,"",SUMIF($A$35:$A$44,BX$2,$CW$35:$CW$44)))</f>
        <v/>
      </c>
      <c r="BY17" s="79" t="str">
        <f t="shared" si="27"/>
        <v/>
      </c>
      <c r="BZ17" s="79" t="str">
        <f t="shared" si="27"/>
        <v/>
      </c>
      <c r="CA17" s="79" t="str">
        <f t="shared" si="27"/>
        <v/>
      </c>
      <c r="CB17" s="79" t="str">
        <f t="shared" si="27"/>
        <v/>
      </c>
      <c r="CC17" s="79" t="str">
        <f t="shared" si="27"/>
        <v/>
      </c>
      <c r="CD17" s="79" t="str">
        <f t="shared" si="27"/>
        <v/>
      </c>
      <c r="CE17" s="79" t="str">
        <f t="shared" si="27"/>
        <v/>
      </c>
      <c r="CF17" s="79" t="str">
        <f t="shared" si="27"/>
        <v/>
      </c>
      <c r="CG17" s="79" t="str">
        <f t="shared" si="27"/>
        <v/>
      </c>
      <c r="CH17" s="79" t="str">
        <f t="shared" si="27"/>
        <v/>
      </c>
      <c r="CI17" s="79" t="str">
        <f t="shared" si="27"/>
        <v/>
      </c>
      <c r="CJ17" s="79" t="str">
        <f t="shared" si="27"/>
        <v/>
      </c>
      <c r="CK17" s="79" t="str">
        <f t="shared" si="27"/>
        <v/>
      </c>
      <c r="CL17" s="79" t="str">
        <f t="shared" si="27"/>
        <v/>
      </c>
      <c r="CM17" s="79" t="str">
        <f t="shared" si="27"/>
        <v/>
      </c>
      <c r="CN17" s="79" t="str">
        <f t="shared" si="27"/>
        <v/>
      </c>
      <c r="CO17" s="79" t="str">
        <f t="shared" si="27"/>
        <v/>
      </c>
      <c r="CP17" s="79" t="str">
        <f t="shared" si="27"/>
        <v/>
      </c>
      <c r="CQ17" s="79" t="str">
        <f t="shared" si="27"/>
        <v/>
      </c>
      <c r="CR17" s="79" t="str">
        <f t="shared" si="27"/>
        <v/>
      </c>
      <c r="CS17" s="79" t="str">
        <f t="shared" si="27"/>
        <v/>
      </c>
      <c r="CT17" s="79" t="str">
        <f t="shared" si="27"/>
        <v/>
      </c>
      <c r="CU17" s="79" t="str">
        <f t="shared" si="27"/>
        <v/>
      </c>
      <c r="CV17" s="79" t="str">
        <f t="shared" si="27"/>
        <v/>
      </c>
      <c r="CW17" s="79" t="str">
        <f t="shared" si="27"/>
        <v/>
      </c>
      <c r="CX17" s="79" t="str">
        <f t="shared" si="27"/>
        <v/>
      </c>
      <c r="CY17" s="79" t="str">
        <f t="shared" si="27"/>
        <v/>
      </c>
      <c r="CZ17" s="79" t="str">
        <f t="shared" si="27"/>
        <v/>
      </c>
    </row>
    <row r="18" spans="1:113" ht="39" x14ac:dyDescent="0.2">
      <c r="A18" s="719"/>
      <c r="B18" s="720"/>
      <c r="C18" s="77" t="s">
        <v>1160</v>
      </c>
      <c r="D18" s="133" t="str">
        <f>IF(SUM(E18:CZ18)=0,"",SUM(E18:CZ18))</f>
        <v/>
      </c>
      <c r="E18" s="133" t="str">
        <f>IF($CX$45=0,"",IF(SUMIF($A$35:$A$44,E$2,$CX$35:$CX$44)=0,"",SUMIF($A$35:$A$44,E$2,$CX$35:$CX$44)))</f>
        <v/>
      </c>
      <c r="F18" s="78" t="str">
        <f>IF($CX$45=0,"",IF(SUMIF($A$35:$A$44,F$2,$CX$35:$CX$44)=0,"",SUMIF($A$35:$A$44,F$2,$CX$35:$CX$44)))</f>
        <v/>
      </c>
      <c r="G18" s="79" t="str">
        <f>IF($CX$45=0,"",IF(SUMIF($A$35:$A$44,G$2,$CX$35:$CX$44)=0,"",SUMIF($A$35:$A$44,G$2,$CX$35:$CX$44)))</f>
        <v/>
      </c>
      <c r="H18" s="79" t="str">
        <f>IF($CX$45=0,"",IF(SUMIF($A$35:$A$44,H$2,$CX$35:$CX$44)=0,"",SUMIF($A$35:$A$44,H$2,$CX$35:$CX$44)))</f>
        <v/>
      </c>
      <c r="I18" s="79" t="str">
        <f>IF($CX$45=0,"",IF(SUMIF($A$35:$A$44,I$2,$CX$35:$CX$44)=0,"",SUMIF($A$35:$A$44,I$2,$CX$35:$CX$44)))</f>
        <v/>
      </c>
      <c r="J18" s="79" t="str">
        <f>IF($CX$45=0,"",IF(SUMIF($A$35:$A$44,J$2,$CX$35:$CX$44)=0,"",SUMIF($A$35:$A$44,J$2,$CX$35:$CX$44)))</f>
        <v/>
      </c>
      <c r="K18" s="79" t="str">
        <f>IF($CX$45=0,"",IF(SUMIF($A$35:$A$44,K$2,$CX$35:$CX$44)=0,"",SUMIF($A$35:$A$44,K$2,$CX$35:$CX$44)))</f>
        <v/>
      </c>
      <c r="L18" s="79" t="str">
        <f t="shared" ref="L18:BW18" si="28">IF($CX$45=0,"",IF(SUMIF($A$35:$A$44,L$2,$CX$35:$CX$44)=0,"",SUMIF($A$35:$A$44,L$2,$CX$35:$CX$44)))</f>
        <v/>
      </c>
      <c r="M18" s="79" t="str">
        <f t="shared" si="28"/>
        <v/>
      </c>
      <c r="N18" s="79" t="str">
        <f t="shared" si="28"/>
        <v/>
      </c>
      <c r="O18" s="79" t="str">
        <f t="shared" si="28"/>
        <v/>
      </c>
      <c r="P18" s="79" t="str">
        <f t="shared" si="28"/>
        <v/>
      </c>
      <c r="Q18" s="79" t="str">
        <f t="shared" si="28"/>
        <v/>
      </c>
      <c r="R18" s="79" t="str">
        <f t="shared" si="28"/>
        <v/>
      </c>
      <c r="S18" s="79" t="str">
        <f t="shared" si="28"/>
        <v/>
      </c>
      <c r="T18" s="79" t="str">
        <f t="shared" si="28"/>
        <v/>
      </c>
      <c r="U18" s="79" t="str">
        <f t="shared" si="28"/>
        <v/>
      </c>
      <c r="V18" s="79" t="str">
        <f t="shared" si="28"/>
        <v/>
      </c>
      <c r="W18" s="79" t="str">
        <f t="shared" si="28"/>
        <v/>
      </c>
      <c r="X18" s="79" t="str">
        <f t="shared" si="28"/>
        <v/>
      </c>
      <c r="Y18" s="79" t="str">
        <f t="shared" si="28"/>
        <v/>
      </c>
      <c r="Z18" s="79" t="str">
        <f t="shared" si="28"/>
        <v/>
      </c>
      <c r="AA18" s="79" t="str">
        <f t="shared" si="28"/>
        <v/>
      </c>
      <c r="AB18" s="79" t="str">
        <f t="shared" si="28"/>
        <v/>
      </c>
      <c r="AC18" s="79" t="str">
        <f t="shared" si="28"/>
        <v/>
      </c>
      <c r="AD18" s="79" t="str">
        <f t="shared" si="28"/>
        <v/>
      </c>
      <c r="AE18" s="79" t="str">
        <f t="shared" si="28"/>
        <v/>
      </c>
      <c r="AF18" s="79" t="str">
        <f t="shared" si="28"/>
        <v/>
      </c>
      <c r="AG18" s="79" t="str">
        <f t="shared" si="28"/>
        <v/>
      </c>
      <c r="AH18" s="79" t="str">
        <f t="shared" si="28"/>
        <v/>
      </c>
      <c r="AI18" s="79" t="str">
        <f t="shared" si="28"/>
        <v/>
      </c>
      <c r="AJ18" s="79" t="str">
        <f t="shared" si="28"/>
        <v/>
      </c>
      <c r="AK18" s="79" t="str">
        <f t="shared" si="28"/>
        <v/>
      </c>
      <c r="AL18" s="79" t="str">
        <f t="shared" si="28"/>
        <v/>
      </c>
      <c r="AM18" s="79" t="str">
        <f t="shared" si="28"/>
        <v/>
      </c>
      <c r="AN18" s="79" t="str">
        <f t="shared" si="28"/>
        <v/>
      </c>
      <c r="AO18" s="79" t="str">
        <f t="shared" si="28"/>
        <v/>
      </c>
      <c r="AP18" s="79" t="str">
        <f t="shared" si="28"/>
        <v/>
      </c>
      <c r="AQ18" s="79" t="str">
        <f t="shared" si="28"/>
        <v/>
      </c>
      <c r="AR18" s="79" t="str">
        <f t="shared" si="28"/>
        <v/>
      </c>
      <c r="AS18" s="79" t="str">
        <f t="shared" si="28"/>
        <v/>
      </c>
      <c r="AT18" s="79" t="str">
        <f t="shared" si="28"/>
        <v/>
      </c>
      <c r="AU18" s="79" t="str">
        <f t="shared" si="28"/>
        <v/>
      </c>
      <c r="AV18" s="79" t="str">
        <f t="shared" si="28"/>
        <v/>
      </c>
      <c r="AW18" s="79" t="str">
        <f t="shared" si="28"/>
        <v/>
      </c>
      <c r="AX18" s="79" t="str">
        <f t="shared" si="28"/>
        <v/>
      </c>
      <c r="AY18" s="79" t="str">
        <f t="shared" si="28"/>
        <v/>
      </c>
      <c r="AZ18" s="79" t="str">
        <f t="shared" si="28"/>
        <v/>
      </c>
      <c r="BA18" s="79" t="str">
        <f t="shared" si="28"/>
        <v/>
      </c>
      <c r="BB18" s="79" t="str">
        <f t="shared" si="28"/>
        <v/>
      </c>
      <c r="BC18" s="79" t="str">
        <f t="shared" si="28"/>
        <v/>
      </c>
      <c r="BD18" s="79" t="str">
        <f t="shared" si="28"/>
        <v/>
      </c>
      <c r="BE18" s="79" t="str">
        <f t="shared" si="28"/>
        <v/>
      </c>
      <c r="BF18" s="79" t="str">
        <f t="shared" si="28"/>
        <v/>
      </c>
      <c r="BG18" s="79" t="str">
        <f t="shared" si="28"/>
        <v/>
      </c>
      <c r="BH18" s="79" t="str">
        <f t="shared" si="28"/>
        <v/>
      </c>
      <c r="BI18" s="79" t="str">
        <f t="shared" si="28"/>
        <v/>
      </c>
      <c r="BJ18" s="79" t="str">
        <f t="shared" si="28"/>
        <v/>
      </c>
      <c r="BK18" s="79" t="str">
        <f t="shared" si="28"/>
        <v/>
      </c>
      <c r="BL18" s="79" t="str">
        <f t="shared" si="28"/>
        <v/>
      </c>
      <c r="BM18" s="79" t="str">
        <f t="shared" si="28"/>
        <v/>
      </c>
      <c r="BN18" s="79" t="str">
        <f t="shared" si="28"/>
        <v/>
      </c>
      <c r="BO18" s="79" t="str">
        <f t="shared" si="28"/>
        <v/>
      </c>
      <c r="BP18" s="79" t="str">
        <f t="shared" si="28"/>
        <v/>
      </c>
      <c r="BQ18" s="79" t="str">
        <f t="shared" si="28"/>
        <v/>
      </c>
      <c r="BR18" s="79" t="str">
        <f t="shared" si="28"/>
        <v/>
      </c>
      <c r="BS18" s="79" t="str">
        <f t="shared" si="28"/>
        <v/>
      </c>
      <c r="BT18" s="79" t="str">
        <f t="shared" si="28"/>
        <v/>
      </c>
      <c r="BU18" s="79" t="str">
        <f t="shared" si="28"/>
        <v/>
      </c>
      <c r="BV18" s="79" t="str">
        <f t="shared" si="28"/>
        <v/>
      </c>
      <c r="BW18" s="79" t="str">
        <f t="shared" si="28"/>
        <v/>
      </c>
      <c r="BX18" s="79" t="str">
        <f t="shared" ref="BX18:CZ18" si="29">IF($CX$45=0,"",IF(SUMIF($A$35:$A$44,BX$2,$CX$35:$CX$44)=0,"",SUMIF($A$35:$A$44,BX$2,$CX$35:$CX$44)))</f>
        <v/>
      </c>
      <c r="BY18" s="79" t="str">
        <f t="shared" si="29"/>
        <v/>
      </c>
      <c r="BZ18" s="79" t="str">
        <f t="shared" si="29"/>
        <v/>
      </c>
      <c r="CA18" s="79" t="str">
        <f t="shared" si="29"/>
        <v/>
      </c>
      <c r="CB18" s="79" t="str">
        <f t="shared" si="29"/>
        <v/>
      </c>
      <c r="CC18" s="79" t="str">
        <f t="shared" si="29"/>
        <v/>
      </c>
      <c r="CD18" s="79" t="str">
        <f t="shared" si="29"/>
        <v/>
      </c>
      <c r="CE18" s="79" t="str">
        <f t="shared" si="29"/>
        <v/>
      </c>
      <c r="CF18" s="79" t="str">
        <f t="shared" si="29"/>
        <v/>
      </c>
      <c r="CG18" s="79" t="str">
        <f t="shared" si="29"/>
        <v/>
      </c>
      <c r="CH18" s="79" t="str">
        <f t="shared" si="29"/>
        <v/>
      </c>
      <c r="CI18" s="79" t="str">
        <f t="shared" si="29"/>
        <v/>
      </c>
      <c r="CJ18" s="79" t="str">
        <f t="shared" si="29"/>
        <v/>
      </c>
      <c r="CK18" s="79" t="str">
        <f t="shared" si="29"/>
        <v/>
      </c>
      <c r="CL18" s="79" t="str">
        <f t="shared" si="29"/>
        <v/>
      </c>
      <c r="CM18" s="79" t="str">
        <f t="shared" si="29"/>
        <v/>
      </c>
      <c r="CN18" s="79" t="str">
        <f t="shared" si="29"/>
        <v/>
      </c>
      <c r="CO18" s="79" t="str">
        <f t="shared" si="29"/>
        <v/>
      </c>
      <c r="CP18" s="79" t="str">
        <f t="shared" si="29"/>
        <v/>
      </c>
      <c r="CQ18" s="79" t="str">
        <f t="shared" si="29"/>
        <v/>
      </c>
      <c r="CR18" s="79" t="str">
        <f t="shared" si="29"/>
        <v/>
      </c>
      <c r="CS18" s="79" t="str">
        <f t="shared" si="29"/>
        <v/>
      </c>
      <c r="CT18" s="79" t="str">
        <f t="shared" si="29"/>
        <v/>
      </c>
      <c r="CU18" s="79" t="str">
        <f t="shared" si="29"/>
        <v/>
      </c>
      <c r="CV18" s="79" t="str">
        <f t="shared" si="29"/>
        <v/>
      </c>
      <c r="CW18" s="79" t="str">
        <f t="shared" si="29"/>
        <v/>
      </c>
      <c r="CX18" s="79" t="str">
        <f t="shared" si="29"/>
        <v/>
      </c>
      <c r="CY18" s="79" t="str">
        <f t="shared" si="29"/>
        <v/>
      </c>
      <c r="CZ18" s="79" t="str">
        <f t="shared" si="29"/>
        <v/>
      </c>
    </row>
    <row r="19" spans="1:113" ht="13.5" thickBot="1" x14ac:dyDescent="0.25">
      <c r="A19" s="721"/>
      <c r="B19" s="722"/>
      <c r="C19" s="77" t="s">
        <v>1161</v>
      </c>
      <c r="D19" s="133" t="str">
        <f>IF(SUM(E19:CZ19)=0,"",SUM(E19:CZ19))</f>
        <v/>
      </c>
      <c r="E19" s="133" t="str">
        <f>IF($CY$45=0,"",IF(SUMIF($A$35:$A$44,E$2,$CY$35:$CY$44)=0,"",SUMIF($A$35:$A$44,E$2,$CY$35:$CY$44)))</f>
        <v/>
      </c>
      <c r="F19" s="78" t="str">
        <f>IF($CY$45=0,"",IF(SUMIF($A$35:$A$44,F$2,$CY$35:$CY$44)=0,"",SUMIF($A$35:$A$44,F$2,$CY$35:$CY$44)))</f>
        <v/>
      </c>
      <c r="G19" s="79" t="str">
        <f>IF($CY$45=0,"",IF(SUMIF($A$35:$A$44,G$2,$CY$35:$CY$44)=0,"",SUMIF($A$35:$A$44,G$2,$CY$35:$CY$44)))</f>
        <v/>
      </c>
      <c r="H19" s="79" t="str">
        <f>IF($CY$45=0,"",IF(SUMIF($A$35:$A$44,H$2,$CY$35:$CY$44)=0,"",SUMIF($A$35:$A$44,H$2,$CY$35:$CY$44)))</f>
        <v/>
      </c>
      <c r="I19" s="79" t="str">
        <f>IF($CY$45=0,"",IF(SUMIF($A$35:$A$44,I$2,$CY$35:$CY$44)=0,"",SUMIF($A$35:$A$44,I$2,$CY$35:$CY$44)))</f>
        <v/>
      </c>
      <c r="J19" s="79" t="str">
        <f>IF($CY$45=0,"",IF(SUMIF($A$35:$A$44,J$2,$CY$35:$CY$44)=0,"",SUMIF($A$35:$A$44,J$2,$CY$35:$CY$44)))</f>
        <v/>
      </c>
      <c r="K19" s="79" t="str">
        <f>IF($CY$45=0,"",IF(SUMIF($A$35:$A$44,K$2,$CY$35:$CY$44)=0,"",SUMIF($A$35:$A$44,K$2,$CY$35:$CY$44)))</f>
        <v/>
      </c>
      <c r="L19" s="79" t="str">
        <f t="shared" ref="L19:BW19" si="30">IF($CY$45=0,"",IF(SUMIF($A$35:$A$44,L$2,$CY$35:$CY$44)=0,"",SUMIF($A$35:$A$44,L$2,$CY$35:$CY$44)))</f>
        <v/>
      </c>
      <c r="M19" s="79" t="str">
        <f t="shared" si="30"/>
        <v/>
      </c>
      <c r="N19" s="79" t="str">
        <f t="shared" si="30"/>
        <v/>
      </c>
      <c r="O19" s="79" t="str">
        <f t="shared" si="30"/>
        <v/>
      </c>
      <c r="P19" s="79" t="str">
        <f t="shared" si="30"/>
        <v/>
      </c>
      <c r="Q19" s="79" t="str">
        <f t="shared" si="30"/>
        <v/>
      </c>
      <c r="R19" s="79" t="str">
        <f t="shared" si="30"/>
        <v/>
      </c>
      <c r="S19" s="79" t="str">
        <f t="shared" si="30"/>
        <v/>
      </c>
      <c r="T19" s="79" t="str">
        <f t="shared" si="30"/>
        <v/>
      </c>
      <c r="U19" s="79" t="str">
        <f t="shared" si="30"/>
        <v/>
      </c>
      <c r="V19" s="79" t="str">
        <f t="shared" si="30"/>
        <v/>
      </c>
      <c r="W19" s="79" t="str">
        <f t="shared" si="30"/>
        <v/>
      </c>
      <c r="X19" s="79" t="str">
        <f t="shared" si="30"/>
        <v/>
      </c>
      <c r="Y19" s="79" t="str">
        <f t="shared" si="30"/>
        <v/>
      </c>
      <c r="Z19" s="79" t="str">
        <f t="shared" si="30"/>
        <v/>
      </c>
      <c r="AA19" s="79" t="str">
        <f t="shared" si="30"/>
        <v/>
      </c>
      <c r="AB19" s="79" t="str">
        <f t="shared" si="30"/>
        <v/>
      </c>
      <c r="AC19" s="79" t="str">
        <f t="shared" si="30"/>
        <v/>
      </c>
      <c r="AD19" s="79" t="str">
        <f t="shared" si="30"/>
        <v/>
      </c>
      <c r="AE19" s="79" t="str">
        <f t="shared" si="30"/>
        <v/>
      </c>
      <c r="AF19" s="79" t="str">
        <f t="shared" si="30"/>
        <v/>
      </c>
      <c r="AG19" s="79" t="str">
        <f t="shared" si="30"/>
        <v/>
      </c>
      <c r="AH19" s="79" t="str">
        <f t="shared" si="30"/>
        <v/>
      </c>
      <c r="AI19" s="79" t="str">
        <f t="shared" si="30"/>
        <v/>
      </c>
      <c r="AJ19" s="79" t="str">
        <f t="shared" si="30"/>
        <v/>
      </c>
      <c r="AK19" s="79" t="str">
        <f t="shared" si="30"/>
        <v/>
      </c>
      <c r="AL19" s="79" t="str">
        <f t="shared" si="30"/>
        <v/>
      </c>
      <c r="AM19" s="79" t="str">
        <f t="shared" si="30"/>
        <v/>
      </c>
      <c r="AN19" s="79" t="str">
        <f t="shared" si="30"/>
        <v/>
      </c>
      <c r="AO19" s="79" t="str">
        <f t="shared" si="30"/>
        <v/>
      </c>
      <c r="AP19" s="79" t="str">
        <f t="shared" si="30"/>
        <v/>
      </c>
      <c r="AQ19" s="79" t="str">
        <f t="shared" si="30"/>
        <v/>
      </c>
      <c r="AR19" s="79" t="str">
        <f t="shared" si="30"/>
        <v/>
      </c>
      <c r="AS19" s="79" t="str">
        <f t="shared" si="30"/>
        <v/>
      </c>
      <c r="AT19" s="79" t="str">
        <f t="shared" si="30"/>
        <v/>
      </c>
      <c r="AU19" s="79" t="str">
        <f t="shared" si="30"/>
        <v/>
      </c>
      <c r="AV19" s="79" t="str">
        <f t="shared" si="30"/>
        <v/>
      </c>
      <c r="AW19" s="79" t="str">
        <f t="shared" si="30"/>
        <v/>
      </c>
      <c r="AX19" s="79" t="str">
        <f t="shared" si="30"/>
        <v/>
      </c>
      <c r="AY19" s="79" t="str">
        <f t="shared" si="30"/>
        <v/>
      </c>
      <c r="AZ19" s="79" t="str">
        <f t="shared" si="30"/>
        <v/>
      </c>
      <c r="BA19" s="79" t="str">
        <f t="shared" si="30"/>
        <v/>
      </c>
      <c r="BB19" s="79" t="str">
        <f t="shared" si="30"/>
        <v/>
      </c>
      <c r="BC19" s="79" t="str">
        <f t="shared" si="30"/>
        <v/>
      </c>
      <c r="BD19" s="79" t="str">
        <f t="shared" si="30"/>
        <v/>
      </c>
      <c r="BE19" s="79" t="str">
        <f t="shared" si="30"/>
        <v/>
      </c>
      <c r="BF19" s="79" t="str">
        <f t="shared" si="30"/>
        <v/>
      </c>
      <c r="BG19" s="79" t="str">
        <f t="shared" si="30"/>
        <v/>
      </c>
      <c r="BH19" s="79" t="str">
        <f t="shared" si="30"/>
        <v/>
      </c>
      <c r="BI19" s="79" t="str">
        <f t="shared" si="30"/>
        <v/>
      </c>
      <c r="BJ19" s="79" t="str">
        <f t="shared" si="30"/>
        <v/>
      </c>
      <c r="BK19" s="79" t="str">
        <f t="shared" si="30"/>
        <v/>
      </c>
      <c r="BL19" s="79" t="str">
        <f t="shared" si="30"/>
        <v/>
      </c>
      <c r="BM19" s="79" t="str">
        <f t="shared" si="30"/>
        <v/>
      </c>
      <c r="BN19" s="79" t="str">
        <f t="shared" si="30"/>
        <v/>
      </c>
      <c r="BO19" s="79" t="str">
        <f t="shared" si="30"/>
        <v/>
      </c>
      <c r="BP19" s="79" t="str">
        <f t="shared" si="30"/>
        <v/>
      </c>
      <c r="BQ19" s="79" t="str">
        <f t="shared" si="30"/>
        <v/>
      </c>
      <c r="BR19" s="79" t="str">
        <f t="shared" si="30"/>
        <v/>
      </c>
      <c r="BS19" s="79" t="str">
        <f t="shared" si="30"/>
        <v/>
      </c>
      <c r="BT19" s="79" t="str">
        <f t="shared" si="30"/>
        <v/>
      </c>
      <c r="BU19" s="79" t="str">
        <f t="shared" si="30"/>
        <v/>
      </c>
      <c r="BV19" s="79" t="str">
        <f t="shared" si="30"/>
        <v/>
      </c>
      <c r="BW19" s="79" t="str">
        <f t="shared" si="30"/>
        <v/>
      </c>
      <c r="BX19" s="79" t="str">
        <f t="shared" ref="BX19:CZ19" si="31">IF($CY$45=0,"",IF(SUMIF($A$35:$A$44,BX$2,$CY$35:$CY$44)=0,"",SUMIF($A$35:$A$44,BX$2,$CY$35:$CY$44)))</f>
        <v/>
      </c>
      <c r="BY19" s="79" t="str">
        <f t="shared" si="31"/>
        <v/>
      </c>
      <c r="BZ19" s="79" t="str">
        <f t="shared" si="31"/>
        <v/>
      </c>
      <c r="CA19" s="79" t="str">
        <f t="shared" si="31"/>
        <v/>
      </c>
      <c r="CB19" s="79" t="str">
        <f t="shared" si="31"/>
        <v/>
      </c>
      <c r="CC19" s="79" t="str">
        <f t="shared" si="31"/>
        <v/>
      </c>
      <c r="CD19" s="79" t="str">
        <f t="shared" si="31"/>
        <v/>
      </c>
      <c r="CE19" s="79" t="str">
        <f t="shared" si="31"/>
        <v/>
      </c>
      <c r="CF19" s="79" t="str">
        <f t="shared" si="31"/>
        <v/>
      </c>
      <c r="CG19" s="79" t="str">
        <f t="shared" si="31"/>
        <v/>
      </c>
      <c r="CH19" s="79" t="str">
        <f t="shared" si="31"/>
        <v/>
      </c>
      <c r="CI19" s="79" t="str">
        <f t="shared" si="31"/>
        <v/>
      </c>
      <c r="CJ19" s="79" t="str">
        <f t="shared" si="31"/>
        <v/>
      </c>
      <c r="CK19" s="79" t="str">
        <f t="shared" si="31"/>
        <v/>
      </c>
      <c r="CL19" s="79" t="str">
        <f t="shared" si="31"/>
        <v/>
      </c>
      <c r="CM19" s="79" t="str">
        <f t="shared" si="31"/>
        <v/>
      </c>
      <c r="CN19" s="79" t="str">
        <f t="shared" si="31"/>
        <v/>
      </c>
      <c r="CO19" s="79" t="str">
        <f t="shared" si="31"/>
        <v/>
      </c>
      <c r="CP19" s="79" t="str">
        <f t="shared" si="31"/>
        <v/>
      </c>
      <c r="CQ19" s="79" t="str">
        <f t="shared" si="31"/>
        <v/>
      </c>
      <c r="CR19" s="79" t="str">
        <f t="shared" si="31"/>
        <v/>
      </c>
      <c r="CS19" s="79" t="str">
        <f t="shared" si="31"/>
        <v/>
      </c>
      <c r="CT19" s="79" t="str">
        <f t="shared" si="31"/>
        <v/>
      </c>
      <c r="CU19" s="79" t="str">
        <f t="shared" si="31"/>
        <v/>
      </c>
      <c r="CV19" s="79" t="str">
        <f t="shared" si="31"/>
        <v/>
      </c>
      <c r="CW19" s="79" t="str">
        <f t="shared" si="31"/>
        <v/>
      </c>
      <c r="CX19" s="79" t="str">
        <f t="shared" si="31"/>
        <v/>
      </c>
      <c r="CY19" s="79" t="str">
        <f t="shared" si="31"/>
        <v/>
      </c>
      <c r="CZ19" s="79" t="str">
        <f t="shared" si="31"/>
        <v/>
      </c>
    </row>
    <row r="20" spans="1:113" ht="26" x14ac:dyDescent="0.2">
      <c r="A20" s="718" t="s">
        <v>1037</v>
      </c>
      <c r="B20" s="609"/>
      <c r="C20" s="74" t="s">
        <v>1158</v>
      </c>
      <c r="D20" s="75" t="str">
        <f>IF(SUM(E20:CZ20)=0,"",SUM(E20:CZ20))</f>
        <v/>
      </c>
      <c r="E20" s="75" t="str">
        <f>IF($CZ$45=0,"",IF(SUMIF($A$35:$A$44,E$2,$CZ$35:$CZ$44)=0,"",SUMIF($A$35:$A$44,E$2,$CZ$35:$CZ$44)))</f>
        <v/>
      </c>
      <c r="F20" s="132" t="str">
        <f>IF($CZ$45=0,"",IF(SUMIF($A$35:$A$44,F$2,$CZ$35:$CZ$44)=0,"",SUMIF($A$35:$A$44,F$2,$CZ$35:$CZ$44)))</f>
        <v/>
      </c>
      <c r="G20" s="76" t="str">
        <f>IF($CZ$45=0,"",IF(SUMIF($A$35:$A$44,G$2,$CZ$35:$CZ$44)=0,"",SUMIF($A$35:$A$44,G$2,$CZ$35:$CZ$44)))</f>
        <v/>
      </c>
      <c r="H20" s="76" t="str">
        <f>IF($CZ$45=0,"",IF(SUMIF($A$35:$A$44,H$2,$CZ$35:$CZ$44)=0,"",SUMIF($A$35:$A$44,H$2,$CZ$35:$CZ$44)))</f>
        <v/>
      </c>
      <c r="I20" s="76" t="str">
        <f>IF($CZ$45=0,"",IF(SUMIF($A$35:$A$44,I$2,$CZ$35:$CZ$44)=0,"",SUMIF($A$35:$A$44,I$2,$CZ$35:$CZ$44)))</f>
        <v/>
      </c>
      <c r="J20" s="76" t="str">
        <f>IF($CZ$45=0,"",IF(SUMIF($A$35:$A$44,J$2,$CZ$35:$CZ$44)=0,"",SUMIF($A$35:$A$44,J$2,$CZ$35:$CZ$44)))</f>
        <v/>
      </c>
      <c r="K20" s="76" t="str">
        <f>IF($CZ$45=0,"",IF(SUMIF($A$35:$A$44,K$2,$CZ$35:$CZ$44)=0,"",SUMIF($A$35:$A$44,K$2,$CZ$35:$CZ$44)))</f>
        <v/>
      </c>
      <c r="L20" s="76" t="str">
        <f t="shared" ref="L20:BW20" si="32">IF($CZ$45=0,"",IF(SUMIF($A$35:$A$44,L$2,$CZ$35:$CZ$44)=0,"",SUMIF($A$35:$A$44,L$2,$CZ$35:$CZ$44)))</f>
        <v/>
      </c>
      <c r="M20" s="76" t="str">
        <f t="shared" si="32"/>
        <v/>
      </c>
      <c r="N20" s="76" t="str">
        <f t="shared" si="32"/>
        <v/>
      </c>
      <c r="O20" s="76" t="str">
        <f t="shared" si="32"/>
        <v/>
      </c>
      <c r="P20" s="76" t="str">
        <f t="shared" si="32"/>
        <v/>
      </c>
      <c r="Q20" s="76" t="str">
        <f t="shared" si="32"/>
        <v/>
      </c>
      <c r="R20" s="76" t="str">
        <f t="shared" si="32"/>
        <v/>
      </c>
      <c r="S20" s="76" t="str">
        <f t="shared" si="32"/>
        <v/>
      </c>
      <c r="T20" s="76" t="str">
        <f t="shared" si="32"/>
        <v/>
      </c>
      <c r="U20" s="76" t="str">
        <f t="shared" si="32"/>
        <v/>
      </c>
      <c r="V20" s="76" t="str">
        <f t="shared" si="32"/>
        <v/>
      </c>
      <c r="W20" s="76" t="str">
        <f t="shared" si="32"/>
        <v/>
      </c>
      <c r="X20" s="76" t="str">
        <f t="shared" si="32"/>
        <v/>
      </c>
      <c r="Y20" s="76" t="str">
        <f t="shared" si="32"/>
        <v/>
      </c>
      <c r="Z20" s="76" t="str">
        <f t="shared" si="32"/>
        <v/>
      </c>
      <c r="AA20" s="76" t="str">
        <f t="shared" si="32"/>
        <v/>
      </c>
      <c r="AB20" s="76" t="str">
        <f t="shared" si="32"/>
        <v/>
      </c>
      <c r="AC20" s="76" t="str">
        <f t="shared" si="32"/>
        <v/>
      </c>
      <c r="AD20" s="76" t="str">
        <f t="shared" si="32"/>
        <v/>
      </c>
      <c r="AE20" s="76" t="str">
        <f t="shared" si="32"/>
        <v/>
      </c>
      <c r="AF20" s="76" t="str">
        <f t="shared" si="32"/>
        <v/>
      </c>
      <c r="AG20" s="76" t="str">
        <f t="shared" si="32"/>
        <v/>
      </c>
      <c r="AH20" s="76" t="str">
        <f t="shared" si="32"/>
        <v/>
      </c>
      <c r="AI20" s="76" t="str">
        <f t="shared" si="32"/>
        <v/>
      </c>
      <c r="AJ20" s="76" t="str">
        <f t="shared" si="32"/>
        <v/>
      </c>
      <c r="AK20" s="76" t="str">
        <f t="shared" si="32"/>
        <v/>
      </c>
      <c r="AL20" s="76" t="str">
        <f t="shared" si="32"/>
        <v/>
      </c>
      <c r="AM20" s="76" t="str">
        <f t="shared" si="32"/>
        <v/>
      </c>
      <c r="AN20" s="76" t="str">
        <f t="shared" si="32"/>
        <v/>
      </c>
      <c r="AO20" s="76" t="str">
        <f t="shared" si="32"/>
        <v/>
      </c>
      <c r="AP20" s="76" t="str">
        <f t="shared" si="32"/>
        <v/>
      </c>
      <c r="AQ20" s="76" t="str">
        <f t="shared" si="32"/>
        <v/>
      </c>
      <c r="AR20" s="76" t="str">
        <f t="shared" si="32"/>
        <v/>
      </c>
      <c r="AS20" s="76" t="str">
        <f t="shared" si="32"/>
        <v/>
      </c>
      <c r="AT20" s="76" t="str">
        <f t="shared" si="32"/>
        <v/>
      </c>
      <c r="AU20" s="76" t="str">
        <f t="shared" si="32"/>
        <v/>
      </c>
      <c r="AV20" s="76" t="str">
        <f t="shared" si="32"/>
        <v/>
      </c>
      <c r="AW20" s="76" t="str">
        <f t="shared" si="32"/>
        <v/>
      </c>
      <c r="AX20" s="76" t="str">
        <f t="shared" si="32"/>
        <v/>
      </c>
      <c r="AY20" s="76" t="str">
        <f t="shared" si="32"/>
        <v/>
      </c>
      <c r="AZ20" s="76" t="str">
        <f t="shared" si="32"/>
        <v/>
      </c>
      <c r="BA20" s="76" t="str">
        <f t="shared" si="32"/>
        <v/>
      </c>
      <c r="BB20" s="76" t="str">
        <f t="shared" si="32"/>
        <v/>
      </c>
      <c r="BC20" s="76" t="str">
        <f t="shared" si="32"/>
        <v/>
      </c>
      <c r="BD20" s="76" t="str">
        <f t="shared" si="32"/>
        <v/>
      </c>
      <c r="BE20" s="76" t="str">
        <f t="shared" si="32"/>
        <v/>
      </c>
      <c r="BF20" s="76" t="str">
        <f t="shared" si="32"/>
        <v/>
      </c>
      <c r="BG20" s="76" t="str">
        <f t="shared" si="32"/>
        <v/>
      </c>
      <c r="BH20" s="76" t="str">
        <f t="shared" si="32"/>
        <v/>
      </c>
      <c r="BI20" s="76" t="str">
        <f t="shared" si="32"/>
        <v/>
      </c>
      <c r="BJ20" s="76" t="str">
        <f t="shared" si="32"/>
        <v/>
      </c>
      <c r="BK20" s="76" t="str">
        <f t="shared" si="32"/>
        <v/>
      </c>
      <c r="BL20" s="76" t="str">
        <f t="shared" si="32"/>
        <v/>
      </c>
      <c r="BM20" s="76" t="str">
        <f t="shared" si="32"/>
        <v/>
      </c>
      <c r="BN20" s="76" t="str">
        <f t="shared" si="32"/>
        <v/>
      </c>
      <c r="BO20" s="76" t="str">
        <f t="shared" si="32"/>
        <v/>
      </c>
      <c r="BP20" s="76" t="str">
        <f t="shared" si="32"/>
        <v/>
      </c>
      <c r="BQ20" s="76" t="str">
        <f t="shared" si="32"/>
        <v/>
      </c>
      <c r="BR20" s="76" t="str">
        <f t="shared" si="32"/>
        <v/>
      </c>
      <c r="BS20" s="76" t="str">
        <f t="shared" si="32"/>
        <v/>
      </c>
      <c r="BT20" s="76" t="str">
        <f t="shared" si="32"/>
        <v/>
      </c>
      <c r="BU20" s="76" t="str">
        <f t="shared" si="32"/>
        <v/>
      </c>
      <c r="BV20" s="76" t="str">
        <f t="shared" si="32"/>
        <v/>
      </c>
      <c r="BW20" s="76" t="str">
        <f t="shared" si="32"/>
        <v/>
      </c>
      <c r="BX20" s="76" t="str">
        <f t="shared" ref="BX20:CZ20" si="33">IF($CZ$45=0,"",IF(SUMIF($A$35:$A$44,BX$2,$CZ$35:$CZ$44)=0,"",SUMIF($A$35:$A$44,BX$2,$CZ$35:$CZ$44)))</f>
        <v/>
      </c>
      <c r="BY20" s="76" t="str">
        <f t="shared" si="33"/>
        <v/>
      </c>
      <c r="BZ20" s="76" t="str">
        <f t="shared" si="33"/>
        <v/>
      </c>
      <c r="CA20" s="76" t="str">
        <f t="shared" si="33"/>
        <v/>
      </c>
      <c r="CB20" s="76" t="str">
        <f t="shared" si="33"/>
        <v/>
      </c>
      <c r="CC20" s="76" t="str">
        <f t="shared" si="33"/>
        <v/>
      </c>
      <c r="CD20" s="76" t="str">
        <f t="shared" si="33"/>
        <v/>
      </c>
      <c r="CE20" s="76" t="str">
        <f t="shared" si="33"/>
        <v/>
      </c>
      <c r="CF20" s="76" t="str">
        <f t="shared" si="33"/>
        <v/>
      </c>
      <c r="CG20" s="76" t="str">
        <f t="shared" si="33"/>
        <v/>
      </c>
      <c r="CH20" s="76" t="str">
        <f t="shared" si="33"/>
        <v/>
      </c>
      <c r="CI20" s="76" t="str">
        <f t="shared" si="33"/>
        <v/>
      </c>
      <c r="CJ20" s="76" t="str">
        <f t="shared" si="33"/>
        <v/>
      </c>
      <c r="CK20" s="76" t="str">
        <f t="shared" si="33"/>
        <v/>
      </c>
      <c r="CL20" s="76" t="str">
        <f t="shared" si="33"/>
        <v/>
      </c>
      <c r="CM20" s="76" t="str">
        <f t="shared" si="33"/>
        <v/>
      </c>
      <c r="CN20" s="76" t="str">
        <f t="shared" si="33"/>
        <v/>
      </c>
      <c r="CO20" s="76" t="str">
        <f t="shared" si="33"/>
        <v/>
      </c>
      <c r="CP20" s="76" t="str">
        <f t="shared" si="33"/>
        <v/>
      </c>
      <c r="CQ20" s="76" t="str">
        <f t="shared" si="33"/>
        <v/>
      </c>
      <c r="CR20" s="76" t="str">
        <f t="shared" si="33"/>
        <v/>
      </c>
      <c r="CS20" s="76" t="str">
        <f t="shared" si="33"/>
        <v/>
      </c>
      <c r="CT20" s="76" t="str">
        <f t="shared" si="33"/>
        <v/>
      </c>
      <c r="CU20" s="76" t="str">
        <f t="shared" si="33"/>
        <v/>
      </c>
      <c r="CV20" s="76" t="str">
        <f t="shared" si="33"/>
        <v/>
      </c>
      <c r="CW20" s="76" t="str">
        <f t="shared" si="33"/>
        <v/>
      </c>
      <c r="CX20" s="76" t="str">
        <f t="shared" si="33"/>
        <v/>
      </c>
      <c r="CY20" s="76" t="str">
        <f t="shared" si="33"/>
        <v/>
      </c>
      <c r="CZ20" s="76" t="str">
        <f t="shared" si="33"/>
        <v/>
      </c>
    </row>
    <row r="21" spans="1:113" ht="39" x14ac:dyDescent="0.2">
      <c r="A21" s="719"/>
      <c r="B21" s="720"/>
      <c r="C21" s="77" t="s">
        <v>1159</v>
      </c>
      <c r="D21" s="133" t="str">
        <f>IF(SUM(E21:CZ21)=0,"",SUM(E21:CZ21))</f>
        <v/>
      </c>
      <c r="E21" s="133" t="str">
        <f>IF($DA$45=0,"",IF(SUMIF($A$35:$A$44,E$2,$DA$35:$DA$44)=0,"",SUMIF($A$35:$A$44,E$2,$DA$35:$DA$44)))</f>
        <v/>
      </c>
      <c r="F21" s="78" t="str">
        <f>IF($DA$45=0,"",IF(SUMIF($A$35:$A$44,F$2,$DA$35:$DA$44)=0,"",SUMIF($A$35:$A$44,F$2,$DA$35:$DA$44)))</f>
        <v/>
      </c>
      <c r="G21" s="79" t="str">
        <f>IF($DA$45=0,"",IF(SUMIF($A$35:$A$44,G$2,$DA$35:$DA$44)=0,"",SUMIF($A$35:$A$44,G$2,$DA$35:$DA$44)))</f>
        <v/>
      </c>
      <c r="H21" s="79" t="str">
        <f>IF($DA$45=0,"",IF(SUMIF($A$35:$A$44,H$2,$DA$35:$DA$44)=0,"",SUMIF($A$35:$A$44,H$2,$DA$35:$DA$44)))</f>
        <v/>
      </c>
      <c r="I21" s="79" t="str">
        <f>IF($DA$45=0,"",IF(SUMIF($A$35:$A$44,I$2,$DA$35:$DA$44)=0,"",SUMIF($A$35:$A$44,I$2,$DA$35:$DA$44)))</f>
        <v/>
      </c>
      <c r="J21" s="79" t="str">
        <f>IF($DA$45=0,"",IF(SUMIF($A$35:$A$44,J$2,$DA$35:$DA$44)=0,"",SUMIF($A$35:$A$44,J$2,$DA$35:$DA$44)))</f>
        <v/>
      </c>
      <c r="K21" s="79" t="str">
        <f>IF($DA$45=0,"",IF(SUMIF($A$35:$A$44,K$2,$DA$35:$DA$44)=0,"",SUMIF($A$35:$A$44,K$2,$DA$35:$DA$44)))</f>
        <v/>
      </c>
      <c r="L21" s="79" t="str">
        <f t="shared" ref="L21:BW21" si="34">IF($DA$45=0,"",IF(SUMIF($A$35:$A$44,L$2,$DA$35:$DA$44)=0,"",SUMIF($A$35:$A$44,L$2,$DA$35:$DA$44)))</f>
        <v/>
      </c>
      <c r="M21" s="79" t="str">
        <f t="shared" si="34"/>
        <v/>
      </c>
      <c r="N21" s="79" t="str">
        <f t="shared" si="34"/>
        <v/>
      </c>
      <c r="O21" s="79" t="str">
        <f t="shared" si="34"/>
        <v/>
      </c>
      <c r="P21" s="79" t="str">
        <f t="shared" si="34"/>
        <v/>
      </c>
      <c r="Q21" s="79" t="str">
        <f t="shared" si="34"/>
        <v/>
      </c>
      <c r="R21" s="79" t="str">
        <f t="shared" si="34"/>
        <v/>
      </c>
      <c r="S21" s="79" t="str">
        <f t="shared" si="34"/>
        <v/>
      </c>
      <c r="T21" s="79" t="str">
        <f t="shared" si="34"/>
        <v/>
      </c>
      <c r="U21" s="79" t="str">
        <f t="shared" si="34"/>
        <v/>
      </c>
      <c r="V21" s="79" t="str">
        <f t="shared" si="34"/>
        <v/>
      </c>
      <c r="W21" s="79" t="str">
        <f t="shared" si="34"/>
        <v/>
      </c>
      <c r="X21" s="79" t="str">
        <f t="shared" si="34"/>
        <v/>
      </c>
      <c r="Y21" s="79" t="str">
        <f t="shared" si="34"/>
        <v/>
      </c>
      <c r="Z21" s="79" t="str">
        <f t="shared" si="34"/>
        <v/>
      </c>
      <c r="AA21" s="79" t="str">
        <f t="shared" si="34"/>
        <v/>
      </c>
      <c r="AB21" s="79" t="str">
        <f t="shared" si="34"/>
        <v/>
      </c>
      <c r="AC21" s="79" t="str">
        <f t="shared" si="34"/>
        <v/>
      </c>
      <c r="AD21" s="79" t="str">
        <f t="shared" si="34"/>
        <v/>
      </c>
      <c r="AE21" s="79" t="str">
        <f t="shared" si="34"/>
        <v/>
      </c>
      <c r="AF21" s="79" t="str">
        <f t="shared" si="34"/>
        <v/>
      </c>
      <c r="AG21" s="79" t="str">
        <f t="shared" si="34"/>
        <v/>
      </c>
      <c r="AH21" s="79" t="str">
        <f t="shared" si="34"/>
        <v/>
      </c>
      <c r="AI21" s="79" t="str">
        <f t="shared" si="34"/>
        <v/>
      </c>
      <c r="AJ21" s="79" t="str">
        <f t="shared" si="34"/>
        <v/>
      </c>
      <c r="AK21" s="79" t="str">
        <f t="shared" si="34"/>
        <v/>
      </c>
      <c r="AL21" s="79" t="str">
        <f t="shared" si="34"/>
        <v/>
      </c>
      <c r="AM21" s="79" t="str">
        <f t="shared" si="34"/>
        <v/>
      </c>
      <c r="AN21" s="79" t="str">
        <f t="shared" si="34"/>
        <v/>
      </c>
      <c r="AO21" s="79" t="str">
        <f t="shared" si="34"/>
        <v/>
      </c>
      <c r="AP21" s="79" t="str">
        <f t="shared" si="34"/>
        <v/>
      </c>
      <c r="AQ21" s="79" t="str">
        <f t="shared" si="34"/>
        <v/>
      </c>
      <c r="AR21" s="79" t="str">
        <f t="shared" si="34"/>
        <v/>
      </c>
      <c r="AS21" s="79" t="str">
        <f t="shared" si="34"/>
        <v/>
      </c>
      <c r="AT21" s="79" t="str">
        <f t="shared" si="34"/>
        <v/>
      </c>
      <c r="AU21" s="79" t="str">
        <f t="shared" si="34"/>
        <v/>
      </c>
      <c r="AV21" s="79" t="str">
        <f t="shared" si="34"/>
        <v/>
      </c>
      <c r="AW21" s="79" t="str">
        <f t="shared" si="34"/>
        <v/>
      </c>
      <c r="AX21" s="79" t="str">
        <f t="shared" si="34"/>
        <v/>
      </c>
      <c r="AY21" s="79" t="str">
        <f t="shared" si="34"/>
        <v/>
      </c>
      <c r="AZ21" s="79" t="str">
        <f t="shared" si="34"/>
        <v/>
      </c>
      <c r="BA21" s="79" t="str">
        <f t="shared" si="34"/>
        <v/>
      </c>
      <c r="BB21" s="79" t="str">
        <f t="shared" si="34"/>
        <v/>
      </c>
      <c r="BC21" s="79" t="str">
        <f t="shared" si="34"/>
        <v/>
      </c>
      <c r="BD21" s="79" t="str">
        <f t="shared" si="34"/>
        <v/>
      </c>
      <c r="BE21" s="79" t="str">
        <f t="shared" si="34"/>
        <v/>
      </c>
      <c r="BF21" s="79" t="str">
        <f t="shared" si="34"/>
        <v/>
      </c>
      <c r="BG21" s="79" t="str">
        <f t="shared" si="34"/>
        <v/>
      </c>
      <c r="BH21" s="79" t="str">
        <f t="shared" si="34"/>
        <v/>
      </c>
      <c r="BI21" s="79" t="str">
        <f t="shared" si="34"/>
        <v/>
      </c>
      <c r="BJ21" s="79" t="str">
        <f t="shared" si="34"/>
        <v/>
      </c>
      <c r="BK21" s="79" t="str">
        <f t="shared" si="34"/>
        <v/>
      </c>
      <c r="BL21" s="79" t="str">
        <f t="shared" si="34"/>
        <v/>
      </c>
      <c r="BM21" s="79" t="str">
        <f t="shared" si="34"/>
        <v/>
      </c>
      <c r="BN21" s="79" t="str">
        <f t="shared" si="34"/>
        <v/>
      </c>
      <c r="BO21" s="79" t="str">
        <f t="shared" si="34"/>
        <v/>
      </c>
      <c r="BP21" s="79" t="str">
        <f t="shared" si="34"/>
        <v/>
      </c>
      <c r="BQ21" s="79" t="str">
        <f t="shared" si="34"/>
        <v/>
      </c>
      <c r="BR21" s="79" t="str">
        <f t="shared" si="34"/>
        <v/>
      </c>
      <c r="BS21" s="79" t="str">
        <f t="shared" si="34"/>
        <v/>
      </c>
      <c r="BT21" s="79" t="str">
        <f t="shared" si="34"/>
        <v/>
      </c>
      <c r="BU21" s="79" t="str">
        <f t="shared" si="34"/>
        <v/>
      </c>
      <c r="BV21" s="79" t="str">
        <f t="shared" si="34"/>
        <v/>
      </c>
      <c r="BW21" s="79" t="str">
        <f t="shared" si="34"/>
        <v/>
      </c>
      <c r="BX21" s="79" t="str">
        <f t="shared" ref="BX21:CZ21" si="35">IF($DA$45=0,"",IF(SUMIF($A$35:$A$44,BX$2,$DA$35:$DA$44)=0,"",SUMIF($A$35:$A$44,BX$2,$DA$35:$DA$44)))</f>
        <v/>
      </c>
      <c r="BY21" s="79" t="str">
        <f t="shared" si="35"/>
        <v/>
      </c>
      <c r="BZ21" s="79" t="str">
        <f t="shared" si="35"/>
        <v/>
      </c>
      <c r="CA21" s="79" t="str">
        <f t="shared" si="35"/>
        <v/>
      </c>
      <c r="CB21" s="79" t="str">
        <f t="shared" si="35"/>
        <v/>
      </c>
      <c r="CC21" s="79" t="str">
        <f t="shared" si="35"/>
        <v/>
      </c>
      <c r="CD21" s="79" t="str">
        <f t="shared" si="35"/>
        <v/>
      </c>
      <c r="CE21" s="79" t="str">
        <f t="shared" si="35"/>
        <v/>
      </c>
      <c r="CF21" s="79" t="str">
        <f t="shared" si="35"/>
        <v/>
      </c>
      <c r="CG21" s="79" t="str">
        <f t="shared" si="35"/>
        <v/>
      </c>
      <c r="CH21" s="79" t="str">
        <f t="shared" si="35"/>
        <v/>
      </c>
      <c r="CI21" s="79" t="str">
        <f t="shared" si="35"/>
        <v/>
      </c>
      <c r="CJ21" s="79" t="str">
        <f t="shared" si="35"/>
        <v/>
      </c>
      <c r="CK21" s="79" t="str">
        <f t="shared" si="35"/>
        <v/>
      </c>
      <c r="CL21" s="79" t="str">
        <f t="shared" si="35"/>
        <v/>
      </c>
      <c r="CM21" s="79" t="str">
        <f t="shared" si="35"/>
        <v/>
      </c>
      <c r="CN21" s="79" t="str">
        <f t="shared" si="35"/>
        <v/>
      </c>
      <c r="CO21" s="79" t="str">
        <f t="shared" si="35"/>
        <v/>
      </c>
      <c r="CP21" s="79" t="str">
        <f t="shared" si="35"/>
        <v/>
      </c>
      <c r="CQ21" s="79" t="str">
        <f t="shared" si="35"/>
        <v/>
      </c>
      <c r="CR21" s="79" t="str">
        <f t="shared" si="35"/>
        <v/>
      </c>
      <c r="CS21" s="79" t="str">
        <f t="shared" si="35"/>
        <v/>
      </c>
      <c r="CT21" s="79" t="str">
        <f t="shared" si="35"/>
        <v/>
      </c>
      <c r="CU21" s="79" t="str">
        <f t="shared" si="35"/>
        <v/>
      </c>
      <c r="CV21" s="79" t="str">
        <f t="shared" si="35"/>
        <v/>
      </c>
      <c r="CW21" s="79" t="str">
        <f t="shared" si="35"/>
        <v/>
      </c>
      <c r="CX21" s="79" t="str">
        <f t="shared" si="35"/>
        <v/>
      </c>
      <c r="CY21" s="79" t="str">
        <f t="shared" si="35"/>
        <v/>
      </c>
      <c r="CZ21" s="79" t="str">
        <f t="shared" si="35"/>
        <v/>
      </c>
    </row>
    <row r="22" spans="1:113" ht="39" x14ac:dyDescent="0.2">
      <c r="A22" s="719"/>
      <c r="B22" s="720"/>
      <c r="C22" s="77" t="s">
        <v>1160</v>
      </c>
      <c r="D22" s="133" t="str">
        <f>IF(SUM(E22:CZ22)=0,"",SUM(E22:CZ22))</f>
        <v/>
      </c>
      <c r="E22" s="133" t="str">
        <f>IF($DB$45=0,"",IF(SUMIF($A$35:$A$44,E$2,$DB$35:$DB$44)=0,"",SUMIF($A$35:$A$44,E$2,$DB$35:$DB$44)))</f>
        <v/>
      </c>
      <c r="F22" s="78" t="str">
        <f>IF($DB$45=0,"",IF(SUMIF($A$35:$A$44,F$2,$DB$35:$DB$44)=0,"",SUMIF($A$35:$A$44,F$2,$DB$35:$DB$44)))</f>
        <v/>
      </c>
      <c r="G22" s="79" t="str">
        <f>IF($DB$45=0,"",IF(SUMIF($A$35:$A$44,G$2,$DB$35:$DB$44)=0,"",SUMIF($A$35:$A$44,G$2,$DB$35:$DB$44)))</f>
        <v/>
      </c>
      <c r="H22" s="79" t="str">
        <f>IF($DB$45=0,"",IF(SUMIF($A$35:$A$44,H$2,$DB$35:$DB$44)=0,"",SUMIF($A$35:$A$44,H$2,$DB$35:$DB$44)))</f>
        <v/>
      </c>
      <c r="I22" s="79" t="str">
        <f>IF($DB$45=0,"",IF(SUMIF($A$35:$A$44,I$2,$DB$35:$DB$44)=0,"",SUMIF($A$35:$A$44,I$2,$DB$35:$DB$44)))</f>
        <v/>
      </c>
      <c r="J22" s="79" t="str">
        <f>IF($DB$45=0,"",IF(SUMIF($A$35:$A$44,J$2,$DB$35:$DB$44)=0,"",SUMIF($A$35:$A$44,J$2,$DB$35:$DB$44)))</f>
        <v/>
      </c>
      <c r="K22" s="79" t="str">
        <f>IF($DB$45=0,"",IF(SUMIF($A$35:$A$44,K$2,$DB$35:$DB$44)=0,"",SUMIF($A$35:$A$44,K$2,$DB$35:$DB$44)))</f>
        <v/>
      </c>
      <c r="L22" s="79" t="str">
        <f t="shared" ref="L22:BW22" si="36">IF($DB$45=0,"",IF(SUMIF($A$35:$A$44,L$2,$DB$35:$DB$44)=0,"",SUMIF($A$35:$A$44,L$2,$DB$35:$DB$44)))</f>
        <v/>
      </c>
      <c r="M22" s="79" t="str">
        <f t="shared" si="36"/>
        <v/>
      </c>
      <c r="N22" s="79" t="str">
        <f t="shared" si="36"/>
        <v/>
      </c>
      <c r="O22" s="79" t="str">
        <f t="shared" si="36"/>
        <v/>
      </c>
      <c r="P22" s="79" t="str">
        <f t="shared" si="36"/>
        <v/>
      </c>
      <c r="Q22" s="79" t="str">
        <f t="shared" si="36"/>
        <v/>
      </c>
      <c r="R22" s="79" t="str">
        <f t="shared" si="36"/>
        <v/>
      </c>
      <c r="S22" s="79" t="str">
        <f t="shared" si="36"/>
        <v/>
      </c>
      <c r="T22" s="79" t="str">
        <f t="shared" si="36"/>
        <v/>
      </c>
      <c r="U22" s="79" t="str">
        <f t="shared" si="36"/>
        <v/>
      </c>
      <c r="V22" s="79" t="str">
        <f t="shared" si="36"/>
        <v/>
      </c>
      <c r="W22" s="79" t="str">
        <f t="shared" si="36"/>
        <v/>
      </c>
      <c r="X22" s="79" t="str">
        <f t="shared" si="36"/>
        <v/>
      </c>
      <c r="Y22" s="79" t="str">
        <f t="shared" si="36"/>
        <v/>
      </c>
      <c r="Z22" s="79" t="str">
        <f t="shared" si="36"/>
        <v/>
      </c>
      <c r="AA22" s="79" t="str">
        <f t="shared" si="36"/>
        <v/>
      </c>
      <c r="AB22" s="79" t="str">
        <f t="shared" si="36"/>
        <v/>
      </c>
      <c r="AC22" s="79" t="str">
        <f t="shared" si="36"/>
        <v/>
      </c>
      <c r="AD22" s="79" t="str">
        <f t="shared" si="36"/>
        <v/>
      </c>
      <c r="AE22" s="79" t="str">
        <f t="shared" si="36"/>
        <v/>
      </c>
      <c r="AF22" s="79" t="str">
        <f t="shared" si="36"/>
        <v/>
      </c>
      <c r="AG22" s="79" t="str">
        <f t="shared" si="36"/>
        <v/>
      </c>
      <c r="AH22" s="79" t="str">
        <f t="shared" si="36"/>
        <v/>
      </c>
      <c r="AI22" s="79" t="str">
        <f t="shared" si="36"/>
        <v/>
      </c>
      <c r="AJ22" s="79" t="str">
        <f t="shared" si="36"/>
        <v/>
      </c>
      <c r="AK22" s="79" t="str">
        <f t="shared" si="36"/>
        <v/>
      </c>
      <c r="AL22" s="79" t="str">
        <f t="shared" si="36"/>
        <v/>
      </c>
      <c r="AM22" s="79" t="str">
        <f t="shared" si="36"/>
        <v/>
      </c>
      <c r="AN22" s="79" t="str">
        <f t="shared" si="36"/>
        <v/>
      </c>
      <c r="AO22" s="79" t="str">
        <f t="shared" si="36"/>
        <v/>
      </c>
      <c r="AP22" s="79" t="str">
        <f t="shared" si="36"/>
        <v/>
      </c>
      <c r="AQ22" s="79" t="str">
        <f t="shared" si="36"/>
        <v/>
      </c>
      <c r="AR22" s="79" t="str">
        <f t="shared" si="36"/>
        <v/>
      </c>
      <c r="AS22" s="79" t="str">
        <f t="shared" si="36"/>
        <v/>
      </c>
      <c r="AT22" s="79" t="str">
        <f t="shared" si="36"/>
        <v/>
      </c>
      <c r="AU22" s="79" t="str">
        <f t="shared" si="36"/>
        <v/>
      </c>
      <c r="AV22" s="79" t="str">
        <f t="shared" si="36"/>
        <v/>
      </c>
      <c r="AW22" s="79" t="str">
        <f t="shared" si="36"/>
        <v/>
      </c>
      <c r="AX22" s="79" t="str">
        <f t="shared" si="36"/>
        <v/>
      </c>
      <c r="AY22" s="79" t="str">
        <f t="shared" si="36"/>
        <v/>
      </c>
      <c r="AZ22" s="79" t="str">
        <f t="shared" si="36"/>
        <v/>
      </c>
      <c r="BA22" s="79" t="str">
        <f t="shared" si="36"/>
        <v/>
      </c>
      <c r="BB22" s="79" t="str">
        <f t="shared" si="36"/>
        <v/>
      </c>
      <c r="BC22" s="79" t="str">
        <f t="shared" si="36"/>
        <v/>
      </c>
      <c r="BD22" s="79" t="str">
        <f t="shared" si="36"/>
        <v/>
      </c>
      <c r="BE22" s="79" t="str">
        <f t="shared" si="36"/>
        <v/>
      </c>
      <c r="BF22" s="79" t="str">
        <f t="shared" si="36"/>
        <v/>
      </c>
      <c r="BG22" s="79" t="str">
        <f t="shared" si="36"/>
        <v/>
      </c>
      <c r="BH22" s="79" t="str">
        <f t="shared" si="36"/>
        <v/>
      </c>
      <c r="BI22" s="79" t="str">
        <f t="shared" si="36"/>
        <v/>
      </c>
      <c r="BJ22" s="79" t="str">
        <f t="shared" si="36"/>
        <v/>
      </c>
      <c r="BK22" s="79" t="str">
        <f t="shared" si="36"/>
        <v/>
      </c>
      <c r="BL22" s="79" t="str">
        <f t="shared" si="36"/>
        <v/>
      </c>
      <c r="BM22" s="79" t="str">
        <f t="shared" si="36"/>
        <v/>
      </c>
      <c r="BN22" s="79" t="str">
        <f t="shared" si="36"/>
        <v/>
      </c>
      <c r="BO22" s="79" t="str">
        <f t="shared" si="36"/>
        <v/>
      </c>
      <c r="BP22" s="79" t="str">
        <f t="shared" si="36"/>
        <v/>
      </c>
      <c r="BQ22" s="79" t="str">
        <f t="shared" si="36"/>
        <v/>
      </c>
      <c r="BR22" s="79" t="str">
        <f t="shared" si="36"/>
        <v/>
      </c>
      <c r="BS22" s="79" t="str">
        <f t="shared" si="36"/>
        <v/>
      </c>
      <c r="BT22" s="79" t="str">
        <f t="shared" si="36"/>
        <v/>
      </c>
      <c r="BU22" s="79" t="str">
        <f t="shared" si="36"/>
        <v/>
      </c>
      <c r="BV22" s="79" t="str">
        <f t="shared" si="36"/>
        <v/>
      </c>
      <c r="BW22" s="79" t="str">
        <f t="shared" si="36"/>
        <v/>
      </c>
      <c r="BX22" s="79" t="str">
        <f t="shared" ref="BX22:CZ22" si="37">IF($DB$45=0,"",IF(SUMIF($A$35:$A$44,BX$2,$DB$35:$DB$44)=0,"",SUMIF($A$35:$A$44,BX$2,$DB$35:$DB$44)))</f>
        <v/>
      </c>
      <c r="BY22" s="79" t="str">
        <f t="shared" si="37"/>
        <v/>
      </c>
      <c r="BZ22" s="79" t="str">
        <f t="shared" si="37"/>
        <v/>
      </c>
      <c r="CA22" s="79" t="str">
        <f t="shared" si="37"/>
        <v/>
      </c>
      <c r="CB22" s="79" t="str">
        <f t="shared" si="37"/>
        <v/>
      </c>
      <c r="CC22" s="79" t="str">
        <f t="shared" si="37"/>
        <v/>
      </c>
      <c r="CD22" s="79" t="str">
        <f t="shared" si="37"/>
        <v/>
      </c>
      <c r="CE22" s="79" t="str">
        <f t="shared" si="37"/>
        <v/>
      </c>
      <c r="CF22" s="79" t="str">
        <f t="shared" si="37"/>
        <v/>
      </c>
      <c r="CG22" s="79" t="str">
        <f t="shared" si="37"/>
        <v/>
      </c>
      <c r="CH22" s="79" t="str">
        <f t="shared" si="37"/>
        <v/>
      </c>
      <c r="CI22" s="79" t="str">
        <f t="shared" si="37"/>
        <v/>
      </c>
      <c r="CJ22" s="79" t="str">
        <f t="shared" si="37"/>
        <v/>
      </c>
      <c r="CK22" s="79" t="str">
        <f t="shared" si="37"/>
        <v/>
      </c>
      <c r="CL22" s="79" t="str">
        <f t="shared" si="37"/>
        <v/>
      </c>
      <c r="CM22" s="79" t="str">
        <f t="shared" si="37"/>
        <v/>
      </c>
      <c r="CN22" s="79" t="str">
        <f t="shared" si="37"/>
        <v/>
      </c>
      <c r="CO22" s="79" t="str">
        <f t="shared" si="37"/>
        <v/>
      </c>
      <c r="CP22" s="79" t="str">
        <f t="shared" si="37"/>
        <v/>
      </c>
      <c r="CQ22" s="79" t="str">
        <f t="shared" si="37"/>
        <v/>
      </c>
      <c r="CR22" s="79" t="str">
        <f t="shared" si="37"/>
        <v/>
      </c>
      <c r="CS22" s="79" t="str">
        <f t="shared" si="37"/>
        <v/>
      </c>
      <c r="CT22" s="79" t="str">
        <f t="shared" si="37"/>
        <v/>
      </c>
      <c r="CU22" s="79" t="str">
        <f t="shared" si="37"/>
        <v/>
      </c>
      <c r="CV22" s="79" t="str">
        <f t="shared" si="37"/>
        <v/>
      </c>
      <c r="CW22" s="79" t="str">
        <f t="shared" si="37"/>
        <v/>
      </c>
      <c r="CX22" s="79" t="str">
        <f t="shared" si="37"/>
        <v/>
      </c>
      <c r="CY22" s="79" t="str">
        <f t="shared" si="37"/>
        <v/>
      </c>
      <c r="CZ22" s="79" t="str">
        <f t="shared" si="37"/>
        <v/>
      </c>
    </row>
    <row r="23" spans="1:113" ht="13.5" thickBot="1" x14ac:dyDescent="0.25">
      <c r="A23" s="721"/>
      <c r="B23" s="722"/>
      <c r="C23" s="77" t="s">
        <v>1161</v>
      </c>
      <c r="D23" s="133" t="str">
        <f>IF(SUM(E23:CZ23)=0,"",SUM(E23:CZ23))</f>
        <v/>
      </c>
      <c r="E23" s="133" t="str">
        <f>IF($DC$45=0,"",IF(SUMIF($A$35:$A$44,E$2,$DC$35:$DC$44)=0,"",SUMIF($A$35:$A$44,E$2,$DC$35:$DC$44)))</f>
        <v/>
      </c>
      <c r="F23" s="78" t="str">
        <f>IF($DC$45=0,"",IF(SUMIF($A$35:$A$44,F$2,$DC$35:$DC$44)=0,"",SUMIF($A$35:$A$44,F$2,$DC$35:$DC$44)))</f>
        <v/>
      </c>
      <c r="G23" s="79" t="str">
        <f>IF($DC$45=0,"",IF(SUMIF($A$35:$A$44,G$2,$DC$35:$DC$44)=0,"",SUMIF($A$35:$A$44,G$2,$DC$35:$DC$44)))</f>
        <v/>
      </c>
      <c r="H23" s="79" t="str">
        <f>IF($DC$45=0,"",IF(SUMIF($A$35:$A$44,H$2,$DC$35:$DC$44)=0,"",SUMIF($A$35:$A$44,H$2,$DC$35:$DC$44)))</f>
        <v/>
      </c>
      <c r="I23" s="79" t="str">
        <f>IF($DC$45=0,"",IF(SUMIF($A$35:$A$44,I$2,$DC$35:$DC$44)=0,"",SUMIF($A$35:$A$44,I$2,$DC$35:$DC$44)))</f>
        <v/>
      </c>
      <c r="J23" s="79" t="str">
        <f>IF($DC$45=0,"",IF(SUMIF($A$35:$A$44,J$2,$DC$35:$DC$44)=0,"",SUMIF($A$35:$A$44,J$2,$DC$35:$DC$44)))</f>
        <v/>
      </c>
      <c r="K23" s="79" t="str">
        <f>IF($DC$45=0,"",IF(SUMIF($A$35:$A$44,K$2,$DC$35:$DC$44)=0,"",SUMIF($A$35:$A$44,K$2,$DC$35:$DC$44)))</f>
        <v/>
      </c>
      <c r="L23" s="79" t="str">
        <f t="shared" ref="L23:BW23" si="38">IF($DC$45=0,"",IF(SUMIF($A$35:$A$44,L$2,$DC$35:$DC$44)=0,"",SUMIF($A$35:$A$44,L$2,$DC$35:$DC$44)))</f>
        <v/>
      </c>
      <c r="M23" s="79" t="str">
        <f t="shared" si="38"/>
        <v/>
      </c>
      <c r="N23" s="79" t="str">
        <f t="shared" si="38"/>
        <v/>
      </c>
      <c r="O23" s="79" t="str">
        <f t="shared" si="38"/>
        <v/>
      </c>
      <c r="P23" s="79" t="str">
        <f t="shared" si="38"/>
        <v/>
      </c>
      <c r="Q23" s="79" t="str">
        <f t="shared" si="38"/>
        <v/>
      </c>
      <c r="R23" s="79" t="str">
        <f t="shared" si="38"/>
        <v/>
      </c>
      <c r="S23" s="79" t="str">
        <f t="shared" si="38"/>
        <v/>
      </c>
      <c r="T23" s="79" t="str">
        <f t="shared" si="38"/>
        <v/>
      </c>
      <c r="U23" s="79" t="str">
        <f t="shared" si="38"/>
        <v/>
      </c>
      <c r="V23" s="79" t="str">
        <f t="shared" si="38"/>
        <v/>
      </c>
      <c r="W23" s="79" t="str">
        <f t="shared" si="38"/>
        <v/>
      </c>
      <c r="X23" s="79" t="str">
        <f t="shared" si="38"/>
        <v/>
      </c>
      <c r="Y23" s="79" t="str">
        <f t="shared" si="38"/>
        <v/>
      </c>
      <c r="Z23" s="79" t="str">
        <f t="shared" si="38"/>
        <v/>
      </c>
      <c r="AA23" s="79" t="str">
        <f t="shared" si="38"/>
        <v/>
      </c>
      <c r="AB23" s="79" t="str">
        <f t="shared" si="38"/>
        <v/>
      </c>
      <c r="AC23" s="79" t="str">
        <f t="shared" si="38"/>
        <v/>
      </c>
      <c r="AD23" s="79" t="str">
        <f t="shared" si="38"/>
        <v/>
      </c>
      <c r="AE23" s="79" t="str">
        <f t="shared" si="38"/>
        <v/>
      </c>
      <c r="AF23" s="79" t="str">
        <f t="shared" si="38"/>
        <v/>
      </c>
      <c r="AG23" s="79" t="str">
        <f t="shared" si="38"/>
        <v/>
      </c>
      <c r="AH23" s="79" t="str">
        <f t="shared" si="38"/>
        <v/>
      </c>
      <c r="AI23" s="79" t="str">
        <f t="shared" si="38"/>
        <v/>
      </c>
      <c r="AJ23" s="79" t="str">
        <f t="shared" si="38"/>
        <v/>
      </c>
      <c r="AK23" s="79" t="str">
        <f t="shared" si="38"/>
        <v/>
      </c>
      <c r="AL23" s="79" t="str">
        <f t="shared" si="38"/>
        <v/>
      </c>
      <c r="AM23" s="79" t="str">
        <f t="shared" si="38"/>
        <v/>
      </c>
      <c r="AN23" s="79" t="str">
        <f t="shared" si="38"/>
        <v/>
      </c>
      <c r="AO23" s="79" t="str">
        <f t="shared" si="38"/>
        <v/>
      </c>
      <c r="AP23" s="79" t="str">
        <f t="shared" si="38"/>
        <v/>
      </c>
      <c r="AQ23" s="79" t="str">
        <f t="shared" si="38"/>
        <v/>
      </c>
      <c r="AR23" s="79" t="str">
        <f t="shared" si="38"/>
        <v/>
      </c>
      <c r="AS23" s="79" t="str">
        <f t="shared" si="38"/>
        <v/>
      </c>
      <c r="AT23" s="79" t="str">
        <f t="shared" si="38"/>
        <v/>
      </c>
      <c r="AU23" s="79" t="str">
        <f t="shared" si="38"/>
        <v/>
      </c>
      <c r="AV23" s="79" t="str">
        <f t="shared" si="38"/>
        <v/>
      </c>
      <c r="AW23" s="79" t="str">
        <f t="shared" si="38"/>
        <v/>
      </c>
      <c r="AX23" s="79" t="str">
        <f t="shared" si="38"/>
        <v/>
      </c>
      <c r="AY23" s="79" t="str">
        <f t="shared" si="38"/>
        <v/>
      </c>
      <c r="AZ23" s="79" t="str">
        <f t="shared" si="38"/>
        <v/>
      </c>
      <c r="BA23" s="79" t="str">
        <f t="shared" si="38"/>
        <v/>
      </c>
      <c r="BB23" s="79" t="str">
        <f t="shared" si="38"/>
        <v/>
      </c>
      <c r="BC23" s="79" t="str">
        <f t="shared" si="38"/>
        <v/>
      </c>
      <c r="BD23" s="79" t="str">
        <f t="shared" si="38"/>
        <v/>
      </c>
      <c r="BE23" s="79" t="str">
        <f t="shared" si="38"/>
        <v/>
      </c>
      <c r="BF23" s="79" t="str">
        <f t="shared" si="38"/>
        <v/>
      </c>
      <c r="BG23" s="79" t="str">
        <f t="shared" si="38"/>
        <v/>
      </c>
      <c r="BH23" s="79" t="str">
        <f t="shared" si="38"/>
        <v/>
      </c>
      <c r="BI23" s="79" t="str">
        <f t="shared" si="38"/>
        <v/>
      </c>
      <c r="BJ23" s="79" t="str">
        <f t="shared" si="38"/>
        <v/>
      </c>
      <c r="BK23" s="79" t="str">
        <f t="shared" si="38"/>
        <v/>
      </c>
      <c r="BL23" s="79" t="str">
        <f t="shared" si="38"/>
        <v/>
      </c>
      <c r="BM23" s="79" t="str">
        <f t="shared" si="38"/>
        <v/>
      </c>
      <c r="BN23" s="79" t="str">
        <f t="shared" si="38"/>
        <v/>
      </c>
      <c r="BO23" s="79" t="str">
        <f t="shared" si="38"/>
        <v/>
      </c>
      <c r="BP23" s="79" t="str">
        <f t="shared" si="38"/>
        <v/>
      </c>
      <c r="BQ23" s="79" t="str">
        <f t="shared" si="38"/>
        <v/>
      </c>
      <c r="BR23" s="79" t="str">
        <f t="shared" si="38"/>
        <v/>
      </c>
      <c r="BS23" s="79" t="str">
        <f t="shared" si="38"/>
        <v/>
      </c>
      <c r="BT23" s="79" t="str">
        <f t="shared" si="38"/>
        <v/>
      </c>
      <c r="BU23" s="79" t="str">
        <f t="shared" si="38"/>
        <v/>
      </c>
      <c r="BV23" s="79" t="str">
        <f t="shared" si="38"/>
        <v/>
      </c>
      <c r="BW23" s="79" t="str">
        <f t="shared" si="38"/>
        <v/>
      </c>
      <c r="BX23" s="79" t="str">
        <f t="shared" ref="BX23:CZ23" si="39">IF($DC$45=0,"",IF(SUMIF($A$35:$A$44,BX$2,$DC$35:$DC$44)=0,"",SUMIF($A$35:$A$44,BX$2,$DC$35:$DC$44)))</f>
        <v/>
      </c>
      <c r="BY23" s="79" t="str">
        <f t="shared" si="39"/>
        <v/>
      </c>
      <c r="BZ23" s="79" t="str">
        <f t="shared" si="39"/>
        <v/>
      </c>
      <c r="CA23" s="79" t="str">
        <f t="shared" si="39"/>
        <v/>
      </c>
      <c r="CB23" s="79" t="str">
        <f t="shared" si="39"/>
        <v/>
      </c>
      <c r="CC23" s="79" t="str">
        <f t="shared" si="39"/>
        <v/>
      </c>
      <c r="CD23" s="79" t="str">
        <f t="shared" si="39"/>
        <v/>
      </c>
      <c r="CE23" s="79" t="str">
        <f t="shared" si="39"/>
        <v/>
      </c>
      <c r="CF23" s="79" t="str">
        <f t="shared" si="39"/>
        <v/>
      </c>
      <c r="CG23" s="79" t="str">
        <f t="shared" si="39"/>
        <v/>
      </c>
      <c r="CH23" s="79" t="str">
        <f t="shared" si="39"/>
        <v/>
      </c>
      <c r="CI23" s="79" t="str">
        <f t="shared" si="39"/>
        <v/>
      </c>
      <c r="CJ23" s="79" t="str">
        <f t="shared" si="39"/>
        <v/>
      </c>
      <c r="CK23" s="79" t="str">
        <f t="shared" si="39"/>
        <v/>
      </c>
      <c r="CL23" s="79" t="str">
        <f t="shared" si="39"/>
        <v/>
      </c>
      <c r="CM23" s="79" t="str">
        <f t="shared" si="39"/>
        <v/>
      </c>
      <c r="CN23" s="79" t="str">
        <f t="shared" si="39"/>
        <v/>
      </c>
      <c r="CO23" s="79" t="str">
        <f t="shared" si="39"/>
        <v/>
      </c>
      <c r="CP23" s="79" t="str">
        <f t="shared" si="39"/>
        <v/>
      </c>
      <c r="CQ23" s="79" t="str">
        <f t="shared" si="39"/>
        <v/>
      </c>
      <c r="CR23" s="79" t="str">
        <f t="shared" si="39"/>
        <v/>
      </c>
      <c r="CS23" s="79" t="str">
        <f t="shared" si="39"/>
        <v/>
      </c>
      <c r="CT23" s="79" t="str">
        <f t="shared" si="39"/>
        <v/>
      </c>
      <c r="CU23" s="79" t="str">
        <f t="shared" si="39"/>
        <v/>
      </c>
      <c r="CV23" s="79" t="str">
        <f t="shared" si="39"/>
        <v/>
      </c>
      <c r="CW23" s="79" t="str">
        <f t="shared" si="39"/>
        <v/>
      </c>
      <c r="CX23" s="79" t="str">
        <f t="shared" si="39"/>
        <v/>
      </c>
      <c r="CY23" s="79" t="str">
        <f t="shared" si="39"/>
        <v/>
      </c>
      <c r="CZ23" s="79" t="str">
        <f t="shared" si="39"/>
        <v/>
      </c>
    </row>
    <row r="24" spans="1:113" ht="26" x14ac:dyDescent="0.2">
      <c r="A24" s="718" t="s">
        <v>211</v>
      </c>
      <c r="B24" s="609"/>
      <c r="C24" s="74" t="s">
        <v>1158</v>
      </c>
      <c r="D24" s="75" t="str">
        <f>IF(SUM(E24:CZ24)=0,"",SUM(E24:CZ24))</f>
        <v/>
      </c>
      <c r="E24" s="75" t="str">
        <f>IF($DD$45=0,"",IF(SUMIF($A$35:$A$44,E$2,$DD$35:$DD$44)=0,"",SUMIF($A$35:$A$44,E$2,$DD$35:$DD$44)))</f>
        <v/>
      </c>
      <c r="F24" s="132" t="str">
        <f>IF($DD$45=0,"",IF(SUMIF($A$35:$A$44,F$2,$DD$35:$DD$44)=0,"",SUMIF($A$35:$A$44,F$2,$DD$35:$DD$44)))</f>
        <v/>
      </c>
      <c r="G24" s="76" t="str">
        <f>IF($DD$45=0,"",IF(SUMIF($A$35:$A$44,G$2,$DD$35:$DD$44)=0,"",SUMIF($A$35:$A$44,G$2,$DD$35:$DD$44)))</f>
        <v/>
      </c>
      <c r="H24" s="76" t="str">
        <f>IF($DD$45=0,"",IF(SUMIF($A$35:$A$44,H$2,$DD$35:$DD$44)=0,"",SUMIF($A$35:$A$44,H$2,$DD$35:$DD$44)))</f>
        <v/>
      </c>
      <c r="I24" s="76" t="str">
        <f>IF($DD$45=0,"",IF(SUMIF($A$35:$A$44,I$2,$DD$35:$DD$44)=0,"",SUMIF($A$35:$A$44,I$2,$DD$35:$DD$44)))</f>
        <v/>
      </c>
      <c r="J24" s="76" t="str">
        <f>IF($DD$45=0,"",IF(SUMIF($A$35:$A$44,J$2,$DD$35:$DD$44)=0,"",SUMIF($A$35:$A$44,J$2,$DD$35:$DD$44)))</f>
        <v/>
      </c>
      <c r="K24" s="76" t="str">
        <f>IF($DD$45=0,"",IF(SUMIF($A$35:$A$44,K$2,$DD$35:$DD$44)=0,"",SUMIF($A$35:$A$44,K$2,$DD$35:$DD$44)))</f>
        <v/>
      </c>
      <c r="L24" s="76" t="str">
        <f t="shared" ref="L24:BW24" si="40">IF($DD$45=0,"",IF(SUMIF($A$35:$A$44,L$2,$DD$35:$DD$44)=0,"",SUMIF($A$35:$A$44,L$2,$DD$35:$DD$44)))</f>
        <v/>
      </c>
      <c r="M24" s="76" t="str">
        <f t="shared" si="40"/>
        <v/>
      </c>
      <c r="N24" s="76" t="str">
        <f t="shared" si="40"/>
        <v/>
      </c>
      <c r="O24" s="76" t="str">
        <f t="shared" si="40"/>
        <v/>
      </c>
      <c r="P24" s="76" t="str">
        <f t="shared" si="40"/>
        <v/>
      </c>
      <c r="Q24" s="76" t="str">
        <f t="shared" si="40"/>
        <v/>
      </c>
      <c r="R24" s="76" t="str">
        <f t="shared" si="40"/>
        <v/>
      </c>
      <c r="S24" s="76" t="str">
        <f t="shared" si="40"/>
        <v/>
      </c>
      <c r="T24" s="76" t="str">
        <f t="shared" si="40"/>
        <v/>
      </c>
      <c r="U24" s="76" t="str">
        <f t="shared" si="40"/>
        <v/>
      </c>
      <c r="V24" s="76" t="str">
        <f t="shared" si="40"/>
        <v/>
      </c>
      <c r="W24" s="76" t="str">
        <f t="shared" si="40"/>
        <v/>
      </c>
      <c r="X24" s="76" t="str">
        <f t="shared" si="40"/>
        <v/>
      </c>
      <c r="Y24" s="76" t="str">
        <f t="shared" si="40"/>
        <v/>
      </c>
      <c r="Z24" s="76" t="str">
        <f t="shared" si="40"/>
        <v/>
      </c>
      <c r="AA24" s="76" t="str">
        <f t="shared" si="40"/>
        <v/>
      </c>
      <c r="AB24" s="76" t="str">
        <f t="shared" si="40"/>
        <v/>
      </c>
      <c r="AC24" s="76" t="str">
        <f t="shared" si="40"/>
        <v/>
      </c>
      <c r="AD24" s="76" t="str">
        <f t="shared" si="40"/>
        <v/>
      </c>
      <c r="AE24" s="76" t="str">
        <f t="shared" si="40"/>
        <v/>
      </c>
      <c r="AF24" s="76" t="str">
        <f t="shared" si="40"/>
        <v/>
      </c>
      <c r="AG24" s="76" t="str">
        <f t="shared" si="40"/>
        <v/>
      </c>
      <c r="AH24" s="76" t="str">
        <f t="shared" si="40"/>
        <v/>
      </c>
      <c r="AI24" s="76" t="str">
        <f t="shared" si="40"/>
        <v/>
      </c>
      <c r="AJ24" s="76" t="str">
        <f t="shared" si="40"/>
        <v/>
      </c>
      <c r="AK24" s="76" t="str">
        <f t="shared" si="40"/>
        <v/>
      </c>
      <c r="AL24" s="76" t="str">
        <f t="shared" si="40"/>
        <v/>
      </c>
      <c r="AM24" s="76" t="str">
        <f t="shared" si="40"/>
        <v/>
      </c>
      <c r="AN24" s="76" t="str">
        <f t="shared" si="40"/>
        <v/>
      </c>
      <c r="AO24" s="76" t="str">
        <f t="shared" si="40"/>
        <v/>
      </c>
      <c r="AP24" s="76" t="str">
        <f t="shared" si="40"/>
        <v/>
      </c>
      <c r="AQ24" s="76" t="str">
        <f t="shared" si="40"/>
        <v/>
      </c>
      <c r="AR24" s="76" t="str">
        <f t="shared" si="40"/>
        <v/>
      </c>
      <c r="AS24" s="76" t="str">
        <f t="shared" si="40"/>
        <v/>
      </c>
      <c r="AT24" s="76" t="str">
        <f t="shared" si="40"/>
        <v/>
      </c>
      <c r="AU24" s="76" t="str">
        <f t="shared" si="40"/>
        <v/>
      </c>
      <c r="AV24" s="76" t="str">
        <f t="shared" si="40"/>
        <v/>
      </c>
      <c r="AW24" s="76" t="str">
        <f t="shared" si="40"/>
        <v/>
      </c>
      <c r="AX24" s="76" t="str">
        <f t="shared" si="40"/>
        <v/>
      </c>
      <c r="AY24" s="76" t="str">
        <f t="shared" si="40"/>
        <v/>
      </c>
      <c r="AZ24" s="76" t="str">
        <f t="shared" si="40"/>
        <v/>
      </c>
      <c r="BA24" s="76" t="str">
        <f t="shared" si="40"/>
        <v/>
      </c>
      <c r="BB24" s="76" t="str">
        <f t="shared" si="40"/>
        <v/>
      </c>
      <c r="BC24" s="76" t="str">
        <f t="shared" si="40"/>
        <v/>
      </c>
      <c r="BD24" s="76" t="str">
        <f t="shared" si="40"/>
        <v/>
      </c>
      <c r="BE24" s="76" t="str">
        <f t="shared" si="40"/>
        <v/>
      </c>
      <c r="BF24" s="76" t="str">
        <f t="shared" si="40"/>
        <v/>
      </c>
      <c r="BG24" s="76" t="str">
        <f t="shared" si="40"/>
        <v/>
      </c>
      <c r="BH24" s="76" t="str">
        <f t="shared" si="40"/>
        <v/>
      </c>
      <c r="BI24" s="76" t="str">
        <f t="shared" si="40"/>
        <v/>
      </c>
      <c r="BJ24" s="76" t="str">
        <f t="shared" si="40"/>
        <v/>
      </c>
      <c r="BK24" s="76" t="str">
        <f t="shared" si="40"/>
        <v/>
      </c>
      <c r="BL24" s="76" t="str">
        <f t="shared" si="40"/>
        <v/>
      </c>
      <c r="BM24" s="76" t="str">
        <f t="shared" si="40"/>
        <v/>
      </c>
      <c r="BN24" s="76" t="str">
        <f t="shared" si="40"/>
        <v/>
      </c>
      <c r="BO24" s="76" t="str">
        <f t="shared" si="40"/>
        <v/>
      </c>
      <c r="BP24" s="76" t="str">
        <f t="shared" si="40"/>
        <v/>
      </c>
      <c r="BQ24" s="76" t="str">
        <f t="shared" si="40"/>
        <v/>
      </c>
      <c r="BR24" s="76" t="str">
        <f t="shared" si="40"/>
        <v/>
      </c>
      <c r="BS24" s="76" t="str">
        <f t="shared" si="40"/>
        <v/>
      </c>
      <c r="BT24" s="76" t="str">
        <f t="shared" si="40"/>
        <v/>
      </c>
      <c r="BU24" s="76" t="str">
        <f t="shared" si="40"/>
        <v/>
      </c>
      <c r="BV24" s="76" t="str">
        <f t="shared" si="40"/>
        <v/>
      </c>
      <c r="BW24" s="76" t="str">
        <f t="shared" si="40"/>
        <v/>
      </c>
      <c r="BX24" s="76" t="str">
        <f t="shared" ref="BX24:CZ24" si="41">IF($DD$45=0,"",IF(SUMIF($A$35:$A$44,BX$2,$DD$35:$DD$44)=0,"",SUMIF($A$35:$A$44,BX$2,$DD$35:$DD$44)))</f>
        <v/>
      </c>
      <c r="BY24" s="76" t="str">
        <f t="shared" si="41"/>
        <v/>
      </c>
      <c r="BZ24" s="76" t="str">
        <f t="shared" si="41"/>
        <v/>
      </c>
      <c r="CA24" s="76" t="str">
        <f t="shared" si="41"/>
        <v/>
      </c>
      <c r="CB24" s="76" t="str">
        <f t="shared" si="41"/>
        <v/>
      </c>
      <c r="CC24" s="76" t="str">
        <f t="shared" si="41"/>
        <v/>
      </c>
      <c r="CD24" s="76" t="str">
        <f t="shared" si="41"/>
        <v/>
      </c>
      <c r="CE24" s="76" t="str">
        <f t="shared" si="41"/>
        <v/>
      </c>
      <c r="CF24" s="76" t="str">
        <f t="shared" si="41"/>
        <v/>
      </c>
      <c r="CG24" s="76" t="str">
        <f t="shared" si="41"/>
        <v/>
      </c>
      <c r="CH24" s="76" t="str">
        <f t="shared" si="41"/>
        <v/>
      </c>
      <c r="CI24" s="76" t="str">
        <f t="shared" si="41"/>
        <v/>
      </c>
      <c r="CJ24" s="76" t="str">
        <f t="shared" si="41"/>
        <v/>
      </c>
      <c r="CK24" s="76" t="str">
        <f t="shared" si="41"/>
        <v/>
      </c>
      <c r="CL24" s="76" t="str">
        <f t="shared" si="41"/>
        <v/>
      </c>
      <c r="CM24" s="76" t="str">
        <f t="shared" si="41"/>
        <v/>
      </c>
      <c r="CN24" s="76" t="str">
        <f t="shared" si="41"/>
        <v/>
      </c>
      <c r="CO24" s="76" t="str">
        <f t="shared" si="41"/>
        <v/>
      </c>
      <c r="CP24" s="76" t="str">
        <f t="shared" si="41"/>
        <v/>
      </c>
      <c r="CQ24" s="76" t="str">
        <f t="shared" si="41"/>
        <v/>
      </c>
      <c r="CR24" s="76" t="str">
        <f t="shared" si="41"/>
        <v/>
      </c>
      <c r="CS24" s="76" t="str">
        <f t="shared" si="41"/>
        <v/>
      </c>
      <c r="CT24" s="76" t="str">
        <f t="shared" si="41"/>
        <v/>
      </c>
      <c r="CU24" s="76" t="str">
        <f t="shared" si="41"/>
        <v/>
      </c>
      <c r="CV24" s="76" t="str">
        <f t="shared" si="41"/>
        <v/>
      </c>
      <c r="CW24" s="76" t="str">
        <f t="shared" si="41"/>
        <v/>
      </c>
      <c r="CX24" s="76" t="str">
        <f t="shared" si="41"/>
        <v/>
      </c>
      <c r="CY24" s="76" t="str">
        <f t="shared" si="41"/>
        <v/>
      </c>
      <c r="CZ24" s="76" t="str">
        <f t="shared" si="41"/>
        <v/>
      </c>
    </row>
    <row r="25" spans="1:113" ht="39" x14ac:dyDescent="0.2">
      <c r="A25" s="719"/>
      <c r="B25" s="720"/>
      <c r="C25" s="77" t="s">
        <v>1159</v>
      </c>
      <c r="D25" s="133" t="str">
        <f>IF(SUM(E25:CZ25)=0,"",SUM(E25:CZ25))</f>
        <v/>
      </c>
      <c r="E25" s="133" t="str">
        <f>IF($DE$45=0,"",IF(SUMIF($A$35:$A$44,E$2,$DE$35:$DE$44)=0,"",SUMIF($A$35:$A$44,E$2,$DE$35:$DE$44)))</f>
        <v/>
      </c>
      <c r="F25" s="78" t="str">
        <f>IF($DE$45=0,"",IF(SUMIF($A$35:$A$44,F$2,$DE$35:$DE$44)=0,"",SUMIF($A$35:$A$44,F$2,$DE$35:$DE$44)))</f>
        <v/>
      </c>
      <c r="G25" s="79" t="str">
        <f>IF($DE$45=0,"",IF(SUMIF($A$35:$A$44,G$2,$DE$35:$DE$44)=0,"",SUMIF($A$35:$A$44,G$2,$DE$35:$DE$44)))</f>
        <v/>
      </c>
      <c r="H25" s="79" t="str">
        <f>IF($DE$45=0,"",IF(SUMIF($A$35:$A$44,H$2,$DE$35:$DE$44)=0,"",SUMIF($A$35:$A$44,H$2,$DE$35:$DE$44)))</f>
        <v/>
      </c>
      <c r="I25" s="79" t="str">
        <f>IF($DE$45=0,"",IF(SUMIF($A$35:$A$44,I$2,$DE$35:$DE$44)=0,"",SUMIF($A$35:$A$44,I$2,$DE$35:$DE$44)))</f>
        <v/>
      </c>
      <c r="J25" s="79" t="str">
        <f>IF($DE$45=0,"",IF(SUMIF($A$35:$A$44,J$2,$DE$35:$DE$44)=0,"",SUMIF($A$35:$A$44,J$2,$DE$35:$DE$44)))</f>
        <v/>
      </c>
      <c r="K25" s="79" t="str">
        <f>IF($DE$45=0,"",IF(SUMIF($A$35:$A$44,K$2,$DE$35:$DE$44)=0,"",SUMIF($A$35:$A$44,K$2,$DE$35:$DE$44)))</f>
        <v/>
      </c>
      <c r="L25" s="79" t="str">
        <f t="shared" ref="L25:BW25" si="42">IF($DE$45=0,"",IF(SUMIF($A$35:$A$44,L$2,$DE$35:$DE$44)=0,"",SUMIF($A$35:$A$44,L$2,$DE$35:$DE$44)))</f>
        <v/>
      </c>
      <c r="M25" s="79" t="str">
        <f t="shared" si="42"/>
        <v/>
      </c>
      <c r="N25" s="79" t="str">
        <f t="shared" si="42"/>
        <v/>
      </c>
      <c r="O25" s="79" t="str">
        <f t="shared" si="42"/>
        <v/>
      </c>
      <c r="P25" s="79" t="str">
        <f t="shared" si="42"/>
        <v/>
      </c>
      <c r="Q25" s="79" t="str">
        <f t="shared" si="42"/>
        <v/>
      </c>
      <c r="R25" s="79" t="str">
        <f t="shared" si="42"/>
        <v/>
      </c>
      <c r="S25" s="79" t="str">
        <f t="shared" si="42"/>
        <v/>
      </c>
      <c r="T25" s="79" t="str">
        <f t="shared" si="42"/>
        <v/>
      </c>
      <c r="U25" s="79" t="str">
        <f t="shared" si="42"/>
        <v/>
      </c>
      <c r="V25" s="79" t="str">
        <f t="shared" si="42"/>
        <v/>
      </c>
      <c r="W25" s="79" t="str">
        <f t="shared" si="42"/>
        <v/>
      </c>
      <c r="X25" s="79" t="str">
        <f t="shared" si="42"/>
        <v/>
      </c>
      <c r="Y25" s="79" t="str">
        <f t="shared" si="42"/>
        <v/>
      </c>
      <c r="Z25" s="79" t="str">
        <f t="shared" si="42"/>
        <v/>
      </c>
      <c r="AA25" s="79" t="str">
        <f t="shared" si="42"/>
        <v/>
      </c>
      <c r="AB25" s="79" t="str">
        <f t="shared" si="42"/>
        <v/>
      </c>
      <c r="AC25" s="79" t="str">
        <f t="shared" si="42"/>
        <v/>
      </c>
      <c r="AD25" s="79" t="str">
        <f t="shared" si="42"/>
        <v/>
      </c>
      <c r="AE25" s="79" t="str">
        <f t="shared" si="42"/>
        <v/>
      </c>
      <c r="AF25" s="79" t="str">
        <f t="shared" si="42"/>
        <v/>
      </c>
      <c r="AG25" s="79" t="str">
        <f t="shared" si="42"/>
        <v/>
      </c>
      <c r="AH25" s="79" t="str">
        <f t="shared" si="42"/>
        <v/>
      </c>
      <c r="AI25" s="79" t="str">
        <f t="shared" si="42"/>
        <v/>
      </c>
      <c r="AJ25" s="79" t="str">
        <f t="shared" si="42"/>
        <v/>
      </c>
      <c r="AK25" s="79" t="str">
        <f t="shared" si="42"/>
        <v/>
      </c>
      <c r="AL25" s="79" t="str">
        <f t="shared" si="42"/>
        <v/>
      </c>
      <c r="AM25" s="79" t="str">
        <f t="shared" si="42"/>
        <v/>
      </c>
      <c r="AN25" s="79" t="str">
        <f t="shared" si="42"/>
        <v/>
      </c>
      <c r="AO25" s="79" t="str">
        <f t="shared" si="42"/>
        <v/>
      </c>
      <c r="AP25" s="79" t="str">
        <f t="shared" si="42"/>
        <v/>
      </c>
      <c r="AQ25" s="79" t="str">
        <f t="shared" si="42"/>
        <v/>
      </c>
      <c r="AR25" s="79" t="str">
        <f t="shared" si="42"/>
        <v/>
      </c>
      <c r="AS25" s="79" t="str">
        <f t="shared" si="42"/>
        <v/>
      </c>
      <c r="AT25" s="79" t="str">
        <f t="shared" si="42"/>
        <v/>
      </c>
      <c r="AU25" s="79" t="str">
        <f t="shared" si="42"/>
        <v/>
      </c>
      <c r="AV25" s="79" t="str">
        <f t="shared" si="42"/>
        <v/>
      </c>
      <c r="AW25" s="79" t="str">
        <f t="shared" si="42"/>
        <v/>
      </c>
      <c r="AX25" s="79" t="str">
        <f t="shared" si="42"/>
        <v/>
      </c>
      <c r="AY25" s="79" t="str">
        <f t="shared" si="42"/>
        <v/>
      </c>
      <c r="AZ25" s="79" t="str">
        <f t="shared" si="42"/>
        <v/>
      </c>
      <c r="BA25" s="79" t="str">
        <f t="shared" si="42"/>
        <v/>
      </c>
      <c r="BB25" s="79" t="str">
        <f t="shared" si="42"/>
        <v/>
      </c>
      <c r="BC25" s="79" t="str">
        <f t="shared" si="42"/>
        <v/>
      </c>
      <c r="BD25" s="79" t="str">
        <f t="shared" si="42"/>
        <v/>
      </c>
      <c r="BE25" s="79" t="str">
        <f t="shared" si="42"/>
        <v/>
      </c>
      <c r="BF25" s="79" t="str">
        <f t="shared" si="42"/>
        <v/>
      </c>
      <c r="BG25" s="79" t="str">
        <f t="shared" si="42"/>
        <v/>
      </c>
      <c r="BH25" s="79" t="str">
        <f t="shared" si="42"/>
        <v/>
      </c>
      <c r="BI25" s="79" t="str">
        <f t="shared" si="42"/>
        <v/>
      </c>
      <c r="BJ25" s="79" t="str">
        <f t="shared" si="42"/>
        <v/>
      </c>
      <c r="BK25" s="79" t="str">
        <f t="shared" si="42"/>
        <v/>
      </c>
      <c r="BL25" s="79" t="str">
        <f t="shared" si="42"/>
        <v/>
      </c>
      <c r="BM25" s="79" t="str">
        <f t="shared" si="42"/>
        <v/>
      </c>
      <c r="BN25" s="79" t="str">
        <f t="shared" si="42"/>
        <v/>
      </c>
      <c r="BO25" s="79" t="str">
        <f t="shared" si="42"/>
        <v/>
      </c>
      <c r="BP25" s="79" t="str">
        <f t="shared" si="42"/>
        <v/>
      </c>
      <c r="BQ25" s="79" t="str">
        <f t="shared" si="42"/>
        <v/>
      </c>
      <c r="BR25" s="79" t="str">
        <f t="shared" si="42"/>
        <v/>
      </c>
      <c r="BS25" s="79" t="str">
        <f t="shared" si="42"/>
        <v/>
      </c>
      <c r="BT25" s="79" t="str">
        <f t="shared" si="42"/>
        <v/>
      </c>
      <c r="BU25" s="79" t="str">
        <f t="shared" si="42"/>
        <v/>
      </c>
      <c r="BV25" s="79" t="str">
        <f t="shared" si="42"/>
        <v/>
      </c>
      <c r="BW25" s="79" t="str">
        <f t="shared" si="42"/>
        <v/>
      </c>
      <c r="BX25" s="79" t="str">
        <f t="shared" ref="BX25:CZ25" si="43">IF($DE$45=0,"",IF(SUMIF($A$35:$A$44,BX$2,$DE$35:$DE$44)=0,"",SUMIF($A$35:$A$44,BX$2,$DE$35:$DE$44)))</f>
        <v/>
      </c>
      <c r="BY25" s="79" t="str">
        <f t="shared" si="43"/>
        <v/>
      </c>
      <c r="BZ25" s="79" t="str">
        <f t="shared" si="43"/>
        <v/>
      </c>
      <c r="CA25" s="79" t="str">
        <f t="shared" si="43"/>
        <v/>
      </c>
      <c r="CB25" s="79" t="str">
        <f t="shared" si="43"/>
        <v/>
      </c>
      <c r="CC25" s="79" t="str">
        <f t="shared" si="43"/>
        <v/>
      </c>
      <c r="CD25" s="79" t="str">
        <f t="shared" si="43"/>
        <v/>
      </c>
      <c r="CE25" s="79" t="str">
        <f t="shared" si="43"/>
        <v/>
      </c>
      <c r="CF25" s="79" t="str">
        <f t="shared" si="43"/>
        <v/>
      </c>
      <c r="CG25" s="79" t="str">
        <f t="shared" si="43"/>
        <v/>
      </c>
      <c r="CH25" s="79" t="str">
        <f t="shared" si="43"/>
        <v/>
      </c>
      <c r="CI25" s="79" t="str">
        <f t="shared" si="43"/>
        <v/>
      </c>
      <c r="CJ25" s="79" t="str">
        <f t="shared" si="43"/>
        <v/>
      </c>
      <c r="CK25" s="79" t="str">
        <f t="shared" si="43"/>
        <v/>
      </c>
      <c r="CL25" s="79" t="str">
        <f t="shared" si="43"/>
        <v/>
      </c>
      <c r="CM25" s="79" t="str">
        <f t="shared" si="43"/>
        <v/>
      </c>
      <c r="CN25" s="79" t="str">
        <f t="shared" si="43"/>
        <v/>
      </c>
      <c r="CO25" s="79" t="str">
        <f t="shared" si="43"/>
        <v/>
      </c>
      <c r="CP25" s="79" t="str">
        <f t="shared" si="43"/>
        <v/>
      </c>
      <c r="CQ25" s="79" t="str">
        <f t="shared" si="43"/>
        <v/>
      </c>
      <c r="CR25" s="79" t="str">
        <f t="shared" si="43"/>
        <v/>
      </c>
      <c r="CS25" s="79" t="str">
        <f t="shared" si="43"/>
        <v/>
      </c>
      <c r="CT25" s="79" t="str">
        <f t="shared" si="43"/>
        <v/>
      </c>
      <c r="CU25" s="79" t="str">
        <f t="shared" si="43"/>
        <v/>
      </c>
      <c r="CV25" s="79" t="str">
        <f t="shared" si="43"/>
        <v/>
      </c>
      <c r="CW25" s="79" t="str">
        <f t="shared" si="43"/>
        <v/>
      </c>
      <c r="CX25" s="79" t="str">
        <f t="shared" si="43"/>
        <v/>
      </c>
      <c r="CY25" s="79" t="str">
        <f t="shared" si="43"/>
        <v/>
      </c>
      <c r="CZ25" s="79" t="str">
        <f t="shared" si="43"/>
        <v/>
      </c>
    </row>
    <row r="26" spans="1:113" ht="39" x14ac:dyDescent="0.2">
      <c r="A26" s="719"/>
      <c r="B26" s="720"/>
      <c r="C26" s="77" t="s">
        <v>1160</v>
      </c>
      <c r="D26" s="133" t="str">
        <f>IF(SUM(E26:CZ26)=0,"",SUM(E26:CZ26))</f>
        <v/>
      </c>
      <c r="E26" s="133" t="str">
        <f>IF($DF$45=0,"",IF(SUMIF($A$35:$A$44,E$2,$DF$35:$DF$44)=0,"",SUMIF($A$35:$A$44,E$2,$DF$35:$DF$44)))</f>
        <v/>
      </c>
      <c r="F26" s="78" t="str">
        <f>IF($DF$45=0,"",IF(SUMIF($A$35:$A$44,F$2,$DF$35:$DF$44)=0,"",SUMIF($A$35:$A$44,F$2,$DF$35:$DF$44)))</f>
        <v/>
      </c>
      <c r="G26" s="79" t="str">
        <f>IF($DF$45=0,"",IF(SUMIF($A$35:$A$44,G$2,$DF$35:$DF$44)=0,"",SUMIF($A$35:$A$44,G$2,$DF$35:$DF$44)))</f>
        <v/>
      </c>
      <c r="H26" s="79" t="str">
        <f>IF($DF$45=0,"",IF(SUMIF($A$35:$A$44,H$2,$DF$35:$DF$44)=0,"",SUMIF($A$35:$A$44,H$2,$DF$35:$DF$44)))</f>
        <v/>
      </c>
      <c r="I26" s="79" t="str">
        <f>IF($DF$45=0,"",IF(SUMIF($A$35:$A$44,I$2,$DF$35:$DF$44)=0,"",SUMIF($A$35:$A$44,I$2,$DF$35:$DF$44)))</f>
        <v/>
      </c>
      <c r="J26" s="79" t="str">
        <f>IF($DF$45=0,"",IF(SUMIF($A$35:$A$44,J$2,$DF$35:$DF$44)=0,"",SUMIF($A$35:$A$44,J$2,$DF$35:$DF$44)))</f>
        <v/>
      </c>
      <c r="K26" s="79" t="str">
        <f>IF($DF$45=0,"",IF(SUMIF($A$35:$A$44,K$2,$DF$35:$DF$44)=0,"",SUMIF($A$35:$A$44,K$2,$DF$35:$DF$44)))</f>
        <v/>
      </c>
      <c r="L26" s="79" t="str">
        <f t="shared" ref="L26:BW26" si="44">IF($DF$45=0,"",IF(SUMIF($A$35:$A$44,L$2,$DF$35:$DF$44)=0,"",SUMIF($A$35:$A$44,L$2,$DF$35:$DF$44)))</f>
        <v/>
      </c>
      <c r="M26" s="79" t="str">
        <f t="shared" si="44"/>
        <v/>
      </c>
      <c r="N26" s="79" t="str">
        <f t="shared" si="44"/>
        <v/>
      </c>
      <c r="O26" s="79" t="str">
        <f t="shared" si="44"/>
        <v/>
      </c>
      <c r="P26" s="79" t="str">
        <f t="shared" si="44"/>
        <v/>
      </c>
      <c r="Q26" s="79" t="str">
        <f t="shared" si="44"/>
        <v/>
      </c>
      <c r="R26" s="79" t="str">
        <f t="shared" si="44"/>
        <v/>
      </c>
      <c r="S26" s="79" t="str">
        <f t="shared" si="44"/>
        <v/>
      </c>
      <c r="T26" s="79" t="str">
        <f t="shared" si="44"/>
        <v/>
      </c>
      <c r="U26" s="79" t="str">
        <f t="shared" si="44"/>
        <v/>
      </c>
      <c r="V26" s="79" t="str">
        <f t="shared" si="44"/>
        <v/>
      </c>
      <c r="W26" s="79" t="str">
        <f t="shared" si="44"/>
        <v/>
      </c>
      <c r="X26" s="79" t="str">
        <f t="shared" si="44"/>
        <v/>
      </c>
      <c r="Y26" s="79" t="str">
        <f t="shared" si="44"/>
        <v/>
      </c>
      <c r="Z26" s="79" t="str">
        <f t="shared" si="44"/>
        <v/>
      </c>
      <c r="AA26" s="79" t="str">
        <f t="shared" si="44"/>
        <v/>
      </c>
      <c r="AB26" s="79" t="str">
        <f t="shared" si="44"/>
        <v/>
      </c>
      <c r="AC26" s="79" t="str">
        <f t="shared" si="44"/>
        <v/>
      </c>
      <c r="AD26" s="79" t="str">
        <f t="shared" si="44"/>
        <v/>
      </c>
      <c r="AE26" s="79" t="str">
        <f t="shared" si="44"/>
        <v/>
      </c>
      <c r="AF26" s="79" t="str">
        <f t="shared" si="44"/>
        <v/>
      </c>
      <c r="AG26" s="79" t="str">
        <f t="shared" si="44"/>
        <v/>
      </c>
      <c r="AH26" s="79" t="str">
        <f t="shared" si="44"/>
        <v/>
      </c>
      <c r="AI26" s="79" t="str">
        <f t="shared" si="44"/>
        <v/>
      </c>
      <c r="AJ26" s="79" t="str">
        <f t="shared" si="44"/>
        <v/>
      </c>
      <c r="AK26" s="79" t="str">
        <f t="shared" si="44"/>
        <v/>
      </c>
      <c r="AL26" s="79" t="str">
        <f t="shared" si="44"/>
        <v/>
      </c>
      <c r="AM26" s="79" t="str">
        <f t="shared" si="44"/>
        <v/>
      </c>
      <c r="AN26" s="79" t="str">
        <f t="shared" si="44"/>
        <v/>
      </c>
      <c r="AO26" s="79" t="str">
        <f t="shared" si="44"/>
        <v/>
      </c>
      <c r="AP26" s="79" t="str">
        <f t="shared" si="44"/>
        <v/>
      </c>
      <c r="AQ26" s="79" t="str">
        <f t="shared" si="44"/>
        <v/>
      </c>
      <c r="AR26" s="79" t="str">
        <f t="shared" si="44"/>
        <v/>
      </c>
      <c r="AS26" s="79" t="str">
        <f t="shared" si="44"/>
        <v/>
      </c>
      <c r="AT26" s="79" t="str">
        <f t="shared" si="44"/>
        <v/>
      </c>
      <c r="AU26" s="79" t="str">
        <f t="shared" si="44"/>
        <v/>
      </c>
      <c r="AV26" s="79" t="str">
        <f t="shared" si="44"/>
        <v/>
      </c>
      <c r="AW26" s="79" t="str">
        <f t="shared" si="44"/>
        <v/>
      </c>
      <c r="AX26" s="79" t="str">
        <f t="shared" si="44"/>
        <v/>
      </c>
      <c r="AY26" s="79" t="str">
        <f t="shared" si="44"/>
        <v/>
      </c>
      <c r="AZ26" s="79" t="str">
        <f t="shared" si="44"/>
        <v/>
      </c>
      <c r="BA26" s="79" t="str">
        <f t="shared" si="44"/>
        <v/>
      </c>
      <c r="BB26" s="79" t="str">
        <f t="shared" si="44"/>
        <v/>
      </c>
      <c r="BC26" s="79" t="str">
        <f t="shared" si="44"/>
        <v/>
      </c>
      <c r="BD26" s="79" t="str">
        <f t="shared" si="44"/>
        <v/>
      </c>
      <c r="BE26" s="79" t="str">
        <f t="shared" si="44"/>
        <v/>
      </c>
      <c r="BF26" s="79" t="str">
        <f t="shared" si="44"/>
        <v/>
      </c>
      <c r="BG26" s="79" t="str">
        <f t="shared" si="44"/>
        <v/>
      </c>
      <c r="BH26" s="79" t="str">
        <f t="shared" si="44"/>
        <v/>
      </c>
      <c r="BI26" s="79" t="str">
        <f t="shared" si="44"/>
        <v/>
      </c>
      <c r="BJ26" s="79" t="str">
        <f t="shared" si="44"/>
        <v/>
      </c>
      <c r="BK26" s="79" t="str">
        <f t="shared" si="44"/>
        <v/>
      </c>
      <c r="BL26" s="79" t="str">
        <f t="shared" si="44"/>
        <v/>
      </c>
      <c r="BM26" s="79" t="str">
        <f t="shared" si="44"/>
        <v/>
      </c>
      <c r="BN26" s="79" t="str">
        <f t="shared" si="44"/>
        <v/>
      </c>
      <c r="BO26" s="79" t="str">
        <f t="shared" si="44"/>
        <v/>
      </c>
      <c r="BP26" s="79" t="str">
        <f t="shared" si="44"/>
        <v/>
      </c>
      <c r="BQ26" s="79" t="str">
        <f t="shared" si="44"/>
        <v/>
      </c>
      <c r="BR26" s="79" t="str">
        <f t="shared" si="44"/>
        <v/>
      </c>
      <c r="BS26" s="79" t="str">
        <f t="shared" si="44"/>
        <v/>
      </c>
      <c r="BT26" s="79" t="str">
        <f t="shared" si="44"/>
        <v/>
      </c>
      <c r="BU26" s="79" t="str">
        <f t="shared" si="44"/>
        <v/>
      </c>
      <c r="BV26" s="79" t="str">
        <f t="shared" si="44"/>
        <v/>
      </c>
      <c r="BW26" s="79" t="str">
        <f t="shared" si="44"/>
        <v/>
      </c>
      <c r="BX26" s="79" t="str">
        <f t="shared" ref="BX26:CZ26" si="45">IF($DF$45=0,"",IF(SUMIF($A$35:$A$44,BX$2,$DF$35:$DF$44)=0,"",SUMIF($A$35:$A$44,BX$2,$DF$35:$DF$44)))</f>
        <v/>
      </c>
      <c r="BY26" s="79" t="str">
        <f t="shared" si="45"/>
        <v/>
      </c>
      <c r="BZ26" s="79" t="str">
        <f t="shared" si="45"/>
        <v/>
      </c>
      <c r="CA26" s="79" t="str">
        <f t="shared" si="45"/>
        <v/>
      </c>
      <c r="CB26" s="79" t="str">
        <f t="shared" si="45"/>
        <v/>
      </c>
      <c r="CC26" s="79" t="str">
        <f t="shared" si="45"/>
        <v/>
      </c>
      <c r="CD26" s="79" t="str">
        <f t="shared" si="45"/>
        <v/>
      </c>
      <c r="CE26" s="79" t="str">
        <f t="shared" si="45"/>
        <v/>
      </c>
      <c r="CF26" s="79" t="str">
        <f t="shared" si="45"/>
        <v/>
      </c>
      <c r="CG26" s="79" t="str">
        <f t="shared" si="45"/>
        <v/>
      </c>
      <c r="CH26" s="79" t="str">
        <f t="shared" si="45"/>
        <v/>
      </c>
      <c r="CI26" s="79" t="str">
        <f t="shared" si="45"/>
        <v/>
      </c>
      <c r="CJ26" s="79" t="str">
        <f t="shared" si="45"/>
        <v/>
      </c>
      <c r="CK26" s="79" t="str">
        <f t="shared" si="45"/>
        <v/>
      </c>
      <c r="CL26" s="79" t="str">
        <f t="shared" si="45"/>
        <v/>
      </c>
      <c r="CM26" s="79" t="str">
        <f t="shared" si="45"/>
        <v/>
      </c>
      <c r="CN26" s="79" t="str">
        <f t="shared" si="45"/>
        <v/>
      </c>
      <c r="CO26" s="79" t="str">
        <f t="shared" si="45"/>
        <v/>
      </c>
      <c r="CP26" s="79" t="str">
        <f t="shared" si="45"/>
        <v/>
      </c>
      <c r="CQ26" s="79" t="str">
        <f t="shared" si="45"/>
        <v/>
      </c>
      <c r="CR26" s="79" t="str">
        <f t="shared" si="45"/>
        <v/>
      </c>
      <c r="CS26" s="79" t="str">
        <f t="shared" si="45"/>
        <v/>
      </c>
      <c r="CT26" s="79" t="str">
        <f t="shared" si="45"/>
        <v/>
      </c>
      <c r="CU26" s="79" t="str">
        <f t="shared" si="45"/>
        <v/>
      </c>
      <c r="CV26" s="79" t="str">
        <f t="shared" si="45"/>
        <v/>
      </c>
      <c r="CW26" s="79" t="str">
        <f t="shared" si="45"/>
        <v/>
      </c>
      <c r="CX26" s="79" t="str">
        <f t="shared" si="45"/>
        <v/>
      </c>
      <c r="CY26" s="79" t="str">
        <f t="shared" si="45"/>
        <v/>
      </c>
      <c r="CZ26" s="79" t="str">
        <f t="shared" si="45"/>
        <v/>
      </c>
    </row>
    <row r="27" spans="1:113" ht="13.5" thickBot="1" x14ac:dyDescent="0.25">
      <c r="A27" s="721"/>
      <c r="B27" s="722"/>
      <c r="C27" s="77" t="s">
        <v>1161</v>
      </c>
      <c r="D27" s="133" t="str">
        <f>IF(SUM(E27:CZ27)=0,"",SUM(E27:CZ27))</f>
        <v/>
      </c>
      <c r="E27" s="133" t="str">
        <f>IF($DG$45=0,"",IF(SUMIF($A$35:$A$44,E$2,$DG$35:$DG$44)=0,"",SUMIF($A$35:$A$44,E$2,$DG$35:$DG$44)))</f>
        <v/>
      </c>
      <c r="F27" s="78" t="str">
        <f>IF($DG$45=0,"",IF(SUMIF($A$35:$A$44,F$2,$DG$35:$DG$44)=0,"",SUMIF($A$35:$A$44,F$2,$DG$35:$DG$44)))</f>
        <v/>
      </c>
      <c r="G27" s="79" t="str">
        <f>IF($DG$45=0,"",IF(SUMIF($A$35:$A$44,G$2,$DG$35:$DG$44)=0,"",SUMIF($A$35:$A$44,G$2,$DG$35:$DG$44)))</f>
        <v/>
      </c>
      <c r="H27" s="79" t="str">
        <f>IF($DG$45=0,"",IF(SUMIF($A$35:$A$44,H$2,$DG$35:$DG$44)=0,"",SUMIF($A$35:$A$44,H$2,$DG$35:$DG$44)))</f>
        <v/>
      </c>
      <c r="I27" s="79" t="str">
        <f>IF($DG$45=0,"",IF(SUMIF($A$35:$A$44,I$2,$DG$35:$DG$44)=0,"",SUMIF($A$35:$A$44,I$2,$DG$35:$DG$44)))</f>
        <v/>
      </c>
      <c r="J27" s="79" t="str">
        <f>IF($DG$45=0,"",IF(SUMIF($A$35:$A$44,J$2,$DG$35:$DG$44)=0,"",SUMIF($A$35:$A$44,J$2,$DG$35:$DG$44)))</f>
        <v/>
      </c>
      <c r="K27" s="79" t="str">
        <f>IF($DG$45=0,"",IF(SUMIF($A$35:$A$44,K$2,$DG$35:$DG$44)=0,"",SUMIF($A$35:$A$44,K$2,$DG$35:$DG$44)))</f>
        <v/>
      </c>
      <c r="L27" s="79" t="str">
        <f t="shared" ref="L27:BW27" si="46">IF($DG$45=0,"",IF(SUMIF($A$35:$A$44,L$2,$DG$35:$DG$44)=0,"",SUMIF($A$35:$A$44,L$2,$DG$35:$DG$44)))</f>
        <v/>
      </c>
      <c r="M27" s="79" t="str">
        <f t="shared" si="46"/>
        <v/>
      </c>
      <c r="N27" s="79" t="str">
        <f t="shared" si="46"/>
        <v/>
      </c>
      <c r="O27" s="79" t="str">
        <f t="shared" si="46"/>
        <v/>
      </c>
      <c r="P27" s="79" t="str">
        <f t="shared" si="46"/>
        <v/>
      </c>
      <c r="Q27" s="79" t="str">
        <f t="shared" si="46"/>
        <v/>
      </c>
      <c r="R27" s="79" t="str">
        <f t="shared" si="46"/>
        <v/>
      </c>
      <c r="S27" s="79" t="str">
        <f t="shared" si="46"/>
        <v/>
      </c>
      <c r="T27" s="79" t="str">
        <f t="shared" si="46"/>
        <v/>
      </c>
      <c r="U27" s="79" t="str">
        <f t="shared" si="46"/>
        <v/>
      </c>
      <c r="V27" s="79" t="str">
        <f t="shared" si="46"/>
        <v/>
      </c>
      <c r="W27" s="79" t="str">
        <f t="shared" si="46"/>
        <v/>
      </c>
      <c r="X27" s="79" t="str">
        <f t="shared" si="46"/>
        <v/>
      </c>
      <c r="Y27" s="79" t="str">
        <f t="shared" si="46"/>
        <v/>
      </c>
      <c r="Z27" s="79" t="str">
        <f t="shared" si="46"/>
        <v/>
      </c>
      <c r="AA27" s="79" t="str">
        <f t="shared" si="46"/>
        <v/>
      </c>
      <c r="AB27" s="79" t="str">
        <f t="shared" si="46"/>
        <v/>
      </c>
      <c r="AC27" s="79" t="str">
        <f t="shared" si="46"/>
        <v/>
      </c>
      <c r="AD27" s="79" t="str">
        <f t="shared" si="46"/>
        <v/>
      </c>
      <c r="AE27" s="79" t="str">
        <f t="shared" si="46"/>
        <v/>
      </c>
      <c r="AF27" s="79" t="str">
        <f t="shared" si="46"/>
        <v/>
      </c>
      <c r="AG27" s="79" t="str">
        <f t="shared" si="46"/>
        <v/>
      </c>
      <c r="AH27" s="79" t="str">
        <f t="shared" si="46"/>
        <v/>
      </c>
      <c r="AI27" s="79" t="str">
        <f t="shared" si="46"/>
        <v/>
      </c>
      <c r="AJ27" s="79" t="str">
        <f t="shared" si="46"/>
        <v/>
      </c>
      <c r="AK27" s="79" t="str">
        <f t="shared" si="46"/>
        <v/>
      </c>
      <c r="AL27" s="79" t="str">
        <f t="shared" si="46"/>
        <v/>
      </c>
      <c r="AM27" s="79" t="str">
        <f t="shared" si="46"/>
        <v/>
      </c>
      <c r="AN27" s="79" t="str">
        <f t="shared" si="46"/>
        <v/>
      </c>
      <c r="AO27" s="79" t="str">
        <f t="shared" si="46"/>
        <v/>
      </c>
      <c r="AP27" s="79" t="str">
        <f t="shared" si="46"/>
        <v/>
      </c>
      <c r="AQ27" s="79" t="str">
        <f t="shared" si="46"/>
        <v/>
      </c>
      <c r="AR27" s="79" t="str">
        <f t="shared" si="46"/>
        <v/>
      </c>
      <c r="AS27" s="79" t="str">
        <f t="shared" si="46"/>
        <v/>
      </c>
      <c r="AT27" s="79" t="str">
        <f t="shared" si="46"/>
        <v/>
      </c>
      <c r="AU27" s="79" t="str">
        <f t="shared" si="46"/>
        <v/>
      </c>
      <c r="AV27" s="79" t="str">
        <f t="shared" si="46"/>
        <v/>
      </c>
      <c r="AW27" s="79" t="str">
        <f t="shared" si="46"/>
        <v/>
      </c>
      <c r="AX27" s="79" t="str">
        <f t="shared" si="46"/>
        <v/>
      </c>
      <c r="AY27" s="79" t="str">
        <f t="shared" si="46"/>
        <v/>
      </c>
      <c r="AZ27" s="79" t="str">
        <f t="shared" si="46"/>
        <v/>
      </c>
      <c r="BA27" s="79" t="str">
        <f t="shared" si="46"/>
        <v/>
      </c>
      <c r="BB27" s="79" t="str">
        <f t="shared" si="46"/>
        <v/>
      </c>
      <c r="BC27" s="79" t="str">
        <f t="shared" si="46"/>
        <v/>
      </c>
      <c r="BD27" s="79" t="str">
        <f t="shared" si="46"/>
        <v/>
      </c>
      <c r="BE27" s="79" t="str">
        <f t="shared" si="46"/>
        <v/>
      </c>
      <c r="BF27" s="79" t="str">
        <f t="shared" si="46"/>
        <v/>
      </c>
      <c r="BG27" s="79" t="str">
        <f t="shared" si="46"/>
        <v/>
      </c>
      <c r="BH27" s="79" t="str">
        <f t="shared" si="46"/>
        <v/>
      </c>
      <c r="BI27" s="79" t="str">
        <f t="shared" si="46"/>
        <v/>
      </c>
      <c r="BJ27" s="79" t="str">
        <f t="shared" si="46"/>
        <v/>
      </c>
      <c r="BK27" s="79" t="str">
        <f t="shared" si="46"/>
        <v/>
      </c>
      <c r="BL27" s="79" t="str">
        <f t="shared" si="46"/>
        <v/>
      </c>
      <c r="BM27" s="79" t="str">
        <f t="shared" si="46"/>
        <v/>
      </c>
      <c r="BN27" s="79" t="str">
        <f t="shared" si="46"/>
        <v/>
      </c>
      <c r="BO27" s="79" t="str">
        <f t="shared" si="46"/>
        <v/>
      </c>
      <c r="BP27" s="79" t="str">
        <f t="shared" si="46"/>
        <v/>
      </c>
      <c r="BQ27" s="79" t="str">
        <f t="shared" si="46"/>
        <v/>
      </c>
      <c r="BR27" s="79" t="str">
        <f t="shared" si="46"/>
        <v/>
      </c>
      <c r="BS27" s="79" t="str">
        <f t="shared" si="46"/>
        <v/>
      </c>
      <c r="BT27" s="79" t="str">
        <f t="shared" si="46"/>
        <v/>
      </c>
      <c r="BU27" s="79" t="str">
        <f t="shared" si="46"/>
        <v/>
      </c>
      <c r="BV27" s="79" t="str">
        <f t="shared" si="46"/>
        <v/>
      </c>
      <c r="BW27" s="79" t="str">
        <f t="shared" si="46"/>
        <v/>
      </c>
      <c r="BX27" s="79" t="str">
        <f t="shared" ref="BX27:CZ27" si="47">IF($DG$45=0,"",IF(SUMIF($A$35:$A$44,BX$2,$DG$35:$DG$44)=0,"",SUMIF($A$35:$A$44,BX$2,$DG$35:$DG$44)))</f>
        <v/>
      </c>
      <c r="BY27" s="79" t="str">
        <f t="shared" si="47"/>
        <v/>
      </c>
      <c r="BZ27" s="79" t="str">
        <f t="shared" si="47"/>
        <v/>
      </c>
      <c r="CA27" s="79" t="str">
        <f t="shared" si="47"/>
        <v/>
      </c>
      <c r="CB27" s="79" t="str">
        <f t="shared" si="47"/>
        <v/>
      </c>
      <c r="CC27" s="79" t="str">
        <f t="shared" si="47"/>
        <v/>
      </c>
      <c r="CD27" s="79" t="str">
        <f t="shared" si="47"/>
        <v/>
      </c>
      <c r="CE27" s="79" t="str">
        <f t="shared" si="47"/>
        <v/>
      </c>
      <c r="CF27" s="79" t="str">
        <f t="shared" si="47"/>
        <v/>
      </c>
      <c r="CG27" s="79" t="str">
        <f t="shared" si="47"/>
        <v/>
      </c>
      <c r="CH27" s="79" t="str">
        <f t="shared" si="47"/>
        <v/>
      </c>
      <c r="CI27" s="79" t="str">
        <f t="shared" si="47"/>
        <v/>
      </c>
      <c r="CJ27" s="79" t="str">
        <f t="shared" si="47"/>
        <v/>
      </c>
      <c r="CK27" s="79" t="str">
        <f t="shared" si="47"/>
        <v/>
      </c>
      <c r="CL27" s="79" t="str">
        <f t="shared" si="47"/>
        <v/>
      </c>
      <c r="CM27" s="79" t="str">
        <f t="shared" si="47"/>
        <v/>
      </c>
      <c r="CN27" s="79" t="str">
        <f t="shared" si="47"/>
        <v/>
      </c>
      <c r="CO27" s="79" t="str">
        <f t="shared" si="47"/>
        <v/>
      </c>
      <c r="CP27" s="79" t="str">
        <f t="shared" si="47"/>
        <v/>
      </c>
      <c r="CQ27" s="79" t="str">
        <f t="shared" si="47"/>
        <v/>
      </c>
      <c r="CR27" s="79" t="str">
        <f t="shared" si="47"/>
        <v/>
      </c>
      <c r="CS27" s="79" t="str">
        <f t="shared" si="47"/>
        <v/>
      </c>
      <c r="CT27" s="79" t="str">
        <f t="shared" si="47"/>
        <v/>
      </c>
      <c r="CU27" s="79" t="str">
        <f t="shared" si="47"/>
        <v/>
      </c>
      <c r="CV27" s="79" t="str">
        <f t="shared" si="47"/>
        <v/>
      </c>
      <c r="CW27" s="79" t="str">
        <f t="shared" si="47"/>
        <v/>
      </c>
      <c r="CX27" s="79" t="str">
        <f t="shared" si="47"/>
        <v/>
      </c>
      <c r="CY27" s="79" t="str">
        <f t="shared" si="47"/>
        <v/>
      </c>
      <c r="CZ27" s="79" t="str">
        <f t="shared" si="47"/>
        <v/>
      </c>
    </row>
    <row r="28" spans="1:113" ht="13.5" thickBot="1" x14ac:dyDescent="0.25">
      <c r="A28" s="723" t="s">
        <v>212</v>
      </c>
      <c r="B28" s="724"/>
      <c r="C28" s="724"/>
      <c r="D28" s="85" t="str">
        <f>IF(SUM(E28:CZ28)=0,"",SUM(E28:CZ28))</f>
        <v/>
      </c>
      <c r="E28" s="85" t="str">
        <f>IF($DH$45=0,"",IF(SUMIF($A$35:$A$44,E$2,$DH$35:$DH$44)=0,"",SUMIF($A$35:$A$44,E$2,$DH$35:$DH$44)))</f>
        <v/>
      </c>
      <c r="F28" s="73" t="str">
        <f>IF($DH$45=0,"",IF(SUMIF($A$35:$A$44,F$2,$DH$35:$DH$44)=0,"",SUMIF($A$35:$A$44,F$2,$DH$35:$DH$44)))</f>
        <v/>
      </c>
      <c r="G28" s="81" t="str">
        <f>IF($DH$45=0,"",IF(SUMIF($A$35:$A$44,G$2,$DH$35:$DH$44)=0,"",SUMIF($A$35:$A$44,G$2,$DH$35:$DH$44)))</f>
        <v/>
      </c>
      <c r="H28" s="81" t="str">
        <f>IF($DH$45=0,"",IF(SUMIF($A$35:$A$44,H$2,$DH$35:$DH$44)=0,"",SUMIF($A$35:$A$44,H$2,$DH$35:$DH$44)))</f>
        <v/>
      </c>
      <c r="I28" s="81" t="str">
        <f>IF($DH$45=0,"",IF(SUMIF($A$35:$A$44,I$2,$DH$35:$DH$44)=0,"",SUMIF($A$35:$A$44,I$2,$DH$35:$DH$44)))</f>
        <v/>
      </c>
      <c r="J28" s="81" t="str">
        <f>IF($DH$45=0,"",IF(SUMIF($A$35:$A$44,J$2,$DH$35:$DH$44)=0,"",SUMIF($A$35:$A$44,J$2,$DH$35:$DH$44)))</f>
        <v/>
      </c>
      <c r="K28" s="81" t="str">
        <f>IF($DH$45=0,"",IF(SUMIF($A$35:$A$44,K$2,$DH$35:$DH$44)=0,"",SUMIF($A$35:$A$44,K$2,$DH$35:$DH$44)))</f>
        <v/>
      </c>
      <c r="L28" s="81" t="str">
        <f t="shared" ref="L28:BW28" si="48">IF($DH$45=0,"",IF(SUMIF($A$35:$A$44,L$2,$DH$35:$DH$44)=0,"",SUMIF($A$35:$A$44,L$2,$DH$35:$DH$44)))</f>
        <v/>
      </c>
      <c r="M28" s="81" t="str">
        <f t="shared" si="48"/>
        <v/>
      </c>
      <c r="N28" s="81" t="str">
        <f t="shared" si="48"/>
        <v/>
      </c>
      <c r="O28" s="81" t="str">
        <f t="shared" si="48"/>
        <v/>
      </c>
      <c r="P28" s="81" t="str">
        <f t="shared" si="48"/>
        <v/>
      </c>
      <c r="Q28" s="81" t="str">
        <f t="shared" si="48"/>
        <v/>
      </c>
      <c r="R28" s="81" t="str">
        <f t="shared" si="48"/>
        <v/>
      </c>
      <c r="S28" s="81" t="str">
        <f t="shared" si="48"/>
        <v/>
      </c>
      <c r="T28" s="81" t="str">
        <f t="shared" si="48"/>
        <v/>
      </c>
      <c r="U28" s="81" t="str">
        <f t="shared" si="48"/>
        <v/>
      </c>
      <c r="V28" s="81" t="str">
        <f t="shared" si="48"/>
        <v/>
      </c>
      <c r="W28" s="81" t="str">
        <f t="shared" si="48"/>
        <v/>
      </c>
      <c r="X28" s="81" t="str">
        <f t="shared" si="48"/>
        <v/>
      </c>
      <c r="Y28" s="81" t="str">
        <f t="shared" si="48"/>
        <v/>
      </c>
      <c r="Z28" s="81" t="str">
        <f t="shared" si="48"/>
        <v/>
      </c>
      <c r="AA28" s="81" t="str">
        <f t="shared" si="48"/>
        <v/>
      </c>
      <c r="AB28" s="81" t="str">
        <f t="shared" si="48"/>
        <v/>
      </c>
      <c r="AC28" s="81" t="str">
        <f t="shared" si="48"/>
        <v/>
      </c>
      <c r="AD28" s="81" t="str">
        <f t="shared" si="48"/>
        <v/>
      </c>
      <c r="AE28" s="81" t="str">
        <f t="shared" si="48"/>
        <v/>
      </c>
      <c r="AF28" s="81" t="str">
        <f t="shared" si="48"/>
        <v/>
      </c>
      <c r="AG28" s="81" t="str">
        <f t="shared" si="48"/>
        <v/>
      </c>
      <c r="AH28" s="81" t="str">
        <f t="shared" si="48"/>
        <v/>
      </c>
      <c r="AI28" s="81" t="str">
        <f t="shared" si="48"/>
        <v/>
      </c>
      <c r="AJ28" s="81" t="str">
        <f t="shared" si="48"/>
        <v/>
      </c>
      <c r="AK28" s="81" t="str">
        <f t="shared" si="48"/>
        <v/>
      </c>
      <c r="AL28" s="81" t="str">
        <f t="shared" si="48"/>
        <v/>
      </c>
      <c r="AM28" s="81" t="str">
        <f t="shared" si="48"/>
        <v/>
      </c>
      <c r="AN28" s="81" t="str">
        <f t="shared" si="48"/>
        <v/>
      </c>
      <c r="AO28" s="81" t="str">
        <f t="shared" si="48"/>
        <v/>
      </c>
      <c r="AP28" s="81" t="str">
        <f t="shared" si="48"/>
        <v/>
      </c>
      <c r="AQ28" s="81" t="str">
        <f t="shared" si="48"/>
        <v/>
      </c>
      <c r="AR28" s="81" t="str">
        <f t="shared" si="48"/>
        <v/>
      </c>
      <c r="AS28" s="81" t="str">
        <f t="shared" si="48"/>
        <v/>
      </c>
      <c r="AT28" s="81" t="str">
        <f t="shared" si="48"/>
        <v/>
      </c>
      <c r="AU28" s="81" t="str">
        <f t="shared" si="48"/>
        <v/>
      </c>
      <c r="AV28" s="81" t="str">
        <f t="shared" si="48"/>
        <v/>
      </c>
      <c r="AW28" s="81" t="str">
        <f t="shared" si="48"/>
        <v/>
      </c>
      <c r="AX28" s="81" t="str">
        <f t="shared" si="48"/>
        <v/>
      </c>
      <c r="AY28" s="81" t="str">
        <f t="shared" si="48"/>
        <v/>
      </c>
      <c r="AZ28" s="81" t="str">
        <f t="shared" si="48"/>
        <v/>
      </c>
      <c r="BA28" s="81" t="str">
        <f t="shared" si="48"/>
        <v/>
      </c>
      <c r="BB28" s="81" t="str">
        <f t="shared" si="48"/>
        <v/>
      </c>
      <c r="BC28" s="81" t="str">
        <f t="shared" si="48"/>
        <v/>
      </c>
      <c r="BD28" s="81" t="str">
        <f t="shared" si="48"/>
        <v/>
      </c>
      <c r="BE28" s="81" t="str">
        <f t="shared" si="48"/>
        <v/>
      </c>
      <c r="BF28" s="81" t="str">
        <f t="shared" si="48"/>
        <v/>
      </c>
      <c r="BG28" s="81" t="str">
        <f t="shared" si="48"/>
        <v/>
      </c>
      <c r="BH28" s="81" t="str">
        <f t="shared" si="48"/>
        <v/>
      </c>
      <c r="BI28" s="81" t="str">
        <f t="shared" si="48"/>
        <v/>
      </c>
      <c r="BJ28" s="81" t="str">
        <f t="shared" si="48"/>
        <v/>
      </c>
      <c r="BK28" s="81" t="str">
        <f t="shared" si="48"/>
        <v/>
      </c>
      <c r="BL28" s="81" t="str">
        <f t="shared" si="48"/>
        <v/>
      </c>
      <c r="BM28" s="81" t="str">
        <f t="shared" si="48"/>
        <v/>
      </c>
      <c r="BN28" s="81" t="str">
        <f t="shared" si="48"/>
        <v/>
      </c>
      <c r="BO28" s="81" t="str">
        <f t="shared" si="48"/>
        <v/>
      </c>
      <c r="BP28" s="81" t="str">
        <f t="shared" si="48"/>
        <v/>
      </c>
      <c r="BQ28" s="81" t="str">
        <f t="shared" si="48"/>
        <v/>
      </c>
      <c r="BR28" s="81" t="str">
        <f t="shared" si="48"/>
        <v/>
      </c>
      <c r="BS28" s="81" t="str">
        <f t="shared" si="48"/>
        <v/>
      </c>
      <c r="BT28" s="81" t="str">
        <f t="shared" si="48"/>
        <v/>
      </c>
      <c r="BU28" s="81" t="str">
        <f t="shared" si="48"/>
        <v/>
      </c>
      <c r="BV28" s="81" t="str">
        <f t="shared" si="48"/>
        <v/>
      </c>
      <c r="BW28" s="81" t="str">
        <f t="shared" si="48"/>
        <v/>
      </c>
      <c r="BX28" s="81" t="str">
        <f t="shared" ref="BX28:CZ28" si="49">IF($DH$45=0,"",IF(SUMIF($A$35:$A$44,BX$2,$DH$35:$DH$44)=0,"",SUMIF($A$35:$A$44,BX$2,$DH$35:$DH$44)))</f>
        <v/>
      </c>
      <c r="BY28" s="81" t="str">
        <f t="shared" si="49"/>
        <v/>
      </c>
      <c r="BZ28" s="81" t="str">
        <f t="shared" si="49"/>
        <v/>
      </c>
      <c r="CA28" s="81" t="str">
        <f t="shared" si="49"/>
        <v/>
      </c>
      <c r="CB28" s="81" t="str">
        <f t="shared" si="49"/>
        <v/>
      </c>
      <c r="CC28" s="81" t="str">
        <f t="shared" si="49"/>
        <v/>
      </c>
      <c r="CD28" s="81" t="str">
        <f t="shared" si="49"/>
        <v/>
      </c>
      <c r="CE28" s="81" t="str">
        <f t="shared" si="49"/>
        <v/>
      </c>
      <c r="CF28" s="81" t="str">
        <f t="shared" si="49"/>
        <v/>
      </c>
      <c r="CG28" s="81" t="str">
        <f t="shared" si="49"/>
        <v/>
      </c>
      <c r="CH28" s="81" t="str">
        <f t="shared" si="49"/>
        <v/>
      </c>
      <c r="CI28" s="81" t="str">
        <f t="shared" si="49"/>
        <v/>
      </c>
      <c r="CJ28" s="81" t="str">
        <f t="shared" si="49"/>
        <v/>
      </c>
      <c r="CK28" s="81" t="str">
        <f t="shared" si="49"/>
        <v/>
      </c>
      <c r="CL28" s="81" t="str">
        <f t="shared" si="49"/>
        <v/>
      </c>
      <c r="CM28" s="81" t="str">
        <f t="shared" si="49"/>
        <v/>
      </c>
      <c r="CN28" s="81" t="str">
        <f t="shared" si="49"/>
        <v/>
      </c>
      <c r="CO28" s="81" t="str">
        <f t="shared" si="49"/>
        <v/>
      </c>
      <c r="CP28" s="81" t="str">
        <f t="shared" si="49"/>
        <v/>
      </c>
      <c r="CQ28" s="81" t="str">
        <f t="shared" si="49"/>
        <v/>
      </c>
      <c r="CR28" s="81" t="str">
        <f t="shared" si="49"/>
        <v/>
      </c>
      <c r="CS28" s="81" t="str">
        <f t="shared" si="49"/>
        <v/>
      </c>
      <c r="CT28" s="81" t="str">
        <f t="shared" si="49"/>
        <v/>
      </c>
      <c r="CU28" s="81" t="str">
        <f t="shared" si="49"/>
        <v/>
      </c>
      <c r="CV28" s="81" t="str">
        <f t="shared" si="49"/>
        <v/>
      </c>
      <c r="CW28" s="81" t="str">
        <f t="shared" si="49"/>
        <v/>
      </c>
      <c r="CX28" s="81" t="str">
        <f t="shared" si="49"/>
        <v/>
      </c>
      <c r="CY28" s="81" t="str">
        <f t="shared" si="49"/>
        <v/>
      </c>
      <c r="CZ28" s="81" t="str">
        <f t="shared" si="49"/>
        <v/>
      </c>
    </row>
    <row r="29" spans="1:113" ht="13.5" thickBot="1" x14ac:dyDescent="0.25">
      <c r="A29" s="742" t="s">
        <v>213</v>
      </c>
      <c r="B29" s="743"/>
      <c r="C29" s="743"/>
      <c r="D29" s="130" t="str">
        <f>IF(SUM(E29:CZ29)=0,"",SUM(E29:CZ29))</f>
        <v/>
      </c>
      <c r="E29" s="130" t="str">
        <f t="shared" ref="E29:I29" si="50">IF(SUM(E8:E28)=0,"",SUM(E8:E28))</f>
        <v/>
      </c>
      <c r="F29" s="82" t="str">
        <f t="shared" si="50"/>
        <v/>
      </c>
      <c r="G29" s="83" t="str">
        <f t="shared" si="50"/>
        <v/>
      </c>
      <c r="H29" s="83" t="str">
        <f t="shared" si="50"/>
        <v/>
      </c>
      <c r="I29" s="83" t="str">
        <f t="shared" si="50"/>
        <v/>
      </c>
      <c r="J29" s="83" t="str">
        <f t="shared" ref="J29:N29" si="51">IF(SUM(J8:J28)=0,"",SUM(J8:J28))</f>
        <v/>
      </c>
      <c r="K29" s="83" t="str">
        <f t="shared" si="51"/>
        <v/>
      </c>
      <c r="L29" s="83" t="str">
        <f t="shared" ref="L29:BW29" si="52">IF(SUM(L8:L28)=0,"",SUM(L8:L28))</f>
        <v/>
      </c>
      <c r="M29" s="83" t="str">
        <f t="shared" si="52"/>
        <v/>
      </c>
      <c r="N29" s="83" t="str">
        <f t="shared" si="52"/>
        <v/>
      </c>
      <c r="O29" s="83" t="str">
        <f t="shared" si="52"/>
        <v/>
      </c>
      <c r="P29" s="83" t="str">
        <f t="shared" si="52"/>
        <v/>
      </c>
      <c r="Q29" s="83" t="str">
        <f t="shared" si="52"/>
        <v/>
      </c>
      <c r="R29" s="83" t="str">
        <f t="shared" si="52"/>
        <v/>
      </c>
      <c r="S29" s="83" t="str">
        <f t="shared" si="52"/>
        <v/>
      </c>
      <c r="T29" s="83" t="str">
        <f t="shared" si="52"/>
        <v/>
      </c>
      <c r="U29" s="83" t="str">
        <f t="shared" si="52"/>
        <v/>
      </c>
      <c r="V29" s="83" t="str">
        <f t="shared" si="52"/>
        <v/>
      </c>
      <c r="W29" s="83" t="str">
        <f t="shared" si="52"/>
        <v/>
      </c>
      <c r="X29" s="83" t="str">
        <f t="shared" si="52"/>
        <v/>
      </c>
      <c r="Y29" s="83" t="str">
        <f t="shared" si="52"/>
        <v/>
      </c>
      <c r="Z29" s="83" t="str">
        <f t="shared" si="52"/>
        <v/>
      </c>
      <c r="AA29" s="83" t="str">
        <f t="shared" si="52"/>
        <v/>
      </c>
      <c r="AB29" s="83" t="str">
        <f t="shared" si="52"/>
        <v/>
      </c>
      <c r="AC29" s="83" t="str">
        <f t="shared" si="52"/>
        <v/>
      </c>
      <c r="AD29" s="83" t="str">
        <f t="shared" si="52"/>
        <v/>
      </c>
      <c r="AE29" s="83" t="str">
        <f t="shared" si="52"/>
        <v/>
      </c>
      <c r="AF29" s="83" t="str">
        <f t="shared" si="52"/>
        <v/>
      </c>
      <c r="AG29" s="83" t="str">
        <f t="shared" si="52"/>
        <v/>
      </c>
      <c r="AH29" s="83" t="str">
        <f t="shared" si="52"/>
        <v/>
      </c>
      <c r="AI29" s="83" t="str">
        <f t="shared" si="52"/>
        <v/>
      </c>
      <c r="AJ29" s="83" t="str">
        <f t="shared" si="52"/>
        <v/>
      </c>
      <c r="AK29" s="83" t="str">
        <f t="shared" si="52"/>
        <v/>
      </c>
      <c r="AL29" s="83" t="str">
        <f t="shared" si="52"/>
        <v/>
      </c>
      <c r="AM29" s="83" t="str">
        <f t="shared" si="52"/>
        <v/>
      </c>
      <c r="AN29" s="83" t="str">
        <f t="shared" si="52"/>
        <v/>
      </c>
      <c r="AO29" s="83" t="str">
        <f t="shared" si="52"/>
        <v/>
      </c>
      <c r="AP29" s="83" t="str">
        <f t="shared" si="52"/>
        <v/>
      </c>
      <c r="AQ29" s="83" t="str">
        <f t="shared" si="52"/>
        <v/>
      </c>
      <c r="AR29" s="83" t="str">
        <f t="shared" si="52"/>
        <v/>
      </c>
      <c r="AS29" s="83" t="str">
        <f t="shared" si="52"/>
        <v/>
      </c>
      <c r="AT29" s="83" t="str">
        <f t="shared" si="52"/>
        <v/>
      </c>
      <c r="AU29" s="83" t="str">
        <f t="shared" si="52"/>
        <v/>
      </c>
      <c r="AV29" s="83" t="str">
        <f t="shared" si="52"/>
        <v/>
      </c>
      <c r="AW29" s="83" t="str">
        <f t="shared" si="52"/>
        <v/>
      </c>
      <c r="AX29" s="83" t="str">
        <f t="shared" si="52"/>
        <v/>
      </c>
      <c r="AY29" s="83" t="str">
        <f t="shared" si="52"/>
        <v/>
      </c>
      <c r="AZ29" s="83" t="str">
        <f t="shared" si="52"/>
        <v/>
      </c>
      <c r="BA29" s="83" t="str">
        <f t="shared" si="52"/>
        <v/>
      </c>
      <c r="BB29" s="83" t="str">
        <f t="shared" si="52"/>
        <v/>
      </c>
      <c r="BC29" s="83" t="str">
        <f t="shared" si="52"/>
        <v/>
      </c>
      <c r="BD29" s="83" t="str">
        <f t="shared" si="52"/>
        <v/>
      </c>
      <c r="BE29" s="83" t="str">
        <f t="shared" si="52"/>
        <v/>
      </c>
      <c r="BF29" s="83" t="str">
        <f t="shared" si="52"/>
        <v/>
      </c>
      <c r="BG29" s="83" t="str">
        <f t="shared" si="52"/>
        <v/>
      </c>
      <c r="BH29" s="83" t="str">
        <f t="shared" si="52"/>
        <v/>
      </c>
      <c r="BI29" s="83" t="str">
        <f t="shared" si="52"/>
        <v/>
      </c>
      <c r="BJ29" s="83" t="str">
        <f t="shared" si="52"/>
        <v/>
      </c>
      <c r="BK29" s="83" t="str">
        <f t="shared" si="52"/>
        <v/>
      </c>
      <c r="BL29" s="83" t="str">
        <f t="shared" si="52"/>
        <v/>
      </c>
      <c r="BM29" s="83" t="str">
        <f t="shared" si="52"/>
        <v/>
      </c>
      <c r="BN29" s="83" t="str">
        <f t="shared" si="52"/>
        <v/>
      </c>
      <c r="BO29" s="83" t="str">
        <f t="shared" si="52"/>
        <v/>
      </c>
      <c r="BP29" s="83" t="str">
        <f t="shared" si="52"/>
        <v/>
      </c>
      <c r="BQ29" s="83" t="str">
        <f t="shared" si="52"/>
        <v/>
      </c>
      <c r="BR29" s="83" t="str">
        <f t="shared" si="52"/>
        <v/>
      </c>
      <c r="BS29" s="83" t="str">
        <f t="shared" si="52"/>
        <v/>
      </c>
      <c r="BT29" s="83" t="str">
        <f t="shared" si="52"/>
        <v/>
      </c>
      <c r="BU29" s="83" t="str">
        <f t="shared" si="52"/>
        <v/>
      </c>
      <c r="BV29" s="83" t="str">
        <f t="shared" si="52"/>
        <v/>
      </c>
      <c r="BW29" s="83" t="str">
        <f t="shared" si="52"/>
        <v/>
      </c>
      <c r="BX29" s="83" t="str">
        <f t="shared" ref="BX29:CZ29" si="53">IF(SUM(BX8:BX28)=0,"",SUM(BX8:BX28))</f>
        <v/>
      </c>
      <c r="BY29" s="83" t="str">
        <f t="shared" si="53"/>
        <v/>
      </c>
      <c r="BZ29" s="83" t="str">
        <f t="shared" si="53"/>
        <v/>
      </c>
      <c r="CA29" s="83" t="str">
        <f t="shared" si="53"/>
        <v/>
      </c>
      <c r="CB29" s="83" t="str">
        <f t="shared" si="53"/>
        <v/>
      </c>
      <c r="CC29" s="83" t="str">
        <f t="shared" si="53"/>
        <v/>
      </c>
      <c r="CD29" s="83" t="str">
        <f t="shared" si="53"/>
        <v/>
      </c>
      <c r="CE29" s="83" t="str">
        <f t="shared" si="53"/>
        <v/>
      </c>
      <c r="CF29" s="83" t="str">
        <f t="shared" si="53"/>
        <v/>
      </c>
      <c r="CG29" s="83" t="str">
        <f t="shared" si="53"/>
        <v/>
      </c>
      <c r="CH29" s="83" t="str">
        <f t="shared" si="53"/>
        <v/>
      </c>
      <c r="CI29" s="83" t="str">
        <f t="shared" si="53"/>
        <v/>
      </c>
      <c r="CJ29" s="83" t="str">
        <f t="shared" si="53"/>
        <v/>
      </c>
      <c r="CK29" s="83" t="str">
        <f t="shared" si="53"/>
        <v/>
      </c>
      <c r="CL29" s="83" t="str">
        <f t="shared" si="53"/>
        <v/>
      </c>
      <c r="CM29" s="83" t="str">
        <f t="shared" si="53"/>
        <v/>
      </c>
      <c r="CN29" s="83" t="str">
        <f t="shared" si="53"/>
        <v/>
      </c>
      <c r="CO29" s="83" t="str">
        <f t="shared" si="53"/>
        <v/>
      </c>
      <c r="CP29" s="83" t="str">
        <f t="shared" si="53"/>
        <v/>
      </c>
      <c r="CQ29" s="83" t="str">
        <f t="shared" si="53"/>
        <v/>
      </c>
      <c r="CR29" s="83" t="str">
        <f t="shared" si="53"/>
        <v/>
      </c>
      <c r="CS29" s="83" t="str">
        <f t="shared" si="53"/>
        <v/>
      </c>
      <c r="CT29" s="83" t="str">
        <f t="shared" si="53"/>
        <v/>
      </c>
      <c r="CU29" s="83" t="str">
        <f t="shared" si="53"/>
        <v/>
      </c>
      <c r="CV29" s="83" t="str">
        <f t="shared" si="53"/>
        <v/>
      </c>
      <c r="CW29" s="83" t="str">
        <f t="shared" si="53"/>
        <v/>
      </c>
      <c r="CX29" s="83" t="str">
        <f t="shared" si="53"/>
        <v/>
      </c>
      <c r="CY29" s="83" t="str">
        <f t="shared" si="53"/>
        <v/>
      </c>
      <c r="CZ29" s="83" t="str">
        <f t="shared" si="53"/>
        <v/>
      </c>
    </row>
    <row r="30" spans="1:113" ht="13.5" thickBot="1" x14ac:dyDescent="0.25">
      <c r="A30" s="742" t="s">
        <v>889</v>
      </c>
      <c r="B30" s="743"/>
      <c r="C30" s="743"/>
      <c r="D30" s="202" t="str">
        <f>IF(SUM(E30:CZ30)=0,"",SUM(E30:CZ30))</f>
        <v/>
      </c>
      <c r="E30" s="202"/>
      <c r="F30" s="203"/>
      <c r="G30" s="204"/>
      <c r="H30" s="204"/>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row>
    <row r="31" spans="1:113" ht="13.5" customHeight="1" x14ac:dyDescent="0.2">
      <c r="B31" s="2"/>
    </row>
    <row r="32" spans="1:113" ht="13.5" hidden="1" customHeight="1" x14ac:dyDescent="0.2">
      <c r="A32" s="748" t="s">
        <v>224</v>
      </c>
      <c r="B32" s="744" t="s">
        <v>1084</v>
      </c>
      <c r="C32" s="745"/>
      <c r="D32" s="745"/>
      <c r="E32" s="745"/>
      <c r="F32" s="745"/>
      <c r="G32" s="745"/>
      <c r="H32" s="745"/>
      <c r="I32" s="745"/>
      <c r="J32" s="745"/>
      <c r="K32" s="745"/>
      <c r="L32" s="745"/>
      <c r="M32" s="745"/>
      <c r="N32" s="745"/>
      <c r="O32" s="745"/>
      <c r="P32" s="745"/>
      <c r="Q32" s="745"/>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c r="BH32" s="745"/>
      <c r="BI32" s="745"/>
      <c r="BJ32" s="745"/>
      <c r="BK32" s="745"/>
      <c r="BL32" s="745"/>
      <c r="BM32" s="745"/>
      <c r="BN32" s="745"/>
      <c r="BO32" s="745"/>
      <c r="BP32" s="745"/>
      <c r="BQ32" s="745"/>
      <c r="BR32" s="745"/>
      <c r="BS32" s="745"/>
      <c r="BT32" s="745"/>
      <c r="BU32" s="745"/>
      <c r="BV32" s="745"/>
      <c r="BW32" s="745"/>
      <c r="BX32" s="745"/>
      <c r="BY32" s="745"/>
      <c r="BZ32" s="745"/>
      <c r="CA32" s="745"/>
      <c r="CB32" s="745"/>
      <c r="CC32" s="745"/>
      <c r="CD32" s="745"/>
      <c r="CE32" s="745"/>
      <c r="CF32" s="745"/>
      <c r="CG32" s="745"/>
      <c r="CH32" s="745"/>
      <c r="CI32" s="745"/>
      <c r="CJ32" s="745"/>
      <c r="CK32" s="745"/>
      <c r="CL32" s="745"/>
      <c r="CM32" s="745"/>
      <c r="CN32" s="745"/>
      <c r="CO32" s="745"/>
      <c r="CP32" s="745"/>
      <c r="CQ32" s="745"/>
      <c r="CR32" s="745"/>
      <c r="CS32" s="745"/>
      <c r="CT32" s="745"/>
      <c r="CU32" s="745"/>
      <c r="CV32" s="745"/>
      <c r="CW32" s="745"/>
      <c r="CX32" s="745"/>
      <c r="CY32" s="745"/>
      <c r="CZ32" s="745"/>
      <c r="DA32" s="745"/>
      <c r="DB32" s="745"/>
      <c r="DC32" s="745"/>
      <c r="DD32" s="745"/>
      <c r="DE32" s="745"/>
      <c r="DF32" s="745"/>
      <c r="DG32" s="745"/>
      <c r="DH32" s="745"/>
      <c r="DI32" s="746"/>
    </row>
    <row r="33" spans="1:113" ht="13.5" hidden="1" customHeight="1" x14ac:dyDescent="0.2">
      <c r="A33" s="749"/>
      <c r="B33" s="741" t="s">
        <v>1154</v>
      </c>
      <c r="C33" s="741"/>
      <c r="D33" s="741"/>
      <c r="E33" s="741"/>
      <c r="F33" s="741" t="s">
        <v>1155</v>
      </c>
      <c r="G33" s="741"/>
      <c r="H33" s="741"/>
      <c r="I33" s="741"/>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c r="CE33" s="494"/>
      <c r="CF33" s="494"/>
      <c r="CG33" s="494"/>
      <c r="CH33" s="494"/>
      <c r="CI33" s="494"/>
      <c r="CJ33" s="494"/>
      <c r="CK33" s="494"/>
      <c r="CL33" s="494"/>
      <c r="CM33" s="494"/>
      <c r="CN33" s="494"/>
      <c r="CO33" s="494"/>
      <c r="CP33" s="494"/>
      <c r="CQ33" s="494"/>
      <c r="CR33" s="494"/>
      <c r="CS33" s="494"/>
      <c r="CT33" s="494"/>
      <c r="CU33" s="494"/>
      <c r="CV33" s="831" t="s">
        <v>226</v>
      </c>
      <c r="CW33" s="832"/>
      <c r="CX33" s="832"/>
      <c r="CY33" s="833"/>
      <c r="CZ33" s="741" t="s">
        <v>1038</v>
      </c>
      <c r="DA33" s="741"/>
      <c r="DB33" s="741"/>
      <c r="DC33" s="741"/>
      <c r="DD33" s="741" t="s">
        <v>1156</v>
      </c>
      <c r="DE33" s="741"/>
      <c r="DF33" s="741"/>
      <c r="DG33" s="741"/>
      <c r="DH33" s="741" t="s">
        <v>1157</v>
      </c>
      <c r="DI33" s="747" t="s">
        <v>1176</v>
      </c>
    </row>
    <row r="34" spans="1:113" ht="13.5" hidden="1" customHeight="1" x14ac:dyDescent="0.2">
      <c r="A34" s="749"/>
      <c r="B34" s="184" t="s">
        <v>1158</v>
      </c>
      <c r="C34" s="184" t="s">
        <v>1159</v>
      </c>
      <c r="D34" s="184" t="s">
        <v>1160</v>
      </c>
      <c r="E34" s="184" t="s">
        <v>1161</v>
      </c>
      <c r="F34" s="184" t="s">
        <v>1158</v>
      </c>
      <c r="G34" s="184" t="s">
        <v>1159</v>
      </c>
      <c r="H34" s="184" t="s">
        <v>1160</v>
      </c>
      <c r="I34" s="184" t="s">
        <v>1161</v>
      </c>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494"/>
      <c r="CV34" s="184" t="s">
        <v>1158</v>
      </c>
      <c r="CW34" s="184" t="s">
        <v>1159</v>
      </c>
      <c r="CX34" s="184" t="s">
        <v>1160</v>
      </c>
      <c r="CY34" s="184" t="s">
        <v>1161</v>
      </c>
      <c r="CZ34" s="184" t="s">
        <v>1158</v>
      </c>
      <c r="DA34" s="184" t="s">
        <v>1159</v>
      </c>
      <c r="DB34" s="184" t="s">
        <v>1160</v>
      </c>
      <c r="DC34" s="184" t="s">
        <v>1161</v>
      </c>
      <c r="DD34" s="184" t="s">
        <v>1158</v>
      </c>
      <c r="DE34" s="184" t="s">
        <v>1159</v>
      </c>
      <c r="DF34" s="184" t="s">
        <v>1160</v>
      </c>
      <c r="DG34" s="184" t="s">
        <v>1161</v>
      </c>
      <c r="DH34" s="741"/>
      <c r="DI34" s="747"/>
    </row>
    <row r="35" spans="1:113" ht="13.5" hidden="1" customHeight="1" x14ac:dyDescent="0.2">
      <c r="A35" s="170">
        <v>1</v>
      </c>
      <c r="B35" s="179">
        <f>COUNTIF(車種重量,CONCATENATE($A35,11))</f>
        <v>0</v>
      </c>
      <c r="C35" s="179">
        <f>COUNTIF(車種重量,CONCATENATE($A35,12))</f>
        <v>0</v>
      </c>
      <c r="D35" s="179">
        <f>COUNTIF(車種重量,CONCATENATE($A35,13))</f>
        <v>0</v>
      </c>
      <c r="E35" s="179">
        <f t="shared" ref="E35:E44" si="54">COUNTIF(車種重量,CONCATENATE($A35,14))+COUNTIF(車種重量,CONCATENATE($A35,15))</f>
        <v>0</v>
      </c>
      <c r="F35" s="179">
        <f>COUNTIF(車種重量,CONCATENATE($A35,21))</f>
        <v>0</v>
      </c>
      <c r="G35" s="179">
        <f>COUNTIF(車種重量,CONCATENATE($A35,22))</f>
        <v>0</v>
      </c>
      <c r="H35" s="179">
        <f>COUNTIF(車種重量,CONCATENATE($A35,23))</f>
        <v>0</v>
      </c>
      <c r="I35" s="179">
        <f>COUNTIF(車種重量,CONCATENATE($A35,24))</f>
        <v>0</v>
      </c>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f>COUNTIF(車種重量,CONCATENATE($A35,31))</f>
        <v>0</v>
      </c>
      <c r="CW35" s="179">
        <f>COUNTIF(車種重量,CONCATENATE($A35,32))</f>
        <v>0</v>
      </c>
      <c r="CX35" s="179">
        <f>COUNTIF(車種重量,CONCATENATE($A35,33))</f>
        <v>0</v>
      </c>
      <c r="CY35" s="179">
        <f t="shared" ref="CY35:CY44" si="55">COUNTIF(車種重量,CONCATENATE($A35,34))+COUNTIF(車種重量,CONCATENATE($A35,35))</f>
        <v>0</v>
      </c>
      <c r="CZ35" s="179">
        <f>COUNTIF(車種重量,CONCATENATE($A35,41))</f>
        <v>0</v>
      </c>
      <c r="DA35" s="179">
        <f>COUNTIF(車種重量,CONCATENATE($A35,42))</f>
        <v>0</v>
      </c>
      <c r="DB35" s="179">
        <f>COUNTIF(車種重量,CONCATENATE($A35,43))</f>
        <v>0</v>
      </c>
      <c r="DC35" s="179">
        <f t="shared" ref="DC35:DC44" si="56">COUNTIF(車種重量,CONCATENATE($A35,44))+COUNTIF(車種重量,CONCATENATE($A35,45))</f>
        <v>0</v>
      </c>
      <c r="DD35" s="179">
        <f>COUNTIF(車種重量,CONCATENATE($A35,51))+COUNTIF(車種重量,CONCATENATE($A35,61))</f>
        <v>0</v>
      </c>
      <c r="DE35" s="179">
        <f>COUNTIF(車種重量,CONCATENATE($A35,52))+COUNTIF(車種重量,CONCATENATE($A35,62))</f>
        <v>0</v>
      </c>
      <c r="DF35" s="179">
        <f>COUNTIF(車種重量,CONCATENATE($A35,53))+COUNTIF(車種重量,CONCATENATE($A35,63))</f>
        <v>0</v>
      </c>
      <c r="DG35" s="179">
        <f t="shared" ref="DG35:DG44" si="57">COUNTIF(車種重量,CONCATENATE($A35,54))+COUNTIF(車種重量,CONCATENATE($A35,55))+COUNTIF(車種重量,CONCATENATE($A35,64))+COUNTIF(車種重量,CONCATENATE($A35,65))</f>
        <v>0</v>
      </c>
      <c r="DH35" s="179">
        <f>COUNTIF(車種重量,CONCATENATE($A35,90))</f>
        <v>0</v>
      </c>
      <c r="DI35" s="180">
        <f>SUM(B35:DH35)</f>
        <v>0</v>
      </c>
    </row>
    <row r="36" spans="1:113" ht="13.5" hidden="1" customHeight="1" x14ac:dyDescent="0.2">
      <c r="A36" s="170">
        <v>2</v>
      </c>
      <c r="B36" s="179">
        <f t="shared" ref="B36:B44" si="58">COUNTIF(車種重量,CONCATENATE($A36,11))</f>
        <v>0</v>
      </c>
      <c r="C36" s="179">
        <f t="shared" ref="C36:C44" si="59">COUNTIF(車種重量,CONCATENATE($A36,12))</f>
        <v>0</v>
      </c>
      <c r="D36" s="179">
        <f t="shared" ref="D36:D44" si="60">COUNTIF(車種重量,CONCATENATE($A36,13))</f>
        <v>0</v>
      </c>
      <c r="E36" s="179">
        <f t="shared" si="54"/>
        <v>0</v>
      </c>
      <c r="F36" s="179">
        <f t="shared" ref="F36:F44" si="61">COUNTIF(車種重量,CONCATENATE($A36,21))</f>
        <v>0</v>
      </c>
      <c r="G36" s="179">
        <f t="shared" ref="G36:G44" si="62">COUNTIF(車種重量,CONCATENATE($A36,22))</f>
        <v>0</v>
      </c>
      <c r="H36" s="179">
        <f t="shared" ref="H36:H44" si="63">COUNTIF(車種重量,CONCATENATE($A36,23))</f>
        <v>0</v>
      </c>
      <c r="I36" s="179">
        <f t="shared" ref="I36:I44" si="64">COUNTIF(車種重量,CONCATENATE($A36,24))</f>
        <v>0</v>
      </c>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f t="shared" ref="CV36:CV44" si="65">COUNTIF(車種重量,CONCATENATE($A36,31))</f>
        <v>0</v>
      </c>
      <c r="CW36" s="179">
        <f t="shared" ref="CW36:CW44" si="66">COUNTIF(車種重量,CONCATENATE($A36,32))</f>
        <v>0</v>
      </c>
      <c r="CX36" s="179">
        <f t="shared" ref="CX36:CX44" si="67">COUNTIF(車種重量,CONCATENATE($A36,33))</f>
        <v>0</v>
      </c>
      <c r="CY36" s="179">
        <f t="shared" si="55"/>
        <v>0</v>
      </c>
      <c r="CZ36" s="179">
        <f t="shared" ref="CZ36:CZ44" si="68">COUNTIF(車種重量,CONCATENATE($A36,41))</f>
        <v>0</v>
      </c>
      <c r="DA36" s="179">
        <f t="shared" ref="DA36:DA44" si="69">COUNTIF(車種重量,CONCATENATE($A36,42))</f>
        <v>0</v>
      </c>
      <c r="DB36" s="179">
        <f t="shared" ref="DB36:DB44" si="70">COUNTIF(車種重量,CONCATENATE($A36,43))</f>
        <v>0</v>
      </c>
      <c r="DC36" s="179">
        <f t="shared" si="56"/>
        <v>0</v>
      </c>
      <c r="DD36" s="179">
        <f t="shared" ref="DD36:DD44" si="71">COUNTIF(車種重量,CONCATENATE($A36,51))+COUNTIF(車種重量,CONCATENATE($A36,61))</f>
        <v>0</v>
      </c>
      <c r="DE36" s="179">
        <f t="shared" ref="DE36:DE44" si="72">COUNTIF(車種重量,CONCATENATE($A36,52))+COUNTIF(車種重量,CONCATENATE($A36,62))</f>
        <v>0</v>
      </c>
      <c r="DF36" s="179">
        <f t="shared" ref="DF36:DF44" si="73">COUNTIF(車種重量,CONCATENATE($A36,53))+COUNTIF(車種重量,CONCATENATE($A36,63))</f>
        <v>0</v>
      </c>
      <c r="DG36" s="179">
        <f t="shared" si="57"/>
        <v>0</v>
      </c>
      <c r="DH36" s="179">
        <f t="shared" ref="DH36:DH44" si="74">COUNTIF(車種重量,CONCATENATE($A36,90))</f>
        <v>0</v>
      </c>
      <c r="DI36" s="180">
        <f>SUM(B36:DH36)</f>
        <v>0</v>
      </c>
    </row>
    <row r="37" spans="1:113" ht="13.5" hidden="1" customHeight="1" x14ac:dyDescent="0.2">
      <c r="A37" s="170">
        <v>3</v>
      </c>
      <c r="B37" s="179">
        <f t="shared" si="58"/>
        <v>0</v>
      </c>
      <c r="C37" s="179">
        <f t="shared" si="59"/>
        <v>0</v>
      </c>
      <c r="D37" s="179">
        <f t="shared" si="60"/>
        <v>0</v>
      </c>
      <c r="E37" s="179">
        <f t="shared" si="54"/>
        <v>0</v>
      </c>
      <c r="F37" s="179">
        <f t="shared" si="61"/>
        <v>0</v>
      </c>
      <c r="G37" s="179">
        <f t="shared" si="62"/>
        <v>0</v>
      </c>
      <c r="H37" s="179">
        <f t="shared" si="63"/>
        <v>0</v>
      </c>
      <c r="I37" s="179">
        <f t="shared" si="64"/>
        <v>0</v>
      </c>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f t="shared" si="65"/>
        <v>0</v>
      </c>
      <c r="CW37" s="179">
        <f t="shared" si="66"/>
        <v>0</v>
      </c>
      <c r="CX37" s="179">
        <f t="shared" si="67"/>
        <v>0</v>
      </c>
      <c r="CY37" s="179">
        <f t="shared" si="55"/>
        <v>0</v>
      </c>
      <c r="CZ37" s="179">
        <f t="shared" si="68"/>
        <v>0</v>
      </c>
      <c r="DA37" s="179">
        <f t="shared" si="69"/>
        <v>0</v>
      </c>
      <c r="DB37" s="179">
        <f t="shared" si="70"/>
        <v>0</v>
      </c>
      <c r="DC37" s="179">
        <f t="shared" si="56"/>
        <v>0</v>
      </c>
      <c r="DD37" s="179">
        <f t="shared" si="71"/>
        <v>0</v>
      </c>
      <c r="DE37" s="179">
        <f t="shared" si="72"/>
        <v>0</v>
      </c>
      <c r="DF37" s="179">
        <f t="shared" si="73"/>
        <v>0</v>
      </c>
      <c r="DG37" s="179">
        <f t="shared" si="57"/>
        <v>0</v>
      </c>
      <c r="DH37" s="179">
        <f t="shared" si="74"/>
        <v>0</v>
      </c>
      <c r="DI37" s="180">
        <f>SUM(B37:DH37)</f>
        <v>0</v>
      </c>
    </row>
    <row r="38" spans="1:113" ht="13.5" hidden="1" customHeight="1" x14ac:dyDescent="0.2">
      <c r="A38" s="170">
        <v>4</v>
      </c>
      <c r="B38" s="179">
        <f t="shared" si="58"/>
        <v>0</v>
      </c>
      <c r="C38" s="179">
        <f t="shared" si="59"/>
        <v>0</v>
      </c>
      <c r="D38" s="179">
        <f t="shared" si="60"/>
        <v>0</v>
      </c>
      <c r="E38" s="179">
        <f t="shared" si="54"/>
        <v>0</v>
      </c>
      <c r="F38" s="179">
        <f t="shared" si="61"/>
        <v>0</v>
      </c>
      <c r="G38" s="179">
        <f t="shared" si="62"/>
        <v>0</v>
      </c>
      <c r="H38" s="179">
        <f t="shared" si="63"/>
        <v>0</v>
      </c>
      <c r="I38" s="179">
        <f t="shared" si="64"/>
        <v>0</v>
      </c>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f t="shared" si="65"/>
        <v>0</v>
      </c>
      <c r="CW38" s="179">
        <f t="shared" si="66"/>
        <v>0</v>
      </c>
      <c r="CX38" s="179">
        <f t="shared" si="67"/>
        <v>0</v>
      </c>
      <c r="CY38" s="179">
        <f t="shared" si="55"/>
        <v>0</v>
      </c>
      <c r="CZ38" s="179">
        <f t="shared" si="68"/>
        <v>0</v>
      </c>
      <c r="DA38" s="179">
        <f t="shared" si="69"/>
        <v>0</v>
      </c>
      <c r="DB38" s="179">
        <f t="shared" si="70"/>
        <v>0</v>
      </c>
      <c r="DC38" s="179">
        <f t="shared" si="56"/>
        <v>0</v>
      </c>
      <c r="DD38" s="179">
        <f t="shared" si="71"/>
        <v>0</v>
      </c>
      <c r="DE38" s="179">
        <f t="shared" si="72"/>
        <v>0</v>
      </c>
      <c r="DF38" s="179">
        <f t="shared" si="73"/>
        <v>0</v>
      </c>
      <c r="DG38" s="179">
        <f t="shared" si="57"/>
        <v>0</v>
      </c>
      <c r="DH38" s="179">
        <f t="shared" si="74"/>
        <v>0</v>
      </c>
      <c r="DI38" s="180">
        <f>SUM(B38:DH38)</f>
        <v>0</v>
      </c>
    </row>
    <row r="39" spans="1:113" ht="13.5" hidden="1" customHeight="1" x14ac:dyDescent="0.2">
      <c r="A39" s="170">
        <v>5</v>
      </c>
      <c r="B39" s="179">
        <f t="shared" si="58"/>
        <v>0</v>
      </c>
      <c r="C39" s="179">
        <f t="shared" si="59"/>
        <v>0</v>
      </c>
      <c r="D39" s="179">
        <f t="shared" si="60"/>
        <v>0</v>
      </c>
      <c r="E39" s="179">
        <f t="shared" si="54"/>
        <v>0</v>
      </c>
      <c r="F39" s="179">
        <f t="shared" si="61"/>
        <v>0</v>
      </c>
      <c r="G39" s="179">
        <f t="shared" si="62"/>
        <v>0</v>
      </c>
      <c r="H39" s="179">
        <f t="shared" si="63"/>
        <v>0</v>
      </c>
      <c r="I39" s="179">
        <f t="shared" si="64"/>
        <v>0</v>
      </c>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f t="shared" si="65"/>
        <v>0</v>
      </c>
      <c r="CW39" s="179">
        <f t="shared" si="66"/>
        <v>0</v>
      </c>
      <c r="CX39" s="179">
        <f t="shared" si="67"/>
        <v>0</v>
      </c>
      <c r="CY39" s="179">
        <f t="shared" si="55"/>
        <v>0</v>
      </c>
      <c r="CZ39" s="179">
        <f t="shared" si="68"/>
        <v>0</v>
      </c>
      <c r="DA39" s="179">
        <f t="shared" si="69"/>
        <v>0</v>
      </c>
      <c r="DB39" s="179">
        <f t="shared" si="70"/>
        <v>0</v>
      </c>
      <c r="DC39" s="179">
        <f t="shared" si="56"/>
        <v>0</v>
      </c>
      <c r="DD39" s="179">
        <f t="shared" si="71"/>
        <v>0</v>
      </c>
      <c r="DE39" s="179">
        <f t="shared" si="72"/>
        <v>0</v>
      </c>
      <c r="DF39" s="179">
        <f t="shared" si="73"/>
        <v>0</v>
      </c>
      <c r="DG39" s="179">
        <f t="shared" si="57"/>
        <v>0</v>
      </c>
      <c r="DH39" s="179">
        <f t="shared" si="74"/>
        <v>0</v>
      </c>
      <c r="DI39" s="180">
        <f>SUM(B39:DH39)</f>
        <v>0</v>
      </c>
    </row>
    <row r="40" spans="1:113" ht="13.5" hidden="1" customHeight="1" x14ac:dyDescent="0.2">
      <c r="A40" s="170">
        <v>6</v>
      </c>
      <c r="B40" s="179">
        <f t="shared" si="58"/>
        <v>0</v>
      </c>
      <c r="C40" s="179">
        <f t="shared" si="59"/>
        <v>0</v>
      </c>
      <c r="D40" s="179">
        <f t="shared" si="60"/>
        <v>0</v>
      </c>
      <c r="E40" s="179">
        <f t="shared" si="54"/>
        <v>0</v>
      </c>
      <c r="F40" s="179">
        <f t="shared" si="61"/>
        <v>0</v>
      </c>
      <c r="G40" s="179">
        <f t="shared" si="62"/>
        <v>0</v>
      </c>
      <c r="H40" s="179">
        <f t="shared" si="63"/>
        <v>0</v>
      </c>
      <c r="I40" s="179">
        <f t="shared" si="64"/>
        <v>0</v>
      </c>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f t="shared" si="65"/>
        <v>0</v>
      </c>
      <c r="CW40" s="179">
        <f t="shared" si="66"/>
        <v>0</v>
      </c>
      <c r="CX40" s="179">
        <f t="shared" si="67"/>
        <v>0</v>
      </c>
      <c r="CY40" s="179">
        <f t="shared" si="55"/>
        <v>0</v>
      </c>
      <c r="CZ40" s="179">
        <f t="shared" si="68"/>
        <v>0</v>
      </c>
      <c r="DA40" s="179">
        <f t="shared" si="69"/>
        <v>0</v>
      </c>
      <c r="DB40" s="179">
        <f t="shared" si="70"/>
        <v>0</v>
      </c>
      <c r="DC40" s="179">
        <f t="shared" si="56"/>
        <v>0</v>
      </c>
      <c r="DD40" s="179">
        <f t="shared" si="71"/>
        <v>0</v>
      </c>
      <c r="DE40" s="179">
        <f t="shared" si="72"/>
        <v>0</v>
      </c>
      <c r="DF40" s="179">
        <f t="shared" si="73"/>
        <v>0</v>
      </c>
      <c r="DG40" s="179">
        <f t="shared" si="57"/>
        <v>0</v>
      </c>
      <c r="DH40" s="179">
        <f t="shared" si="74"/>
        <v>0</v>
      </c>
      <c r="DI40" s="180">
        <f>SUM(B40:DH40)</f>
        <v>0</v>
      </c>
    </row>
    <row r="41" spans="1:113" ht="13.5" hidden="1" customHeight="1" x14ac:dyDescent="0.2">
      <c r="A41" s="170">
        <v>7</v>
      </c>
      <c r="B41" s="179">
        <f t="shared" si="58"/>
        <v>0</v>
      </c>
      <c r="C41" s="179">
        <f t="shared" si="59"/>
        <v>0</v>
      </c>
      <c r="D41" s="179">
        <f t="shared" si="60"/>
        <v>0</v>
      </c>
      <c r="E41" s="179">
        <f t="shared" si="54"/>
        <v>0</v>
      </c>
      <c r="F41" s="179">
        <f t="shared" si="61"/>
        <v>0</v>
      </c>
      <c r="G41" s="179">
        <f t="shared" si="62"/>
        <v>0</v>
      </c>
      <c r="H41" s="179">
        <f t="shared" si="63"/>
        <v>0</v>
      </c>
      <c r="I41" s="179">
        <f t="shared" si="64"/>
        <v>0</v>
      </c>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f t="shared" si="65"/>
        <v>0</v>
      </c>
      <c r="CW41" s="179">
        <f t="shared" si="66"/>
        <v>0</v>
      </c>
      <c r="CX41" s="179">
        <f t="shared" si="67"/>
        <v>0</v>
      </c>
      <c r="CY41" s="179">
        <f t="shared" si="55"/>
        <v>0</v>
      </c>
      <c r="CZ41" s="179">
        <f t="shared" si="68"/>
        <v>0</v>
      </c>
      <c r="DA41" s="179">
        <f t="shared" si="69"/>
        <v>0</v>
      </c>
      <c r="DB41" s="179">
        <f t="shared" si="70"/>
        <v>0</v>
      </c>
      <c r="DC41" s="179">
        <f t="shared" si="56"/>
        <v>0</v>
      </c>
      <c r="DD41" s="179">
        <f t="shared" si="71"/>
        <v>0</v>
      </c>
      <c r="DE41" s="179">
        <f t="shared" si="72"/>
        <v>0</v>
      </c>
      <c r="DF41" s="179">
        <f t="shared" si="73"/>
        <v>0</v>
      </c>
      <c r="DG41" s="179">
        <f t="shared" si="57"/>
        <v>0</v>
      </c>
      <c r="DH41" s="179">
        <f t="shared" si="74"/>
        <v>0</v>
      </c>
      <c r="DI41" s="180">
        <f>SUM(B41:DH41)</f>
        <v>0</v>
      </c>
    </row>
    <row r="42" spans="1:113" ht="13.5" hidden="1" customHeight="1" x14ac:dyDescent="0.2">
      <c r="A42" s="170">
        <v>8</v>
      </c>
      <c r="B42" s="179">
        <f t="shared" si="58"/>
        <v>0</v>
      </c>
      <c r="C42" s="179">
        <f t="shared" si="59"/>
        <v>0</v>
      </c>
      <c r="D42" s="179">
        <f t="shared" si="60"/>
        <v>0</v>
      </c>
      <c r="E42" s="179">
        <f t="shared" si="54"/>
        <v>0</v>
      </c>
      <c r="F42" s="179">
        <f t="shared" si="61"/>
        <v>0</v>
      </c>
      <c r="G42" s="179">
        <f t="shared" si="62"/>
        <v>0</v>
      </c>
      <c r="H42" s="179">
        <f t="shared" si="63"/>
        <v>0</v>
      </c>
      <c r="I42" s="179">
        <f t="shared" si="64"/>
        <v>0</v>
      </c>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f t="shared" si="65"/>
        <v>0</v>
      </c>
      <c r="CW42" s="179">
        <f t="shared" si="66"/>
        <v>0</v>
      </c>
      <c r="CX42" s="179">
        <f t="shared" si="67"/>
        <v>0</v>
      </c>
      <c r="CY42" s="179">
        <f t="shared" si="55"/>
        <v>0</v>
      </c>
      <c r="CZ42" s="179">
        <f t="shared" si="68"/>
        <v>0</v>
      </c>
      <c r="DA42" s="179">
        <f t="shared" si="69"/>
        <v>0</v>
      </c>
      <c r="DB42" s="179">
        <f t="shared" si="70"/>
        <v>0</v>
      </c>
      <c r="DC42" s="179">
        <f t="shared" si="56"/>
        <v>0</v>
      </c>
      <c r="DD42" s="179">
        <f t="shared" si="71"/>
        <v>0</v>
      </c>
      <c r="DE42" s="179">
        <f t="shared" si="72"/>
        <v>0</v>
      </c>
      <c r="DF42" s="179">
        <f t="shared" si="73"/>
        <v>0</v>
      </c>
      <c r="DG42" s="179">
        <f t="shared" si="57"/>
        <v>0</v>
      </c>
      <c r="DH42" s="179">
        <f t="shared" si="74"/>
        <v>0</v>
      </c>
      <c r="DI42" s="180">
        <f>SUM(B42:DH42)</f>
        <v>0</v>
      </c>
    </row>
    <row r="43" spans="1:113" ht="13.5" hidden="1" customHeight="1" x14ac:dyDescent="0.2">
      <c r="A43" s="170">
        <v>9</v>
      </c>
      <c r="B43" s="179">
        <f t="shared" si="58"/>
        <v>0</v>
      </c>
      <c r="C43" s="179">
        <f t="shared" si="59"/>
        <v>0</v>
      </c>
      <c r="D43" s="179">
        <f t="shared" si="60"/>
        <v>0</v>
      </c>
      <c r="E43" s="179">
        <f t="shared" si="54"/>
        <v>0</v>
      </c>
      <c r="F43" s="179">
        <f t="shared" si="61"/>
        <v>0</v>
      </c>
      <c r="G43" s="179">
        <f t="shared" si="62"/>
        <v>0</v>
      </c>
      <c r="H43" s="179">
        <f t="shared" si="63"/>
        <v>0</v>
      </c>
      <c r="I43" s="179">
        <f t="shared" si="64"/>
        <v>0</v>
      </c>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f t="shared" si="65"/>
        <v>0</v>
      </c>
      <c r="CW43" s="179">
        <f t="shared" si="66"/>
        <v>0</v>
      </c>
      <c r="CX43" s="179">
        <f t="shared" si="67"/>
        <v>0</v>
      </c>
      <c r="CY43" s="179">
        <f t="shared" si="55"/>
        <v>0</v>
      </c>
      <c r="CZ43" s="179">
        <f t="shared" si="68"/>
        <v>0</v>
      </c>
      <c r="DA43" s="179">
        <f t="shared" si="69"/>
        <v>0</v>
      </c>
      <c r="DB43" s="179">
        <f t="shared" si="70"/>
        <v>0</v>
      </c>
      <c r="DC43" s="179">
        <f t="shared" si="56"/>
        <v>0</v>
      </c>
      <c r="DD43" s="179">
        <f t="shared" si="71"/>
        <v>0</v>
      </c>
      <c r="DE43" s="179">
        <f t="shared" si="72"/>
        <v>0</v>
      </c>
      <c r="DF43" s="179">
        <f t="shared" si="73"/>
        <v>0</v>
      </c>
      <c r="DG43" s="179">
        <f t="shared" si="57"/>
        <v>0</v>
      </c>
      <c r="DH43" s="179">
        <f t="shared" si="74"/>
        <v>0</v>
      </c>
      <c r="DI43" s="180">
        <f>SUM(B43:DH43)</f>
        <v>0</v>
      </c>
    </row>
    <row r="44" spans="1:113" ht="13.5" hidden="1" customHeight="1" x14ac:dyDescent="0.2">
      <c r="A44" s="170">
        <v>10</v>
      </c>
      <c r="B44" s="179">
        <f t="shared" si="58"/>
        <v>0</v>
      </c>
      <c r="C44" s="179">
        <f t="shared" si="59"/>
        <v>0</v>
      </c>
      <c r="D44" s="179">
        <f t="shared" si="60"/>
        <v>0</v>
      </c>
      <c r="E44" s="179">
        <f t="shared" si="54"/>
        <v>0</v>
      </c>
      <c r="F44" s="179">
        <f t="shared" si="61"/>
        <v>0</v>
      </c>
      <c r="G44" s="179">
        <f t="shared" si="62"/>
        <v>0</v>
      </c>
      <c r="H44" s="179">
        <f t="shared" si="63"/>
        <v>0</v>
      </c>
      <c r="I44" s="179">
        <f t="shared" si="64"/>
        <v>0</v>
      </c>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f t="shared" si="65"/>
        <v>0</v>
      </c>
      <c r="CW44" s="179">
        <f t="shared" si="66"/>
        <v>0</v>
      </c>
      <c r="CX44" s="179">
        <f t="shared" si="67"/>
        <v>0</v>
      </c>
      <c r="CY44" s="179">
        <f t="shared" si="55"/>
        <v>0</v>
      </c>
      <c r="CZ44" s="179">
        <f t="shared" si="68"/>
        <v>0</v>
      </c>
      <c r="DA44" s="179">
        <f t="shared" si="69"/>
        <v>0</v>
      </c>
      <c r="DB44" s="179">
        <f t="shared" si="70"/>
        <v>0</v>
      </c>
      <c r="DC44" s="179">
        <f t="shared" si="56"/>
        <v>0</v>
      </c>
      <c r="DD44" s="179">
        <f t="shared" si="71"/>
        <v>0</v>
      </c>
      <c r="DE44" s="179">
        <f t="shared" si="72"/>
        <v>0</v>
      </c>
      <c r="DF44" s="179">
        <f t="shared" si="73"/>
        <v>0</v>
      </c>
      <c r="DG44" s="179">
        <f t="shared" si="57"/>
        <v>0</v>
      </c>
      <c r="DH44" s="179">
        <f t="shared" si="74"/>
        <v>0</v>
      </c>
      <c r="DI44" s="180">
        <f>SUM(B44:DH44)</f>
        <v>0</v>
      </c>
    </row>
    <row r="45" spans="1:113" ht="13.5" hidden="1" customHeight="1" thickBot="1" x14ac:dyDescent="0.25">
      <c r="A45" s="181" t="s">
        <v>1176</v>
      </c>
      <c r="B45" s="182">
        <f t="shared" ref="B45:DA45" si="75">SUM(B35:B44)</f>
        <v>0</v>
      </c>
      <c r="C45" s="182">
        <f t="shared" si="75"/>
        <v>0</v>
      </c>
      <c r="D45" s="182">
        <f t="shared" si="75"/>
        <v>0</v>
      </c>
      <c r="E45" s="182">
        <f t="shared" si="75"/>
        <v>0</v>
      </c>
      <c r="F45" s="182">
        <f t="shared" si="75"/>
        <v>0</v>
      </c>
      <c r="G45" s="182">
        <f t="shared" si="75"/>
        <v>0</v>
      </c>
      <c r="H45" s="182">
        <f t="shared" si="75"/>
        <v>0</v>
      </c>
      <c r="I45" s="182">
        <f t="shared" si="75"/>
        <v>0</v>
      </c>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f t="shared" si="75"/>
        <v>0</v>
      </c>
      <c r="CW45" s="182">
        <f t="shared" si="75"/>
        <v>0</v>
      </c>
      <c r="CX45" s="182">
        <f t="shared" si="75"/>
        <v>0</v>
      </c>
      <c r="CY45" s="182">
        <f t="shared" si="75"/>
        <v>0</v>
      </c>
      <c r="CZ45" s="182">
        <f t="shared" si="75"/>
        <v>0</v>
      </c>
      <c r="DA45" s="182">
        <f t="shared" si="75"/>
        <v>0</v>
      </c>
      <c r="DB45" s="182">
        <f t="shared" ref="DB45:DI45" si="76">SUM(DB35:DB44)</f>
        <v>0</v>
      </c>
      <c r="DC45" s="182">
        <f t="shared" si="76"/>
        <v>0</v>
      </c>
      <c r="DD45" s="182">
        <f t="shared" si="76"/>
        <v>0</v>
      </c>
      <c r="DE45" s="182">
        <f t="shared" si="76"/>
        <v>0</v>
      </c>
      <c r="DF45" s="182">
        <f t="shared" si="76"/>
        <v>0</v>
      </c>
      <c r="DG45" s="182">
        <f t="shared" si="76"/>
        <v>0</v>
      </c>
      <c r="DH45" s="182">
        <f t="shared" si="76"/>
        <v>0</v>
      </c>
      <c r="DI45" s="183">
        <f t="shared" si="76"/>
        <v>0</v>
      </c>
    </row>
    <row r="46" spans="1:113" ht="13.5" customHeight="1" x14ac:dyDescent="0.2"/>
    <row r="47" spans="1:113" ht="13.5" customHeight="1" x14ac:dyDescent="0.2"/>
    <row r="48" spans="1:113"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row r="1016" ht="13.5" customHeight="1" x14ac:dyDescent="0.2"/>
    <row r="1017" ht="13.5" customHeight="1" x14ac:dyDescent="0.2"/>
    <row r="1018" ht="13.5" customHeight="1" x14ac:dyDescent="0.2"/>
    <row r="1019" ht="13.5" customHeight="1" x14ac:dyDescent="0.2"/>
    <row r="1020" ht="13.5" customHeight="1" x14ac:dyDescent="0.2"/>
    <row r="1021" ht="13.5" customHeight="1" x14ac:dyDescent="0.2"/>
    <row r="1022" ht="13.5" customHeight="1" x14ac:dyDescent="0.2"/>
    <row r="1023" ht="13.5" customHeight="1" x14ac:dyDescent="0.2"/>
    <row r="1024" ht="13.5" customHeight="1" x14ac:dyDescent="0.2"/>
    <row r="1025" ht="13.5" customHeight="1" x14ac:dyDescent="0.2"/>
    <row r="1026" ht="13.5" customHeight="1" x14ac:dyDescent="0.2"/>
    <row r="1027" ht="13.5" customHeight="1" x14ac:dyDescent="0.2"/>
    <row r="1028" ht="13.5" customHeight="1" x14ac:dyDescent="0.2"/>
    <row r="1029" ht="13.5" customHeight="1" x14ac:dyDescent="0.2"/>
    <row r="1030" ht="13.5" customHeight="1" x14ac:dyDescent="0.2"/>
    <row r="1031" ht="13.5" customHeight="1" x14ac:dyDescent="0.2"/>
    <row r="1032" ht="13.5" customHeight="1" x14ac:dyDescent="0.2"/>
    <row r="1033" ht="13.5" customHeight="1" x14ac:dyDescent="0.2"/>
    <row r="1034" ht="13.5" customHeight="1" x14ac:dyDescent="0.2"/>
    <row r="1035" ht="13.5" customHeight="1" x14ac:dyDescent="0.2"/>
  </sheetData>
  <mergeCells count="24">
    <mergeCell ref="DD33:DG33"/>
    <mergeCell ref="F33:I33"/>
    <mergeCell ref="CV33:CY33"/>
    <mergeCell ref="CZ33:DC33"/>
    <mergeCell ref="A29:C29"/>
    <mergeCell ref="B32:DI32"/>
    <mergeCell ref="DH33:DH34"/>
    <mergeCell ref="DI33:DI34"/>
    <mergeCell ref="A32:A34"/>
    <mergeCell ref="B33:E33"/>
    <mergeCell ref="A30:C30"/>
    <mergeCell ref="A1:F1"/>
    <mergeCell ref="A3:C3"/>
    <mergeCell ref="A4:C4"/>
    <mergeCell ref="A5:C5"/>
    <mergeCell ref="A6:C6"/>
    <mergeCell ref="A12:B15"/>
    <mergeCell ref="A20:B23"/>
    <mergeCell ref="A2:C2"/>
    <mergeCell ref="A8:B11"/>
    <mergeCell ref="A28:C28"/>
    <mergeCell ref="A7:B7"/>
    <mergeCell ref="A24:B27"/>
    <mergeCell ref="A16:B19"/>
  </mergeCells>
  <phoneticPr fontId="3"/>
  <dataValidations count="3">
    <dataValidation imeMode="off" allowBlank="1" showInputMessage="1" showErrorMessage="1" sqref="G1 E5:CZ5"/>
    <dataValidation type="whole" imeMode="off" operator="greaterThan" allowBlank="1" showInputMessage="1" showErrorMessage="1" sqref="E6:CZ6">
      <formula1>0</formula1>
    </dataValidation>
    <dataValidation imeMode="hiragana" allowBlank="1" showInputMessage="1" showErrorMessage="1" sqref="E3:CZ4"/>
  </dataValidations>
  <printOptions horizontalCentered="1"/>
  <pageMargins left="0.15748031496062992" right="0.23622047244094491" top="0.43307086614173229" bottom="0.39370078740157483" header="0.23622047244094491" footer="0.19685039370078741"/>
  <pageSetup paperSize="9" scale="54"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sheetPr>
  <dimension ref="A1:AC38"/>
  <sheetViews>
    <sheetView showZeros="0" view="pageBreakPreview" topLeftCell="A4" zoomScale="85" zoomScaleNormal="70" zoomScaleSheetLayoutView="85" workbookViewId="0">
      <selection activeCell="G6" sqref="G6"/>
    </sheetView>
  </sheetViews>
  <sheetFormatPr defaultColWidth="9" defaultRowHeight="12.5" x14ac:dyDescent="0.2"/>
  <cols>
    <col min="1" max="7" width="3.453125" style="45" customWidth="1"/>
    <col min="8" max="8" width="9.08984375" style="45" customWidth="1"/>
    <col min="9" max="16" width="3.453125" style="45" customWidth="1"/>
    <col min="17" max="17" width="4.08984375" style="45" customWidth="1"/>
    <col min="18" max="24" width="3.453125" style="45" customWidth="1"/>
    <col min="25" max="25" width="5.6328125" style="45" customWidth="1"/>
    <col min="26" max="26" width="1.6328125" style="45" customWidth="1"/>
    <col min="27" max="16384" width="9" style="45"/>
  </cols>
  <sheetData>
    <row r="1" spans="1:26" ht="15" customHeight="1" x14ac:dyDescent="0.2">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2">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2">
      <c r="A3" s="44"/>
      <c r="B3" s="44"/>
      <c r="C3" s="44"/>
      <c r="D3" s="44"/>
      <c r="E3" s="44"/>
      <c r="F3" s="44"/>
      <c r="G3" s="44"/>
      <c r="H3" s="44"/>
      <c r="I3" s="44"/>
      <c r="J3" s="44"/>
      <c r="K3" s="44"/>
      <c r="L3" s="44"/>
      <c r="M3" s="44"/>
      <c r="N3" s="44"/>
      <c r="O3" s="44"/>
      <c r="P3" s="46"/>
      <c r="Q3" s="217"/>
      <c r="R3" s="216"/>
      <c r="S3" s="503" t="s">
        <v>1759</v>
      </c>
      <c r="T3" s="503"/>
      <c r="U3" s="503"/>
      <c r="V3" s="503"/>
      <c r="W3" s="503"/>
      <c r="X3" s="216"/>
      <c r="Y3" s="47"/>
      <c r="Z3" s="44"/>
    </row>
    <row r="4" spans="1:26" ht="15" customHeight="1" x14ac:dyDescent="0.2">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2">
      <c r="A5" s="558"/>
      <c r="B5" s="558"/>
      <c r="C5" s="558"/>
      <c r="D5" s="558"/>
      <c r="E5" s="558"/>
      <c r="F5" s="558"/>
      <c r="G5" s="44" t="s">
        <v>1772</v>
      </c>
      <c r="H5" s="44"/>
      <c r="I5" s="44"/>
      <c r="J5" s="44"/>
      <c r="K5" s="44"/>
      <c r="L5" s="44"/>
      <c r="M5" s="44"/>
      <c r="N5" s="44"/>
      <c r="O5" s="44"/>
      <c r="P5" s="44"/>
      <c r="Q5" s="44"/>
      <c r="R5" s="44"/>
      <c r="S5" s="44"/>
      <c r="T5" s="44"/>
      <c r="U5" s="44"/>
      <c r="V5" s="44"/>
      <c r="W5" s="44"/>
      <c r="X5" s="44"/>
      <c r="Y5" s="44"/>
      <c r="Z5" s="44"/>
    </row>
    <row r="6" spans="1:26" ht="15" customHeight="1" x14ac:dyDescent="0.2">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2">
      <c r="A7" s="44"/>
      <c r="B7" s="44"/>
      <c r="C7" s="44"/>
      <c r="D7" s="44"/>
      <c r="E7" s="44"/>
      <c r="F7" s="44"/>
      <c r="G7" s="44"/>
      <c r="H7" s="44"/>
      <c r="I7" s="44"/>
      <c r="J7" s="44"/>
      <c r="K7" s="44"/>
      <c r="L7" s="44" t="s">
        <v>1026</v>
      </c>
      <c r="M7" s="562"/>
      <c r="N7" s="563"/>
      <c r="O7" s="214" t="s">
        <v>1027</v>
      </c>
      <c r="P7" s="564"/>
      <c r="Q7" s="565"/>
      <c r="R7" s="44"/>
      <c r="S7" s="44"/>
      <c r="T7" s="44"/>
      <c r="U7" s="44"/>
      <c r="V7" s="44"/>
      <c r="W7" s="44"/>
      <c r="X7" s="44"/>
      <c r="Y7" s="44"/>
      <c r="Z7" s="44"/>
    </row>
    <row r="8" spans="1:26" ht="18.75" customHeight="1" x14ac:dyDescent="0.2">
      <c r="A8" s="44"/>
      <c r="B8" s="44"/>
      <c r="C8" s="44"/>
      <c r="D8" s="44"/>
      <c r="E8" s="44"/>
      <c r="F8" s="44"/>
      <c r="G8" s="44"/>
      <c r="H8" s="44"/>
      <c r="I8" s="44"/>
      <c r="J8" s="44" t="s">
        <v>1080</v>
      </c>
      <c r="K8" s="44"/>
      <c r="L8" s="48"/>
      <c r="M8" s="508"/>
      <c r="N8" s="509"/>
      <c r="O8" s="509"/>
      <c r="P8" s="509"/>
      <c r="Q8" s="509"/>
      <c r="R8" s="509"/>
      <c r="S8" s="509"/>
      <c r="T8" s="509"/>
      <c r="U8" s="509"/>
      <c r="V8" s="509"/>
      <c r="W8" s="509"/>
      <c r="X8" s="510"/>
      <c r="Y8" s="47"/>
      <c r="Z8" s="44"/>
    </row>
    <row r="9" spans="1:26" ht="18.75" customHeight="1" x14ac:dyDescent="0.2">
      <c r="A9" s="44"/>
      <c r="B9" s="44"/>
      <c r="C9" s="44"/>
      <c r="D9" s="44"/>
      <c r="E9" s="44"/>
      <c r="F9" s="44"/>
      <c r="G9" s="44"/>
      <c r="H9" s="44"/>
      <c r="I9" s="44"/>
      <c r="J9" s="44"/>
      <c r="K9" s="44"/>
      <c r="L9" s="48"/>
      <c r="M9" s="511"/>
      <c r="N9" s="512"/>
      <c r="O9" s="512"/>
      <c r="P9" s="512"/>
      <c r="Q9" s="512"/>
      <c r="R9" s="512"/>
      <c r="S9" s="512"/>
      <c r="T9" s="512"/>
      <c r="U9" s="512"/>
      <c r="V9" s="512"/>
      <c r="W9" s="512"/>
      <c r="X9" s="513"/>
      <c r="Y9" s="47"/>
      <c r="Z9" s="44"/>
    </row>
    <row r="10" spans="1:26" ht="20.25" customHeight="1" x14ac:dyDescent="0.2">
      <c r="A10" s="44"/>
      <c r="B10" s="44"/>
      <c r="C10" s="44"/>
      <c r="D10" s="44"/>
      <c r="E10" s="44"/>
      <c r="F10" s="44"/>
      <c r="G10" s="44"/>
      <c r="H10" s="44"/>
      <c r="I10" s="44"/>
      <c r="J10" s="517" t="s">
        <v>862</v>
      </c>
      <c r="K10" s="517"/>
      <c r="L10" s="49"/>
      <c r="M10" s="566"/>
      <c r="N10" s="567"/>
      <c r="O10" s="567"/>
      <c r="P10" s="567"/>
      <c r="Q10" s="567"/>
      <c r="R10" s="567"/>
      <c r="S10" s="567"/>
      <c r="T10" s="567"/>
      <c r="U10" s="567"/>
      <c r="V10" s="567"/>
      <c r="W10" s="567"/>
      <c r="X10" s="568"/>
      <c r="Y10" s="47"/>
      <c r="Z10" s="44"/>
    </row>
    <row r="11" spans="1:26" ht="18.75" customHeight="1" x14ac:dyDescent="0.2">
      <c r="A11" s="44"/>
      <c r="B11" s="44"/>
      <c r="C11" s="44"/>
      <c r="D11" s="44"/>
      <c r="E11" s="44"/>
      <c r="F11" s="44"/>
      <c r="G11" s="44"/>
      <c r="H11" s="44"/>
      <c r="I11" s="44"/>
      <c r="J11" s="44" t="s">
        <v>1081</v>
      </c>
      <c r="K11" s="44"/>
      <c r="L11" s="44"/>
      <c r="M11" s="508"/>
      <c r="N11" s="509"/>
      <c r="O11" s="509"/>
      <c r="P11" s="509"/>
      <c r="Q11" s="509"/>
      <c r="R11" s="509"/>
      <c r="S11" s="509"/>
      <c r="T11" s="509"/>
      <c r="U11" s="509"/>
      <c r="V11" s="509"/>
      <c r="W11" s="509"/>
      <c r="X11" s="510"/>
      <c r="Y11" s="47"/>
      <c r="Z11" s="44"/>
    </row>
    <row r="12" spans="1:26" ht="24" customHeight="1" x14ac:dyDescent="0.2">
      <c r="A12" s="44"/>
      <c r="B12" s="44"/>
      <c r="C12" s="44"/>
      <c r="D12" s="44"/>
      <c r="E12" s="44"/>
      <c r="F12" s="44"/>
      <c r="G12" s="44"/>
      <c r="H12" s="44"/>
      <c r="I12" s="44"/>
      <c r="J12" s="44"/>
      <c r="K12" s="44"/>
      <c r="L12" s="44"/>
      <c r="M12" s="511"/>
      <c r="N12" s="512"/>
      <c r="O12" s="512"/>
      <c r="P12" s="512"/>
      <c r="Q12" s="512"/>
      <c r="R12" s="512"/>
      <c r="S12" s="512"/>
      <c r="T12" s="512"/>
      <c r="U12" s="512"/>
      <c r="V12" s="512"/>
      <c r="W12" s="512"/>
      <c r="X12" s="513"/>
      <c r="Y12" s="87"/>
      <c r="Z12" s="44"/>
    </row>
    <row r="13" spans="1:26" ht="15" customHeight="1" x14ac:dyDescent="0.2">
      <c r="A13" s="44"/>
      <c r="B13" s="44"/>
      <c r="C13" s="44"/>
      <c r="D13" s="44"/>
      <c r="E13" s="44"/>
      <c r="F13" s="44"/>
      <c r="G13" s="44"/>
      <c r="H13" s="44"/>
      <c r="I13" s="44"/>
      <c r="J13" s="44"/>
      <c r="K13" s="44"/>
      <c r="L13" s="44"/>
      <c r="M13" s="47" t="s">
        <v>863</v>
      </c>
      <c r="N13" s="44"/>
      <c r="O13" s="44"/>
      <c r="P13" s="44"/>
      <c r="Q13" s="44"/>
      <c r="R13" s="44"/>
      <c r="S13" s="44"/>
      <c r="T13" s="44"/>
      <c r="U13" s="44"/>
      <c r="V13" s="44"/>
      <c r="W13" s="44"/>
      <c r="X13" s="44"/>
      <c r="Y13" s="44"/>
      <c r="Z13" s="44"/>
    </row>
    <row r="14" spans="1:26" ht="15" customHeight="1"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2">
      <c r="A15" s="519" t="s">
        <v>1082</v>
      </c>
      <c r="B15" s="519"/>
      <c r="C15" s="519"/>
      <c r="D15" s="519"/>
      <c r="E15" s="519"/>
      <c r="F15" s="519"/>
      <c r="G15" s="519"/>
      <c r="H15" s="519"/>
      <c r="I15" s="519"/>
      <c r="J15" s="519"/>
      <c r="K15" s="519"/>
      <c r="L15" s="519"/>
      <c r="M15" s="519"/>
      <c r="N15" s="519"/>
      <c r="O15" s="519"/>
      <c r="P15" s="519"/>
      <c r="Q15" s="519"/>
      <c r="R15" s="519"/>
      <c r="S15" s="519"/>
      <c r="T15" s="519"/>
      <c r="U15" s="519"/>
      <c r="V15" s="519"/>
      <c r="W15" s="519"/>
      <c r="X15" s="519"/>
      <c r="Y15" s="44"/>
      <c r="Z15" s="44"/>
    </row>
    <row r="16" spans="1:26" ht="6.75" customHeight="1"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2">
      <c r="A17" s="753" t="s">
        <v>1136</v>
      </c>
      <c r="B17" s="753"/>
      <c r="C17" s="753"/>
      <c r="D17" s="753"/>
      <c r="E17" s="753"/>
      <c r="F17" s="753"/>
      <c r="G17" s="753"/>
      <c r="H17" s="753"/>
      <c r="I17" s="753"/>
      <c r="J17" s="753"/>
      <c r="K17" s="753"/>
      <c r="L17" s="753"/>
      <c r="M17" s="753"/>
      <c r="N17" s="753"/>
      <c r="O17" s="753"/>
      <c r="P17" s="753"/>
      <c r="Q17" s="753"/>
      <c r="R17" s="753"/>
      <c r="S17" s="753"/>
      <c r="T17" s="753"/>
      <c r="U17" s="753"/>
      <c r="V17" s="753"/>
      <c r="W17" s="753"/>
      <c r="X17" s="753"/>
      <c r="Y17" s="44"/>
      <c r="Z17" s="44"/>
    </row>
    <row r="18" spans="1:29" ht="23.25" customHeight="1" x14ac:dyDescent="0.2">
      <c r="A18" s="520" t="s">
        <v>1077</v>
      </c>
      <c r="B18" s="521"/>
      <c r="C18" s="521"/>
      <c r="D18" s="521"/>
      <c r="E18" s="521"/>
      <c r="F18" s="521"/>
      <c r="G18" s="521"/>
      <c r="H18" s="522"/>
      <c r="I18" s="520">
        <f>M11</f>
        <v>0</v>
      </c>
      <c r="J18" s="560"/>
      <c r="K18" s="560"/>
      <c r="L18" s="560"/>
      <c r="M18" s="560"/>
      <c r="N18" s="560"/>
      <c r="O18" s="560"/>
      <c r="P18" s="560"/>
      <c r="Q18" s="560"/>
      <c r="R18" s="560"/>
      <c r="S18" s="560"/>
      <c r="T18" s="560"/>
      <c r="U18" s="560"/>
      <c r="V18" s="560"/>
      <c r="W18" s="560"/>
      <c r="X18" s="561"/>
      <c r="Y18" s="50"/>
      <c r="Z18" s="122"/>
      <c r="AA18" s="123"/>
      <c r="AB18" s="123"/>
    </row>
    <row r="19" spans="1:29" ht="23.25" customHeight="1" x14ac:dyDescent="0.2">
      <c r="A19" s="523"/>
      <c r="B19" s="524"/>
      <c r="C19" s="524"/>
      <c r="D19" s="524"/>
      <c r="E19" s="524"/>
      <c r="F19" s="524"/>
      <c r="G19" s="524"/>
      <c r="H19" s="525"/>
      <c r="I19" s="514">
        <f>M12</f>
        <v>0</v>
      </c>
      <c r="J19" s="515"/>
      <c r="K19" s="515"/>
      <c r="L19" s="515"/>
      <c r="M19" s="515"/>
      <c r="N19" s="515"/>
      <c r="O19" s="515"/>
      <c r="P19" s="515"/>
      <c r="Q19" s="515"/>
      <c r="R19" s="515"/>
      <c r="S19" s="515"/>
      <c r="T19" s="515"/>
      <c r="U19" s="515"/>
      <c r="V19" s="515"/>
      <c r="W19" s="515"/>
      <c r="X19" s="516"/>
      <c r="Y19" s="50"/>
      <c r="Z19" s="122"/>
      <c r="AA19" s="123"/>
      <c r="AB19" s="123"/>
    </row>
    <row r="20" spans="1:29" ht="21.75" customHeight="1" x14ac:dyDescent="0.2">
      <c r="A20" s="750" t="s">
        <v>1060</v>
      </c>
      <c r="B20" s="521"/>
      <c r="C20" s="521"/>
      <c r="D20" s="521"/>
      <c r="E20" s="521"/>
      <c r="F20" s="521"/>
      <c r="G20" s="521"/>
      <c r="H20" s="522"/>
      <c r="I20" s="52" t="s">
        <v>1030</v>
      </c>
      <c r="J20" s="504">
        <f>+M7</f>
        <v>0</v>
      </c>
      <c r="K20" s="505"/>
      <c r="L20" s="215" t="s">
        <v>1027</v>
      </c>
      <c r="M20" s="506">
        <f>+P7</f>
        <v>0</v>
      </c>
      <c r="N20" s="507"/>
      <c r="O20" s="213"/>
      <c r="P20" s="53"/>
      <c r="Q20" s="53"/>
      <c r="R20" s="124"/>
      <c r="S20" s="124"/>
      <c r="T20" s="124"/>
      <c r="U20" s="124"/>
      <c r="V20" s="124"/>
      <c r="W20" s="124"/>
      <c r="X20" s="125"/>
      <c r="Y20" s="50"/>
      <c r="Z20" s="122"/>
      <c r="AA20" s="123"/>
      <c r="AB20" s="123"/>
    </row>
    <row r="21" spans="1:29" ht="21.75" customHeight="1" x14ac:dyDescent="0.2">
      <c r="A21" s="523"/>
      <c r="B21" s="524"/>
      <c r="C21" s="524"/>
      <c r="D21" s="524"/>
      <c r="E21" s="524"/>
      <c r="F21" s="524"/>
      <c r="G21" s="524"/>
      <c r="H21" s="525"/>
      <c r="I21" s="526">
        <f>+M8</f>
        <v>0</v>
      </c>
      <c r="J21" s="527"/>
      <c r="K21" s="527"/>
      <c r="L21" s="527"/>
      <c r="M21" s="527"/>
      <c r="N21" s="527"/>
      <c r="O21" s="527"/>
      <c r="P21" s="527"/>
      <c r="Q21" s="527"/>
      <c r="R21" s="527"/>
      <c r="S21" s="527"/>
      <c r="T21" s="527"/>
      <c r="U21" s="527"/>
      <c r="V21" s="527"/>
      <c r="W21" s="527"/>
      <c r="X21" s="528"/>
      <c r="Y21" s="50"/>
      <c r="Z21" s="122"/>
      <c r="AA21" s="123"/>
      <c r="AB21" s="123"/>
    </row>
    <row r="22" spans="1:29" ht="20.25" customHeight="1" x14ac:dyDescent="0.2">
      <c r="A22" s="520" t="s">
        <v>1078</v>
      </c>
      <c r="B22" s="521"/>
      <c r="C22" s="521"/>
      <c r="D22" s="521"/>
      <c r="E22" s="521"/>
      <c r="F22" s="521"/>
      <c r="G22" s="521"/>
      <c r="H22" s="522"/>
      <c r="I22" s="520" t="str">
        <f>実績事業場!D29</f>
        <v/>
      </c>
      <c r="J22" s="521"/>
      <c r="K22" s="521"/>
      <c r="L22" s="521"/>
      <c r="M22" s="521" t="s">
        <v>1083</v>
      </c>
      <c r="N22" s="55"/>
      <c r="O22" s="55"/>
      <c r="P22" s="55"/>
      <c r="Q22" s="56"/>
      <c r="R22" s="55"/>
      <c r="S22" s="518"/>
      <c r="T22" s="518"/>
      <c r="U22" s="518"/>
      <c r="V22" s="55"/>
      <c r="W22" s="55"/>
      <c r="X22" s="57"/>
      <c r="Y22" s="44"/>
      <c r="Z22" s="44"/>
    </row>
    <row r="23" spans="1:29" ht="20.25" customHeight="1" x14ac:dyDescent="0.2">
      <c r="A23" s="523"/>
      <c r="B23" s="524"/>
      <c r="C23" s="524"/>
      <c r="D23" s="524"/>
      <c r="E23" s="524"/>
      <c r="F23" s="524"/>
      <c r="G23" s="524"/>
      <c r="H23" s="525"/>
      <c r="I23" s="523"/>
      <c r="J23" s="524"/>
      <c r="K23" s="524"/>
      <c r="L23" s="524"/>
      <c r="M23" s="524"/>
      <c r="N23" s="58"/>
      <c r="O23" s="58"/>
      <c r="P23" s="58"/>
      <c r="Q23" s="59"/>
      <c r="R23" s="58"/>
      <c r="S23" s="536"/>
      <c r="T23" s="536"/>
      <c r="U23" s="536"/>
      <c r="V23" s="58"/>
      <c r="W23" s="58"/>
      <c r="X23" s="60"/>
      <c r="Y23" s="44"/>
      <c r="Z23" s="44"/>
    </row>
    <row r="24" spans="1:29" ht="36" customHeight="1" x14ac:dyDescent="0.2">
      <c r="A24" s="529" t="s">
        <v>864</v>
      </c>
      <c r="B24" s="530"/>
      <c r="C24" s="530"/>
      <c r="D24" s="530"/>
      <c r="E24" s="530"/>
      <c r="F24" s="530"/>
      <c r="G24" s="530"/>
      <c r="H24" s="531"/>
      <c r="I24" s="529" t="str">
        <f>IF(T24="","",VLOOKUP(実績表紙!T24,産業分類表!A4:B100,2,FALSE))</f>
        <v/>
      </c>
      <c r="J24" s="530"/>
      <c r="K24" s="530"/>
      <c r="L24" s="530"/>
      <c r="M24" s="530"/>
      <c r="N24" s="530"/>
      <c r="O24" s="530"/>
      <c r="P24" s="530"/>
      <c r="Q24" s="531"/>
      <c r="R24" s="529" t="s">
        <v>865</v>
      </c>
      <c r="S24" s="531"/>
      <c r="T24" s="534"/>
      <c r="U24" s="534"/>
      <c r="V24" s="534"/>
      <c r="W24" s="534"/>
      <c r="X24" s="535"/>
      <c r="Y24" s="50"/>
      <c r="Z24" s="62"/>
      <c r="AA24" s="123"/>
      <c r="AB24" s="123"/>
      <c r="AC24" s="123"/>
    </row>
    <row r="25" spans="1:29" ht="36" customHeight="1" x14ac:dyDescent="0.2">
      <c r="A25" s="520" t="s">
        <v>866</v>
      </c>
      <c r="B25" s="521"/>
      <c r="C25" s="521"/>
      <c r="D25" s="521"/>
      <c r="E25" s="521"/>
      <c r="F25" s="521"/>
      <c r="G25" s="521"/>
      <c r="H25" s="522"/>
      <c r="I25" s="532"/>
      <c r="J25" s="533"/>
      <c r="K25" s="533"/>
      <c r="L25" s="533"/>
      <c r="M25" s="533"/>
      <c r="N25" s="533"/>
      <c r="O25" s="61" t="s">
        <v>1079</v>
      </c>
      <c r="P25" s="61"/>
      <c r="Q25" s="63"/>
      <c r="R25" s="61"/>
      <c r="S25" s="61"/>
      <c r="T25" s="61"/>
      <c r="U25" s="61"/>
      <c r="V25" s="61"/>
      <c r="W25" s="61"/>
      <c r="X25" s="64"/>
      <c r="Y25" s="44"/>
      <c r="Z25" s="44"/>
    </row>
    <row r="26" spans="1:29" ht="19.5" customHeight="1" x14ac:dyDescent="0.2">
      <c r="A26" s="520" t="s">
        <v>867</v>
      </c>
      <c r="B26" s="521"/>
      <c r="C26" s="521"/>
      <c r="D26" s="521"/>
      <c r="E26" s="521"/>
      <c r="F26" s="521"/>
      <c r="G26" s="521"/>
      <c r="H26" s="522"/>
      <c r="I26" s="552" t="s">
        <v>1075</v>
      </c>
      <c r="J26" s="553"/>
      <c r="K26" s="553"/>
      <c r="L26" s="554"/>
      <c r="M26" s="546"/>
      <c r="N26" s="751"/>
      <c r="O26" s="751"/>
      <c r="P26" s="751"/>
      <c r="Q26" s="751"/>
      <c r="R26" s="751"/>
      <c r="S26" s="751"/>
      <c r="T26" s="751"/>
      <c r="U26" s="751"/>
      <c r="V26" s="751"/>
      <c r="W26" s="751"/>
      <c r="X26" s="752"/>
      <c r="Y26" s="65"/>
      <c r="Z26" s="66"/>
    </row>
    <row r="27" spans="1:29" ht="19.5" customHeight="1" x14ac:dyDescent="0.2">
      <c r="A27" s="537"/>
      <c r="B27" s="538"/>
      <c r="C27" s="538"/>
      <c r="D27" s="538"/>
      <c r="E27" s="538"/>
      <c r="F27" s="538"/>
      <c r="G27" s="538"/>
      <c r="H27" s="539"/>
      <c r="I27" s="555" t="s">
        <v>1076</v>
      </c>
      <c r="J27" s="556"/>
      <c r="K27" s="556"/>
      <c r="L27" s="557"/>
      <c r="M27" s="540"/>
      <c r="N27" s="541"/>
      <c r="O27" s="541"/>
      <c r="P27" s="541"/>
      <c r="Q27" s="541"/>
      <c r="R27" s="541"/>
      <c r="S27" s="541"/>
      <c r="T27" s="541"/>
      <c r="U27" s="541"/>
      <c r="V27" s="541"/>
      <c r="W27" s="541"/>
      <c r="X27" s="542"/>
      <c r="Y27" s="65"/>
      <c r="Z27" s="66"/>
    </row>
    <row r="28" spans="1:29" ht="19.5" customHeight="1" x14ac:dyDescent="0.2">
      <c r="A28" s="537"/>
      <c r="B28" s="538"/>
      <c r="C28" s="538"/>
      <c r="D28" s="538"/>
      <c r="E28" s="538"/>
      <c r="F28" s="538"/>
      <c r="G28" s="538"/>
      <c r="H28" s="539"/>
      <c r="I28" s="555" t="s">
        <v>868</v>
      </c>
      <c r="J28" s="556"/>
      <c r="K28" s="556"/>
      <c r="L28" s="557"/>
      <c r="M28" s="540"/>
      <c r="N28" s="541"/>
      <c r="O28" s="541"/>
      <c r="P28" s="541"/>
      <c r="Q28" s="541"/>
      <c r="R28" s="541"/>
      <c r="S28" s="541"/>
      <c r="T28" s="541"/>
      <c r="U28" s="541"/>
      <c r="V28" s="541"/>
      <c r="W28" s="541"/>
      <c r="X28" s="542"/>
      <c r="Y28" s="44"/>
      <c r="Z28" s="44"/>
    </row>
    <row r="29" spans="1:29" ht="19.5" customHeight="1" x14ac:dyDescent="0.2">
      <c r="A29" s="523"/>
      <c r="B29" s="524"/>
      <c r="C29" s="524"/>
      <c r="D29" s="524"/>
      <c r="E29" s="524"/>
      <c r="F29" s="524"/>
      <c r="G29" s="524"/>
      <c r="H29" s="525"/>
      <c r="I29" s="549" t="s">
        <v>869</v>
      </c>
      <c r="J29" s="550"/>
      <c r="K29" s="550"/>
      <c r="L29" s="551"/>
      <c r="M29" s="543"/>
      <c r="N29" s="544"/>
      <c r="O29" s="544"/>
      <c r="P29" s="544"/>
      <c r="Q29" s="544"/>
      <c r="R29" s="544"/>
      <c r="S29" s="544"/>
      <c r="T29" s="544"/>
      <c r="U29" s="544"/>
      <c r="V29" s="544"/>
      <c r="W29" s="544"/>
      <c r="X29" s="545"/>
      <c r="Y29" s="44"/>
      <c r="Z29" s="44"/>
    </row>
    <row r="30" spans="1:29" ht="9" customHeight="1" x14ac:dyDescent="0.2">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2">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2">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2">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2">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2">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2"/>
  </sheetData>
  <mergeCells count="38">
    <mergeCell ref="S3:W3"/>
    <mergeCell ref="R24:S24"/>
    <mergeCell ref="T24:X24"/>
    <mergeCell ref="J10:K10"/>
    <mergeCell ref="S23:U23"/>
    <mergeCell ref="I24:Q24"/>
    <mergeCell ref="M12:X12"/>
    <mergeCell ref="M10:X10"/>
    <mergeCell ref="A17:X17"/>
    <mergeCell ref="M11:X11"/>
    <mergeCell ref="I18:X18"/>
    <mergeCell ref="S22:U22"/>
    <mergeCell ref="A5:F5"/>
    <mergeCell ref="M7:N7"/>
    <mergeCell ref="P7:Q7"/>
    <mergeCell ref="J20:K20"/>
    <mergeCell ref="A25:H25"/>
    <mergeCell ref="A24:H24"/>
    <mergeCell ref="I25:N25"/>
    <mergeCell ref="I22:L23"/>
    <mergeCell ref="M22:M23"/>
    <mergeCell ref="A22:H23"/>
    <mergeCell ref="A26:H29"/>
    <mergeCell ref="M28:X28"/>
    <mergeCell ref="M29:X29"/>
    <mergeCell ref="M27:X27"/>
    <mergeCell ref="M26:X26"/>
    <mergeCell ref="I29:L29"/>
    <mergeCell ref="I26:L26"/>
    <mergeCell ref="I27:L27"/>
    <mergeCell ref="I28:L28"/>
    <mergeCell ref="M20:N20"/>
    <mergeCell ref="M8:X9"/>
    <mergeCell ref="A15:X15"/>
    <mergeCell ref="A20:H21"/>
    <mergeCell ref="I21:X21"/>
    <mergeCell ref="I19:X19"/>
    <mergeCell ref="A18:H19"/>
  </mergeCells>
  <phoneticPr fontId="3"/>
  <dataValidations count="7">
    <dataValidation imeMode="off" allowBlank="1" showInputMessage="1" showErrorMessage="1" sqref="O7 L20"/>
    <dataValidation imeMode="halfKatakana" allowBlank="1" showInputMessage="1" showErrorMessage="1" sqref="M10:X10"/>
    <dataValidation type="whole" imeMode="off" allowBlank="1" showInputMessage="1" showErrorMessage="1" sqref="M7:N7">
      <formula1>0</formula1>
      <formula2>999</formula2>
    </dataValidation>
    <dataValidation type="whole" imeMode="off" allowBlank="1" showInputMessage="1" showErrorMessage="1" sqref="P7:Q7">
      <formula1>0</formula1>
      <formula2>9999</formula2>
    </dataValidation>
    <dataValidation type="whole" allowBlank="1" showInputMessage="1" showErrorMessage="1" sqref="T24:X24 R3">
      <formula1>1</formula1>
      <formula2>99</formula2>
    </dataValidation>
    <dataValidation imeMode="hiragana" allowBlank="1" showInputMessage="1" showErrorMessage="1" sqref="M8:X9 M11:X11 A5:F5 M26:X26 M12:X12"/>
    <dataValidation imeMode="halfAlpha" allowBlank="1" showInputMessage="1" showErrorMessage="1" sqref="M29:X29"/>
  </dataValidations>
  <pageMargins left="0.55118110236220474" right="0.55118110236220474" top="0.78740157480314965" bottom="3.3858267716535435" header="0.51181102362204722" footer="0.51181102362204722"/>
  <pageSetup paperSize="9" scale="98" orientation="portrait" horizontalDpi="2400" verticalDpi="24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sheetPr>
  <dimension ref="A1:CK5015"/>
  <sheetViews>
    <sheetView zoomScale="85" zoomScaleNormal="85" zoomScaleSheetLayoutView="85" workbookViewId="0">
      <pane ySplit="15" topLeftCell="A16" activePane="bottomLeft" state="frozen"/>
      <selection activeCell="AS21" sqref="AS21"/>
      <selection pane="bottomLeft" activeCell="X18" sqref="X18"/>
    </sheetView>
  </sheetViews>
  <sheetFormatPr defaultColWidth="9" defaultRowHeight="13" x14ac:dyDescent="0.2"/>
  <cols>
    <col min="1" max="1" width="5" style="3" bestFit="1" customWidth="1"/>
    <col min="2" max="2" width="2.90625" style="3" customWidth="1"/>
    <col min="3" max="3" width="6.6328125" style="3" customWidth="1"/>
    <col min="4" max="4" width="4.08984375" style="3" customWidth="1"/>
    <col min="5" max="5" width="2.6328125" style="3" customWidth="1"/>
    <col min="6" max="6" width="4.08984375" style="3" customWidth="1"/>
    <col min="7" max="7" width="10.90625" style="3" customWidth="1"/>
    <col min="8" max="8" width="15.6328125" style="3" customWidth="1"/>
    <col min="9" max="9" width="3.90625" style="4" customWidth="1"/>
    <col min="10" max="10" width="6.90625" style="3" bestFit="1" customWidth="1"/>
    <col min="11" max="11" width="15.6328125" style="482" customWidth="1"/>
    <col min="12" max="12" width="8.6328125" style="384" hidden="1" customWidth="1"/>
    <col min="13" max="14" width="10.6328125" style="384" hidden="1" customWidth="1"/>
    <col min="15" max="15" width="6.6328125" style="384" hidden="1" customWidth="1"/>
    <col min="16" max="16" width="6.08984375" style="384" hidden="1" customWidth="1"/>
    <col min="17" max="19" width="4.90625" style="384" hidden="1" customWidth="1"/>
    <col min="20" max="20" width="5.453125" style="384" hidden="1" customWidth="1"/>
    <col min="21" max="23" width="5.6328125" style="384" hidden="1" customWidth="1"/>
    <col min="24" max="24" width="8.90625" style="3" customWidth="1"/>
    <col min="25" max="26" width="8.90625" style="3" hidden="1" customWidth="1"/>
    <col min="27" max="27" width="8.90625" style="5" hidden="1" customWidth="1"/>
    <col min="28" max="89" width="8.90625" style="3" hidden="1" customWidth="1"/>
    <col min="90" max="16384" width="9" style="3"/>
  </cols>
  <sheetData>
    <row r="1" spans="1:88" ht="21" customHeight="1" thickBot="1" x14ac:dyDescent="0.35">
      <c r="A1" s="88" t="s">
        <v>1766</v>
      </c>
      <c r="B1" s="384"/>
      <c r="C1" s="385"/>
      <c r="D1" s="385"/>
      <c r="E1" s="385"/>
      <c r="F1" s="385"/>
      <c r="G1" s="385"/>
      <c r="H1" s="385"/>
      <c r="I1" s="386"/>
      <c r="J1" s="385"/>
      <c r="K1" s="291"/>
      <c r="L1" s="385"/>
      <c r="M1" s="385"/>
      <c r="N1" s="385"/>
      <c r="O1" s="385"/>
      <c r="P1" s="385"/>
    </row>
    <row r="2" spans="1:88" ht="28.5" hidden="1" customHeight="1" thickBot="1" x14ac:dyDescent="0.35">
      <c r="A2" s="383"/>
      <c r="B2" s="384"/>
      <c r="C2" s="385"/>
      <c r="D2" s="385"/>
      <c r="E2" s="385"/>
      <c r="F2" s="385"/>
      <c r="G2" s="385"/>
      <c r="H2" s="451" t="s">
        <v>692</v>
      </c>
      <c r="I2" s="452"/>
      <c r="J2" s="453"/>
      <c r="K2" s="483" t="s">
        <v>697</v>
      </c>
      <c r="L2" s="776" t="s">
        <v>1058</v>
      </c>
      <c r="M2" s="777"/>
      <c r="N2" s="385"/>
      <c r="O2" s="385"/>
      <c r="P2" s="385"/>
    </row>
    <row r="3" spans="1:88" ht="16.5" hidden="1" x14ac:dyDescent="0.25">
      <c r="A3" s="384"/>
      <c r="B3" s="755" t="s">
        <v>1752</v>
      </c>
      <c r="C3" s="756"/>
      <c r="D3" s="757"/>
      <c r="E3" s="757"/>
      <c r="F3" s="758"/>
      <c r="G3" s="454" t="s">
        <v>814</v>
      </c>
      <c r="H3" s="455" t="str">
        <f>IF(SUM($U$16:$U$1015)=0,"",SUM($U$16:$U$1015))</f>
        <v/>
      </c>
      <c r="I3" s="768" t="s">
        <v>814</v>
      </c>
      <c r="J3" s="769"/>
      <c r="K3" s="484" t="str">
        <f>IF(H3="","",AVERAGE($U$16:$U$1015))</f>
        <v/>
      </c>
      <c r="L3" s="778" t="str">
        <f>IF(H3="","",SUM($U$16:$U$1015)*1000/SUM($O$16:$O$1015))</f>
        <v/>
      </c>
      <c r="M3" s="779"/>
      <c r="O3" s="392" t="str">
        <f>IF(COUNTIF($U$16:$U$1015,"エラー"),"エラーがあります。再確認してください",IF(COUNTIF($Q$16:$Q$1015,"エラー"),"エラーがあります。再確認してください",IF(COUNTIF($Y$16:$Y$1015,"エラー"),"エラーがあります。再確認してください","")))</f>
        <v/>
      </c>
    </row>
    <row r="4" spans="1:88" ht="17.25" hidden="1" customHeight="1" x14ac:dyDescent="0.2">
      <c r="A4" s="384"/>
      <c r="B4" s="759"/>
      <c r="C4" s="760"/>
      <c r="D4" s="761"/>
      <c r="E4" s="761"/>
      <c r="F4" s="762"/>
      <c r="G4" s="456" t="s">
        <v>815</v>
      </c>
      <c r="H4" s="457" t="str">
        <f>IF(計画自動車!H4="","",計画自動車!H4)</f>
        <v/>
      </c>
      <c r="I4" s="770" t="s">
        <v>699</v>
      </c>
      <c r="J4" s="771"/>
      <c r="K4" s="485" t="str">
        <f>IF(計画自動車!I3="","",計画自動車!I3)</f>
        <v/>
      </c>
      <c r="L4" s="780" t="str">
        <f>IF(計画自動車!K3="","",計画自動車!K3)</f>
        <v/>
      </c>
      <c r="M4" s="781"/>
      <c r="O4" s="458"/>
    </row>
    <row r="5" spans="1:88" ht="17.25" hidden="1" customHeight="1" thickBot="1" x14ac:dyDescent="0.25">
      <c r="A5" s="384"/>
      <c r="B5" s="763"/>
      <c r="C5" s="764"/>
      <c r="D5" s="764"/>
      <c r="E5" s="764"/>
      <c r="F5" s="765"/>
      <c r="G5" s="459" t="s">
        <v>877</v>
      </c>
      <c r="H5" s="460" t="str">
        <f>IF(OR(H3="",H4=""),"",ROUNDDOWN((H4/H3),2))</f>
        <v/>
      </c>
      <c r="I5" s="772" t="s">
        <v>700</v>
      </c>
      <c r="J5" s="773"/>
      <c r="K5" s="486" t="str">
        <f>IF(OR(K3="",K4=""),"",ROUNDDOWN((K3/K4),2))</f>
        <v/>
      </c>
      <c r="L5" s="784" t="str">
        <f>IF(OR(L3="",L4=""),"",ROUNDDOWN((L3/L4),2))</f>
        <v/>
      </c>
      <c r="M5" s="785"/>
    </row>
    <row r="6" spans="1:88" ht="16.5" hidden="1" x14ac:dyDescent="0.25">
      <c r="A6" s="384"/>
      <c r="B6" s="755" t="s">
        <v>1753</v>
      </c>
      <c r="C6" s="756"/>
      <c r="D6" s="757"/>
      <c r="E6" s="757"/>
      <c r="F6" s="758"/>
      <c r="G6" s="454" t="s">
        <v>814</v>
      </c>
      <c r="H6" s="455" t="str">
        <f>IF(SUM($V$16:$V$1015)=0,"",SUM($V$16:$V$1015))</f>
        <v/>
      </c>
      <c r="I6" s="768" t="s">
        <v>814</v>
      </c>
      <c r="J6" s="769"/>
      <c r="K6" s="484" t="str">
        <f>IF(H6="","",AVERAGE($V$16:$V$1015))</f>
        <v/>
      </c>
      <c r="L6" s="782" t="str">
        <f>IF(H6="","",SUM($V$16:$V$1015)*1000/SUM($O$16:$O$1015))</f>
        <v/>
      </c>
      <c r="M6" s="783"/>
      <c r="O6" s="392" t="str">
        <f>IF(COUNTIF($V$16:$V$1015,"エラー"),"エラーがあります。再確認してください",IF(COUNTIF($R$16:$R$1015,"エラー"),"エラーがあります。再確認してください",IF(COUNTIF($Y$16:$Y$1015,"エラー"),"エラーがあります。再確認してください","")))</f>
        <v/>
      </c>
    </row>
    <row r="7" spans="1:88" ht="17.25" hidden="1" customHeight="1" x14ac:dyDescent="0.2">
      <c r="A7" s="384"/>
      <c r="B7" s="759"/>
      <c r="C7" s="760"/>
      <c r="D7" s="761"/>
      <c r="E7" s="761"/>
      <c r="F7" s="762"/>
      <c r="G7" s="456" t="s">
        <v>815</v>
      </c>
      <c r="H7" s="461" t="str">
        <f>IF(計画自動車!H7="","",計画自動車!H7)</f>
        <v/>
      </c>
      <c r="I7" s="770" t="s">
        <v>699</v>
      </c>
      <c r="J7" s="771"/>
      <c r="K7" s="485" t="str">
        <f>IF(計画自動車!I6="","",計画自動車!I6)</f>
        <v/>
      </c>
      <c r="L7" s="780" t="str">
        <f>IF(計画自動車!K6="","",計画自動車!K6)</f>
        <v/>
      </c>
      <c r="M7" s="781"/>
    </row>
    <row r="8" spans="1:88" ht="17.25" hidden="1" customHeight="1" thickBot="1" x14ac:dyDescent="0.25">
      <c r="A8" s="384"/>
      <c r="B8" s="766"/>
      <c r="C8" s="767"/>
      <c r="D8" s="767"/>
      <c r="E8" s="767"/>
      <c r="F8" s="762"/>
      <c r="G8" s="459" t="s">
        <v>877</v>
      </c>
      <c r="H8" s="460" t="str">
        <f>IF(OR(H6="",H7=""),"",ROUNDDOWN((H7/H6),2))</f>
        <v/>
      </c>
      <c r="I8" s="772" t="s">
        <v>700</v>
      </c>
      <c r="J8" s="773"/>
      <c r="K8" s="486" t="str">
        <f>IF(OR(K6="",K7=""),"",ROUNDDOWN((K6/K7),2))</f>
        <v/>
      </c>
      <c r="L8" s="784" t="str">
        <f>IF(OR(L6="",L7=""),"",ROUNDDOWN((L6/L7),2))</f>
        <v/>
      </c>
      <c r="M8" s="785"/>
      <c r="O8" s="393"/>
    </row>
    <row r="9" spans="1:88" ht="16.5" hidden="1" x14ac:dyDescent="0.25">
      <c r="A9" s="384"/>
      <c r="B9" s="755" t="s">
        <v>1754</v>
      </c>
      <c r="C9" s="756"/>
      <c r="D9" s="757"/>
      <c r="E9" s="757"/>
      <c r="F9" s="758"/>
      <c r="G9" s="454" t="s">
        <v>814</v>
      </c>
      <c r="H9" s="455" t="str">
        <f>IF(SUM($W$16:$W$1015)=0,"",SUM($W$16:$W$1015))</f>
        <v/>
      </c>
      <c r="I9" s="768" t="s">
        <v>814</v>
      </c>
      <c r="J9" s="769"/>
      <c r="K9" s="484" t="str">
        <f>IF(H9="","",AVERAGE($W$16:$W$1015))</f>
        <v/>
      </c>
      <c r="L9" s="782" t="str">
        <f>IF(H9="","",SUM($W$16:$W$1015)*1000/SUM($O$16:$O$1015))</f>
        <v/>
      </c>
      <c r="M9" s="783"/>
      <c r="O9" s="392"/>
    </row>
    <row r="10" spans="1:88" ht="17.25" hidden="1" customHeight="1" x14ac:dyDescent="0.2">
      <c r="A10" s="384"/>
      <c r="B10" s="759"/>
      <c r="C10" s="760"/>
      <c r="D10" s="761"/>
      <c r="E10" s="761"/>
      <c r="F10" s="762"/>
      <c r="G10" s="456" t="s">
        <v>815</v>
      </c>
      <c r="H10" s="457" t="str">
        <f>IF(計画自動車!H10="","",計画自動車!H10)</f>
        <v/>
      </c>
      <c r="I10" s="770" t="s">
        <v>699</v>
      </c>
      <c r="J10" s="771"/>
      <c r="K10" s="485" t="str">
        <f>IF(計画自動車!I9="","",計画自動車!I9)</f>
        <v/>
      </c>
      <c r="L10" s="780" t="str">
        <f>IF(計画自動車!K9="","",計画自動車!K9)</f>
        <v/>
      </c>
      <c r="M10" s="781"/>
      <c r="N10" s="462"/>
      <c r="O10" s="393"/>
      <c r="BA10" s="102"/>
    </row>
    <row r="11" spans="1:88" ht="17.25" hidden="1" customHeight="1" thickBot="1" x14ac:dyDescent="0.25">
      <c r="A11" s="384"/>
      <c r="B11" s="763"/>
      <c r="C11" s="764"/>
      <c r="D11" s="764"/>
      <c r="E11" s="764"/>
      <c r="F11" s="765"/>
      <c r="G11" s="459" t="s">
        <v>877</v>
      </c>
      <c r="H11" s="460" t="str">
        <f>IF(OR(H9="",H10=""),"",ROUNDDOWN((H10/H9),2))</f>
        <v/>
      </c>
      <c r="I11" s="772" t="s">
        <v>700</v>
      </c>
      <c r="J11" s="773"/>
      <c r="K11" s="487" t="str">
        <f>IF(OR(K9="",K10=""),"",ROUNDDOWN((K9/K10),2))</f>
        <v/>
      </c>
      <c r="L11" s="774" t="str">
        <f>IF(OR(L9="",L10=""),"",ROUNDDOWN((L9/L10),2))</f>
        <v/>
      </c>
      <c r="M11" s="775"/>
      <c r="N11" s="462"/>
      <c r="O11" s="393"/>
      <c r="BA11" s="102"/>
    </row>
    <row r="12" spans="1:88" ht="18" hidden="1" customHeight="1" x14ac:dyDescent="0.25">
      <c r="A12" s="384"/>
      <c r="B12" s="384"/>
      <c r="C12" s="384"/>
      <c r="D12" s="384"/>
      <c r="E12" s="384"/>
      <c r="F12" s="384"/>
      <c r="G12" s="384"/>
      <c r="H12" s="463"/>
      <c r="I12" s="464"/>
      <c r="J12" s="384"/>
      <c r="L12" s="406" t="s">
        <v>707</v>
      </c>
      <c r="BA12" s="102"/>
    </row>
    <row r="13" spans="1:88" ht="17" hidden="1" thickBot="1" x14ac:dyDescent="0.3">
      <c r="A13" s="384"/>
      <c r="B13" s="384" t="s">
        <v>982</v>
      </c>
      <c r="C13" s="384"/>
      <c r="D13" s="384"/>
      <c r="E13" s="384"/>
      <c r="F13" s="384"/>
      <c r="G13" s="384"/>
      <c r="H13" s="463" t="str">
        <f>IF(SUM($AA$16:$AA$1015)&gt;=1,"事業場コードをすべての車両に記入しないと実績事業場のシートの台数が自動で計算されません","")</f>
        <v/>
      </c>
      <c r="I13" s="464"/>
      <c r="J13" s="384"/>
      <c r="K13" s="481"/>
      <c r="S13" s="408"/>
      <c r="T13" s="408"/>
      <c r="BA13" s="102"/>
    </row>
    <row r="14" spans="1:88" ht="42" customHeight="1" x14ac:dyDescent="0.2">
      <c r="A14" s="601" t="s">
        <v>1153</v>
      </c>
      <c r="B14" s="603" t="s">
        <v>224</v>
      </c>
      <c r="C14" s="607" t="s">
        <v>876</v>
      </c>
      <c r="D14" s="608"/>
      <c r="E14" s="608"/>
      <c r="F14" s="609"/>
      <c r="G14" s="605" t="s">
        <v>808</v>
      </c>
      <c r="H14" s="605" t="s">
        <v>1162</v>
      </c>
      <c r="I14" s="610" t="s">
        <v>1163</v>
      </c>
      <c r="J14" s="588" t="s">
        <v>1164</v>
      </c>
      <c r="K14" s="840" t="s">
        <v>619</v>
      </c>
      <c r="L14" s="834" t="s">
        <v>810</v>
      </c>
      <c r="M14" s="592"/>
      <c r="N14" s="593" t="s">
        <v>617</v>
      </c>
      <c r="O14" s="593" t="s">
        <v>776</v>
      </c>
      <c r="P14" s="595" t="s">
        <v>823</v>
      </c>
      <c r="Q14" s="597" t="s">
        <v>824</v>
      </c>
      <c r="R14" s="598"/>
      <c r="S14" s="599"/>
      <c r="T14" s="595" t="s">
        <v>1175</v>
      </c>
      <c r="U14" s="597" t="s">
        <v>975</v>
      </c>
      <c r="V14" s="598"/>
      <c r="W14" s="600"/>
      <c r="X14" s="39"/>
      <c r="Y14" s="175"/>
      <c r="Z14" s="175"/>
      <c r="AA14" s="175"/>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590"/>
    </row>
    <row r="15" spans="1:88" ht="42" customHeight="1" thickBot="1" x14ac:dyDescent="0.25">
      <c r="A15" s="602"/>
      <c r="B15" s="604"/>
      <c r="C15" s="100" t="s">
        <v>871</v>
      </c>
      <c r="D15" s="100" t="s">
        <v>872</v>
      </c>
      <c r="E15" s="100" t="s">
        <v>873</v>
      </c>
      <c r="F15" s="100" t="s">
        <v>874</v>
      </c>
      <c r="G15" s="606"/>
      <c r="H15" s="606"/>
      <c r="I15" s="611"/>
      <c r="J15" s="589"/>
      <c r="K15" s="841"/>
      <c r="L15" s="835" t="s">
        <v>811</v>
      </c>
      <c r="M15" s="410" t="s">
        <v>812</v>
      </c>
      <c r="N15" s="594"/>
      <c r="O15" s="594"/>
      <c r="P15" s="596"/>
      <c r="Q15" s="465" t="s">
        <v>825</v>
      </c>
      <c r="R15" s="465" t="s">
        <v>826</v>
      </c>
      <c r="S15" s="465" t="s">
        <v>1755</v>
      </c>
      <c r="T15" s="754"/>
      <c r="U15" s="466" t="s">
        <v>623</v>
      </c>
      <c r="V15" s="466" t="s">
        <v>624</v>
      </c>
      <c r="W15" s="467" t="s">
        <v>1756</v>
      </c>
      <c r="X15" s="40"/>
      <c r="Y15" s="171" t="s">
        <v>232</v>
      </c>
      <c r="Z15" s="172" t="s">
        <v>233</v>
      </c>
      <c r="AA15" s="173" t="s">
        <v>622</v>
      </c>
      <c r="AB15" s="174" t="s">
        <v>878</v>
      </c>
      <c r="AC15" s="174" t="s">
        <v>879</v>
      </c>
      <c r="AD15" s="174" t="s">
        <v>880</v>
      </c>
      <c r="AE15" s="174" t="s">
        <v>616</v>
      </c>
      <c r="AF15" s="174" t="s">
        <v>1165</v>
      </c>
      <c r="AG15" s="174" t="s">
        <v>615</v>
      </c>
      <c r="AH15" s="174" t="s">
        <v>1166</v>
      </c>
      <c r="AI15" s="174" t="s">
        <v>1167</v>
      </c>
      <c r="AJ15" s="174" t="s">
        <v>837</v>
      </c>
      <c r="AK15" s="174" t="s">
        <v>614</v>
      </c>
      <c r="AL15" s="174" t="s">
        <v>613</v>
      </c>
      <c r="AM15" s="174" t="s">
        <v>1145</v>
      </c>
      <c r="AN15" s="174" t="s">
        <v>612</v>
      </c>
      <c r="AO15" s="174" t="s">
        <v>1146</v>
      </c>
      <c r="AP15" s="174" t="s">
        <v>784</v>
      </c>
      <c r="AQ15" s="174" t="s">
        <v>785</v>
      </c>
      <c r="AR15" s="174" t="s">
        <v>1147</v>
      </c>
      <c r="AS15" s="174" t="s">
        <v>1148</v>
      </c>
      <c r="AT15" s="174" t="s">
        <v>1149</v>
      </c>
      <c r="AU15" s="174" t="s">
        <v>1152</v>
      </c>
      <c r="AV15" s="174" t="s">
        <v>200</v>
      </c>
      <c r="AW15" s="174" t="s">
        <v>1072</v>
      </c>
      <c r="AX15" s="174" t="s">
        <v>1070</v>
      </c>
      <c r="AY15" s="174" t="s">
        <v>1074</v>
      </c>
      <c r="AZ15" s="174" t="s">
        <v>74</v>
      </c>
      <c r="BA15" s="591"/>
    </row>
    <row r="16" spans="1:88" s="12" customFormat="1" ht="13.5" customHeight="1" x14ac:dyDescent="0.2">
      <c r="A16" s="162">
        <v>1</v>
      </c>
      <c r="B16" s="159"/>
      <c r="C16" s="101"/>
      <c r="D16" s="119"/>
      <c r="E16" s="101"/>
      <c r="F16" s="101"/>
      <c r="G16" s="218"/>
      <c r="H16" s="30"/>
      <c r="I16" s="31"/>
      <c r="J16" s="32"/>
      <c r="K16" s="842"/>
      <c r="L16" s="836"/>
      <c r="M16" s="412"/>
      <c r="N16" s="468"/>
      <c r="O16" s="413"/>
      <c r="P16" s="414"/>
      <c r="Q16" s="469" t="str">
        <f t="shared" ref="Q16:Q79" si="0">IF(ISBLANK(K16)=TRUE,"",IF(ISNUMBER(AM16)=TRUE,AM16,"エラー"))</f>
        <v/>
      </c>
      <c r="R16" s="469" t="str">
        <f t="shared" ref="R16:R79" si="1">IF(ISBLANK(K16)=TRUE,"",IF(ISNUMBER(AP16)=TRUE,AP16,"エラー"))</f>
        <v/>
      </c>
      <c r="S16" s="470" t="str">
        <f t="shared" ref="S16:S79" si="2">IF(ISBLANK(K16)=TRUE,"",IF(ISNUMBER(AV16)=TRUE,AV16,"エラー"))</f>
        <v/>
      </c>
      <c r="T16" s="471" t="str">
        <f>IF(OR(Y16="",Z16=""),"",Y16/Z16)</f>
        <v/>
      </c>
      <c r="U16" s="472" t="str">
        <f t="shared" ref="U16:U79" si="3">IF(Q16="","",IF(ISERROR(Q16*Y16*AF16),"エラー",IF(ISBLANK(Y16)=TRUE,"エラー",IF(ISBLANK(Q16)=TRUE,"エラー",IF(AY16=1,"エラー",Q16*AF16*Y16/1000)))))</f>
        <v/>
      </c>
      <c r="V16" s="472" t="str">
        <f t="shared" ref="V16:V79" si="4">IF(R16="","",IF(ISERROR(R16*Y16*AF16),"エラー",IF(ISBLANK(Y16)=TRUE,"エラー",IF(ISBLANK(R16)=TRUE,"エラー",IF(AY16=1,"エラー",R16*AF16*Y16/1000)))))</f>
        <v/>
      </c>
      <c r="W16" s="472" t="str">
        <f t="shared" ref="W16:W79" si="5">IF(S16="","",IF(ISERROR(S16*Z16),"エラー",IF(ISBLANK(Z16)=TRUE,"エラー",IF(ISBLANK(S16)=TRUE,"エラー",IF(AY16=1,"エラー",S16*Z16/1000)))))</f>
        <v/>
      </c>
      <c r="X16" s="38"/>
      <c r="Y16" s="37" t="str">
        <f>IF(O16="","",O16)</f>
        <v/>
      </c>
      <c r="Z16" s="37" t="str">
        <f>IF(P16="","",P16)</f>
        <v/>
      </c>
      <c r="AA16" s="29" t="str">
        <f t="shared" ref="AA16:AA79" si="6">IF(ISBLANK(H16)=TRUE,"",IF(OR(ISBLANK(B16)=TRUE),1,""))</f>
        <v/>
      </c>
      <c r="AB16" s="6" t="e">
        <f>VLOOKUP(H16,$BB$17:$BE$23,2,FALSE)</f>
        <v>#N/A</v>
      </c>
      <c r="AC16" s="6" t="e">
        <f>VLOOKUP(H16,$BB$17:$BE$23,3,FALSE)</f>
        <v>#N/A</v>
      </c>
      <c r="AD16" s="6" t="e">
        <f>VLOOKUP(H16,$BB$17:$BE$23,4,FALSE)</f>
        <v>#N/A</v>
      </c>
      <c r="AE16" s="6" t="str">
        <f>IF(ISERROR(SEARCH("-",I16,1))=TRUE,ASC(UPPER(I16)),ASC(UPPER(LEFT(I16,SEARCH("-",I16,1)-1))))</f>
        <v/>
      </c>
      <c r="AF16" s="10">
        <f t="shared" ref="AF16:AF79" si="7">IF(J16&gt;3500,J16/1000,1)</f>
        <v>1</v>
      </c>
      <c r="AG16" s="6" t="e">
        <f>IF(AD16=9,0,IF(J16&lt;=2500,IF(J16&lt;=1700,1,2),IF(J16&lt;=12000,IF(J16&lt;=3500,3,4),IF(ISERROR(SEARCH(LEFT(I16,1),"LFMRQST")),4,IF(AND(LEN(I16)&lt;&gt;3,AI16&lt;&gt;"軽"),4,5)))))</f>
        <v>#N/A</v>
      </c>
      <c r="AH16" s="6" t="e">
        <f>IF(AD16=5,0,IF(AD16=9,0,IF(J16&lt;=2500,IF(J16&lt;=1700,1,2),IF(J16&lt;=12000,IF(J16&lt;=3500,3,4),IF(ISERROR(SEARCH(LEFT(I16,1),"LFMRQST")),4,IF(AND(LEN(I16)&lt;&gt;3,AI16&lt;&gt;"軽"),4,5))))))</f>
        <v>#N/A</v>
      </c>
      <c r="AI16" s="6" t="e">
        <f t="shared" ref="AI16:AI18" si="8">VLOOKUP(K16,$BJ$17:$BK$25,2,FALSE)</f>
        <v>#N/A</v>
      </c>
      <c r="AJ16" s="6" t="e">
        <f>VLOOKUP(AL16,排出係数表,9,FALSE)</f>
        <v>#N/A</v>
      </c>
      <c r="AK16" s="11" t="str">
        <f>IF(OR(ISBLANK(K16)=TRUE,ISBLANK(B16)=TRUE)," ",CONCATENATE(B16,AD16,AG16))</f>
        <v xml:space="preserve"> </v>
      </c>
      <c r="AL16" s="6" t="e">
        <f>CONCATENATE(AB16,AH16,AI16,AE16)</f>
        <v>#N/A</v>
      </c>
      <c r="AM16" s="6" t="e">
        <f>IF(AND(L16="あり",AI16="軽"),AO16,AN16)</f>
        <v>#N/A</v>
      </c>
      <c r="AN16" s="6" t="e">
        <f>VLOOKUP(AL16,排出係数表,6,FALSE)</f>
        <v>#N/A</v>
      </c>
      <c r="AO16" s="6" t="e">
        <f t="shared" ref="AO16:AO79" si="9">VLOOKUP(AH16,$BX$17:$CB$21,2,FALSE)</f>
        <v>#N/A</v>
      </c>
      <c r="AP16" s="6" t="e">
        <f>IF(AND(L16="あり",M16="なし",AI16="軽"),AR16,IF(AND(L16="あり",M16="あり(H17なし)",AI16="軽"),AR16,IF(AND(L16="あり",M16="",AI16="軽"),AR16,IF(AND(L16="なし",M16="あり(H17なし)",AI16="軽"),AS16,IF(AND(L16="",M16="あり(H17なし)",AI16="軽"),AS16,IF(AND(M16="あり(H17あり)",AI16="軽"),AT16,AQ16))))))</f>
        <v>#N/A</v>
      </c>
      <c r="AQ16" s="6" t="e">
        <f>VLOOKUP(AL16,排出係数表,7,FALSE)</f>
        <v>#N/A</v>
      </c>
      <c r="AR16" s="6" t="e">
        <f t="shared" ref="AR16:AR79" si="10">VLOOKUP(AH16,$BX$17:$CB$21,3,FALSE)</f>
        <v>#N/A</v>
      </c>
      <c r="AS16" s="6" t="e">
        <f t="shared" ref="AS16:AS79" si="11">VLOOKUP(AH16,$BX$17:$CB$21,4,FALSE)</f>
        <v>#N/A</v>
      </c>
      <c r="AT16" s="6" t="e">
        <f>VLOOKUP(AH16,$BX$17:$CB$21,5,FALSE)</f>
        <v>#N/A</v>
      </c>
      <c r="AU16" s="6">
        <f>IF(AND(L16="なし",M16="なし"),0,IF(AND(L16="",M16=""),0,IF(AND(L16="",M16="なし"),0,IF(AND(L16="なし",M16=""),0,1))))</f>
        <v>0</v>
      </c>
      <c r="AV16" s="6" t="e">
        <f>VLOOKUP(AL16,排出係数表,8,FALSE)</f>
        <v>#N/A</v>
      </c>
      <c r="AW16" s="6" t="str">
        <f t="shared" ref="AW16:AW79" si="12">IF(H16="","",VLOOKUP(H16,$BB$17:$BF$25,5,FALSE))</f>
        <v/>
      </c>
      <c r="AX16" s="6" t="str">
        <f t="shared" ref="AX16:AX79" si="13">IF(D16="","",VLOOKUP(CONCATENATE("A",LEFT(D16)),$BU$17:$BV$26,2,FALSE))</f>
        <v/>
      </c>
      <c r="AY16" s="6" t="str">
        <f t="shared" ref="AY16:AY79" si="14">IF(AW16=AX16,"",1)</f>
        <v/>
      </c>
      <c r="AZ16" s="6" t="str">
        <f t="shared" ref="AZ16:AZ79" si="15">CONCATENATE(C16,D16,E16,F16)</f>
        <v/>
      </c>
      <c r="BA16" s="103"/>
      <c r="BB16" s="177" t="s">
        <v>977</v>
      </c>
      <c r="BC16" s="177" t="s">
        <v>878</v>
      </c>
      <c r="BD16" s="177" t="s">
        <v>879</v>
      </c>
      <c r="BE16" s="177" t="s">
        <v>880</v>
      </c>
      <c r="BF16" s="177" t="s">
        <v>881</v>
      </c>
      <c r="BG16" s="177" t="s">
        <v>1163</v>
      </c>
      <c r="BH16" s="177" t="s">
        <v>978</v>
      </c>
      <c r="BI16" s="177"/>
      <c r="BJ16" s="177" t="s">
        <v>979</v>
      </c>
      <c r="BK16" s="177" t="s">
        <v>1168</v>
      </c>
      <c r="BL16" s="177" t="s">
        <v>1180</v>
      </c>
      <c r="BM16" s="177" t="s">
        <v>1168</v>
      </c>
      <c r="BN16" s="177" t="s">
        <v>827</v>
      </c>
      <c r="BO16" s="177" t="s">
        <v>981</v>
      </c>
      <c r="BP16" s="177"/>
      <c r="BQ16" s="177" t="s">
        <v>224</v>
      </c>
      <c r="BR16" s="177" t="s">
        <v>980</v>
      </c>
      <c r="BS16" s="177" t="s">
        <v>230</v>
      </c>
      <c r="BT16" s="177"/>
      <c r="BU16" s="177" t="s">
        <v>625</v>
      </c>
      <c r="BV16" s="177" t="s">
        <v>620</v>
      </c>
      <c r="BW16" s="177" t="s">
        <v>978</v>
      </c>
      <c r="BX16" s="177" t="s">
        <v>1142</v>
      </c>
      <c r="BY16" s="177" t="s">
        <v>1143</v>
      </c>
      <c r="BZ16" s="177" t="s">
        <v>1144</v>
      </c>
      <c r="CA16" s="177" t="s">
        <v>1150</v>
      </c>
      <c r="CB16" s="177" t="s">
        <v>1151</v>
      </c>
      <c r="CD16" s="177" t="s">
        <v>712</v>
      </c>
      <c r="CE16" s="178" t="s">
        <v>43</v>
      </c>
      <c r="CF16" s="178" t="s">
        <v>1069</v>
      </c>
      <c r="CG16" s="178" t="s">
        <v>710</v>
      </c>
      <c r="CH16" s="178" t="s">
        <v>44</v>
      </c>
      <c r="CI16" s="178" t="s">
        <v>1071</v>
      </c>
      <c r="CJ16" s="178" t="s">
        <v>45</v>
      </c>
    </row>
    <row r="17" spans="1:88" s="12" customFormat="1" ht="13.5" customHeight="1" x14ac:dyDescent="0.2">
      <c r="A17" s="163">
        <v>2</v>
      </c>
      <c r="B17" s="160"/>
      <c r="C17" s="7"/>
      <c r="D17" s="120"/>
      <c r="E17" s="7"/>
      <c r="F17" s="7"/>
      <c r="G17" s="219"/>
      <c r="H17" s="7"/>
      <c r="I17" s="8"/>
      <c r="J17" s="9"/>
      <c r="K17" s="843"/>
      <c r="L17" s="837"/>
      <c r="M17" s="421"/>
      <c r="N17" s="420"/>
      <c r="O17" s="413"/>
      <c r="P17" s="414"/>
      <c r="Q17" s="422" t="str">
        <f t="shared" si="0"/>
        <v/>
      </c>
      <c r="R17" s="422" t="str">
        <f t="shared" si="1"/>
        <v/>
      </c>
      <c r="S17" s="423" t="str">
        <f t="shared" si="2"/>
        <v/>
      </c>
      <c r="T17" s="473" t="str">
        <f t="shared" ref="T17:T80" si="16">IF(OR(Y17="",Z17=""),"",Y17/Z17)</f>
        <v/>
      </c>
      <c r="U17" s="425" t="str">
        <f t="shared" si="3"/>
        <v/>
      </c>
      <c r="V17" s="425" t="str">
        <f t="shared" si="4"/>
        <v/>
      </c>
      <c r="W17" s="425" t="str">
        <f t="shared" si="5"/>
        <v/>
      </c>
      <c r="X17" s="38"/>
      <c r="Y17" s="37" t="str">
        <f t="shared" ref="Y17:Y80" si="17">IF(O17="","",O17)</f>
        <v/>
      </c>
      <c r="Z17" s="37" t="str">
        <f t="shared" ref="Z17:Z80" si="18">IF(P17="","",P17)</f>
        <v/>
      </c>
      <c r="AA17" s="29" t="str">
        <f t="shared" si="6"/>
        <v/>
      </c>
      <c r="AB17" s="6" t="e">
        <f t="shared" ref="AB17:AB80" si="19">VLOOKUP(H17,$BB$17:$BE$23,2,FALSE)</f>
        <v>#N/A</v>
      </c>
      <c r="AC17" s="6" t="e">
        <f t="shared" ref="AC17:AC80" si="20">VLOOKUP(H17,$BB$17:$BE$23,3,FALSE)</f>
        <v>#N/A</v>
      </c>
      <c r="AD17" s="6" t="e">
        <f t="shared" ref="AD17:AD80" si="21">VLOOKUP(H17,$BB$17:$BE$23,4,FALSE)</f>
        <v>#N/A</v>
      </c>
      <c r="AE17" s="6" t="str">
        <f t="shared" ref="AE17:AE79" si="22">IF(ISERROR(SEARCH("-",I17,1))=TRUE,ASC(UPPER(I17)),ASC(UPPER(LEFT(I17,SEARCH("-",I17,1)-1))))</f>
        <v/>
      </c>
      <c r="AF17" s="10">
        <f t="shared" si="7"/>
        <v>1</v>
      </c>
      <c r="AG17" s="6" t="e">
        <f t="shared" ref="AG17:AG80" si="23">IF(AD17=9,0,IF(J17&lt;=2500,IF(J17&lt;=1700,1,2),IF(J17&lt;=12000,IF(J17&lt;=3500,3,4),IF(ISERROR(SEARCH(LEFT(I17,1),"LFMRQST")),4,IF(AND(LEN(I17)&lt;&gt;3,AI17&lt;&gt;"軽"),4,5)))))</f>
        <v>#N/A</v>
      </c>
      <c r="AH17" s="6" t="e">
        <f t="shared" ref="AH17:AH80" si="24">IF(AD17=5,0,IF(AD17=9,0,IF(J17&lt;=2500,IF(J17&lt;=1700,1,2),IF(J17&lt;=12000,IF(J17&lt;=3500,3,4),IF(ISERROR(SEARCH(LEFT(I17,1),"LFMRQST")),4,IF(AND(LEN(I17)&lt;&gt;3,AI17&lt;&gt;"軽"),4,5))))))</f>
        <v>#N/A</v>
      </c>
      <c r="AI17" s="6" t="e">
        <f t="shared" si="8"/>
        <v>#N/A</v>
      </c>
      <c r="AJ17" s="6" t="e">
        <f t="shared" ref="AJ17:AJ80" si="25">VLOOKUP(AL17,排出係数表,9,FALSE)</f>
        <v>#N/A</v>
      </c>
      <c r="AK17" s="11" t="str">
        <f t="shared" ref="AK17:AK80" si="26">IF(OR(ISBLANK(K17)=TRUE,ISBLANK(B17)=TRUE)," ",CONCATENATE(B17,AD17,AG17))</f>
        <v xml:space="preserve"> </v>
      </c>
      <c r="AL17" s="6" t="e">
        <f t="shared" ref="AL17:AL80" si="27">CONCATENATE(AB17,AH17,AI17,AE17)</f>
        <v>#N/A</v>
      </c>
      <c r="AM17" s="6" t="e">
        <f t="shared" ref="AM17:AM80" si="28">IF(AND(L17="あり",AI17="軽"),AO17,AN17)</f>
        <v>#N/A</v>
      </c>
      <c r="AN17" s="6" t="e">
        <f t="shared" ref="AN17:AN80" si="29">VLOOKUP(AL17,排出係数表,6,FALSE)</f>
        <v>#N/A</v>
      </c>
      <c r="AO17" s="6" t="e">
        <f t="shared" si="9"/>
        <v>#N/A</v>
      </c>
      <c r="AP17" s="6" t="e">
        <f t="shared" ref="AP17:AP80" si="30">IF(AND(L17="あり",M17="なし",AI17="軽"),AR17,IF(AND(L17="あり",M17="あり(H17なし)",AI17="軽"),AR17,IF(AND(L17="あり",M17="",AI17="軽"),AR17,IF(AND(L17="なし",M17="あり(H17なし)",AI17="軽"),AS17,IF(AND(L17="",M17="あり(H17なし)",AI17="軽"),AS17,IF(AND(M17="あり(H17あり)",AI17="軽"),AT17,AQ17))))))</f>
        <v>#N/A</v>
      </c>
      <c r="AQ17" s="6" t="e">
        <f t="shared" ref="AQ17:AQ80" si="31">VLOOKUP(AL17,排出係数表,7,FALSE)</f>
        <v>#N/A</v>
      </c>
      <c r="AR17" s="6" t="e">
        <f t="shared" si="10"/>
        <v>#N/A</v>
      </c>
      <c r="AS17" s="6" t="e">
        <f t="shared" si="11"/>
        <v>#N/A</v>
      </c>
      <c r="AT17" s="6" t="e">
        <f t="shared" ref="AT17:AT79" si="32">VLOOKUP(AH17,$BX$17:$CB$21,5,FALSE)</f>
        <v>#N/A</v>
      </c>
      <c r="AU17" s="6">
        <f t="shared" ref="AU17:AU80" si="33">IF(AND(L17="なし",M17="なし"),0,IF(AND(L17="",M17=""),0,IF(AND(L17="",M17="なし"),0,IF(AND(L17="なし",M17=""),0,1))))</f>
        <v>0</v>
      </c>
      <c r="AV17" s="6" t="e">
        <f t="shared" ref="AV17:AV80" si="34">VLOOKUP(AL17,排出係数表,8,FALSE)</f>
        <v>#N/A</v>
      </c>
      <c r="AW17" s="6" t="str">
        <f t="shared" si="12"/>
        <v/>
      </c>
      <c r="AX17" s="6" t="str">
        <f t="shared" si="13"/>
        <v/>
      </c>
      <c r="AY17" s="6" t="str">
        <f t="shared" si="14"/>
        <v/>
      </c>
      <c r="AZ17" s="6" t="str">
        <f t="shared" si="15"/>
        <v/>
      </c>
      <c r="BA17" s="103"/>
      <c r="BB17" s="12" t="s">
        <v>227</v>
      </c>
      <c r="BC17" s="12" t="s">
        <v>1169</v>
      </c>
      <c r="BD17" s="12" t="s">
        <v>1169</v>
      </c>
      <c r="BE17" s="12">
        <v>1</v>
      </c>
      <c r="BF17" s="12" t="s">
        <v>43</v>
      </c>
      <c r="BG17" s="3" t="s">
        <v>1750</v>
      </c>
      <c r="BH17" s="12" t="s">
        <v>1158</v>
      </c>
      <c r="BI17" s="12">
        <v>1</v>
      </c>
      <c r="BJ17" s="17" t="s">
        <v>1177</v>
      </c>
      <c r="BK17" s="12" t="s">
        <v>1174</v>
      </c>
      <c r="BL17" s="16" t="s">
        <v>836</v>
      </c>
      <c r="BM17" s="12" t="s">
        <v>1173</v>
      </c>
      <c r="BN17" s="12" t="s">
        <v>1173</v>
      </c>
      <c r="BO17" s="12" t="s">
        <v>817</v>
      </c>
      <c r="BQ17" s="16">
        <v>1</v>
      </c>
      <c r="BR17" s="12" t="s">
        <v>713</v>
      </c>
      <c r="BS17" s="12" t="s">
        <v>618</v>
      </c>
      <c r="BU17" s="12" t="s">
        <v>1073</v>
      </c>
      <c r="BV17" s="12" t="s">
        <v>43</v>
      </c>
      <c r="BW17" s="12" t="s">
        <v>1071</v>
      </c>
      <c r="BX17" s="12">
        <v>0</v>
      </c>
      <c r="BY17" s="12">
        <v>0.48</v>
      </c>
      <c r="BZ17" s="12">
        <v>5.5E-2</v>
      </c>
      <c r="CA17" s="12">
        <v>5.5E-2</v>
      </c>
      <c r="CB17" s="12">
        <v>5.5E-2</v>
      </c>
      <c r="CD17" s="12" t="s">
        <v>43</v>
      </c>
      <c r="CE17" s="12" t="s">
        <v>227</v>
      </c>
      <c r="CF17" s="12" t="s">
        <v>228</v>
      </c>
      <c r="CG17" s="12" t="s">
        <v>226</v>
      </c>
      <c r="CH17" s="12" t="s">
        <v>229</v>
      </c>
      <c r="CI17" s="12" t="s">
        <v>838</v>
      </c>
      <c r="CJ17" s="12" t="s">
        <v>711</v>
      </c>
    </row>
    <row r="18" spans="1:88" s="12" customFormat="1" ht="13.5" customHeight="1" x14ac:dyDescent="0.2">
      <c r="A18" s="163">
        <v>3</v>
      </c>
      <c r="B18" s="160"/>
      <c r="C18" s="7"/>
      <c r="D18" s="120"/>
      <c r="E18" s="7"/>
      <c r="F18" s="7"/>
      <c r="G18" s="219"/>
      <c r="H18" s="7"/>
      <c r="I18" s="8"/>
      <c r="J18" s="9"/>
      <c r="K18" s="843"/>
      <c r="L18" s="837"/>
      <c r="M18" s="421"/>
      <c r="N18" s="420"/>
      <c r="O18" s="413"/>
      <c r="P18" s="414"/>
      <c r="Q18" s="422" t="str">
        <f t="shared" si="0"/>
        <v/>
      </c>
      <c r="R18" s="422" t="str">
        <f t="shared" si="1"/>
        <v/>
      </c>
      <c r="S18" s="423" t="str">
        <f t="shared" si="2"/>
        <v/>
      </c>
      <c r="T18" s="424" t="str">
        <f t="shared" si="16"/>
        <v/>
      </c>
      <c r="U18" s="425" t="str">
        <f t="shared" si="3"/>
        <v/>
      </c>
      <c r="V18" s="425" t="str">
        <f t="shared" si="4"/>
        <v/>
      </c>
      <c r="W18" s="425" t="str">
        <f t="shared" si="5"/>
        <v/>
      </c>
      <c r="X18" s="38"/>
      <c r="Y18" s="37" t="str">
        <f t="shared" si="17"/>
        <v/>
      </c>
      <c r="Z18" s="37" t="str">
        <f t="shared" si="18"/>
        <v/>
      </c>
      <c r="AA18" s="29" t="str">
        <f t="shared" si="6"/>
        <v/>
      </c>
      <c r="AB18" s="6" t="e">
        <f t="shared" si="19"/>
        <v>#N/A</v>
      </c>
      <c r="AC18" s="6" t="e">
        <f t="shared" si="20"/>
        <v>#N/A</v>
      </c>
      <c r="AD18" s="6" t="e">
        <f t="shared" si="21"/>
        <v>#N/A</v>
      </c>
      <c r="AE18" s="6" t="str">
        <f t="shared" si="22"/>
        <v/>
      </c>
      <c r="AF18" s="10">
        <f t="shared" si="7"/>
        <v>1</v>
      </c>
      <c r="AG18" s="6" t="e">
        <f t="shared" si="23"/>
        <v>#N/A</v>
      </c>
      <c r="AH18" s="6" t="e">
        <f t="shared" si="24"/>
        <v>#N/A</v>
      </c>
      <c r="AI18" s="6" t="e">
        <f t="shared" si="8"/>
        <v>#N/A</v>
      </c>
      <c r="AJ18" s="6" t="e">
        <f t="shared" si="25"/>
        <v>#N/A</v>
      </c>
      <c r="AK18" s="11" t="str">
        <f t="shared" si="26"/>
        <v xml:space="preserve"> </v>
      </c>
      <c r="AL18" s="6" t="e">
        <f t="shared" si="27"/>
        <v>#N/A</v>
      </c>
      <c r="AM18" s="6" t="e">
        <f t="shared" si="28"/>
        <v>#N/A</v>
      </c>
      <c r="AN18" s="6" t="e">
        <f t="shared" si="29"/>
        <v>#N/A</v>
      </c>
      <c r="AO18" s="6" t="e">
        <f t="shared" si="9"/>
        <v>#N/A</v>
      </c>
      <c r="AP18" s="6" t="e">
        <f t="shared" si="30"/>
        <v>#N/A</v>
      </c>
      <c r="AQ18" s="6" t="e">
        <f t="shared" si="31"/>
        <v>#N/A</v>
      </c>
      <c r="AR18" s="6" t="e">
        <f t="shared" si="10"/>
        <v>#N/A</v>
      </c>
      <c r="AS18" s="6" t="e">
        <f t="shared" si="11"/>
        <v>#N/A</v>
      </c>
      <c r="AT18" s="6" t="e">
        <f t="shared" si="32"/>
        <v>#N/A</v>
      </c>
      <c r="AU18" s="6">
        <f t="shared" si="33"/>
        <v>0</v>
      </c>
      <c r="AV18" s="6" t="e">
        <f t="shared" si="34"/>
        <v>#N/A</v>
      </c>
      <c r="AW18" s="6" t="str">
        <f t="shared" si="12"/>
        <v/>
      </c>
      <c r="AX18" s="6" t="str">
        <f t="shared" si="13"/>
        <v/>
      </c>
      <c r="AY18" s="6" t="str">
        <f t="shared" si="14"/>
        <v/>
      </c>
      <c r="AZ18" s="6" t="str">
        <f t="shared" si="15"/>
        <v/>
      </c>
      <c r="BA18" s="103"/>
      <c r="BB18" s="12" t="s">
        <v>228</v>
      </c>
      <c r="BC18" s="12" t="s">
        <v>1169</v>
      </c>
      <c r="BD18" s="12" t="s">
        <v>1170</v>
      </c>
      <c r="BE18" s="12">
        <v>2</v>
      </c>
      <c r="BF18" s="12" t="s">
        <v>1069</v>
      </c>
      <c r="BG18" s="3" t="s">
        <v>1749</v>
      </c>
      <c r="BH18" s="12" t="s">
        <v>1159</v>
      </c>
      <c r="BI18" s="12">
        <v>2</v>
      </c>
      <c r="BJ18" s="17" t="s">
        <v>605</v>
      </c>
      <c r="BK18" s="12" t="s">
        <v>1186</v>
      </c>
      <c r="BL18" s="17" t="s">
        <v>1019</v>
      </c>
      <c r="BM18" s="12" t="s">
        <v>632</v>
      </c>
      <c r="BN18" s="12" t="s">
        <v>1022</v>
      </c>
      <c r="BO18" s="12" t="s">
        <v>816</v>
      </c>
      <c r="BQ18" s="17">
        <v>2</v>
      </c>
      <c r="BR18" s="12" t="s">
        <v>714</v>
      </c>
      <c r="BS18" s="12" t="s">
        <v>231</v>
      </c>
      <c r="BU18" s="12" t="s">
        <v>626</v>
      </c>
      <c r="BV18" s="12" t="s">
        <v>627</v>
      </c>
      <c r="BW18" s="12" t="s">
        <v>1158</v>
      </c>
      <c r="BX18" s="12">
        <v>1</v>
      </c>
      <c r="BY18" s="12">
        <v>0.48</v>
      </c>
      <c r="BZ18" s="12">
        <v>5.5E-2</v>
      </c>
      <c r="CA18" s="12">
        <v>0.08</v>
      </c>
      <c r="CB18" s="12">
        <v>5.1999999999999998E-2</v>
      </c>
      <c r="CD18" s="12" t="s">
        <v>710</v>
      </c>
      <c r="CG18" s="12" t="s">
        <v>631</v>
      </c>
      <c r="CH18" s="12" t="s">
        <v>809</v>
      </c>
    </row>
    <row r="19" spans="1:88" s="12" customFormat="1" ht="13.5" customHeight="1" x14ac:dyDescent="0.2">
      <c r="A19" s="163">
        <v>4</v>
      </c>
      <c r="B19" s="160"/>
      <c r="C19" s="7"/>
      <c r="D19" s="120"/>
      <c r="E19" s="7"/>
      <c r="F19" s="7"/>
      <c r="G19" s="219"/>
      <c r="H19" s="7"/>
      <c r="I19" s="8"/>
      <c r="J19" s="9"/>
      <c r="K19" s="843"/>
      <c r="L19" s="837"/>
      <c r="M19" s="421"/>
      <c r="N19" s="420"/>
      <c r="O19" s="413"/>
      <c r="P19" s="414"/>
      <c r="Q19" s="422" t="str">
        <f t="shared" si="0"/>
        <v/>
      </c>
      <c r="R19" s="422" t="str">
        <f t="shared" si="1"/>
        <v/>
      </c>
      <c r="S19" s="423" t="str">
        <f t="shared" si="2"/>
        <v/>
      </c>
      <c r="T19" s="424" t="str">
        <f t="shared" si="16"/>
        <v/>
      </c>
      <c r="U19" s="425" t="str">
        <f t="shared" si="3"/>
        <v/>
      </c>
      <c r="V19" s="425" t="str">
        <f t="shared" si="4"/>
        <v/>
      </c>
      <c r="W19" s="425" t="str">
        <f t="shared" si="5"/>
        <v/>
      </c>
      <c r="X19" s="38"/>
      <c r="Y19" s="37" t="str">
        <f t="shared" si="17"/>
        <v/>
      </c>
      <c r="Z19" s="37" t="str">
        <f t="shared" si="18"/>
        <v/>
      </c>
      <c r="AA19" s="29" t="str">
        <f t="shared" si="6"/>
        <v/>
      </c>
      <c r="AB19" s="6" t="e">
        <f t="shared" si="19"/>
        <v>#N/A</v>
      </c>
      <c r="AC19" s="6" t="e">
        <f t="shared" si="20"/>
        <v>#N/A</v>
      </c>
      <c r="AD19" s="6" t="e">
        <f t="shared" si="21"/>
        <v>#N/A</v>
      </c>
      <c r="AE19" s="6" t="str">
        <f t="shared" si="22"/>
        <v/>
      </c>
      <c r="AF19" s="10">
        <f t="shared" si="7"/>
        <v>1</v>
      </c>
      <c r="AG19" s="6" t="e">
        <f t="shared" si="23"/>
        <v>#N/A</v>
      </c>
      <c r="AH19" s="6" t="e">
        <f t="shared" si="24"/>
        <v>#N/A</v>
      </c>
      <c r="AI19" s="6" t="e">
        <f>VLOOKUP(K19,$BJ$17:$BK$27,2,FALSE)</f>
        <v>#N/A</v>
      </c>
      <c r="AJ19" s="6" t="e">
        <f t="shared" si="25"/>
        <v>#N/A</v>
      </c>
      <c r="AK19" s="11" t="str">
        <f t="shared" si="26"/>
        <v xml:space="preserve"> </v>
      </c>
      <c r="AL19" s="6" t="e">
        <f t="shared" si="27"/>
        <v>#N/A</v>
      </c>
      <c r="AM19" s="6" t="e">
        <f t="shared" si="28"/>
        <v>#N/A</v>
      </c>
      <c r="AN19" s="6" t="e">
        <f t="shared" si="29"/>
        <v>#N/A</v>
      </c>
      <c r="AO19" s="6" t="e">
        <f t="shared" si="9"/>
        <v>#N/A</v>
      </c>
      <c r="AP19" s="6" t="e">
        <f t="shared" si="30"/>
        <v>#N/A</v>
      </c>
      <c r="AQ19" s="6" t="e">
        <f t="shared" si="31"/>
        <v>#N/A</v>
      </c>
      <c r="AR19" s="6" t="e">
        <f t="shared" si="10"/>
        <v>#N/A</v>
      </c>
      <c r="AS19" s="6" t="e">
        <f t="shared" si="11"/>
        <v>#N/A</v>
      </c>
      <c r="AT19" s="6" t="e">
        <f t="shared" si="32"/>
        <v>#N/A</v>
      </c>
      <c r="AU19" s="6">
        <f t="shared" si="33"/>
        <v>0</v>
      </c>
      <c r="AV19" s="6" t="e">
        <f t="shared" si="34"/>
        <v>#N/A</v>
      </c>
      <c r="AW19" s="6" t="str">
        <f t="shared" si="12"/>
        <v/>
      </c>
      <c r="AX19" s="6" t="str">
        <f t="shared" si="13"/>
        <v/>
      </c>
      <c r="AY19" s="6" t="str">
        <f t="shared" si="14"/>
        <v/>
      </c>
      <c r="AZ19" s="6" t="str">
        <f t="shared" si="15"/>
        <v/>
      </c>
      <c r="BA19" s="103"/>
      <c r="BB19" s="12" t="s">
        <v>226</v>
      </c>
      <c r="BC19" s="12" t="s">
        <v>1169</v>
      </c>
      <c r="BD19" s="12" t="s">
        <v>1171</v>
      </c>
      <c r="BE19" s="12">
        <v>3</v>
      </c>
      <c r="BF19" s="12" t="s">
        <v>628</v>
      </c>
      <c r="BG19" s="3" t="s">
        <v>46</v>
      </c>
      <c r="BH19" s="12" t="s">
        <v>1160</v>
      </c>
      <c r="BI19" s="12">
        <v>3</v>
      </c>
      <c r="BJ19" s="17" t="s">
        <v>835</v>
      </c>
      <c r="BK19" s="12" t="s">
        <v>10</v>
      </c>
      <c r="BL19" s="17" t="s">
        <v>1020</v>
      </c>
      <c r="BM19" s="12" t="s">
        <v>632</v>
      </c>
      <c r="BN19" s="12" t="s">
        <v>1024</v>
      </c>
      <c r="BO19" s="12" t="s">
        <v>813</v>
      </c>
      <c r="BQ19" s="17">
        <v>3</v>
      </c>
      <c r="BU19" s="12" t="s">
        <v>630</v>
      </c>
      <c r="BV19" s="12" t="s">
        <v>1071</v>
      </c>
      <c r="BW19" s="12" t="s">
        <v>1159</v>
      </c>
      <c r="BX19" s="12">
        <v>2</v>
      </c>
      <c r="BY19" s="12">
        <v>0.63</v>
      </c>
      <c r="BZ19" s="12">
        <v>0.06</v>
      </c>
      <c r="CA19" s="12">
        <v>0.09</v>
      </c>
      <c r="CB19" s="12">
        <v>0.06</v>
      </c>
      <c r="CD19" s="12" t="s">
        <v>1071</v>
      </c>
    </row>
    <row r="20" spans="1:88" s="12" customFormat="1" ht="13.5" customHeight="1" x14ac:dyDescent="0.2">
      <c r="A20" s="163">
        <v>5</v>
      </c>
      <c r="B20" s="160"/>
      <c r="C20" s="7"/>
      <c r="D20" s="120"/>
      <c r="E20" s="7"/>
      <c r="F20" s="7"/>
      <c r="G20" s="219"/>
      <c r="H20" s="7"/>
      <c r="I20" s="8"/>
      <c r="J20" s="9"/>
      <c r="K20" s="843"/>
      <c r="L20" s="837"/>
      <c r="M20" s="421"/>
      <c r="N20" s="420"/>
      <c r="O20" s="413"/>
      <c r="P20" s="414"/>
      <c r="Q20" s="422" t="str">
        <f t="shared" si="0"/>
        <v/>
      </c>
      <c r="R20" s="422" t="str">
        <f t="shared" si="1"/>
        <v/>
      </c>
      <c r="S20" s="423" t="str">
        <f t="shared" si="2"/>
        <v/>
      </c>
      <c r="T20" s="424" t="str">
        <f t="shared" si="16"/>
        <v/>
      </c>
      <c r="U20" s="425" t="str">
        <f t="shared" si="3"/>
        <v/>
      </c>
      <c r="V20" s="425" t="str">
        <f t="shared" si="4"/>
        <v/>
      </c>
      <c r="W20" s="425" t="str">
        <f t="shared" si="5"/>
        <v/>
      </c>
      <c r="X20" s="38"/>
      <c r="Y20" s="37" t="str">
        <f t="shared" si="17"/>
        <v/>
      </c>
      <c r="Z20" s="37" t="str">
        <f t="shared" si="18"/>
        <v/>
      </c>
      <c r="AA20" s="29" t="str">
        <f t="shared" si="6"/>
        <v/>
      </c>
      <c r="AB20" s="6" t="e">
        <f t="shared" si="19"/>
        <v>#N/A</v>
      </c>
      <c r="AC20" s="6" t="e">
        <f t="shared" si="20"/>
        <v>#N/A</v>
      </c>
      <c r="AD20" s="6" t="e">
        <f t="shared" si="21"/>
        <v>#N/A</v>
      </c>
      <c r="AE20" s="6" t="str">
        <f t="shared" si="22"/>
        <v/>
      </c>
      <c r="AF20" s="10">
        <f t="shared" si="7"/>
        <v>1</v>
      </c>
      <c r="AG20" s="6" t="e">
        <f t="shared" si="23"/>
        <v>#N/A</v>
      </c>
      <c r="AH20" s="6" t="e">
        <f t="shared" si="24"/>
        <v>#N/A</v>
      </c>
      <c r="AI20" s="6" t="e">
        <f t="shared" ref="AI20:AI83" si="35">VLOOKUP(K20,$BJ$17:$BK$27,2,FALSE)</f>
        <v>#N/A</v>
      </c>
      <c r="AJ20" s="6" t="e">
        <f t="shared" si="25"/>
        <v>#N/A</v>
      </c>
      <c r="AK20" s="11" t="str">
        <f t="shared" si="26"/>
        <v xml:space="preserve"> </v>
      </c>
      <c r="AL20" s="6" t="e">
        <f t="shared" si="27"/>
        <v>#N/A</v>
      </c>
      <c r="AM20" s="6" t="e">
        <f t="shared" si="28"/>
        <v>#N/A</v>
      </c>
      <c r="AN20" s="6" t="e">
        <f t="shared" si="29"/>
        <v>#N/A</v>
      </c>
      <c r="AO20" s="6" t="e">
        <f t="shared" si="9"/>
        <v>#N/A</v>
      </c>
      <c r="AP20" s="6" t="e">
        <f t="shared" si="30"/>
        <v>#N/A</v>
      </c>
      <c r="AQ20" s="6" t="e">
        <f t="shared" si="31"/>
        <v>#N/A</v>
      </c>
      <c r="AR20" s="6" t="e">
        <f t="shared" si="10"/>
        <v>#N/A</v>
      </c>
      <c r="AS20" s="6" t="e">
        <f t="shared" si="11"/>
        <v>#N/A</v>
      </c>
      <c r="AT20" s="6" t="e">
        <f t="shared" si="32"/>
        <v>#N/A</v>
      </c>
      <c r="AU20" s="6">
        <f t="shared" si="33"/>
        <v>0</v>
      </c>
      <c r="AV20" s="6" t="e">
        <f t="shared" si="34"/>
        <v>#N/A</v>
      </c>
      <c r="AW20" s="6" t="str">
        <f t="shared" si="12"/>
        <v/>
      </c>
      <c r="AX20" s="6" t="str">
        <f t="shared" si="13"/>
        <v/>
      </c>
      <c r="AY20" s="6" t="str">
        <f t="shared" si="14"/>
        <v/>
      </c>
      <c r="AZ20" s="6" t="str">
        <f t="shared" si="15"/>
        <v/>
      </c>
      <c r="BA20" s="103"/>
      <c r="BB20" s="12" t="s">
        <v>631</v>
      </c>
      <c r="BC20" s="12" t="s">
        <v>1169</v>
      </c>
      <c r="BD20" s="12" t="s">
        <v>1171</v>
      </c>
      <c r="BE20" s="12">
        <v>4</v>
      </c>
      <c r="BF20" s="12" t="s">
        <v>628</v>
      </c>
      <c r="BG20" s="3" t="s">
        <v>47</v>
      </c>
      <c r="BH20" s="12" t="s">
        <v>1161</v>
      </c>
      <c r="BI20" s="12">
        <v>4</v>
      </c>
      <c r="BJ20" s="16" t="s">
        <v>836</v>
      </c>
      <c r="BK20" s="12" t="s">
        <v>47</v>
      </c>
      <c r="BL20" s="17" t="s">
        <v>1021</v>
      </c>
      <c r="BM20" s="12" t="s">
        <v>632</v>
      </c>
      <c r="BN20" s="12" t="s">
        <v>1023</v>
      </c>
      <c r="BQ20" s="17">
        <v>4</v>
      </c>
      <c r="BU20" s="12" t="s">
        <v>633</v>
      </c>
      <c r="BV20" s="12" t="s">
        <v>1069</v>
      </c>
      <c r="BW20" s="12" t="s">
        <v>1160</v>
      </c>
      <c r="BX20" s="12">
        <v>3</v>
      </c>
      <c r="BY20" s="12">
        <v>0.63</v>
      </c>
      <c r="BZ20" s="12">
        <v>0.06</v>
      </c>
      <c r="CA20" s="12">
        <v>0.09</v>
      </c>
      <c r="CB20" s="12">
        <v>0.06</v>
      </c>
      <c r="CD20" s="12" t="s">
        <v>1069</v>
      </c>
    </row>
    <row r="21" spans="1:88" s="12" customFormat="1" ht="13.5" customHeight="1" x14ac:dyDescent="0.2">
      <c r="A21" s="163">
        <v>6</v>
      </c>
      <c r="B21" s="160"/>
      <c r="C21" s="7"/>
      <c r="D21" s="120"/>
      <c r="E21" s="7"/>
      <c r="F21" s="7"/>
      <c r="G21" s="219"/>
      <c r="H21" s="7"/>
      <c r="I21" s="8"/>
      <c r="J21" s="9"/>
      <c r="K21" s="843"/>
      <c r="L21" s="837"/>
      <c r="M21" s="421"/>
      <c r="N21" s="420"/>
      <c r="O21" s="413"/>
      <c r="P21" s="414"/>
      <c r="Q21" s="422" t="str">
        <f t="shared" si="0"/>
        <v/>
      </c>
      <c r="R21" s="422" t="str">
        <f t="shared" si="1"/>
        <v/>
      </c>
      <c r="S21" s="423" t="str">
        <f t="shared" si="2"/>
        <v/>
      </c>
      <c r="T21" s="424" t="str">
        <f t="shared" si="16"/>
        <v/>
      </c>
      <c r="U21" s="425" t="str">
        <f t="shared" si="3"/>
        <v/>
      </c>
      <c r="V21" s="425" t="str">
        <f t="shared" si="4"/>
        <v/>
      </c>
      <c r="W21" s="425" t="str">
        <f t="shared" si="5"/>
        <v/>
      </c>
      <c r="X21" s="38"/>
      <c r="Y21" s="37" t="str">
        <f t="shared" si="17"/>
        <v/>
      </c>
      <c r="Z21" s="37" t="str">
        <f t="shared" si="18"/>
        <v/>
      </c>
      <c r="AA21" s="29" t="str">
        <f t="shared" si="6"/>
        <v/>
      </c>
      <c r="AB21" s="6" t="e">
        <f t="shared" si="19"/>
        <v>#N/A</v>
      </c>
      <c r="AC21" s="6" t="e">
        <f t="shared" si="20"/>
        <v>#N/A</v>
      </c>
      <c r="AD21" s="6" t="e">
        <f t="shared" si="21"/>
        <v>#N/A</v>
      </c>
      <c r="AE21" s="6" t="str">
        <f t="shared" si="22"/>
        <v/>
      </c>
      <c r="AF21" s="10">
        <f t="shared" si="7"/>
        <v>1</v>
      </c>
      <c r="AG21" s="6" t="e">
        <f t="shared" si="23"/>
        <v>#N/A</v>
      </c>
      <c r="AH21" s="6" t="e">
        <f t="shared" si="24"/>
        <v>#N/A</v>
      </c>
      <c r="AI21" s="6" t="e">
        <f t="shared" si="35"/>
        <v>#N/A</v>
      </c>
      <c r="AJ21" s="6" t="e">
        <f t="shared" si="25"/>
        <v>#N/A</v>
      </c>
      <c r="AK21" s="11" t="str">
        <f t="shared" si="26"/>
        <v xml:space="preserve"> </v>
      </c>
      <c r="AL21" s="6" t="e">
        <f t="shared" si="27"/>
        <v>#N/A</v>
      </c>
      <c r="AM21" s="6" t="e">
        <f t="shared" si="28"/>
        <v>#N/A</v>
      </c>
      <c r="AN21" s="6" t="e">
        <f t="shared" si="29"/>
        <v>#N/A</v>
      </c>
      <c r="AO21" s="6" t="e">
        <f t="shared" si="9"/>
        <v>#N/A</v>
      </c>
      <c r="AP21" s="6" t="e">
        <f t="shared" si="30"/>
        <v>#N/A</v>
      </c>
      <c r="AQ21" s="6" t="e">
        <f t="shared" si="31"/>
        <v>#N/A</v>
      </c>
      <c r="AR21" s="6" t="e">
        <f t="shared" si="10"/>
        <v>#N/A</v>
      </c>
      <c r="AS21" s="6" t="e">
        <f t="shared" si="11"/>
        <v>#N/A</v>
      </c>
      <c r="AT21" s="6" t="e">
        <f t="shared" si="32"/>
        <v>#N/A</v>
      </c>
      <c r="AU21" s="6">
        <f t="shared" si="33"/>
        <v>0</v>
      </c>
      <c r="AV21" s="6" t="e">
        <f t="shared" si="34"/>
        <v>#N/A</v>
      </c>
      <c r="AW21" s="6" t="str">
        <f t="shared" si="12"/>
        <v/>
      </c>
      <c r="AX21" s="6" t="str">
        <f t="shared" si="13"/>
        <v/>
      </c>
      <c r="AY21" s="6" t="str">
        <f t="shared" si="14"/>
        <v/>
      </c>
      <c r="AZ21" s="6" t="str">
        <f t="shared" si="15"/>
        <v/>
      </c>
      <c r="BA21" s="103"/>
      <c r="BB21" s="12" t="s">
        <v>229</v>
      </c>
      <c r="BC21" s="12" t="s">
        <v>1172</v>
      </c>
      <c r="BD21" s="12" t="s">
        <v>1172</v>
      </c>
      <c r="BE21" s="12">
        <v>5</v>
      </c>
      <c r="BF21" s="12" t="s">
        <v>44</v>
      </c>
      <c r="BG21" s="3" t="s">
        <v>48</v>
      </c>
      <c r="BH21" s="12" t="s">
        <v>1270</v>
      </c>
      <c r="BI21" s="12">
        <v>5</v>
      </c>
      <c r="BJ21" s="17" t="s">
        <v>1624</v>
      </c>
      <c r="BK21" s="12" t="s">
        <v>1186</v>
      </c>
      <c r="BL21" s="17" t="s">
        <v>828</v>
      </c>
      <c r="BM21" s="12" t="s">
        <v>1174</v>
      </c>
      <c r="BN21" s="12" t="s">
        <v>831</v>
      </c>
      <c r="BQ21" s="17">
        <v>5</v>
      </c>
      <c r="BU21" s="12" t="s">
        <v>635</v>
      </c>
      <c r="BV21" s="12" t="s">
        <v>1071</v>
      </c>
      <c r="BW21" s="12" t="s">
        <v>1161</v>
      </c>
      <c r="BX21" s="12">
        <v>4</v>
      </c>
      <c r="BY21" s="12">
        <v>0.35</v>
      </c>
      <c r="BZ21" s="12">
        <v>2.3E-2</v>
      </c>
      <c r="CA21" s="12">
        <v>2.3E-2</v>
      </c>
      <c r="CB21" s="12">
        <v>1.7000000000000001E-2</v>
      </c>
      <c r="CD21" s="12" t="s">
        <v>44</v>
      </c>
    </row>
    <row r="22" spans="1:88" s="12" customFormat="1" ht="13.5" customHeight="1" x14ac:dyDescent="0.2">
      <c r="A22" s="163">
        <v>7</v>
      </c>
      <c r="B22" s="160"/>
      <c r="C22" s="7"/>
      <c r="D22" s="120"/>
      <c r="E22" s="7"/>
      <c r="F22" s="7"/>
      <c r="G22" s="219"/>
      <c r="H22" s="7"/>
      <c r="I22" s="8"/>
      <c r="J22" s="9"/>
      <c r="K22" s="843"/>
      <c r="L22" s="837"/>
      <c r="M22" s="421"/>
      <c r="N22" s="420"/>
      <c r="O22" s="413"/>
      <c r="P22" s="414"/>
      <c r="Q22" s="422" t="str">
        <f t="shared" si="0"/>
        <v/>
      </c>
      <c r="R22" s="422" t="str">
        <f t="shared" si="1"/>
        <v/>
      </c>
      <c r="S22" s="423" t="str">
        <f t="shared" si="2"/>
        <v/>
      </c>
      <c r="T22" s="424" t="str">
        <f t="shared" si="16"/>
        <v/>
      </c>
      <c r="U22" s="425" t="str">
        <f t="shared" si="3"/>
        <v/>
      </c>
      <c r="V22" s="425" t="str">
        <f t="shared" si="4"/>
        <v/>
      </c>
      <c r="W22" s="425" t="str">
        <f t="shared" si="5"/>
        <v/>
      </c>
      <c r="X22" s="38"/>
      <c r="Y22" s="37" t="str">
        <f t="shared" si="17"/>
        <v/>
      </c>
      <c r="Z22" s="37" t="str">
        <f t="shared" si="18"/>
        <v/>
      </c>
      <c r="AA22" s="29" t="str">
        <f t="shared" si="6"/>
        <v/>
      </c>
      <c r="AB22" s="6" t="e">
        <f t="shared" si="19"/>
        <v>#N/A</v>
      </c>
      <c r="AC22" s="6" t="e">
        <f t="shared" si="20"/>
        <v>#N/A</v>
      </c>
      <c r="AD22" s="6" t="e">
        <f t="shared" si="21"/>
        <v>#N/A</v>
      </c>
      <c r="AE22" s="6" t="str">
        <f t="shared" si="22"/>
        <v/>
      </c>
      <c r="AF22" s="10">
        <f t="shared" si="7"/>
        <v>1</v>
      </c>
      <c r="AG22" s="6" t="e">
        <f t="shared" si="23"/>
        <v>#N/A</v>
      </c>
      <c r="AH22" s="6" t="e">
        <f t="shared" si="24"/>
        <v>#N/A</v>
      </c>
      <c r="AI22" s="6" t="e">
        <f t="shared" si="35"/>
        <v>#N/A</v>
      </c>
      <c r="AJ22" s="6" t="e">
        <f t="shared" si="25"/>
        <v>#N/A</v>
      </c>
      <c r="AK22" s="11" t="str">
        <f t="shared" si="26"/>
        <v xml:space="preserve"> </v>
      </c>
      <c r="AL22" s="6" t="e">
        <f t="shared" si="27"/>
        <v>#N/A</v>
      </c>
      <c r="AM22" s="6" t="e">
        <f t="shared" si="28"/>
        <v>#N/A</v>
      </c>
      <c r="AN22" s="6" t="e">
        <f t="shared" si="29"/>
        <v>#N/A</v>
      </c>
      <c r="AO22" s="6" t="e">
        <f t="shared" si="9"/>
        <v>#N/A</v>
      </c>
      <c r="AP22" s="6" t="e">
        <f t="shared" si="30"/>
        <v>#N/A</v>
      </c>
      <c r="AQ22" s="6" t="e">
        <f t="shared" si="31"/>
        <v>#N/A</v>
      </c>
      <c r="AR22" s="6" t="e">
        <f t="shared" si="10"/>
        <v>#N/A</v>
      </c>
      <c r="AS22" s="6" t="e">
        <f t="shared" si="11"/>
        <v>#N/A</v>
      </c>
      <c r="AT22" s="6" t="e">
        <f t="shared" si="32"/>
        <v>#N/A</v>
      </c>
      <c r="AU22" s="6">
        <f t="shared" si="33"/>
        <v>0</v>
      </c>
      <c r="AV22" s="6" t="e">
        <f t="shared" si="34"/>
        <v>#N/A</v>
      </c>
      <c r="AW22" s="6" t="str">
        <f t="shared" si="12"/>
        <v/>
      </c>
      <c r="AX22" s="6" t="str">
        <f t="shared" si="13"/>
        <v/>
      </c>
      <c r="AY22" s="6" t="str">
        <f t="shared" si="14"/>
        <v/>
      </c>
      <c r="AZ22" s="6" t="str">
        <f t="shared" si="15"/>
        <v/>
      </c>
      <c r="BA22" s="103"/>
      <c r="BB22" s="12" t="s">
        <v>809</v>
      </c>
      <c r="BC22" s="12" t="s">
        <v>1169</v>
      </c>
      <c r="BD22" s="12" t="s">
        <v>1169</v>
      </c>
      <c r="BE22" s="12">
        <v>6</v>
      </c>
      <c r="BF22" s="12" t="s">
        <v>44</v>
      </c>
      <c r="BG22" s="3" t="s">
        <v>1185</v>
      </c>
      <c r="BJ22" s="17" t="s">
        <v>976</v>
      </c>
      <c r="BK22" s="12" t="s">
        <v>1174</v>
      </c>
      <c r="BL22" s="17" t="s">
        <v>829</v>
      </c>
      <c r="BM22" s="12" t="s">
        <v>1174</v>
      </c>
      <c r="BN22" s="12" t="s">
        <v>832</v>
      </c>
      <c r="BQ22" s="17">
        <v>6</v>
      </c>
      <c r="BU22" s="12" t="s">
        <v>636</v>
      </c>
      <c r="BV22" s="12" t="s">
        <v>1069</v>
      </c>
      <c r="CD22" s="12" t="s">
        <v>45</v>
      </c>
    </row>
    <row r="23" spans="1:88" s="12" customFormat="1" ht="13.5" customHeight="1" x14ac:dyDescent="0.2">
      <c r="A23" s="163">
        <v>8</v>
      </c>
      <c r="B23" s="160"/>
      <c r="C23" s="7"/>
      <c r="D23" s="120"/>
      <c r="E23" s="7"/>
      <c r="F23" s="7"/>
      <c r="G23" s="219"/>
      <c r="H23" s="7"/>
      <c r="I23" s="8"/>
      <c r="J23" s="9"/>
      <c r="K23" s="843"/>
      <c r="L23" s="837"/>
      <c r="M23" s="421"/>
      <c r="N23" s="420"/>
      <c r="O23" s="413"/>
      <c r="P23" s="414"/>
      <c r="Q23" s="422" t="str">
        <f t="shared" si="0"/>
        <v/>
      </c>
      <c r="R23" s="422" t="str">
        <f t="shared" si="1"/>
        <v/>
      </c>
      <c r="S23" s="423" t="str">
        <f t="shared" si="2"/>
        <v/>
      </c>
      <c r="T23" s="424" t="str">
        <f t="shared" si="16"/>
        <v/>
      </c>
      <c r="U23" s="425" t="str">
        <f t="shared" si="3"/>
        <v/>
      </c>
      <c r="V23" s="425" t="str">
        <f t="shared" si="4"/>
        <v/>
      </c>
      <c r="W23" s="425" t="str">
        <f t="shared" si="5"/>
        <v/>
      </c>
      <c r="X23" s="38"/>
      <c r="Y23" s="37" t="str">
        <f t="shared" si="17"/>
        <v/>
      </c>
      <c r="Z23" s="37" t="str">
        <f t="shared" si="18"/>
        <v/>
      </c>
      <c r="AA23" s="29" t="str">
        <f t="shared" si="6"/>
        <v/>
      </c>
      <c r="AB23" s="6" t="e">
        <f t="shared" si="19"/>
        <v>#N/A</v>
      </c>
      <c r="AC23" s="6" t="e">
        <f t="shared" si="20"/>
        <v>#N/A</v>
      </c>
      <c r="AD23" s="6" t="e">
        <f t="shared" si="21"/>
        <v>#N/A</v>
      </c>
      <c r="AE23" s="6" t="str">
        <f t="shared" si="22"/>
        <v/>
      </c>
      <c r="AF23" s="10">
        <f t="shared" si="7"/>
        <v>1</v>
      </c>
      <c r="AG23" s="6" t="e">
        <f t="shared" si="23"/>
        <v>#N/A</v>
      </c>
      <c r="AH23" s="6" t="e">
        <f t="shared" si="24"/>
        <v>#N/A</v>
      </c>
      <c r="AI23" s="6" t="e">
        <f t="shared" si="35"/>
        <v>#N/A</v>
      </c>
      <c r="AJ23" s="6" t="e">
        <f t="shared" si="25"/>
        <v>#N/A</v>
      </c>
      <c r="AK23" s="11" t="str">
        <f t="shared" si="26"/>
        <v xml:space="preserve"> </v>
      </c>
      <c r="AL23" s="6" t="e">
        <f t="shared" si="27"/>
        <v>#N/A</v>
      </c>
      <c r="AM23" s="6" t="e">
        <f t="shared" si="28"/>
        <v>#N/A</v>
      </c>
      <c r="AN23" s="6" t="e">
        <f t="shared" si="29"/>
        <v>#N/A</v>
      </c>
      <c r="AO23" s="6" t="e">
        <f t="shared" si="9"/>
        <v>#N/A</v>
      </c>
      <c r="AP23" s="6" t="e">
        <f t="shared" si="30"/>
        <v>#N/A</v>
      </c>
      <c r="AQ23" s="6" t="e">
        <f t="shared" si="31"/>
        <v>#N/A</v>
      </c>
      <c r="AR23" s="6" t="e">
        <f t="shared" si="10"/>
        <v>#N/A</v>
      </c>
      <c r="AS23" s="6" t="e">
        <f t="shared" si="11"/>
        <v>#N/A</v>
      </c>
      <c r="AT23" s="6" t="e">
        <f t="shared" si="32"/>
        <v>#N/A</v>
      </c>
      <c r="AU23" s="6">
        <f t="shared" si="33"/>
        <v>0</v>
      </c>
      <c r="AV23" s="6" t="e">
        <f t="shared" si="34"/>
        <v>#N/A</v>
      </c>
      <c r="AW23" s="6" t="str">
        <f t="shared" si="12"/>
        <v/>
      </c>
      <c r="AX23" s="6" t="str">
        <f t="shared" si="13"/>
        <v/>
      </c>
      <c r="AY23" s="6" t="str">
        <f t="shared" si="14"/>
        <v/>
      </c>
      <c r="AZ23" s="6" t="str">
        <f t="shared" si="15"/>
        <v/>
      </c>
      <c r="BA23" s="103"/>
      <c r="BB23" s="12" t="s">
        <v>838</v>
      </c>
      <c r="BC23" s="12" t="s">
        <v>1172</v>
      </c>
      <c r="BD23" s="12" t="s">
        <v>1172</v>
      </c>
      <c r="BE23" s="12">
        <v>9</v>
      </c>
      <c r="BF23" s="12" t="s">
        <v>1071</v>
      </c>
      <c r="BG23" s="3" t="s">
        <v>7</v>
      </c>
      <c r="BJ23" s="17" t="s">
        <v>1625</v>
      </c>
      <c r="BK23" s="12" t="s">
        <v>1186</v>
      </c>
      <c r="BL23" s="17" t="s">
        <v>66</v>
      </c>
      <c r="BM23" s="12" t="s">
        <v>1174</v>
      </c>
      <c r="BN23" s="12" t="s">
        <v>1085</v>
      </c>
      <c r="BP23" s="17"/>
      <c r="BQ23" s="12">
        <v>7</v>
      </c>
      <c r="BU23" s="12" t="s">
        <v>637</v>
      </c>
      <c r="BV23" s="12" t="s">
        <v>1071</v>
      </c>
    </row>
    <row r="24" spans="1:88" s="12" customFormat="1" ht="13.5" customHeight="1" x14ac:dyDescent="0.2">
      <c r="A24" s="163">
        <v>9</v>
      </c>
      <c r="B24" s="160"/>
      <c r="C24" s="7"/>
      <c r="D24" s="120"/>
      <c r="E24" s="7"/>
      <c r="F24" s="7"/>
      <c r="G24" s="219"/>
      <c r="H24" s="7"/>
      <c r="I24" s="8"/>
      <c r="J24" s="9"/>
      <c r="K24" s="843"/>
      <c r="L24" s="837"/>
      <c r="M24" s="421"/>
      <c r="N24" s="420"/>
      <c r="O24" s="413"/>
      <c r="P24" s="414"/>
      <c r="Q24" s="422" t="str">
        <f t="shared" si="0"/>
        <v/>
      </c>
      <c r="R24" s="422" t="str">
        <f t="shared" si="1"/>
        <v/>
      </c>
      <c r="S24" s="423" t="str">
        <f t="shared" si="2"/>
        <v/>
      </c>
      <c r="T24" s="424" t="str">
        <f t="shared" si="16"/>
        <v/>
      </c>
      <c r="U24" s="425" t="str">
        <f t="shared" si="3"/>
        <v/>
      </c>
      <c r="V24" s="425" t="str">
        <f t="shared" si="4"/>
        <v/>
      </c>
      <c r="W24" s="425" t="str">
        <f t="shared" si="5"/>
        <v/>
      </c>
      <c r="X24" s="38"/>
      <c r="Y24" s="37" t="str">
        <f t="shared" si="17"/>
        <v/>
      </c>
      <c r="Z24" s="37" t="str">
        <f t="shared" si="18"/>
        <v/>
      </c>
      <c r="AA24" s="29" t="str">
        <f t="shared" si="6"/>
        <v/>
      </c>
      <c r="AB24" s="6" t="e">
        <f t="shared" si="19"/>
        <v>#N/A</v>
      </c>
      <c r="AC24" s="6" t="e">
        <f t="shared" si="20"/>
        <v>#N/A</v>
      </c>
      <c r="AD24" s="6" t="e">
        <f t="shared" si="21"/>
        <v>#N/A</v>
      </c>
      <c r="AE24" s="6" t="str">
        <f t="shared" si="22"/>
        <v/>
      </c>
      <c r="AF24" s="10">
        <f t="shared" si="7"/>
        <v>1</v>
      </c>
      <c r="AG24" s="6" t="e">
        <f t="shared" si="23"/>
        <v>#N/A</v>
      </c>
      <c r="AH24" s="6" t="e">
        <f t="shared" si="24"/>
        <v>#N/A</v>
      </c>
      <c r="AI24" s="6" t="e">
        <f t="shared" si="35"/>
        <v>#N/A</v>
      </c>
      <c r="AJ24" s="6" t="e">
        <f t="shared" si="25"/>
        <v>#N/A</v>
      </c>
      <c r="AK24" s="11" t="str">
        <f t="shared" si="26"/>
        <v xml:space="preserve"> </v>
      </c>
      <c r="AL24" s="6" t="e">
        <f t="shared" si="27"/>
        <v>#N/A</v>
      </c>
      <c r="AM24" s="6" t="e">
        <f t="shared" si="28"/>
        <v>#N/A</v>
      </c>
      <c r="AN24" s="6" t="e">
        <f t="shared" si="29"/>
        <v>#N/A</v>
      </c>
      <c r="AO24" s="6" t="e">
        <f t="shared" si="9"/>
        <v>#N/A</v>
      </c>
      <c r="AP24" s="6" t="e">
        <f t="shared" si="30"/>
        <v>#N/A</v>
      </c>
      <c r="AQ24" s="6" t="e">
        <f t="shared" si="31"/>
        <v>#N/A</v>
      </c>
      <c r="AR24" s="6" t="e">
        <f t="shared" si="10"/>
        <v>#N/A</v>
      </c>
      <c r="AS24" s="6" t="e">
        <f t="shared" si="11"/>
        <v>#N/A</v>
      </c>
      <c r="AT24" s="6" t="e">
        <f t="shared" si="32"/>
        <v>#N/A</v>
      </c>
      <c r="AU24" s="6">
        <f t="shared" si="33"/>
        <v>0</v>
      </c>
      <c r="AV24" s="6" t="e">
        <f t="shared" si="34"/>
        <v>#N/A</v>
      </c>
      <c r="AW24" s="6" t="str">
        <f t="shared" si="12"/>
        <v/>
      </c>
      <c r="AX24" s="6" t="str">
        <f t="shared" si="13"/>
        <v/>
      </c>
      <c r="AY24" s="6" t="str">
        <f t="shared" si="14"/>
        <v/>
      </c>
      <c r="AZ24" s="6" t="str">
        <f t="shared" si="15"/>
        <v/>
      </c>
      <c r="BA24" s="103"/>
      <c r="BG24" s="3" t="s">
        <v>6</v>
      </c>
      <c r="BJ24" s="17" t="s">
        <v>1188</v>
      </c>
      <c r="BK24" s="12" t="s">
        <v>1174</v>
      </c>
      <c r="BL24" s="17" t="s">
        <v>830</v>
      </c>
      <c r="BM24" s="12" t="s">
        <v>1174</v>
      </c>
      <c r="BN24" s="12" t="s">
        <v>833</v>
      </c>
      <c r="BP24" s="17"/>
      <c r="BQ24" s="12">
        <v>8</v>
      </c>
      <c r="BU24" s="12" t="s">
        <v>640</v>
      </c>
      <c r="BV24" s="12" t="s">
        <v>44</v>
      </c>
    </row>
    <row r="25" spans="1:88" s="12" customFormat="1" ht="13.5" customHeight="1" x14ac:dyDescent="0.2">
      <c r="A25" s="163">
        <v>10</v>
      </c>
      <c r="B25" s="160"/>
      <c r="C25" s="7"/>
      <c r="D25" s="120"/>
      <c r="E25" s="7"/>
      <c r="F25" s="7"/>
      <c r="G25" s="219"/>
      <c r="H25" s="7"/>
      <c r="I25" s="8"/>
      <c r="J25" s="9"/>
      <c r="K25" s="843"/>
      <c r="L25" s="837"/>
      <c r="M25" s="421"/>
      <c r="N25" s="420"/>
      <c r="O25" s="413"/>
      <c r="P25" s="414"/>
      <c r="Q25" s="422" t="str">
        <f t="shared" si="0"/>
        <v/>
      </c>
      <c r="R25" s="422" t="str">
        <f t="shared" si="1"/>
        <v/>
      </c>
      <c r="S25" s="423" t="str">
        <f t="shared" si="2"/>
        <v/>
      </c>
      <c r="T25" s="424" t="str">
        <f t="shared" si="16"/>
        <v/>
      </c>
      <c r="U25" s="425" t="str">
        <f t="shared" si="3"/>
        <v/>
      </c>
      <c r="V25" s="425" t="str">
        <f t="shared" si="4"/>
        <v/>
      </c>
      <c r="W25" s="425" t="str">
        <f t="shared" si="5"/>
        <v/>
      </c>
      <c r="X25" s="38"/>
      <c r="Y25" s="37" t="str">
        <f t="shared" si="17"/>
        <v/>
      </c>
      <c r="Z25" s="37" t="str">
        <f t="shared" si="18"/>
        <v/>
      </c>
      <c r="AA25" s="29" t="str">
        <f t="shared" si="6"/>
        <v/>
      </c>
      <c r="AB25" s="6" t="e">
        <f t="shared" si="19"/>
        <v>#N/A</v>
      </c>
      <c r="AC25" s="6" t="e">
        <f t="shared" si="20"/>
        <v>#N/A</v>
      </c>
      <c r="AD25" s="6" t="e">
        <f t="shared" si="21"/>
        <v>#N/A</v>
      </c>
      <c r="AE25" s="6" t="str">
        <f t="shared" si="22"/>
        <v/>
      </c>
      <c r="AF25" s="10">
        <f t="shared" si="7"/>
        <v>1</v>
      </c>
      <c r="AG25" s="6" t="e">
        <f t="shared" si="23"/>
        <v>#N/A</v>
      </c>
      <c r="AH25" s="6" t="e">
        <f t="shared" si="24"/>
        <v>#N/A</v>
      </c>
      <c r="AI25" s="6" t="e">
        <f t="shared" si="35"/>
        <v>#N/A</v>
      </c>
      <c r="AJ25" s="6" t="e">
        <f t="shared" si="25"/>
        <v>#N/A</v>
      </c>
      <c r="AK25" s="11" t="str">
        <f t="shared" si="26"/>
        <v xml:space="preserve"> </v>
      </c>
      <c r="AL25" s="6" t="e">
        <f t="shared" si="27"/>
        <v>#N/A</v>
      </c>
      <c r="AM25" s="6" t="e">
        <f t="shared" si="28"/>
        <v>#N/A</v>
      </c>
      <c r="AN25" s="6" t="e">
        <f t="shared" si="29"/>
        <v>#N/A</v>
      </c>
      <c r="AO25" s="6" t="e">
        <f t="shared" si="9"/>
        <v>#N/A</v>
      </c>
      <c r="AP25" s="6" t="e">
        <f t="shared" si="30"/>
        <v>#N/A</v>
      </c>
      <c r="AQ25" s="6" t="e">
        <f t="shared" si="31"/>
        <v>#N/A</v>
      </c>
      <c r="AR25" s="6" t="e">
        <f t="shared" si="10"/>
        <v>#N/A</v>
      </c>
      <c r="AS25" s="6" t="e">
        <f t="shared" si="11"/>
        <v>#N/A</v>
      </c>
      <c r="AT25" s="6" t="e">
        <f t="shared" si="32"/>
        <v>#N/A</v>
      </c>
      <c r="AU25" s="6">
        <f t="shared" si="33"/>
        <v>0</v>
      </c>
      <c r="AV25" s="6" t="e">
        <f t="shared" si="34"/>
        <v>#N/A</v>
      </c>
      <c r="AW25" s="6" t="str">
        <f t="shared" si="12"/>
        <v/>
      </c>
      <c r="AX25" s="6" t="str">
        <f t="shared" si="13"/>
        <v/>
      </c>
      <c r="AY25" s="6" t="str">
        <f t="shared" si="14"/>
        <v/>
      </c>
      <c r="AZ25" s="6" t="str">
        <f t="shared" si="15"/>
        <v/>
      </c>
      <c r="BA25" s="103"/>
      <c r="BG25" s="3" t="s">
        <v>10</v>
      </c>
      <c r="BJ25" s="12" t="s">
        <v>201</v>
      </c>
      <c r="BK25" s="12" t="s">
        <v>42</v>
      </c>
      <c r="BL25" s="17" t="s">
        <v>634</v>
      </c>
      <c r="BM25" s="12" t="s">
        <v>632</v>
      </c>
      <c r="BN25" s="12" t="s">
        <v>705</v>
      </c>
      <c r="BP25" s="17"/>
      <c r="BQ25" s="12">
        <v>9</v>
      </c>
      <c r="BU25" s="12" t="s">
        <v>641</v>
      </c>
      <c r="BV25" s="12" t="s">
        <v>45</v>
      </c>
    </row>
    <row r="26" spans="1:88" s="12" customFormat="1" ht="13.5" customHeight="1" x14ac:dyDescent="0.2">
      <c r="A26" s="163">
        <v>11</v>
      </c>
      <c r="B26" s="160"/>
      <c r="C26" s="7"/>
      <c r="D26" s="120"/>
      <c r="E26" s="7"/>
      <c r="F26" s="7"/>
      <c r="G26" s="219"/>
      <c r="H26" s="7"/>
      <c r="I26" s="8"/>
      <c r="J26" s="9"/>
      <c r="K26" s="843"/>
      <c r="L26" s="837"/>
      <c r="M26" s="421"/>
      <c r="N26" s="420"/>
      <c r="O26" s="413"/>
      <c r="P26" s="414"/>
      <c r="Q26" s="422" t="str">
        <f t="shared" si="0"/>
        <v/>
      </c>
      <c r="R26" s="422" t="str">
        <f t="shared" si="1"/>
        <v/>
      </c>
      <c r="S26" s="423" t="str">
        <f t="shared" si="2"/>
        <v/>
      </c>
      <c r="T26" s="424" t="str">
        <f t="shared" si="16"/>
        <v/>
      </c>
      <c r="U26" s="425" t="str">
        <f t="shared" si="3"/>
        <v/>
      </c>
      <c r="V26" s="425" t="str">
        <f t="shared" si="4"/>
        <v/>
      </c>
      <c r="W26" s="425" t="str">
        <f t="shared" si="5"/>
        <v/>
      </c>
      <c r="X26" s="38"/>
      <c r="Y26" s="37" t="str">
        <f t="shared" si="17"/>
        <v/>
      </c>
      <c r="Z26" s="37" t="str">
        <f t="shared" si="18"/>
        <v/>
      </c>
      <c r="AA26" s="29" t="str">
        <f t="shared" si="6"/>
        <v/>
      </c>
      <c r="AB26" s="6" t="e">
        <f t="shared" si="19"/>
        <v>#N/A</v>
      </c>
      <c r="AC26" s="6" t="e">
        <f t="shared" si="20"/>
        <v>#N/A</v>
      </c>
      <c r="AD26" s="6" t="e">
        <f t="shared" si="21"/>
        <v>#N/A</v>
      </c>
      <c r="AE26" s="6" t="str">
        <f t="shared" si="22"/>
        <v/>
      </c>
      <c r="AF26" s="10">
        <f t="shared" si="7"/>
        <v>1</v>
      </c>
      <c r="AG26" s="6" t="e">
        <f t="shared" si="23"/>
        <v>#N/A</v>
      </c>
      <c r="AH26" s="6" t="e">
        <f t="shared" si="24"/>
        <v>#N/A</v>
      </c>
      <c r="AI26" s="6" t="e">
        <f t="shared" si="35"/>
        <v>#N/A</v>
      </c>
      <c r="AJ26" s="6" t="e">
        <f t="shared" si="25"/>
        <v>#N/A</v>
      </c>
      <c r="AK26" s="11" t="str">
        <f t="shared" si="26"/>
        <v xml:space="preserve"> </v>
      </c>
      <c r="AL26" s="6" t="e">
        <f t="shared" si="27"/>
        <v>#N/A</v>
      </c>
      <c r="AM26" s="6" t="e">
        <f t="shared" si="28"/>
        <v>#N/A</v>
      </c>
      <c r="AN26" s="6" t="e">
        <f t="shared" si="29"/>
        <v>#N/A</v>
      </c>
      <c r="AO26" s="6" t="e">
        <f t="shared" si="9"/>
        <v>#N/A</v>
      </c>
      <c r="AP26" s="6" t="e">
        <f t="shared" si="30"/>
        <v>#N/A</v>
      </c>
      <c r="AQ26" s="6" t="e">
        <f t="shared" si="31"/>
        <v>#N/A</v>
      </c>
      <c r="AR26" s="6" t="e">
        <f t="shared" si="10"/>
        <v>#N/A</v>
      </c>
      <c r="AS26" s="6" t="e">
        <f t="shared" si="11"/>
        <v>#N/A</v>
      </c>
      <c r="AT26" s="6" t="e">
        <f t="shared" si="32"/>
        <v>#N/A</v>
      </c>
      <c r="AU26" s="6">
        <f t="shared" si="33"/>
        <v>0</v>
      </c>
      <c r="AV26" s="6" t="e">
        <f t="shared" si="34"/>
        <v>#N/A</v>
      </c>
      <c r="AW26" s="6" t="str">
        <f t="shared" si="12"/>
        <v/>
      </c>
      <c r="AX26" s="6" t="str">
        <f t="shared" si="13"/>
        <v/>
      </c>
      <c r="AY26" s="6" t="str">
        <f t="shared" si="14"/>
        <v/>
      </c>
      <c r="AZ26" s="6" t="str">
        <f t="shared" si="15"/>
        <v/>
      </c>
      <c r="BA26" s="103"/>
      <c r="BG26" s="3" t="s">
        <v>25</v>
      </c>
      <c r="BJ26" s="12" t="s">
        <v>822</v>
      </c>
      <c r="BK26" s="12" t="s">
        <v>821</v>
      </c>
      <c r="BL26" s="17" t="s">
        <v>976</v>
      </c>
      <c r="BM26" s="12" t="s">
        <v>1174</v>
      </c>
      <c r="BN26" s="12" t="s">
        <v>706</v>
      </c>
      <c r="BP26" s="17"/>
      <c r="BQ26" s="12">
        <v>10</v>
      </c>
      <c r="BU26" s="12" t="s">
        <v>642</v>
      </c>
      <c r="BV26" s="12" t="s">
        <v>45</v>
      </c>
    </row>
    <row r="27" spans="1:88" s="12" customFormat="1" ht="13.5" customHeight="1" x14ac:dyDescent="0.2">
      <c r="A27" s="163">
        <v>12</v>
      </c>
      <c r="B27" s="160"/>
      <c r="C27" s="7"/>
      <c r="D27" s="120"/>
      <c r="E27" s="7"/>
      <c r="F27" s="7"/>
      <c r="G27" s="219"/>
      <c r="H27" s="7"/>
      <c r="I27" s="8"/>
      <c r="J27" s="9"/>
      <c r="K27" s="843"/>
      <c r="L27" s="837"/>
      <c r="M27" s="421"/>
      <c r="N27" s="420"/>
      <c r="O27" s="413"/>
      <c r="P27" s="414"/>
      <c r="Q27" s="422" t="str">
        <f t="shared" si="0"/>
        <v/>
      </c>
      <c r="R27" s="422" t="str">
        <f t="shared" si="1"/>
        <v/>
      </c>
      <c r="S27" s="423" t="str">
        <f t="shared" si="2"/>
        <v/>
      </c>
      <c r="T27" s="424" t="str">
        <f t="shared" si="16"/>
        <v/>
      </c>
      <c r="U27" s="425" t="str">
        <f t="shared" si="3"/>
        <v/>
      </c>
      <c r="V27" s="425" t="str">
        <f t="shared" si="4"/>
        <v/>
      </c>
      <c r="W27" s="425" t="str">
        <f t="shared" si="5"/>
        <v/>
      </c>
      <c r="X27" s="38"/>
      <c r="Y27" s="37" t="str">
        <f t="shared" si="17"/>
        <v/>
      </c>
      <c r="Z27" s="37" t="str">
        <f t="shared" si="18"/>
        <v/>
      </c>
      <c r="AA27" s="29" t="str">
        <f t="shared" si="6"/>
        <v/>
      </c>
      <c r="AB27" s="6" t="e">
        <f t="shared" si="19"/>
        <v>#N/A</v>
      </c>
      <c r="AC27" s="6" t="e">
        <f t="shared" si="20"/>
        <v>#N/A</v>
      </c>
      <c r="AD27" s="6" t="e">
        <f t="shared" si="21"/>
        <v>#N/A</v>
      </c>
      <c r="AE27" s="6" t="str">
        <f t="shared" si="22"/>
        <v/>
      </c>
      <c r="AF27" s="10">
        <f t="shared" si="7"/>
        <v>1</v>
      </c>
      <c r="AG27" s="6" t="e">
        <f t="shared" si="23"/>
        <v>#N/A</v>
      </c>
      <c r="AH27" s="6" t="e">
        <f t="shared" si="24"/>
        <v>#N/A</v>
      </c>
      <c r="AI27" s="6" t="e">
        <f t="shared" si="35"/>
        <v>#N/A</v>
      </c>
      <c r="AJ27" s="6" t="e">
        <f t="shared" si="25"/>
        <v>#N/A</v>
      </c>
      <c r="AK27" s="11" t="str">
        <f t="shared" si="26"/>
        <v xml:space="preserve"> </v>
      </c>
      <c r="AL27" s="6" t="e">
        <f t="shared" si="27"/>
        <v>#N/A</v>
      </c>
      <c r="AM27" s="6" t="e">
        <f t="shared" si="28"/>
        <v>#N/A</v>
      </c>
      <c r="AN27" s="6" t="e">
        <f t="shared" si="29"/>
        <v>#N/A</v>
      </c>
      <c r="AO27" s="6" t="e">
        <f t="shared" si="9"/>
        <v>#N/A</v>
      </c>
      <c r="AP27" s="6" t="e">
        <f t="shared" si="30"/>
        <v>#N/A</v>
      </c>
      <c r="AQ27" s="6" t="e">
        <f t="shared" si="31"/>
        <v>#N/A</v>
      </c>
      <c r="AR27" s="6" t="e">
        <f t="shared" si="10"/>
        <v>#N/A</v>
      </c>
      <c r="AS27" s="6" t="e">
        <f t="shared" si="11"/>
        <v>#N/A</v>
      </c>
      <c r="AT27" s="6" t="e">
        <f t="shared" si="32"/>
        <v>#N/A</v>
      </c>
      <c r="AU27" s="6">
        <f t="shared" si="33"/>
        <v>0</v>
      </c>
      <c r="AV27" s="6" t="e">
        <f t="shared" si="34"/>
        <v>#N/A</v>
      </c>
      <c r="AW27" s="6" t="str">
        <f t="shared" si="12"/>
        <v/>
      </c>
      <c r="AX27" s="6" t="str">
        <f t="shared" si="13"/>
        <v/>
      </c>
      <c r="AY27" s="6" t="str">
        <f t="shared" si="14"/>
        <v/>
      </c>
      <c r="AZ27" s="6" t="str">
        <f t="shared" si="15"/>
        <v/>
      </c>
      <c r="BA27" s="103"/>
      <c r="BG27" s="3" t="s">
        <v>136</v>
      </c>
      <c r="BJ27" s="12" t="s">
        <v>458</v>
      </c>
      <c r="BK27" s="12" t="s">
        <v>453</v>
      </c>
      <c r="BL27" s="17" t="s">
        <v>201</v>
      </c>
      <c r="BM27" s="12" t="s">
        <v>42</v>
      </c>
      <c r="BN27" s="12" t="s">
        <v>42</v>
      </c>
      <c r="BP27" s="17"/>
    </row>
    <row r="28" spans="1:88" s="12" customFormat="1" ht="13.5" customHeight="1" x14ac:dyDescent="0.2">
      <c r="A28" s="163">
        <v>13</v>
      </c>
      <c r="B28" s="160"/>
      <c r="C28" s="7"/>
      <c r="D28" s="120"/>
      <c r="E28" s="7"/>
      <c r="F28" s="7"/>
      <c r="G28" s="219"/>
      <c r="H28" s="7"/>
      <c r="I28" s="8"/>
      <c r="J28" s="9"/>
      <c r="K28" s="843"/>
      <c r="L28" s="837"/>
      <c r="M28" s="421"/>
      <c r="N28" s="420"/>
      <c r="O28" s="413"/>
      <c r="P28" s="414"/>
      <c r="Q28" s="422" t="str">
        <f t="shared" si="0"/>
        <v/>
      </c>
      <c r="R28" s="422" t="str">
        <f t="shared" si="1"/>
        <v/>
      </c>
      <c r="S28" s="423" t="str">
        <f t="shared" si="2"/>
        <v/>
      </c>
      <c r="T28" s="424" t="str">
        <f t="shared" si="16"/>
        <v/>
      </c>
      <c r="U28" s="425" t="str">
        <f t="shared" si="3"/>
        <v/>
      </c>
      <c r="V28" s="425" t="str">
        <f t="shared" si="4"/>
        <v/>
      </c>
      <c r="W28" s="425" t="str">
        <f t="shared" si="5"/>
        <v/>
      </c>
      <c r="X28" s="38"/>
      <c r="Y28" s="37" t="str">
        <f t="shared" si="17"/>
        <v/>
      </c>
      <c r="Z28" s="37" t="str">
        <f t="shared" si="18"/>
        <v/>
      </c>
      <c r="AA28" s="29" t="str">
        <f t="shared" si="6"/>
        <v/>
      </c>
      <c r="AB28" s="6" t="e">
        <f t="shared" si="19"/>
        <v>#N/A</v>
      </c>
      <c r="AC28" s="6" t="e">
        <f t="shared" si="20"/>
        <v>#N/A</v>
      </c>
      <c r="AD28" s="6" t="e">
        <f t="shared" si="21"/>
        <v>#N/A</v>
      </c>
      <c r="AE28" s="6" t="str">
        <f t="shared" si="22"/>
        <v/>
      </c>
      <c r="AF28" s="10">
        <f t="shared" si="7"/>
        <v>1</v>
      </c>
      <c r="AG28" s="6" t="e">
        <f t="shared" si="23"/>
        <v>#N/A</v>
      </c>
      <c r="AH28" s="6" t="e">
        <f t="shared" si="24"/>
        <v>#N/A</v>
      </c>
      <c r="AI28" s="6" t="e">
        <f t="shared" si="35"/>
        <v>#N/A</v>
      </c>
      <c r="AJ28" s="6" t="e">
        <f t="shared" si="25"/>
        <v>#N/A</v>
      </c>
      <c r="AK28" s="11" t="str">
        <f t="shared" si="26"/>
        <v xml:space="preserve"> </v>
      </c>
      <c r="AL28" s="6" t="e">
        <f t="shared" si="27"/>
        <v>#N/A</v>
      </c>
      <c r="AM28" s="6" t="e">
        <f t="shared" si="28"/>
        <v>#N/A</v>
      </c>
      <c r="AN28" s="6" t="e">
        <f t="shared" si="29"/>
        <v>#N/A</v>
      </c>
      <c r="AO28" s="6" t="e">
        <f t="shared" si="9"/>
        <v>#N/A</v>
      </c>
      <c r="AP28" s="6" t="e">
        <f t="shared" si="30"/>
        <v>#N/A</v>
      </c>
      <c r="AQ28" s="6" t="e">
        <f t="shared" si="31"/>
        <v>#N/A</v>
      </c>
      <c r="AR28" s="6" t="e">
        <f t="shared" si="10"/>
        <v>#N/A</v>
      </c>
      <c r="AS28" s="6" t="e">
        <f t="shared" si="11"/>
        <v>#N/A</v>
      </c>
      <c r="AT28" s="6" t="e">
        <f t="shared" si="32"/>
        <v>#N/A</v>
      </c>
      <c r="AU28" s="6">
        <f t="shared" si="33"/>
        <v>0</v>
      </c>
      <c r="AV28" s="6" t="e">
        <f t="shared" si="34"/>
        <v>#N/A</v>
      </c>
      <c r="AW28" s="6" t="str">
        <f t="shared" si="12"/>
        <v/>
      </c>
      <c r="AX28" s="6" t="str">
        <f t="shared" si="13"/>
        <v/>
      </c>
      <c r="AY28" s="6" t="str">
        <f t="shared" si="14"/>
        <v/>
      </c>
      <c r="AZ28" s="6" t="str">
        <f t="shared" si="15"/>
        <v/>
      </c>
      <c r="BA28" s="103"/>
      <c r="BG28" s="3" t="s">
        <v>137</v>
      </c>
      <c r="BL28" s="12" t="s">
        <v>1178</v>
      </c>
      <c r="BM28" s="12" t="s">
        <v>1179</v>
      </c>
      <c r="BN28" s="12" t="s">
        <v>1179</v>
      </c>
      <c r="BP28" s="17"/>
    </row>
    <row r="29" spans="1:88" s="12" customFormat="1" ht="13.5" customHeight="1" x14ac:dyDescent="0.2">
      <c r="A29" s="163">
        <v>14</v>
      </c>
      <c r="B29" s="160"/>
      <c r="C29" s="7"/>
      <c r="D29" s="120"/>
      <c r="E29" s="7"/>
      <c r="F29" s="7"/>
      <c r="G29" s="219"/>
      <c r="H29" s="7"/>
      <c r="I29" s="8"/>
      <c r="J29" s="9"/>
      <c r="K29" s="843"/>
      <c r="L29" s="837"/>
      <c r="M29" s="421"/>
      <c r="N29" s="420"/>
      <c r="O29" s="413"/>
      <c r="P29" s="414"/>
      <c r="Q29" s="422" t="str">
        <f t="shared" si="0"/>
        <v/>
      </c>
      <c r="R29" s="422" t="str">
        <f t="shared" si="1"/>
        <v/>
      </c>
      <c r="S29" s="423" t="str">
        <f t="shared" si="2"/>
        <v/>
      </c>
      <c r="T29" s="424" t="str">
        <f t="shared" si="16"/>
        <v/>
      </c>
      <c r="U29" s="425" t="str">
        <f t="shared" si="3"/>
        <v/>
      </c>
      <c r="V29" s="425" t="str">
        <f t="shared" si="4"/>
        <v/>
      </c>
      <c r="W29" s="425" t="str">
        <f t="shared" si="5"/>
        <v/>
      </c>
      <c r="X29" s="38"/>
      <c r="Y29" s="37" t="str">
        <f t="shared" si="17"/>
        <v/>
      </c>
      <c r="Z29" s="37" t="str">
        <f t="shared" si="18"/>
        <v/>
      </c>
      <c r="AA29" s="29" t="str">
        <f t="shared" si="6"/>
        <v/>
      </c>
      <c r="AB29" s="6" t="e">
        <f t="shared" si="19"/>
        <v>#N/A</v>
      </c>
      <c r="AC29" s="6" t="e">
        <f t="shared" si="20"/>
        <v>#N/A</v>
      </c>
      <c r="AD29" s="6" t="e">
        <f t="shared" si="21"/>
        <v>#N/A</v>
      </c>
      <c r="AE29" s="6" t="str">
        <f t="shared" si="22"/>
        <v/>
      </c>
      <c r="AF29" s="10">
        <f t="shared" si="7"/>
        <v>1</v>
      </c>
      <c r="AG29" s="6" t="e">
        <f t="shared" si="23"/>
        <v>#N/A</v>
      </c>
      <c r="AH29" s="6" t="e">
        <f t="shared" si="24"/>
        <v>#N/A</v>
      </c>
      <c r="AI29" s="6" t="e">
        <f t="shared" si="35"/>
        <v>#N/A</v>
      </c>
      <c r="AJ29" s="6" t="e">
        <f t="shared" si="25"/>
        <v>#N/A</v>
      </c>
      <c r="AK29" s="11" t="str">
        <f t="shared" si="26"/>
        <v xml:space="preserve"> </v>
      </c>
      <c r="AL29" s="6" t="e">
        <f t="shared" si="27"/>
        <v>#N/A</v>
      </c>
      <c r="AM29" s="6" t="e">
        <f t="shared" si="28"/>
        <v>#N/A</v>
      </c>
      <c r="AN29" s="6" t="e">
        <f t="shared" si="29"/>
        <v>#N/A</v>
      </c>
      <c r="AO29" s="6" t="e">
        <f t="shared" si="9"/>
        <v>#N/A</v>
      </c>
      <c r="AP29" s="6" t="e">
        <f t="shared" si="30"/>
        <v>#N/A</v>
      </c>
      <c r="AQ29" s="6" t="e">
        <f t="shared" si="31"/>
        <v>#N/A</v>
      </c>
      <c r="AR29" s="6" t="e">
        <f t="shared" si="10"/>
        <v>#N/A</v>
      </c>
      <c r="AS29" s="6" t="e">
        <f t="shared" si="11"/>
        <v>#N/A</v>
      </c>
      <c r="AT29" s="6" t="e">
        <f t="shared" si="32"/>
        <v>#N/A</v>
      </c>
      <c r="AU29" s="6">
        <f t="shared" si="33"/>
        <v>0</v>
      </c>
      <c r="AV29" s="6" t="e">
        <f t="shared" si="34"/>
        <v>#N/A</v>
      </c>
      <c r="AW29" s="6" t="str">
        <f t="shared" si="12"/>
        <v/>
      </c>
      <c r="AX29" s="6" t="str">
        <f t="shared" si="13"/>
        <v/>
      </c>
      <c r="AY29" s="6" t="str">
        <f t="shared" si="14"/>
        <v/>
      </c>
      <c r="AZ29" s="6" t="str">
        <f t="shared" si="15"/>
        <v/>
      </c>
      <c r="BA29" s="103"/>
      <c r="BG29" s="3" t="s">
        <v>31</v>
      </c>
      <c r="BL29" s="17" t="s">
        <v>822</v>
      </c>
      <c r="BM29" s="12" t="s">
        <v>821</v>
      </c>
      <c r="BN29" s="12" t="s">
        <v>821</v>
      </c>
      <c r="BP29" s="17"/>
    </row>
    <row r="30" spans="1:88" s="12" customFormat="1" ht="13.5" customHeight="1" x14ac:dyDescent="0.2">
      <c r="A30" s="163">
        <v>15</v>
      </c>
      <c r="B30" s="160"/>
      <c r="C30" s="7"/>
      <c r="D30" s="120"/>
      <c r="E30" s="7"/>
      <c r="F30" s="7"/>
      <c r="G30" s="219"/>
      <c r="H30" s="7"/>
      <c r="I30" s="8"/>
      <c r="J30" s="9"/>
      <c r="K30" s="843"/>
      <c r="L30" s="837"/>
      <c r="M30" s="421"/>
      <c r="N30" s="420"/>
      <c r="O30" s="413"/>
      <c r="P30" s="414"/>
      <c r="Q30" s="422" t="str">
        <f t="shared" si="0"/>
        <v/>
      </c>
      <c r="R30" s="422" t="str">
        <f t="shared" si="1"/>
        <v/>
      </c>
      <c r="S30" s="423" t="str">
        <f t="shared" si="2"/>
        <v/>
      </c>
      <c r="T30" s="424" t="str">
        <f t="shared" si="16"/>
        <v/>
      </c>
      <c r="U30" s="425" t="str">
        <f t="shared" si="3"/>
        <v/>
      </c>
      <c r="V30" s="425" t="str">
        <f t="shared" si="4"/>
        <v/>
      </c>
      <c r="W30" s="425" t="str">
        <f t="shared" si="5"/>
        <v/>
      </c>
      <c r="X30" s="38"/>
      <c r="Y30" s="37" t="str">
        <f t="shared" si="17"/>
        <v/>
      </c>
      <c r="Z30" s="37" t="str">
        <f t="shared" si="18"/>
        <v/>
      </c>
      <c r="AA30" s="29" t="str">
        <f t="shared" si="6"/>
        <v/>
      </c>
      <c r="AB30" s="6" t="e">
        <f t="shared" si="19"/>
        <v>#N/A</v>
      </c>
      <c r="AC30" s="6" t="e">
        <f t="shared" si="20"/>
        <v>#N/A</v>
      </c>
      <c r="AD30" s="6" t="e">
        <f t="shared" si="21"/>
        <v>#N/A</v>
      </c>
      <c r="AE30" s="6" t="str">
        <f t="shared" si="22"/>
        <v/>
      </c>
      <c r="AF30" s="10">
        <f t="shared" si="7"/>
        <v>1</v>
      </c>
      <c r="AG30" s="6" t="e">
        <f t="shared" si="23"/>
        <v>#N/A</v>
      </c>
      <c r="AH30" s="6" t="e">
        <f t="shared" si="24"/>
        <v>#N/A</v>
      </c>
      <c r="AI30" s="6" t="e">
        <f t="shared" si="35"/>
        <v>#N/A</v>
      </c>
      <c r="AJ30" s="6" t="e">
        <f t="shared" si="25"/>
        <v>#N/A</v>
      </c>
      <c r="AK30" s="11" t="str">
        <f t="shared" si="26"/>
        <v xml:space="preserve"> </v>
      </c>
      <c r="AL30" s="6" t="e">
        <f t="shared" si="27"/>
        <v>#N/A</v>
      </c>
      <c r="AM30" s="6" t="e">
        <f t="shared" si="28"/>
        <v>#N/A</v>
      </c>
      <c r="AN30" s="6" t="e">
        <f t="shared" si="29"/>
        <v>#N/A</v>
      </c>
      <c r="AO30" s="6" t="e">
        <f t="shared" si="9"/>
        <v>#N/A</v>
      </c>
      <c r="AP30" s="6" t="e">
        <f t="shared" si="30"/>
        <v>#N/A</v>
      </c>
      <c r="AQ30" s="6" t="e">
        <f t="shared" si="31"/>
        <v>#N/A</v>
      </c>
      <c r="AR30" s="6" t="e">
        <f t="shared" si="10"/>
        <v>#N/A</v>
      </c>
      <c r="AS30" s="6" t="e">
        <f t="shared" si="11"/>
        <v>#N/A</v>
      </c>
      <c r="AT30" s="6" t="e">
        <f t="shared" si="32"/>
        <v>#N/A</v>
      </c>
      <c r="AU30" s="6">
        <f t="shared" si="33"/>
        <v>0</v>
      </c>
      <c r="AV30" s="6" t="e">
        <f t="shared" si="34"/>
        <v>#N/A</v>
      </c>
      <c r="AW30" s="6" t="str">
        <f t="shared" si="12"/>
        <v/>
      </c>
      <c r="AX30" s="6" t="str">
        <f t="shared" si="13"/>
        <v/>
      </c>
      <c r="AY30" s="6" t="str">
        <f t="shared" si="14"/>
        <v/>
      </c>
      <c r="AZ30" s="6" t="str">
        <f t="shared" si="15"/>
        <v/>
      </c>
      <c r="BA30" s="103"/>
      <c r="BG30" s="3" t="s">
        <v>78</v>
      </c>
      <c r="BL30" s="17"/>
      <c r="BP30" s="17"/>
    </row>
    <row r="31" spans="1:88" s="12" customFormat="1" ht="13.5" customHeight="1" x14ac:dyDescent="0.2">
      <c r="A31" s="163">
        <v>16</v>
      </c>
      <c r="B31" s="160"/>
      <c r="C31" s="7"/>
      <c r="D31" s="120"/>
      <c r="E31" s="7"/>
      <c r="F31" s="7"/>
      <c r="G31" s="219"/>
      <c r="H31" s="7"/>
      <c r="I31" s="8"/>
      <c r="J31" s="9"/>
      <c r="K31" s="843"/>
      <c r="L31" s="837"/>
      <c r="M31" s="421"/>
      <c r="N31" s="420"/>
      <c r="O31" s="413"/>
      <c r="P31" s="414"/>
      <c r="Q31" s="422" t="str">
        <f t="shared" si="0"/>
        <v/>
      </c>
      <c r="R31" s="422" t="str">
        <f t="shared" si="1"/>
        <v/>
      </c>
      <c r="S31" s="423" t="str">
        <f t="shared" si="2"/>
        <v/>
      </c>
      <c r="T31" s="424" t="str">
        <f t="shared" si="16"/>
        <v/>
      </c>
      <c r="U31" s="425" t="str">
        <f t="shared" si="3"/>
        <v/>
      </c>
      <c r="V31" s="425" t="str">
        <f t="shared" si="4"/>
        <v/>
      </c>
      <c r="W31" s="425" t="str">
        <f t="shared" si="5"/>
        <v/>
      </c>
      <c r="X31" s="38"/>
      <c r="Y31" s="37" t="str">
        <f t="shared" si="17"/>
        <v/>
      </c>
      <c r="Z31" s="37" t="str">
        <f t="shared" si="18"/>
        <v/>
      </c>
      <c r="AA31" s="29" t="str">
        <f t="shared" si="6"/>
        <v/>
      </c>
      <c r="AB31" s="6" t="e">
        <f t="shared" si="19"/>
        <v>#N/A</v>
      </c>
      <c r="AC31" s="6" t="e">
        <f t="shared" si="20"/>
        <v>#N/A</v>
      </c>
      <c r="AD31" s="6" t="e">
        <f t="shared" si="21"/>
        <v>#N/A</v>
      </c>
      <c r="AE31" s="6" t="str">
        <f t="shared" si="22"/>
        <v/>
      </c>
      <c r="AF31" s="10">
        <f t="shared" si="7"/>
        <v>1</v>
      </c>
      <c r="AG31" s="6" t="e">
        <f t="shared" si="23"/>
        <v>#N/A</v>
      </c>
      <c r="AH31" s="6" t="e">
        <f t="shared" si="24"/>
        <v>#N/A</v>
      </c>
      <c r="AI31" s="6" t="e">
        <f t="shared" si="35"/>
        <v>#N/A</v>
      </c>
      <c r="AJ31" s="6" t="e">
        <f t="shared" si="25"/>
        <v>#N/A</v>
      </c>
      <c r="AK31" s="11" t="str">
        <f t="shared" si="26"/>
        <v xml:space="preserve"> </v>
      </c>
      <c r="AL31" s="6" t="e">
        <f t="shared" si="27"/>
        <v>#N/A</v>
      </c>
      <c r="AM31" s="6" t="e">
        <f t="shared" si="28"/>
        <v>#N/A</v>
      </c>
      <c r="AN31" s="6" t="e">
        <f t="shared" si="29"/>
        <v>#N/A</v>
      </c>
      <c r="AO31" s="6" t="e">
        <f t="shared" si="9"/>
        <v>#N/A</v>
      </c>
      <c r="AP31" s="6" t="e">
        <f t="shared" si="30"/>
        <v>#N/A</v>
      </c>
      <c r="AQ31" s="6" t="e">
        <f t="shared" si="31"/>
        <v>#N/A</v>
      </c>
      <c r="AR31" s="6" t="e">
        <f t="shared" si="10"/>
        <v>#N/A</v>
      </c>
      <c r="AS31" s="6" t="e">
        <f t="shared" si="11"/>
        <v>#N/A</v>
      </c>
      <c r="AT31" s="6" t="e">
        <f t="shared" si="32"/>
        <v>#N/A</v>
      </c>
      <c r="AU31" s="6">
        <f t="shared" si="33"/>
        <v>0</v>
      </c>
      <c r="AV31" s="6" t="e">
        <f t="shared" si="34"/>
        <v>#N/A</v>
      </c>
      <c r="AW31" s="6" t="str">
        <f t="shared" si="12"/>
        <v/>
      </c>
      <c r="AX31" s="6" t="str">
        <f t="shared" si="13"/>
        <v/>
      </c>
      <c r="AY31" s="6" t="str">
        <f t="shared" si="14"/>
        <v/>
      </c>
      <c r="AZ31" s="6" t="str">
        <f t="shared" si="15"/>
        <v/>
      </c>
      <c r="BA31" s="103"/>
      <c r="BG31" s="3" t="s">
        <v>12</v>
      </c>
      <c r="BI31" s="13"/>
      <c r="BJ31" s="13"/>
      <c r="BK31" s="13"/>
      <c r="BL31" s="17"/>
    </row>
    <row r="32" spans="1:88" s="12" customFormat="1" ht="13.5" customHeight="1" x14ac:dyDescent="0.2">
      <c r="A32" s="163">
        <v>17</v>
      </c>
      <c r="B32" s="160"/>
      <c r="C32" s="7"/>
      <c r="D32" s="120"/>
      <c r="E32" s="7"/>
      <c r="F32" s="7"/>
      <c r="G32" s="219"/>
      <c r="H32" s="7"/>
      <c r="I32" s="8"/>
      <c r="J32" s="9"/>
      <c r="K32" s="843"/>
      <c r="L32" s="837"/>
      <c r="M32" s="421"/>
      <c r="N32" s="420"/>
      <c r="O32" s="413"/>
      <c r="P32" s="414"/>
      <c r="Q32" s="422" t="str">
        <f t="shared" si="0"/>
        <v/>
      </c>
      <c r="R32" s="422" t="str">
        <f t="shared" si="1"/>
        <v/>
      </c>
      <c r="S32" s="423" t="str">
        <f t="shared" si="2"/>
        <v/>
      </c>
      <c r="T32" s="424" t="str">
        <f t="shared" si="16"/>
        <v/>
      </c>
      <c r="U32" s="425" t="str">
        <f t="shared" si="3"/>
        <v/>
      </c>
      <c r="V32" s="425" t="str">
        <f t="shared" si="4"/>
        <v/>
      </c>
      <c r="W32" s="425" t="str">
        <f t="shared" si="5"/>
        <v/>
      </c>
      <c r="X32" s="38"/>
      <c r="Y32" s="37" t="str">
        <f t="shared" si="17"/>
        <v/>
      </c>
      <c r="Z32" s="37" t="str">
        <f t="shared" si="18"/>
        <v/>
      </c>
      <c r="AA32" s="29" t="str">
        <f t="shared" si="6"/>
        <v/>
      </c>
      <c r="AB32" s="6" t="e">
        <f t="shared" si="19"/>
        <v>#N/A</v>
      </c>
      <c r="AC32" s="6" t="e">
        <f t="shared" si="20"/>
        <v>#N/A</v>
      </c>
      <c r="AD32" s="6" t="e">
        <f t="shared" si="21"/>
        <v>#N/A</v>
      </c>
      <c r="AE32" s="6" t="str">
        <f t="shared" si="22"/>
        <v/>
      </c>
      <c r="AF32" s="10">
        <f t="shared" si="7"/>
        <v>1</v>
      </c>
      <c r="AG32" s="6" t="e">
        <f t="shared" si="23"/>
        <v>#N/A</v>
      </c>
      <c r="AH32" s="6" t="e">
        <f t="shared" si="24"/>
        <v>#N/A</v>
      </c>
      <c r="AI32" s="6" t="e">
        <f t="shared" si="35"/>
        <v>#N/A</v>
      </c>
      <c r="AJ32" s="6" t="e">
        <f t="shared" si="25"/>
        <v>#N/A</v>
      </c>
      <c r="AK32" s="11" t="str">
        <f t="shared" si="26"/>
        <v xml:space="preserve"> </v>
      </c>
      <c r="AL32" s="6" t="e">
        <f t="shared" si="27"/>
        <v>#N/A</v>
      </c>
      <c r="AM32" s="6" t="e">
        <f t="shared" si="28"/>
        <v>#N/A</v>
      </c>
      <c r="AN32" s="6" t="e">
        <f t="shared" si="29"/>
        <v>#N/A</v>
      </c>
      <c r="AO32" s="6" t="e">
        <f t="shared" si="9"/>
        <v>#N/A</v>
      </c>
      <c r="AP32" s="6" t="e">
        <f t="shared" si="30"/>
        <v>#N/A</v>
      </c>
      <c r="AQ32" s="6" t="e">
        <f t="shared" si="31"/>
        <v>#N/A</v>
      </c>
      <c r="AR32" s="6" t="e">
        <f t="shared" si="10"/>
        <v>#N/A</v>
      </c>
      <c r="AS32" s="6" t="e">
        <f t="shared" si="11"/>
        <v>#N/A</v>
      </c>
      <c r="AT32" s="6" t="e">
        <f t="shared" si="32"/>
        <v>#N/A</v>
      </c>
      <c r="AU32" s="6">
        <f t="shared" si="33"/>
        <v>0</v>
      </c>
      <c r="AV32" s="6" t="e">
        <f t="shared" si="34"/>
        <v>#N/A</v>
      </c>
      <c r="AW32" s="6" t="str">
        <f t="shared" si="12"/>
        <v/>
      </c>
      <c r="AX32" s="6" t="str">
        <f t="shared" si="13"/>
        <v/>
      </c>
      <c r="AY32" s="6" t="str">
        <f t="shared" si="14"/>
        <v/>
      </c>
      <c r="AZ32" s="6" t="str">
        <f t="shared" si="15"/>
        <v/>
      </c>
      <c r="BA32" s="103"/>
      <c r="BG32" s="3" t="s">
        <v>19</v>
      </c>
      <c r="BI32" s="14"/>
      <c r="BJ32" s="14"/>
      <c r="BK32" s="14"/>
      <c r="BL32" s="17"/>
    </row>
    <row r="33" spans="1:66" s="12" customFormat="1" ht="13.5" customHeight="1" x14ac:dyDescent="0.2">
      <c r="A33" s="163">
        <v>18</v>
      </c>
      <c r="B33" s="160"/>
      <c r="C33" s="7"/>
      <c r="D33" s="120"/>
      <c r="E33" s="7"/>
      <c r="F33" s="7"/>
      <c r="G33" s="219"/>
      <c r="H33" s="7"/>
      <c r="I33" s="8"/>
      <c r="J33" s="9"/>
      <c r="K33" s="843"/>
      <c r="L33" s="837"/>
      <c r="M33" s="421"/>
      <c r="N33" s="420"/>
      <c r="O33" s="413"/>
      <c r="P33" s="414"/>
      <c r="Q33" s="422" t="str">
        <f t="shared" si="0"/>
        <v/>
      </c>
      <c r="R33" s="422" t="str">
        <f t="shared" si="1"/>
        <v/>
      </c>
      <c r="S33" s="423" t="str">
        <f t="shared" si="2"/>
        <v/>
      </c>
      <c r="T33" s="424" t="str">
        <f t="shared" si="16"/>
        <v/>
      </c>
      <c r="U33" s="425" t="str">
        <f t="shared" si="3"/>
        <v/>
      </c>
      <c r="V33" s="425" t="str">
        <f t="shared" si="4"/>
        <v/>
      </c>
      <c r="W33" s="425" t="str">
        <f t="shared" si="5"/>
        <v/>
      </c>
      <c r="X33" s="38"/>
      <c r="Y33" s="37" t="str">
        <f t="shared" si="17"/>
        <v/>
      </c>
      <c r="Z33" s="37" t="str">
        <f t="shared" si="18"/>
        <v/>
      </c>
      <c r="AA33" s="29" t="str">
        <f t="shared" si="6"/>
        <v/>
      </c>
      <c r="AB33" s="6" t="e">
        <f t="shared" si="19"/>
        <v>#N/A</v>
      </c>
      <c r="AC33" s="6" t="e">
        <f t="shared" si="20"/>
        <v>#N/A</v>
      </c>
      <c r="AD33" s="6" t="e">
        <f t="shared" si="21"/>
        <v>#N/A</v>
      </c>
      <c r="AE33" s="6" t="str">
        <f t="shared" si="22"/>
        <v/>
      </c>
      <c r="AF33" s="10">
        <f t="shared" si="7"/>
        <v>1</v>
      </c>
      <c r="AG33" s="6" t="e">
        <f t="shared" si="23"/>
        <v>#N/A</v>
      </c>
      <c r="AH33" s="6" t="e">
        <f t="shared" si="24"/>
        <v>#N/A</v>
      </c>
      <c r="AI33" s="6" t="e">
        <f t="shared" si="35"/>
        <v>#N/A</v>
      </c>
      <c r="AJ33" s="6" t="e">
        <f t="shared" si="25"/>
        <v>#N/A</v>
      </c>
      <c r="AK33" s="11" t="str">
        <f t="shared" si="26"/>
        <v xml:space="preserve"> </v>
      </c>
      <c r="AL33" s="6" t="e">
        <f t="shared" si="27"/>
        <v>#N/A</v>
      </c>
      <c r="AM33" s="6" t="e">
        <f t="shared" si="28"/>
        <v>#N/A</v>
      </c>
      <c r="AN33" s="6" t="e">
        <f t="shared" si="29"/>
        <v>#N/A</v>
      </c>
      <c r="AO33" s="6" t="e">
        <f t="shared" si="9"/>
        <v>#N/A</v>
      </c>
      <c r="AP33" s="6" t="e">
        <f t="shared" si="30"/>
        <v>#N/A</v>
      </c>
      <c r="AQ33" s="6" t="e">
        <f t="shared" si="31"/>
        <v>#N/A</v>
      </c>
      <c r="AR33" s="6" t="e">
        <f t="shared" si="10"/>
        <v>#N/A</v>
      </c>
      <c r="AS33" s="6" t="e">
        <f t="shared" si="11"/>
        <v>#N/A</v>
      </c>
      <c r="AT33" s="6" t="e">
        <f t="shared" si="32"/>
        <v>#N/A</v>
      </c>
      <c r="AU33" s="6">
        <f t="shared" si="33"/>
        <v>0</v>
      </c>
      <c r="AV33" s="6" t="e">
        <f t="shared" si="34"/>
        <v>#N/A</v>
      </c>
      <c r="AW33" s="6" t="str">
        <f t="shared" si="12"/>
        <v/>
      </c>
      <c r="AX33" s="6" t="str">
        <f t="shared" si="13"/>
        <v/>
      </c>
      <c r="AY33" s="6" t="str">
        <f t="shared" si="14"/>
        <v/>
      </c>
      <c r="AZ33" s="6" t="str">
        <f t="shared" si="15"/>
        <v/>
      </c>
      <c r="BA33" s="103"/>
      <c r="BG33" s="3" t="s">
        <v>159</v>
      </c>
      <c r="BI33" s="14"/>
      <c r="BJ33" s="14"/>
      <c r="BK33" s="14"/>
    </row>
    <row r="34" spans="1:66" s="12" customFormat="1" ht="13.5" customHeight="1" x14ac:dyDescent="0.2">
      <c r="A34" s="163">
        <v>19</v>
      </c>
      <c r="B34" s="160"/>
      <c r="C34" s="7"/>
      <c r="D34" s="120"/>
      <c r="E34" s="7"/>
      <c r="F34" s="7"/>
      <c r="G34" s="219"/>
      <c r="H34" s="7"/>
      <c r="I34" s="8"/>
      <c r="J34" s="9"/>
      <c r="K34" s="843"/>
      <c r="L34" s="837"/>
      <c r="M34" s="421"/>
      <c r="N34" s="420"/>
      <c r="O34" s="413"/>
      <c r="P34" s="414"/>
      <c r="Q34" s="422" t="str">
        <f t="shared" si="0"/>
        <v/>
      </c>
      <c r="R34" s="422" t="str">
        <f t="shared" si="1"/>
        <v/>
      </c>
      <c r="S34" s="423" t="str">
        <f t="shared" si="2"/>
        <v/>
      </c>
      <c r="T34" s="424" t="str">
        <f t="shared" si="16"/>
        <v/>
      </c>
      <c r="U34" s="425" t="str">
        <f t="shared" si="3"/>
        <v/>
      </c>
      <c r="V34" s="425" t="str">
        <f t="shared" si="4"/>
        <v/>
      </c>
      <c r="W34" s="425" t="str">
        <f t="shared" si="5"/>
        <v/>
      </c>
      <c r="X34" s="38"/>
      <c r="Y34" s="37" t="str">
        <f t="shared" si="17"/>
        <v/>
      </c>
      <c r="Z34" s="37" t="str">
        <f t="shared" si="18"/>
        <v/>
      </c>
      <c r="AA34" s="29" t="str">
        <f t="shared" si="6"/>
        <v/>
      </c>
      <c r="AB34" s="6" t="e">
        <f t="shared" si="19"/>
        <v>#N/A</v>
      </c>
      <c r="AC34" s="6" t="e">
        <f t="shared" si="20"/>
        <v>#N/A</v>
      </c>
      <c r="AD34" s="6" t="e">
        <f t="shared" si="21"/>
        <v>#N/A</v>
      </c>
      <c r="AE34" s="6" t="str">
        <f t="shared" si="22"/>
        <v/>
      </c>
      <c r="AF34" s="10">
        <f t="shared" si="7"/>
        <v>1</v>
      </c>
      <c r="AG34" s="6" t="e">
        <f t="shared" si="23"/>
        <v>#N/A</v>
      </c>
      <c r="AH34" s="6" t="e">
        <f t="shared" si="24"/>
        <v>#N/A</v>
      </c>
      <c r="AI34" s="6" t="e">
        <f t="shared" si="35"/>
        <v>#N/A</v>
      </c>
      <c r="AJ34" s="6" t="e">
        <f t="shared" si="25"/>
        <v>#N/A</v>
      </c>
      <c r="AK34" s="11" t="str">
        <f t="shared" si="26"/>
        <v xml:space="preserve"> </v>
      </c>
      <c r="AL34" s="6" t="e">
        <f t="shared" si="27"/>
        <v>#N/A</v>
      </c>
      <c r="AM34" s="6" t="e">
        <f t="shared" si="28"/>
        <v>#N/A</v>
      </c>
      <c r="AN34" s="6" t="e">
        <f t="shared" si="29"/>
        <v>#N/A</v>
      </c>
      <c r="AO34" s="6" t="e">
        <f t="shared" si="9"/>
        <v>#N/A</v>
      </c>
      <c r="AP34" s="6" t="e">
        <f t="shared" si="30"/>
        <v>#N/A</v>
      </c>
      <c r="AQ34" s="6" t="e">
        <f t="shared" si="31"/>
        <v>#N/A</v>
      </c>
      <c r="AR34" s="6" t="e">
        <f t="shared" si="10"/>
        <v>#N/A</v>
      </c>
      <c r="AS34" s="6" t="e">
        <f t="shared" si="11"/>
        <v>#N/A</v>
      </c>
      <c r="AT34" s="6" t="e">
        <f t="shared" si="32"/>
        <v>#N/A</v>
      </c>
      <c r="AU34" s="6">
        <f t="shared" si="33"/>
        <v>0</v>
      </c>
      <c r="AV34" s="6" t="e">
        <f t="shared" si="34"/>
        <v>#N/A</v>
      </c>
      <c r="AW34" s="6" t="str">
        <f t="shared" si="12"/>
        <v/>
      </c>
      <c r="AX34" s="6" t="str">
        <f t="shared" si="13"/>
        <v/>
      </c>
      <c r="AY34" s="6" t="str">
        <f t="shared" si="14"/>
        <v/>
      </c>
      <c r="AZ34" s="6" t="str">
        <f t="shared" si="15"/>
        <v/>
      </c>
      <c r="BA34" s="103"/>
      <c r="BG34" s="3" t="s">
        <v>181</v>
      </c>
      <c r="BI34" s="14"/>
      <c r="BJ34" s="14"/>
      <c r="BK34" s="14"/>
      <c r="BL34" s="17"/>
    </row>
    <row r="35" spans="1:66" s="12" customFormat="1" ht="13.5" customHeight="1" x14ac:dyDescent="0.2">
      <c r="A35" s="163">
        <v>20</v>
      </c>
      <c r="B35" s="160"/>
      <c r="C35" s="7"/>
      <c r="D35" s="120"/>
      <c r="E35" s="7"/>
      <c r="F35" s="7"/>
      <c r="G35" s="219"/>
      <c r="H35" s="7"/>
      <c r="I35" s="8"/>
      <c r="J35" s="9"/>
      <c r="K35" s="843"/>
      <c r="L35" s="837"/>
      <c r="M35" s="421"/>
      <c r="N35" s="420"/>
      <c r="O35" s="413"/>
      <c r="P35" s="414"/>
      <c r="Q35" s="422" t="str">
        <f t="shared" si="0"/>
        <v/>
      </c>
      <c r="R35" s="422" t="str">
        <f t="shared" si="1"/>
        <v/>
      </c>
      <c r="S35" s="423" t="str">
        <f t="shared" si="2"/>
        <v/>
      </c>
      <c r="T35" s="424" t="str">
        <f t="shared" si="16"/>
        <v/>
      </c>
      <c r="U35" s="425" t="str">
        <f t="shared" si="3"/>
        <v/>
      </c>
      <c r="V35" s="425" t="str">
        <f t="shared" si="4"/>
        <v/>
      </c>
      <c r="W35" s="425" t="str">
        <f t="shared" si="5"/>
        <v/>
      </c>
      <c r="X35" s="38"/>
      <c r="Y35" s="37" t="str">
        <f t="shared" si="17"/>
        <v/>
      </c>
      <c r="Z35" s="37" t="str">
        <f t="shared" si="18"/>
        <v/>
      </c>
      <c r="AA35" s="29" t="str">
        <f t="shared" si="6"/>
        <v/>
      </c>
      <c r="AB35" s="6" t="e">
        <f t="shared" si="19"/>
        <v>#N/A</v>
      </c>
      <c r="AC35" s="6" t="e">
        <f t="shared" si="20"/>
        <v>#N/A</v>
      </c>
      <c r="AD35" s="6" t="e">
        <f t="shared" si="21"/>
        <v>#N/A</v>
      </c>
      <c r="AE35" s="6" t="str">
        <f t="shared" si="22"/>
        <v/>
      </c>
      <c r="AF35" s="10">
        <f t="shared" si="7"/>
        <v>1</v>
      </c>
      <c r="AG35" s="6" t="e">
        <f t="shared" si="23"/>
        <v>#N/A</v>
      </c>
      <c r="AH35" s="6" t="e">
        <f t="shared" si="24"/>
        <v>#N/A</v>
      </c>
      <c r="AI35" s="6" t="e">
        <f t="shared" si="35"/>
        <v>#N/A</v>
      </c>
      <c r="AJ35" s="6" t="e">
        <f t="shared" si="25"/>
        <v>#N/A</v>
      </c>
      <c r="AK35" s="11" t="str">
        <f t="shared" si="26"/>
        <v xml:space="preserve"> </v>
      </c>
      <c r="AL35" s="6" t="e">
        <f t="shared" si="27"/>
        <v>#N/A</v>
      </c>
      <c r="AM35" s="6" t="e">
        <f t="shared" si="28"/>
        <v>#N/A</v>
      </c>
      <c r="AN35" s="6" t="e">
        <f t="shared" si="29"/>
        <v>#N/A</v>
      </c>
      <c r="AO35" s="6" t="e">
        <f t="shared" si="9"/>
        <v>#N/A</v>
      </c>
      <c r="AP35" s="6" t="e">
        <f t="shared" si="30"/>
        <v>#N/A</v>
      </c>
      <c r="AQ35" s="6" t="e">
        <f t="shared" si="31"/>
        <v>#N/A</v>
      </c>
      <c r="AR35" s="6" t="e">
        <f t="shared" si="10"/>
        <v>#N/A</v>
      </c>
      <c r="AS35" s="6" t="e">
        <f t="shared" si="11"/>
        <v>#N/A</v>
      </c>
      <c r="AT35" s="6" t="e">
        <f t="shared" si="32"/>
        <v>#N/A</v>
      </c>
      <c r="AU35" s="6">
        <f t="shared" si="33"/>
        <v>0</v>
      </c>
      <c r="AV35" s="6" t="e">
        <f t="shared" si="34"/>
        <v>#N/A</v>
      </c>
      <c r="AW35" s="6" t="str">
        <f t="shared" si="12"/>
        <v/>
      </c>
      <c r="AX35" s="6" t="str">
        <f t="shared" si="13"/>
        <v/>
      </c>
      <c r="AY35" s="6" t="str">
        <f t="shared" si="14"/>
        <v/>
      </c>
      <c r="AZ35" s="6" t="str">
        <f t="shared" si="15"/>
        <v/>
      </c>
      <c r="BA35" s="103"/>
      <c r="BG35" s="3" t="s">
        <v>182</v>
      </c>
      <c r="BI35" s="14"/>
      <c r="BJ35" s="14"/>
      <c r="BK35" s="14"/>
    </row>
    <row r="36" spans="1:66" s="12" customFormat="1" ht="13.5" customHeight="1" x14ac:dyDescent="0.2">
      <c r="A36" s="163">
        <v>21</v>
      </c>
      <c r="B36" s="160"/>
      <c r="C36" s="7"/>
      <c r="D36" s="120"/>
      <c r="E36" s="7"/>
      <c r="F36" s="7"/>
      <c r="G36" s="219"/>
      <c r="H36" s="7"/>
      <c r="I36" s="8"/>
      <c r="J36" s="9"/>
      <c r="K36" s="843"/>
      <c r="L36" s="837"/>
      <c r="M36" s="421"/>
      <c r="N36" s="420"/>
      <c r="O36" s="413"/>
      <c r="P36" s="414"/>
      <c r="Q36" s="422" t="str">
        <f t="shared" si="0"/>
        <v/>
      </c>
      <c r="R36" s="422" t="str">
        <f t="shared" si="1"/>
        <v/>
      </c>
      <c r="S36" s="423" t="str">
        <f t="shared" si="2"/>
        <v/>
      </c>
      <c r="T36" s="424" t="str">
        <f t="shared" si="16"/>
        <v/>
      </c>
      <c r="U36" s="425" t="str">
        <f t="shared" si="3"/>
        <v/>
      </c>
      <c r="V36" s="425" t="str">
        <f t="shared" si="4"/>
        <v/>
      </c>
      <c r="W36" s="425" t="str">
        <f t="shared" si="5"/>
        <v/>
      </c>
      <c r="X36" s="38"/>
      <c r="Y36" s="37" t="str">
        <f t="shared" si="17"/>
        <v/>
      </c>
      <c r="Z36" s="37" t="str">
        <f t="shared" si="18"/>
        <v/>
      </c>
      <c r="AA36" s="29" t="str">
        <f t="shared" si="6"/>
        <v/>
      </c>
      <c r="AB36" s="6" t="e">
        <f t="shared" si="19"/>
        <v>#N/A</v>
      </c>
      <c r="AC36" s="6" t="e">
        <f t="shared" si="20"/>
        <v>#N/A</v>
      </c>
      <c r="AD36" s="6" t="e">
        <f t="shared" si="21"/>
        <v>#N/A</v>
      </c>
      <c r="AE36" s="6" t="str">
        <f t="shared" si="22"/>
        <v/>
      </c>
      <c r="AF36" s="10">
        <f t="shared" si="7"/>
        <v>1</v>
      </c>
      <c r="AG36" s="6" t="e">
        <f t="shared" si="23"/>
        <v>#N/A</v>
      </c>
      <c r="AH36" s="6" t="e">
        <f t="shared" si="24"/>
        <v>#N/A</v>
      </c>
      <c r="AI36" s="6" t="e">
        <f t="shared" si="35"/>
        <v>#N/A</v>
      </c>
      <c r="AJ36" s="6" t="e">
        <f t="shared" si="25"/>
        <v>#N/A</v>
      </c>
      <c r="AK36" s="11" t="str">
        <f t="shared" si="26"/>
        <v xml:space="preserve"> </v>
      </c>
      <c r="AL36" s="6" t="e">
        <f t="shared" si="27"/>
        <v>#N/A</v>
      </c>
      <c r="AM36" s="6" t="e">
        <f t="shared" si="28"/>
        <v>#N/A</v>
      </c>
      <c r="AN36" s="6" t="e">
        <f t="shared" si="29"/>
        <v>#N/A</v>
      </c>
      <c r="AO36" s="6" t="e">
        <f t="shared" si="9"/>
        <v>#N/A</v>
      </c>
      <c r="AP36" s="6" t="e">
        <f t="shared" si="30"/>
        <v>#N/A</v>
      </c>
      <c r="AQ36" s="6" t="e">
        <f t="shared" si="31"/>
        <v>#N/A</v>
      </c>
      <c r="AR36" s="6" t="e">
        <f t="shared" si="10"/>
        <v>#N/A</v>
      </c>
      <c r="AS36" s="6" t="e">
        <f t="shared" si="11"/>
        <v>#N/A</v>
      </c>
      <c r="AT36" s="6" t="e">
        <f t="shared" si="32"/>
        <v>#N/A</v>
      </c>
      <c r="AU36" s="6">
        <f t="shared" si="33"/>
        <v>0</v>
      </c>
      <c r="AV36" s="6" t="e">
        <f t="shared" si="34"/>
        <v>#N/A</v>
      </c>
      <c r="AW36" s="6" t="str">
        <f t="shared" si="12"/>
        <v/>
      </c>
      <c r="AX36" s="6" t="str">
        <f t="shared" si="13"/>
        <v/>
      </c>
      <c r="AY36" s="6" t="str">
        <f t="shared" si="14"/>
        <v/>
      </c>
      <c r="AZ36" s="6" t="str">
        <f t="shared" si="15"/>
        <v/>
      </c>
      <c r="BA36" s="103"/>
      <c r="BG36" s="3" t="s">
        <v>188</v>
      </c>
      <c r="BI36" s="14"/>
      <c r="BJ36" s="14"/>
      <c r="BK36" s="14"/>
    </row>
    <row r="37" spans="1:66" s="12" customFormat="1" ht="13.5" customHeight="1" x14ac:dyDescent="0.2">
      <c r="A37" s="163">
        <v>22</v>
      </c>
      <c r="B37" s="160"/>
      <c r="C37" s="7"/>
      <c r="D37" s="120"/>
      <c r="E37" s="7"/>
      <c r="F37" s="7"/>
      <c r="G37" s="219"/>
      <c r="H37" s="7"/>
      <c r="I37" s="8"/>
      <c r="J37" s="9"/>
      <c r="K37" s="843"/>
      <c r="L37" s="837"/>
      <c r="M37" s="421"/>
      <c r="N37" s="420"/>
      <c r="O37" s="413"/>
      <c r="P37" s="414"/>
      <c r="Q37" s="422" t="str">
        <f t="shared" si="0"/>
        <v/>
      </c>
      <c r="R37" s="422" t="str">
        <f t="shared" si="1"/>
        <v/>
      </c>
      <c r="S37" s="423" t="str">
        <f t="shared" si="2"/>
        <v/>
      </c>
      <c r="T37" s="424" t="str">
        <f t="shared" si="16"/>
        <v/>
      </c>
      <c r="U37" s="425" t="str">
        <f t="shared" si="3"/>
        <v/>
      </c>
      <c r="V37" s="425" t="str">
        <f t="shared" si="4"/>
        <v/>
      </c>
      <c r="W37" s="425" t="str">
        <f t="shared" si="5"/>
        <v/>
      </c>
      <c r="X37" s="38"/>
      <c r="Y37" s="37" t="str">
        <f t="shared" si="17"/>
        <v/>
      </c>
      <c r="Z37" s="37" t="str">
        <f t="shared" si="18"/>
        <v/>
      </c>
      <c r="AA37" s="29" t="str">
        <f t="shared" si="6"/>
        <v/>
      </c>
      <c r="AB37" s="6" t="e">
        <f t="shared" si="19"/>
        <v>#N/A</v>
      </c>
      <c r="AC37" s="6" t="e">
        <f t="shared" si="20"/>
        <v>#N/A</v>
      </c>
      <c r="AD37" s="6" t="e">
        <f t="shared" si="21"/>
        <v>#N/A</v>
      </c>
      <c r="AE37" s="6" t="str">
        <f t="shared" si="22"/>
        <v/>
      </c>
      <c r="AF37" s="10">
        <f t="shared" si="7"/>
        <v>1</v>
      </c>
      <c r="AG37" s="6" t="e">
        <f t="shared" si="23"/>
        <v>#N/A</v>
      </c>
      <c r="AH37" s="6" t="e">
        <f t="shared" si="24"/>
        <v>#N/A</v>
      </c>
      <c r="AI37" s="6" t="e">
        <f t="shared" si="35"/>
        <v>#N/A</v>
      </c>
      <c r="AJ37" s="6" t="e">
        <f t="shared" si="25"/>
        <v>#N/A</v>
      </c>
      <c r="AK37" s="11" t="str">
        <f t="shared" si="26"/>
        <v xml:space="preserve"> </v>
      </c>
      <c r="AL37" s="6" t="e">
        <f t="shared" si="27"/>
        <v>#N/A</v>
      </c>
      <c r="AM37" s="6" t="e">
        <f t="shared" si="28"/>
        <v>#N/A</v>
      </c>
      <c r="AN37" s="6" t="e">
        <f t="shared" si="29"/>
        <v>#N/A</v>
      </c>
      <c r="AO37" s="6" t="e">
        <f t="shared" si="9"/>
        <v>#N/A</v>
      </c>
      <c r="AP37" s="6" t="e">
        <f t="shared" si="30"/>
        <v>#N/A</v>
      </c>
      <c r="AQ37" s="6" t="e">
        <f t="shared" si="31"/>
        <v>#N/A</v>
      </c>
      <c r="AR37" s="6" t="e">
        <f t="shared" si="10"/>
        <v>#N/A</v>
      </c>
      <c r="AS37" s="6" t="e">
        <f t="shared" si="11"/>
        <v>#N/A</v>
      </c>
      <c r="AT37" s="6" t="e">
        <f t="shared" si="32"/>
        <v>#N/A</v>
      </c>
      <c r="AU37" s="6">
        <f t="shared" si="33"/>
        <v>0</v>
      </c>
      <c r="AV37" s="6" t="e">
        <f t="shared" si="34"/>
        <v>#N/A</v>
      </c>
      <c r="AW37" s="6" t="str">
        <f t="shared" si="12"/>
        <v/>
      </c>
      <c r="AX37" s="6" t="str">
        <f t="shared" si="13"/>
        <v/>
      </c>
      <c r="AY37" s="6" t="str">
        <f t="shared" si="14"/>
        <v/>
      </c>
      <c r="AZ37" s="6" t="str">
        <f t="shared" si="15"/>
        <v/>
      </c>
      <c r="BA37" s="103"/>
      <c r="BG37" s="3" t="s">
        <v>26</v>
      </c>
      <c r="BI37" s="14"/>
      <c r="BJ37" s="14"/>
      <c r="BK37" s="14"/>
      <c r="BL37" s="16"/>
    </row>
    <row r="38" spans="1:66" s="12" customFormat="1" ht="13.5" customHeight="1" x14ac:dyDescent="0.2">
      <c r="A38" s="163">
        <v>23</v>
      </c>
      <c r="B38" s="160"/>
      <c r="C38" s="7"/>
      <c r="D38" s="120"/>
      <c r="E38" s="7"/>
      <c r="F38" s="7"/>
      <c r="G38" s="219"/>
      <c r="H38" s="7"/>
      <c r="I38" s="8"/>
      <c r="J38" s="9"/>
      <c r="K38" s="843"/>
      <c r="L38" s="837"/>
      <c r="M38" s="421"/>
      <c r="N38" s="420"/>
      <c r="O38" s="413"/>
      <c r="P38" s="414"/>
      <c r="Q38" s="422" t="str">
        <f t="shared" si="0"/>
        <v/>
      </c>
      <c r="R38" s="422" t="str">
        <f t="shared" si="1"/>
        <v/>
      </c>
      <c r="S38" s="423" t="str">
        <f t="shared" si="2"/>
        <v/>
      </c>
      <c r="T38" s="424" t="str">
        <f t="shared" si="16"/>
        <v/>
      </c>
      <c r="U38" s="425" t="str">
        <f t="shared" si="3"/>
        <v/>
      </c>
      <c r="V38" s="425" t="str">
        <f t="shared" si="4"/>
        <v/>
      </c>
      <c r="W38" s="425" t="str">
        <f t="shared" si="5"/>
        <v/>
      </c>
      <c r="X38" s="38"/>
      <c r="Y38" s="37" t="str">
        <f t="shared" si="17"/>
        <v/>
      </c>
      <c r="Z38" s="37" t="str">
        <f t="shared" si="18"/>
        <v/>
      </c>
      <c r="AA38" s="29" t="str">
        <f t="shared" si="6"/>
        <v/>
      </c>
      <c r="AB38" s="6" t="e">
        <f t="shared" si="19"/>
        <v>#N/A</v>
      </c>
      <c r="AC38" s="6" t="e">
        <f t="shared" si="20"/>
        <v>#N/A</v>
      </c>
      <c r="AD38" s="6" t="e">
        <f t="shared" si="21"/>
        <v>#N/A</v>
      </c>
      <c r="AE38" s="6" t="str">
        <f t="shared" si="22"/>
        <v/>
      </c>
      <c r="AF38" s="10">
        <f t="shared" si="7"/>
        <v>1</v>
      </c>
      <c r="AG38" s="6" t="e">
        <f t="shared" si="23"/>
        <v>#N/A</v>
      </c>
      <c r="AH38" s="6" t="e">
        <f t="shared" si="24"/>
        <v>#N/A</v>
      </c>
      <c r="AI38" s="6" t="e">
        <f t="shared" si="35"/>
        <v>#N/A</v>
      </c>
      <c r="AJ38" s="6" t="e">
        <f t="shared" si="25"/>
        <v>#N/A</v>
      </c>
      <c r="AK38" s="11" t="str">
        <f t="shared" si="26"/>
        <v xml:space="preserve"> </v>
      </c>
      <c r="AL38" s="6" t="e">
        <f t="shared" si="27"/>
        <v>#N/A</v>
      </c>
      <c r="AM38" s="6" t="e">
        <f t="shared" si="28"/>
        <v>#N/A</v>
      </c>
      <c r="AN38" s="6" t="e">
        <f t="shared" si="29"/>
        <v>#N/A</v>
      </c>
      <c r="AO38" s="6" t="e">
        <f t="shared" si="9"/>
        <v>#N/A</v>
      </c>
      <c r="AP38" s="6" t="e">
        <f t="shared" si="30"/>
        <v>#N/A</v>
      </c>
      <c r="AQ38" s="6" t="e">
        <f t="shared" si="31"/>
        <v>#N/A</v>
      </c>
      <c r="AR38" s="6" t="e">
        <f t="shared" si="10"/>
        <v>#N/A</v>
      </c>
      <c r="AS38" s="6" t="e">
        <f t="shared" si="11"/>
        <v>#N/A</v>
      </c>
      <c r="AT38" s="6" t="e">
        <f t="shared" si="32"/>
        <v>#N/A</v>
      </c>
      <c r="AU38" s="6">
        <f t="shared" si="33"/>
        <v>0</v>
      </c>
      <c r="AV38" s="6" t="e">
        <f t="shared" si="34"/>
        <v>#N/A</v>
      </c>
      <c r="AW38" s="6" t="str">
        <f t="shared" si="12"/>
        <v/>
      </c>
      <c r="AX38" s="6" t="str">
        <f t="shared" si="13"/>
        <v/>
      </c>
      <c r="AY38" s="6" t="str">
        <f t="shared" si="14"/>
        <v/>
      </c>
      <c r="AZ38" s="6" t="str">
        <f t="shared" si="15"/>
        <v/>
      </c>
      <c r="BA38" s="103"/>
      <c r="BG38" s="3" t="s">
        <v>516</v>
      </c>
      <c r="BI38" s="14"/>
      <c r="BJ38" s="14"/>
      <c r="BK38" s="14"/>
      <c r="BL38" s="17"/>
    </row>
    <row r="39" spans="1:66" s="12" customFormat="1" ht="13.5" customHeight="1" x14ac:dyDescent="0.2">
      <c r="A39" s="163">
        <v>24</v>
      </c>
      <c r="B39" s="160"/>
      <c r="C39" s="7"/>
      <c r="D39" s="120"/>
      <c r="E39" s="7"/>
      <c r="F39" s="7"/>
      <c r="G39" s="219"/>
      <c r="H39" s="7"/>
      <c r="I39" s="8"/>
      <c r="J39" s="9"/>
      <c r="K39" s="843"/>
      <c r="L39" s="837"/>
      <c r="M39" s="421"/>
      <c r="N39" s="420"/>
      <c r="O39" s="413"/>
      <c r="P39" s="414"/>
      <c r="Q39" s="422" t="str">
        <f t="shared" si="0"/>
        <v/>
      </c>
      <c r="R39" s="422" t="str">
        <f t="shared" si="1"/>
        <v/>
      </c>
      <c r="S39" s="423" t="str">
        <f t="shared" si="2"/>
        <v/>
      </c>
      <c r="T39" s="424" t="str">
        <f t="shared" si="16"/>
        <v/>
      </c>
      <c r="U39" s="425" t="str">
        <f t="shared" si="3"/>
        <v/>
      </c>
      <c r="V39" s="425" t="str">
        <f t="shared" si="4"/>
        <v/>
      </c>
      <c r="W39" s="425" t="str">
        <f t="shared" si="5"/>
        <v/>
      </c>
      <c r="X39" s="38"/>
      <c r="Y39" s="37" t="str">
        <f t="shared" si="17"/>
        <v/>
      </c>
      <c r="Z39" s="37" t="str">
        <f t="shared" si="18"/>
        <v/>
      </c>
      <c r="AA39" s="29" t="str">
        <f t="shared" si="6"/>
        <v/>
      </c>
      <c r="AB39" s="6" t="e">
        <f t="shared" si="19"/>
        <v>#N/A</v>
      </c>
      <c r="AC39" s="6" t="e">
        <f t="shared" si="20"/>
        <v>#N/A</v>
      </c>
      <c r="AD39" s="6" t="e">
        <f t="shared" si="21"/>
        <v>#N/A</v>
      </c>
      <c r="AE39" s="6" t="str">
        <f t="shared" si="22"/>
        <v/>
      </c>
      <c r="AF39" s="10">
        <f t="shared" si="7"/>
        <v>1</v>
      </c>
      <c r="AG39" s="6" t="e">
        <f t="shared" si="23"/>
        <v>#N/A</v>
      </c>
      <c r="AH39" s="6" t="e">
        <f t="shared" si="24"/>
        <v>#N/A</v>
      </c>
      <c r="AI39" s="6" t="e">
        <f t="shared" si="35"/>
        <v>#N/A</v>
      </c>
      <c r="AJ39" s="6" t="e">
        <f t="shared" si="25"/>
        <v>#N/A</v>
      </c>
      <c r="AK39" s="11" t="str">
        <f t="shared" si="26"/>
        <v xml:space="preserve"> </v>
      </c>
      <c r="AL39" s="6" t="e">
        <f t="shared" si="27"/>
        <v>#N/A</v>
      </c>
      <c r="AM39" s="6" t="e">
        <f t="shared" si="28"/>
        <v>#N/A</v>
      </c>
      <c r="AN39" s="6" t="e">
        <f t="shared" si="29"/>
        <v>#N/A</v>
      </c>
      <c r="AO39" s="6" t="e">
        <f t="shared" si="9"/>
        <v>#N/A</v>
      </c>
      <c r="AP39" s="6" t="e">
        <f t="shared" si="30"/>
        <v>#N/A</v>
      </c>
      <c r="AQ39" s="6" t="e">
        <f t="shared" si="31"/>
        <v>#N/A</v>
      </c>
      <c r="AR39" s="6" t="e">
        <f t="shared" si="10"/>
        <v>#N/A</v>
      </c>
      <c r="AS39" s="6" t="e">
        <f t="shared" si="11"/>
        <v>#N/A</v>
      </c>
      <c r="AT39" s="6" t="e">
        <f t="shared" si="32"/>
        <v>#N/A</v>
      </c>
      <c r="AU39" s="6">
        <f t="shared" si="33"/>
        <v>0</v>
      </c>
      <c r="AV39" s="6" t="e">
        <f t="shared" si="34"/>
        <v>#N/A</v>
      </c>
      <c r="AW39" s="6" t="str">
        <f t="shared" si="12"/>
        <v/>
      </c>
      <c r="AX39" s="6" t="str">
        <f t="shared" si="13"/>
        <v/>
      </c>
      <c r="AY39" s="6" t="str">
        <f t="shared" si="14"/>
        <v/>
      </c>
      <c r="AZ39" s="6" t="str">
        <f t="shared" si="15"/>
        <v/>
      </c>
      <c r="BA39" s="103"/>
      <c r="BG39" s="3" t="s">
        <v>518</v>
      </c>
      <c r="BI39" s="14"/>
      <c r="BJ39" s="14"/>
      <c r="BK39" s="14"/>
      <c r="BL39" s="17"/>
    </row>
    <row r="40" spans="1:66" s="12" customFormat="1" ht="13.5" customHeight="1" x14ac:dyDescent="0.2">
      <c r="A40" s="163">
        <v>25</v>
      </c>
      <c r="B40" s="160"/>
      <c r="C40" s="7"/>
      <c r="D40" s="120"/>
      <c r="E40" s="7"/>
      <c r="F40" s="7"/>
      <c r="G40" s="219"/>
      <c r="H40" s="7"/>
      <c r="I40" s="8"/>
      <c r="J40" s="9"/>
      <c r="K40" s="843"/>
      <c r="L40" s="837"/>
      <c r="M40" s="421"/>
      <c r="N40" s="420"/>
      <c r="O40" s="413"/>
      <c r="P40" s="414"/>
      <c r="Q40" s="422" t="str">
        <f t="shared" si="0"/>
        <v/>
      </c>
      <c r="R40" s="422" t="str">
        <f t="shared" si="1"/>
        <v/>
      </c>
      <c r="S40" s="423" t="str">
        <f t="shared" si="2"/>
        <v/>
      </c>
      <c r="T40" s="424" t="str">
        <f t="shared" si="16"/>
        <v/>
      </c>
      <c r="U40" s="425" t="str">
        <f t="shared" si="3"/>
        <v/>
      </c>
      <c r="V40" s="425" t="str">
        <f t="shared" si="4"/>
        <v/>
      </c>
      <c r="W40" s="425" t="str">
        <f t="shared" si="5"/>
        <v/>
      </c>
      <c r="X40" s="38"/>
      <c r="Y40" s="37" t="str">
        <f t="shared" si="17"/>
        <v/>
      </c>
      <c r="Z40" s="37" t="str">
        <f t="shared" si="18"/>
        <v/>
      </c>
      <c r="AA40" s="29" t="str">
        <f t="shared" si="6"/>
        <v/>
      </c>
      <c r="AB40" s="6" t="e">
        <f t="shared" si="19"/>
        <v>#N/A</v>
      </c>
      <c r="AC40" s="6" t="e">
        <f t="shared" si="20"/>
        <v>#N/A</v>
      </c>
      <c r="AD40" s="6" t="e">
        <f t="shared" si="21"/>
        <v>#N/A</v>
      </c>
      <c r="AE40" s="6" t="str">
        <f t="shared" si="22"/>
        <v/>
      </c>
      <c r="AF40" s="10">
        <f t="shared" si="7"/>
        <v>1</v>
      </c>
      <c r="AG40" s="6" t="e">
        <f t="shared" si="23"/>
        <v>#N/A</v>
      </c>
      <c r="AH40" s="6" t="e">
        <f t="shared" si="24"/>
        <v>#N/A</v>
      </c>
      <c r="AI40" s="6" t="e">
        <f t="shared" si="35"/>
        <v>#N/A</v>
      </c>
      <c r="AJ40" s="6" t="e">
        <f t="shared" si="25"/>
        <v>#N/A</v>
      </c>
      <c r="AK40" s="11" t="str">
        <f t="shared" si="26"/>
        <v xml:space="preserve"> </v>
      </c>
      <c r="AL40" s="6" t="e">
        <f t="shared" si="27"/>
        <v>#N/A</v>
      </c>
      <c r="AM40" s="6" t="e">
        <f t="shared" si="28"/>
        <v>#N/A</v>
      </c>
      <c r="AN40" s="6" t="e">
        <f t="shared" si="29"/>
        <v>#N/A</v>
      </c>
      <c r="AO40" s="6" t="e">
        <f t="shared" si="9"/>
        <v>#N/A</v>
      </c>
      <c r="AP40" s="6" t="e">
        <f t="shared" si="30"/>
        <v>#N/A</v>
      </c>
      <c r="AQ40" s="6" t="e">
        <f t="shared" si="31"/>
        <v>#N/A</v>
      </c>
      <c r="AR40" s="6" t="e">
        <f t="shared" si="10"/>
        <v>#N/A</v>
      </c>
      <c r="AS40" s="6" t="e">
        <f t="shared" si="11"/>
        <v>#N/A</v>
      </c>
      <c r="AT40" s="6" t="e">
        <f t="shared" si="32"/>
        <v>#N/A</v>
      </c>
      <c r="AU40" s="6">
        <f t="shared" si="33"/>
        <v>0</v>
      </c>
      <c r="AV40" s="6" t="e">
        <f t="shared" si="34"/>
        <v>#N/A</v>
      </c>
      <c r="AW40" s="6" t="str">
        <f t="shared" si="12"/>
        <v/>
      </c>
      <c r="AX40" s="6" t="str">
        <f t="shared" si="13"/>
        <v/>
      </c>
      <c r="AY40" s="6" t="str">
        <f t="shared" si="14"/>
        <v/>
      </c>
      <c r="AZ40" s="6" t="str">
        <f t="shared" si="15"/>
        <v/>
      </c>
      <c r="BA40" s="103"/>
      <c r="BG40" s="3" t="s">
        <v>520</v>
      </c>
      <c r="BI40" s="14"/>
      <c r="BJ40" s="14"/>
      <c r="BK40" s="14"/>
      <c r="BL40" s="17"/>
    </row>
    <row r="41" spans="1:66" s="12" customFormat="1" ht="13.5" customHeight="1" x14ac:dyDescent="0.2">
      <c r="A41" s="163">
        <v>26</v>
      </c>
      <c r="B41" s="160"/>
      <c r="C41" s="7"/>
      <c r="D41" s="120"/>
      <c r="E41" s="7"/>
      <c r="F41" s="7"/>
      <c r="G41" s="219"/>
      <c r="H41" s="7"/>
      <c r="I41" s="8"/>
      <c r="J41" s="9"/>
      <c r="K41" s="843"/>
      <c r="L41" s="837"/>
      <c r="M41" s="421"/>
      <c r="N41" s="420"/>
      <c r="O41" s="413"/>
      <c r="P41" s="414"/>
      <c r="Q41" s="422" t="str">
        <f t="shared" si="0"/>
        <v/>
      </c>
      <c r="R41" s="422" t="str">
        <f t="shared" si="1"/>
        <v/>
      </c>
      <c r="S41" s="423" t="str">
        <f t="shared" si="2"/>
        <v/>
      </c>
      <c r="T41" s="424" t="str">
        <f t="shared" si="16"/>
        <v/>
      </c>
      <c r="U41" s="425" t="str">
        <f t="shared" si="3"/>
        <v/>
      </c>
      <c r="V41" s="425" t="str">
        <f t="shared" si="4"/>
        <v/>
      </c>
      <c r="W41" s="425" t="str">
        <f t="shared" si="5"/>
        <v/>
      </c>
      <c r="X41" s="38"/>
      <c r="Y41" s="37" t="str">
        <f t="shared" si="17"/>
        <v/>
      </c>
      <c r="Z41" s="37" t="str">
        <f t="shared" si="18"/>
        <v/>
      </c>
      <c r="AA41" s="29" t="str">
        <f t="shared" si="6"/>
        <v/>
      </c>
      <c r="AB41" s="6" t="e">
        <f t="shared" si="19"/>
        <v>#N/A</v>
      </c>
      <c r="AC41" s="6" t="e">
        <f t="shared" si="20"/>
        <v>#N/A</v>
      </c>
      <c r="AD41" s="6" t="e">
        <f t="shared" si="21"/>
        <v>#N/A</v>
      </c>
      <c r="AE41" s="6" t="str">
        <f t="shared" si="22"/>
        <v/>
      </c>
      <c r="AF41" s="10">
        <f t="shared" si="7"/>
        <v>1</v>
      </c>
      <c r="AG41" s="6" t="e">
        <f t="shared" si="23"/>
        <v>#N/A</v>
      </c>
      <c r="AH41" s="6" t="e">
        <f t="shared" si="24"/>
        <v>#N/A</v>
      </c>
      <c r="AI41" s="6" t="e">
        <f t="shared" si="35"/>
        <v>#N/A</v>
      </c>
      <c r="AJ41" s="6" t="e">
        <f t="shared" si="25"/>
        <v>#N/A</v>
      </c>
      <c r="AK41" s="11" t="str">
        <f t="shared" si="26"/>
        <v xml:space="preserve"> </v>
      </c>
      <c r="AL41" s="6" t="e">
        <f t="shared" si="27"/>
        <v>#N/A</v>
      </c>
      <c r="AM41" s="6" t="e">
        <f t="shared" si="28"/>
        <v>#N/A</v>
      </c>
      <c r="AN41" s="6" t="e">
        <f t="shared" si="29"/>
        <v>#N/A</v>
      </c>
      <c r="AO41" s="6" t="e">
        <f t="shared" si="9"/>
        <v>#N/A</v>
      </c>
      <c r="AP41" s="6" t="e">
        <f t="shared" si="30"/>
        <v>#N/A</v>
      </c>
      <c r="AQ41" s="6" t="e">
        <f t="shared" si="31"/>
        <v>#N/A</v>
      </c>
      <c r="AR41" s="6" t="e">
        <f t="shared" si="10"/>
        <v>#N/A</v>
      </c>
      <c r="AS41" s="6" t="e">
        <f t="shared" si="11"/>
        <v>#N/A</v>
      </c>
      <c r="AT41" s="6" t="e">
        <f t="shared" si="32"/>
        <v>#N/A</v>
      </c>
      <c r="AU41" s="6">
        <f t="shared" si="33"/>
        <v>0</v>
      </c>
      <c r="AV41" s="6" t="e">
        <f t="shared" si="34"/>
        <v>#N/A</v>
      </c>
      <c r="AW41" s="6" t="str">
        <f t="shared" si="12"/>
        <v/>
      </c>
      <c r="AX41" s="6" t="str">
        <f t="shared" si="13"/>
        <v/>
      </c>
      <c r="AY41" s="6" t="str">
        <f t="shared" si="14"/>
        <v/>
      </c>
      <c r="AZ41" s="6" t="str">
        <f t="shared" si="15"/>
        <v/>
      </c>
      <c r="BA41" s="103"/>
      <c r="BG41" s="3" t="s">
        <v>293</v>
      </c>
      <c r="BI41" s="14"/>
      <c r="BJ41" s="14"/>
      <c r="BK41" s="14"/>
      <c r="BL41" s="17"/>
    </row>
    <row r="42" spans="1:66" s="12" customFormat="1" ht="13.5" customHeight="1" x14ac:dyDescent="0.2">
      <c r="A42" s="163">
        <v>27</v>
      </c>
      <c r="B42" s="160"/>
      <c r="C42" s="7"/>
      <c r="D42" s="120"/>
      <c r="E42" s="7"/>
      <c r="F42" s="7"/>
      <c r="G42" s="219"/>
      <c r="H42" s="7"/>
      <c r="I42" s="8"/>
      <c r="J42" s="9"/>
      <c r="K42" s="843"/>
      <c r="L42" s="837"/>
      <c r="M42" s="421"/>
      <c r="N42" s="420"/>
      <c r="O42" s="413"/>
      <c r="P42" s="414"/>
      <c r="Q42" s="422" t="str">
        <f t="shared" si="0"/>
        <v/>
      </c>
      <c r="R42" s="422" t="str">
        <f t="shared" si="1"/>
        <v/>
      </c>
      <c r="S42" s="423" t="str">
        <f t="shared" si="2"/>
        <v/>
      </c>
      <c r="T42" s="424" t="str">
        <f t="shared" si="16"/>
        <v/>
      </c>
      <c r="U42" s="425" t="str">
        <f t="shared" si="3"/>
        <v/>
      </c>
      <c r="V42" s="425" t="str">
        <f t="shared" si="4"/>
        <v/>
      </c>
      <c r="W42" s="425" t="str">
        <f t="shared" si="5"/>
        <v/>
      </c>
      <c r="X42" s="38"/>
      <c r="Y42" s="37" t="str">
        <f t="shared" si="17"/>
        <v/>
      </c>
      <c r="Z42" s="37" t="str">
        <f t="shared" si="18"/>
        <v/>
      </c>
      <c r="AA42" s="29" t="str">
        <f t="shared" si="6"/>
        <v/>
      </c>
      <c r="AB42" s="6" t="e">
        <f t="shared" si="19"/>
        <v>#N/A</v>
      </c>
      <c r="AC42" s="6" t="e">
        <f t="shared" si="20"/>
        <v>#N/A</v>
      </c>
      <c r="AD42" s="6" t="e">
        <f t="shared" si="21"/>
        <v>#N/A</v>
      </c>
      <c r="AE42" s="6" t="str">
        <f t="shared" si="22"/>
        <v/>
      </c>
      <c r="AF42" s="10">
        <f t="shared" si="7"/>
        <v>1</v>
      </c>
      <c r="AG42" s="6" t="e">
        <f t="shared" si="23"/>
        <v>#N/A</v>
      </c>
      <c r="AH42" s="6" t="e">
        <f t="shared" si="24"/>
        <v>#N/A</v>
      </c>
      <c r="AI42" s="6" t="e">
        <f t="shared" si="35"/>
        <v>#N/A</v>
      </c>
      <c r="AJ42" s="6" t="e">
        <f t="shared" si="25"/>
        <v>#N/A</v>
      </c>
      <c r="AK42" s="11" t="str">
        <f t="shared" si="26"/>
        <v xml:space="preserve"> </v>
      </c>
      <c r="AL42" s="6" t="e">
        <f t="shared" si="27"/>
        <v>#N/A</v>
      </c>
      <c r="AM42" s="6" t="e">
        <f t="shared" si="28"/>
        <v>#N/A</v>
      </c>
      <c r="AN42" s="6" t="e">
        <f t="shared" si="29"/>
        <v>#N/A</v>
      </c>
      <c r="AO42" s="6" t="e">
        <f t="shared" si="9"/>
        <v>#N/A</v>
      </c>
      <c r="AP42" s="6" t="e">
        <f t="shared" si="30"/>
        <v>#N/A</v>
      </c>
      <c r="AQ42" s="6" t="e">
        <f t="shared" si="31"/>
        <v>#N/A</v>
      </c>
      <c r="AR42" s="6" t="e">
        <f t="shared" si="10"/>
        <v>#N/A</v>
      </c>
      <c r="AS42" s="6" t="e">
        <f t="shared" si="11"/>
        <v>#N/A</v>
      </c>
      <c r="AT42" s="6" t="e">
        <f t="shared" si="32"/>
        <v>#N/A</v>
      </c>
      <c r="AU42" s="6">
        <f t="shared" si="33"/>
        <v>0</v>
      </c>
      <c r="AV42" s="6" t="e">
        <f t="shared" si="34"/>
        <v>#N/A</v>
      </c>
      <c r="AW42" s="6" t="str">
        <f t="shared" si="12"/>
        <v/>
      </c>
      <c r="AX42" s="6" t="str">
        <f t="shared" si="13"/>
        <v/>
      </c>
      <c r="AY42" s="6" t="str">
        <f t="shared" si="14"/>
        <v/>
      </c>
      <c r="AZ42" s="6" t="str">
        <f t="shared" si="15"/>
        <v/>
      </c>
      <c r="BA42" s="103"/>
      <c r="BG42" s="3" t="s">
        <v>295</v>
      </c>
      <c r="BI42" s="14"/>
      <c r="BJ42" s="14"/>
      <c r="BK42" s="14"/>
      <c r="BL42" s="17"/>
    </row>
    <row r="43" spans="1:66" s="12" customFormat="1" ht="13.5" customHeight="1" x14ac:dyDescent="0.2">
      <c r="A43" s="163">
        <v>28</v>
      </c>
      <c r="B43" s="160"/>
      <c r="C43" s="7"/>
      <c r="D43" s="120"/>
      <c r="E43" s="7"/>
      <c r="F43" s="7"/>
      <c r="G43" s="219"/>
      <c r="H43" s="7"/>
      <c r="I43" s="8"/>
      <c r="J43" s="9"/>
      <c r="K43" s="843"/>
      <c r="L43" s="837"/>
      <c r="M43" s="421"/>
      <c r="N43" s="420"/>
      <c r="O43" s="413"/>
      <c r="P43" s="414"/>
      <c r="Q43" s="422" t="str">
        <f t="shared" si="0"/>
        <v/>
      </c>
      <c r="R43" s="422" t="str">
        <f t="shared" si="1"/>
        <v/>
      </c>
      <c r="S43" s="423" t="str">
        <f t="shared" si="2"/>
        <v/>
      </c>
      <c r="T43" s="424" t="str">
        <f t="shared" si="16"/>
        <v/>
      </c>
      <c r="U43" s="425" t="str">
        <f t="shared" si="3"/>
        <v/>
      </c>
      <c r="V43" s="425" t="str">
        <f t="shared" si="4"/>
        <v/>
      </c>
      <c r="W43" s="425" t="str">
        <f t="shared" si="5"/>
        <v/>
      </c>
      <c r="X43" s="38"/>
      <c r="Y43" s="37" t="str">
        <f t="shared" si="17"/>
        <v/>
      </c>
      <c r="Z43" s="37" t="str">
        <f t="shared" si="18"/>
        <v/>
      </c>
      <c r="AA43" s="29" t="str">
        <f t="shared" si="6"/>
        <v/>
      </c>
      <c r="AB43" s="6" t="e">
        <f t="shared" si="19"/>
        <v>#N/A</v>
      </c>
      <c r="AC43" s="6" t="e">
        <f t="shared" si="20"/>
        <v>#N/A</v>
      </c>
      <c r="AD43" s="6" t="e">
        <f t="shared" si="21"/>
        <v>#N/A</v>
      </c>
      <c r="AE43" s="6" t="str">
        <f t="shared" si="22"/>
        <v/>
      </c>
      <c r="AF43" s="10">
        <f t="shared" si="7"/>
        <v>1</v>
      </c>
      <c r="AG43" s="6" t="e">
        <f t="shared" si="23"/>
        <v>#N/A</v>
      </c>
      <c r="AH43" s="6" t="e">
        <f t="shared" si="24"/>
        <v>#N/A</v>
      </c>
      <c r="AI43" s="6" t="e">
        <f t="shared" si="35"/>
        <v>#N/A</v>
      </c>
      <c r="AJ43" s="6" t="e">
        <f t="shared" si="25"/>
        <v>#N/A</v>
      </c>
      <c r="AK43" s="11" t="str">
        <f t="shared" si="26"/>
        <v xml:space="preserve"> </v>
      </c>
      <c r="AL43" s="6" t="e">
        <f t="shared" si="27"/>
        <v>#N/A</v>
      </c>
      <c r="AM43" s="6" t="e">
        <f t="shared" si="28"/>
        <v>#N/A</v>
      </c>
      <c r="AN43" s="6" t="e">
        <f t="shared" si="29"/>
        <v>#N/A</v>
      </c>
      <c r="AO43" s="6" t="e">
        <f t="shared" si="9"/>
        <v>#N/A</v>
      </c>
      <c r="AP43" s="6" t="e">
        <f t="shared" si="30"/>
        <v>#N/A</v>
      </c>
      <c r="AQ43" s="6" t="e">
        <f t="shared" si="31"/>
        <v>#N/A</v>
      </c>
      <c r="AR43" s="6" t="e">
        <f t="shared" si="10"/>
        <v>#N/A</v>
      </c>
      <c r="AS43" s="6" t="e">
        <f t="shared" si="11"/>
        <v>#N/A</v>
      </c>
      <c r="AT43" s="6" t="e">
        <f t="shared" si="32"/>
        <v>#N/A</v>
      </c>
      <c r="AU43" s="6">
        <f t="shared" si="33"/>
        <v>0</v>
      </c>
      <c r="AV43" s="6" t="e">
        <f t="shared" si="34"/>
        <v>#N/A</v>
      </c>
      <c r="AW43" s="6" t="str">
        <f t="shared" si="12"/>
        <v/>
      </c>
      <c r="AX43" s="6" t="str">
        <f t="shared" si="13"/>
        <v/>
      </c>
      <c r="AY43" s="6" t="str">
        <f t="shared" si="14"/>
        <v/>
      </c>
      <c r="AZ43" s="6" t="str">
        <f t="shared" si="15"/>
        <v/>
      </c>
      <c r="BA43" s="103"/>
      <c r="BG43" s="3" t="s">
        <v>297</v>
      </c>
      <c r="BI43" s="14"/>
      <c r="BJ43" s="14"/>
      <c r="BK43" s="14"/>
      <c r="BL43" s="17"/>
    </row>
    <row r="44" spans="1:66" s="12" customFormat="1" ht="13.5" customHeight="1" x14ac:dyDescent="0.2">
      <c r="A44" s="163">
        <v>29</v>
      </c>
      <c r="B44" s="160"/>
      <c r="C44" s="7"/>
      <c r="D44" s="120"/>
      <c r="E44" s="7"/>
      <c r="F44" s="7"/>
      <c r="G44" s="219"/>
      <c r="H44" s="7"/>
      <c r="I44" s="8"/>
      <c r="J44" s="9"/>
      <c r="K44" s="843"/>
      <c r="L44" s="837"/>
      <c r="M44" s="421"/>
      <c r="N44" s="420"/>
      <c r="O44" s="413"/>
      <c r="P44" s="414"/>
      <c r="Q44" s="422" t="str">
        <f t="shared" si="0"/>
        <v/>
      </c>
      <c r="R44" s="422" t="str">
        <f t="shared" si="1"/>
        <v/>
      </c>
      <c r="S44" s="423" t="str">
        <f t="shared" si="2"/>
        <v/>
      </c>
      <c r="T44" s="424" t="str">
        <f t="shared" si="16"/>
        <v/>
      </c>
      <c r="U44" s="425" t="str">
        <f t="shared" si="3"/>
        <v/>
      </c>
      <c r="V44" s="425" t="str">
        <f t="shared" si="4"/>
        <v/>
      </c>
      <c r="W44" s="425" t="str">
        <f t="shared" si="5"/>
        <v/>
      </c>
      <c r="X44" s="38"/>
      <c r="Y44" s="37" t="str">
        <f t="shared" si="17"/>
        <v/>
      </c>
      <c r="Z44" s="37" t="str">
        <f t="shared" si="18"/>
        <v/>
      </c>
      <c r="AA44" s="29" t="str">
        <f t="shared" si="6"/>
        <v/>
      </c>
      <c r="AB44" s="6" t="e">
        <f t="shared" si="19"/>
        <v>#N/A</v>
      </c>
      <c r="AC44" s="6" t="e">
        <f t="shared" si="20"/>
        <v>#N/A</v>
      </c>
      <c r="AD44" s="6" t="e">
        <f t="shared" si="21"/>
        <v>#N/A</v>
      </c>
      <c r="AE44" s="6" t="str">
        <f t="shared" si="22"/>
        <v/>
      </c>
      <c r="AF44" s="10">
        <f t="shared" si="7"/>
        <v>1</v>
      </c>
      <c r="AG44" s="6" t="e">
        <f t="shared" si="23"/>
        <v>#N/A</v>
      </c>
      <c r="AH44" s="6" t="e">
        <f t="shared" si="24"/>
        <v>#N/A</v>
      </c>
      <c r="AI44" s="6" t="e">
        <f t="shared" si="35"/>
        <v>#N/A</v>
      </c>
      <c r="AJ44" s="6" t="e">
        <f t="shared" si="25"/>
        <v>#N/A</v>
      </c>
      <c r="AK44" s="11" t="str">
        <f t="shared" si="26"/>
        <v xml:space="preserve"> </v>
      </c>
      <c r="AL44" s="6" t="e">
        <f t="shared" si="27"/>
        <v>#N/A</v>
      </c>
      <c r="AM44" s="6" t="e">
        <f t="shared" si="28"/>
        <v>#N/A</v>
      </c>
      <c r="AN44" s="6" t="e">
        <f t="shared" si="29"/>
        <v>#N/A</v>
      </c>
      <c r="AO44" s="6" t="e">
        <f t="shared" si="9"/>
        <v>#N/A</v>
      </c>
      <c r="AP44" s="6" t="e">
        <f t="shared" si="30"/>
        <v>#N/A</v>
      </c>
      <c r="AQ44" s="6" t="e">
        <f t="shared" si="31"/>
        <v>#N/A</v>
      </c>
      <c r="AR44" s="6" t="e">
        <f t="shared" si="10"/>
        <v>#N/A</v>
      </c>
      <c r="AS44" s="6" t="e">
        <f t="shared" si="11"/>
        <v>#N/A</v>
      </c>
      <c r="AT44" s="6" t="e">
        <f t="shared" si="32"/>
        <v>#N/A</v>
      </c>
      <c r="AU44" s="6">
        <f t="shared" si="33"/>
        <v>0</v>
      </c>
      <c r="AV44" s="6" t="e">
        <f t="shared" si="34"/>
        <v>#N/A</v>
      </c>
      <c r="AW44" s="6" t="str">
        <f t="shared" si="12"/>
        <v/>
      </c>
      <c r="AX44" s="6" t="str">
        <f t="shared" si="13"/>
        <v/>
      </c>
      <c r="AY44" s="6" t="str">
        <f t="shared" si="14"/>
        <v/>
      </c>
      <c r="AZ44" s="6" t="str">
        <f t="shared" si="15"/>
        <v/>
      </c>
      <c r="BA44" s="103"/>
      <c r="BG44" s="3" t="s">
        <v>311</v>
      </c>
      <c r="BI44" s="14"/>
      <c r="BJ44" s="14"/>
      <c r="BK44" s="14"/>
      <c r="BL44" s="17"/>
    </row>
    <row r="45" spans="1:66" s="12" customFormat="1" ht="13.5" customHeight="1" x14ac:dyDescent="0.2">
      <c r="A45" s="163">
        <v>30</v>
      </c>
      <c r="B45" s="160"/>
      <c r="C45" s="7"/>
      <c r="D45" s="120"/>
      <c r="E45" s="7"/>
      <c r="F45" s="7"/>
      <c r="G45" s="219"/>
      <c r="H45" s="7"/>
      <c r="I45" s="8"/>
      <c r="J45" s="9"/>
      <c r="K45" s="843"/>
      <c r="L45" s="837"/>
      <c r="M45" s="421"/>
      <c r="N45" s="420"/>
      <c r="O45" s="413"/>
      <c r="P45" s="414"/>
      <c r="Q45" s="422" t="str">
        <f t="shared" si="0"/>
        <v/>
      </c>
      <c r="R45" s="422" t="str">
        <f t="shared" si="1"/>
        <v/>
      </c>
      <c r="S45" s="423" t="str">
        <f t="shared" si="2"/>
        <v/>
      </c>
      <c r="T45" s="424" t="str">
        <f t="shared" si="16"/>
        <v/>
      </c>
      <c r="U45" s="425" t="str">
        <f t="shared" si="3"/>
        <v/>
      </c>
      <c r="V45" s="425" t="str">
        <f t="shared" si="4"/>
        <v/>
      </c>
      <c r="W45" s="425" t="str">
        <f t="shared" si="5"/>
        <v/>
      </c>
      <c r="X45" s="38"/>
      <c r="Y45" s="37" t="str">
        <f t="shared" si="17"/>
        <v/>
      </c>
      <c r="Z45" s="37" t="str">
        <f t="shared" si="18"/>
        <v/>
      </c>
      <c r="AA45" s="29" t="str">
        <f t="shared" si="6"/>
        <v/>
      </c>
      <c r="AB45" s="6" t="e">
        <f t="shared" si="19"/>
        <v>#N/A</v>
      </c>
      <c r="AC45" s="6" t="e">
        <f t="shared" si="20"/>
        <v>#N/A</v>
      </c>
      <c r="AD45" s="6" t="e">
        <f t="shared" si="21"/>
        <v>#N/A</v>
      </c>
      <c r="AE45" s="6" t="str">
        <f t="shared" si="22"/>
        <v/>
      </c>
      <c r="AF45" s="10">
        <f t="shared" si="7"/>
        <v>1</v>
      </c>
      <c r="AG45" s="6" t="e">
        <f t="shared" si="23"/>
        <v>#N/A</v>
      </c>
      <c r="AH45" s="6" t="e">
        <f t="shared" si="24"/>
        <v>#N/A</v>
      </c>
      <c r="AI45" s="6" t="e">
        <f t="shared" si="35"/>
        <v>#N/A</v>
      </c>
      <c r="AJ45" s="6" t="e">
        <f t="shared" si="25"/>
        <v>#N/A</v>
      </c>
      <c r="AK45" s="11" t="str">
        <f t="shared" si="26"/>
        <v xml:space="preserve"> </v>
      </c>
      <c r="AL45" s="6" t="e">
        <f t="shared" si="27"/>
        <v>#N/A</v>
      </c>
      <c r="AM45" s="6" t="e">
        <f t="shared" si="28"/>
        <v>#N/A</v>
      </c>
      <c r="AN45" s="6" t="e">
        <f t="shared" si="29"/>
        <v>#N/A</v>
      </c>
      <c r="AO45" s="6" t="e">
        <f t="shared" si="9"/>
        <v>#N/A</v>
      </c>
      <c r="AP45" s="6" t="e">
        <f t="shared" si="30"/>
        <v>#N/A</v>
      </c>
      <c r="AQ45" s="6" t="e">
        <f t="shared" si="31"/>
        <v>#N/A</v>
      </c>
      <c r="AR45" s="6" t="e">
        <f t="shared" si="10"/>
        <v>#N/A</v>
      </c>
      <c r="AS45" s="6" t="e">
        <f t="shared" si="11"/>
        <v>#N/A</v>
      </c>
      <c r="AT45" s="6" t="e">
        <f t="shared" si="32"/>
        <v>#N/A</v>
      </c>
      <c r="AU45" s="6">
        <f t="shared" si="33"/>
        <v>0</v>
      </c>
      <c r="AV45" s="6" t="e">
        <f t="shared" si="34"/>
        <v>#N/A</v>
      </c>
      <c r="AW45" s="6" t="str">
        <f t="shared" si="12"/>
        <v/>
      </c>
      <c r="AX45" s="6" t="str">
        <f t="shared" si="13"/>
        <v/>
      </c>
      <c r="AY45" s="6" t="str">
        <f t="shared" si="14"/>
        <v/>
      </c>
      <c r="AZ45" s="6" t="str">
        <f t="shared" si="15"/>
        <v/>
      </c>
      <c r="BA45" s="103"/>
      <c r="BG45" s="3" t="s">
        <v>313</v>
      </c>
      <c r="BI45" s="14"/>
      <c r="BJ45" s="14"/>
      <c r="BK45" s="14"/>
      <c r="BL45" s="14"/>
      <c r="BM45" s="14"/>
      <c r="BN45" s="14"/>
    </row>
    <row r="46" spans="1:66" s="12" customFormat="1" ht="13.5" customHeight="1" x14ac:dyDescent="0.2">
      <c r="A46" s="163">
        <v>31</v>
      </c>
      <c r="B46" s="160"/>
      <c r="C46" s="7"/>
      <c r="D46" s="120"/>
      <c r="E46" s="7"/>
      <c r="F46" s="7"/>
      <c r="G46" s="219"/>
      <c r="H46" s="7"/>
      <c r="I46" s="8"/>
      <c r="J46" s="9"/>
      <c r="K46" s="843"/>
      <c r="L46" s="837"/>
      <c r="M46" s="421"/>
      <c r="N46" s="420"/>
      <c r="O46" s="413"/>
      <c r="P46" s="414"/>
      <c r="Q46" s="422" t="str">
        <f t="shared" si="0"/>
        <v/>
      </c>
      <c r="R46" s="422" t="str">
        <f t="shared" si="1"/>
        <v/>
      </c>
      <c r="S46" s="423" t="str">
        <f t="shared" si="2"/>
        <v/>
      </c>
      <c r="T46" s="424" t="str">
        <f t="shared" si="16"/>
        <v/>
      </c>
      <c r="U46" s="425" t="str">
        <f t="shared" si="3"/>
        <v/>
      </c>
      <c r="V46" s="425" t="str">
        <f t="shared" si="4"/>
        <v/>
      </c>
      <c r="W46" s="425" t="str">
        <f t="shared" si="5"/>
        <v/>
      </c>
      <c r="X46" s="38"/>
      <c r="Y46" s="37" t="str">
        <f t="shared" si="17"/>
        <v/>
      </c>
      <c r="Z46" s="37" t="str">
        <f t="shared" si="18"/>
        <v/>
      </c>
      <c r="AA46" s="29" t="str">
        <f t="shared" si="6"/>
        <v/>
      </c>
      <c r="AB46" s="6" t="e">
        <f t="shared" si="19"/>
        <v>#N/A</v>
      </c>
      <c r="AC46" s="6" t="e">
        <f t="shared" si="20"/>
        <v>#N/A</v>
      </c>
      <c r="AD46" s="6" t="e">
        <f t="shared" si="21"/>
        <v>#N/A</v>
      </c>
      <c r="AE46" s="6" t="str">
        <f t="shared" si="22"/>
        <v/>
      </c>
      <c r="AF46" s="10">
        <f t="shared" si="7"/>
        <v>1</v>
      </c>
      <c r="AG46" s="6" t="e">
        <f t="shared" si="23"/>
        <v>#N/A</v>
      </c>
      <c r="AH46" s="6" t="e">
        <f t="shared" si="24"/>
        <v>#N/A</v>
      </c>
      <c r="AI46" s="6" t="e">
        <f t="shared" si="35"/>
        <v>#N/A</v>
      </c>
      <c r="AJ46" s="6" t="e">
        <f t="shared" si="25"/>
        <v>#N/A</v>
      </c>
      <c r="AK46" s="11" t="str">
        <f t="shared" si="26"/>
        <v xml:space="preserve"> </v>
      </c>
      <c r="AL46" s="6" t="e">
        <f t="shared" si="27"/>
        <v>#N/A</v>
      </c>
      <c r="AM46" s="6" t="e">
        <f t="shared" si="28"/>
        <v>#N/A</v>
      </c>
      <c r="AN46" s="6" t="e">
        <f t="shared" si="29"/>
        <v>#N/A</v>
      </c>
      <c r="AO46" s="6" t="e">
        <f t="shared" si="9"/>
        <v>#N/A</v>
      </c>
      <c r="AP46" s="6" t="e">
        <f t="shared" si="30"/>
        <v>#N/A</v>
      </c>
      <c r="AQ46" s="6" t="e">
        <f t="shared" si="31"/>
        <v>#N/A</v>
      </c>
      <c r="AR46" s="6" t="e">
        <f t="shared" si="10"/>
        <v>#N/A</v>
      </c>
      <c r="AS46" s="6" t="e">
        <f t="shared" si="11"/>
        <v>#N/A</v>
      </c>
      <c r="AT46" s="6" t="e">
        <f t="shared" si="32"/>
        <v>#N/A</v>
      </c>
      <c r="AU46" s="6">
        <f t="shared" si="33"/>
        <v>0</v>
      </c>
      <c r="AV46" s="6" t="e">
        <f t="shared" si="34"/>
        <v>#N/A</v>
      </c>
      <c r="AW46" s="6" t="str">
        <f t="shared" si="12"/>
        <v/>
      </c>
      <c r="AX46" s="6" t="str">
        <f t="shared" si="13"/>
        <v/>
      </c>
      <c r="AY46" s="6" t="str">
        <f t="shared" si="14"/>
        <v/>
      </c>
      <c r="AZ46" s="6" t="str">
        <f t="shared" si="15"/>
        <v/>
      </c>
      <c r="BA46" s="103"/>
      <c r="BG46" s="3" t="s">
        <v>315</v>
      </c>
      <c r="BI46" s="14"/>
      <c r="BJ46" s="14"/>
      <c r="BK46" s="14"/>
      <c r="BL46" s="14"/>
      <c r="BM46" s="14"/>
      <c r="BN46" s="14"/>
    </row>
    <row r="47" spans="1:66" s="12" customFormat="1" ht="13.5" customHeight="1" x14ac:dyDescent="0.2">
      <c r="A47" s="163">
        <v>32</v>
      </c>
      <c r="B47" s="160"/>
      <c r="C47" s="7"/>
      <c r="D47" s="120"/>
      <c r="E47" s="7"/>
      <c r="F47" s="7"/>
      <c r="G47" s="219"/>
      <c r="H47" s="7"/>
      <c r="I47" s="8"/>
      <c r="J47" s="9"/>
      <c r="K47" s="843"/>
      <c r="L47" s="837"/>
      <c r="M47" s="421"/>
      <c r="N47" s="420"/>
      <c r="O47" s="413"/>
      <c r="P47" s="414"/>
      <c r="Q47" s="422" t="str">
        <f t="shared" si="0"/>
        <v/>
      </c>
      <c r="R47" s="422" t="str">
        <f t="shared" si="1"/>
        <v/>
      </c>
      <c r="S47" s="423" t="str">
        <f t="shared" si="2"/>
        <v/>
      </c>
      <c r="T47" s="424" t="str">
        <f t="shared" si="16"/>
        <v/>
      </c>
      <c r="U47" s="425" t="str">
        <f t="shared" si="3"/>
        <v/>
      </c>
      <c r="V47" s="425" t="str">
        <f t="shared" si="4"/>
        <v/>
      </c>
      <c r="W47" s="425" t="str">
        <f t="shared" si="5"/>
        <v/>
      </c>
      <c r="X47" s="38"/>
      <c r="Y47" s="37" t="str">
        <f t="shared" si="17"/>
        <v/>
      </c>
      <c r="Z47" s="37" t="str">
        <f t="shared" si="18"/>
        <v/>
      </c>
      <c r="AA47" s="29" t="str">
        <f t="shared" si="6"/>
        <v/>
      </c>
      <c r="AB47" s="6" t="e">
        <f t="shared" si="19"/>
        <v>#N/A</v>
      </c>
      <c r="AC47" s="6" t="e">
        <f t="shared" si="20"/>
        <v>#N/A</v>
      </c>
      <c r="AD47" s="6" t="e">
        <f t="shared" si="21"/>
        <v>#N/A</v>
      </c>
      <c r="AE47" s="6" t="str">
        <f t="shared" si="22"/>
        <v/>
      </c>
      <c r="AF47" s="10">
        <f t="shared" si="7"/>
        <v>1</v>
      </c>
      <c r="AG47" s="6" t="e">
        <f t="shared" si="23"/>
        <v>#N/A</v>
      </c>
      <c r="AH47" s="6" t="e">
        <f t="shared" si="24"/>
        <v>#N/A</v>
      </c>
      <c r="AI47" s="6" t="e">
        <f t="shared" si="35"/>
        <v>#N/A</v>
      </c>
      <c r="AJ47" s="6" t="e">
        <f t="shared" si="25"/>
        <v>#N/A</v>
      </c>
      <c r="AK47" s="11" t="str">
        <f t="shared" si="26"/>
        <v xml:space="preserve"> </v>
      </c>
      <c r="AL47" s="6" t="e">
        <f t="shared" si="27"/>
        <v>#N/A</v>
      </c>
      <c r="AM47" s="6" t="e">
        <f t="shared" si="28"/>
        <v>#N/A</v>
      </c>
      <c r="AN47" s="6" t="e">
        <f t="shared" si="29"/>
        <v>#N/A</v>
      </c>
      <c r="AO47" s="6" t="e">
        <f t="shared" si="9"/>
        <v>#N/A</v>
      </c>
      <c r="AP47" s="6" t="e">
        <f t="shared" si="30"/>
        <v>#N/A</v>
      </c>
      <c r="AQ47" s="6" t="e">
        <f t="shared" si="31"/>
        <v>#N/A</v>
      </c>
      <c r="AR47" s="6" t="e">
        <f t="shared" si="10"/>
        <v>#N/A</v>
      </c>
      <c r="AS47" s="6" t="e">
        <f t="shared" si="11"/>
        <v>#N/A</v>
      </c>
      <c r="AT47" s="6" t="e">
        <f t="shared" si="32"/>
        <v>#N/A</v>
      </c>
      <c r="AU47" s="6">
        <f t="shared" si="33"/>
        <v>0</v>
      </c>
      <c r="AV47" s="6" t="e">
        <f t="shared" si="34"/>
        <v>#N/A</v>
      </c>
      <c r="AW47" s="6" t="str">
        <f t="shared" si="12"/>
        <v/>
      </c>
      <c r="AX47" s="6" t="str">
        <f t="shared" si="13"/>
        <v/>
      </c>
      <c r="AY47" s="6" t="str">
        <f t="shared" si="14"/>
        <v/>
      </c>
      <c r="AZ47" s="6" t="str">
        <f t="shared" si="15"/>
        <v/>
      </c>
      <c r="BA47" s="103"/>
      <c r="BG47" s="3" t="s">
        <v>522</v>
      </c>
      <c r="BI47" s="14"/>
      <c r="BJ47" s="14"/>
      <c r="BK47" s="14"/>
      <c r="BL47" s="14"/>
      <c r="BM47" s="14"/>
      <c r="BN47" s="14"/>
    </row>
    <row r="48" spans="1:66" s="12" customFormat="1" ht="13.5" customHeight="1" x14ac:dyDescent="0.2">
      <c r="A48" s="163">
        <v>33</v>
      </c>
      <c r="B48" s="160"/>
      <c r="C48" s="7"/>
      <c r="D48" s="120"/>
      <c r="E48" s="7"/>
      <c r="F48" s="7"/>
      <c r="G48" s="219"/>
      <c r="H48" s="7"/>
      <c r="I48" s="8"/>
      <c r="J48" s="9"/>
      <c r="K48" s="843"/>
      <c r="L48" s="837"/>
      <c r="M48" s="421"/>
      <c r="N48" s="420"/>
      <c r="O48" s="413"/>
      <c r="P48" s="414"/>
      <c r="Q48" s="422" t="str">
        <f t="shared" si="0"/>
        <v/>
      </c>
      <c r="R48" s="422" t="str">
        <f t="shared" si="1"/>
        <v/>
      </c>
      <c r="S48" s="423" t="str">
        <f t="shared" si="2"/>
        <v/>
      </c>
      <c r="T48" s="424" t="str">
        <f t="shared" si="16"/>
        <v/>
      </c>
      <c r="U48" s="425" t="str">
        <f t="shared" si="3"/>
        <v/>
      </c>
      <c r="V48" s="425" t="str">
        <f t="shared" si="4"/>
        <v/>
      </c>
      <c r="W48" s="425" t="str">
        <f t="shared" si="5"/>
        <v/>
      </c>
      <c r="X48" s="38"/>
      <c r="Y48" s="37" t="str">
        <f t="shared" si="17"/>
        <v/>
      </c>
      <c r="Z48" s="37" t="str">
        <f t="shared" si="18"/>
        <v/>
      </c>
      <c r="AA48" s="29" t="str">
        <f t="shared" si="6"/>
        <v/>
      </c>
      <c r="AB48" s="6" t="e">
        <f t="shared" si="19"/>
        <v>#N/A</v>
      </c>
      <c r="AC48" s="6" t="e">
        <f t="shared" si="20"/>
        <v>#N/A</v>
      </c>
      <c r="AD48" s="6" t="e">
        <f t="shared" si="21"/>
        <v>#N/A</v>
      </c>
      <c r="AE48" s="6" t="str">
        <f t="shared" si="22"/>
        <v/>
      </c>
      <c r="AF48" s="10">
        <f t="shared" si="7"/>
        <v>1</v>
      </c>
      <c r="AG48" s="6" t="e">
        <f t="shared" si="23"/>
        <v>#N/A</v>
      </c>
      <c r="AH48" s="6" t="e">
        <f t="shared" si="24"/>
        <v>#N/A</v>
      </c>
      <c r="AI48" s="6" t="e">
        <f t="shared" si="35"/>
        <v>#N/A</v>
      </c>
      <c r="AJ48" s="6" t="e">
        <f t="shared" si="25"/>
        <v>#N/A</v>
      </c>
      <c r="AK48" s="11" t="str">
        <f t="shared" si="26"/>
        <v xml:space="preserve"> </v>
      </c>
      <c r="AL48" s="6" t="e">
        <f t="shared" si="27"/>
        <v>#N/A</v>
      </c>
      <c r="AM48" s="6" t="e">
        <f t="shared" si="28"/>
        <v>#N/A</v>
      </c>
      <c r="AN48" s="6" t="e">
        <f t="shared" si="29"/>
        <v>#N/A</v>
      </c>
      <c r="AO48" s="6" t="e">
        <f t="shared" si="9"/>
        <v>#N/A</v>
      </c>
      <c r="AP48" s="6" t="e">
        <f t="shared" si="30"/>
        <v>#N/A</v>
      </c>
      <c r="AQ48" s="6" t="e">
        <f t="shared" si="31"/>
        <v>#N/A</v>
      </c>
      <c r="AR48" s="6" t="e">
        <f t="shared" si="10"/>
        <v>#N/A</v>
      </c>
      <c r="AS48" s="6" t="e">
        <f t="shared" si="11"/>
        <v>#N/A</v>
      </c>
      <c r="AT48" s="6" t="e">
        <f t="shared" si="32"/>
        <v>#N/A</v>
      </c>
      <c r="AU48" s="6">
        <f t="shared" si="33"/>
        <v>0</v>
      </c>
      <c r="AV48" s="6" t="e">
        <f t="shared" si="34"/>
        <v>#N/A</v>
      </c>
      <c r="AW48" s="6" t="str">
        <f t="shared" si="12"/>
        <v/>
      </c>
      <c r="AX48" s="6" t="str">
        <f t="shared" si="13"/>
        <v/>
      </c>
      <c r="AY48" s="6" t="str">
        <f t="shared" si="14"/>
        <v/>
      </c>
      <c r="AZ48" s="6" t="str">
        <f t="shared" si="15"/>
        <v/>
      </c>
      <c r="BA48" s="103"/>
      <c r="BG48" s="3" t="s">
        <v>524</v>
      </c>
      <c r="BI48" s="14"/>
      <c r="BJ48" s="14"/>
      <c r="BK48" s="14"/>
      <c r="BL48" s="14"/>
      <c r="BM48" s="14"/>
      <c r="BN48" s="14"/>
    </row>
    <row r="49" spans="1:59" s="12" customFormat="1" ht="13.5" customHeight="1" x14ac:dyDescent="0.2">
      <c r="A49" s="163">
        <v>34</v>
      </c>
      <c r="B49" s="160"/>
      <c r="C49" s="7"/>
      <c r="D49" s="120"/>
      <c r="E49" s="7"/>
      <c r="F49" s="7"/>
      <c r="G49" s="219"/>
      <c r="H49" s="7"/>
      <c r="I49" s="8"/>
      <c r="J49" s="9"/>
      <c r="K49" s="843"/>
      <c r="L49" s="837"/>
      <c r="M49" s="421"/>
      <c r="N49" s="420"/>
      <c r="O49" s="413"/>
      <c r="P49" s="414"/>
      <c r="Q49" s="422" t="str">
        <f t="shared" si="0"/>
        <v/>
      </c>
      <c r="R49" s="422" t="str">
        <f t="shared" si="1"/>
        <v/>
      </c>
      <c r="S49" s="423" t="str">
        <f t="shared" si="2"/>
        <v/>
      </c>
      <c r="T49" s="424" t="str">
        <f t="shared" si="16"/>
        <v/>
      </c>
      <c r="U49" s="425" t="str">
        <f t="shared" si="3"/>
        <v/>
      </c>
      <c r="V49" s="425" t="str">
        <f t="shared" si="4"/>
        <v/>
      </c>
      <c r="W49" s="425" t="str">
        <f t="shared" si="5"/>
        <v/>
      </c>
      <c r="X49" s="38"/>
      <c r="Y49" s="37" t="str">
        <f t="shared" si="17"/>
        <v/>
      </c>
      <c r="Z49" s="37" t="str">
        <f t="shared" si="18"/>
        <v/>
      </c>
      <c r="AA49" s="29" t="str">
        <f t="shared" si="6"/>
        <v/>
      </c>
      <c r="AB49" s="6" t="e">
        <f t="shared" si="19"/>
        <v>#N/A</v>
      </c>
      <c r="AC49" s="6" t="e">
        <f t="shared" si="20"/>
        <v>#N/A</v>
      </c>
      <c r="AD49" s="6" t="e">
        <f t="shared" si="21"/>
        <v>#N/A</v>
      </c>
      <c r="AE49" s="6" t="str">
        <f t="shared" si="22"/>
        <v/>
      </c>
      <c r="AF49" s="10">
        <f t="shared" si="7"/>
        <v>1</v>
      </c>
      <c r="AG49" s="6" t="e">
        <f t="shared" si="23"/>
        <v>#N/A</v>
      </c>
      <c r="AH49" s="6" t="e">
        <f t="shared" si="24"/>
        <v>#N/A</v>
      </c>
      <c r="AI49" s="6" t="e">
        <f t="shared" si="35"/>
        <v>#N/A</v>
      </c>
      <c r="AJ49" s="6" t="e">
        <f t="shared" si="25"/>
        <v>#N/A</v>
      </c>
      <c r="AK49" s="11" t="str">
        <f t="shared" si="26"/>
        <v xml:space="preserve"> </v>
      </c>
      <c r="AL49" s="6" t="e">
        <f t="shared" si="27"/>
        <v>#N/A</v>
      </c>
      <c r="AM49" s="6" t="e">
        <f t="shared" si="28"/>
        <v>#N/A</v>
      </c>
      <c r="AN49" s="6" t="e">
        <f t="shared" si="29"/>
        <v>#N/A</v>
      </c>
      <c r="AO49" s="6" t="e">
        <f t="shared" si="9"/>
        <v>#N/A</v>
      </c>
      <c r="AP49" s="6" t="e">
        <f t="shared" si="30"/>
        <v>#N/A</v>
      </c>
      <c r="AQ49" s="6" t="e">
        <f t="shared" si="31"/>
        <v>#N/A</v>
      </c>
      <c r="AR49" s="6" t="e">
        <f t="shared" si="10"/>
        <v>#N/A</v>
      </c>
      <c r="AS49" s="6" t="e">
        <f t="shared" si="11"/>
        <v>#N/A</v>
      </c>
      <c r="AT49" s="6" t="e">
        <f t="shared" si="32"/>
        <v>#N/A</v>
      </c>
      <c r="AU49" s="6">
        <f t="shared" si="33"/>
        <v>0</v>
      </c>
      <c r="AV49" s="6" t="e">
        <f t="shared" si="34"/>
        <v>#N/A</v>
      </c>
      <c r="AW49" s="6" t="str">
        <f t="shared" si="12"/>
        <v/>
      </c>
      <c r="AX49" s="6" t="str">
        <f t="shared" si="13"/>
        <v/>
      </c>
      <c r="AY49" s="6" t="str">
        <f t="shared" si="14"/>
        <v/>
      </c>
      <c r="AZ49" s="6" t="str">
        <f t="shared" si="15"/>
        <v/>
      </c>
      <c r="BA49" s="103"/>
      <c r="BG49" s="3" t="s">
        <v>526</v>
      </c>
    </row>
    <row r="50" spans="1:59" s="12" customFormat="1" ht="13.5" customHeight="1" x14ac:dyDescent="0.2">
      <c r="A50" s="163">
        <v>35</v>
      </c>
      <c r="B50" s="160"/>
      <c r="C50" s="7"/>
      <c r="D50" s="120"/>
      <c r="E50" s="7"/>
      <c r="F50" s="7"/>
      <c r="G50" s="219"/>
      <c r="H50" s="7"/>
      <c r="I50" s="8"/>
      <c r="J50" s="9"/>
      <c r="K50" s="843"/>
      <c r="L50" s="837"/>
      <c r="M50" s="421"/>
      <c r="N50" s="420"/>
      <c r="O50" s="413"/>
      <c r="P50" s="414"/>
      <c r="Q50" s="422" t="str">
        <f t="shared" si="0"/>
        <v/>
      </c>
      <c r="R50" s="422" t="str">
        <f t="shared" si="1"/>
        <v/>
      </c>
      <c r="S50" s="423" t="str">
        <f t="shared" si="2"/>
        <v/>
      </c>
      <c r="T50" s="424" t="str">
        <f t="shared" si="16"/>
        <v/>
      </c>
      <c r="U50" s="425" t="str">
        <f t="shared" si="3"/>
        <v/>
      </c>
      <c r="V50" s="425" t="str">
        <f t="shared" si="4"/>
        <v/>
      </c>
      <c r="W50" s="425" t="str">
        <f t="shared" si="5"/>
        <v/>
      </c>
      <c r="X50" s="38"/>
      <c r="Y50" s="37" t="str">
        <f t="shared" si="17"/>
        <v/>
      </c>
      <c r="Z50" s="37" t="str">
        <f t="shared" si="18"/>
        <v/>
      </c>
      <c r="AA50" s="29" t="str">
        <f t="shared" si="6"/>
        <v/>
      </c>
      <c r="AB50" s="6" t="e">
        <f t="shared" si="19"/>
        <v>#N/A</v>
      </c>
      <c r="AC50" s="6" t="e">
        <f t="shared" si="20"/>
        <v>#N/A</v>
      </c>
      <c r="AD50" s="6" t="e">
        <f t="shared" si="21"/>
        <v>#N/A</v>
      </c>
      <c r="AE50" s="6" t="str">
        <f t="shared" si="22"/>
        <v/>
      </c>
      <c r="AF50" s="10">
        <f t="shared" si="7"/>
        <v>1</v>
      </c>
      <c r="AG50" s="6" t="e">
        <f t="shared" si="23"/>
        <v>#N/A</v>
      </c>
      <c r="AH50" s="6" t="e">
        <f t="shared" si="24"/>
        <v>#N/A</v>
      </c>
      <c r="AI50" s="6" t="e">
        <f t="shared" si="35"/>
        <v>#N/A</v>
      </c>
      <c r="AJ50" s="6" t="e">
        <f t="shared" si="25"/>
        <v>#N/A</v>
      </c>
      <c r="AK50" s="11" t="str">
        <f t="shared" si="26"/>
        <v xml:space="preserve"> </v>
      </c>
      <c r="AL50" s="6" t="e">
        <f t="shared" si="27"/>
        <v>#N/A</v>
      </c>
      <c r="AM50" s="6" t="e">
        <f t="shared" si="28"/>
        <v>#N/A</v>
      </c>
      <c r="AN50" s="6" t="e">
        <f t="shared" si="29"/>
        <v>#N/A</v>
      </c>
      <c r="AO50" s="6" t="e">
        <f t="shared" si="9"/>
        <v>#N/A</v>
      </c>
      <c r="AP50" s="6" t="e">
        <f t="shared" si="30"/>
        <v>#N/A</v>
      </c>
      <c r="AQ50" s="6" t="e">
        <f t="shared" si="31"/>
        <v>#N/A</v>
      </c>
      <c r="AR50" s="6" t="e">
        <f t="shared" si="10"/>
        <v>#N/A</v>
      </c>
      <c r="AS50" s="6" t="e">
        <f t="shared" si="11"/>
        <v>#N/A</v>
      </c>
      <c r="AT50" s="6" t="e">
        <f t="shared" si="32"/>
        <v>#N/A</v>
      </c>
      <c r="AU50" s="6">
        <f t="shared" si="33"/>
        <v>0</v>
      </c>
      <c r="AV50" s="6" t="e">
        <f t="shared" si="34"/>
        <v>#N/A</v>
      </c>
      <c r="AW50" s="6" t="str">
        <f t="shared" si="12"/>
        <v/>
      </c>
      <c r="AX50" s="6" t="str">
        <f t="shared" si="13"/>
        <v/>
      </c>
      <c r="AY50" s="6" t="str">
        <f t="shared" si="14"/>
        <v/>
      </c>
      <c r="AZ50" s="6" t="str">
        <f t="shared" si="15"/>
        <v/>
      </c>
      <c r="BA50" s="103"/>
      <c r="BG50" s="3" t="s">
        <v>299</v>
      </c>
    </row>
    <row r="51" spans="1:59" s="12" customFormat="1" ht="13.5" customHeight="1" x14ac:dyDescent="0.2">
      <c r="A51" s="163">
        <v>36</v>
      </c>
      <c r="B51" s="160"/>
      <c r="C51" s="7"/>
      <c r="D51" s="120"/>
      <c r="E51" s="7"/>
      <c r="F51" s="7"/>
      <c r="G51" s="219"/>
      <c r="H51" s="7"/>
      <c r="I51" s="8"/>
      <c r="J51" s="9"/>
      <c r="K51" s="843"/>
      <c r="L51" s="837"/>
      <c r="M51" s="421"/>
      <c r="N51" s="420"/>
      <c r="O51" s="413"/>
      <c r="P51" s="414"/>
      <c r="Q51" s="422" t="str">
        <f t="shared" si="0"/>
        <v/>
      </c>
      <c r="R51" s="422" t="str">
        <f t="shared" si="1"/>
        <v/>
      </c>
      <c r="S51" s="423" t="str">
        <f t="shared" si="2"/>
        <v/>
      </c>
      <c r="T51" s="424" t="str">
        <f t="shared" si="16"/>
        <v/>
      </c>
      <c r="U51" s="425" t="str">
        <f t="shared" si="3"/>
        <v/>
      </c>
      <c r="V51" s="425" t="str">
        <f t="shared" si="4"/>
        <v/>
      </c>
      <c r="W51" s="425" t="str">
        <f t="shared" si="5"/>
        <v/>
      </c>
      <c r="X51" s="38"/>
      <c r="Y51" s="37" t="str">
        <f t="shared" si="17"/>
        <v/>
      </c>
      <c r="Z51" s="37" t="str">
        <f t="shared" si="18"/>
        <v/>
      </c>
      <c r="AA51" s="29" t="str">
        <f t="shared" si="6"/>
        <v/>
      </c>
      <c r="AB51" s="6" t="e">
        <f t="shared" si="19"/>
        <v>#N/A</v>
      </c>
      <c r="AC51" s="6" t="e">
        <f t="shared" si="20"/>
        <v>#N/A</v>
      </c>
      <c r="AD51" s="6" t="e">
        <f t="shared" si="21"/>
        <v>#N/A</v>
      </c>
      <c r="AE51" s="6" t="str">
        <f t="shared" si="22"/>
        <v/>
      </c>
      <c r="AF51" s="10">
        <f t="shared" si="7"/>
        <v>1</v>
      </c>
      <c r="AG51" s="6" t="e">
        <f t="shared" si="23"/>
        <v>#N/A</v>
      </c>
      <c r="AH51" s="6" t="e">
        <f t="shared" si="24"/>
        <v>#N/A</v>
      </c>
      <c r="AI51" s="6" t="e">
        <f t="shared" si="35"/>
        <v>#N/A</v>
      </c>
      <c r="AJ51" s="6" t="e">
        <f t="shared" si="25"/>
        <v>#N/A</v>
      </c>
      <c r="AK51" s="11" t="str">
        <f t="shared" si="26"/>
        <v xml:space="preserve"> </v>
      </c>
      <c r="AL51" s="6" t="e">
        <f t="shared" si="27"/>
        <v>#N/A</v>
      </c>
      <c r="AM51" s="6" t="e">
        <f t="shared" si="28"/>
        <v>#N/A</v>
      </c>
      <c r="AN51" s="6" t="e">
        <f t="shared" si="29"/>
        <v>#N/A</v>
      </c>
      <c r="AO51" s="6" t="e">
        <f t="shared" si="9"/>
        <v>#N/A</v>
      </c>
      <c r="AP51" s="6" t="e">
        <f t="shared" si="30"/>
        <v>#N/A</v>
      </c>
      <c r="AQ51" s="6" t="e">
        <f t="shared" si="31"/>
        <v>#N/A</v>
      </c>
      <c r="AR51" s="6" t="e">
        <f t="shared" si="10"/>
        <v>#N/A</v>
      </c>
      <c r="AS51" s="6" t="e">
        <f t="shared" si="11"/>
        <v>#N/A</v>
      </c>
      <c r="AT51" s="6" t="e">
        <f t="shared" si="32"/>
        <v>#N/A</v>
      </c>
      <c r="AU51" s="6">
        <f t="shared" si="33"/>
        <v>0</v>
      </c>
      <c r="AV51" s="6" t="e">
        <f t="shared" si="34"/>
        <v>#N/A</v>
      </c>
      <c r="AW51" s="6" t="str">
        <f t="shared" si="12"/>
        <v/>
      </c>
      <c r="AX51" s="6" t="str">
        <f t="shared" si="13"/>
        <v/>
      </c>
      <c r="AY51" s="6" t="str">
        <f t="shared" si="14"/>
        <v/>
      </c>
      <c r="AZ51" s="6" t="str">
        <f t="shared" si="15"/>
        <v/>
      </c>
      <c r="BA51" s="103"/>
      <c r="BG51" s="3" t="s">
        <v>301</v>
      </c>
    </row>
    <row r="52" spans="1:59" s="12" customFormat="1" ht="13.5" customHeight="1" x14ac:dyDescent="0.2">
      <c r="A52" s="163">
        <v>37</v>
      </c>
      <c r="B52" s="160"/>
      <c r="C52" s="7"/>
      <c r="D52" s="120"/>
      <c r="E52" s="7"/>
      <c r="F52" s="7"/>
      <c r="G52" s="219"/>
      <c r="H52" s="7"/>
      <c r="I52" s="8"/>
      <c r="J52" s="9"/>
      <c r="K52" s="843"/>
      <c r="L52" s="837"/>
      <c r="M52" s="421"/>
      <c r="N52" s="420"/>
      <c r="O52" s="413"/>
      <c r="P52" s="414"/>
      <c r="Q52" s="422" t="str">
        <f t="shared" si="0"/>
        <v/>
      </c>
      <c r="R52" s="422" t="str">
        <f t="shared" si="1"/>
        <v/>
      </c>
      <c r="S52" s="423" t="str">
        <f t="shared" si="2"/>
        <v/>
      </c>
      <c r="T52" s="424" t="str">
        <f t="shared" si="16"/>
        <v/>
      </c>
      <c r="U52" s="425" t="str">
        <f t="shared" si="3"/>
        <v/>
      </c>
      <c r="V52" s="425" t="str">
        <f t="shared" si="4"/>
        <v/>
      </c>
      <c r="W52" s="425" t="str">
        <f t="shared" si="5"/>
        <v/>
      </c>
      <c r="X52" s="38"/>
      <c r="Y52" s="37" t="str">
        <f t="shared" si="17"/>
        <v/>
      </c>
      <c r="Z52" s="37" t="str">
        <f t="shared" si="18"/>
        <v/>
      </c>
      <c r="AA52" s="29" t="str">
        <f t="shared" si="6"/>
        <v/>
      </c>
      <c r="AB52" s="6" t="e">
        <f t="shared" si="19"/>
        <v>#N/A</v>
      </c>
      <c r="AC52" s="6" t="e">
        <f t="shared" si="20"/>
        <v>#N/A</v>
      </c>
      <c r="AD52" s="6" t="e">
        <f t="shared" si="21"/>
        <v>#N/A</v>
      </c>
      <c r="AE52" s="6" t="str">
        <f t="shared" si="22"/>
        <v/>
      </c>
      <c r="AF52" s="10">
        <f t="shared" si="7"/>
        <v>1</v>
      </c>
      <c r="AG52" s="6" t="e">
        <f t="shared" si="23"/>
        <v>#N/A</v>
      </c>
      <c r="AH52" s="6" t="e">
        <f t="shared" si="24"/>
        <v>#N/A</v>
      </c>
      <c r="AI52" s="6" t="e">
        <f t="shared" si="35"/>
        <v>#N/A</v>
      </c>
      <c r="AJ52" s="6" t="e">
        <f t="shared" si="25"/>
        <v>#N/A</v>
      </c>
      <c r="AK52" s="11" t="str">
        <f t="shared" si="26"/>
        <v xml:space="preserve"> </v>
      </c>
      <c r="AL52" s="6" t="e">
        <f t="shared" si="27"/>
        <v>#N/A</v>
      </c>
      <c r="AM52" s="6" t="e">
        <f t="shared" si="28"/>
        <v>#N/A</v>
      </c>
      <c r="AN52" s="6" t="e">
        <f t="shared" si="29"/>
        <v>#N/A</v>
      </c>
      <c r="AO52" s="6" t="e">
        <f t="shared" si="9"/>
        <v>#N/A</v>
      </c>
      <c r="AP52" s="6" t="e">
        <f t="shared" si="30"/>
        <v>#N/A</v>
      </c>
      <c r="AQ52" s="6" t="e">
        <f t="shared" si="31"/>
        <v>#N/A</v>
      </c>
      <c r="AR52" s="6" t="e">
        <f t="shared" si="10"/>
        <v>#N/A</v>
      </c>
      <c r="AS52" s="6" t="e">
        <f t="shared" si="11"/>
        <v>#N/A</v>
      </c>
      <c r="AT52" s="6" t="e">
        <f t="shared" si="32"/>
        <v>#N/A</v>
      </c>
      <c r="AU52" s="6">
        <f t="shared" si="33"/>
        <v>0</v>
      </c>
      <c r="AV52" s="6" t="e">
        <f t="shared" si="34"/>
        <v>#N/A</v>
      </c>
      <c r="AW52" s="6" t="str">
        <f t="shared" si="12"/>
        <v/>
      </c>
      <c r="AX52" s="6" t="str">
        <f t="shared" si="13"/>
        <v/>
      </c>
      <c r="AY52" s="6" t="str">
        <f t="shared" si="14"/>
        <v/>
      </c>
      <c r="AZ52" s="6" t="str">
        <f t="shared" si="15"/>
        <v/>
      </c>
      <c r="BA52" s="103"/>
      <c r="BG52" s="3" t="s">
        <v>303</v>
      </c>
    </row>
    <row r="53" spans="1:59" s="12" customFormat="1" ht="13.5" customHeight="1" x14ac:dyDescent="0.2">
      <c r="A53" s="163">
        <v>38</v>
      </c>
      <c r="B53" s="160"/>
      <c r="C53" s="7"/>
      <c r="D53" s="120"/>
      <c r="E53" s="7"/>
      <c r="F53" s="7"/>
      <c r="G53" s="219"/>
      <c r="H53" s="7"/>
      <c r="I53" s="8"/>
      <c r="J53" s="9"/>
      <c r="K53" s="843"/>
      <c r="L53" s="837"/>
      <c r="M53" s="421"/>
      <c r="N53" s="420"/>
      <c r="O53" s="413"/>
      <c r="P53" s="414"/>
      <c r="Q53" s="422" t="str">
        <f t="shared" si="0"/>
        <v/>
      </c>
      <c r="R53" s="422" t="str">
        <f t="shared" si="1"/>
        <v/>
      </c>
      <c r="S53" s="423" t="str">
        <f t="shared" si="2"/>
        <v/>
      </c>
      <c r="T53" s="424" t="str">
        <f t="shared" si="16"/>
        <v/>
      </c>
      <c r="U53" s="425" t="str">
        <f t="shared" si="3"/>
        <v/>
      </c>
      <c r="V53" s="425" t="str">
        <f t="shared" si="4"/>
        <v/>
      </c>
      <c r="W53" s="425" t="str">
        <f t="shared" si="5"/>
        <v/>
      </c>
      <c r="X53" s="38"/>
      <c r="Y53" s="37" t="str">
        <f t="shared" si="17"/>
        <v/>
      </c>
      <c r="Z53" s="37" t="str">
        <f t="shared" si="18"/>
        <v/>
      </c>
      <c r="AA53" s="29" t="str">
        <f t="shared" si="6"/>
        <v/>
      </c>
      <c r="AB53" s="6" t="e">
        <f t="shared" si="19"/>
        <v>#N/A</v>
      </c>
      <c r="AC53" s="6" t="e">
        <f t="shared" si="20"/>
        <v>#N/A</v>
      </c>
      <c r="AD53" s="6" t="e">
        <f t="shared" si="21"/>
        <v>#N/A</v>
      </c>
      <c r="AE53" s="6" t="str">
        <f t="shared" si="22"/>
        <v/>
      </c>
      <c r="AF53" s="10">
        <f t="shared" si="7"/>
        <v>1</v>
      </c>
      <c r="AG53" s="6" t="e">
        <f t="shared" si="23"/>
        <v>#N/A</v>
      </c>
      <c r="AH53" s="6" t="e">
        <f t="shared" si="24"/>
        <v>#N/A</v>
      </c>
      <c r="AI53" s="6" t="e">
        <f t="shared" si="35"/>
        <v>#N/A</v>
      </c>
      <c r="AJ53" s="6" t="e">
        <f t="shared" si="25"/>
        <v>#N/A</v>
      </c>
      <c r="AK53" s="11" t="str">
        <f t="shared" si="26"/>
        <v xml:space="preserve"> </v>
      </c>
      <c r="AL53" s="6" t="e">
        <f t="shared" si="27"/>
        <v>#N/A</v>
      </c>
      <c r="AM53" s="6" t="e">
        <f t="shared" si="28"/>
        <v>#N/A</v>
      </c>
      <c r="AN53" s="6" t="e">
        <f t="shared" si="29"/>
        <v>#N/A</v>
      </c>
      <c r="AO53" s="6" t="e">
        <f t="shared" si="9"/>
        <v>#N/A</v>
      </c>
      <c r="AP53" s="6" t="e">
        <f t="shared" si="30"/>
        <v>#N/A</v>
      </c>
      <c r="AQ53" s="6" t="e">
        <f t="shared" si="31"/>
        <v>#N/A</v>
      </c>
      <c r="AR53" s="6" t="e">
        <f t="shared" si="10"/>
        <v>#N/A</v>
      </c>
      <c r="AS53" s="6" t="e">
        <f t="shared" si="11"/>
        <v>#N/A</v>
      </c>
      <c r="AT53" s="6" t="e">
        <f t="shared" si="32"/>
        <v>#N/A</v>
      </c>
      <c r="AU53" s="6">
        <f t="shared" si="33"/>
        <v>0</v>
      </c>
      <c r="AV53" s="6" t="e">
        <f t="shared" si="34"/>
        <v>#N/A</v>
      </c>
      <c r="AW53" s="6" t="str">
        <f t="shared" si="12"/>
        <v/>
      </c>
      <c r="AX53" s="6" t="str">
        <f t="shared" si="13"/>
        <v/>
      </c>
      <c r="AY53" s="6" t="str">
        <f t="shared" si="14"/>
        <v/>
      </c>
      <c r="AZ53" s="6" t="str">
        <f t="shared" si="15"/>
        <v/>
      </c>
      <c r="BA53" s="103"/>
      <c r="BG53" s="3" t="s">
        <v>326</v>
      </c>
    </row>
    <row r="54" spans="1:59" s="12" customFormat="1" ht="13.5" customHeight="1" x14ac:dyDescent="0.2">
      <c r="A54" s="163">
        <v>39</v>
      </c>
      <c r="B54" s="160"/>
      <c r="C54" s="7"/>
      <c r="D54" s="120"/>
      <c r="E54" s="7"/>
      <c r="F54" s="7"/>
      <c r="G54" s="219"/>
      <c r="H54" s="7"/>
      <c r="I54" s="8"/>
      <c r="J54" s="9"/>
      <c r="K54" s="843"/>
      <c r="L54" s="837"/>
      <c r="M54" s="421"/>
      <c r="N54" s="420"/>
      <c r="O54" s="413"/>
      <c r="P54" s="414"/>
      <c r="Q54" s="422" t="str">
        <f t="shared" si="0"/>
        <v/>
      </c>
      <c r="R54" s="422" t="str">
        <f t="shared" si="1"/>
        <v/>
      </c>
      <c r="S54" s="423" t="str">
        <f t="shared" si="2"/>
        <v/>
      </c>
      <c r="T54" s="424" t="str">
        <f t="shared" si="16"/>
        <v/>
      </c>
      <c r="U54" s="425" t="str">
        <f t="shared" si="3"/>
        <v/>
      </c>
      <c r="V54" s="425" t="str">
        <f t="shared" si="4"/>
        <v/>
      </c>
      <c r="W54" s="425" t="str">
        <f t="shared" si="5"/>
        <v/>
      </c>
      <c r="X54" s="38"/>
      <c r="Y54" s="37" t="str">
        <f t="shared" si="17"/>
        <v/>
      </c>
      <c r="Z54" s="37" t="str">
        <f t="shared" si="18"/>
        <v/>
      </c>
      <c r="AA54" s="29" t="str">
        <f t="shared" si="6"/>
        <v/>
      </c>
      <c r="AB54" s="6" t="e">
        <f t="shared" si="19"/>
        <v>#N/A</v>
      </c>
      <c r="AC54" s="6" t="e">
        <f t="shared" si="20"/>
        <v>#N/A</v>
      </c>
      <c r="AD54" s="6" t="e">
        <f t="shared" si="21"/>
        <v>#N/A</v>
      </c>
      <c r="AE54" s="6" t="str">
        <f t="shared" si="22"/>
        <v/>
      </c>
      <c r="AF54" s="10">
        <f t="shared" si="7"/>
        <v>1</v>
      </c>
      <c r="AG54" s="6" t="e">
        <f t="shared" si="23"/>
        <v>#N/A</v>
      </c>
      <c r="AH54" s="6" t="e">
        <f t="shared" si="24"/>
        <v>#N/A</v>
      </c>
      <c r="AI54" s="6" t="e">
        <f t="shared" si="35"/>
        <v>#N/A</v>
      </c>
      <c r="AJ54" s="6" t="e">
        <f t="shared" si="25"/>
        <v>#N/A</v>
      </c>
      <c r="AK54" s="11" t="str">
        <f t="shared" si="26"/>
        <v xml:space="preserve"> </v>
      </c>
      <c r="AL54" s="6" t="e">
        <f t="shared" si="27"/>
        <v>#N/A</v>
      </c>
      <c r="AM54" s="6" t="e">
        <f t="shared" si="28"/>
        <v>#N/A</v>
      </c>
      <c r="AN54" s="6" t="e">
        <f t="shared" si="29"/>
        <v>#N/A</v>
      </c>
      <c r="AO54" s="6" t="e">
        <f t="shared" si="9"/>
        <v>#N/A</v>
      </c>
      <c r="AP54" s="6" t="e">
        <f t="shared" si="30"/>
        <v>#N/A</v>
      </c>
      <c r="AQ54" s="6" t="e">
        <f t="shared" si="31"/>
        <v>#N/A</v>
      </c>
      <c r="AR54" s="6" t="e">
        <f t="shared" si="10"/>
        <v>#N/A</v>
      </c>
      <c r="AS54" s="6" t="e">
        <f t="shared" si="11"/>
        <v>#N/A</v>
      </c>
      <c r="AT54" s="6" t="e">
        <f t="shared" si="32"/>
        <v>#N/A</v>
      </c>
      <c r="AU54" s="6">
        <f t="shared" si="33"/>
        <v>0</v>
      </c>
      <c r="AV54" s="6" t="e">
        <f t="shared" si="34"/>
        <v>#N/A</v>
      </c>
      <c r="AW54" s="6" t="str">
        <f t="shared" si="12"/>
        <v/>
      </c>
      <c r="AX54" s="6" t="str">
        <f t="shared" si="13"/>
        <v/>
      </c>
      <c r="AY54" s="6" t="str">
        <f t="shared" si="14"/>
        <v/>
      </c>
      <c r="AZ54" s="6" t="str">
        <f t="shared" si="15"/>
        <v/>
      </c>
      <c r="BA54" s="103"/>
      <c r="BG54" s="3" t="s">
        <v>328</v>
      </c>
    </row>
    <row r="55" spans="1:59" s="12" customFormat="1" ht="13.5" customHeight="1" x14ac:dyDescent="0.2">
      <c r="A55" s="163">
        <v>40</v>
      </c>
      <c r="B55" s="160"/>
      <c r="C55" s="7"/>
      <c r="D55" s="120"/>
      <c r="E55" s="7"/>
      <c r="F55" s="7"/>
      <c r="G55" s="219"/>
      <c r="H55" s="7"/>
      <c r="I55" s="8"/>
      <c r="J55" s="9"/>
      <c r="K55" s="843"/>
      <c r="L55" s="837"/>
      <c r="M55" s="421"/>
      <c r="N55" s="420"/>
      <c r="O55" s="413"/>
      <c r="P55" s="414"/>
      <c r="Q55" s="422" t="str">
        <f t="shared" si="0"/>
        <v/>
      </c>
      <c r="R55" s="422" t="str">
        <f t="shared" si="1"/>
        <v/>
      </c>
      <c r="S55" s="423" t="str">
        <f t="shared" si="2"/>
        <v/>
      </c>
      <c r="T55" s="424" t="str">
        <f t="shared" si="16"/>
        <v/>
      </c>
      <c r="U55" s="425" t="str">
        <f t="shared" si="3"/>
        <v/>
      </c>
      <c r="V55" s="425" t="str">
        <f t="shared" si="4"/>
        <v/>
      </c>
      <c r="W55" s="425" t="str">
        <f t="shared" si="5"/>
        <v/>
      </c>
      <c r="X55" s="38"/>
      <c r="Y55" s="37" t="str">
        <f t="shared" si="17"/>
        <v/>
      </c>
      <c r="Z55" s="37" t="str">
        <f t="shared" si="18"/>
        <v/>
      </c>
      <c r="AA55" s="29" t="str">
        <f t="shared" si="6"/>
        <v/>
      </c>
      <c r="AB55" s="6" t="e">
        <f t="shared" si="19"/>
        <v>#N/A</v>
      </c>
      <c r="AC55" s="6" t="e">
        <f t="shared" si="20"/>
        <v>#N/A</v>
      </c>
      <c r="AD55" s="6" t="e">
        <f t="shared" si="21"/>
        <v>#N/A</v>
      </c>
      <c r="AE55" s="6" t="str">
        <f t="shared" si="22"/>
        <v/>
      </c>
      <c r="AF55" s="10">
        <f t="shared" si="7"/>
        <v>1</v>
      </c>
      <c r="AG55" s="6" t="e">
        <f t="shared" si="23"/>
        <v>#N/A</v>
      </c>
      <c r="AH55" s="6" t="e">
        <f t="shared" si="24"/>
        <v>#N/A</v>
      </c>
      <c r="AI55" s="6" t="e">
        <f t="shared" si="35"/>
        <v>#N/A</v>
      </c>
      <c r="AJ55" s="6" t="e">
        <f t="shared" si="25"/>
        <v>#N/A</v>
      </c>
      <c r="AK55" s="11" t="str">
        <f t="shared" si="26"/>
        <v xml:space="preserve"> </v>
      </c>
      <c r="AL55" s="6" t="e">
        <f t="shared" si="27"/>
        <v>#N/A</v>
      </c>
      <c r="AM55" s="6" t="e">
        <f t="shared" si="28"/>
        <v>#N/A</v>
      </c>
      <c r="AN55" s="6" t="e">
        <f t="shared" si="29"/>
        <v>#N/A</v>
      </c>
      <c r="AO55" s="6" t="e">
        <f t="shared" si="9"/>
        <v>#N/A</v>
      </c>
      <c r="AP55" s="6" t="e">
        <f t="shared" si="30"/>
        <v>#N/A</v>
      </c>
      <c r="AQ55" s="6" t="e">
        <f t="shared" si="31"/>
        <v>#N/A</v>
      </c>
      <c r="AR55" s="6" t="e">
        <f t="shared" si="10"/>
        <v>#N/A</v>
      </c>
      <c r="AS55" s="6" t="e">
        <f t="shared" si="11"/>
        <v>#N/A</v>
      </c>
      <c r="AT55" s="6" t="e">
        <f t="shared" si="32"/>
        <v>#N/A</v>
      </c>
      <c r="AU55" s="6">
        <f t="shared" si="33"/>
        <v>0</v>
      </c>
      <c r="AV55" s="6" t="e">
        <f t="shared" si="34"/>
        <v>#N/A</v>
      </c>
      <c r="AW55" s="6" t="str">
        <f t="shared" si="12"/>
        <v/>
      </c>
      <c r="AX55" s="6" t="str">
        <f t="shared" si="13"/>
        <v/>
      </c>
      <c r="AY55" s="6" t="str">
        <f t="shared" si="14"/>
        <v/>
      </c>
      <c r="AZ55" s="6" t="str">
        <f t="shared" si="15"/>
        <v/>
      </c>
      <c r="BA55" s="103"/>
      <c r="BG55" s="3" t="s">
        <v>330</v>
      </c>
    </row>
    <row r="56" spans="1:59" s="12" customFormat="1" ht="13.5" customHeight="1" x14ac:dyDescent="0.2">
      <c r="A56" s="163">
        <v>41</v>
      </c>
      <c r="B56" s="160"/>
      <c r="C56" s="7"/>
      <c r="D56" s="120"/>
      <c r="E56" s="7"/>
      <c r="F56" s="7"/>
      <c r="G56" s="219"/>
      <c r="H56" s="7"/>
      <c r="I56" s="8"/>
      <c r="J56" s="9"/>
      <c r="K56" s="843"/>
      <c r="L56" s="837"/>
      <c r="M56" s="421"/>
      <c r="N56" s="420"/>
      <c r="O56" s="413"/>
      <c r="P56" s="414"/>
      <c r="Q56" s="422" t="str">
        <f t="shared" si="0"/>
        <v/>
      </c>
      <c r="R56" s="422" t="str">
        <f t="shared" si="1"/>
        <v/>
      </c>
      <c r="S56" s="423" t="str">
        <f t="shared" si="2"/>
        <v/>
      </c>
      <c r="T56" s="424" t="str">
        <f t="shared" si="16"/>
        <v/>
      </c>
      <c r="U56" s="425" t="str">
        <f t="shared" si="3"/>
        <v/>
      </c>
      <c r="V56" s="425" t="str">
        <f t="shared" si="4"/>
        <v/>
      </c>
      <c r="W56" s="425" t="str">
        <f t="shared" si="5"/>
        <v/>
      </c>
      <c r="X56" s="38"/>
      <c r="Y56" s="37" t="str">
        <f t="shared" si="17"/>
        <v/>
      </c>
      <c r="Z56" s="37" t="str">
        <f t="shared" si="18"/>
        <v/>
      </c>
      <c r="AA56" s="29" t="str">
        <f t="shared" si="6"/>
        <v/>
      </c>
      <c r="AB56" s="6" t="e">
        <f t="shared" si="19"/>
        <v>#N/A</v>
      </c>
      <c r="AC56" s="6" t="e">
        <f t="shared" si="20"/>
        <v>#N/A</v>
      </c>
      <c r="AD56" s="6" t="e">
        <f t="shared" si="21"/>
        <v>#N/A</v>
      </c>
      <c r="AE56" s="6" t="str">
        <f t="shared" si="22"/>
        <v/>
      </c>
      <c r="AF56" s="10">
        <f t="shared" si="7"/>
        <v>1</v>
      </c>
      <c r="AG56" s="6" t="e">
        <f t="shared" si="23"/>
        <v>#N/A</v>
      </c>
      <c r="AH56" s="6" t="e">
        <f t="shared" si="24"/>
        <v>#N/A</v>
      </c>
      <c r="AI56" s="6" t="e">
        <f t="shared" si="35"/>
        <v>#N/A</v>
      </c>
      <c r="AJ56" s="6" t="e">
        <f t="shared" si="25"/>
        <v>#N/A</v>
      </c>
      <c r="AK56" s="11" t="str">
        <f t="shared" si="26"/>
        <v xml:space="preserve"> </v>
      </c>
      <c r="AL56" s="6" t="e">
        <f t="shared" si="27"/>
        <v>#N/A</v>
      </c>
      <c r="AM56" s="6" t="e">
        <f t="shared" si="28"/>
        <v>#N/A</v>
      </c>
      <c r="AN56" s="6" t="e">
        <f t="shared" si="29"/>
        <v>#N/A</v>
      </c>
      <c r="AO56" s="6" t="e">
        <f t="shared" si="9"/>
        <v>#N/A</v>
      </c>
      <c r="AP56" s="6" t="e">
        <f t="shared" si="30"/>
        <v>#N/A</v>
      </c>
      <c r="AQ56" s="6" t="e">
        <f t="shared" si="31"/>
        <v>#N/A</v>
      </c>
      <c r="AR56" s="6" t="e">
        <f t="shared" si="10"/>
        <v>#N/A</v>
      </c>
      <c r="AS56" s="6" t="e">
        <f t="shared" si="11"/>
        <v>#N/A</v>
      </c>
      <c r="AT56" s="6" t="e">
        <f t="shared" si="32"/>
        <v>#N/A</v>
      </c>
      <c r="AU56" s="6">
        <f t="shared" si="33"/>
        <v>0</v>
      </c>
      <c r="AV56" s="6" t="e">
        <f t="shared" si="34"/>
        <v>#N/A</v>
      </c>
      <c r="AW56" s="6" t="str">
        <f t="shared" si="12"/>
        <v/>
      </c>
      <c r="AX56" s="6" t="str">
        <f t="shared" si="13"/>
        <v/>
      </c>
      <c r="AY56" s="6" t="str">
        <f t="shared" si="14"/>
        <v/>
      </c>
      <c r="AZ56" s="6" t="str">
        <f t="shared" si="15"/>
        <v/>
      </c>
      <c r="BA56" s="103"/>
      <c r="BG56" s="3" t="s">
        <v>333</v>
      </c>
    </row>
    <row r="57" spans="1:59" s="12" customFormat="1" ht="13.5" customHeight="1" x14ac:dyDescent="0.2">
      <c r="A57" s="163">
        <v>42</v>
      </c>
      <c r="B57" s="160"/>
      <c r="C57" s="7"/>
      <c r="D57" s="120"/>
      <c r="E57" s="7"/>
      <c r="F57" s="7"/>
      <c r="G57" s="219"/>
      <c r="H57" s="7"/>
      <c r="I57" s="8"/>
      <c r="J57" s="9"/>
      <c r="K57" s="843"/>
      <c r="L57" s="837"/>
      <c r="M57" s="421"/>
      <c r="N57" s="420"/>
      <c r="O57" s="413"/>
      <c r="P57" s="414"/>
      <c r="Q57" s="422" t="str">
        <f t="shared" si="0"/>
        <v/>
      </c>
      <c r="R57" s="422" t="str">
        <f t="shared" si="1"/>
        <v/>
      </c>
      <c r="S57" s="423" t="str">
        <f t="shared" si="2"/>
        <v/>
      </c>
      <c r="T57" s="424" t="str">
        <f t="shared" si="16"/>
        <v/>
      </c>
      <c r="U57" s="425" t="str">
        <f t="shared" si="3"/>
        <v/>
      </c>
      <c r="V57" s="425" t="str">
        <f t="shared" si="4"/>
        <v/>
      </c>
      <c r="W57" s="425" t="str">
        <f t="shared" si="5"/>
        <v/>
      </c>
      <c r="X57" s="38"/>
      <c r="Y57" s="37" t="str">
        <f t="shared" si="17"/>
        <v/>
      </c>
      <c r="Z57" s="37" t="str">
        <f t="shared" si="18"/>
        <v/>
      </c>
      <c r="AA57" s="29" t="str">
        <f t="shared" si="6"/>
        <v/>
      </c>
      <c r="AB57" s="6" t="e">
        <f t="shared" si="19"/>
        <v>#N/A</v>
      </c>
      <c r="AC57" s="6" t="e">
        <f t="shared" si="20"/>
        <v>#N/A</v>
      </c>
      <c r="AD57" s="6" t="e">
        <f t="shared" si="21"/>
        <v>#N/A</v>
      </c>
      <c r="AE57" s="6" t="str">
        <f t="shared" si="22"/>
        <v/>
      </c>
      <c r="AF57" s="10">
        <f t="shared" si="7"/>
        <v>1</v>
      </c>
      <c r="AG57" s="6" t="e">
        <f t="shared" si="23"/>
        <v>#N/A</v>
      </c>
      <c r="AH57" s="6" t="e">
        <f t="shared" si="24"/>
        <v>#N/A</v>
      </c>
      <c r="AI57" s="6" t="e">
        <f t="shared" si="35"/>
        <v>#N/A</v>
      </c>
      <c r="AJ57" s="6" t="e">
        <f t="shared" si="25"/>
        <v>#N/A</v>
      </c>
      <c r="AK57" s="11" t="str">
        <f t="shared" si="26"/>
        <v xml:space="preserve"> </v>
      </c>
      <c r="AL57" s="6" t="e">
        <f t="shared" si="27"/>
        <v>#N/A</v>
      </c>
      <c r="AM57" s="6" t="e">
        <f t="shared" si="28"/>
        <v>#N/A</v>
      </c>
      <c r="AN57" s="6" t="e">
        <f t="shared" si="29"/>
        <v>#N/A</v>
      </c>
      <c r="AO57" s="6" t="e">
        <f t="shared" si="9"/>
        <v>#N/A</v>
      </c>
      <c r="AP57" s="6" t="e">
        <f t="shared" si="30"/>
        <v>#N/A</v>
      </c>
      <c r="AQ57" s="6" t="e">
        <f t="shared" si="31"/>
        <v>#N/A</v>
      </c>
      <c r="AR57" s="6" t="e">
        <f t="shared" si="10"/>
        <v>#N/A</v>
      </c>
      <c r="AS57" s="6" t="e">
        <f t="shared" si="11"/>
        <v>#N/A</v>
      </c>
      <c r="AT57" s="6" t="e">
        <f t="shared" si="32"/>
        <v>#N/A</v>
      </c>
      <c r="AU57" s="6">
        <f t="shared" si="33"/>
        <v>0</v>
      </c>
      <c r="AV57" s="6" t="e">
        <f t="shared" si="34"/>
        <v>#N/A</v>
      </c>
      <c r="AW57" s="6" t="str">
        <f t="shared" si="12"/>
        <v/>
      </c>
      <c r="AX57" s="6" t="str">
        <f t="shared" si="13"/>
        <v/>
      </c>
      <c r="AY57" s="6" t="str">
        <f t="shared" si="14"/>
        <v/>
      </c>
      <c r="AZ57" s="6" t="str">
        <f t="shared" si="15"/>
        <v/>
      </c>
      <c r="BA57" s="103"/>
      <c r="BG57" s="3" t="s">
        <v>335</v>
      </c>
    </row>
    <row r="58" spans="1:59" s="12" customFormat="1" ht="13.5" customHeight="1" x14ac:dyDescent="0.2">
      <c r="A58" s="163">
        <v>43</v>
      </c>
      <c r="B58" s="160"/>
      <c r="C58" s="7"/>
      <c r="D58" s="120"/>
      <c r="E58" s="7"/>
      <c r="F58" s="7"/>
      <c r="G58" s="219"/>
      <c r="H58" s="7"/>
      <c r="I58" s="8"/>
      <c r="J58" s="9"/>
      <c r="K58" s="843"/>
      <c r="L58" s="837"/>
      <c r="M58" s="421"/>
      <c r="N58" s="420"/>
      <c r="O58" s="413"/>
      <c r="P58" s="414"/>
      <c r="Q58" s="422" t="str">
        <f t="shared" si="0"/>
        <v/>
      </c>
      <c r="R58" s="422" t="str">
        <f t="shared" si="1"/>
        <v/>
      </c>
      <c r="S58" s="423" t="str">
        <f t="shared" si="2"/>
        <v/>
      </c>
      <c r="T58" s="424" t="str">
        <f t="shared" si="16"/>
        <v/>
      </c>
      <c r="U58" s="425" t="str">
        <f t="shared" si="3"/>
        <v/>
      </c>
      <c r="V58" s="425" t="str">
        <f t="shared" si="4"/>
        <v/>
      </c>
      <c r="W58" s="425" t="str">
        <f t="shared" si="5"/>
        <v/>
      </c>
      <c r="X58" s="38"/>
      <c r="Y58" s="37" t="str">
        <f t="shared" si="17"/>
        <v/>
      </c>
      <c r="Z58" s="37" t="str">
        <f t="shared" si="18"/>
        <v/>
      </c>
      <c r="AA58" s="29" t="str">
        <f t="shared" si="6"/>
        <v/>
      </c>
      <c r="AB58" s="6" t="e">
        <f t="shared" si="19"/>
        <v>#N/A</v>
      </c>
      <c r="AC58" s="6" t="e">
        <f t="shared" si="20"/>
        <v>#N/A</v>
      </c>
      <c r="AD58" s="6" t="e">
        <f t="shared" si="21"/>
        <v>#N/A</v>
      </c>
      <c r="AE58" s="6" t="str">
        <f t="shared" si="22"/>
        <v/>
      </c>
      <c r="AF58" s="10">
        <f t="shared" si="7"/>
        <v>1</v>
      </c>
      <c r="AG58" s="6" t="e">
        <f t="shared" si="23"/>
        <v>#N/A</v>
      </c>
      <c r="AH58" s="6" t="e">
        <f t="shared" si="24"/>
        <v>#N/A</v>
      </c>
      <c r="AI58" s="6" t="e">
        <f t="shared" si="35"/>
        <v>#N/A</v>
      </c>
      <c r="AJ58" s="6" t="e">
        <f t="shared" si="25"/>
        <v>#N/A</v>
      </c>
      <c r="AK58" s="11" t="str">
        <f t="shared" si="26"/>
        <v xml:space="preserve"> </v>
      </c>
      <c r="AL58" s="6" t="e">
        <f t="shared" si="27"/>
        <v>#N/A</v>
      </c>
      <c r="AM58" s="6" t="e">
        <f t="shared" si="28"/>
        <v>#N/A</v>
      </c>
      <c r="AN58" s="6" t="e">
        <f t="shared" si="29"/>
        <v>#N/A</v>
      </c>
      <c r="AO58" s="6" t="e">
        <f t="shared" si="9"/>
        <v>#N/A</v>
      </c>
      <c r="AP58" s="6" t="e">
        <f t="shared" si="30"/>
        <v>#N/A</v>
      </c>
      <c r="AQ58" s="6" t="e">
        <f t="shared" si="31"/>
        <v>#N/A</v>
      </c>
      <c r="AR58" s="6" t="e">
        <f t="shared" si="10"/>
        <v>#N/A</v>
      </c>
      <c r="AS58" s="6" t="e">
        <f t="shared" si="11"/>
        <v>#N/A</v>
      </c>
      <c r="AT58" s="6" t="e">
        <f t="shared" si="32"/>
        <v>#N/A</v>
      </c>
      <c r="AU58" s="6">
        <f t="shared" si="33"/>
        <v>0</v>
      </c>
      <c r="AV58" s="6" t="e">
        <f t="shared" si="34"/>
        <v>#N/A</v>
      </c>
      <c r="AW58" s="6" t="str">
        <f t="shared" si="12"/>
        <v/>
      </c>
      <c r="AX58" s="6" t="str">
        <f t="shared" si="13"/>
        <v/>
      </c>
      <c r="AY58" s="6" t="str">
        <f t="shared" si="14"/>
        <v/>
      </c>
      <c r="AZ58" s="6" t="str">
        <f t="shared" si="15"/>
        <v/>
      </c>
      <c r="BA58" s="103"/>
      <c r="BG58" s="3" t="s">
        <v>337</v>
      </c>
    </row>
    <row r="59" spans="1:59" s="12" customFormat="1" ht="13.5" customHeight="1" x14ac:dyDescent="0.2">
      <c r="A59" s="163">
        <v>44</v>
      </c>
      <c r="B59" s="160"/>
      <c r="C59" s="7"/>
      <c r="D59" s="120"/>
      <c r="E59" s="7"/>
      <c r="F59" s="7"/>
      <c r="G59" s="219"/>
      <c r="H59" s="7"/>
      <c r="I59" s="8"/>
      <c r="J59" s="9"/>
      <c r="K59" s="843"/>
      <c r="L59" s="837"/>
      <c r="M59" s="421"/>
      <c r="N59" s="420"/>
      <c r="O59" s="413"/>
      <c r="P59" s="414"/>
      <c r="Q59" s="422" t="str">
        <f t="shared" si="0"/>
        <v/>
      </c>
      <c r="R59" s="422" t="str">
        <f t="shared" si="1"/>
        <v/>
      </c>
      <c r="S59" s="423" t="str">
        <f t="shared" si="2"/>
        <v/>
      </c>
      <c r="T59" s="424" t="str">
        <f t="shared" si="16"/>
        <v/>
      </c>
      <c r="U59" s="425" t="str">
        <f t="shared" si="3"/>
        <v/>
      </c>
      <c r="V59" s="425" t="str">
        <f t="shared" si="4"/>
        <v/>
      </c>
      <c r="W59" s="425" t="str">
        <f t="shared" si="5"/>
        <v/>
      </c>
      <c r="X59" s="38"/>
      <c r="Y59" s="37" t="str">
        <f t="shared" si="17"/>
        <v/>
      </c>
      <c r="Z59" s="37" t="str">
        <f t="shared" si="18"/>
        <v/>
      </c>
      <c r="AA59" s="29" t="str">
        <f t="shared" si="6"/>
        <v/>
      </c>
      <c r="AB59" s="6" t="e">
        <f t="shared" si="19"/>
        <v>#N/A</v>
      </c>
      <c r="AC59" s="6" t="e">
        <f t="shared" si="20"/>
        <v>#N/A</v>
      </c>
      <c r="AD59" s="6" t="e">
        <f t="shared" si="21"/>
        <v>#N/A</v>
      </c>
      <c r="AE59" s="6" t="str">
        <f t="shared" si="22"/>
        <v/>
      </c>
      <c r="AF59" s="10">
        <f t="shared" si="7"/>
        <v>1</v>
      </c>
      <c r="AG59" s="6" t="e">
        <f t="shared" si="23"/>
        <v>#N/A</v>
      </c>
      <c r="AH59" s="6" t="e">
        <f t="shared" si="24"/>
        <v>#N/A</v>
      </c>
      <c r="AI59" s="6" t="e">
        <f t="shared" si="35"/>
        <v>#N/A</v>
      </c>
      <c r="AJ59" s="6" t="e">
        <f t="shared" si="25"/>
        <v>#N/A</v>
      </c>
      <c r="AK59" s="11" t="str">
        <f t="shared" si="26"/>
        <v xml:space="preserve"> </v>
      </c>
      <c r="AL59" s="6" t="e">
        <f t="shared" si="27"/>
        <v>#N/A</v>
      </c>
      <c r="AM59" s="6" t="e">
        <f t="shared" si="28"/>
        <v>#N/A</v>
      </c>
      <c r="AN59" s="6" t="e">
        <f t="shared" si="29"/>
        <v>#N/A</v>
      </c>
      <c r="AO59" s="6" t="e">
        <f t="shared" si="9"/>
        <v>#N/A</v>
      </c>
      <c r="AP59" s="6" t="e">
        <f t="shared" si="30"/>
        <v>#N/A</v>
      </c>
      <c r="AQ59" s="6" t="e">
        <f t="shared" si="31"/>
        <v>#N/A</v>
      </c>
      <c r="AR59" s="6" t="e">
        <f t="shared" si="10"/>
        <v>#N/A</v>
      </c>
      <c r="AS59" s="6" t="e">
        <f t="shared" si="11"/>
        <v>#N/A</v>
      </c>
      <c r="AT59" s="6" t="e">
        <f t="shared" si="32"/>
        <v>#N/A</v>
      </c>
      <c r="AU59" s="6">
        <f t="shared" si="33"/>
        <v>0</v>
      </c>
      <c r="AV59" s="6" t="e">
        <f t="shared" si="34"/>
        <v>#N/A</v>
      </c>
      <c r="AW59" s="6" t="str">
        <f t="shared" si="12"/>
        <v/>
      </c>
      <c r="AX59" s="6" t="str">
        <f t="shared" si="13"/>
        <v/>
      </c>
      <c r="AY59" s="6" t="str">
        <f t="shared" si="14"/>
        <v/>
      </c>
      <c r="AZ59" s="6" t="str">
        <f t="shared" si="15"/>
        <v/>
      </c>
      <c r="BA59" s="103"/>
      <c r="BG59" s="3" t="s">
        <v>589</v>
      </c>
    </row>
    <row r="60" spans="1:59" s="12" customFormat="1" ht="13.5" customHeight="1" x14ac:dyDescent="0.2">
      <c r="A60" s="163">
        <v>45</v>
      </c>
      <c r="B60" s="160"/>
      <c r="C60" s="7"/>
      <c r="D60" s="120"/>
      <c r="E60" s="7"/>
      <c r="F60" s="7"/>
      <c r="G60" s="219"/>
      <c r="H60" s="7"/>
      <c r="I60" s="8"/>
      <c r="J60" s="9"/>
      <c r="K60" s="843"/>
      <c r="L60" s="837"/>
      <c r="M60" s="421"/>
      <c r="N60" s="420"/>
      <c r="O60" s="413"/>
      <c r="P60" s="414"/>
      <c r="Q60" s="422" t="str">
        <f t="shared" si="0"/>
        <v/>
      </c>
      <c r="R60" s="422" t="str">
        <f t="shared" si="1"/>
        <v/>
      </c>
      <c r="S60" s="423" t="str">
        <f t="shared" si="2"/>
        <v/>
      </c>
      <c r="T60" s="424" t="str">
        <f t="shared" si="16"/>
        <v/>
      </c>
      <c r="U60" s="425" t="str">
        <f t="shared" si="3"/>
        <v/>
      </c>
      <c r="V60" s="425" t="str">
        <f t="shared" si="4"/>
        <v/>
      </c>
      <c r="W60" s="425" t="str">
        <f t="shared" si="5"/>
        <v/>
      </c>
      <c r="X60" s="38"/>
      <c r="Y60" s="37" t="str">
        <f t="shared" si="17"/>
        <v/>
      </c>
      <c r="Z60" s="37" t="str">
        <f t="shared" si="18"/>
        <v/>
      </c>
      <c r="AA60" s="29" t="str">
        <f t="shared" si="6"/>
        <v/>
      </c>
      <c r="AB60" s="6" t="e">
        <f t="shared" si="19"/>
        <v>#N/A</v>
      </c>
      <c r="AC60" s="6" t="e">
        <f t="shared" si="20"/>
        <v>#N/A</v>
      </c>
      <c r="AD60" s="6" t="e">
        <f t="shared" si="21"/>
        <v>#N/A</v>
      </c>
      <c r="AE60" s="6" t="str">
        <f t="shared" si="22"/>
        <v/>
      </c>
      <c r="AF60" s="10">
        <f t="shared" si="7"/>
        <v>1</v>
      </c>
      <c r="AG60" s="6" t="e">
        <f t="shared" si="23"/>
        <v>#N/A</v>
      </c>
      <c r="AH60" s="6" t="e">
        <f t="shared" si="24"/>
        <v>#N/A</v>
      </c>
      <c r="AI60" s="6" t="e">
        <f t="shared" si="35"/>
        <v>#N/A</v>
      </c>
      <c r="AJ60" s="6" t="e">
        <f t="shared" si="25"/>
        <v>#N/A</v>
      </c>
      <c r="AK60" s="11" t="str">
        <f t="shared" si="26"/>
        <v xml:space="preserve"> </v>
      </c>
      <c r="AL60" s="6" t="e">
        <f t="shared" si="27"/>
        <v>#N/A</v>
      </c>
      <c r="AM60" s="6" t="e">
        <f t="shared" si="28"/>
        <v>#N/A</v>
      </c>
      <c r="AN60" s="6" t="e">
        <f t="shared" si="29"/>
        <v>#N/A</v>
      </c>
      <c r="AO60" s="6" t="e">
        <f t="shared" si="9"/>
        <v>#N/A</v>
      </c>
      <c r="AP60" s="6" t="e">
        <f t="shared" si="30"/>
        <v>#N/A</v>
      </c>
      <c r="AQ60" s="6" t="e">
        <f t="shared" si="31"/>
        <v>#N/A</v>
      </c>
      <c r="AR60" s="6" t="e">
        <f t="shared" si="10"/>
        <v>#N/A</v>
      </c>
      <c r="AS60" s="6" t="e">
        <f t="shared" si="11"/>
        <v>#N/A</v>
      </c>
      <c r="AT60" s="6" t="e">
        <f t="shared" si="32"/>
        <v>#N/A</v>
      </c>
      <c r="AU60" s="6">
        <f t="shared" si="33"/>
        <v>0</v>
      </c>
      <c r="AV60" s="6" t="e">
        <f t="shared" si="34"/>
        <v>#N/A</v>
      </c>
      <c r="AW60" s="6" t="str">
        <f t="shared" si="12"/>
        <v/>
      </c>
      <c r="AX60" s="6" t="str">
        <f t="shared" si="13"/>
        <v/>
      </c>
      <c r="AY60" s="6" t="str">
        <f t="shared" si="14"/>
        <v/>
      </c>
      <c r="AZ60" s="6" t="str">
        <f t="shared" si="15"/>
        <v/>
      </c>
      <c r="BA60" s="103"/>
      <c r="BG60" s="3" t="s">
        <v>591</v>
      </c>
    </row>
    <row r="61" spans="1:59" s="12" customFormat="1" ht="13.5" customHeight="1" x14ac:dyDescent="0.2">
      <c r="A61" s="163">
        <v>46</v>
      </c>
      <c r="B61" s="160"/>
      <c r="C61" s="7"/>
      <c r="D61" s="120"/>
      <c r="E61" s="7"/>
      <c r="F61" s="7"/>
      <c r="G61" s="219"/>
      <c r="H61" s="7"/>
      <c r="I61" s="8"/>
      <c r="J61" s="9"/>
      <c r="K61" s="843"/>
      <c r="L61" s="837"/>
      <c r="M61" s="421"/>
      <c r="N61" s="420"/>
      <c r="O61" s="413"/>
      <c r="P61" s="414"/>
      <c r="Q61" s="422" t="str">
        <f t="shared" si="0"/>
        <v/>
      </c>
      <c r="R61" s="422" t="str">
        <f t="shared" si="1"/>
        <v/>
      </c>
      <c r="S61" s="423" t="str">
        <f t="shared" si="2"/>
        <v/>
      </c>
      <c r="T61" s="424" t="str">
        <f t="shared" si="16"/>
        <v/>
      </c>
      <c r="U61" s="425" t="str">
        <f t="shared" si="3"/>
        <v/>
      </c>
      <c r="V61" s="425" t="str">
        <f t="shared" si="4"/>
        <v/>
      </c>
      <c r="W61" s="425" t="str">
        <f t="shared" si="5"/>
        <v/>
      </c>
      <c r="X61" s="38"/>
      <c r="Y61" s="37" t="str">
        <f t="shared" si="17"/>
        <v/>
      </c>
      <c r="Z61" s="37" t="str">
        <f t="shared" si="18"/>
        <v/>
      </c>
      <c r="AA61" s="29" t="str">
        <f t="shared" si="6"/>
        <v/>
      </c>
      <c r="AB61" s="6" t="e">
        <f t="shared" si="19"/>
        <v>#N/A</v>
      </c>
      <c r="AC61" s="6" t="e">
        <f t="shared" si="20"/>
        <v>#N/A</v>
      </c>
      <c r="AD61" s="6" t="e">
        <f t="shared" si="21"/>
        <v>#N/A</v>
      </c>
      <c r="AE61" s="6" t="str">
        <f t="shared" si="22"/>
        <v/>
      </c>
      <c r="AF61" s="10">
        <f t="shared" si="7"/>
        <v>1</v>
      </c>
      <c r="AG61" s="6" t="e">
        <f t="shared" si="23"/>
        <v>#N/A</v>
      </c>
      <c r="AH61" s="6" t="e">
        <f t="shared" si="24"/>
        <v>#N/A</v>
      </c>
      <c r="AI61" s="6" t="e">
        <f t="shared" si="35"/>
        <v>#N/A</v>
      </c>
      <c r="AJ61" s="6" t="e">
        <f t="shared" si="25"/>
        <v>#N/A</v>
      </c>
      <c r="AK61" s="11" t="str">
        <f t="shared" si="26"/>
        <v xml:space="preserve"> </v>
      </c>
      <c r="AL61" s="6" t="e">
        <f t="shared" si="27"/>
        <v>#N/A</v>
      </c>
      <c r="AM61" s="6" t="e">
        <f t="shared" si="28"/>
        <v>#N/A</v>
      </c>
      <c r="AN61" s="6" t="e">
        <f t="shared" si="29"/>
        <v>#N/A</v>
      </c>
      <c r="AO61" s="6" t="e">
        <f t="shared" si="9"/>
        <v>#N/A</v>
      </c>
      <c r="AP61" s="6" t="e">
        <f t="shared" si="30"/>
        <v>#N/A</v>
      </c>
      <c r="AQ61" s="6" t="e">
        <f t="shared" si="31"/>
        <v>#N/A</v>
      </c>
      <c r="AR61" s="6" t="e">
        <f t="shared" si="10"/>
        <v>#N/A</v>
      </c>
      <c r="AS61" s="6" t="e">
        <f t="shared" si="11"/>
        <v>#N/A</v>
      </c>
      <c r="AT61" s="6" t="e">
        <f t="shared" si="32"/>
        <v>#N/A</v>
      </c>
      <c r="AU61" s="6">
        <f t="shared" si="33"/>
        <v>0</v>
      </c>
      <c r="AV61" s="6" t="e">
        <f t="shared" si="34"/>
        <v>#N/A</v>
      </c>
      <c r="AW61" s="6" t="str">
        <f t="shared" si="12"/>
        <v/>
      </c>
      <c r="AX61" s="6" t="str">
        <f t="shared" si="13"/>
        <v/>
      </c>
      <c r="AY61" s="6" t="str">
        <f t="shared" si="14"/>
        <v/>
      </c>
      <c r="AZ61" s="6" t="str">
        <f t="shared" si="15"/>
        <v/>
      </c>
      <c r="BA61" s="103"/>
      <c r="BG61" s="3" t="s">
        <v>593</v>
      </c>
    </row>
    <row r="62" spans="1:59" s="12" customFormat="1" ht="13.5" customHeight="1" x14ac:dyDescent="0.2">
      <c r="A62" s="163">
        <v>47</v>
      </c>
      <c r="B62" s="160"/>
      <c r="C62" s="7"/>
      <c r="D62" s="120"/>
      <c r="E62" s="7"/>
      <c r="F62" s="7"/>
      <c r="G62" s="219"/>
      <c r="H62" s="7"/>
      <c r="I62" s="8"/>
      <c r="J62" s="9"/>
      <c r="K62" s="843"/>
      <c r="L62" s="837"/>
      <c r="M62" s="421"/>
      <c r="N62" s="420"/>
      <c r="O62" s="413"/>
      <c r="P62" s="414"/>
      <c r="Q62" s="422" t="str">
        <f t="shared" si="0"/>
        <v/>
      </c>
      <c r="R62" s="422" t="str">
        <f t="shared" si="1"/>
        <v/>
      </c>
      <c r="S62" s="423" t="str">
        <f t="shared" si="2"/>
        <v/>
      </c>
      <c r="T62" s="424" t="str">
        <f t="shared" si="16"/>
        <v/>
      </c>
      <c r="U62" s="425" t="str">
        <f t="shared" si="3"/>
        <v/>
      </c>
      <c r="V62" s="425" t="str">
        <f t="shared" si="4"/>
        <v/>
      </c>
      <c r="W62" s="425" t="str">
        <f t="shared" si="5"/>
        <v/>
      </c>
      <c r="X62" s="38"/>
      <c r="Y62" s="37" t="str">
        <f t="shared" si="17"/>
        <v/>
      </c>
      <c r="Z62" s="37" t="str">
        <f t="shared" si="18"/>
        <v/>
      </c>
      <c r="AA62" s="29" t="str">
        <f t="shared" si="6"/>
        <v/>
      </c>
      <c r="AB62" s="6" t="e">
        <f t="shared" si="19"/>
        <v>#N/A</v>
      </c>
      <c r="AC62" s="6" t="e">
        <f t="shared" si="20"/>
        <v>#N/A</v>
      </c>
      <c r="AD62" s="6" t="e">
        <f t="shared" si="21"/>
        <v>#N/A</v>
      </c>
      <c r="AE62" s="6" t="str">
        <f t="shared" si="22"/>
        <v/>
      </c>
      <c r="AF62" s="10">
        <f t="shared" si="7"/>
        <v>1</v>
      </c>
      <c r="AG62" s="6" t="e">
        <f t="shared" si="23"/>
        <v>#N/A</v>
      </c>
      <c r="AH62" s="6" t="e">
        <f t="shared" si="24"/>
        <v>#N/A</v>
      </c>
      <c r="AI62" s="6" t="e">
        <f t="shared" si="35"/>
        <v>#N/A</v>
      </c>
      <c r="AJ62" s="6" t="e">
        <f t="shared" si="25"/>
        <v>#N/A</v>
      </c>
      <c r="AK62" s="11" t="str">
        <f t="shared" si="26"/>
        <v xml:space="preserve"> </v>
      </c>
      <c r="AL62" s="6" t="e">
        <f t="shared" si="27"/>
        <v>#N/A</v>
      </c>
      <c r="AM62" s="6" t="e">
        <f t="shared" si="28"/>
        <v>#N/A</v>
      </c>
      <c r="AN62" s="6" t="e">
        <f t="shared" si="29"/>
        <v>#N/A</v>
      </c>
      <c r="AO62" s="6" t="e">
        <f t="shared" si="9"/>
        <v>#N/A</v>
      </c>
      <c r="AP62" s="6" t="e">
        <f t="shared" si="30"/>
        <v>#N/A</v>
      </c>
      <c r="AQ62" s="6" t="e">
        <f t="shared" si="31"/>
        <v>#N/A</v>
      </c>
      <c r="AR62" s="6" t="e">
        <f t="shared" si="10"/>
        <v>#N/A</v>
      </c>
      <c r="AS62" s="6" t="e">
        <f t="shared" si="11"/>
        <v>#N/A</v>
      </c>
      <c r="AT62" s="6" t="e">
        <f t="shared" si="32"/>
        <v>#N/A</v>
      </c>
      <c r="AU62" s="6">
        <f t="shared" si="33"/>
        <v>0</v>
      </c>
      <c r="AV62" s="6" t="e">
        <f t="shared" si="34"/>
        <v>#N/A</v>
      </c>
      <c r="AW62" s="6" t="str">
        <f t="shared" si="12"/>
        <v/>
      </c>
      <c r="AX62" s="6" t="str">
        <f t="shared" si="13"/>
        <v/>
      </c>
      <c r="AY62" s="6" t="str">
        <f t="shared" si="14"/>
        <v/>
      </c>
      <c r="AZ62" s="6" t="str">
        <f t="shared" si="15"/>
        <v/>
      </c>
      <c r="BA62" s="103"/>
      <c r="BG62" s="3" t="s">
        <v>596</v>
      </c>
    </row>
    <row r="63" spans="1:59" s="12" customFormat="1" ht="13.5" customHeight="1" x14ac:dyDescent="0.2">
      <c r="A63" s="163">
        <v>48</v>
      </c>
      <c r="B63" s="160"/>
      <c r="C63" s="7"/>
      <c r="D63" s="120"/>
      <c r="E63" s="7"/>
      <c r="F63" s="7"/>
      <c r="G63" s="219"/>
      <c r="H63" s="7"/>
      <c r="I63" s="8"/>
      <c r="J63" s="9"/>
      <c r="K63" s="843"/>
      <c r="L63" s="837"/>
      <c r="M63" s="421"/>
      <c r="N63" s="420"/>
      <c r="O63" s="413"/>
      <c r="P63" s="414"/>
      <c r="Q63" s="422" t="str">
        <f t="shared" si="0"/>
        <v/>
      </c>
      <c r="R63" s="422" t="str">
        <f t="shared" si="1"/>
        <v/>
      </c>
      <c r="S63" s="423" t="str">
        <f t="shared" si="2"/>
        <v/>
      </c>
      <c r="T63" s="424" t="str">
        <f t="shared" si="16"/>
        <v/>
      </c>
      <c r="U63" s="425" t="str">
        <f t="shared" si="3"/>
        <v/>
      </c>
      <c r="V63" s="425" t="str">
        <f t="shared" si="4"/>
        <v/>
      </c>
      <c r="W63" s="425" t="str">
        <f t="shared" si="5"/>
        <v/>
      </c>
      <c r="X63" s="38"/>
      <c r="Y63" s="37" t="str">
        <f t="shared" si="17"/>
        <v/>
      </c>
      <c r="Z63" s="37" t="str">
        <f t="shared" si="18"/>
        <v/>
      </c>
      <c r="AA63" s="29" t="str">
        <f t="shared" si="6"/>
        <v/>
      </c>
      <c r="AB63" s="6" t="e">
        <f t="shared" si="19"/>
        <v>#N/A</v>
      </c>
      <c r="AC63" s="6" t="e">
        <f t="shared" si="20"/>
        <v>#N/A</v>
      </c>
      <c r="AD63" s="6" t="e">
        <f t="shared" si="21"/>
        <v>#N/A</v>
      </c>
      <c r="AE63" s="6" t="str">
        <f t="shared" si="22"/>
        <v/>
      </c>
      <c r="AF63" s="10">
        <f t="shared" si="7"/>
        <v>1</v>
      </c>
      <c r="AG63" s="6" t="e">
        <f t="shared" si="23"/>
        <v>#N/A</v>
      </c>
      <c r="AH63" s="6" t="e">
        <f t="shared" si="24"/>
        <v>#N/A</v>
      </c>
      <c r="AI63" s="6" t="e">
        <f t="shared" si="35"/>
        <v>#N/A</v>
      </c>
      <c r="AJ63" s="6" t="e">
        <f t="shared" si="25"/>
        <v>#N/A</v>
      </c>
      <c r="AK63" s="11" t="str">
        <f t="shared" si="26"/>
        <v xml:space="preserve"> </v>
      </c>
      <c r="AL63" s="6" t="e">
        <f t="shared" si="27"/>
        <v>#N/A</v>
      </c>
      <c r="AM63" s="6" t="e">
        <f t="shared" si="28"/>
        <v>#N/A</v>
      </c>
      <c r="AN63" s="6" t="e">
        <f t="shared" si="29"/>
        <v>#N/A</v>
      </c>
      <c r="AO63" s="6" t="e">
        <f t="shared" si="9"/>
        <v>#N/A</v>
      </c>
      <c r="AP63" s="6" t="e">
        <f t="shared" si="30"/>
        <v>#N/A</v>
      </c>
      <c r="AQ63" s="6" t="e">
        <f t="shared" si="31"/>
        <v>#N/A</v>
      </c>
      <c r="AR63" s="6" t="e">
        <f t="shared" si="10"/>
        <v>#N/A</v>
      </c>
      <c r="AS63" s="6" t="e">
        <f t="shared" si="11"/>
        <v>#N/A</v>
      </c>
      <c r="AT63" s="6" t="e">
        <f t="shared" si="32"/>
        <v>#N/A</v>
      </c>
      <c r="AU63" s="6">
        <f t="shared" si="33"/>
        <v>0</v>
      </c>
      <c r="AV63" s="6" t="e">
        <f t="shared" si="34"/>
        <v>#N/A</v>
      </c>
      <c r="AW63" s="6" t="str">
        <f t="shared" si="12"/>
        <v/>
      </c>
      <c r="AX63" s="6" t="str">
        <f t="shared" si="13"/>
        <v/>
      </c>
      <c r="AY63" s="6" t="str">
        <f t="shared" si="14"/>
        <v/>
      </c>
      <c r="AZ63" s="6" t="str">
        <f t="shared" si="15"/>
        <v/>
      </c>
      <c r="BA63" s="103"/>
      <c r="BG63" s="3" t="s">
        <v>49</v>
      </c>
    </row>
    <row r="64" spans="1:59" s="12" customFormat="1" ht="13.5" customHeight="1" x14ac:dyDescent="0.2">
      <c r="A64" s="163">
        <v>49</v>
      </c>
      <c r="B64" s="160"/>
      <c r="C64" s="7"/>
      <c r="D64" s="120"/>
      <c r="E64" s="7"/>
      <c r="F64" s="7"/>
      <c r="G64" s="219"/>
      <c r="H64" s="7"/>
      <c r="I64" s="8"/>
      <c r="J64" s="9"/>
      <c r="K64" s="843"/>
      <c r="L64" s="837"/>
      <c r="M64" s="421"/>
      <c r="N64" s="420"/>
      <c r="O64" s="413"/>
      <c r="P64" s="414"/>
      <c r="Q64" s="422" t="str">
        <f t="shared" si="0"/>
        <v/>
      </c>
      <c r="R64" s="422" t="str">
        <f t="shared" si="1"/>
        <v/>
      </c>
      <c r="S64" s="423" t="str">
        <f t="shared" si="2"/>
        <v/>
      </c>
      <c r="T64" s="424" t="str">
        <f t="shared" si="16"/>
        <v/>
      </c>
      <c r="U64" s="425" t="str">
        <f t="shared" si="3"/>
        <v/>
      </c>
      <c r="V64" s="425" t="str">
        <f t="shared" si="4"/>
        <v/>
      </c>
      <c r="W64" s="425" t="str">
        <f t="shared" si="5"/>
        <v/>
      </c>
      <c r="X64" s="38"/>
      <c r="Y64" s="37" t="str">
        <f t="shared" si="17"/>
        <v/>
      </c>
      <c r="Z64" s="37" t="str">
        <f t="shared" si="18"/>
        <v/>
      </c>
      <c r="AA64" s="29" t="str">
        <f t="shared" si="6"/>
        <v/>
      </c>
      <c r="AB64" s="6" t="e">
        <f t="shared" si="19"/>
        <v>#N/A</v>
      </c>
      <c r="AC64" s="6" t="e">
        <f t="shared" si="20"/>
        <v>#N/A</v>
      </c>
      <c r="AD64" s="6" t="e">
        <f t="shared" si="21"/>
        <v>#N/A</v>
      </c>
      <c r="AE64" s="6" t="str">
        <f t="shared" si="22"/>
        <v/>
      </c>
      <c r="AF64" s="10">
        <f t="shared" si="7"/>
        <v>1</v>
      </c>
      <c r="AG64" s="6" t="e">
        <f t="shared" si="23"/>
        <v>#N/A</v>
      </c>
      <c r="AH64" s="6" t="e">
        <f t="shared" si="24"/>
        <v>#N/A</v>
      </c>
      <c r="AI64" s="6" t="e">
        <f t="shared" si="35"/>
        <v>#N/A</v>
      </c>
      <c r="AJ64" s="6" t="e">
        <f t="shared" si="25"/>
        <v>#N/A</v>
      </c>
      <c r="AK64" s="11" t="str">
        <f t="shared" si="26"/>
        <v xml:space="preserve"> </v>
      </c>
      <c r="AL64" s="6" t="e">
        <f t="shared" si="27"/>
        <v>#N/A</v>
      </c>
      <c r="AM64" s="6" t="e">
        <f t="shared" si="28"/>
        <v>#N/A</v>
      </c>
      <c r="AN64" s="6" t="e">
        <f t="shared" si="29"/>
        <v>#N/A</v>
      </c>
      <c r="AO64" s="6" t="e">
        <f t="shared" si="9"/>
        <v>#N/A</v>
      </c>
      <c r="AP64" s="6" t="e">
        <f t="shared" si="30"/>
        <v>#N/A</v>
      </c>
      <c r="AQ64" s="6" t="e">
        <f t="shared" si="31"/>
        <v>#N/A</v>
      </c>
      <c r="AR64" s="6" t="e">
        <f t="shared" si="10"/>
        <v>#N/A</v>
      </c>
      <c r="AS64" s="6" t="e">
        <f t="shared" si="11"/>
        <v>#N/A</v>
      </c>
      <c r="AT64" s="6" t="e">
        <f t="shared" si="32"/>
        <v>#N/A</v>
      </c>
      <c r="AU64" s="6">
        <f t="shared" si="33"/>
        <v>0</v>
      </c>
      <c r="AV64" s="6" t="e">
        <f t="shared" si="34"/>
        <v>#N/A</v>
      </c>
      <c r="AW64" s="6" t="str">
        <f t="shared" si="12"/>
        <v/>
      </c>
      <c r="AX64" s="6" t="str">
        <f t="shared" si="13"/>
        <v/>
      </c>
      <c r="AY64" s="6" t="str">
        <f t="shared" si="14"/>
        <v/>
      </c>
      <c r="AZ64" s="6" t="str">
        <f t="shared" si="15"/>
        <v/>
      </c>
      <c r="BA64" s="103"/>
      <c r="BG64" s="3" t="s">
        <v>50</v>
      </c>
    </row>
    <row r="65" spans="1:59" s="12" customFormat="1" ht="13.5" customHeight="1" x14ac:dyDescent="0.2">
      <c r="A65" s="163">
        <v>50</v>
      </c>
      <c r="B65" s="164"/>
      <c r="C65" s="165"/>
      <c r="D65" s="166"/>
      <c r="E65" s="165"/>
      <c r="F65" s="165"/>
      <c r="G65" s="220"/>
      <c r="H65" s="165"/>
      <c r="I65" s="167"/>
      <c r="J65" s="168"/>
      <c r="K65" s="845"/>
      <c r="L65" s="838"/>
      <c r="M65" s="428"/>
      <c r="N65" s="427"/>
      <c r="O65" s="429"/>
      <c r="P65" s="430"/>
      <c r="Q65" s="422" t="str">
        <f t="shared" si="0"/>
        <v/>
      </c>
      <c r="R65" s="422" t="str">
        <f t="shared" si="1"/>
        <v/>
      </c>
      <c r="S65" s="423" t="str">
        <f t="shared" si="2"/>
        <v/>
      </c>
      <c r="T65" s="424" t="str">
        <f t="shared" si="16"/>
        <v/>
      </c>
      <c r="U65" s="425" t="str">
        <f t="shared" si="3"/>
        <v/>
      </c>
      <c r="V65" s="425" t="str">
        <f t="shared" si="4"/>
        <v/>
      </c>
      <c r="W65" s="425" t="str">
        <f t="shared" si="5"/>
        <v/>
      </c>
      <c r="X65" s="38"/>
      <c r="Y65" s="37" t="str">
        <f t="shared" si="17"/>
        <v/>
      </c>
      <c r="Z65" s="37" t="str">
        <f t="shared" si="18"/>
        <v/>
      </c>
      <c r="AA65" s="29" t="str">
        <f t="shared" si="6"/>
        <v/>
      </c>
      <c r="AB65" s="6" t="e">
        <f t="shared" si="19"/>
        <v>#N/A</v>
      </c>
      <c r="AC65" s="6" t="e">
        <f t="shared" si="20"/>
        <v>#N/A</v>
      </c>
      <c r="AD65" s="6" t="e">
        <f t="shared" si="21"/>
        <v>#N/A</v>
      </c>
      <c r="AE65" s="6" t="str">
        <f t="shared" si="22"/>
        <v/>
      </c>
      <c r="AF65" s="10">
        <f t="shared" si="7"/>
        <v>1</v>
      </c>
      <c r="AG65" s="6" t="e">
        <f t="shared" si="23"/>
        <v>#N/A</v>
      </c>
      <c r="AH65" s="6" t="e">
        <f t="shared" si="24"/>
        <v>#N/A</v>
      </c>
      <c r="AI65" s="6" t="e">
        <f t="shared" si="35"/>
        <v>#N/A</v>
      </c>
      <c r="AJ65" s="6" t="e">
        <f t="shared" si="25"/>
        <v>#N/A</v>
      </c>
      <c r="AK65" s="11" t="str">
        <f t="shared" si="26"/>
        <v xml:space="preserve"> </v>
      </c>
      <c r="AL65" s="6" t="e">
        <f t="shared" si="27"/>
        <v>#N/A</v>
      </c>
      <c r="AM65" s="6" t="e">
        <f t="shared" si="28"/>
        <v>#N/A</v>
      </c>
      <c r="AN65" s="6" t="e">
        <f t="shared" si="29"/>
        <v>#N/A</v>
      </c>
      <c r="AO65" s="6" t="e">
        <f t="shared" si="9"/>
        <v>#N/A</v>
      </c>
      <c r="AP65" s="6" t="e">
        <f t="shared" si="30"/>
        <v>#N/A</v>
      </c>
      <c r="AQ65" s="6" t="e">
        <f t="shared" si="31"/>
        <v>#N/A</v>
      </c>
      <c r="AR65" s="6" t="e">
        <f t="shared" si="10"/>
        <v>#N/A</v>
      </c>
      <c r="AS65" s="6" t="e">
        <f t="shared" si="11"/>
        <v>#N/A</v>
      </c>
      <c r="AT65" s="6" t="e">
        <f t="shared" si="32"/>
        <v>#N/A</v>
      </c>
      <c r="AU65" s="6">
        <f t="shared" si="33"/>
        <v>0</v>
      </c>
      <c r="AV65" s="6" t="e">
        <f t="shared" si="34"/>
        <v>#N/A</v>
      </c>
      <c r="AW65" s="6" t="str">
        <f t="shared" si="12"/>
        <v/>
      </c>
      <c r="AX65" s="6" t="str">
        <f t="shared" si="13"/>
        <v/>
      </c>
      <c r="AY65" s="6" t="str">
        <f t="shared" si="14"/>
        <v/>
      </c>
      <c r="AZ65" s="6" t="str">
        <f t="shared" si="15"/>
        <v/>
      </c>
      <c r="BA65" s="103"/>
      <c r="BG65" s="3" t="s">
        <v>51</v>
      </c>
    </row>
    <row r="66" spans="1:59" s="12" customFormat="1" ht="13.5" customHeight="1" x14ac:dyDescent="0.2">
      <c r="A66" s="163">
        <v>51</v>
      </c>
      <c r="B66" s="164"/>
      <c r="C66" s="165"/>
      <c r="D66" s="166"/>
      <c r="E66" s="165"/>
      <c r="F66" s="165"/>
      <c r="G66" s="220"/>
      <c r="H66" s="165"/>
      <c r="I66" s="167"/>
      <c r="J66" s="168"/>
      <c r="K66" s="845"/>
      <c r="L66" s="838"/>
      <c r="M66" s="428"/>
      <c r="N66" s="427"/>
      <c r="O66" s="429"/>
      <c r="P66" s="430"/>
      <c r="Q66" s="422" t="str">
        <f t="shared" si="0"/>
        <v/>
      </c>
      <c r="R66" s="422" t="str">
        <f t="shared" si="1"/>
        <v/>
      </c>
      <c r="S66" s="423" t="str">
        <f t="shared" si="2"/>
        <v/>
      </c>
      <c r="T66" s="424" t="str">
        <f t="shared" si="16"/>
        <v/>
      </c>
      <c r="U66" s="425" t="str">
        <f t="shared" si="3"/>
        <v/>
      </c>
      <c r="V66" s="425" t="str">
        <f t="shared" si="4"/>
        <v/>
      </c>
      <c r="W66" s="425" t="str">
        <f t="shared" si="5"/>
        <v/>
      </c>
      <c r="X66" s="38"/>
      <c r="Y66" s="37" t="str">
        <f t="shared" si="17"/>
        <v/>
      </c>
      <c r="Z66" s="37" t="str">
        <f t="shared" si="18"/>
        <v/>
      </c>
      <c r="AA66" s="29" t="str">
        <f t="shared" si="6"/>
        <v/>
      </c>
      <c r="AB66" s="6" t="e">
        <f t="shared" si="19"/>
        <v>#N/A</v>
      </c>
      <c r="AC66" s="6" t="e">
        <f t="shared" si="20"/>
        <v>#N/A</v>
      </c>
      <c r="AD66" s="6" t="e">
        <f t="shared" si="21"/>
        <v>#N/A</v>
      </c>
      <c r="AE66" s="6" t="str">
        <f t="shared" si="22"/>
        <v/>
      </c>
      <c r="AF66" s="10">
        <f t="shared" si="7"/>
        <v>1</v>
      </c>
      <c r="AG66" s="6" t="e">
        <f t="shared" si="23"/>
        <v>#N/A</v>
      </c>
      <c r="AH66" s="6" t="e">
        <f t="shared" si="24"/>
        <v>#N/A</v>
      </c>
      <c r="AI66" s="6" t="e">
        <f t="shared" si="35"/>
        <v>#N/A</v>
      </c>
      <c r="AJ66" s="6" t="e">
        <f t="shared" si="25"/>
        <v>#N/A</v>
      </c>
      <c r="AK66" s="11" t="str">
        <f t="shared" si="26"/>
        <v xml:space="preserve"> </v>
      </c>
      <c r="AL66" s="6" t="e">
        <f t="shared" si="27"/>
        <v>#N/A</v>
      </c>
      <c r="AM66" s="6" t="e">
        <f t="shared" si="28"/>
        <v>#N/A</v>
      </c>
      <c r="AN66" s="6" t="e">
        <f t="shared" si="29"/>
        <v>#N/A</v>
      </c>
      <c r="AO66" s="6" t="e">
        <f t="shared" si="9"/>
        <v>#N/A</v>
      </c>
      <c r="AP66" s="6" t="e">
        <f t="shared" si="30"/>
        <v>#N/A</v>
      </c>
      <c r="AQ66" s="6" t="e">
        <f t="shared" si="31"/>
        <v>#N/A</v>
      </c>
      <c r="AR66" s="6" t="e">
        <f t="shared" si="10"/>
        <v>#N/A</v>
      </c>
      <c r="AS66" s="6" t="e">
        <f t="shared" si="11"/>
        <v>#N/A</v>
      </c>
      <c r="AT66" s="6" t="e">
        <f t="shared" si="32"/>
        <v>#N/A</v>
      </c>
      <c r="AU66" s="6">
        <f t="shared" si="33"/>
        <v>0</v>
      </c>
      <c r="AV66" s="6" t="e">
        <f t="shared" si="34"/>
        <v>#N/A</v>
      </c>
      <c r="AW66" s="6" t="str">
        <f t="shared" si="12"/>
        <v/>
      </c>
      <c r="AX66" s="6" t="str">
        <f t="shared" si="13"/>
        <v/>
      </c>
      <c r="AY66" s="6" t="str">
        <f t="shared" si="14"/>
        <v/>
      </c>
      <c r="AZ66" s="6" t="str">
        <f t="shared" si="15"/>
        <v/>
      </c>
      <c r="BA66" s="103"/>
      <c r="BG66" s="3" t="s">
        <v>52</v>
      </c>
    </row>
    <row r="67" spans="1:59" s="12" customFormat="1" ht="13.5" customHeight="1" x14ac:dyDescent="0.2">
      <c r="A67" s="163">
        <v>52</v>
      </c>
      <c r="B67" s="164"/>
      <c r="C67" s="165"/>
      <c r="D67" s="166"/>
      <c r="E67" s="165"/>
      <c r="F67" s="165"/>
      <c r="G67" s="220"/>
      <c r="H67" s="165"/>
      <c r="I67" s="167"/>
      <c r="J67" s="168"/>
      <c r="K67" s="845"/>
      <c r="L67" s="838"/>
      <c r="M67" s="428"/>
      <c r="N67" s="427"/>
      <c r="O67" s="429"/>
      <c r="P67" s="430"/>
      <c r="Q67" s="422" t="str">
        <f t="shared" si="0"/>
        <v/>
      </c>
      <c r="R67" s="422" t="str">
        <f t="shared" si="1"/>
        <v/>
      </c>
      <c r="S67" s="423" t="str">
        <f t="shared" si="2"/>
        <v/>
      </c>
      <c r="T67" s="424" t="str">
        <f t="shared" si="16"/>
        <v/>
      </c>
      <c r="U67" s="425" t="str">
        <f t="shared" si="3"/>
        <v/>
      </c>
      <c r="V67" s="425" t="str">
        <f t="shared" si="4"/>
        <v/>
      </c>
      <c r="W67" s="425" t="str">
        <f t="shared" si="5"/>
        <v/>
      </c>
      <c r="X67" s="38"/>
      <c r="Y67" s="37" t="str">
        <f t="shared" si="17"/>
        <v/>
      </c>
      <c r="Z67" s="37" t="str">
        <f t="shared" si="18"/>
        <v/>
      </c>
      <c r="AA67" s="29" t="str">
        <f t="shared" si="6"/>
        <v/>
      </c>
      <c r="AB67" s="6" t="e">
        <f t="shared" si="19"/>
        <v>#N/A</v>
      </c>
      <c r="AC67" s="6" t="e">
        <f t="shared" si="20"/>
        <v>#N/A</v>
      </c>
      <c r="AD67" s="6" t="e">
        <f t="shared" si="21"/>
        <v>#N/A</v>
      </c>
      <c r="AE67" s="6" t="str">
        <f t="shared" si="22"/>
        <v/>
      </c>
      <c r="AF67" s="10">
        <f t="shared" si="7"/>
        <v>1</v>
      </c>
      <c r="AG67" s="6" t="e">
        <f t="shared" si="23"/>
        <v>#N/A</v>
      </c>
      <c r="AH67" s="6" t="e">
        <f t="shared" si="24"/>
        <v>#N/A</v>
      </c>
      <c r="AI67" s="6" t="e">
        <f t="shared" si="35"/>
        <v>#N/A</v>
      </c>
      <c r="AJ67" s="6" t="e">
        <f t="shared" si="25"/>
        <v>#N/A</v>
      </c>
      <c r="AK67" s="11" t="str">
        <f t="shared" si="26"/>
        <v xml:space="preserve"> </v>
      </c>
      <c r="AL67" s="6" t="e">
        <f t="shared" si="27"/>
        <v>#N/A</v>
      </c>
      <c r="AM67" s="6" t="e">
        <f t="shared" si="28"/>
        <v>#N/A</v>
      </c>
      <c r="AN67" s="6" t="e">
        <f t="shared" si="29"/>
        <v>#N/A</v>
      </c>
      <c r="AO67" s="6" t="e">
        <f t="shared" si="9"/>
        <v>#N/A</v>
      </c>
      <c r="AP67" s="6" t="e">
        <f t="shared" si="30"/>
        <v>#N/A</v>
      </c>
      <c r="AQ67" s="6" t="e">
        <f t="shared" si="31"/>
        <v>#N/A</v>
      </c>
      <c r="AR67" s="6" t="e">
        <f t="shared" si="10"/>
        <v>#N/A</v>
      </c>
      <c r="AS67" s="6" t="e">
        <f t="shared" si="11"/>
        <v>#N/A</v>
      </c>
      <c r="AT67" s="6" t="e">
        <f t="shared" si="32"/>
        <v>#N/A</v>
      </c>
      <c r="AU67" s="6">
        <f t="shared" si="33"/>
        <v>0</v>
      </c>
      <c r="AV67" s="6" t="e">
        <f t="shared" si="34"/>
        <v>#N/A</v>
      </c>
      <c r="AW67" s="6" t="str">
        <f t="shared" si="12"/>
        <v/>
      </c>
      <c r="AX67" s="6" t="str">
        <f t="shared" si="13"/>
        <v/>
      </c>
      <c r="AY67" s="6" t="str">
        <f t="shared" si="14"/>
        <v/>
      </c>
      <c r="AZ67" s="6" t="str">
        <f t="shared" si="15"/>
        <v/>
      </c>
      <c r="BA67" s="103"/>
      <c r="BG67" s="3" t="s">
        <v>53</v>
      </c>
    </row>
    <row r="68" spans="1:59" s="12" customFormat="1" ht="13.5" customHeight="1" x14ac:dyDescent="0.2">
      <c r="A68" s="163">
        <v>53</v>
      </c>
      <c r="B68" s="164"/>
      <c r="C68" s="165"/>
      <c r="D68" s="166"/>
      <c r="E68" s="165"/>
      <c r="F68" s="165"/>
      <c r="G68" s="220"/>
      <c r="H68" s="165"/>
      <c r="I68" s="167"/>
      <c r="J68" s="168"/>
      <c r="K68" s="845"/>
      <c r="L68" s="838"/>
      <c r="M68" s="428"/>
      <c r="N68" s="427"/>
      <c r="O68" s="429"/>
      <c r="P68" s="430"/>
      <c r="Q68" s="422" t="str">
        <f t="shared" si="0"/>
        <v/>
      </c>
      <c r="R68" s="422" t="str">
        <f t="shared" si="1"/>
        <v/>
      </c>
      <c r="S68" s="423" t="str">
        <f t="shared" si="2"/>
        <v/>
      </c>
      <c r="T68" s="424" t="str">
        <f t="shared" si="16"/>
        <v/>
      </c>
      <c r="U68" s="425" t="str">
        <f t="shared" si="3"/>
        <v/>
      </c>
      <c r="V68" s="425" t="str">
        <f t="shared" si="4"/>
        <v/>
      </c>
      <c r="W68" s="425" t="str">
        <f t="shared" si="5"/>
        <v/>
      </c>
      <c r="X68" s="38"/>
      <c r="Y68" s="37" t="str">
        <f t="shared" si="17"/>
        <v/>
      </c>
      <c r="Z68" s="37" t="str">
        <f t="shared" si="18"/>
        <v/>
      </c>
      <c r="AA68" s="29" t="str">
        <f t="shared" si="6"/>
        <v/>
      </c>
      <c r="AB68" s="6" t="e">
        <f t="shared" si="19"/>
        <v>#N/A</v>
      </c>
      <c r="AC68" s="6" t="e">
        <f t="shared" si="20"/>
        <v>#N/A</v>
      </c>
      <c r="AD68" s="6" t="e">
        <f t="shared" si="21"/>
        <v>#N/A</v>
      </c>
      <c r="AE68" s="6" t="str">
        <f t="shared" si="22"/>
        <v/>
      </c>
      <c r="AF68" s="10">
        <f t="shared" si="7"/>
        <v>1</v>
      </c>
      <c r="AG68" s="6" t="e">
        <f t="shared" si="23"/>
        <v>#N/A</v>
      </c>
      <c r="AH68" s="6" t="e">
        <f t="shared" si="24"/>
        <v>#N/A</v>
      </c>
      <c r="AI68" s="6" t="e">
        <f t="shared" si="35"/>
        <v>#N/A</v>
      </c>
      <c r="AJ68" s="6" t="e">
        <f t="shared" si="25"/>
        <v>#N/A</v>
      </c>
      <c r="AK68" s="11" t="str">
        <f t="shared" si="26"/>
        <v xml:space="preserve"> </v>
      </c>
      <c r="AL68" s="6" t="e">
        <f t="shared" si="27"/>
        <v>#N/A</v>
      </c>
      <c r="AM68" s="6" t="e">
        <f t="shared" si="28"/>
        <v>#N/A</v>
      </c>
      <c r="AN68" s="6" t="e">
        <f t="shared" si="29"/>
        <v>#N/A</v>
      </c>
      <c r="AO68" s="6" t="e">
        <f t="shared" si="9"/>
        <v>#N/A</v>
      </c>
      <c r="AP68" s="6" t="e">
        <f t="shared" si="30"/>
        <v>#N/A</v>
      </c>
      <c r="AQ68" s="6" t="e">
        <f t="shared" si="31"/>
        <v>#N/A</v>
      </c>
      <c r="AR68" s="6" t="e">
        <f t="shared" si="10"/>
        <v>#N/A</v>
      </c>
      <c r="AS68" s="6" t="e">
        <f t="shared" si="11"/>
        <v>#N/A</v>
      </c>
      <c r="AT68" s="6" t="e">
        <f t="shared" si="32"/>
        <v>#N/A</v>
      </c>
      <c r="AU68" s="6">
        <f t="shared" si="33"/>
        <v>0</v>
      </c>
      <c r="AV68" s="6" t="e">
        <f t="shared" si="34"/>
        <v>#N/A</v>
      </c>
      <c r="AW68" s="6" t="str">
        <f t="shared" si="12"/>
        <v/>
      </c>
      <c r="AX68" s="6" t="str">
        <f t="shared" si="13"/>
        <v/>
      </c>
      <c r="AY68" s="6" t="str">
        <f t="shared" si="14"/>
        <v/>
      </c>
      <c r="AZ68" s="6" t="str">
        <f t="shared" si="15"/>
        <v/>
      </c>
      <c r="BA68" s="103"/>
      <c r="BG68" s="3" t="s">
        <v>54</v>
      </c>
    </row>
    <row r="69" spans="1:59" s="12" customFormat="1" ht="13.5" customHeight="1" x14ac:dyDescent="0.2">
      <c r="A69" s="163">
        <v>54</v>
      </c>
      <c r="B69" s="164"/>
      <c r="C69" s="165"/>
      <c r="D69" s="166"/>
      <c r="E69" s="165"/>
      <c r="F69" s="165"/>
      <c r="G69" s="220"/>
      <c r="H69" s="165"/>
      <c r="I69" s="167"/>
      <c r="J69" s="168"/>
      <c r="K69" s="845"/>
      <c r="L69" s="838"/>
      <c r="M69" s="428"/>
      <c r="N69" s="427"/>
      <c r="O69" s="429"/>
      <c r="P69" s="430"/>
      <c r="Q69" s="422" t="str">
        <f t="shared" si="0"/>
        <v/>
      </c>
      <c r="R69" s="422" t="str">
        <f t="shared" si="1"/>
        <v/>
      </c>
      <c r="S69" s="423" t="str">
        <f t="shared" si="2"/>
        <v/>
      </c>
      <c r="T69" s="424" t="str">
        <f t="shared" si="16"/>
        <v/>
      </c>
      <c r="U69" s="425" t="str">
        <f t="shared" si="3"/>
        <v/>
      </c>
      <c r="V69" s="425" t="str">
        <f t="shared" si="4"/>
        <v/>
      </c>
      <c r="W69" s="425" t="str">
        <f t="shared" si="5"/>
        <v/>
      </c>
      <c r="X69" s="38"/>
      <c r="Y69" s="37" t="str">
        <f t="shared" si="17"/>
        <v/>
      </c>
      <c r="Z69" s="37" t="str">
        <f t="shared" si="18"/>
        <v/>
      </c>
      <c r="AA69" s="29" t="str">
        <f t="shared" si="6"/>
        <v/>
      </c>
      <c r="AB69" s="6" t="e">
        <f t="shared" si="19"/>
        <v>#N/A</v>
      </c>
      <c r="AC69" s="6" t="e">
        <f t="shared" si="20"/>
        <v>#N/A</v>
      </c>
      <c r="AD69" s="6" t="e">
        <f t="shared" si="21"/>
        <v>#N/A</v>
      </c>
      <c r="AE69" s="6" t="str">
        <f t="shared" si="22"/>
        <v/>
      </c>
      <c r="AF69" s="10">
        <f t="shared" si="7"/>
        <v>1</v>
      </c>
      <c r="AG69" s="6" t="e">
        <f t="shared" si="23"/>
        <v>#N/A</v>
      </c>
      <c r="AH69" s="6" t="e">
        <f t="shared" si="24"/>
        <v>#N/A</v>
      </c>
      <c r="AI69" s="6" t="e">
        <f t="shared" si="35"/>
        <v>#N/A</v>
      </c>
      <c r="AJ69" s="6" t="e">
        <f t="shared" si="25"/>
        <v>#N/A</v>
      </c>
      <c r="AK69" s="11" t="str">
        <f t="shared" si="26"/>
        <v xml:space="preserve"> </v>
      </c>
      <c r="AL69" s="6" t="e">
        <f t="shared" si="27"/>
        <v>#N/A</v>
      </c>
      <c r="AM69" s="6" t="e">
        <f t="shared" si="28"/>
        <v>#N/A</v>
      </c>
      <c r="AN69" s="6" t="e">
        <f t="shared" si="29"/>
        <v>#N/A</v>
      </c>
      <c r="AO69" s="6" t="e">
        <f t="shared" si="9"/>
        <v>#N/A</v>
      </c>
      <c r="AP69" s="6" t="e">
        <f t="shared" si="30"/>
        <v>#N/A</v>
      </c>
      <c r="AQ69" s="6" t="e">
        <f t="shared" si="31"/>
        <v>#N/A</v>
      </c>
      <c r="AR69" s="6" t="e">
        <f t="shared" si="10"/>
        <v>#N/A</v>
      </c>
      <c r="AS69" s="6" t="e">
        <f t="shared" si="11"/>
        <v>#N/A</v>
      </c>
      <c r="AT69" s="6" t="e">
        <f t="shared" si="32"/>
        <v>#N/A</v>
      </c>
      <c r="AU69" s="6">
        <f t="shared" si="33"/>
        <v>0</v>
      </c>
      <c r="AV69" s="6" t="e">
        <f t="shared" si="34"/>
        <v>#N/A</v>
      </c>
      <c r="AW69" s="6" t="str">
        <f t="shared" si="12"/>
        <v/>
      </c>
      <c r="AX69" s="6" t="str">
        <f t="shared" si="13"/>
        <v/>
      </c>
      <c r="AY69" s="6" t="str">
        <f t="shared" si="14"/>
        <v/>
      </c>
      <c r="AZ69" s="6" t="str">
        <f t="shared" si="15"/>
        <v/>
      </c>
      <c r="BA69" s="103"/>
      <c r="BG69" s="3" t="s">
        <v>55</v>
      </c>
    </row>
    <row r="70" spans="1:59" s="12" customFormat="1" ht="13.5" customHeight="1" x14ac:dyDescent="0.2">
      <c r="A70" s="163">
        <v>55</v>
      </c>
      <c r="B70" s="164"/>
      <c r="C70" s="165"/>
      <c r="D70" s="166"/>
      <c r="E70" s="165"/>
      <c r="F70" s="165"/>
      <c r="G70" s="220"/>
      <c r="H70" s="165"/>
      <c r="I70" s="167"/>
      <c r="J70" s="168"/>
      <c r="K70" s="845"/>
      <c r="L70" s="838"/>
      <c r="M70" s="428"/>
      <c r="N70" s="427"/>
      <c r="O70" s="429"/>
      <c r="P70" s="430"/>
      <c r="Q70" s="422" t="str">
        <f t="shared" si="0"/>
        <v/>
      </c>
      <c r="R70" s="422" t="str">
        <f t="shared" si="1"/>
        <v/>
      </c>
      <c r="S70" s="423" t="str">
        <f t="shared" si="2"/>
        <v/>
      </c>
      <c r="T70" s="424" t="str">
        <f t="shared" si="16"/>
        <v/>
      </c>
      <c r="U70" s="425" t="str">
        <f t="shared" si="3"/>
        <v/>
      </c>
      <c r="V70" s="425" t="str">
        <f t="shared" si="4"/>
        <v/>
      </c>
      <c r="W70" s="425" t="str">
        <f t="shared" si="5"/>
        <v/>
      </c>
      <c r="X70" s="38"/>
      <c r="Y70" s="37" t="str">
        <f t="shared" si="17"/>
        <v/>
      </c>
      <c r="Z70" s="37" t="str">
        <f t="shared" si="18"/>
        <v/>
      </c>
      <c r="AA70" s="29" t="str">
        <f t="shared" si="6"/>
        <v/>
      </c>
      <c r="AB70" s="6" t="e">
        <f t="shared" si="19"/>
        <v>#N/A</v>
      </c>
      <c r="AC70" s="6" t="e">
        <f t="shared" si="20"/>
        <v>#N/A</v>
      </c>
      <c r="AD70" s="6" t="e">
        <f t="shared" si="21"/>
        <v>#N/A</v>
      </c>
      <c r="AE70" s="6" t="str">
        <f t="shared" si="22"/>
        <v/>
      </c>
      <c r="AF70" s="10">
        <f t="shared" si="7"/>
        <v>1</v>
      </c>
      <c r="AG70" s="6" t="e">
        <f t="shared" si="23"/>
        <v>#N/A</v>
      </c>
      <c r="AH70" s="6" t="e">
        <f t="shared" si="24"/>
        <v>#N/A</v>
      </c>
      <c r="AI70" s="6" t="e">
        <f t="shared" si="35"/>
        <v>#N/A</v>
      </c>
      <c r="AJ70" s="6" t="e">
        <f t="shared" si="25"/>
        <v>#N/A</v>
      </c>
      <c r="AK70" s="11" t="str">
        <f t="shared" si="26"/>
        <v xml:space="preserve"> </v>
      </c>
      <c r="AL70" s="6" t="e">
        <f t="shared" si="27"/>
        <v>#N/A</v>
      </c>
      <c r="AM70" s="6" t="e">
        <f t="shared" si="28"/>
        <v>#N/A</v>
      </c>
      <c r="AN70" s="6" t="e">
        <f t="shared" si="29"/>
        <v>#N/A</v>
      </c>
      <c r="AO70" s="6" t="e">
        <f t="shared" si="9"/>
        <v>#N/A</v>
      </c>
      <c r="AP70" s="6" t="e">
        <f t="shared" si="30"/>
        <v>#N/A</v>
      </c>
      <c r="AQ70" s="6" t="e">
        <f t="shared" si="31"/>
        <v>#N/A</v>
      </c>
      <c r="AR70" s="6" t="e">
        <f t="shared" si="10"/>
        <v>#N/A</v>
      </c>
      <c r="AS70" s="6" t="e">
        <f t="shared" si="11"/>
        <v>#N/A</v>
      </c>
      <c r="AT70" s="6" t="e">
        <f t="shared" si="32"/>
        <v>#N/A</v>
      </c>
      <c r="AU70" s="6">
        <f t="shared" si="33"/>
        <v>0</v>
      </c>
      <c r="AV70" s="6" t="e">
        <f t="shared" si="34"/>
        <v>#N/A</v>
      </c>
      <c r="AW70" s="6" t="str">
        <f t="shared" si="12"/>
        <v/>
      </c>
      <c r="AX70" s="6" t="str">
        <f t="shared" si="13"/>
        <v/>
      </c>
      <c r="AY70" s="6" t="str">
        <f t="shared" si="14"/>
        <v/>
      </c>
      <c r="AZ70" s="6" t="str">
        <f t="shared" si="15"/>
        <v/>
      </c>
      <c r="BA70" s="103"/>
      <c r="BG70" s="3" t="s">
        <v>56</v>
      </c>
    </row>
    <row r="71" spans="1:59" s="12" customFormat="1" ht="13.5" customHeight="1" x14ac:dyDescent="0.2">
      <c r="A71" s="163">
        <v>56</v>
      </c>
      <c r="B71" s="164"/>
      <c r="C71" s="165"/>
      <c r="D71" s="166"/>
      <c r="E71" s="165"/>
      <c r="F71" s="165"/>
      <c r="G71" s="220"/>
      <c r="H71" s="165"/>
      <c r="I71" s="167"/>
      <c r="J71" s="168"/>
      <c r="K71" s="845"/>
      <c r="L71" s="838"/>
      <c r="M71" s="428"/>
      <c r="N71" s="427"/>
      <c r="O71" s="429"/>
      <c r="P71" s="430"/>
      <c r="Q71" s="422" t="str">
        <f t="shared" si="0"/>
        <v/>
      </c>
      <c r="R71" s="422" t="str">
        <f t="shared" si="1"/>
        <v/>
      </c>
      <c r="S71" s="423" t="str">
        <f t="shared" si="2"/>
        <v/>
      </c>
      <c r="T71" s="424" t="str">
        <f t="shared" si="16"/>
        <v/>
      </c>
      <c r="U71" s="425" t="str">
        <f t="shared" si="3"/>
        <v/>
      </c>
      <c r="V71" s="425" t="str">
        <f t="shared" si="4"/>
        <v/>
      </c>
      <c r="W71" s="425" t="str">
        <f t="shared" si="5"/>
        <v/>
      </c>
      <c r="X71" s="38"/>
      <c r="Y71" s="37" t="str">
        <f t="shared" si="17"/>
        <v/>
      </c>
      <c r="Z71" s="37" t="str">
        <f t="shared" si="18"/>
        <v/>
      </c>
      <c r="AA71" s="29" t="str">
        <f t="shared" si="6"/>
        <v/>
      </c>
      <c r="AB71" s="6" t="e">
        <f t="shared" si="19"/>
        <v>#N/A</v>
      </c>
      <c r="AC71" s="6" t="e">
        <f t="shared" si="20"/>
        <v>#N/A</v>
      </c>
      <c r="AD71" s="6" t="e">
        <f t="shared" si="21"/>
        <v>#N/A</v>
      </c>
      <c r="AE71" s="6" t="str">
        <f t="shared" si="22"/>
        <v/>
      </c>
      <c r="AF71" s="10">
        <f t="shared" si="7"/>
        <v>1</v>
      </c>
      <c r="AG71" s="6" t="e">
        <f t="shared" si="23"/>
        <v>#N/A</v>
      </c>
      <c r="AH71" s="6" t="e">
        <f t="shared" si="24"/>
        <v>#N/A</v>
      </c>
      <c r="AI71" s="6" t="e">
        <f t="shared" si="35"/>
        <v>#N/A</v>
      </c>
      <c r="AJ71" s="6" t="e">
        <f t="shared" si="25"/>
        <v>#N/A</v>
      </c>
      <c r="AK71" s="11" t="str">
        <f t="shared" si="26"/>
        <v xml:space="preserve"> </v>
      </c>
      <c r="AL71" s="6" t="e">
        <f t="shared" si="27"/>
        <v>#N/A</v>
      </c>
      <c r="AM71" s="6" t="e">
        <f t="shared" si="28"/>
        <v>#N/A</v>
      </c>
      <c r="AN71" s="6" t="e">
        <f t="shared" si="29"/>
        <v>#N/A</v>
      </c>
      <c r="AO71" s="6" t="e">
        <f t="shared" si="9"/>
        <v>#N/A</v>
      </c>
      <c r="AP71" s="6" t="e">
        <f t="shared" si="30"/>
        <v>#N/A</v>
      </c>
      <c r="AQ71" s="6" t="e">
        <f t="shared" si="31"/>
        <v>#N/A</v>
      </c>
      <c r="AR71" s="6" t="e">
        <f t="shared" si="10"/>
        <v>#N/A</v>
      </c>
      <c r="AS71" s="6" t="e">
        <f t="shared" si="11"/>
        <v>#N/A</v>
      </c>
      <c r="AT71" s="6" t="e">
        <f t="shared" si="32"/>
        <v>#N/A</v>
      </c>
      <c r="AU71" s="6">
        <f t="shared" si="33"/>
        <v>0</v>
      </c>
      <c r="AV71" s="6" t="e">
        <f t="shared" si="34"/>
        <v>#N/A</v>
      </c>
      <c r="AW71" s="6" t="str">
        <f t="shared" si="12"/>
        <v/>
      </c>
      <c r="AX71" s="6" t="str">
        <f t="shared" si="13"/>
        <v/>
      </c>
      <c r="AY71" s="6" t="str">
        <f t="shared" si="14"/>
        <v/>
      </c>
      <c r="AZ71" s="6" t="str">
        <f t="shared" si="15"/>
        <v/>
      </c>
      <c r="BA71" s="103"/>
      <c r="BG71" s="3" t="s">
        <v>57</v>
      </c>
    </row>
    <row r="72" spans="1:59" s="12" customFormat="1" ht="13.5" customHeight="1" x14ac:dyDescent="0.2">
      <c r="A72" s="163">
        <v>57</v>
      </c>
      <c r="B72" s="164"/>
      <c r="C72" s="165"/>
      <c r="D72" s="166"/>
      <c r="E72" s="165"/>
      <c r="F72" s="165"/>
      <c r="G72" s="220"/>
      <c r="H72" s="165"/>
      <c r="I72" s="167"/>
      <c r="J72" s="168"/>
      <c r="K72" s="845"/>
      <c r="L72" s="838"/>
      <c r="M72" s="428"/>
      <c r="N72" s="427"/>
      <c r="O72" s="429"/>
      <c r="P72" s="430"/>
      <c r="Q72" s="422" t="str">
        <f t="shared" si="0"/>
        <v/>
      </c>
      <c r="R72" s="422" t="str">
        <f t="shared" si="1"/>
        <v/>
      </c>
      <c r="S72" s="423" t="str">
        <f t="shared" si="2"/>
        <v/>
      </c>
      <c r="T72" s="424" t="str">
        <f t="shared" si="16"/>
        <v/>
      </c>
      <c r="U72" s="425" t="str">
        <f t="shared" si="3"/>
        <v/>
      </c>
      <c r="V72" s="425" t="str">
        <f t="shared" si="4"/>
        <v/>
      </c>
      <c r="W72" s="425" t="str">
        <f t="shared" si="5"/>
        <v/>
      </c>
      <c r="X72" s="38"/>
      <c r="Y72" s="37" t="str">
        <f t="shared" si="17"/>
        <v/>
      </c>
      <c r="Z72" s="37" t="str">
        <f t="shared" si="18"/>
        <v/>
      </c>
      <c r="AA72" s="29" t="str">
        <f t="shared" si="6"/>
        <v/>
      </c>
      <c r="AB72" s="6" t="e">
        <f t="shared" si="19"/>
        <v>#N/A</v>
      </c>
      <c r="AC72" s="6" t="e">
        <f t="shared" si="20"/>
        <v>#N/A</v>
      </c>
      <c r="AD72" s="6" t="e">
        <f t="shared" si="21"/>
        <v>#N/A</v>
      </c>
      <c r="AE72" s="6" t="str">
        <f t="shared" si="22"/>
        <v/>
      </c>
      <c r="AF72" s="10">
        <f t="shared" si="7"/>
        <v>1</v>
      </c>
      <c r="AG72" s="6" t="e">
        <f t="shared" si="23"/>
        <v>#N/A</v>
      </c>
      <c r="AH72" s="6" t="e">
        <f t="shared" si="24"/>
        <v>#N/A</v>
      </c>
      <c r="AI72" s="6" t="e">
        <f t="shared" si="35"/>
        <v>#N/A</v>
      </c>
      <c r="AJ72" s="6" t="e">
        <f t="shared" si="25"/>
        <v>#N/A</v>
      </c>
      <c r="AK72" s="11" t="str">
        <f t="shared" si="26"/>
        <v xml:space="preserve"> </v>
      </c>
      <c r="AL72" s="6" t="e">
        <f t="shared" si="27"/>
        <v>#N/A</v>
      </c>
      <c r="AM72" s="6" t="e">
        <f t="shared" si="28"/>
        <v>#N/A</v>
      </c>
      <c r="AN72" s="6" t="e">
        <f t="shared" si="29"/>
        <v>#N/A</v>
      </c>
      <c r="AO72" s="6" t="e">
        <f t="shared" si="9"/>
        <v>#N/A</v>
      </c>
      <c r="AP72" s="6" t="e">
        <f t="shared" si="30"/>
        <v>#N/A</v>
      </c>
      <c r="AQ72" s="6" t="e">
        <f t="shared" si="31"/>
        <v>#N/A</v>
      </c>
      <c r="AR72" s="6" t="e">
        <f t="shared" si="10"/>
        <v>#N/A</v>
      </c>
      <c r="AS72" s="6" t="e">
        <f t="shared" si="11"/>
        <v>#N/A</v>
      </c>
      <c r="AT72" s="6" t="e">
        <f t="shared" si="32"/>
        <v>#N/A</v>
      </c>
      <c r="AU72" s="6">
        <f t="shared" si="33"/>
        <v>0</v>
      </c>
      <c r="AV72" s="6" t="e">
        <f t="shared" si="34"/>
        <v>#N/A</v>
      </c>
      <c r="AW72" s="6" t="str">
        <f t="shared" si="12"/>
        <v/>
      </c>
      <c r="AX72" s="6" t="str">
        <f t="shared" si="13"/>
        <v/>
      </c>
      <c r="AY72" s="6" t="str">
        <f t="shared" si="14"/>
        <v/>
      </c>
      <c r="AZ72" s="6" t="str">
        <f t="shared" si="15"/>
        <v/>
      </c>
      <c r="BA72" s="103"/>
      <c r="BG72" s="3" t="s">
        <v>58</v>
      </c>
    </row>
    <row r="73" spans="1:59" s="12" customFormat="1" ht="13.5" customHeight="1" x14ac:dyDescent="0.2">
      <c r="A73" s="163">
        <v>58</v>
      </c>
      <c r="B73" s="164"/>
      <c r="C73" s="165"/>
      <c r="D73" s="166"/>
      <c r="E73" s="165"/>
      <c r="F73" s="165"/>
      <c r="G73" s="220"/>
      <c r="H73" s="165"/>
      <c r="I73" s="167"/>
      <c r="J73" s="168"/>
      <c r="K73" s="845"/>
      <c r="L73" s="838"/>
      <c r="M73" s="428"/>
      <c r="N73" s="427"/>
      <c r="O73" s="429"/>
      <c r="P73" s="430"/>
      <c r="Q73" s="422" t="str">
        <f t="shared" si="0"/>
        <v/>
      </c>
      <c r="R73" s="422" t="str">
        <f t="shared" si="1"/>
        <v/>
      </c>
      <c r="S73" s="423" t="str">
        <f t="shared" si="2"/>
        <v/>
      </c>
      <c r="T73" s="424" t="str">
        <f t="shared" si="16"/>
        <v/>
      </c>
      <c r="U73" s="425" t="str">
        <f t="shared" si="3"/>
        <v/>
      </c>
      <c r="V73" s="425" t="str">
        <f t="shared" si="4"/>
        <v/>
      </c>
      <c r="W73" s="425" t="str">
        <f t="shared" si="5"/>
        <v/>
      </c>
      <c r="X73" s="38"/>
      <c r="Y73" s="37" t="str">
        <f t="shared" si="17"/>
        <v/>
      </c>
      <c r="Z73" s="37" t="str">
        <f t="shared" si="18"/>
        <v/>
      </c>
      <c r="AA73" s="29" t="str">
        <f t="shared" si="6"/>
        <v/>
      </c>
      <c r="AB73" s="6" t="e">
        <f t="shared" si="19"/>
        <v>#N/A</v>
      </c>
      <c r="AC73" s="6" t="e">
        <f t="shared" si="20"/>
        <v>#N/A</v>
      </c>
      <c r="AD73" s="6" t="e">
        <f t="shared" si="21"/>
        <v>#N/A</v>
      </c>
      <c r="AE73" s="6" t="str">
        <f t="shared" si="22"/>
        <v/>
      </c>
      <c r="AF73" s="10">
        <f t="shared" si="7"/>
        <v>1</v>
      </c>
      <c r="AG73" s="6" t="e">
        <f t="shared" si="23"/>
        <v>#N/A</v>
      </c>
      <c r="AH73" s="6" t="e">
        <f t="shared" si="24"/>
        <v>#N/A</v>
      </c>
      <c r="AI73" s="6" t="e">
        <f t="shared" si="35"/>
        <v>#N/A</v>
      </c>
      <c r="AJ73" s="6" t="e">
        <f t="shared" si="25"/>
        <v>#N/A</v>
      </c>
      <c r="AK73" s="11" t="str">
        <f t="shared" si="26"/>
        <v xml:space="preserve"> </v>
      </c>
      <c r="AL73" s="6" t="e">
        <f t="shared" si="27"/>
        <v>#N/A</v>
      </c>
      <c r="AM73" s="6" t="e">
        <f t="shared" si="28"/>
        <v>#N/A</v>
      </c>
      <c r="AN73" s="6" t="e">
        <f t="shared" si="29"/>
        <v>#N/A</v>
      </c>
      <c r="AO73" s="6" t="e">
        <f t="shared" si="9"/>
        <v>#N/A</v>
      </c>
      <c r="AP73" s="6" t="e">
        <f t="shared" si="30"/>
        <v>#N/A</v>
      </c>
      <c r="AQ73" s="6" t="e">
        <f t="shared" si="31"/>
        <v>#N/A</v>
      </c>
      <c r="AR73" s="6" t="e">
        <f t="shared" si="10"/>
        <v>#N/A</v>
      </c>
      <c r="AS73" s="6" t="e">
        <f t="shared" si="11"/>
        <v>#N/A</v>
      </c>
      <c r="AT73" s="6" t="e">
        <f t="shared" si="32"/>
        <v>#N/A</v>
      </c>
      <c r="AU73" s="6">
        <f t="shared" si="33"/>
        <v>0</v>
      </c>
      <c r="AV73" s="6" t="e">
        <f t="shared" si="34"/>
        <v>#N/A</v>
      </c>
      <c r="AW73" s="6" t="str">
        <f t="shared" si="12"/>
        <v/>
      </c>
      <c r="AX73" s="6" t="str">
        <f t="shared" si="13"/>
        <v/>
      </c>
      <c r="AY73" s="6" t="str">
        <f t="shared" si="14"/>
        <v/>
      </c>
      <c r="AZ73" s="6" t="str">
        <f t="shared" si="15"/>
        <v/>
      </c>
      <c r="BA73" s="103"/>
      <c r="BG73" s="3" t="s">
        <v>105</v>
      </c>
    </row>
    <row r="74" spans="1:59" s="12" customFormat="1" ht="13.5" customHeight="1" x14ac:dyDescent="0.2">
      <c r="A74" s="163">
        <v>59</v>
      </c>
      <c r="B74" s="164"/>
      <c r="C74" s="165"/>
      <c r="D74" s="166"/>
      <c r="E74" s="165"/>
      <c r="F74" s="165"/>
      <c r="G74" s="220"/>
      <c r="H74" s="165"/>
      <c r="I74" s="167"/>
      <c r="J74" s="168"/>
      <c r="K74" s="845"/>
      <c r="L74" s="838"/>
      <c r="M74" s="428"/>
      <c r="N74" s="427"/>
      <c r="O74" s="429"/>
      <c r="P74" s="430"/>
      <c r="Q74" s="422" t="str">
        <f t="shared" si="0"/>
        <v/>
      </c>
      <c r="R74" s="422" t="str">
        <f t="shared" si="1"/>
        <v/>
      </c>
      <c r="S74" s="423" t="str">
        <f t="shared" si="2"/>
        <v/>
      </c>
      <c r="T74" s="424" t="str">
        <f t="shared" si="16"/>
        <v/>
      </c>
      <c r="U74" s="425" t="str">
        <f t="shared" si="3"/>
        <v/>
      </c>
      <c r="V74" s="425" t="str">
        <f t="shared" si="4"/>
        <v/>
      </c>
      <c r="W74" s="425" t="str">
        <f t="shared" si="5"/>
        <v/>
      </c>
      <c r="X74" s="38"/>
      <c r="Y74" s="37" t="str">
        <f t="shared" si="17"/>
        <v/>
      </c>
      <c r="Z74" s="37" t="str">
        <f t="shared" si="18"/>
        <v/>
      </c>
      <c r="AA74" s="29" t="str">
        <f t="shared" si="6"/>
        <v/>
      </c>
      <c r="AB74" s="6" t="e">
        <f t="shared" si="19"/>
        <v>#N/A</v>
      </c>
      <c r="AC74" s="6" t="e">
        <f t="shared" si="20"/>
        <v>#N/A</v>
      </c>
      <c r="AD74" s="6" t="e">
        <f t="shared" si="21"/>
        <v>#N/A</v>
      </c>
      <c r="AE74" s="6" t="str">
        <f t="shared" si="22"/>
        <v/>
      </c>
      <c r="AF74" s="10">
        <f t="shared" si="7"/>
        <v>1</v>
      </c>
      <c r="AG74" s="6" t="e">
        <f t="shared" si="23"/>
        <v>#N/A</v>
      </c>
      <c r="AH74" s="6" t="e">
        <f t="shared" si="24"/>
        <v>#N/A</v>
      </c>
      <c r="AI74" s="6" t="e">
        <f t="shared" si="35"/>
        <v>#N/A</v>
      </c>
      <c r="AJ74" s="6" t="e">
        <f t="shared" si="25"/>
        <v>#N/A</v>
      </c>
      <c r="AK74" s="11" t="str">
        <f t="shared" si="26"/>
        <v xml:space="preserve"> </v>
      </c>
      <c r="AL74" s="6" t="e">
        <f t="shared" si="27"/>
        <v>#N/A</v>
      </c>
      <c r="AM74" s="6" t="e">
        <f t="shared" si="28"/>
        <v>#N/A</v>
      </c>
      <c r="AN74" s="6" t="e">
        <f t="shared" si="29"/>
        <v>#N/A</v>
      </c>
      <c r="AO74" s="6" t="e">
        <f t="shared" si="9"/>
        <v>#N/A</v>
      </c>
      <c r="AP74" s="6" t="e">
        <f t="shared" si="30"/>
        <v>#N/A</v>
      </c>
      <c r="AQ74" s="6" t="e">
        <f t="shared" si="31"/>
        <v>#N/A</v>
      </c>
      <c r="AR74" s="6" t="e">
        <f t="shared" si="10"/>
        <v>#N/A</v>
      </c>
      <c r="AS74" s="6" t="e">
        <f t="shared" si="11"/>
        <v>#N/A</v>
      </c>
      <c r="AT74" s="6" t="e">
        <f t="shared" si="32"/>
        <v>#N/A</v>
      </c>
      <c r="AU74" s="6">
        <f t="shared" si="33"/>
        <v>0</v>
      </c>
      <c r="AV74" s="6" t="e">
        <f t="shared" si="34"/>
        <v>#N/A</v>
      </c>
      <c r="AW74" s="6" t="str">
        <f t="shared" si="12"/>
        <v/>
      </c>
      <c r="AX74" s="6" t="str">
        <f t="shared" si="13"/>
        <v/>
      </c>
      <c r="AY74" s="6" t="str">
        <f t="shared" si="14"/>
        <v/>
      </c>
      <c r="AZ74" s="6" t="str">
        <f t="shared" si="15"/>
        <v/>
      </c>
      <c r="BA74" s="103"/>
      <c r="BG74" s="3" t="s">
        <v>106</v>
      </c>
    </row>
    <row r="75" spans="1:59" s="12" customFormat="1" ht="13.5" customHeight="1" x14ac:dyDescent="0.2">
      <c r="A75" s="163">
        <v>60</v>
      </c>
      <c r="B75" s="164"/>
      <c r="C75" s="165"/>
      <c r="D75" s="166"/>
      <c r="E75" s="165"/>
      <c r="F75" s="165"/>
      <c r="G75" s="220"/>
      <c r="H75" s="165"/>
      <c r="I75" s="167"/>
      <c r="J75" s="168"/>
      <c r="K75" s="845"/>
      <c r="L75" s="838"/>
      <c r="M75" s="428"/>
      <c r="N75" s="427"/>
      <c r="O75" s="429"/>
      <c r="P75" s="430"/>
      <c r="Q75" s="422" t="str">
        <f t="shared" si="0"/>
        <v/>
      </c>
      <c r="R75" s="422" t="str">
        <f t="shared" si="1"/>
        <v/>
      </c>
      <c r="S75" s="423" t="str">
        <f t="shared" si="2"/>
        <v/>
      </c>
      <c r="T75" s="424" t="str">
        <f t="shared" si="16"/>
        <v/>
      </c>
      <c r="U75" s="425" t="str">
        <f t="shared" si="3"/>
        <v/>
      </c>
      <c r="V75" s="425" t="str">
        <f t="shared" si="4"/>
        <v/>
      </c>
      <c r="W75" s="425" t="str">
        <f t="shared" si="5"/>
        <v/>
      </c>
      <c r="X75" s="38"/>
      <c r="Y75" s="37" t="str">
        <f t="shared" si="17"/>
        <v/>
      </c>
      <c r="Z75" s="37" t="str">
        <f t="shared" si="18"/>
        <v/>
      </c>
      <c r="AA75" s="29" t="str">
        <f t="shared" si="6"/>
        <v/>
      </c>
      <c r="AB75" s="6" t="e">
        <f t="shared" si="19"/>
        <v>#N/A</v>
      </c>
      <c r="AC75" s="6" t="e">
        <f t="shared" si="20"/>
        <v>#N/A</v>
      </c>
      <c r="AD75" s="6" t="e">
        <f t="shared" si="21"/>
        <v>#N/A</v>
      </c>
      <c r="AE75" s="6" t="str">
        <f t="shared" si="22"/>
        <v/>
      </c>
      <c r="AF75" s="10">
        <f t="shared" si="7"/>
        <v>1</v>
      </c>
      <c r="AG75" s="6" t="e">
        <f t="shared" si="23"/>
        <v>#N/A</v>
      </c>
      <c r="AH75" s="6" t="e">
        <f t="shared" si="24"/>
        <v>#N/A</v>
      </c>
      <c r="AI75" s="6" t="e">
        <f t="shared" si="35"/>
        <v>#N/A</v>
      </c>
      <c r="AJ75" s="6" t="e">
        <f t="shared" si="25"/>
        <v>#N/A</v>
      </c>
      <c r="AK75" s="11" t="str">
        <f t="shared" si="26"/>
        <v xml:space="preserve"> </v>
      </c>
      <c r="AL75" s="6" t="e">
        <f t="shared" si="27"/>
        <v>#N/A</v>
      </c>
      <c r="AM75" s="6" t="e">
        <f t="shared" si="28"/>
        <v>#N/A</v>
      </c>
      <c r="AN75" s="6" t="e">
        <f t="shared" si="29"/>
        <v>#N/A</v>
      </c>
      <c r="AO75" s="6" t="e">
        <f t="shared" si="9"/>
        <v>#N/A</v>
      </c>
      <c r="AP75" s="6" t="e">
        <f t="shared" si="30"/>
        <v>#N/A</v>
      </c>
      <c r="AQ75" s="6" t="e">
        <f t="shared" si="31"/>
        <v>#N/A</v>
      </c>
      <c r="AR75" s="6" t="e">
        <f t="shared" si="10"/>
        <v>#N/A</v>
      </c>
      <c r="AS75" s="6" t="e">
        <f t="shared" si="11"/>
        <v>#N/A</v>
      </c>
      <c r="AT75" s="6" t="e">
        <f t="shared" si="32"/>
        <v>#N/A</v>
      </c>
      <c r="AU75" s="6">
        <f t="shared" si="33"/>
        <v>0</v>
      </c>
      <c r="AV75" s="6" t="e">
        <f t="shared" si="34"/>
        <v>#N/A</v>
      </c>
      <c r="AW75" s="6" t="str">
        <f t="shared" si="12"/>
        <v/>
      </c>
      <c r="AX75" s="6" t="str">
        <f t="shared" si="13"/>
        <v/>
      </c>
      <c r="AY75" s="6" t="str">
        <f t="shared" si="14"/>
        <v/>
      </c>
      <c r="AZ75" s="6" t="str">
        <f t="shared" si="15"/>
        <v/>
      </c>
      <c r="BA75" s="103"/>
      <c r="BG75" s="3" t="s">
        <v>107</v>
      </c>
    </row>
    <row r="76" spans="1:59" s="12" customFormat="1" ht="13.5" customHeight="1" x14ac:dyDescent="0.2">
      <c r="A76" s="163">
        <v>61</v>
      </c>
      <c r="B76" s="164"/>
      <c r="C76" s="165"/>
      <c r="D76" s="166"/>
      <c r="E76" s="165"/>
      <c r="F76" s="165"/>
      <c r="G76" s="220"/>
      <c r="H76" s="165"/>
      <c r="I76" s="167"/>
      <c r="J76" s="168"/>
      <c r="K76" s="845"/>
      <c r="L76" s="838"/>
      <c r="M76" s="428"/>
      <c r="N76" s="427"/>
      <c r="O76" s="429"/>
      <c r="P76" s="430"/>
      <c r="Q76" s="422" t="str">
        <f t="shared" si="0"/>
        <v/>
      </c>
      <c r="R76" s="422" t="str">
        <f t="shared" si="1"/>
        <v/>
      </c>
      <c r="S76" s="423" t="str">
        <f t="shared" si="2"/>
        <v/>
      </c>
      <c r="T76" s="424" t="str">
        <f t="shared" si="16"/>
        <v/>
      </c>
      <c r="U76" s="425" t="str">
        <f t="shared" si="3"/>
        <v/>
      </c>
      <c r="V76" s="425" t="str">
        <f t="shared" si="4"/>
        <v/>
      </c>
      <c r="W76" s="425" t="str">
        <f t="shared" si="5"/>
        <v/>
      </c>
      <c r="X76" s="38"/>
      <c r="Y76" s="37" t="str">
        <f t="shared" si="17"/>
        <v/>
      </c>
      <c r="Z76" s="37" t="str">
        <f t="shared" si="18"/>
        <v/>
      </c>
      <c r="AA76" s="29" t="str">
        <f t="shared" si="6"/>
        <v/>
      </c>
      <c r="AB76" s="6" t="e">
        <f t="shared" si="19"/>
        <v>#N/A</v>
      </c>
      <c r="AC76" s="6" t="e">
        <f t="shared" si="20"/>
        <v>#N/A</v>
      </c>
      <c r="AD76" s="6" t="e">
        <f t="shared" si="21"/>
        <v>#N/A</v>
      </c>
      <c r="AE76" s="6" t="str">
        <f t="shared" si="22"/>
        <v/>
      </c>
      <c r="AF76" s="10">
        <f t="shared" si="7"/>
        <v>1</v>
      </c>
      <c r="AG76" s="6" t="e">
        <f t="shared" si="23"/>
        <v>#N/A</v>
      </c>
      <c r="AH76" s="6" t="e">
        <f t="shared" si="24"/>
        <v>#N/A</v>
      </c>
      <c r="AI76" s="6" t="e">
        <f t="shared" si="35"/>
        <v>#N/A</v>
      </c>
      <c r="AJ76" s="6" t="e">
        <f t="shared" si="25"/>
        <v>#N/A</v>
      </c>
      <c r="AK76" s="11" t="str">
        <f t="shared" si="26"/>
        <v xml:space="preserve"> </v>
      </c>
      <c r="AL76" s="6" t="e">
        <f t="shared" si="27"/>
        <v>#N/A</v>
      </c>
      <c r="AM76" s="6" t="e">
        <f t="shared" si="28"/>
        <v>#N/A</v>
      </c>
      <c r="AN76" s="6" t="e">
        <f t="shared" si="29"/>
        <v>#N/A</v>
      </c>
      <c r="AO76" s="6" t="e">
        <f t="shared" si="9"/>
        <v>#N/A</v>
      </c>
      <c r="AP76" s="6" t="e">
        <f t="shared" si="30"/>
        <v>#N/A</v>
      </c>
      <c r="AQ76" s="6" t="e">
        <f t="shared" si="31"/>
        <v>#N/A</v>
      </c>
      <c r="AR76" s="6" t="e">
        <f t="shared" si="10"/>
        <v>#N/A</v>
      </c>
      <c r="AS76" s="6" t="e">
        <f t="shared" si="11"/>
        <v>#N/A</v>
      </c>
      <c r="AT76" s="6" t="e">
        <f t="shared" si="32"/>
        <v>#N/A</v>
      </c>
      <c r="AU76" s="6">
        <f t="shared" si="33"/>
        <v>0</v>
      </c>
      <c r="AV76" s="6" t="e">
        <f t="shared" si="34"/>
        <v>#N/A</v>
      </c>
      <c r="AW76" s="6" t="str">
        <f t="shared" si="12"/>
        <v/>
      </c>
      <c r="AX76" s="6" t="str">
        <f t="shared" si="13"/>
        <v/>
      </c>
      <c r="AY76" s="6" t="str">
        <f t="shared" si="14"/>
        <v/>
      </c>
      <c r="AZ76" s="6" t="str">
        <f t="shared" si="15"/>
        <v/>
      </c>
      <c r="BA76" s="103"/>
      <c r="BG76" s="3" t="s">
        <v>108</v>
      </c>
    </row>
    <row r="77" spans="1:59" s="12" customFormat="1" ht="13.5" customHeight="1" x14ac:dyDescent="0.2">
      <c r="A77" s="163">
        <v>62</v>
      </c>
      <c r="B77" s="164"/>
      <c r="C77" s="165"/>
      <c r="D77" s="166"/>
      <c r="E77" s="165"/>
      <c r="F77" s="165"/>
      <c r="G77" s="220"/>
      <c r="H77" s="165"/>
      <c r="I77" s="167"/>
      <c r="J77" s="168"/>
      <c r="K77" s="845"/>
      <c r="L77" s="838"/>
      <c r="M77" s="428"/>
      <c r="N77" s="427"/>
      <c r="O77" s="429"/>
      <c r="P77" s="430"/>
      <c r="Q77" s="422" t="str">
        <f t="shared" si="0"/>
        <v/>
      </c>
      <c r="R77" s="422" t="str">
        <f t="shared" si="1"/>
        <v/>
      </c>
      <c r="S77" s="423" t="str">
        <f t="shared" si="2"/>
        <v/>
      </c>
      <c r="T77" s="424" t="str">
        <f t="shared" si="16"/>
        <v/>
      </c>
      <c r="U77" s="425" t="str">
        <f t="shared" si="3"/>
        <v/>
      </c>
      <c r="V77" s="425" t="str">
        <f t="shared" si="4"/>
        <v/>
      </c>
      <c r="W77" s="425" t="str">
        <f t="shared" si="5"/>
        <v/>
      </c>
      <c r="X77" s="38"/>
      <c r="Y77" s="37" t="str">
        <f t="shared" si="17"/>
        <v/>
      </c>
      <c r="Z77" s="37" t="str">
        <f t="shared" si="18"/>
        <v/>
      </c>
      <c r="AA77" s="29" t="str">
        <f t="shared" si="6"/>
        <v/>
      </c>
      <c r="AB77" s="6" t="e">
        <f t="shared" si="19"/>
        <v>#N/A</v>
      </c>
      <c r="AC77" s="6" t="e">
        <f t="shared" si="20"/>
        <v>#N/A</v>
      </c>
      <c r="AD77" s="6" t="e">
        <f t="shared" si="21"/>
        <v>#N/A</v>
      </c>
      <c r="AE77" s="6" t="str">
        <f t="shared" si="22"/>
        <v/>
      </c>
      <c r="AF77" s="10">
        <f t="shared" si="7"/>
        <v>1</v>
      </c>
      <c r="AG77" s="6" t="e">
        <f t="shared" si="23"/>
        <v>#N/A</v>
      </c>
      <c r="AH77" s="6" t="e">
        <f t="shared" si="24"/>
        <v>#N/A</v>
      </c>
      <c r="AI77" s="6" t="e">
        <f t="shared" si="35"/>
        <v>#N/A</v>
      </c>
      <c r="AJ77" s="6" t="e">
        <f t="shared" si="25"/>
        <v>#N/A</v>
      </c>
      <c r="AK77" s="11" t="str">
        <f t="shared" si="26"/>
        <v xml:space="preserve"> </v>
      </c>
      <c r="AL77" s="6" t="e">
        <f t="shared" si="27"/>
        <v>#N/A</v>
      </c>
      <c r="AM77" s="6" t="e">
        <f t="shared" si="28"/>
        <v>#N/A</v>
      </c>
      <c r="AN77" s="6" t="e">
        <f t="shared" si="29"/>
        <v>#N/A</v>
      </c>
      <c r="AO77" s="6" t="e">
        <f t="shared" si="9"/>
        <v>#N/A</v>
      </c>
      <c r="AP77" s="6" t="e">
        <f t="shared" si="30"/>
        <v>#N/A</v>
      </c>
      <c r="AQ77" s="6" t="e">
        <f t="shared" si="31"/>
        <v>#N/A</v>
      </c>
      <c r="AR77" s="6" t="e">
        <f t="shared" si="10"/>
        <v>#N/A</v>
      </c>
      <c r="AS77" s="6" t="e">
        <f t="shared" si="11"/>
        <v>#N/A</v>
      </c>
      <c r="AT77" s="6" t="e">
        <f t="shared" si="32"/>
        <v>#N/A</v>
      </c>
      <c r="AU77" s="6">
        <f t="shared" si="33"/>
        <v>0</v>
      </c>
      <c r="AV77" s="6" t="e">
        <f t="shared" si="34"/>
        <v>#N/A</v>
      </c>
      <c r="AW77" s="6" t="str">
        <f t="shared" si="12"/>
        <v/>
      </c>
      <c r="AX77" s="6" t="str">
        <f t="shared" si="13"/>
        <v/>
      </c>
      <c r="AY77" s="6" t="str">
        <f t="shared" si="14"/>
        <v/>
      </c>
      <c r="AZ77" s="6" t="str">
        <f t="shared" si="15"/>
        <v/>
      </c>
      <c r="BA77" s="103"/>
      <c r="BG77" s="3" t="s">
        <v>109</v>
      </c>
    </row>
    <row r="78" spans="1:59" s="12" customFormat="1" ht="13.5" customHeight="1" x14ac:dyDescent="0.2">
      <c r="A78" s="163">
        <v>63</v>
      </c>
      <c r="B78" s="164"/>
      <c r="C78" s="165"/>
      <c r="D78" s="166"/>
      <c r="E78" s="165"/>
      <c r="F78" s="165"/>
      <c r="G78" s="220"/>
      <c r="H78" s="165"/>
      <c r="I78" s="167"/>
      <c r="J78" s="168"/>
      <c r="K78" s="845"/>
      <c r="L78" s="838"/>
      <c r="M78" s="428"/>
      <c r="N78" s="427"/>
      <c r="O78" s="429"/>
      <c r="P78" s="430"/>
      <c r="Q78" s="422" t="str">
        <f t="shared" si="0"/>
        <v/>
      </c>
      <c r="R78" s="422" t="str">
        <f t="shared" si="1"/>
        <v/>
      </c>
      <c r="S78" s="423" t="str">
        <f t="shared" si="2"/>
        <v/>
      </c>
      <c r="T78" s="424" t="str">
        <f t="shared" si="16"/>
        <v/>
      </c>
      <c r="U78" s="425" t="str">
        <f t="shared" si="3"/>
        <v/>
      </c>
      <c r="V78" s="425" t="str">
        <f t="shared" si="4"/>
        <v/>
      </c>
      <c r="W78" s="425" t="str">
        <f t="shared" si="5"/>
        <v/>
      </c>
      <c r="X78" s="38"/>
      <c r="Y78" s="37" t="str">
        <f t="shared" si="17"/>
        <v/>
      </c>
      <c r="Z78" s="37" t="str">
        <f t="shared" si="18"/>
        <v/>
      </c>
      <c r="AA78" s="29" t="str">
        <f t="shared" si="6"/>
        <v/>
      </c>
      <c r="AB78" s="6" t="e">
        <f t="shared" si="19"/>
        <v>#N/A</v>
      </c>
      <c r="AC78" s="6" t="e">
        <f t="shared" si="20"/>
        <v>#N/A</v>
      </c>
      <c r="AD78" s="6" t="e">
        <f t="shared" si="21"/>
        <v>#N/A</v>
      </c>
      <c r="AE78" s="6" t="str">
        <f t="shared" si="22"/>
        <v/>
      </c>
      <c r="AF78" s="10">
        <f t="shared" si="7"/>
        <v>1</v>
      </c>
      <c r="AG78" s="6" t="e">
        <f t="shared" si="23"/>
        <v>#N/A</v>
      </c>
      <c r="AH78" s="6" t="e">
        <f t="shared" si="24"/>
        <v>#N/A</v>
      </c>
      <c r="AI78" s="6" t="e">
        <f t="shared" si="35"/>
        <v>#N/A</v>
      </c>
      <c r="AJ78" s="6" t="e">
        <f t="shared" si="25"/>
        <v>#N/A</v>
      </c>
      <c r="AK78" s="11" t="str">
        <f t="shared" si="26"/>
        <v xml:space="preserve"> </v>
      </c>
      <c r="AL78" s="6" t="e">
        <f t="shared" si="27"/>
        <v>#N/A</v>
      </c>
      <c r="AM78" s="6" t="e">
        <f t="shared" si="28"/>
        <v>#N/A</v>
      </c>
      <c r="AN78" s="6" t="e">
        <f t="shared" si="29"/>
        <v>#N/A</v>
      </c>
      <c r="AO78" s="6" t="e">
        <f t="shared" si="9"/>
        <v>#N/A</v>
      </c>
      <c r="AP78" s="6" t="e">
        <f t="shared" si="30"/>
        <v>#N/A</v>
      </c>
      <c r="AQ78" s="6" t="e">
        <f t="shared" si="31"/>
        <v>#N/A</v>
      </c>
      <c r="AR78" s="6" t="e">
        <f t="shared" si="10"/>
        <v>#N/A</v>
      </c>
      <c r="AS78" s="6" t="e">
        <f t="shared" si="11"/>
        <v>#N/A</v>
      </c>
      <c r="AT78" s="6" t="e">
        <f t="shared" si="32"/>
        <v>#N/A</v>
      </c>
      <c r="AU78" s="6">
        <f t="shared" si="33"/>
        <v>0</v>
      </c>
      <c r="AV78" s="6" t="e">
        <f t="shared" si="34"/>
        <v>#N/A</v>
      </c>
      <c r="AW78" s="6" t="str">
        <f t="shared" si="12"/>
        <v/>
      </c>
      <c r="AX78" s="6" t="str">
        <f t="shared" si="13"/>
        <v/>
      </c>
      <c r="AY78" s="6" t="str">
        <f t="shared" si="14"/>
        <v/>
      </c>
      <c r="AZ78" s="6" t="str">
        <f t="shared" si="15"/>
        <v/>
      </c>
      <c r="BA78" s="103"/>
      <c r="BG78" s="3" t="s">
        <v>110</v>
      </c>
    </row>
    <row r="79" spans="1:59" s="12" customFormat="1" ht="13.5" customHeight="1" x14ac:dyDescent="0.2">
      <c r="A79" s="163">
        <v>64</v>
      </c>
      <c r="B79" s="164"/>
      <c r="C79" s="165"/>
      <c r="D79" s="166"/>
      <c r="E79" s="165"/>
      <c r="F79" s="165"/>
      <c r="G79" s="220"/>
      <c r="H79" s="165"/>
      <c r="I79" s="167"/>
      <c r="J79" s="168"/>
      <c r="K79" s="845"/>
      <c r="L79" s="838"/>
      <c r="M79" s="428"/>
      <c r="N79" s="427"/>
      <c r="O79" s="429"/>
      <c r="P79" s="430"/>
      <c r="Q79" s="422" t="str">
        <f t="shared" si="0"/>
        <v/>
      </c>
      <c r="R79" s="422" t="str">
        <f t="shared" si="1"/>
        <v/>
      </c>
      <c r="S79" s="423" t="str">
        <f t="shared" si="2"/>
        <v/>
      </c>
      <c r="T79" s="424" t="str">
        <f t="shared" si="16"/>
        <v/>
      </c>
      <c r="U79" s="425" t="str">
        <f t="shared" si="3"/>
        <v/>
      </c>
      <c r="V79" s="425" t="str">
        <f t="shared" si="4"/>
        <v/>
      </c>
      <c r="W79" s="425" t="str">
        <f t="shared" si="5"/>
        <v/>
      </c>
      <c r="X79" s="38"/>
      <c r="Y79" s="37" t="str">
        <f t="shared" si="17"/>
        <v/>
      </c>
      <c r="Z79" s="37" t="str">
        <f t="shared" si="18"/>
        <v/>
      </c>
      <c r="AA79" s="29" t="str">
        <f t="shared" si="6"/>
        <v/>
      </c>
      <c r="AB79" s="6" t="e">
        <f t="shared" si="19"/>
        <v>#N/A</v>
      </c>
      <c r="AC79" s="6" t="e">
        <f t="shared" si="20"/>
        <v>#N/A</v>
      </c>
      <c r="AD79" s="6" t="e">
        <f t="shared" si="21"/>
        <v>#N/A</v>
      </c>
      <c r="AE79" s="6" t="str">
        <f t="shared" si="22"/>
        <v/>
      </c>
      <c r="AF79" s="10">
        <f t="shared" si="7"/>
        <v>1</v>
      </c>
      <c r="AG79" s="6" t="e">
        <f t="shared" si="23"/>
        <v>#N/A</v>
      </c>
      <c r="AH79" s="6" t="e">
        <f t="shared" si="24"/>
        <v>#N/A</v>
      </c>
      <c r="AI79" s="6" t="e">
        <f t="shared" si="35"/>
        <v>#N/A</v>
      </c>
      <c r="AJ79" s="6" t="e">
        <f t="shared" si="25"/>
        <v>#N/A</v>
      </c>
      <c r="AK79" s="11" t="str">
        <f t="shared" si="26"/>
        <v xml:space="preserve"> </v>
      </c>
      <c r="AL79" s="6" t="e">
        <f t="shared" si="27"/>
        <v>#N/A</v>
      </c>
      <c r="AM79" s="6" t="e">
        <f t="shared" si="28"/>
        <v>#N/A</v>
      </c>
      <c r="AN79" s="6" t="e">
        <f t="shared" si="29"/>
        <v>#N/A</v>
      </c>
      <c r="AO79" s="6" t="e">
        <f t="shared" si="9"/>
        <v>#N/A</v>
      </c>
      <c r="AP79" s="6" t="e">
        <f t="shared" si="30"/>
        <v>#N/A</v>
      </c>
      <c r="AQ79" s="6" t="e">
        <f t="shared" si="31"/>
        <v>#N/A</v>
      </c>
      <c r="AR79" s="6" t="e">
        <f t="shared" si="10"/>
        <v>#N/A</v>
      </c>
      <c r="AS79" s="6" t="e">
        <f t="shared" si="11"/>
        <v>#N/A</v>
      </c>
      <c r="AT79" s="6" t="e">
        <f t="shared" si="32"/>
        <v>#N/A</v>
      </c>
      <c r="AU79" s="6">
        <f t="shared" si="33"/>
        <v>0</v>
      </c>
      <c r="AV79" s="6" t="e">
        <f t="shared" si="34"/>
        <v>#N/A</v>
      </c>
      <c r="AW79" s="6" t="str">
        <f t="shared" si="12"/>
        <v/>
      </c>
      <c r="AX79" s="6" t="str">
        <f t="shared" si="13"/>
        <v/>
      </c>
      <c r="AY79" s="6" t="str">
        <f t="shared" si="14"/>
        <v/>
      </c>
      <c r="AZ79" s="6" t="str">
        <f t="shared" si="15"/>
        <v/>
      </c>
      <c r="BA79" s="103"/>
      <c r="BG79" s="3" t="s">
        <v>59</v>
      </c>
    </row>
    <row r="80" spans="1:59" s="12" customFormat="1" ht="13.5" customHeight="1" x14ac:dyDescent="0.2">
      <c r="A80" s="163">
        <v>65</v>
      </c>
      <c r="B80" s="164"/>
      <c r="C80" s="165"/>
      <c r="D80" s="166"/>
      <c r="E80" s="165"/>
      <c r="F80" s="165"/>
      <c r="G80" s="220"/>
      <c r="H80" s="165"/>
      <c r="I80" s="167"/>
      <c r="J80" s="168"/>
      <c r="K80" s="845"/>
      <c r="L80" s="838"/>
      <c r="M80" s="428"/>
      <c r="N80" s="427"/>
      <c r="O80" s="429"/>
      <c r="P80" s="430"/>
      <c r="Q80" s="422" t="str">
        <f t="shared" ref="Q80:Q143" si="36">IF(ISBLANK(K80)=TRUE,"",IF(ISNUMBER(AM80)=TRUE,AM80,"エラー"))</f>
        <v/>
      </c>
      <c r="R80" s="422" t="str">
        <f t="shared" ref="R80:R143" si="37">IF(ISBLANK(K80)=TRUE,"",IF(ISNUMBER(AP80)=TRUE,AP80,"エラー"))</f>
        <v/>
      </c>
      <c r="S80" s="423" t="str">
        <f t="shared" ref="S80:S143" si="38">IF(ISBLANK(K80)=TRUE,"",IF(ISNUMBER(AV80)=TRUE,AV80,"エラー"))</f>
        <v/>
      </c>
      <c r="T80" s="424" t="str">
        <f t="shared" si="16"/>
        <v/>
      </c>
      <c r="U80" s="425" t="str">
        <f t="shared" ref="U80:U143" si="39">IF(Q80="","",IF(ISERROR(Q80*Y80*AF80),"エラー",IF(ISBLANK(Y80)=TRUE,"エラー",IF(ISBLANK(Q80)=TRUE,"エラー",IF(AY80=1,"エラー",Q80*AF80*Y80/1000)))))</f>
        <v/>
      </c>
      <c r="V80" s="425" t="str">
        <f t="shared" ref="V80:V143" si="40">IF(R80="","",IF(ISERROR(R80*Y80*AF80),"エラー",IF(ISBLANK(Y80)=TRUE,"エラー",IF(ISBLANK(R80)=TRUE,"エラー",IF(AY80=1,"エラー",R80*AF80*Y80/1000)))))</f>
        <v/>
      </c>
      <c r="W80" s="425" t="str">
        <f t="shared" ref="W80:W143" si="41">IF(S80="","",IF(ISERROR(S80*Z80),"エラー",IF(ISBLANK(Z80)=TRUE,"エラー",IF(ISBLANK(S80)=TRUE,"エラー",IF(AY80=1,"エラー",S80*Z80/1000)))))</f>
        <v/>
      </c>
      <c r="X80" s="38"/>
      <c r="Y80" s="37" t="str">
        <f t="shared" si="17"/>
        <v/>
      </c>
      <c r="Z80" s="37" t="str">
        <f t="shared" si="18"/>
        <v/>
      </c>
      <c r="AA80" s="29" t="str">
        <f t="shared" ref="AA80:AA143" si="42">IF(ISBLANK(H80)=TRUE,"",IF(OR(ISBLANK(B80)=TRUE),1,""))</f>
        <v/>
      </c>
      <c r="AB80" s="6" t="e">
        <f t="shared" si="19"/>
        <v>#N/A</v>
      </c>
      <c r="AC80" s="6" t="e">
        <f t="shared" si="20"/>
        <v>#N/A</v>
      </c>
      <c r="AD80" s="6" t="e">
        <f t="shared" si="21"/>
        <v>#N/A</v>
      </c>
      <c r="AE80" s="6" t="str">
        <f t="shared" ref="AE80:AE143" si="43">IF(ISERROR(SEARCH("-",I80,1))=TRUE,ASC(UPPER(I80)),ASC(UPPER(LEFT(I80,SEARCH("-",I80,1)-1))))</f>
        <v/>
      </c>
      <c r="AF80" s="10">
        <f t="shared" ref="AF80:AF143" si="44">IF(J80&gt;3500,J80/1000,1)</f>
        <v>1</v>
      </c>
      <c r="AG80" s="6" t="e">
        <f t="shared" si="23"/>
        <v>#N/A</v>
      </c>
      <c r="AH80" s="6" t="e">
        <f t="shared" si="24"/>
        <v>#N/A</v>
      </c>
      <c r="AI80" s="6" t="e">
        <f t="shared" si="35"/>
        <v>#N/A</v>
      </c>
      <c r="AJ80" s="6" t="e">
        <f t="shared" si="25"/>
        <v>#N/A</v>
      </c>
      <c r="AK80" s="11" t="str">
        <f t="shared" si="26"/>
        <v xml:space="preserve"> </v>
      </c>
      <c r="AL80" s="6" t="e">
        <f t="shared" si="27"/>
        <v>#N/A</v>
      </c>
      <c r="AM80" s="6" t="e">
        <f t="shared" si="28"/>
        <v>#N/A</v>
      </c>
      <c r="AN80" s="6" t="e">
        <f t="shared" si="29"/>
        <v>#N/A</v>
      </c>
      <c r="AO80" s="6" t="e">
        <f t="shared" ref="AO80:AO143" si="45">VLOOKUP(AH80,$BX$17:$CB$21,2,FALSE)</f>
        <v>#N/A</v>
      </c>
      <c r="AP80" s="6" t="e">
        <f t="shared" si="30"/>
        <v>#N/A</v>
      </c>
      <c r="AQ80" s="6" t="e">
        <f t="shared" si="31"/>
        <v>#N/A</v>
      </c>
      <c r="AR80" s="6" t="e">
        <f t="shared" ref="AR80:AR143" si="46">VLOOKUP(AH80,$BX$17:$CB$21,3,FALSE)</f>
        <v>#N/A</v>
      </c>
      <c r="AS80" s="6" t="e">
        <f t="shared" ref="AS80:AS143" si="47">VLOOKUP(AH80,$BX$17:$CB$21,4,FALSE)</f>
        <v>#N/A</v>
      </c>
      <c r="AT80" s="6" t="e">
        <f t="shared" ref="AT80:AT143" si="48">VLOOKUP(AH80,$BX$17:$CB$21,5,FALSE)</f>
        <v>#N/A</v>
      </c>
      <c r="AU80" s="6">
        <f t="shared" si="33"/>
        <v>0</v>
      </c>
      <c r="AV80" s="6" t="e">
        <f t="shared" si="34"/>
        <v>#N/A</v>
      </c>
      <c r="AW80" s="6" t="str">
        <f t="shared" ref="AW80:AW143" si="49">IF(H80="","",VLOOKUP(H80,$BB$17:$BF$25,5,FALSE))</f>
        <v/>
      </c>
      <c r="AX80" s="6" t="str">
        <f t="shared" ref="AX80:AX143" si="50">IF(D80="","",VLOOKUP(CONCATENATE("A",LEFT(D80)),$BU$17:$BV$26,2,FALSE))</f>
        <v/>
      </c>
      <c r="AY80" s="6" t="str">
        <f t="shared" ref="AY80:AY143" si="51">IF(AW80=AX80,"",1)</f>
        <v/>
      </c>
      <c r="AZ80" s="6" t="str">
        <f t="shared" ref="AZ80:AZ143" si="52">CONCATENATE(C80,D80,E80,F80)</f>
        <v/>
      </c>
      <c r="BA80" s="103"/>
      <c r="BG80" s="3" t="s">
        <v>60</v>
      </c>
    </row>
    <row r="81" spans="1:59" s="12" customFormat="1" ht="13.5" customHeight="1" x14ac:dyDescent="0.2">
      <c r="A81" s="163">
        <v>66</v>
      </c>
      <c r="B81" s="164"/>
      <c r="C81" s="165"/>
      <c r="D81" s="166"/>
      <c r="E81" s="165"/>
      <c r="F81" s="165"/>
      <c r="G81" s="220"/>
      <c r="H81" s="165"/>
      <c r="I81" s="167"/>
      <c r="J81" s="168"/>
      <c r="K81" s="845"/>
      <c r="L81" s="838"/>
      <c r="M81" s="428"/>
      <c r="N81" s="427"/>
      <c r="O81" s="429"/>
      <c r="P81" s="430"/>
      <c r="Q81" s="422" t="str">
        <f t="shared" si="36"/>
        <v/>
      </c>
      <c r="R81" s="422" t="str">
        <f t="shared" si="37"/>
        <v/>
      </c>
      <c r="S81" s="423" t="str">
        <f t="shared" si="38"/>
        <v/>
      </c>
      <c r="T81" s="424" t="str">
        <f t="shared" ref="T81:T144" si="53">IF(OR(Y81="",Z81=""),"",Y81/Z81)</f>
        <v/>
      </c>
      <c r="U81" s="425" t="str">
        <f t="shared" si="39"/>
        <v/>
      </c>
      <c r="V81" s="425" t="str">
        <f t="shared" si="40"/>
        <v/>
      </c>
      <c r="W81" s="425" t="str">
        <f t="shared" si="41"/>
        <v/>
      </c>
      <c r="X81" s="38"/>
      <c r="Y81" s="37" t="str">
        <f t="shared" ref="Y81:Y144" si="54">IF(O81="","",O81)</f>
        <v/>
      </c>
      <c r="Z81" s="37" t="str">
        <f t="shared" ref="Z81:Z144" si="55">IF(P81="","",P81)</f>
        <v/>
      </c>
      <c r="AA81" s="29" t="str">
        <f t="shared" si="42"/>
        <v/>
      </c>
      <c r="AB81" s="6" t="e">
        <f t="shared" ref="AB81:AB144" si="56">VLOOKUP(H81,$BB$17:$BE$23,2,FALSE)</f>
        <v>#N/A</v>
      </c>
      <c r="AC81" s="6" t="e">
        <f t="shared" ref="AC81:AC144" si="57">VLOOKUP(H81,$BB$17:$BE$23,3,FALSE)</f>
        <v>#N/A</v>
      </c>
      <c r="AD81" s="6" t="e">
        <f t="shared" ref="AD81:AD144" si="58">VLOOKUP(H81,$BB$17:$BE$23,4,FALSE)</f>
        <v>#N/A</v>
      </c>
      <c r="AE81" s="6" t="str">
        <f t="shared" si="43"/>
        <v/>
      </c>
      <c r="AF81" s="10">
        <f t="shared" si="44"/>
        <v>1</v>
      </c>
      <c r="AG81" s="6" t="e">
        <f t="shared" ref="AG81:AG144" si="59">IF(AD81=9,0,IF(J81&lt;=2500,IF(J81&lt;=1700,1,2),IF(J81&lt;=12000,IF(J81&lt;=3500,3,4),IF(ISERROR(SEARCH(LEFT(I81,1),"LFMRQST")),4,IF(AND(LEN(I81)&lt;&gt;3,AI81&lt;&gt;"軽"),4,5)))))</f>
        <v>#N/A</v>
      </c>
      <c r="AH81" s="6" t="e">
        <f t="shared" ref="AH81:AH144" si="60">IF(AD81=5,0,IF(AD81=9,0,IF(J81&lt;=2500,IF(J81&lt;=1700,1,2),IF(J81&lt;=12000,IF(J81&lt;=3500,3,4),IF(ISERROR(SEARCH(LEFT(I81,1),"LFMRQST")),4,IF(AND(LEN(I81)&lt;&gt;3,AI81&lt;&gt;"軽"),4,5))))))</f>
        <v>#N/A</v>
      </c>
      <c r="AI81" s="6" t="e">
        <f t="shared" si="35"/>
        <v>#N/A</v>
      </c>
      <c r="AJ81" s="6" t="e">
        <f t="shared" ref="AJ81:AJ144" si="61">VLOOKUP(AL81,排出係数表,9,FALSE)</f>
        <v>#N/A</v>
      </c>
      <c r="AK81" s="11" t="str">
        <f t="shared" ref="AK81:AK144" si="62">IF(OR(ISBLANK(K81)=TRUE,ISBLANK(B81)=TRUE)," ",CONCATENATE(B81,AD81,AG81))</f>
        <v xml:space="preserve"> </v>
      </c>
      <c r="AL81" s="6" t="e">
        <f t="shared" ref="AL81:AL144" si="63">CONCATENATE(AB81,AH81,AI81,AE81)</f>
        <v>#N/A</v>
      </c>
      <c r="AM81" s="6" t="e">
        <f t="shared" ref="AM81:AM144" si="64">IF(AND(L81="あり",AI81="軽"),AO81,AN81)</f>
        <v>#N/A</v>
      </c>
      <c r="AN81" s="6" t="e">
        <f t="shared" ref="AN81:AN144" si="65">VLOOKUP(AL81,排出係数表,6,FALSE)</f>
        <v>#N/A</v>
      </c>
      <c r="AO81" s="6" t="e">
        <f t="shared" si="45"/>
        <v>#N/A</v>
      </c>
      <c r="AP81" s="6" t="e">
        <f t="shared" ref="AP81:AP144" si="66">IF(AND(L81="あり",M81="なし",AI81="軽"),AR81,IF(AND(L81="あり",M81="あり(H17なし)",AI81="軽"),AR81,IF(AND(L81="あり",M81="",AI81="軽"),AR81,IF(AND(L81="なし",M81="あり(H17なし)",AI81="軽"),AS81,IF(AND(L81="",M81="あり(H17なし)",AI81="軽"),AS81,IF(AND(M81="あり(H17あり)",AI81="軽"),AT81,AQ81))))))</f>
        <v>#N/A</v>
      </c>
      <c r="AQ81" s="6" t="e">
        <f t="shared" ref="AQ81:AQ144" si="67">VLOOKUP(AL81,排出係数表,7,FALSE)</f>
        <v>#N/A</v>
      </c>
      <c r="AR81" s="6" t="e">
        <f t="shared" si="46"/>
        <v>#N/A</v>
      </c>
      <c r="AS81" s="6" t="e">
        <f t="shared" si="47"/>
        <v>#N/A</v>
      </c>
      <c r="AT81" s="6" t="e">
        <f t="shared" si="48"/>
        <v>#N/A</v>
      </c>
      <c r="AU81" s="6">
        <f t="shared" ref="AU81:AU144" si="68">IF(AND(L81="なし",M81="なし"),0,IF(AND(L81="",M81=""),0,IF(AND(L81="",M81="なし"),0,IF(AND(L81="なし",M81=""),0,1))))</f>
        <v>0</v>
      </c>
      <c r="AV81" s="6" t="e">
        <f t="shared" ref="AV81:AV144" si="69">VLOOKUP(AL81,排出係数表,8,FALSE)</f>
        <v>#N/A</v>
      </c>
      <c r="AW81" s="6" t="str">
        <f t="shared" si="49"/>
        <v/>
      </c>
      <c r="AX81" s="6" t="str">
        <f t="shared" si="50"/>
        <v/>
      </c>
      <c r="AY81" s="6" t="str">
        <f t="shared" si="51"/>
        <v/>
      </c>
      <c r="AZ81" s="6" t="str">
        <f t="shared" si="52"/>
        <v/>
      </c>
      <c r="BA81" s="103"/>
      <c r="BG81" s="3" t="s">
        <v>61</v>
      </c>
    </row>
    <row r="82" spans="1:59" s="12" customFormat="1" ht="13.5" customHeight="1" x14ac:dyDescent="0.2">
      <c r="A82" s="163">
        <v>67</v>
      </c>
      <c r="B82" s="164"/>
      <c r="C82" s="165"/>
      <c r="D82" s="166"/>
      <c r="E82" s="165"/>
      <c r="F82" s="165"/>
      <c r="G82" s="220"/>
      <c r="H82" s="165"/>
      <c r="I82" s="167"/>
      <c r="J82" s="168"/>
      <c r="K82" s="845"/>
      <c r="L82" s="838"/>
      <c r="M82" s="428"/>
      <c r="N82" s="427"/>
      <c r="O82" s="429"/>
      <c r="P82" s="430"/>
      <c r="Q82" s="422" t="str">
        <f t="shared" si="36"/>
        <v/>
      </c>
      <c r="R82" s="422" t="str">
        <f t="shared" si="37"/>
        <v/>
      </c>
      <c r="S82" s="423" t="str">
        <f t="shared" si="38"/>
        <v/>
      </c>
      <c r="T82" s="424" t="str">
        <f t="shared" si="53"/>
        <v/>
      </c>
      <c r="U82" s="425" t="str">
        <f t="shared" si="39"/>
        <v/>
      </c>
      <c r="V82" s="425" t="str">
        <f t="shared" si="40"/>
        <v/>
      </c>
      <c r="W82" s="425" t="str">
        <f t="shared" si="41"/>
        <v/>
      </c>
      <c r="X82" s="38"/>
      <c r="Y82" s="37" t="str">
        <f t="shared" si="54"/>
        <v/>
      </c>
      <c r="Z82" s="37" t="str">
        <f t="shared" si="55"/>
        <v/>
      </c>
      <c r="AA82" s="29" t="str">
        <f t="shared" si="42"/>
        <v/>
      </c>
      <c r="AB82" s="6" t="e">
        <f t="shared" si="56"/>
        <v>#N/A</v>
      </c>
      <c r="AC82" s="6" t="e">
        <f t="shared" si="57"/>
        <v>#N/A</v>
      </c>
      <c r="AD82" s="6" t="e">
        <f t="shared" si="58"/>
        <v>#N/A</v>
      </c>
      <c r="AE82" s="6" t="str">
        <f t="shared" si="43"/>
        <v/>
      </c>
      <c r="AF82" s="10">
        <f t="shared" si="44"/>
        <v>1</v>
      </c>
      <c r="AG82" s="6" t="e">
        <f t="shared" si="59"/>
        <v>#N/A</v>
      </c>
      <c r="AH82" s="6" t="e">
        <f t="shared" si="60"/>
        <v>#N/A</v>
      </c>
      <c r="AI82" s="6" t="e">
        <f t="shared" si="35"/>
        <v>#N/A</v>
      </c>
      <c r="AJ82" s="6" t="e">
        <f t="shared" si="61"/>
        <v>#N/A</v>
      </c>
      <c r="AK82" s="11" t="str">
        <f t="shared" si="62"/>
        <v xml:space="preserve"> </v>
      </c>
      <c r="AL82" s="6" t="e">
        <f t="shared" si="63"/>
        <v>#N/A</v>
      </c>
      <c r="AM82" s="6" t="e">
        <f t="shared" si="64"/>
        <v>#N/A</v>
      </c>
      <c r="AN82" s="6" t="e">
        <f t="shared" si="65"/>
        <v>#N/A</v>
      </c>
      <c r="AO82" s="6" t="e">
        <f t="shared" si="45"/>
        <v>#N/A</v>
      </c>
      <c r="AP82" s="6" t="e">
        <f t="shared" si="66"/>
        <v>#N/A</v>
      </c>
      <c r="AQ82" s="6" t="e">
        <f t="shared" si="67"/>
        <v>#N/A</v>
      </c>
      <c r="AR82" s="6" t="e">
        <f t="shared" si="46"/>
        <v>#N/A</v>
      </c>
      <c r="AS82" s="6" t="e">
        <f t="shared" si="47"/>
        <v>#N/A</v>
      </c>
      <c r="AT82" s="6" t="e">
        <f t="shared" si="48"/>
        <v>#N/A</v>
      </c>
      <c r="AU82" s="6">
        <f t="shared" si="68"/>
        <v>0</v>
      </c>
      <c r="AV82" s="6" t="e">
        <f t="shared" si="69"/>
        <v>#N/A</v>
      </c>
      <c r="AW82" s="6" t="str">
        <f t="shared" si="49"/>
        <v/>
      </c>
      <c r="AX82" s="6" t="str">
        <f t="shared" si="50"/>
        <v/>
      </c>
      <c r="AY82" s="6" t="str">
        <f t="shared" si="51"/>
        <v/>
      </c>
      <c r="AZ82" s="6" t="str">
        <f t="shared" si="52"/>
        <v/>
      </c>
      <c r="BA82" s="103"/>
      <c r="BG82" s="3" t="s">
        <v>62</v>
      </c>
    </row>
    <row r="83" spans="1:59" s="12" customFormat="1" ht="13.5" customHeight="1" x14ac:dyDescent="0.2">
      <c r="A83" s="163">
        <v>68</v>
      </c>
      <c r="B83" s="164"/>
      <c r="C83" s="165"/>
      <c r="D83" s="166"/>
      <c r="E83" s="165"/>
      <c r="F83" s="165"/>
      <c r="G83" s="220"/>
      <c r="H83" s="165"/>
      <c r="I83" s="167"/>
      <c r="J83" s="168"/>
      <c r="K83" s="845"/>
      <c r="L83" s="838"/>
      <c r="M83" s="428"/>
      <c r="N83" s="427"/>
      <c r="O83" s="429"/>
      <c r="P83" s="430"/>
      <c r="Q83" s="422" t="str">
        <f t="shared" si="36"/>
        <v/>
      </c>
      <c r="R83" s="422" t="str">
        <f t="shared" si="37"/>
        <v/>
      </c>
      <c r="S83" s="423" t="str">
        <f t="shared" si="38"/>
        <v/>
      </c>
      <c r="T83" s="424" t="str">
        <f t="shared" si="53"/>
        <v/>
      </c>
      <c r="U83" s="425" t="str">
        <f t="shared" si="39"/>
        <v/>
      </c>
      <c r="V83" s="425" t="str">
        <f t="shared" si="40"/>
        <v/>
      </c>
      <c r="W83" s="425" t="str">
        <f t="shared" si="41"/>
        <v/>
      </c>
      <c r="X83" s="38"/>
      <c r="Y83" s="37" t="str">
        <f t="shared" si="54"/>
        <v/>
      </c>
      <c r="Z83" s="37" t="str">
        <f t="shared" si="55"/>
        <v/>
      </c>
      <c r="AA83" s="29" t="str">
        <f t="shared" si="42"/>
        <v/>
      </c>
      <c r="AB83" s="6" t="e">
        <f t="shared" si="56"/>
        <v>#N/A</v>
      </c>
      <c r="AC83" s="6" t="e">
        <f t="shared" si="57"/>
        <v>#N/A</v>
      </c>
      <c r="AD83" s="6" t="e">
        <f t="shared" si="58"/>
        <v>#N/A</v>
      </c>
      <c r="AE83" s="6" t="str">
        <f t="shared" si="43"/>
        <v/>
      </c>
      <c r="AF83" s="10">
        <f t="shared" si="44"/>
        <v>1</v>
      </c>
      <c r="AG83" s="6" t="e">
        <f t="shared" si="59"/>
        <v>#N/A</v>
      </c>
      <c r="AH83" s="6" t="e">
        <f t="shared" si="60"/>
        <v>#N/A</v>
      </c>
      <c r="AI83" s="6" t="e">
        <f t="shared" si="35"/>
        <v>#N/A</v>
      </c>
      <c r="AJ83" s="6" t="e">
        <f t="shared" si="61"/>
        <v>#N/A</v>
      </c>
      <c r="AK83" s="11" t="str">
        <f t="shared" si="62"/>
        <v xml:space="preserve"> </v>
      </c>
      <c r="AL83" s="6" t="e">
        <f t="shared" si="63"/>
        <v>#N/A</v>
      </c>
      <c r="AM83" s="6" t="e">
        <f t="shared" si="64"/>
        <v>#N/A</v>
      </c>
      <c r="AN83" s="6" t="e">
        <f t="shared" si="65"/>
        <v>#N/A</v>
      </c>
      <c r="AO83" s="6" t="e">
        <f t="shared" si="45"/>
        <v>#N/A</v>
      </c>
      <c r="AP83" s="6" t="e">
        <f t="shared" si="66"/>
        <v>#N/A</v>
      </c>
      <c r="AQ83" s="6" t="e">
        <f t="shared" si="67"/>
        <v>#N/A</v>
      </c>
      <c r="AR83" s="6" t="e">
        <f t="shared" si="46"/>
        <v>#N/A</v>
      </c>
      <c r="AS83" s="6" t="e">
        <f t="shared" si="47"/>
        <v>#N/A</v>
      </c>
      <c r="AT83" s="6" t="e">
        <f t="shared" si="48"/>
        <v>#N/A</v>
      </c>
      <c r="AU83" s="6">
        <f t="shared" si="68"/>
        <v>0</v>
      </c>
      <c r="AV83" s="6" t="e">
        <f t="shared" si="69"/>
        <v>#N/A</v>
      </c>
      <c r="AW83" s="6" t="str">
        <f t="shared" si="49"/>
        <v/>
      </c>
      <c r="AX83" s="6" t="str">
        <f t="shared" si="50"/>
        <v/>
      </c>
      <c r="AY83" s="6" t="str">
        <f t="shared" si="51"/>
        <v/>
      </c>
      <c r="AZ83" s="6" t="str">
        <f t="shared" si="52"/>
        <v/>
      </c>
      <c r="BA83" s="103"/>
      <c r="BG83" s="3" t="s">
        <v>111</v>
      </c>
    </row>
    <row r="84" spans="1:59" s="12" customFormat="1" ht="13.5" customHeight="1" x14ac:dyDescent="0.2">
      <c r="A84" s="163">
        <v>69</v>
      </c>
      <c r="B84" s="164"/>
      <c r="C84" s="165"/>
      <c r="D84" s="166"/>
      <c r="E84" s="165"/>
      <c r="F84" s="165"/>
      <c r="G84" s="220"/>
      <c r="H84" s="165"/>
      <c r="I84" s="167"/>
      <c r="J84" s="168"/>
      <c r="K84" s="845"/>
      <c r="L84" s="838"/>
      <c r="M84" s="428"/>
      <c r="N84" s="427"/>
      <c r="O84" s="429"/>
      <c r="P84" s="430"/>
      <c r="Q84" s="422" t="str">
        <f t="shared" si="36"/>
        <v/>
      </c>
      <c r="R84" s="422" t="str">
        <f t="shared" si="37"/>
        <v/>
      </c>
      <c r="S84" s="423" t="str">
        <f t="shared" si="38"/>
        <v/>
      </c>
      <c r="T84" s="424" t="str">
        <f t="shared" si="53"/>
        <v/>
      </c>
      <c r="U84" s="425" t="str">
        <f t="shared" si="39"/>
        <v/>
      </c>
      <c r="V84" s="425" t="str">
        <f t="shared" si="40"/>
        <v/>
      </c>
      <c r="W84" s="425" t="str">
        <f t="shared" si="41"/>
        <v/>
      </c>
      <c r="X84" s="38"/>
      <c r="Y84" s="37" t="str">
        <f t="shared" si="54"/>
        <v/>
      </c>
      <c r="Z84" s="37" t="str">
        <f t="shared" si="55"/>
        <v/>
      </c>
      <c r="AA84" s="29" t="str">
        <f t="shared" si="42"/>
        <v/>
      </c>
      <c r="AB84" s="6" t="e">
        <f t="shared" si="56"/>
        <v>#N/A</v>
      </c>
      <c r="AC84" s="6" t="e">
        <f t="shared" si="57"/>
        <v>#N/A</v>
      </c>
      <c r="AD84" s="6" t="e">
        <f t="shared" si="58"/>
        <v>#N/A</v>
      </c>
      <c r="AE84" s="6" t="str">
        <f t="shared" si="43"/>
        <v/>
      </c>
      <c r="AF84" s="10">
        <f t="shared" si="44"/>
        <v>1</v>
      </c>
      <c r="AG84" s="6" t="e">
        <f t="shared" si="59"/>
        <v>#N/A</v>
      </c>
      <c r="AH84" s="6" t="e">
        <f t="shared" si="60"/>
        <v>#N/A</v>
      </c>
      <c r="AI84" s="6" t="e">
        <f t="shared" ref="AI84:AI147" si="70">VLOOKUP(K84,$BJ$17:$BK$27,2,FALSE)</f>
        <v>#N/A</v>
      </c>
      <c r="AJ84" s="6" t="e">
        <f t="shared" si="61"/>
        <v>#N/A</v>
      </c>
      <c r="AK84" s="11" t="str">
        <f t="shared" si="62"/>
        <v xml:space="preserve"> </v>
      </c>
      <c r="AL84" s="6" t="e">
        <f t="shared" si="63"/>
        <v>#N/A</v>
      </c>
      <c r="AM84" s="6" t="e">
        <f t="shared" si="64"/>
        <v>#N/A</v>
      </c>
      <c r="AN84" s="6" t="e">
        <f t="shared" si="65"/>
        <v>#N/A</v>
      </c>
      <c r="AO84" s="6" t="e">
        <f t="shared" si="45"/>
        <v>#N/A</v>
      </c>
      <c r="AP84" s="6" t="e">
        <f t="shared" si="66"/>
        <v>#N/A</v>
      </c>
      <c r="AQ84" s="6" t="e">
        <f t="shared" si="67"/>
        <v>#N/A</v>
      </c>
      <c r="AR84" s="6" t="e">
        <f t="shared" si="46"/>
        <v>#N/A</v>
      </c>
      <c r="AS84" s="6" t="e">
        <f t="shared" si="47"/>
        <v>#N/A</v>
      </c>
      <c r="AT84" s="6" t="e">
        <f t="shared" si="48"/>
        <v>#N/A</v>
      </c>
      <c r="AU84" s="6">
        <f t="shared" si="68"/>
        <v>0</v>
      </c>
      <c r="AV84" s="6" t="e">
        <f t="shared" si="69"/>
        <v>#N/A</v>
      </c>
      <c r="AW84" s="6" t="str">
        <f t="shared" si="49"/>
        <v/>
      </c>
      <c r="AX84" s="6" t="str">
        <f t="shared" si="50"/>
        <v/>
      </c>
      <c r="AY84" s="6" t="str">
        <f t="shared" si="51"/>
        <v/>
      </c>
      <c r="AZ84" s="6" t="str">
        <f t="shared" si="52"/>
        <v/>
      </c>
      <c r="BA84" s="103"/>
      <c r="BG84" s="3" t="s">
        <v>63</v>
      </c>
    </row>
    <row r="85" spans="1:59" s="12" customFormat="1" ht="13.5" customHeight="1" x14ac:dyDescent="0.2">
      <c r="A85" s="163">
        <v>70</v>
      </c>
      <c r="B85" s="164"/>
      <c r="C85" s="165"/>
      <c r="D85" s="166"/>
      <c r="E85" s="165"/>
      <c r="F85" s="165"/>
      <c r="G85" s="220"/>
      <c r="H85" s="165"/>
      <c r="I85" s="167"/>
      <c r="J85" s="168"/>
      <c r="K85" s="845"/>
      <c r="L85" s="838"/>
      <c r="M85" s="428"/>
      <c r="N85" s="427"/>
      <c r="O85" s="429"/>
      <c r="P85" s="430"/>
      <c r="Q85" s="422" t="str">
        <f t="shared" si="36"/>
        <v/>
      </c>
      <c r="R85" s="422" t="str">
        <f t="shared" si="37"/>
        <v/>
      </c>
      <c r="S85" s="423" t="str">
        <f t="shared" si="38"/>
        <v/>
      </c>
      <c r="T85" s="424" t="str">
        <f t="shared" si="53"/>
        <v/>
      </c>
      <c r="U85" s="425" t="str">
        <f t="shared" si="39"/>
        <v/>
      </c>
      <c r="V85" s="425" t="str">
        <f t="shared" si="40"/>
        <v/>
      </c>
      <c r="W85" s="425" t="str">
        <f t="shared" si="41"/>
        <v/>
      </c>
      <c r="X85" s="38"/>
      <c r="Y85" s="37" t="str">
        <f t="shared" si="54"/>
        <v/>
      </c>
      <c r="Z85" s="37" t="str">
        <f t="shared" si="55"/>
        <v/>
      </c>
      <c r="AA85" s="29" t="str">
        <f t="shared" si="42"/>
        <v/>
      </c>
      <c r="AB85" s="6" t="e">
        <f t="shared" si="56"/>
        <v>#N/A</v>
      </c>
      <c r="AC85" s="6" t="e">
        <f t="shared" si="57"/>
        <v>#N/A</v>
      </c>
      <c r="AD85" s="6" t="e">
        <f t="shared" si="58"/>
        <v>#N/A</v>
      </c>
      <c r="AE85" s="6" t="str">
        <f t="shared" si="43"/>
        <v/>
      </c>
      <c r="AF85" s="10">
        <f t="shared" si="44"/>
        <v>1</v>
      </c>
      <c r="AG85" s="6" t="e">
        <f t="shared" si="59"/>
        <v>#N/A</v>
      </c>
      <c r="AH85" s="6" t="e">
        <f t="shared" si="60"/>
        <v>#N/A</v>
      </c>
      <c r="AI85" s="6" t="e">
        <f t="shared" si="70"/>
        <v>#N/A</v>
      </c>
      <c r="AJ85" s="6" t="e">
        <f t="shared" si="61"/>
        <v>#N/A</v>
      </c>
      <c r="AK85" s="11" t="str">
        <f t="shared" si="62"/>
        <v xml:space="preserve"> </v>
      </c>
      <c r="AL85" s="6" t="e">
        <f t="shared" si="63"/>
        <v>#N/A</v>
      </c>
      <c r="AM85" s="6" t="e">
        <f t="shared" si="64"/>
        <v>#N/A</v>
      </c>
      <c r="AN85" s="6" t="e">
        <f t="shared" si="65"/>
        <v>#N/A</v>
      </c>
      <c r="AO85" s="6" t="e">
        <f t="shared" si="45"/>
        <v>#N/A</v>
      </c>
      <c r="AP85" s="6" t="e">
        <f t="shared" si="66"/>
        <v>#N/A</v>
      </c>
      <c r="AQ85" s="6" t="e">
        <f t="shared" si="67"/>
        <v>#N/A</v>
      </c>
      <c r="AR85" s="6" t="e">
        <f t="shared" si="46"/>
        <v>#N/A</v>
      </c>
      <c r="AS85" s="6" t="e">
        <f t="shared" si="47"/>
        <v>#N/A</v>
      </c>
      <c r="AT85" s="6" t="e">
        <f t="shared" si="48"/>
        <v>#N/A</v>
      </c>
      <c r="AU85" s="6">
        <f t="shared" si="68"/>
        <v>0</v>
      </c>
      <c r="AV85" s="6" t="e">
        <f t="shared" si="69"/>
        <v>#N/A</v>
      </c>
      <c r="AW85" s="6" t="str">
        <f t="shared" si="49"/>
        <v/>
      </c>
      <c r="AX85" s="6" t="str">
        <f t="shared" si="50"/>
        <v/>
      </c>
      <c r="AY85" s="6" t="str">
        <f t="shared" si="51"/>
        <v/>
      </c>
      <c r="AZ85" s="6" t="str">
        <f t="shared" si="52"/>
        <v/>
      </c>
      <c r="BA85" s="103"/>
      <c r="BG85" s="3" t="s">
        <v>64</v>
      </c>
    </row>
    <row r="86" spans="1:59" s="12" customFormat="1" ht="13.5" customHeight="1" x14ac:dyDescent="0.2">
      <c r="A86" s="163">
        <v>71</v>
      </c>
      <c r="B86" s="164"/>
      <c r="C86" s="165"/>
      <c r="D86" s="166"/>
      <c r="E86" s="165"/>
      <c r="F86" s="165"/>
      <c r="G86" s="220"/>
      <c r="H86" s="165"/>
      <c r="I86" s="167"/>
      <c r="J86" s="168"/>
      <c r="K86" s="845"/>
      <c r="L86" s="838"/>
      <c r="M86" s="428"/>
      <c r="N86" s="427"/>
      <c r="O86" s="429"/>
      <c r="P86" s="430"/>
      <c r="Q86" s="422" t="str">
        <f t="shared" si="36"/>
        <v/>
      </c>
      <c r="R86" s="422" t="str">
        <f t="shared" si="37"/>
        <v/>
      </c>
      <c r="S86" s="423" t="str">
        <f t="shared" si="38"/>
        <v/>
      </c>
      <c r="T86" s="424" t="str">
        <f t="shared" si="53"/>
        <v/>
      </c>
      <c r="U86" s="425" t="str">
        <f t="shared" si="39"/>
        <v/>
      </c>
      <c r="V86" s="425" t="str">
        <f t="shared" si="40"/>
        <v/>
      </c>
      <c r="W86" s="425" t="str">
        <f t="shared" si="41"/>
        <v/>
      </c>
      <c r="X86" s="38"/>
      <c r="Y86" s="37" t="str">
        <f t="shared" si="54"/>
        <v/>
      </c>
      <c r="Z86" s="37" t="str">
        <f t="shared" si="55"/>
        <v/>
      </c>
      <c r="AA86" s="29" t="str">
        <f t="shared" si="42"/>
        <v/>
      </c>
      <c r="AB86" s="6" t="e">
        <f t="shared" si="56"/>
        <v>#N/A</v>
      </c>
      <c r="AC86" s="6" t="e">
        <f t="shared" si="57"/>
        <v>#N/A</v>
      </c>
      <c r="AD86" s="6" t="e">
        <f t="shared" si="58"/>
        <v>#N/A</v>
      </c>
      <c r="AE86" s="6" t="str">
        <f t="shared" si="43"/>
        <v/>
      </c>
      <c r="AF86" s="10">
        <f t="shared" si="44"/>
        <v>1</v>
      </c>
      <c r="AG86" s="6" t="e">
        <f t="shared" si="59"/>
        <v>#N/A</v>
      </c>
      <c r="AH86" s="6" t="e">
        <f t="shared" si="60"/>
        <v>#N/A</v>
      </c>
      <c r="AI86" s="6" t="e">
        <f t="shared" si="70"/>
        <v>#N/A</v>
      </c>
      <c r="AJ86" s="6" t="e">
        <f t="shared" si="61"/>
        <v>#N/A</v>
      </c>
      <c r="AK86" s="11" t="str">
        <f t="shared" si="62"/>
        <v xml:space="preserve"> </v>
      </c>
      <c r="AL86" s="6" t="e">
        <f t="shared" si="63"/>
        <v>#N/A</v>
      </c>
      <c r="AM86" s="6" t="e">
        <f t="shared" si="64"/>
        <v>#N/A</v>
      </c>
      <c r="AN86" s="6" t="e">
        <f t="shared" si="65"/>
        <v>#N/A</v>
      </c>
      <c r="AO86" s="6" t="e">
        <f t="shared" si="45"/>
        <v>#N/A</v>
      </c>
      <c r="AP86" s="6" t="e">
        <f t="shared" si="66"/>
        <v>#N/A</v>
      </c>
      <c r="AQ86" s="6" t="e">
        <f t="shared" si="67"/>
        <v>#N/A</v>
      </c>
      <c r="AR86" s="6" t="e">
        <f t="shared" si="46"/>
        <v>#N/A</v>
      </c>
      <c r="AS86" s="6" t="e">
        <f t="shared" si="47"/>
        <v>#N/A</v>
      </c>
      <c r="AT86" s="6" t="e">
        <f t="shared" si="48"/>
        <v>#N/A</v>
      </c>
      <c r="AU86" s="6">
        <f t="shared" si="68"/>
        <v>0</v>
      </c>
      <c r="AV86" s="6" t="e">
        <f t="shared" si="69"/>
        <v>#N/A</v>
      </c>
      <c r="AW86" s="6" t="str">
        <f t="shared" si="49"/>
        <v/>
      </c>
      <c r="AX86" s="6" t="str">
        <f t="shared" si="50"/>
        <v/>
      </c>
      <c r="AY86" s="6" t="str">
        <f t="shared" si="51"/>
        <v/>
      </c>
      <c r="AZ86" s="6" t="str">
        <f t="shared" si="52"/>
        <v/>
      </c>
      <c r="BA86" s="103"/>
      <c r="BG86" s="3" t="s">
        <v>68</v>
      </c>
    </row>
    <row r="87" spans="1:59" s="12" customFormat="1" ht="13.5" customHeight="1" x14ac:dyDescent="0.2">
      <c r="A87" s="163">
        <v>72</v>
      </c>
      <c r="B87" s="164"/>
      <c r="C87" s="165"/>
      <c r="D87" s="166"/>
      <c r="E87" s="165"/>
      <c r="F87" s="165"/>
      <c r="G87" s="220"/>
      <c r="H87" s="165"/>
      <c r="I87" s="167"/>
      <c r="J87" s="168"/>
      <c r="K87" s="845"/>
      <c r="L87" s="838"/>
      <c r="M87" s="428"/>
      <c r="N87" s="427"/>
      <c r="O87" s="429"/>
      <c r="P87" s="430"/>
      <c r="Q87" s="422" t="str">
        <f t="shared" si="36"/>
        <v/>
      </c>
      <c r="R87" s="422" t="str">
        <f t="shared" si="37"/>
        <v/>
      </c>
      <c r="S87" s="423" t="str">
        <f t="shared" si="38"/>
        <v/>
      </c>
      <c r="T87" s="424" t="str">
        <f t="shared" si="53"/>
        <v/>
      </c>
      <c r="U87" s="425" t="str">
        <f t="shared" si="39"/>
        <v/>
      </c>
      <c r="V87" s="425" t="str">
        <f t="shared" si="40"/>
        <v/>
      </c>
      <c r="W87" s="425" t="str">
        <f t="shared" si="41"/>
        <v/>
      </c>
      <c r="X87" s="38"/>
      <c r="Y87" s="37" t="str">
        <f t="shared" si="54"/>
        <v/>
      </c>
      <c r="Z87" s="37" t="str">
        <f t="shared" si="55"/>
        <v/>
      </c>
      <c r="AA87" s="29" t="str">
        <f t="shared" si="42"/>
        <v/>
      </c>
      <c r="AB87" s="6" t="e">
        <f t="shared" si="56"/>
        <v>#N/A</v>
      </c>
      <c r="AC87" s="6" t="e">
        <f t="shared" si="57"/>
        <v>#N/A</v>
      </c>
      <c r="AD87" s="6" t="e">
        <f t="shared" si="58"/>
        <v>#N/A</v>
      </c>
      <c r="AE87" s="6" t="str">
        <f t="shared" si="43"/>
        <v/>
      </c>
      <c r="AF87" s="10">
        <f t="shared" si="44"/>
        <v>1</v>
      </c>
      <c r="AG87" s="6" t="e">
        <f t="shared" si="59"/>
        <v>#N/A</v>
      </c>
      <c r="AH87" s="6" t="e">
        <f t="shared" si="60"/>
        <v>#N/A</v>
      </c>
      <c r="AI87" s="6" t="e">
        <f t="shared" si="70"/>
        <v>#N/A</v>
      </c>
      <c r="AJ87" s="6" t="e">
        <f t="shared" si="61"/>
        <v>#N/A</v>
      </c>
      <c r="AK87" s="11" t="str">
        <f t="shared" si="62"/>
        <v xml:space="preserve"> </v>
      </c>
      <c r="AL87" s="6" t="e">
        <f t="shared" si="63"/>
        <v>#N/A</v>
      </c>
      <c r="AM87" s="6" t="e">
        <f t="shared" si="64"/>
        <v>#N/A</v>
      </c>
      <c r="AN87" s="6" t="e">
        <f t="shared" si="65"/>
        <v>#N/A</v>
      </c>
      <c r="AO87" s="6" t="e">
        <f t="shared" si="45"/>
        <v>#N/A</v>
      </c>
      <c r="AP87" s="6" t="e">
        <f t="shared" si="66"/>
        <v>#N/A</v>
      </c>
      <c r="AQ87" s="6" t="e">
        <f t="shared" si="67"/>
        <v>#N/A</v>
      </c>
      <c r="AR87" s="6" t="e">
        <f t="shared" si="46"/>
        <v>#N/A</v>
      </c>
      <c r="AS87" s="6" t="e">
        <f t="shared" si="47"/>
        <v>#N/A</v>
      </c>
      <c r="AT87" s="6" t="e">
        <f t="shared" si="48"/>
        <v>#N/A</v>
      </c>
      <c r="AU87" s="6">
        <f t="shared" si="68"/>
        <v>0</v>
      </c>
      <c r="AV87" s="6" t="e">
        <f t="shared" si="69"/>
        <v>#N/A</v>
      </c>
      <c r="AW87" s="6" t="str">
        <f t="shared" si="49"/>
        <v/>
      </c>
      <c r="AX87" s="6" t="str">
        <f t="shared" si="50"/>
        <v/>
      </c>
      <c r="AY87" s="6" t="str">
        <f t="shared" si="51"/>
        <v/>
      </c>
      <c r="AZ87" s="6" t="str">
        <f t="shared" si="52"/>
        <v/>
      </c>
      <c r="BA87" s="103"/>
      <c r="BG87" s="3" t="s">
        <v>69</v>
      </c>
    </row>
    <row r="88" spans="1:59" s="12" customFormat="1" ht="13.5" customHeight="1" x14ac:dyDescent="0.2">
      <c r="A88" s="163">
        <v>73</v>
      </c>
      <c r="B88" s="164"/>
      <c r="C88" s="165"/>
      <c r="D88" s="166"/>
      <c r="E88" s="165"/>
      <c r="F88" s="165"/>
      <c r="G88" s="220"/>
      <c r="H88" s="165"/>
      <c r="I88" s="167"/>
      <c r="J88" s="168"/>
      <c r="K88" s="845"/>
      <c r="L88" s="838"/>
      <c r="M88" s="428"/>
      <c r="N88" s="427"/>
      <c r="O88" s="429"/>
      <c r="P88" s="430"/>
      <c r="Q88" s="422" t="str">
        <f t="shared" si="36"/>
        <v/>
      </c>
      <c r="R88" s="422" t="str">
        <f t="shared" si="37"/>
        <v/>
      </c>
      <c r="S88" s="423" t="str">
        <f t="shared" si="38"/>
        <v/>
      </c>
      <c r="T88" s="424" t="str">
        <f t="shared" si="53"/>
        <v/>
      </c>
      <c r="U88" s="425" t="str">
        <f t="shared" si="39"/>
        <v/>
      </c>
      <c r="V88" s="425" t="str">
        <f t="shared" si="40"/>
        <v/>
      </c>
      <c r="W88" s="425" t="str">
        <f t="shared" si="41"/>
        <v/>
      </c>
      <c r="X88" s="38"/>
      <c r="Y88" s="37" t="str">
        <f t="shared" si="54"/>
        <v/>
      </c>
      <c r="Z88" s="37" t="str">
        <f t="shared" si="55"/>
        <v/>
      </c>
      <c r="AA88" s="29" t="str">
        <f t="shared" si="42"/>
        <v/>
      </c>
      <c r="AB88" s="6" t="e">
        <f t="shared" si="56"/>
        <v>#N/A</v>
      </c>
      <c r="AC88" s="6" t="e">
        <f t="shared" si="57"/>
        <v>#N/A</v>
      </c>
      <c r="AD88" s="6" t="e">
        <f t="shared" si="58"/>
        <v>#N/A</v>
      </c>
      <c r="AE88" s="6" t="str">
        <f t="shared" si="43"/>
        <v/>
      </c>
      <c r="AF88" s="10">
        <f t="shared" si="44"/>
        <v>1</v>
      </c>
      <c r="AG88" s="6" t="e">
        <f t="shared" si="59"/>
        <v>#N/A</v>
      </c>
      <c r="AH88" s="6" t="e">
        <f t="shared" si="60"/>
        <v>#N/A</v>
      </c>
      <c r="AI88" s="6" t="e">
        <f t="shared" si="70"/>
        <v>#N/A</v>
      </c>
      <c r="AJ88" s="6" t="e">
        <f t="shared" si="61"/>
        <v>#N/A</v>
      </c>
      <c r="AK88" s="11" t="str">
        <f t="shared" si="62"/>
        <v xml:space="preserve"> </v>
      </c>
      <c r="AL88" s="6" t="e">
        <f t="shared" si="63"/>
        <v>#N/A</v>
      </c>
      <c r="AM88" s="6" t="e">
        <f t="shared" si="64"/>
        <v>#N/A</v>
      </c>
      <c r="AN88" s="6" t="e">
        <f t="shared" si="65"/>
        <v>#N/A</v>
      </c>
      <c r="AO88" s="6" t="e">
        <f t="shared" si="45"/>
        <v>#N/A</v>
      </c>
      <c r="AP88" s="6" t="e">
        <f t="shared" si="66"/>
        <v>#N/A</v>
      </c>
      <c r="AQ88" s="6" t="e">
        <f t="shared" si="67"/>
        <v>#N/A</v>
      </c>
      <c r="AR88" s="6" t="e">
        <f t="shared" si="46"/>
        <v>#N/A</v>
      </c>
      <c r="AS88" s="6" t="e">
        <f t="shared" si="47"/>
        <v>#N/A</v>
      </c>
      <c r="AT88" s="6" t="e">
        <f t="shared" si="48"/>
        <v>#N/A</v>
      </c>
      <c r="AU88" s="6">
        <f t="shared" si="68"/>
        <v>0</v>
      </c>
      <c r="AV88" s="6" t="e">
        <f t="shared" si="69"/>
        <v>#N/A</v>
      </c>
      <c r="AW88" s="6" t="str">
        <f t="shared" si="49"/>
        <v/>
      </c>
      <c r="AX88" s="6" t="str">
        <f t="shared" si="50"/>
        <v/>
      </c>
      <c r="AY88" s="6" t="str">
        <f t="shared" si="51"/>
        <v/>
      </c>
      <c r="AZ88" s="6" t="str">
        <f t="shared" si="52"/>
        <v/>
      </c>
      <c r="BA88" s="103"/>
      <c r="BG88" s="3" t="s">
        <v>112</v>
      </c>
    </row>
    <row r="89" spans="1:59" s="12" customFormat="1" ht="13.5" customHeight="1" x14ac:dyDescent="0.2">
      <c r="A89" s="163">
        <v>74</v>
      </c>
      <c r="B89" s="164"/>
      <c r="C89" s="165"/>
      <c r="D89" s="166"/>
      <c r="E89" s="165"/>
      <c r="F89" s="165"/>
      <c r="G89" s="220"/>
      <c r="H89" s="165"/>
      <c r="I89" s="167"/>
      <c r="J89" s="168"/>
      <c r="K89" s="845"/>
      <c r="L89" s="838"/>
      <c r="M89" s="428"/>
      <c r="N89" s="427"/>
      <c r="O89" s="429"/>
      <c r="P89" s="430"/>
      <c r="Q89" s="422" t="str">
        <f t="shared" si="36"/>
        <v/>
      </c>
      <c r="R89" s="422" t="str">
        <f t="shared" si="37"/>
        <v/>
      </c>
      <c r="S89" s="423" t="str">
        <f t="shared" si="38"/>
        <v/>
      </c>
      <c r="T89" s="424" t="str">
        <f t="shared" si="53"/>
        <v/>
      </c>
      <c r="U89" s="425" t="str">
        <f t="shared" si="39"/>
        <v/>
      </c>
      <c r="V89" s="425" t="str">
        <f t="shared" si="40"/>
        <v/>
      </c>
      <c r="W89" s="425" t="str">
        <f t="shared" si="41"/>
        <v/>
      </c>
      <c r="X89" s="38"/>
      <c r="Y89" s="37" t="str">
        <f t="shared" si="54"/>
        <v/>
      </c>
      <c r="Z89" s="37" t="str">
        <f t="shared" si="55"/>
        <v/>
      </c>
      <c r="AA89" s="29" t="str">
        <f t="shared" si="42"/>
        <v/>
      </c>
      <c r="AB89" s="6" t="e">
        <f t="shared" si="56"/>
        <v>#N/A</v>
      </c>
      <c r="AC89" s="6" t="e">
        <f t="shared" si="57"/>
        <v>#N/A</v>
      </c>
      <c r="AD89" s="6" t="e">
        <f t="shared" si="58"/>
        <v>#N/A</v>
      </c>
      <c r="AE89" s="6" t="str">
        <f t="shared" si="43"/>
        <v/>
      </c>
      <c r="AF89" s="10">
        <f t="shared" si="44"/>
        <v>1</v>
      </c>
      <c r="AG89" s="6" t="e">
        <f t="shared" si="59"/>
        <v>#N/A</v>
      </c>
      <c r="AH89" s="6" t="e">
        <f t="shared" si="60"/>
        <v>#N/A</v>
      </c>
      <c r="AI89" s="6" t="e">
        <f t="shared" si="70"/>
        <v>#N/A</v>
      </c>
      <c r="AJ89" s="6" t="e">
        <f t="shared" si="61"/>
        <v>#N/A</v>
      </c>
      <c r="AK89" s="11" t="str">
        <f t="shared" si="62"/>
        <v xml:space="preserve"> </v>
      </c>
      <c r="AL89" s="6" t="e">
        <f t="shared" si="63"/>
        <v>#N/A</v>
      </c>
      <c r="AM89" s="6" t="e">
        <f t="shared" si="64"/>
        <v>#N/A</v>
      </c>
      <c r="AN89" s="6" t="e">
        <f t="shared" si="65"/>
        <v>#N/A</v>
      </c>
      <c r="AO89" s="6" t="e">
        <f t="shared" si="45"/>
        <v>#N/A</v>
      </c>
      <c r="AP89" s="6" t="e">
        <f t="shared" si="66"/>
        <v>#N/A</v>
      </c>
      <c r="AQ89" s="6" t="e">
        <f t="shared" si="67"/>
        <v>#N/A</v>
      </c>
      <c r="AR89" s="6" t="e">
        <f t="shared" si="46"/>
        <v>#N/A</v>
      </c>
      <c r="AS89" s="6" t="e">
        <f t="shared" si="47"/>
        <v>#N/A</v>
      </c>
      <c r="AT89" s="6" t="e">
        <f t="shared" si="48"/>
        <v>#N/A</v>
      </c>
      <c r="AU89" s="6">
        <f t="shared" si="68"/>
        <v>0</v>
      </c>
      <c r="AV89" s="6" t="e">
        <f t="shared" si="69"/>
        <v>#N/A</v>
      </c>
      <c r="AW89" s="6" t="str">
        <f t="shared" si="49"/>
        <v/>
      </c>
      <c r="AX89" s="6" t="str">
        <f t="shared" si="50"/>
        <v/>
      </c>
      <c r="AY89" s="6" t="str">
        <f t="shared" si="51"/>
        <v/>
      </c>
      <c r="AZ89" s="6" t="str">
        <f t="shared" si="52"/>
        <v/>
      </c>
      <c r="BA89" s="103"/>
      <c r="BG89" s="3" t="s">
        <v>113</v>
      </c>
    </row>
    <row r="90" spans="1:59" s="12" customFormat="1" ht="13.5" customHeight="1" x14ac:dyDescent="0.2">
      <c r="A90" s="163">
        <v>75</v>
      </c>
      <c r="B90" s="164"/>
      <c r="C90" s="165"/>
      <c r="D90" s="166"/>
      <c r="E90" s="165"/>
      <c r="F90" s="165"/>
      <c r="G90" s="220"/>
      <c r="H90" s="165"/>
      <c r="I90" s="167"/>
      <c r="J90" s="168"/>
      <c r="K90" s="845"/>
      <c r="L90" s="838"/>
      <c r="M90" s="428"/>
      <c r="N90" s="427"/>
      <c r="O90" s="429"/>
      <c r="P90" s="430"/>
      <c r="Q90" s="422" t="str">
        <f t="shared" si="36"/>
        <v/>
      </c>
      <c r="R90" s="422" t="str">
        <f t="shared" si="37"/>
        <v/>
      </c>
      <c r="S90" s="423" t="str">
        <f t="shared" si="38"/>
        <v/>
      </c>
      <c r="T90" s="424" t="str">
        <f t="shared" si="53"/>
        <v/>
      </c>
      <c r="U90" s="425" t="str">
        <f t="shared" si="39"/>
        <v/>
      </c>
      <c r="V90" s="425" t="str">
        <f t="shared" si="40"/>
        <v/>
      </c>
      <c r="W90" s="425" t="str">
        <f t="shared" si="41"/>
        <v/>
      </c>
      <c r="X90" s="38"/>
      <c r="Y90" s="37" t="str">
        <f t="shared" si="54"/>
        <v/>
      </c>
      <c r="Z90" s="37" t="str">
        <f t="shared" si="55"/>
        <v/>
      </c>
      <c r="AA90" s="29" t="str">
        <f t="shared" si="42"/>
        <v/>
      </c>
      <c r="AB90" s="6" t="e">
        <f t="shared" si="56"/>
        <v>#N/A</v>
      </c>
      <c r="AC90" s="6" t="e">
        <f t="shared" si="57"/>
        <v>#N/A</v>
      </c>
      <c r="AD90" s="6" t="e">
        <f t="shared" si="58"/>
        <v>#N/A</v>
      </c>
      <c r="AE90" s="6" t="str">
        <f t="shared" si="43"/>
        <v/>
      </c>
      <c r="AF90" s="10">
        <f t="shared" si="44"/>
        <v>1</v>
      </c>
      <c r="AG90" s="6" t="e">
        <f t="shared" si="59"/>
        <v>#N/A</v>
      </c>
      <c r="AH90" s="6" t="e">
        <f t="shared" si="60"/>
        <v>#N/A</v>
      </c>
      <c r="AI90" s="6" t="e">
        <f t="shared" si="70"/>
        <v>#N/A</v>
      </c>
      <c r="AJ90" s="6" t="e">
        <f t="shared" si="61"/>
        <v>#N/A</v>
      </c>
      <c r="AK90" s="11" t="str">
        <f t="shared" si="62"/>
        <v xml:space="preserve"> </v>
      </c>
      <c r="AL90" s="6" t="e">
        <f t="shared" si="63"/>
        <v>#N/A</v>
      </c>
      <c r="AM90" s="6" t="e">
        <f t="shared" si="64"/>
        <v>#N/A</v>
      </c>
      <c r="AN90" s="6" t="e">
        <f t="shared" si="65"/>
        <v>#N/A</v>
      </c>
      <c r="AO90" s="6" t="e">
        <f t="shared" si="45"/>
        <v>#N/A</v>
      </c>
      <c r="AP90" s="6" t="e">
        <f t="shared" si="66"/>
        <v>#N/A</v>
      </c>
      <c r="AQ90" s="6" t="e">
        <f t="shared" si="67"/>
        <v>#N/A</v>
      </c>
      <c r="AR90" s="6" t="e">
        <f t="shared" si="46"/>
        <v>#N/A</v>
      </c>
      <c r="AS90" s="6" t="e">
        <f t="shared" si="47"/>
        <v>#N/A</v>
      </c>
      <c r="AT90" s="6" t="e">
        <f t="shared" si="48"/>
        <v>#N/A</v>
      </c>
      <c r="AU90" s="6">
        <f t="shared" si="68"/>
        <v>0</v>
      </c>
      <c r="AV90" s="6" t="e">
        <f t="shared" si="69"/>
        <v>#N/A</v>
      </c>
      <c r="AW90" s="6" t="str">
        <f t="shared" si="49"/>
        <v/>
      </c>
      <c r="AX90" s="6" t="str">
        <f t="shared" si="50"/>
        <v/>
      </c>
      <c r="AY90" s="6" t="str">
        <f t="shared" si="51"/>
        <v/>
      </c>
      <c r="AZ90" s="6" t="str">
        <f t="shared" si="52"/>
        <v/>
      </c>
      <c r="BA90" s="103"/>
      <c r="BG90" s="3" t="s">
        <v>114</v>
      </c>
    </row>
    <row r="91" spans="1:59" s="12" customFormat="1" ht="13.5" customHeight="1" x14ac:dyDescent="0.2">
      <c r="A91" s="163">
        <v>76</v>
      </c>
      <c r="B91" s="164"/>
      <c r="C91" s="165"/>
      <c r="D91" s="166"/>
      <c r="E91" s="165"/>
      <c r="F91" s="165"/>
      <c r="G91" s="220"/>
      <c r="H91" s="165"/>
      <c r="I91" s="167"/>
      <c r="J91" s="168"/>
      <c r="K91" s="845"/>
      <c r="L91" s="838"/>
      <c r="M91" s="428"/>
      <c r="N91" s="427"/>
      <c r="O91" s="429"/>
      <c r="P91" s="430"/>
      <c r="Q91" s="422" t="str">
        <f t="shared" si="36"/>
        <v/>
      </c>
      <c r="R91" s="422" t="str">
        <f t="shared" si="37"/>
        <v/>
      </c>
      <c r="S91" s="423" t="str">
        <f t="shared" si="38"/>
        <v/>
      </c>
      <c r="T91" s="424" t="str">
        <f t="shared" si="53"/>
        <v/>
      </c>
      <c r="U91" s="425" t="str">
        <f t="shared" si="39"/>
        <v/>
      </c>
      <c r="V91" s="425" t="str">
        <f t="shared" si="40"/>
        <v/>
      </c>
      <c r="W91" s="425" t="str">
        <f t="shared" si="41"/>
        <v/>
      </c>
      <c r="X91" s="38"/>
      <c r="Y91" s="37" t="str">
        <f t="shared" si="54"/>
        <v/>
      </c>
      <c r="Z91" s="37" t="str">
        <f t="shared" si="55"/>
        <v/>
      </c>
      <c r="AA91" s="29" t="str">
        <f t="shared" si="42"/>
        <v/>
      </c>
      <c r="AB91" s="6" t="e">
        <f t="shared" si="56"/>
        <v>#N/A</v>
      </c>
      <c r="AC91" s="6" t="e">
        <f t="shared" si="57"/>
        <v>#N/A</v>
      </c>
      <c r="AD91" s="6" t="e">
        <f t="shared" si="58"/>
        <v>#N/A</v>
      </c>
      <c r="AE91" s="6" t="str">
        <f t="shared" si="43"/>
        <v/>
      </c>
      <c r="AF91" s="10">
        <f t="shared" si="44"/>
        <v>1</v>
      </c>
      <c r="AG91" s="6" t="e">
        <f t="shared" si="59"/>
        <v>#N/A</v>
      </c>
      <c r="AH91" s="6" t="e">
        <f t="shared" si="60"/>
        <v>#N/A</v>
      </c>
      <c r="AI91" s="6" t="e">
        <f t="shared" si="70"/>
        <v>#N/A</v>
      </c>
      <c r="AJ91" s="6" t="e">
        <f t="shared" si="61"/>
        <v>#N/A</v>
      </c>
      <c r="AK91" s="11" t="str">
        <f t="shared" si="62"/>
        <v xml:space="preserve"> </v>
      </c>
      <c r="AL91" s="6" t="e">
        <f t="shared" si="63"/>
        <v>#N/A</v>
      </c>
      <c r="AM91" s="6" t="e">
        <f t="shared" si="64"/>
        <v>#N/A</v>
      </c>
      <c r="AN91" s="6" t="e">
        <f t="shared" si="65"/>
        <v>#N/A</v>
      </c>
      <c r="AO91" s="6" t="e">
        <f t="shared" si="45"/>
        <v>#N/A</v>
      </c>
      <c r="AP91" s="6" t="e">
        <f t="shared" si="66"/>
        <v>#N/A</v>
      </c>
      <c r="AQ91" s="6" t="e">
        <f t="shared" si="67"/>
        <v>#N/A</v>
      </c>
      <c r="AR91" s="6" t="e">
        <f t="shared" si="46"/>
        <v>#N/A</v>
      </c>
      <c r="AS91" s="6" t="e">
        <f t="shared" si="47"/>
        <v>#N/A</v>
      </c>
      <c r="AT91" s="6" t="e">
        <f t="shared" si="48"/>
        <v>#N/A</v>
      </c>
      <c r="AU91" s="6">
        <f t="shared" si="68"/>
        <v>0</v>
      </c>
      <c r="AV91" s="6" t="e">
        <f t="shared" si="69"/>
        <v>#N/A</v>
      </c>
      <c r="AW91" s="6" t="str">
        <f t="shared" si="49"/>
        <v/>
      </c>
      <c r="AX91" s="6" t="str">
        <f t="shared" si="50"/>
        <v/>
      </c>
      <c r="AY91" s="6" t="str">
        <f t="shared" si="51"/>
        <v/>
      </c>
      <c r="AZ91" s="6" t="str">
        <f t="shared" si="52"/>
        <v/>
      </c>
      <c r="BA91" s="103"/>
      <c r="BG91" s="3" t="s">
        <v>115</v>
      </c>
    </row>
    <row r="92" spans="1:59" s="12" customFormat="1" ht="13.5" customHeight="1" x14ac:dyDescent="0.2">
      <c r="A92" s="163">
        <v>77</v>
      </c>
      <c r="B92" s="164"/>
      <c r="C92" s="165"/>
      <c r="D92" s="166"/>
      <c r="E92" s="165"/>
      <c r="F92" s="165"/>
      <c r="G92" s="220"/>
      <c r="H92" s="165"/>
      <c r="I92" s="167"/>
      <c r="J92" s="168"/>
      <c r="K92" s="845"/>
      <c r="L92" s="838"/>
      <c r="M92" s="428"/>
      <c r="N92" s="427"/>
      <c r="O92" s="429"/>
      <c r="P92" s="430"/>
      <c r="Q92" s="422" t="str">
        <f t="shared" si="36"/>
        <v/>
      </c>
      <c r="R92" s="422" t="str">
        <f t="shared" si="37"/>
        <v/>
      </c>
      <c r="S92" s="423" t="str">
        <f t="shared" si="38"/>
        <v/>
      </c>
      <c r="T92" s="424" t="str">
        <f t="shared" si="53"/>
        <v/>
      </c>
      <c r="U92" s="425" t="str">
        <f t="shared" si="39"/>
        <v/>
      </c>
      <c r="V92" s="425" t="str">
        <f t="shared" si="40"/>
        <v/>
      </c>
      <c r="W92" s="425" t="str">
        <f t="shared" si="41"/>
        <v/>
      </c>
      <c r="X92" s="38"/>
      <c r="Y92" s="37" t="str">
        <f t="shared" si="54"/>
        <v/>
      </c>
      <c r="Z92" s="37" t="str">
        <f t="shared" si="55"/>
        <v/>
      </c>
      <c r="AA92" s="29" t="str">
        <f t="shared" si="42"/>
        <v/>
      </c>
      <c r="AB92" s="6" t="e">
        <f t="shared" si="56"/>
        <v>#N/A</v>
      </c>
      <c r="AC92" s="6" t="e">
        <f t="shared" si="57"/>
        <v>#N/A</v>
      </c>
      <c r="AD92" s="6" t="e">
        <f t="shared" si="58"/>
        <v>#N/A</v>
      </c>
      <c r="AE92" s="6" t="str">
        <f t="shared" si="43"/>
        <v/>
      </c>
      <c r="AF92" s="10">
        <f t="shared" si="44"/>
        <v>1</v>
      </c>
      <c r="AG92" s="6" t="e">
        <f t="shared" si="59"/>
        <v>#N/A</v>
      </c>
      <c r="AH92" s="6" t="e">
        <f t="shared" si="60"/>
        <v>#N/A</v>
      </c>
      <c r="AI92" s="6" t="e">
        <f t="shared" si="70"/>
        <v>#N/A</v>
      </c>
      <c r="AJ92" s="6" t="e">
        <f t="shared" si="61"/>
        <v>#N/A</v>
      </c>
      <c r="AK92" s="11" t="str">
        <f t="shared" si="62"/>
        <v xml:space="preserve"> </v>
      </c>
      <c r="AL92" s="6" t="e">
        <f t="shared" si="63"/>
        <v>#N/A</v>
      </c>
      <c r="AM92" s="6" t="e">
        <f t="shared" si="64"/>
        <v>#N/A</v>
      </c>
      <c r="AN92" s="6" t="e">
        <f t="shared" si="65"/>
        <v>#N/A</v>
      </c>
      <c r="AO92" s="6" t="e">
        <f t="shared" si="45"/>
        <v>#N/A</v>
      </c>
      <c r="AP92" s="6" t="e">
        <f t="shared" si="66"/>
        <v>#N/A</v>
      </c>
      <c r="AQ92" s="6" t="e">
        <f t="shared" si="67"/>
        <v>#N/A</v>
      </c>
      <c r="AR92" s="6" t="e">
        <f t="shared" si="46"/>
        <v>#N/A</v>
      </c>
      <c r="AS92" s="6" t="e">
        <f t="shared" si="47"/>
        <v>#N/A</v>
      </c>
      <c r="AT92" s="6" t="e">
        <f t="shared" si="48"/>
        <v>#N/A</v>
      </c>
      <c r="AU92" s="6">
        <f t="shared" si="68"/>
        <v>0</v>
      </c>
      <c r="AV92" s="6" t="e">
        <f t="shared" si="69"/>
        <v>#N/A</v>
      </c>
      <c r="AW92" s="6" t="str">
        <f t="shared" si="49"/>
        <v/>
      </c>
      <c r="AX92" s="6" t="str">
        <f t="shared" si="50"/>
        <v/>
      </c>
      <c r="AY92" s="6" t="str">
        <f t="shared" si="51"/>
        <v/>
      </c>
      <c r="AZ92" s="6" t="str">
        <f t="shared" si="52"/>
        <v/>
      </c>
      <c r="BA92" s="103"/>
      <c r="BG92" s="3" t="s">
        <v>116</v>
      </c>
    </row>
    <row r="93" spans="1:59" s="12" customFormat="1" ht="13.5" customHeight="1" x14ac:dyDescent="0.2">
      <c r="A93" s="163">
        <v>78</v>
      </c>
      <c r="B93" s="164"/>
      <c r="C93" s="165"/>
      <c r="D93" s="166"/>
      <c r="E93" s="165"/>
      <c r="F93" s="165"/>
      <c r="G93" s="220"/>
      <c r="H93" s="165"/>
      <c r="I93" s="167"/>
      <c r="J93" s="168"/>
      <c r="K93" s="845"/>
      <c r="L93" s="838"/>
      <c r="M93" s="428"/>
      <c r="N93" s="427"/>
      <c r="O93" s="429"/>
      <c r="P93" s="430"/>
      <c r="Q93" s="422" t="str">
        <f t="shared" si="36"/>
        <v/>
      </c>
      <c r="R93" s="422" t="str">
        <f t="shared" si="37"/>
        <v/>
      </c>
      <c r="S93" s="423" t="str">
        <f t="shared" si="38"/>
        <v/>
      </c>
      <c r="T93" s="424" t="str">
        <f t="shared" si="53"/>
        <v/>
      </c>
      <c r="U93" s="425" t="str">
        <f t="shared" si="39"/>
        <v/>
      </c>
      <c r="V93" s="425" t="str">
        <f t="shared" si="40"/>
        <v/>
      </c>
      <c r="W93" s="425" t="str">
        <f t="shared" si="41"/>
        <v/>
      </c>
      <c r="X93" s="38"/>
      <c r="Y93" s="37" t="str">
        <f t="shared" si="54"/>
        <v/>
      </c>
      <c r="Z93" s="37" t="str">
        <f t="shared" si="55"/>
        <v/>
      </c>
      <c r="AA93" s="29" t="str">
        <f t="shared" si="42"/>
        <v/>
      </c>
      <c r="AB93" s="6" t="e">
        <f t="shared" si="56"/>
        <v>#N/A</v>
      </c>
      <c r="AC93" s="6" t="e">
        <f t="shared" si="57"/>
        <v>#N/A</v>
      </c>
      <c r="AD93" s="6" t="e">
        <f t="shared" si="58"/>
        <v>#N/A</v>
      </c>
      <c r="AE93" s="6" t="str">
        <f t="shared" si="43"/>
        <v/>
      </c>
      <c r="AF93" s="10">
        <f t="shared" si="44"/>
        <v>1</v>
      </c>
      <c r="AG93" s="6" t="e">
        <f t="shared" si="59"/>
        <v>#N/A</v>
      </c>
      <c r="AH93" s="6" t="e">
        <f t="shared" si="60"/>
        <v>#N/A</v>
      </c>
      <c r="AI93" s="6" t="e">
        <f t="shared" si="70"/>
        <v>#N/A</v>
      </c>
      <c r="AJ93" s="6" t="e">
        <f t="shared" si="61"/>
        <v>#N/A</v>
      </c>
      <c r="AK93" s="11" t="str">
        <f t="shared" si="62"/>
        <v xml:space="preserve"> </v>
      </c>
      <c r="AL93" s="6" t="e">
        <f t="shared" si="63"/>
        <v>#N/A</v>
      </c>
      <c r="AM93" s="6" t="e">
        <f t="shared" si="64"/>
        <v>#N/A</v>
      </c>
      <c r="AN93" s="6" t="e">
        <f t="shared" si="65"/>
        <v>#N/A</v>
      </c>
      <c r="AO93" s="6" t="e">
        <f t="shared" si="45"/>
        <v>#N/A</v>
      </c>
      <c r="AP93" s="6" t="e">
        <f t="shared" si="66"/>
        <v>#N/A</v>
      </c>
      <c r="AQ93" s="6" t="e">
        <f t="shared" si="67"/>
        <v>#N/A</v>
      </c>
      <c r="AR93" s="6" t="e">
        <f t="shared" si="46"/>
        <v>#N/A</v>
      </c>
      <c r="AS93" s="6" t="e">
        <f t="shared" si="47"/>
        <v>#N/A</v>
      </c>
      <c r="AT93" s="6" t="e">
        <f t="shared" si="48"/>
        <v>#N/A</v>
      </c>
      <c r="AU93" s="6">
        <f t="shared" si="68"/>
        <v>0</v>
      </c>
      <c r="AV93" s="6" t="e">
        <f t="shared" si="69"/>
        <v>#N/A</v>
      </c>
      <c r="AW93" s="6" t="str">
        <f t="shared" si="49"/>
        <v/>
      </c>
      <c r="AX93" s="6" t="str">
        <f t="shared" si="50"/>
        <v/>
      </c>
      <c r="AY93" s="6" t="str">
        <f t="shared" si="51"/>
        <v/>
      </c>
      <c r="AZ93" s="6" t="str">
        <f t="shared" si="52"/>
        <v/>
      </c>
      <c r="BA93" s="103"/>
      <c r="BG93" s="3" t="s">
        <v>117</v>
      </c>
    </row>
    <row r="94" spans="1:59" s="12" customFormat="1" ht="13.5" customHeight="1" x14ac:dyDescent="0.2">
      <c r="A94" s="163">
        <v>79</v>
      </c>
      <c r="B94" s="164"/>
      <c r="C94" s="165"/>
      <c r="D94" s="166"/>
      <c r="E94" s="165"/>
      <c r="F94" s="165"/>
      <c r="G94" s="220"/>
      <c r="H94" s="165"/>
      <c r="I94" s="167"/>
      <c r="J94" s="168"/>
      <c r="K94" s="845"/>
      <c r="L94" s="838"/>
      <c r="M94" s="428"/>
      <c r="N94" s="427"/>
      <c r="O94" s="429"/>
      <c r="P94" s="430"/>
      <c r="Q94" s="422" t="str">
        <f t="shared" si="36"/>
        <v/>
      </c>
      <c r="R94" s="422" t="str">
        <f t="shared" si="37"/>
        <v/>
      </c>
      <c r="S94" s="423" t="str">
        <f t="shared" si="38"/>
        <v/>
      </c>
      <c r="T94" s="424" t="str">
        <f t="shared" si="53"/>
        <v/>
      </c>
      <c r="U94" s="425" t="str">
        <f t="shared" si="39"/>
        <v/>
      </c>
      <c r="V94" s="425" t="str">
        <f t="shared" si="40"/>
        <v/>
      </c>
      <c r="W94" s="425" t="str">
        <f t="shared" si="41"/>
        <v/>
      </c>
      <c r="X94" s="38"/>
      <c r="Y94" s="37" t="str">
        <f t="shared" si="54"/>
        <v/>
      </c>
      <c r="Z94" s="37" t="str">
        <f t="shared" si="55"/>
        <v/>
      </c>
      <c r="AA94" s="29" t="str">
        <f t="shared" si="42"/>
        <v/>
      </c>
      <c r="AB94" s="6" t="e">
        <f t="shared" si="56"/>
        <v>#N/A</v>
      </c>
      <c r="AC94" s="6" t="e">
        <f t="shared" si="57"/>
        <v>#N/A</v>
      </c>
      <c r="AD94" s="6" t="e">
        <f t="shared" si="58"/>
        <v>#N/A</v>
      </c>
      <c r="AE94" s="6" t="str">
        <f t="shared" si="43"/>
        <v/>
      </c>
      <c r="AF94" s="10">
        <f t="shared" si="44"/>
        <v>1</v>
      </c>
      <c r="AG94" s="6" t="e">
        <f t="shared" si="59"/>
        <v>#N/A</v>
      </c>
      <c r="AH94" s="6" t="e">
        <f t="shared" si="60"/>
        <v>#N/A</v>
      </c>
      <c r="AI94" s="6" t="e">
        <f t="shared" si="70"/>
        <v>#N/A</v>
      </c>
      <c r="AJ94" s="6" t="e">
        <f t="shared" si="61"/>
        <v>#N/A</v>
      </c>
      <c r="AK94" s="11" t="str">
        <f t="shared" si="62"/>
        <v xml:space="preserve"> </v>
      </c>
      <c r="AL94" s="6" t="e">
        <f t="shared" si="63"/>
        <v>#N/A</v>
      </c>
      <c r="AM94" s="6" t="e">
        <f t="shared" si="64"/>
        <v>#N/A</v>
      </c>
      <c r="AN94" s="6" t="e">
        <f t="shared" si="65"/>
        <v>#N/A</v>
      </c>
      <c r="AO94" s="6" t="e">
        <f t="shared" si="45"/>
        <v>#N/A</v>
      </c>
      <c r="AP94" s="6" t="e">
        <f t="shared" si="66"/>
        <v>#N/A</v>
      </c>
      <c r="AQ94" s="6" t="e">
        <f t="shared" si="67"/>
        <v>#N/A</v>
      </c>
      <c r="AR94" s="6" t="e">
        <f t="shared" si="46"/>
        <v>#N/A</v>
      </c>
      <c r="AS94" s="6" t="e">
        <f t="shared" si="47"/>
        <v>#N/A</v>
      </c>
      <c r="AT94" s="6" t="e">
        <f t="shared" si="48"/>
        <v>#N/A</v>
      </c>
      <c r="AU94" s="6">
        <f t="shared" si="68"/>
        <v>0</v>
      </c>
      <c r="AV94" s="6" t="e">
        <f t="shared" si="69"/>
        <v>#N/A</v>
      </c>
      <c r="AW94" s="6" t="str">
        <f t="shared" si="49"/>
        <v/>
      </c>
      <c r="AX94" s="6" t="str">
        <f t="shared" si="50"/>
        <v/>
      </c>
      <c r="AY94" s="6" t="str">
        <f t="shared" si="51"/>
        <v/>
      </c>
      <c r="AZ94" s="6" t="str">
        <f t="shared" si="52"/>
        <v/>
      </c>
      <c r="BA94" s="103"/>
      <c r="BG94" s="3" t="s">
        <v>14</v>
      </c>
    </row>
    <row r="95" spans="1:59" s="12" customFormat="1" ht="13.5" customHeight="1" x14ac:dyDescent="0.2">
      <c r="A95" s="163">
        <v>80</v>
      </c>
      <c r="B95" s="164"/>
      <c r="C95" s="165"/>
      <c r="D95" s="166"/>
      <c r="E95" s="165"/>
      <c r="F95" s="165"/>
      <c r="G95" s="220"/>
      <c r="H95" s="165"/>
      <c r="I95" s="167"/>
      <c r="J95" s="168"/>
      <c r="K95" s="845"/>
      <c r="L95" s="838"/>
      <c r="M95" s="428"/>
      <c r="N95" s="427"/>
      <c r="O95" s="429"/>
      <c r="P95" s="430"/>
      <c r="Q95" s="422" t="str">
        <f t="shared" si="36"/>
        <v/>
      </c>
      <c r="R95" s="422" t="str">
        <f t="shared" si="37"/>
        <v/>
      </c>
      <c r="S95" s="423" t="str">
        <f t="shared" si="38"/>
        <v/>
      </c>
      <c r="T95" s="424" t="str">
        <f t="shared" si="53"/>
        <v/>
      </c>
      <c r="U95" s="425" t="str">
        <f t="shared" si="39"/>
        <v/>
      </c>
      <c r="V95" s="425" t="str">
        <f t="shared" si="40"/>
        <v/>
      </c>
      <c r="W95" s="425" t="str">
        <f t="shared" si="41"/>
        <v/>
      </c>
      <c r="X95" s="38"/>
      <c r="Y95" s="37" t="str">
        <f t="shared" si="54"/>
        <v/>
      </c>
      <c r="Z95" s="37" t="str">
        <f t="shared" si="55"/>
        <v/>
      </c>
      <c r="AA95" s="29" t="str">
        <f t="shared" si="42"/>
        <v/>
      </c>
      <c r="AB95" s="6" t="e">
        <f t="shared" si="56"/>
        <v>#N/A</v>
      </c>
      <c r="AC95" s="6" t="e">
        <f t="shared" si="57"/>
        <v>#N/A</v>
      </c>
      <c r="AD95" s="6" t="e">
        <f t="shared" si="58"/>
        <v>#N/A</v>
      </c>
      <c r="AE95" s="6" t="str">
        <f t="shared" si="43"/>
        <v/>
      </c>
      <c r="AF95" s="10">
        <f t="shared" si="44"/>
        <v>1</v>
      </c>
      <c r="AG95" s="6" t="e">
        <f t="shared" si="59"/>
        <v>#N/A</v>
      </c>
      <c r="AH95" s="6" t="e">
        <f t="shared" si="60"/>
        <v>#N/A</v>
      </c>
      <c r="AI95" s="6" t="e">
        <f t="shared" si="70"/>
        <v>#N/A</v>
      </c>
      <c r="AJ95" s="6" t="e">
        <f t="shared" si="61"/>
        <v>#N/A</v>
      </c>
      <c r="AK95" s="11" t="str">
        <f t="shared" si="62"/>
        <v xml:space="preserve"> </v>
      </c>
      <c r="AL95" s="6" t="e">
        <f t="shared" si="63"/>
        <v>#N/A</v>
      </c>
      <c r="AM95" s="6" t="e">
        <f t="shared" si="64"/>
        <v>#N/A</v>
      </c>
      <c r="AN95" s="6" t="e">
        <f t="shared" si="65"/>
        <v>#N/A</v>
      </c>
      <c r="AO95" s="6" t="e">
        <f t="shared" si="45"/>
        <v>#N/A</v>
      </c>
      <c r="AP95" s="6" t="e">
        <f t="shared" si="66"/>
        <v>#N/A</v>
      </c>
      <c r="AQ95" s="6" t="e">
        <f t="shared" si="67"/>
        <v>#N/A</v>
      </c>
      <c r="AR95" s="6" t="e">
        <f t="shared" si="46"/>
        <v>#N/A</v>
      </c>
      <c r="AS95" s="6" t="e">
        <f t="shared" si="47"/>
        <v>#N/A</v>
      </c>
      <c r="AT95" s="6" t="e">
        <f t="shared" si="48"/>
        <v>#N/A</v>
      </c>
      <c r="AU95" s="6">
        <f t="shared" si="68"/>
        <v>0</v>
      </c>
      <c r="AV95" s="6" t="e">
        <f t="shared" si="69"/>
        <v>#N/A</v>
      </c>
      <c r="AW95" s="6" t="str">
        <f t="shared" si="49"/>
        <v/>
      </c>
      <c r="AX95" s="6" t="str">
        <f t="shared" si="50"/>
        <v/>
      </c>
      <c r="AY95" s="6" t="str">
        <f t="shared" si="51"/>
        <v/>
      </c>
      <c r="AZ95" s="6" t="str">
        <f t="shared" si="52"/>
        <v/>
      </c>
      <c r="BA95" s="103"/>
      <c r="BG95" s="3" t="s">
        <v>17</v>
      </c>
    </row>
    <row r="96" spans="1:59" s="12" customFormat="1" ht="13.5" customHeight="1" x14ac:dyDescent="0.2">
      <c r="A96" s="163">
        <v>81</v>
      </c>
      <c r="B96" s="164"/>
      <c r="C96" s="165"/>
      <c r="D96" s="166"/>
      <c r="E96" s="165"/>
      <c r="F96" s="165"/>
      <c r="G96" s="220"/>
      <c r="H96" s="165"/>
      <c r="I96" s="167"/>
      <c r="J96" s="168"/>
      <c r="K96" s="845"/>
      <c r="L96" s="838"/>
      <c r="M96" s="428"/>
      <c r="N96" s="427"/>
      <c r="O96" s="429"/>
      <c r="P96" s="430"/>
      <c r="Q96" s="422" t="str">
        <f t="shared" si="36"/>
        <v/>
      </c>
      <c r="R96" s="422" t="str">
        <f t="shared" si="37"/>
        <v/>
      </c>
      <c r="S96" s="423" t="str">
        <f t="shared" si="38"/>
        <v/>
      </c>
      <c r="T96" s="424" t="str">
        <f t="shared" si="53"/>
        <v/>
      </c>
      <c r="U96" s="425" t="str">
        <f t="shared" si="39"/>
        <v/>
      </c>
      <c r="V96" s="425" t="str">
        <f t="shared" si="40"/>
        <v/>
      </c>
      <c r="W96" s="425" t="str">
        <f t="shared" si="41"/>
        <v/>
      </c>
      <c r="X96" s="38"/>
      <c r="Y96" s="37" t="str">
        <f t="shared" si="54"/>
        <v/>
      </c>
      <c r="Z96" s="37" t="str">
        <f t="shared" si="55"/>
        <v/>
      </c>
      <c r="AA96" s="29" t="str">
        <f t="shared" si="42"/>
        <v/>
      </c>
      <c r="AB96" s="6" t="e">
        <f t="shared" si="56"/>
        <v>#N/A</v>
      </c>
      <c r="AC96" s="6" t="e">
        <f t="shared" si="57"/>
        <v>#N/A</v>
      </c>
      <c r="AD96" s="6" t="e">
        <f t="shared" si="58"/>
        <v>#N/A</v>
      </c>
      <c r="AE96" s="6" t="str">
        <f t="shared" si="43"/>
        <v/>
      </c>
      <c r="AF96" s="10">
        <f t="shared" si="44"/>
        <v>1</v>
      </c>
      <c r="AG96" s="6" t="e">
        <f t="shared" si="59"/>
        <v>#N/A</v>
      </c>
      <c r="AH96" s="6" t="e">
        <f t="shared" si="60"/>
        <v>#N/A</v>
      </c>
      <c r="AI96" s="6" t="e">
        <f t="shared" si="70"/>
        <v>#N/A</v>
      </c>
      <c r="AJ96" s="6" t="e">
        <f t="shared" si="61"/>
        <v>#N/A</v>
      </c>
      <c r="AK96" s="11" t="str">
        <f t="shared" si="62"/>
        <v xml:space="preserve"> </v>
      </c>
      <c r="AL96" s="6" t="e">
        <f t="shared" si="63"/>
        <v>#N/A</v>
      </c>
      <c r="AM96" s="6" t="e">
        <f t="shared" si="64"/>
        <v>#N/A</v>
      </c>
      <c r="AN96" s="6" t="e">
        <f t="shared" si="65"/>
        <v>#N/A</v>
      </c>
      <c r="AO96" s="6" t="e">
        <f t="shared" si="45"/>
        <v>#N/A</v>
      </c>
      <c r="AP96" s="6" t="e">
        <f t="shared" si="66"/>
        <v>#N/A</v>
      </c>
      <c r="AQ96" s="6" t="e">
        <f t="shared" si="67"/>
        <v>#N/A</v>
      </c>
      <c r="AR96" s="6" t="e">
        <f t="shared" si="46"/>
        <v>#N/A</v>
      </c>
      <c r="AS96" s="6" t="e">
        <f t="shared" si="47"/>
        <v>#N/A</v>
      </c>
      <c r="AT96" s="6" t="e">
        <f t="shared" si="48"/>
        <v>#N/A</v>
      </c>
      <c r="AU96" s="6">
        <f t="shared" si="68"/>
        <v>0</v>
      </c>
      <c r="AV96" s="6" t="e">
        <f t="shared" si="69"/>
        <v>#N/A</v>
      </c>
      <c r="AW96" s="6" t="str">
        <f t="shared" si="49"/>
        <v/>
      </c>
      <c r="AX96" s="6" t="str">
        <f t="shared" si="50"/>
        <v/>
      </c>
      <c r="AY96" s="6" t="str">
        <f t="shared" si="51"/>
        <v/>
      </c>
      <c r="AZ96" s="6" t="str">
        <f t="shared" si="52"/>
        <v/>
      </c>
      <c r="BA96" s="103"/>
      <c r="BG96" s="3" t="s">
        <v>23</v>
      </c>
    </row>
    <row r="97" spans="1:59" s="12" customFormat="1" ht="13.5" customHeight="1" x14ac:dyDescent="0.2">
      <c r="A97" s="163">
        <v>82</v>
      </c>
      <c r="B97" s="164"/>
      <c r="C97" s="165"/>
      <c r="D97" s="166"/>
      <c r="E97" s="165"/>
      <c r="F97" s="165"/>
      <c r="G97" s="220"/>
      <c r="H97" s="165"/>
      <c r="I97" s="167"/>
      <c r="J97" s="168"/>
      <c r="K97" s="845"/>
      <c r="L97" s="838"/>
      <c r="M97" s="428"/>
      <c r="N97" s="427"/>
      <c r="O97" s="429"/>
      <c r="P97" s="430"/>
      <c r="Q97" s="422" t="str">
        <f t="shared" si="36"/>
        <v/>
      </c>
      <c r="R97" s="422" t="str">
        <f t="shared" si="37"/>
        <v/>
      </c>
      <c r="S97" s="423" t="str">
        <f t="shared" si="38"/>
        <v/>
      </c>
      <c r="T97" s="424" t="str">
        <f t="shared" si="53"/>
        <v/>
      </c>
      <c r="U97" s="425" t="str">
        <f t="shared" si="39"/>
        <v/>
      </c>
      <c r="V97" s="425" t="str">
        <f t="shared" si="40"/>
        <v/>
      </c>
      <c r="W97" s="425" t="str">
        <f t="shared" si="41"/>
        <v/>
      </c>
      <c r="X97" s="38"/>
      <c r="Y97" s="37" t="str">
        <f t="shared" si="54"/>
        <v/>
      </c>
      <c r="Z97" s="37" t="str">
        <f t="shared" si="55"/>
        <v/>
      </c>
      <c r="AA97" s="29" t="str">
        <f t="shared" si="42"/>
        <v/>
      </c>
      <c r="AB97" s="6" t="e">
        <f t="shared" si="56"/>
        <v>#N/A</v>
      </c>
      <c r="AC97" s="6" t="e">
        <f t="shared" si="57"/>
        <v>#N/A</v>
      </c>
      <c r="AD97" s="6" t="e">
        <f t="shared" si="58"/>
        <v>#N/A</v>
      </c>
      <c r="AE97" s="6" t="str">
        <f t="shared" si="43"/>
        <v/>
      </c>
      <c r="AF97" s="10">
        <f t="shared" si="44"/>
        <v>1</v>
      </c>
      <c r="AG97" s="6" t="e">
        <f t="shared" si="59"/>
        <v>#N/A</v>
      </c>
      <c r="AH97" s="6" t="e">
        <f t="shared" si="60"/>
        <v>#N/A</v>
      </c>
      <c r="AI97" s="6" t="e">
        <f t="shared" si="70"/>
        <v>#N/A</v>
      </c>
      <c r="AJ97" s="6" t="e">
        <f t="shared" si="61"/>
        <v>#N/A</v>
      </c>
      <c r="AK97" s="11" t="str">
        <f t="shared" si="62"/>
        <v xml:space="preserve"> </v>
      </c>
      <c r="AL97" s="6" t="e">
        <f t="shared" si="63"/>
        <v>#N/A</v>
      </c>
      <c r="AM97" s="6" t="e">
        <f t="shared" si="64"/>
        <v>#N/A</v>
      </c>
      <c r="AN97" s="6" t="e">
        <f t="shared" si="65"/>
        <v>#N/A</v>
      </c>
      <c r="AO97" s="6" t="e">
        <f t="shared" si="45"/>
        <v>#N/A</v>
      </c>
      <c r="AP97" s="6" t="e">
        <f t="shared" si="66"/>
        <v>#N/A</v>
      </c>
      <c r="AQ97" s="6" t="e">
        <f t="shared" si="67"/>
        <v>#N/A</v>
      </c>
      <c r="AR97" s="6" t="e">
        <f t="shared" si="46"/>
        <v>#N/A</v>
      </c>
      <c r="AS97" s="6" t="e">
        <f t="shared" si="47"/>
        <v>#N/A</v>
      </c>
      <c r="AT97" s="6" t="e">
        <f t="shared" si="48"/>
        <v>#N/A</v>
      </c>
      <c r="AU97" s="6">
        <f t="shared" si="68"/>
        <v>0</v>
      </c>
      <c r="AV97" s="6" t="e">
        <f t="shared" si="69"/>
        <v>#N/A</v>
      </c>
      <c r="AW97" s="6" t="str">
        <f t="shared" si="49"/>
        <v/>
      </c>
      <c r="AX97" s="6" t="str">
        <f t="shared" si="50"/>
        <v/>
      </c>
      <c r="AY97" s="6" t="str">
        <f t="shared" si="51"/>
        <v/>
      </c>
      <c r="AZ97" s="6" t="str">
        <f t="shared" si="52"/>
        <v/>
      </c>
      <c r="BA97" s="103"/>
      <c r="BG97" s="3" t="s">
        <v>34</v>
      </c>
    </row>
    <row r="98" spans="1:59" s="12" customFormat="1" ht="13.5" customHeight="1" x14ac:dyDescent="0.2">
      <c r="A98" s="163">
        <v>83</v>
      </c>
      <c r="B98" s="164"/>
      <c r="C98" s="165"/>
      <c r="D98" s="166"/>
      <c r="E98" s="165"/>
      <c r="F98" s="165"/>
      <c r="G98" s="220"/>
      <c r="H98" s="165"/>
      <c r="I98" s="167"/>
      <c r="J98" s="168"/>
      <c r="K98" s="845"/>
      <c r="L98" s="838"/>
      <c r="M98" s="428"/>
      <c r="N98" s="427"/>
      <c r="O98" s="429"/>
      <c r="P98" s="430"/>
      <c r="Q98" s="422" t="str">
        <f t="shared" si="36"/>
        <v/>
      </c>
      <c r="R98" s="422" t="str">
        <f t="shared" si="37"/>
        <v/>
      </c>
      <c r="S98" s="423" t="str">
        <f t="shared" si="38"/>
        <v/>
      </c>
      <c r="T98" s="424" t="str">
        <f t="shared" si="53"/>
        <v/>
      </c>
      <c r="U98" s="425" t="str">
        <f t="shared" si="39"/>
        <v/>
      </c>
      <c r="V98" s="425" t="str">
        <f t="shared" si="40"/>
        <v/>
      </c>
      <c r="W98" s="425" t="str">
        <f t="shared" si="41"/>
        <v/>
      </c>
      <c r="X98" s="38"/>
      <c r="Y98" s="37" t="str">
        <f t="shared" si="54"/>
        <v/>
      </c>
      <c r="Z98" s="37" t="str">
        <f t="shared" si="55"/>
        <v/>
      </c>
      <c r="AA98" s="29" t="str">
        <f t="shared" si="42"/>
        <v/>
      </c>
      <c r="AB98" s="6" t="e">
        <f t="shared" si="56"/>
        <v>#N/A</v>
      </c>
      <c r="AC98" s="6" t="e">
        <f t="shared" si="57"/>
        <v>#N/A</v>
      </c>
      <c r="AD98" s="6" t="e">
        <f t="shared" si="58"/>
        <v>#N/A</v>
      </c>
      <c r="AE98" s="6" t="str">
        <f t="shared" si="43"/>
        <v/>
      </c>
      <c r="AF98" s="10">
        <f t="shared" si="44"/>
        <v>1</v>
      </c>
      <c r="AG98" s="6" t="e">
        <f t="shared" si="59"/>
        <v>#N/A</v>
      </c>
      <c r="AH98" s="6" t="e">
        <f t="shared" si="60"/>
        <v>#N/A</v>
      </c>
      <c r="AI98" s="6" t="e">
        <f t="shared" si="70"/>
        <v>#N/A</v>
      </c>
      <c r="AJ98" s="6" t="e">
        <f t="shared" si="61"/>
        <v>#N/A</v>
      </c>
      <c r="AK98" s="11" t="str">
        <f t="shared" si="62"/>
        <v xml:space="preserve"> </v>
      </c>
      <c r="AL98" s="6" t="e">
        <f t="shared" si="63"/>
        <v>#N/A</v>
      </c>
      <c r="AM98" s="6" t="e">
        <f t="shared" si="64"/>
        <v>#N/A</v>
      </c>
      <c r="AN98" s="6" t="e">
        <f t="shared" si="65"/>
        <v>#N/A</v>
      </c>
      <c r="AO98" s="6" t="e">
        <f t="shared" si="45"/>
        <v>#N/A</v>
      </c>
      <c r="AP98" s="6" t="e">
        <f t="shared" si="66"/>
        <v>#N/A</v>
      </c>
      <c r="AQ98" s="6" t="e">
        <f t="shared" si="67"/>
        <v>#N/A</v>
      </c>
      <c r="AR98" s="6" t="e">
        <f t="shared" si="46"/>
        <v>#N/A</v>
      </c>
      <c r="AS98" s="6" t="e">
        <f t="shared" si="47"/>
        <v>#N/A</v>
      </c>
      <c r="AT98" s="6" t="e">
        <f t="shared" si="48"/>
        <v>#N/A</v>
      </c>
      <c r="AU98" s="6">
        <f t="shared" si="68"/>
        <v>0</v>
      </c>
      <c r="AV98" s="6" t="e">
        <f t="shared" si="69"/>
        <v>#N/A</v>
      </c>
      <c r="AW98" s="6" t="str">
        <f t="shared" si="49"/>
        <v/>
      </c>
      <c r="AX98" s="6" t="str">
        <f t="shared" si="50"/>
        <v/>
      </c>
      <c r="AY98" s="6" t="str">
        <f t="shared" si="51"/>
        <v/>
      </c>
      <c r="AZ98" s="6" t="str">
        <f t="shared" si="52"/>
        <v/>
      </c>
      <c r="BA98" s="103"/>
      <c r="BG98" s="3" t="s">
        <v>118</v>
      </c>
    </row>
    <row r="99" spans="1:59" s="12" customFormat="1" ht="13.5" customHeight="1" x14ac:dyDescent="0.2">
      <c r="A99" s="163">
        <v>84</v>
      </c>
      <c r="B99" s="164"/>
      <c r="C99" s="165"/>
      <c r="D99" s="166"/>
      <c r="E99" s="165"/>
      <c r="F99" s="165"/>
      <c r="G99" s="220"/>
      <c r="H99" s="165"/>
      <c r="I99" s="167"/>
      <c r="J99" s="168"/>
      <c r="K99" s="845"/>
      <c r="L99" s="838"/>
      <c r="M99" s="428"/>
      <c r="N99" s="427"/>
      <c r="O99" s="429"/>
      <c r="P99" s="430"/>
      <c r="Q99" s="422" t="str">
        <f t="shared" si="36"/>
        <v/>
      </c>
      <c r="R99" s="422" t="str">
        <f t="shared" si="37"/>
        <v/>
      </c>
      <c r="S99" s="423" t="str">
        <f t="shared" si="38"/>
        <v/>
      </c>
      <c r="T99" s="424" t="str">
        <f t="shared" si="53"/>
        <v/>
      </c>
      <c r="U99" s="425" t="str">
        <f t="shared" si="39"/>
        <v/>
      </c>
      <c r="V99" s="425" t="str">
        <f t="shared" si="40"/>
        <v/>
      </c>
      <c r="W99" s="425" t="str">
        <f t="shared" si="41"/>
        <v/>
      </c>
      <c r="X99" s="38"/>
      <c r="Y99" s="37" t="str">
        <f t="shared" si="54"/>
        <v/>
      </c>
      <c r="Z99" s="37" t="str">
        <f t="shared" si="55"/>
        <v/>
      </c>
      <c r="AA99" s="29" t="str">
        <f t="shared" si="42"/>
        <v/>
      </c>
      <c r="AB99" s="6" t="e">
        <f t="shared" si="56"/>
        <v>#N/A</v>
      </c>
      <c r="AC99" s="6" t="e">
        <f t="shared" si="57"/>
        <v>#N/A</v>
      </c>
      <c r="AD99" s="6" t="e">
        <f t="shared" si="58"/>
        <v>#N/A</v>
      </c>
      <c r="AE99" s="6" t="str">
        <f t="shared" si="43"/>
        <v/>
      </c>
      <c r="AF99" s="10">
        <f t="shared" si="44"/>
        <v>1</v>
      </c>
      <c r="AG99" s="6" t="e">
        <f t="shared" si="59"/>
        <v>#N/A</v>
      </c>
      <c r="AH99" s="6" t="e">
        <f t="shared" si="60"/>
        <v>#N/A</v>
      </c>
      <c r="AI99" s="6" t="e">
        <f t="shared" si="70"/>
        <v>#N/A</v>
      </c>
      <c r="AJ99" s="6" t="e">
        <f t="shared" si="61"/>
        <v>#N/A</v>
      </c>
      <c r="AK99" s="11" t="str">
        <f t="shared" si="62"/>
        <v xml:space="preserve"> </v>
      </c>
      <c r="AL99" s="6" t="e">
        <f t="shared" si="63"/>
        <v>#N/A</v>
      </c>
      <c r="AM99" s="6" t="e">
        <f t="shared" si="64"/>
        <v>#N/A</v>
      </c>
      <c r="AN99" s="6" t="e">
        <f t="shared" si="65"/>
        <v>#N/A</v>
      </c>
      <c r="AO99" s="6" t="e">
        <f t="shared" si="45"/>
        <v>#N/A</v>
      </c>
      <c r="AP99" s="6" t="e">
        <f t="shared" si="66"/>
        <v>#N/A</v>
      </c>
      <c r="AQ99" s="6" t="e">
        <f t="shared" si="67"/>
        <v>#N/A</v>
      </c>
      <c r="AR99" s="6" t="e">
        <f t="shared" si="46"/>
        <v>#N/A</v>
      </c>
      <c r="AS99" s="6" t="e">
        <f t="shared" si="47"/>
        <v>#N/A</v>
      </c>
      <c r="AT99" s="6" t="e">
        <f t="shared" si="48"/>
        <v>#N/A</v>
      </c>
      <c r="AU99" s="6">
        <f t="shared" si="68"/>
        <v>0</v>
      </c>
      <c r="AV99" s="6" t="e">
        <f t="shared" si="69"/>
        <v>#N/A</v>
      </c>
      <c r="AW99" s="6" t="str">
        <f t="shared" si="49"/>
        <v/>
      </c>
      <c r="AX99" s="6" t="str">
        <f t="shared" si="50"/>
        <v/>
      </c>
      <c r="AY99" s="6" t="str">
        <f t="shared" si="51"/>
        <v/>
      </c>
      <c r="AZ99" s="6" t="str">
        <f t="shared" si="52"/>
        <v/>
      </c>
      <c r="BA99" s="103"/>
      <c r="BG99" s="3" t="s">
        <v>119</v>
      </c>
    </row>
    <row r="100" spans="1:59" s="12" customFormat="1" ht="13.5" customHeight="1" x14ac:dyDescent="0.2">
      <c r="A100" s="163">
        <v>85</v>
      </c>
      <c r="B100" s="164"/>
      <c r="C100" s="165"/>
      <c r="D100" s="166"/>
      <c r="E100" s="165"/>
      <c r="F100" s="165"/>
      <c r="G100" s="220"/>
      <c r="H100" s="165"/>
      <c r="I100" s="167"/>
      <c r="J100" s="168"/>
      <c r="K100" s="845"/>
      <c r="L100" s="838"/>
      <c r="M100" s="428"/>
      <c r="N100" s="427"/>
      <c r="O100" s="429"/>
      <c r="P100" s="430"/>
      <c r="Q100" s="422" t="str">
        <f t="shared" si="36"/>
        <v/>
      </c>
      <c r="R100" s="422" t="str">
        <f t="shared" si="37"/>
        <v/>
      </c>
      <c r="S100" s="423" t="str">
        <f t="shared" si="38"/>
        <v/>
      </c>
      <c r="T100" s="424" t="str">
        <f t="shared" si="53"/>
        <v/>
      </c>
      <c r="U100" s="425" t="str">
        <f t="shared" si="39"/>
        <v/>
      </c>
      <c r="V100" s="425" t="str">
        <f t="shared" si="40"/>
        <v/>
      </c>
      <c r="W100" s="425" t="str">
        <f t="shared" si="41"/>
        <v/>
      </c>
      <c r="X100" s="38"/>
      <c r="Y100" s="37" t="str">
        <f t="shared" si="54"/>
        <v/>
      </c>
      <c r="Z100" s="37" t="str">
        <f t="shared" si="55"/>
        <v/>
      </c>
      <c r="AA100" s="29" t="str">
        <f t="shared" si="42"/>
        <v/>
      </c>
      <c r="AB100" s="6" t="e">
        <f t="shared" si="56"/>
        <v>#N/A</v>
      </c>
      <c r="AC100" s="6" t="e">
        <f t="shared" si="57"/>
        <v>#N/A</v>
      </c>
      <c r="AD100" s="6" t="e">
        <f t="shared" si="58"/>
        <v>#N/A</v>
      </c>
      <c r="AE100" s="6" t="str">
        <f t="shared" si="43"/>
        <v/>
      </c>
      <c r="AF100" s="10">
        <f t="shared" si="44"/>
        <v>1</v>
      </c>
      <c r="AG100" s="6" t="e">
        <f t="shared" si="59"/>
        <v>#N/A</v>
      </c>
      <c r="AH100" s="6" t="e">
        <f t="shared" si="60"/>
        <v>#N/A</v>
      </c>
      <c r="AI100" s="6" t="e">
        <f t="shared" si="70"/>
        <v>#N/A</v>
      </c>
      <c r="AJ100" s="6" t="e">
        <f t="shared" si="61"/>
        <v>#N/A</v>
      </c>
      <c r="AK100" s="11" t="str">
        <f t="shared" si="62"/>
        <v xml:space="preserve"> </v>
      </c>
      <c r="AL100" s="6" t="e">
        <f t="shared" si="63"/>
        <v>#N/A</v>
      </c>
      <c r="AM100" s="6" t="e">
        <f t="shared" si="64"/>
        <v>#N/A</v>
      </c>
      <c r="AN100" s="6" t="e">
        <f t="shared" si="65"/>
        <v>#N/A</v>
      </c>
      <c r="AO100" s="6" t="e">
        <f t="shared" si="45"/>
        <v>#N/A</v>
      </c>
      <c r="AP100" s="6" t="e">
        <f t="shared" si="66"/>
        <v>#N/A</v>
      </c>
      <c r="AQ100" s="6" t="e">
        <f t="shared" si="67"/>
        <v>#N/A</v>
      </c>
      <c r="AR100" s="6" t="e">
        <f t="shared" si="46"/>
        <v>#N/A</v>
      </c>
      <c r="AS100" s="6" t="e">
        <f t="shared" si="47"/>
        <v>#N/A</v>
      </c>
      <c r="AT100" s="6" t="e">
        <f t="shared" si="48"/>
        <v>#N/A</v>
      </c>
      <c r="AU100" s="6">
        <f t="shared" si="68"/>
        <v>0</v>
      </c>
      <c r="AV100" s="6" t="e">
        <f t="shared" si="69"/>
        <v>#N/A</v>
      </c>
      <c r="AW100" s="6" t="str">
        <f t="shared" si="49"/>
        <v/>
      </c>
      <c r="AX100" s="6" t="str">
        <f t="shared" si="50"/>
        <v/>
      </c>
      <c r="AY100" s="6" t="str">
        <f t="shared" si="51"/>
        <v/>
      </c>
      <c r="AZ100" s="6" t="str">
        <f t="shared" si="52"/>
        <v/>
      </c>
      <c r="BA100" s="103"/>
      <c r="BG100" s="3" t="s">
        <v>120</v>
      </c>
    </row>
    <row r="101" spans="1:59" s="12" customFormat="1" ht="13.5" customHeight="1" x14ac:dyDescent="0.2">
      <c r="A101" s="163">
        <v>86</v>
      </c>
      <c r="B101" s="164"/>
      <c r="C101" s="165"/>
      <c r="D101" s="166"/>
      <c r="E101" s="165"/>
      <c r="F101" s="165"/>
      <c r="G101" s="220"/>
      <c r="H101" s="165"/>
      <c r="I101" s="167"/>
      <c r="J101" s="168"/>
      <c r="K101" s="845"/>
      <c r="L101" s="838"/>
      <c r="M101" s="428"/>
      <c r="N101" s="427"/>
      <c r="O101" s="429"/>
      <c r="P101" s="430"/>
      <c r="Q101" s="422" t="str">
        <f t="shared" si="36"/>
        <v/>
      </c>
      <c r="R101" s="422" t="str">
        <f t="shared" si="37"/>
        <v/>
      </c>
      <c r="S101" s="423" t="str">
        <f t="shared" si="38"/>
        <v/>
      </c>
      <c r="T101" s="424" t="str">
        <f t="shared" si="53"/>
        <v/>
      </c>
      <c r="U101" s="425" t="str">
        <f t="shared" si="39"/>
        <v/>
      </c>
      <c r="V101" s="425" t="str">
        <f t="shared" si="40"/>
        <v/>
      </c>
      <c r="W101" s="425" t="str">
        <f t="shared" si="41"/>
        <v/>
      </c>
      <c r="X101" s="38"/>
      <c r="Y101" s="37" t="str">
        <f t="shared" si="54"/>
        <v/>
      </c>
      <c r="Z101" s="37" t="str">
        <f t="shared" si="55"/>
        <v/>
      </c>
      <c r="AA101" s="29" t="str">
        <f t="shared" si="42"/>
        <v/>
      </c>
      <c r="AB101" s="6" t="e">
        <f t="shared" si="56"/>
        <v>#N/A</v>
      </c>
      <c r="AC101" s="6" t="e">
        <f t="shared" si="57"/>
        <v>#N/A</v>
      </c>
      <c r="AD101" s="6" t="e">
        <f t="shared" si="58"/>
        <v>#N/A</v>
      </c>
      <c r="AE101" s="6" t="str">
        <f t="shared" si="43"/>
        <v/>
      </c>
      <c r="AF101" s="10">
        <f t="shared" si="44"/>
        <v>1</v>
      </c>
      <c r="AG101" s="6" t="e">
        <f t="shared" si="59"/>
        <v>#N/A</v>
      </c>
      <c r="AH101" s="6" t="e">
        <f t="shared" si="60"/>
        <v>#N/A</v>
      </c>
      <c r="AI101" s="6" t="e">
        <f t="shared" si="70"/>
        <v>#N/A</v>
      </c>
      <c r="AJ101" s="6" t="e">
        <f t="shared" si="61"/>
        <v>#N/A</v>
      </c>
      <c r="AK101" s="11" t="str">
        <f t="shared" si="62"/>
        <v xml:space="preserve"> </v>
      </c>
      <c r="AL101" s="6" t="e">
        <f t="shared" si="63"/>
        <v>#N/A</v>
      </c>
      <c r="AM101" s="6" t="e">
        <f t="shared" si="64"/>
        <v>#N/A</v>
      </c>
      <c r="AN101" s="6" t="e">
        <f t="shared" si="65"/>
        <v>#N/A</v>
      </c>
      <c r="AO101" s="6" t="e">
        <f t="shared" si="45"/>
        <v>#N/A</v>
      </c>
      <c r="AP101" s="6" t="e">
        <f t="shared" si="66"/>
        <v>#N/A</v>
      </c>
      <c r="AQ101" s="6" t="e">
        <f t="shared" si="67"/>
        <v>#N/A</v>
      </c>
      <c r="AR101" s="6" t="e">
        <f t="shared" si="46"/>
        <v>#N/A</v>
      </c>
      <c r="AS101" s="6" t="e">
        <f t="shared" si="47"/>
        <v>#N/A</v>
      </c>
      <c r="AT101" s="6" t="e">
        <f t="shared" si="48"/>
        <v>#N/A</v>
      </c>
      <c r="AU101" s="6">
        <f t="shared" si="68"/>
        <v>0</v>
      </c>
      <c r="AV101" s="6" t="e">
        <f t="shared" si="69"/>
        <v>#N/A</v>
      </c>
      <c r="AW101" s="6" t="str">
        <f t="shared" si="49"/>
        <v/>
      </c>
      <c r="AX101" s="6" t="str">
        <f t="shared" si="50"/>
        <v/>
      </c>
      <c r="AY101" s="6" t="str">
        <f t="shared" si="51"/>
        <v/>
      </c>
      <c r="AZ101" s="6" t="str">
        <f t="shared" si="52"/>
        <v/>
      </c>
      <c r="BA101" s="103"/>
      <c r="BG101" s="3" t="s">
        <v>121</v>
      </c>
    </row>
    <row r="102" spans="1:59" s="12" customFormat="1" ht="13.5" customHeight="1" x14ac:dyDescent="0.2">
      <c r="A102" s="163">
        <v>87</v>
      </c>
      <c r="B102" s="164"/>
      <c r="C102" s="165"/>
      <c r="D102" s="166"/>
      <c r="E102" s="165"/>
      <c r="F102" s="165"/>
      <c r="G102" s="220"/>
      <c r="H102" s="165"/>
      <c r="I102" s="167"/>
      <c r="J102" s="168"/>
      <c r="K102" s="845"/>
      <c r="L102" s="838"/>
      <c r="M102" s="428"/>
      <c r="N102" s="427"/>
      <c r="O102" s="429"/>
      <c r="P102" s="430"/>
      <c r="Q102" s="422" t="str">
        <f t="shared" si="36"/>
        <v/>
      </c>
      <c r="R102" s="422" t="str">
        <f t="shared" si="37"/>
        <v/>
      </c>
      <c r="S102" s="423" t="str">
        <f t="shared" si="38"/>
        <v/>
      </c>
      <c r="T102" s="424" t="str">
        <f t="shared" si="53"/>
        <v/>
      </c>
      <c r="U102" s="425" t="str">
        <f t="shared" si="39"/>
        <v/>
      </c>
      <c r="V102" s="425" t="str">
        <f t="shared" si="40"/>
        <v/>
      </c>
      <c r="W102" s="425" t="str">
        <f t="shared" si="41"/>
        <v/>
      </c>
      <c r="X102" s="38"/>
      <c r="Y102" s="37" t="str">
        <f t="shared" si="54"/>
        <v/>
      </c>
      <c r="Z102" s="37" t="str">
        <f t="shared" si="55"/>
        <v/>
      </c>
      <c r="AA102" s="29" t="str">
        <f t="shared" si="42"/>
        <v/>
      </c>
      <c r="AB102" s="6" t="e">
        <f t="shared" si="56"/>
        <v>#N/A</v>
      </c>
      <c r="AC102" s="6" t="e">
        <f t="shared" si="57"/>
        <v>#N/A</v>
      </c>
      <c r="AD102" s="6" t="e">
        <f t="shared" si="58"/>
        <v>#N/A</v>
      </c>
      <c r="AE102" s="6" t="str">
        <f t="shared" si="43"/>
        <v/>
      </c>
      <c r="AF102" s="10">
        <f t="shared" si="44"/>
        <v>1</v>
      </c>
      <c r="AG102" s="6" t="e">
        <f t="shared" si="59"/>
        <v>#N/A</v>
      </c>
      <c r="AH102" s="6" t="e">
        <f t="shared" si="60"/>
        <v>#N/A</v>
      </c>
      <c r="AI102" s="6" t="e">
        <f t="shared" si="70"/>
        <v>#N/A</v>
      </c>
      <c r="AJ102" s="6" t="e">
        <f t="shared" si="61"/>
        <v>#N/A</v>
      </c>
      <c r="AK102" s="11" t="str">
        <f t="shared" si="62"/>
        <v xml:space="preserve"> </v>
      </c>
      <c r="AL102" s="6" t="e">
        <f t="shared" si="63"/>
        <v>#N/A</v>
      </c>
      <c r="AM102" s="6" t="e">
        <f t="shared" si="64"/>
        <v>#N/A</v>
      </c>
      <c r="AN102" s="6" t="e">
        <f t="shared" si="65"/>
        <v>#N/A</v>
      </c>
      <c r="AO102" s="6" t="e">
        <f t="shared" si="45"/>
        <v>#N/A</v>
      </c>
      <c r="AP102" s="6" t="e">
        <f t="shared" si="66"/>
        <v>#N/A</v>
      </c>
      <c r="AQ102" s="6" t="e">
        <f t="shared" si="67"/>
        <v>#N/A</v>
      </c>
      <c r="AR102" s="6" t="e">
        <f t="shared" si="46"/>
        <v>#N/A</v>
      </c>
      <c r="AS102" s="6" t="e">
        <f t="shared" si="47"/>
        <v>#N/A</v>
      </c>
      <c r="AT102" s="6" t="e">
        <f t="shared" si="48"/>
        <v>#N/A</v>
      </c>
      <c r="AU102" s="6">
        <f t="shared" si="68"/>
        <v>0</v>
      </c>
      <c r="AV102" s="6" t="e">
        <f t="shared" si="69"/>
        <v>#N/A</v>
      </c>
      <c r="AW102" s="6" t="str">
        <f t="shared" si="49"/>
        <v/>
      </c>
      <c r="AX102" s="6" t="str">
        <f t="shared" si="50"/>
        <v/>
      </c>
      <c r="AY102" s="6" t="str">
        <f t="shared" si="51"/>
        <v/>
      </c>
      <c r="AZ102" s="6" t="str">
        <f t="shared" si="52"/>
        <v/>
      </c>
      <c r="BA102" s="103"/>
      <c r="BG102" s="3" t="s">
        <v>122</v>
      </c>
    </row>
    <row r="103" spans="1:59" s="12" customFormat="1" ht="13.5" customHeight="1" x14ac:dyDescent="0.2">
      <c r="A103" s="163">
        <v>88</v>
      </c>
      <c r="B103" s="164"/>
      <c r="C103" s="165"/>
      <c r="D103" s="166"/>
      <c r="E103" s="165"/>
      <c r="F103" s="165"/>
      <c r="G103" s="220"/>
      <c r="H103" s="165"/>
      <c r="I103" s="167"/>
      <c r="J103" s="168"/>
      <c r="K103" s="845"/>
      <c r="L103" s="838"/>
      <c r="M103" s="428"/>
      <c r="N103" s="427"/>
      <c r="O103" s="429"/>
      <c r="P103" s="430"/>
      <c r="Q103" s="422" t="str">
        <f t="shared" si="36"/>
        <v/>
      </c>
      <c r="R103" s="422" t="str">
        <f t="shared" si="37"/>
        <v/>
      </c>
      <c r="S103" s="423" t="str">
        <f t="shared" si="38"/>
        <v/>
      </c>
      <c r="T103" s="424" t="str">
        <f t="shared" si="53"/>
        <v/>
      </c>
      <c r="U103" s="425" t="str">
        <f t="shared" si="39"/>
        <v/>
      </c>
      <c r="V103" s="425" t="str">
        <f t="shared" si="40"/>
        <v/>
      </c>
      <c r="W103" s="425" t="str">
        <f t="shared" si="41"/>
        <v/>
      </c>
      <c r="X103" s="38"/>
      <c r="Y103" s="37" t="str">
        <f t="shared" si="54"/>
        <v/>
      </c>
      <c r="Z103" s="37" t="str">
        <f t="shared" si="55"/>
        <v/>
      </c>
      <c r="AA103" s="29" t="str">
        <f t="shared" si="42"/>
        <v/>
      </c>
      <c r="AB103" s="6" t="e">
        <f t="shared" si="56"/>
        <v>#N/A</v>
      </c>
      <c r="AC103" s="6" t="e">
        <f t="shared" si="57"/>
        <v>#N/A</v>
      </c>
      <c r="AD103" s="6" t="e">
        <f t="shared" si="58"/>
        <v>#N/A</v>
      </c>
      <c r="AE103" s="6" t="str">
        <f t="shared" si="43"/>
        <v/>
      </c>
      <c r="AF103" s="10">
        <f t="shared" si="44"/>
        <v>1</v>
      </c>
      <c r="AG103" s="6" t="e">
        <f t="shared" si="59"/>
        <v>#N/A</v>
      </c>
      <c r="AH103" s="6" t="e">
        <f t="shared" si="60"/>
        <v>#N/A</v>
      </c>
      <c r="AI103" s="6" t="e">
        <f t="shared" si="70"/>
        <v>#N/A</v>
      </c>
      <c r="AJ103" s="6" t="e">
        <f t="shared" si="61"/>
        <v>#N/A</v>
      </c>
      <c r="AK103" s="11" t="str">
        <f t="shared" si="62"/>
        <v xml:space="preserve"> </v>
      </c>
      <c r="AL103" s="6" t="e">
        <f t="shared" si="63"/>
        <v>#N/A</v>
      </c>
      <c r="AM103" s="6" t="e">
        <f t="shared" si="64"/>
        <v>#N/A</v>
      </c>
      <c r="AN103" s="6" t="e">
        <f t="shared" si="65"/>
        <v>#N/A</v>
      </c>
      <c r="AO103" s="6" t="e">
        <f t="shared" si="45"/>
        <v>#N/A</v>
      </c>
      <c r="AP103" s="6" t="e">
        <f t="shared" si="66"/>
        <v>#N/A</v>
      </c>
      <c r="AQ103" s="6" t="e">
        <f t="shared" si="67"/>
        <v>#N/A</v>
      </c>
      <c r="AR103" s="6" t="e">
        <f t="shared" si="46"/>
        <v>#N/A</v>
      </c>
      <c r="AS103" s="6" t="e">
        <f t="shared" si="47"/>
        <v>#N/A</v>
      </c>
      <c r="AT103" s="6" t="e">
        <f t="shared" si="48"/>
        <v>#N/A</v>
      </c>
      <c r="AU103" s="6">
        <f t="shared" si="68"/>
        <v>0</v>
      </c>
      <c r="AV103" s="6" t="e">
        <f t="shared" si="69"/>
        <v>#N/A</v>
      </c>
      <c r="AW103" s="6" t="str">
        <f t="shared" si="49"/>
        <v/>
      </c>
      <c r="AX103" s="6" t="str">
        <f t="shared" si="50"/>
        <v/>
      </c>
      <c r="AY103" s="6" t="str">
        <f t="shared" si="51"/>
        <v/>
      </c>
      <c r="AZ103" s="6" t="str">
        <f t="shared" si="52"/>
        <v/>
      </c>
      <c r="BA103" s="103"/>
      <c r="BG103" s="3" t="s">
        <v>123</v>
      </c>
    </row>
    <row r="104" spans="1:59" s="12" customFormat="1" ht="13.5" customHeight="1" x14ac:dyDescent="0.2">
      <c r="A104" s="163">
        <v>89</v>
      </c>
      <c r="B104" s="164"/>
      <c r="C104" s="165"/>
      <c r="D104" s="166"/>
      <c r="E104" s="165"/>
      <c r="F104" s="165"/>
      <c r="G104" s="220"/>
      <c r="H104" s="165"/>
      <c r="I104" s="167"/>
      <c r="J104" s="168"/>
      <c r="K104" s="845"/>
      <c r="L104" s="838"/>
      <c r="M104" s="428"/>
      <c r="N104" s="427"/>
      <c r="O104" s="429"/>
      <c r="P104" s="430"/>
      <c r="Q104" s="422" t="str">
        <f t="shared" si="36"/>
        <v/>
      </c>
      <c r="R104" s="422" t="str">
        <f t="shared" si="37"/>
        <v/>
      </c>
      <c r="S104" s="423" t="str">
        <f t="shared" si="38"/>
        <v/>
      </c>
      <c r="T104" s="424" t="str">
        <f t="shared" si="53"/>
        <v/>
      </c>
      <c r="U104" s="425" t="str">
        <f t="shared" si="39"/>
        <v/>
      </c>
      <c r="V104" s="425" t="str">
        <f t="shared" si="40"/>
        <v/>
      </c>
      <c r="W104" s="425" t="str">
        <f t="shared" si="41"/>
        <v/>
      </c>
      <c r="X104" s="38"/>
      <c r="Y104" s="37" t="str">
        <f t="shared" si="54"/>
        <v/>
      </c>
      <c r="Z104" s="37" t="str">
        <f t="shared" si="55"/>
        <v/>
      </c>
      <c r="AA104" s="29" t="str">
        <f t="shared" si="42"/>
        <v/>
      </c>
      <c r="AB104" s="6" t="e">
        <f t="shared" si="56"/>
        <v>#N/A</v>
      </c>
      <c r="AC104" s="6" t="e">
        <f t="shared" si="57"/>
        <v>#N/A</v>
      </c>
      <c r="AD104" s="6" t="e">
        <f t="shared" si="58"/>
        <v>#N/A</v>
      </c>
      <c r="AE104" s="6" t="str">
        <f t="shared" si="43"/>
        <v/>
      </c>
      <c r="AF104" s="10">
        <f t="shared" si="44"/>
        <v>1</v>
      </c>
      <c r="AG104" s="6" t="e">
        <f t="shared" si="59"/>
        <v>#N/A</v>
      </c>
      <c r="AH104" s="6" t="e">
        <f t="shared" si="60"/>
        <v>#N/A</v>
      </c>
      <c r="AI104" s="6" t="e">
        <f t="shared" si="70"/>
        <v>#N/A</v>
      </c>
      <c r="AJ104" s="6" t="e">
        <f t="shared" si="61"/>
        <v>#N/A</v>
      </c>
      <c r="AK104" s="11" t="str">
        <f t="shared" si="62"/>
        <v xml:space="preserve"> </v>
      </c>
      <c r="AL104" s="6" t="e">
        <f t="shared" si="63"/>
        <v>#N/A</v>
      </c>
      <c r="AM104" s="6" t="e">
        <f t="shared" si="64"/>
        <v>#N/A</v>
      </c>
      <c r="AN104" s="6" t="e">
        <f t="shared" si="65"/>
        <v>#N/A</v>
      </c>
      <c r="AO104" s="6" t="e">
        <f t="shared" si="45"/>
        <v>#N/A</v>
      </c>
      <c r="AP104" s="6" t="e">
        <f t="shared" si="66"/>
        <v>#N/A</v>
      </c>
      <c r="AQ104" s="6" t="e">
        <f t="shared" si="67"/>
        <v>#N/A</v>
      </c>
      <c r="AR104" s="6" t="e">
        <f t="shared" si="46"/>
        <v>#N/A</v>
      </c>
      <c r="AS104" s="6" t="e">
        <f t="shared" si="47"/>
        <v>#N/A</v>
      </c>
      <c r="AT104" s="6" t="e">
        <f t="shared" si="48"/>
        <v>#N/A</v>
      </c>
      <c r="AU104" s="6">
        <f t="shared" si="68"/>
        <v>0</v>
      </c>
      <c r="AV104" s="6" t="e">
        <f t="shared" si="69"/>
        <v>#N/A</v>
      </c>
      <c r="AW104" s="6" t="str">
        <f t="shared" si="49"/>
        <v/>
      </c>
      <c r="AX104" s="6" t="str">
        <f t="shared" si="50"/>
        <v/>
      </c>
      <c r="AY104" s="6" t="str">
        <f t="shared" si="51"/>
        <v/>
      </c>
      <c r="AZ104" s="6" t="str">
        <f t="shared" si="52"/>
        <v/>
      </c>
      <c r="BA104" s="103"/>
      <c r="BG104" s="3" t="s">
        <v>124</v>
      </c>
    </row>
    <row r="105" spans="1:59" s="12" customFormat="1" ht="13.5" customHeight="1" x14ac:dyDescent="0.2">
      <c r="A105" s="163">
        <v>90</v>
      </c>
      <c r="B105" s="164"/>
      <c r="C105" s="165"/>
      <c r="D105" s="166"/>
      <c r="E105" s="165"/>
      <c r="F105" s="165"/>
      <c r="G105" s="220"/>
      <c r="H105" s="165"/>
      <c r="I105" s="167"/>
      <c r="J105" s="168"/>
      <c r="K105" s="845"/>
      <c r="L105" s="838"/>
      <c r="M105" s="428"/>
      <c r="N105" s="427"/>
      <c r="O105" s="429"/>
      <c r="P105" s="430"/>
      <c r="Q105" s="422" t="str">
        <f t="shared" si="36"/>
        <v/>
      </c>
      <c r="R105" s="422" t="str">
        <f t="shared" si="37"/>
        <v/>
      </c>
      <c r="S105" s="423" t="str">
        <f t="shared" si="38"/>
        <v/>
      </c>
      <c r="T105" s="424" t="str">
        <f t="shared" si="53"/>
        <v/>
      </c>
      <c r="U105" s="425" t="str">
        <f t="shared" si="39"/>
        <v/>
      </c>
      <c r="V105" s="425" t="str">
        <f t="shared" si="40"/>
        <v/>
      </c>
      <c r="W105" s="425" t="str">
        <f t="shared" si="41"/>
        <v/>
      </c>
      <c r="X105" s="38"/>
      <c r="Y105" s="37" t="str">
        <f t="shared" si="54"/>
        <v/>
      </c>
      <c r="Z105" s="37" t="str">
        <f t="shared" si="55"/>
        <v/>
      </c>
      <c r="AA105" s="29" t="str">
        <f t="shared" si="42"/>
        <v/>
      </c>
      <c r="AB105" s="6" t="e">
        <f t="shared" si="56"/>
        <v>#N/A</v>
      </c>
      <c r="AC105" s="6" t="e">
        <f t="shared" si="57"/>
        <v>#N/A</v>
      </c>
      <c r="AD105" s="6" t="e">
        <f t="shared" si="58"/>
        <v>#N/A</v>
      </c>
      <c r="AE105" s="6" t="str">
        <f t="shared" si="43"/>
        <v/>
      </c>
      <c r="AF105" s="10">
        <f t="shared" si="44"/>
        <v>1</v>
      </c>
      <c r="AG105" s="6" t="e">
        <f t="shared" si="59"/>
        <v>#N/A</v>
      </c>
      <c r="AH105" s="6" t="e">
        <f t="shared" si="60"/>
        <v>#N/A</v>
      </c>
      <c r="AI105" s="6" t="e">
        <f t="shared" si="70"/>
        <v>#N/A</v>
      </c>
      <c r="AJ105" s="6" t="e">
        <f t="shared" si="61"/>
        <v>#N/A</v>
      </c>
      <c r="AK105" s="11" t="str">
        <f t="shared" si="62"/>
        <v xml:space="preserve"> </v>
      </c>
      <c r="AL105" s="6" t="e">
        <f t="shared" si="63"/>
        <v>#N/A</v>
      </c>
      <c r="AM105" s="6" t="e">
        <f t="shared" si="64"/>
        <v>#N/A</v>
      </c>
      <c r="AN105" s="6" t="e">
        <f t="shared" si="65"/>
        <v>#N/A</v>
      </c>
      <c r="AO105" s="6" t="e">
        <f t="shared" si="45"/>
        <v>#N/A</v>
      </c>
      <c r="AP105" s="6" t="e">
        <f t="shared" si="66"/>
        <v>#N/A</v>
      </c>
      <c r="AQ105" s="6" t="e">
        <f t="shared" si="67"/>
        <v>#N/A</v>
      </c>
      <c r="AR105" s="6" t="e">
        <f t="shared" si="46"/>
        <v>#N/A</v>
      </c>
      <c r="AS105" s="6" t="e">
        <f t="shared" si="47"/>
        <v>#N/A</v>
      </c>
      <c r="AT105" s="6" t="e">
        <f t="shared" si="48"/>
        <v>#N/A</v>
      </c>
      <c r="AU105" s="6">
        <f t="shared" si="68"/>
        <v>0</v>
      </c>
      <c r="AV105" s="6" t="e">
        <f t="shared" si="69"/>
        <v>#N/A</v>
      </c>
      <c r="AW105" s="6" t="str">
        <f t="shared" si="49"/>
        <v/>
      </c>
      <c r="AX105" s="6" t="str">
        <f t="shared" si="50"/>
        <v/>
      </c>
      <c r="AY105" s="6" t="str">
        <f t="shared" si="51"/>
        <v/>
      </c>
      <c r="AZ105" s="6" t="str">
        <f t="shared" si="52"/>
        <v/>
      </c>
      <c r="BA105" s="103"/>
      <c r="BG105" s="3" t="s">
        <v>125</v>
      </c>
    </row>
    <row r="106" spans="1:59" s="12" customFormat="1" ht="13.5" customHeight="1" x14ac:dyDescent="0.2">
      <c r="A106" s="163">
        <v>91</v>
      </c>
      <c r="B106" s="164"/>
      <c r="C106" s="165"/>
      <c r="D106" s="166"/>
      <c r="E106" s="165"/>
      <c r="F106" s="165"/>
      <c r="G106" s="220"/>
      <c r="H106" s="165"/>
      <c r="I106" s="167"/>
      <c r="J106" s="168"/>
      <c r="K106" s="845"/>
      <c r="L106" s="838"/>
      <c r="M106" s="428"/>
      <c r="N106" s="427"/>
      <c r="O106" s="429"/>
      <c r="P106" s="430"/>
      <c r="Q106" s="422" t="str">
        <f t="shared" si="36"/>
        <v/>
      </c>
      <c r="R106" s="422" t="str">
        <f t="shared" si="37"/>
        <v/>
      </c>
      <c r="S106" s="423" t="str">
        <f t="shared" si="38"/>
        <v/>
      </c>
      <c r="T106" s="424" t="str">
        <f t="shared" si="53"/>
        <v/>
      </c>
      <c r="U106" s="425" t="str">
        <f t="shared" si="39"/>
        <v/>
      </c>
      <c r="V106" s="425" t="str">
        <f t="shared" si="40"/>
        <v/>
      </c>
      <c r="W106" s="425" t="str">
        <f t="shared" si="41"/>
        <v/>
      </c>
      <c r="X106" s="38"/>
      <c r="Y106" s="37" t="str">
        <f t="shared" si="54"/>
        <v/>
      </c>
      <c r="Z106" s="37" t="str">
        <f t="shared" si="55"/>
        <v/>
      </c>
      <c r="AA106" s="29" t="str">
        <f t="shared" si="42"/>
        <v/>
      </c>
      <c r="AB106" s="6" t="e">
        <f t="shared" si="56"/>
        <v>#N/A</v>
      </c>
      <c r="AC106" s="6" t="e">
        <f t="shared" si="57"/>
        <v>#N/A</v>
      </c>
      <c r="AD106" s="6" t="e">
        <f t="shared" si="58"/>
        <v>#N/A</v>
      </c>
      <c r="AE106" s="6" t="str">
        <f t="shared" si="43"/>
        <v/>
      </c>
      <c r="AF106" s="10">
        <f t="shared" si="44"/>
        <v>1</v>
      </c>
      <c r="AG106" s="6" t="e">
        <f t="shared" si="59"/>
        <v>#N/A</v>
      </c>
      <c r="AH106" s="6" t="e">
        <f t="shared" si="60"/>
        <v>#N/A</v>
      </c>
      <c r="AI106" s="6" t="e">
        <f t="shared" si="70"/>
        <v>#N/A</v>
      </c>
      <c r="AJ106" s="6" t="e">
        <f t="shared" si="61"/>
        <v>#N/A</v>
      </c>
      <c r="AK106" s="11" t="str">
        <f t="shared" si="62"/>
        <v xml:space="preserve"> </v>
      </c>
      <c r="AL106" s="6" t="e">
        <f t="shared" si="63"/>
        <v>#N/A</v>
      </c>
      <c r="AM106" s="6" t="e">
        <f t="shared" si="64"/>
        <v>#N/A</v>
      </c>
      <c r="AN106" s="6" t="e">
        <f t="shared" si="65"/>
        <v>#N/A</v>
      </c>
      <c r="AO106" s="6" t="e">
        <f t="shared" si="45"/>
        <v>#N/A</v>
      </c>
      <c r="AP106" s="6" t="e">
        <f t="shared" si="66"/>
        <v>#N/A</v>
      </c>
      <c r="AQ106" s="6" t="e">
        <f t="shared" si="67"/>
        <v>#N/A</v>
      </c>
      <c r="AR106" s="6" t="e">
        <f t="shared" si="46"/>
        <v>#N/A</v>
      </c>
      <c r="AS106" s="6" t="e">
        <f t="shared" si="47"/>
        <v>#N/A</v>
      </c>
      <c r="AT106" s="6" t="e">
        <f t="shared" si="48"/>
        <v>#N/A</v>
      </c>
      <c r="AU106" s="6">
        <f t="shared" si="68"/>
        <v>0</v>
      </c>
      <c r="AV106" s="6" t="e">
        <f t="shared" si="69"/>
        <v>#N/A</v>
      </c>
      <c r="AW106" s="6" t="str">
        <f t="shared" si="49"/>
        <v/>
      </c>
      <c r="AX106" s="6" t="str">
        <f t="shared" si="50"/>
        <v/>
      </c>
      <c r="AY106" s="6" t="str">
        <f t="shared" si="51"/>
        <v/>
      </c>
      <c r="AZ106" s="6" t="str">
        <f t="shared" si="52"/>
        <v/>
      </c>
      <c r="BA106" s="103"/>
      <c r="BG106" s="3" t="s">
        <v>126</v>
      </c>
    </row>
    <row r="107" spans="1:59" s="12" customFormat="1" ht="13.5" customHeight="1" x14ac:dyDescent="0.2">
      <c r="A107" s="163">
        <v>92</v>
      </c>
      <c r="B107" s="164"/>
      <c r="C107" s="165"/>
      <c r="D107" s="166"/>
      <c r="E107" s="165"/>
      <c r="F107" s="165"/>
      <c r="G107" s="220"/>
      <c r="H107" s="165"/>
      <c r="I107" s="167"/>
      <c r="J107" s="168"/>
      <c r="K107" s="845"/>
      <c r="L107" s="838"/>
      <c r="M107" s="428"/>
      <c r="N107" s="427"/>
      <c r="O107" s="429"/>
      <c r="P107" s="430"/>
      <c r="Q107" s="422" t="str">
        <f t="shared" si="36"/>
        <v/>
      </c>
      <c r="R107" s="422" t="str">
        <f t="shared" si="37"/>
        <v/>
      </c>
      <c r="S107" s="423" t="str">
        <f t="shared" si="38"/>
        <v/>
      </c>
      <c r="T107" s="424" t="str">
        <f t="shared" si="53"/>
        <v/>
      </c>
      <c r="U107" s="425" t="str">
        <f t="shared" si="39"/>
        <v/>
      </c>
      <c r="V107" s="425" t="str">
        <f t="shared" si="40"/>
        <v/>
      </c>
      <c r="W107" s="425" t="str">
        <f t="shared" si="41"/>
        <v/>
      </c>
      <c r="X107" s="38"/>
      <c r="Y107" s="37" t="str">
        <f t="shared" si="54"/>
        <v/>
      </c>
      <c r="Z107" s="37" t="str">
        <f t="shared" si="55"/>
        <v/>
      </c>
      <c r="AA107" s="29" t="str">
        <f t="shared" si="42"/>
        <v/>
      </c>
      <c r="AB107" s="6" t="e">
        <f t="shared" si="56"/>
        <v>#N/A</v>
      </c>
      <c r="AC107" s="6" t="e">
        <f t="shared" si="57"/>
        <v>#N/A</v>
      </c>
      <c r="AD107" s="6" t="e">
        <f t="shared" si="58"/>
        <v>#N/A</v>
      </c>
      <c r="AE107" s="6" t="str">
        <f t="shared" si="43"/>
        <v/>
      </c>
      <c r="AF107" s="10">
        <f t="shared" si="44"/>
        <v>1</v>
      </c>
      <c r="AG107" s="6" t="e">
        <f t="shared" si="59"/>
        <v>#N/A</v>
      </c>
      <c r="AH107" s="6" t="e">
        <f t="shared" si="60"/>
        <v>#N/A</v>
      </c>
      <c r="AI107" s="6" t="e">
        <f t="shared" si="70"/>
        <v>#N/A</v>
      </c>
      <c r="AJ107" s="6" t="e">
        <f t="shared" si="61"/>
        <v>#N/A</v>
      </c>
      <c r="AK107" s="11" t="str">
        <f t="shared" si="62"/>
        <v xml:space="preserve"> </v>
      </c>
      <c r="AL107" s="6" t="e">
        <f t="shared" si="63"/>
        <v>#N/A</v>
      </c>
      <c r="AM107" s="6" t="e">
        <f t="shared" si="64"/>
        <v>#N/A</v>
      </c>
      <c r="AN107" s="6" t="e">
        <f t="shared" si="65"/>
        <v>#N/A</v>
      </c>
      <c r="AO107" s="6" t="e">
        <f t="shared" si="45"/>
        <v>#N/A</v>
      </c>
      <c r="AP107" s="6" t="e">
        <f t="shared" si="66"/>
        <v>#N/A</v>
      </c>
      <c r="AQ107" s="6" t="e">
        <f t="shared" si="67"/>
        <v>#N/A</v>
      </c>
      <c r="AR107" s="6" t="e">
        <f t="shared" si="46"/>
        <v>#N/A</v>
      </c>
      <c r="AS107" s="6" t="e">
        <f t="shared" si="47"/>
        <v>#N/A</v>
      </c>
      <c r="AT107" s="6" t="e">
        <f t="shared" si="48"/>
        <v>#N/A</v>
      </c>
      <c r="AU107" s="6">
        <f t="shared" si="68"/>
        <v>0</v>
      </c>
      <c r="AV107" s="6" t="e">
        <f t="shared" si="69"/>
        <v>#N/A</v>
      </c>
      <c r="AW107" s="6" t="str">
        <f t="shared" si="49"/>
        <v/>
      </c>
      <c r="AX107" s="6" t="str">
        <f t="shared" si="50"/>
        <v/>
      </c>
      <c r="AY107" s="6" t="str">
        <f t="shared" si="51"/>
        <v/>
      </c>
      <c r="AZ107" s="6" t="str">
        <f t="shared" si="52"/>
        <v/>
      </c>
      <c r="BA107" s="103"/>
      <c r="BG107" s="3" t="s">
        <v>127</v>
      </c>
    </row>
    <row r="108" spans="1:59" s="12" customFormat="1" ht="13.5" customHeight="1" x14ac:dyDescent="0.2">
      <c r="A108" s="163">
        <v>93</v>
      </c>
      <c r="B108" s="164"/>
      <c r="C108" s="165"/>
      <c r="D108" s="166"/>
      <c r="E108" s="165"/>
      <c r="F108" s="165"/>
      <c r="G108" s="220"/>
      <c r="H108" s="165"/>
      <c r="I108" s="167"/>
      <c r="J108" s="168"/>
      <c r="K108" s="845"/>
      <c r="L108" s="838"/>
      <c r="M108" s="428"/>
      <c r="N108" s="427"/>
      <c r="O108" s="429"/>
      <c r="P108" s="430"/>
      <c r="Q108" s="422" t="str">
        <f t="shared" si="36"/>
        <v/>
      </c>
      <c r="R108" s="422" t="str">
        <f t="shared" si="37"/>
        <v/>
      </c>
      <c r="S108" s="423" t="str">
        <f t="shared" si="38"/>
        <v/>
      </c>
      <c r="T108" s="424" t="str">
        <f t="shared" si="53"/>
        <v/>
      </c>
      <c r="U108" s="425" t="str">
        <f t="shared" si="39"/>
        <v/>
      </c>
      <c r="V108" s="425" t="str">
        <f t="shared" si="40"/>
        <v/>
      </c>
      <c r="W108" s="425" t="str">
        <f t="shared" si="41"/>
        <v/>
      </c>
      <c r="X108" s="38"/>
      <c r="Y108" s="37" t="str">
        <f t="shared" si="54"/>
        <v/>
      </c>
      <c r="Z108" s="37" t="str">
        <f t="shared" si="55"/>
        <v/>
      </c>
      <c r="AA108" s="29" t="str">
        <f t="shared" si="42"/>
        <v/>
      </c>
      <c r="AB108" s="6" t="e">
        <f t="shared" si="56"/>
        <v>#N/A</v>
      </c>
      <c r="AC108" s="6" t="e">
        <f t="shared" si="57"/>
        <v>#N/A</v>
      </c>
      <c r="AD108" s="6" t="e">
        <f t="shared" si="58"/>
        <v>#N/A</v>
      </c>
      <c r="AE108" s="6" t="str">
        <f t="shared" si="43"/>
        <v/>
      </c>
      <c r="AF108" s="10">
        <f t="shared" si="44"/>
        <v>1</v>
      </c>
      <c r="AG108" s="6" t="e">
        <f t="shared" si="59"/>
        <v>#N/A</v>
      </c>
      <c r="AH108" s="6" t="e">
        <f t="shared" si="60"/>
        <v>#N/A</v>
      </c>
      <c r="AI108" s="6" t="e">
        <f t="shared" si="70"/>
        <v>#N/A</v>
      </c>
      <c r="AJ108" s="6" t="e">
        <f t="shared" si="61"/>
        <v>#N/A</v>
      </c>
      <c r="AK108" s="11" t="str">
        <f t="shared" si="62"/>
        <v xml:space="preserve"> </v>
      </c>
      <c r="AL108" s="6" t="e">
        <f t="shared" si="63"/>
        <v>#N/A</v>
      </c>
      <c r="AM108" s="6" t="e">
        <f t="shared" si="64"/>
        <v>#N/A</v>
      </c>
      <c r="AN108" s="6" t="e">
        <f t="shared" si="65"/>
        <v>#N/A</v>
      </c>
      <c r="AO108" s="6" t="e">
        <f t="shared" si="45"/>
        <v>#N/A</v>
      </c>
      <c r="AP108" s="6" t="e">
        <f t="shared" si="66"/>
        <v>#N/A</v>
      </c>
      <c r="AQ108" s="6" t="e">
        <f t="shared" si="67"/>
        <v>#N/A</v>
      </c>
      <c r="AR108" s="6" t="e">
        <f t="shared" si="46"/>
        <v>#N/A</v>
      </c>
      <c r="AS108" s="6" t="e">
        <f t="shared" si="47"/>
        <v>#N/A</v>
      </c>
      <c r="AT108" s="6" t="e">
        <f t="shared" si="48"/>
        <v>#N/A</v>
      </c>
      <c r="AU108" s="6">
        <f t="shared" si="68"/>
        <v>0</v>
      </c>
      <c r="AV108" s="6" t="e">
        <f t="shared" si="69"/>
        <v>#N/A</v>
      </c>
      <c r="AW108" s="6" t="str">
        <f t="shared" si="49"/>
        <v/>
      </c>
      <c r="AX108" s="6" t="str">
        <f t="shared" si="50"/>
        <v/>
      </c>
      <c r="AY108" s="6" t="str">
        <f t="shared" si="51"/>
        <v/>
      </c>
      <c r="AZ108" s="6" t="str">
        <f t="shared" si="52"/>
        <v/>
      </c>
      <c r="BA108" s="103"/>
      <c r="BG108" s="3" t="s">
        <v>128</v>
      </c>
    </row>
    <row r="109" spans="1:59" s="12" customFormat="1" ht="13.5" customHeight="1" x14ac:dyDescent="0.2">
      <c r="A109" s="163">
        <v>94</v>
      </c>
      <c r="B109" s="164"/>
      <c r="C109" s="165"/>
      <c r="D109" s="166"/>
      <c r="E109" s="165"/>
      <c r="F109" s="165"/>
      <c r="G109" s="220"/>
      <c r="H109" s="165"/>
      <c r="I109" s="167"/>
      <c r="J109" s="168"/>
      <c r="K109" s="845"/>
      <c r="L109" s="838"/>
      <c r="M109" s="428"/>
      <c r="N109" s="427"/>
      <c r="O109" s="429"/>
      <c r="P109" s="430"/>
      <c r="Q109" s="422" t="str">
        <f t="shared" si="36"/>
        <v/>
      </c>
      <c r="R109" s="422" t="str">
        <f t="shared" si="37"/>
        <v/>
      </c>
      <c r="S109" s="423" t="str">
        <f t="shared" si="38"/>
        <v/>
      </c>
      <c r="T109" s="424" t="str">
        <f t="shared" si="53"/>
        <v/>
      </c>
      <c r="U109" s="425" t="str">
        <f t="shared" si="39"/>
        <v/>
      </c>
      <c r="V109" s="425" t="str">
        <f t="shared" si="40"/>
        <v/>
      </c>
      <c r="W109" s="425" t="str">
        <f t="shared" si="41"/>
        <v/>
      </c>
      <c r="X109" s="38"/>
      <c r="Y109" s="37" t="str">
        <f t="shared" si="54"/>
        <v/>
      </c>
      <c r="Z109" s="37" t="str">
        <f t="shared" si="55"/>
        <v/>
      </c>
      <c r="AA109" s="29" t="str">
        <f t="shared" si="42"/>
        <v/>
      </c>
      <c r="AB109" s="6" t="e">
        <f t="shared" si="56"/>
        <v>#N/A</v>
      </c>
      <c r="AC109" s="6" t="e">
        <f t="shared" si="57"/>
        <v>#N/A</v>
      </c>
      <c r="AD109" s="6" t="e">
        <f t="shared" si="58"/>
        <v>#N/A</v>
      </c>
      <c r="AE109" s="6" t="str">
        <f t="shared" si="43"/>
        <v/>
      </c>
      <c r="AF109" s="10">
        <f t="shared" si="44"/>
        <v>1</v>
      </c>
      <c r="AG109" s="6" t="e">
        <f t="shared" si="59"/>
        <v>#N/A</v>
      </c>
      <c r="AH109" s="6" t="e">
        <f t="shared" si="60"/>
        <v>#N/A</v>
      </c>
      <c r="AI109" s="6" t="e">
        <f t="shared" si="70"/>
        <v>#N/A</v>
      </c>
      <c r="AJ109" s="6" t="e">
        <f t="shared" si="61"/>
        <v>#N/A</v>
      </c>
      <c r="AK109" s="11" t="str">
        <f t="shared" si="62"/>
        <v xml:space="preserve"> </v>
      </c>
      <c r="AL109" s="6" t="e">
        <f t="shared" si="63"/>
        <v>#N/A</v>
      </c>
      <c r="AM109" s="6" t="e">
        <f t="shared" si="64"/>
        <v>#N/A</v>
      </c>
      <c r="AN109" s="6" t="e">
        <f t="shared" si="65"/>
        <v>#N/A</v>
      </c>
      <c r="AO109" s="6" t="e">
        <f t="shared" si="45"/>
        <v>#N/A</v>
      </c>
      <c r="AP109" s="6" t="e">
        <f t="shared" si="66"/>
        <v>#N/A</v>
      </c>
      <c r="AQ109" s="6" t="e">
        <f t="shared" si="67"/>
        <v>#N/A</v>
      </c>
      <c r="AR109" s="6" t="e">
        <f t="shared" si="46"/>
        <v>#N/A</v>
      </c>
      <c r="AS109" s="6" t="e">
        <f t="shared" si="47"/>
        <v>#N/A</v>
      </c>
      <c r="AT109" s="6" t="e">
        <f t="shared" si="48"/>
        <v>#N/A</v>
      </c>
      <c r="AU109" s="6">
        <f t="shared" si="68"/>
        <v>0</v>
      </c>
      <c r="AV109" s="6" t="e">
        <f t="shared" si="69"/>
        <v>#N/A</v>
      </c>
      <c r="AW109" s="6" t="str">
        <f t="shared" si="49"/>
        <v/>
      </c>
      <c r="AX109" s="6" t="str">
        <f t="shared" si="50"/>
        <v/>
      </c>
      <c r="AY109" s="6" t="str">
        <f t="shared" si="51"/>
        <v/>
      </c>
      <c r="AZ109" s="6" t="str">
        <f t="shared" si="52"/>
        <v/>
      </c>
      <c r="BA109" s="103"/>
      <c r="BG109" s="3" t="s">
        <v>129</v>
      </c>
    </row>
    <row r="110" spans="1:59" s="12" customFormat="1" ht="13.5" customHeight="1" x14ac:dyDescent="0.2">
      <c r="A110" s="163">
        <v>95</v>
      </c>
      <c r="B110" s="164"/>
      <c r="C110" s="165"/>
      <c r="D110" s="166"/>
      <c r="E110" s="165"/>
      <c r="F110" s="165"/>
      <c r="G110" s="220"/>
      <c r="H110" s="165"/>
      <c r="I110" s="167"/>
      <c r="J110" s="168"/>
      <c r="K110" s="845"/>
      <c r="L110" s="838"/>
      <c r="M110" s="428"/>
      <c r="N110" s="427"/>
      <c r="O110" s="429"/>
      <c r="P110" s="430"/>
      <c r="Q110" s="422" t="str">
        <f t="shared" si="36"/>
        <v/>
      </c>
      <c r="R110" s="422" t="str">
        <f t="shared" si="37"/>
        <v/>
      </c>
      <c r="S110" s="423" t="str">
        <f t="shared" si="38"/>
        <v/>
      </c>
      <c r="T110" s="424" t="str">
        <f t="shared" si="53"/>
        <v/>
      </c>
      <c r="U110" s="425" t="str">
        <f t="shared" si="39"/>
        <v/>
      </c>
      <c r="V110" s="425" t="str">
        <f t="shared" si="40"/>
        <v/>
      </c>
      <c r="W110" s="425" t="str">
        <f t="shared" si="41"/>
        <v/>
      </c>
      <c r="X110" s="38"/>
      <c r="Y110" s="37" t="str">
        <f t="shared" si="54"/>
        <v/>
      </c>
      <c r="Z110" s="37" t="str">
        <f t="shared" si="55"/>
        <v/>
      </c>
      <c r="AA110" s="29" t="str">
        <f t="shared" si="42"/>
        <v/>
      </c>
      <c r="AB110" s="6" t="e">
        <f t="shared" si="56"/>
        <v>#N/A</v>
      </c>
      <c r="AC110" s="6" t="e">
        <f t="shared" si="57"/>
        <v>#N/A</v>
      </c>
      <c r="AD110" s="6" t="e">
        <f t="shared" si="58"/>
        <v>#N/A</v>
      </c>
      <c r="AE110" s="6" t="str">
        <f t="shared" si="43"/>
        <v/>
      </c>
      <c r="AF110" s="10">
        <f t="shared" si="44"/>
        <v>1</v>
      </c>
      <c r="AG110" s="6" t="e">
        <f t="shared" si="59"/>
        <v>#N/A</v>
      </c>
      <c r="AH110" s="6" t="e">
        <f t="shared" si="60"/>
        <v>#N/A</v>
      </c>
      <c r="AI110" s="6" t="e">
        <f t="shared" si="70"/>
        <v>#N/A</v>
      </c>
      <c r="AJ110" s="6" t="e">
        <f t="shared" si="61"/>
        <v>#N/A</v>
      </c>
      <c r="AK110" s="11" t="str">
        <f t="shared" si="62"/>
        <v xml:space="preserve"> </v>
      </c>
      <c r="AL110" s="6" t="e">
        <f t="shared" si="63"/>
        <v>#N/A</v>
      </c>
      <c r="AM110" s="6" t="e">
        <f t="shared" si="64"/>
        <v>#N/A</v>
      </c>
      <c r="AN110" s="6" t="e">
        <f t="shared" si="65"/>
        <v>#N/A</v>
      </c>
      <c r="AO110" s="6" t="e">
        <f t="shared" si="45"/>
        <v>#N/A</v>
      </c>
      <c r="AP110" s="6" t="e">
        <f t="shared" si="66"/>
        <v>#N/A</v>
      </c>
      <c r="AQ110" s="6" t="e">
        <f t="shared" si="67"/>
        <v>#N/A</v>
      </c>
      <c r="AR110" s="6" t="e">
        <f t="shared" si="46"/>
        <v>#N/A</v>
      </c>
      <c r="AS110" s="6" t="e">
        <f t="shared" si="47"/>
        <v>#N/A</v>
      </c>
      <c r="AT110" s="6" t="e">
        <f t="shared" si="48"/>
        <v>#N/A</v>
      </c>
      <c r="AU110" s="6">
        <f t="shared" si="68"/>
        <v>0</v>
      </c>
      <c r="AV110" s="6" t="e">
        <f t="shared" si="69"/>
        <v>#N/A</v>
      </c>
      <c r="AW110" s="6" t="str">
        <f t="shared" si="49"/>
        <v/>
      </c>
      <c r="AX110" s="6" t="str">
        <f t="shared" si="50"/>
        <v/>
      </c>
      <c r="AY110" s="6" t="str">
        <f t="shared" si="51"/>
        <v/>
      </c>
      <c r="AZ110" s="6" t="str">
        <f t="shared" si="52"/>
        <v/>
      </c>
      <c r="BA110" s="103"/>
      <c r="BG110" s="3" t="s">
        <v>130</v>
      </c>
    </row>
    <row r="111" spans="1:59" s="12" customFormat="1" ht="13.5" customHeight="1" x14ac:dyDescent="0.2">
      <c r="A111" s="163">
        <v>96</v>
      </c>
      <c r="B111" s="164"/>
      <c r="C111" s="165"/>
      <c r="D111" s="166"/>
      <c r="E111" s="165"/>
      <c r="F111" s="165"/>
      <c r="G111" s="220"/>
      <c r="H111" s="165"/>
      <c r="I111" s="167"/>
      <c r="J111" s="168"/>
      <c r="K111" s="845"/>
      <c r="L111" s="838"/>
      <c r="M111" s="428"/>
      <c r="N111" s="427"/>
      <c r="O111" s="429"/>
      <c r="P111" s="430"/>
      <c r="Q111" s="422" t="str">
        <f t="shared" si="36"/>
        <v/>
      </c>
      <c r="R111" s="422" t="str">
        <f t="shared" si="37"/>
        <v/>
      </c>
      <c r="S111" s="423" t="str">
        <f t="shared" si="38"/>
        <v/>
      </c>
      <c r="T111" s="424" t="str">
        <f t="shared" si="53"/>
        <v/>
      </c>
      <c r="U111" s="425" t="str">
        <f t="shared" si="39"/>
        <v/>
      </c>
      <c r="V111" s="425" t="str">
        <f t="shared" si="40"/>
        <v/>
      </c>
      <c r="W111" s="425" t="str">
        <f t="shared" si="41"/>
        <v/>
      </c>
      <c r="X111" s="38"/>
      <c r="Y111" s="37" t="str">
        <f t="shared" si="54"/>
        <v/>
      </c>
      <c r="Z111" s="37" t="str">
        <f t="shared" si="55"/>
        <v/>
      </c>
      <c r="AA111" s="29" t="str">
        <f t="shared" si="42"/>
        <v/>
      </c>
      <c r="AB111" s="6" t="e">
        <f t="shared" si="56"/>
        <v>#N/A</v>
      </c>
      <c r="AC111" s="6" t="e">
        <f t="shared" si="57"/>
        <v>#N/A</v>
      </c>
      <c r="AD111" s="6" t="e">
        <f t="shared" si="58"/>
        <v>#N/A</v>
      </c>
      <c r="AE111" s="6" t="str">
        <f t="shared" si="43"/>
        <v/>
      </c>
      <c r="AF111" s="10">
        <f t="shared" si="44"/>
        <v>1</v>
      </c>
      <c r="AG111" s="6" t="e">
        <f t="shared" si="59"/>
        <v>#N/A</v>
      </c>
      <c r="AH111" s="6" t="e">
        <f t="shared" si="60"/>
        <v>#N/A</v>
      </c>
      <c r="AI111" s="6" t="e">
        <f t="shared" si="70"/>
        <v>#N/A</v>
      </c>
      <c r="AJ111" s="6" t="e">
        <f t="shared" si="61"/>
        <v>#N/A</v>
      </c>
      <c r="AK111" s="11" t="str">
        <f t="shared" si="62"/>
        <v xml:space="preserve"> </v>
      </c>
      <c r="AL111" s="6" t="e">
        <f t="shared" si="63"/>
        <v>#N/A</v>
      </c>
      <c r="AM111" s="6" t="e">
        <f t="shared" si="64"/>
        <v>#N/A</v>
      </c>
      <c r="AN111" s="6" t="e">
        <f t="shared" si="65"/>
        <v>#N/A</v>
      </c>
      <c r="AO111" s="6" t="e">
        <f t="shared" si="45"/>
        <v>#N/A</v>
      </c>
      <c r="AP111" s="6" t="e">
        <f t="shared" si="66"/>
        <v>#N/A</v>
      </c>
      <c r="AQ111" s="6" t="e">
        <f t="shared" si="67"/>
        <v>#N/A</v>
      </c>
      <c r="AR111" s="6" t="e">
        <f t="shared" si="46"/>
        <v>#N/A</v>
      </c>
      <c r="AS111" s="6" t="e">
        <f t="shared" si="47"/>
        <v>#N/A</v>
      </c>
      <c r="AT111" s="6" t="e">
        <f t="shared" si="48"/>
        <v>#N/A</v>
      </c>
      <c r="AU111" s="6">
        <f t="shared" si="68"/>
        <v>0</v>
      </c>
      <c r="AV111" s="6" t="e">
        <f t="shared" si="69"/>
        <v>#N/A</v>
      </c>
      <c r="AW111" s="6" t="str">
        <f t="shared" si="49"/>
        <v/>
      </c>
      <c r="AX111" s="6" t="str">
        <f t="shared" si="50"/>
        <v/>
      </c>
      <c r="AY111" s="6" t="str">
        <f t="shared" si="51"/>
        <v/>
      </c>
      <c r="AZ111" s="6" t="str">
        <f t="shared" si="52"/>
        <v/>
      </c>
      <c r="BA111" s="103"/>
      <c r="BG111" s="3" t="s">
        <v>70</v>
      </c>
    </row>
    <row r="112" spans="1:59" s="12" customFormat="1" ht="13.5" customHeight="1" x14ac:dyDescent="0.2">
      <c r="A112" s="163">
        <v>97</v>
      </c>
      <c r="B112" s="164"/>
      <c r="C112" s="165"/>
      <c r="D112" s="166"/>
      <c r="E112" s="165"/>
      <c r="F112" s="165"/>
      <c r="G112" s="220"/>
      <c r="H112" s="165"/>
      <c r="I112" s="167"/>
      <c r="J112" s="168"/>
      <c r="K112" s="845"/>
      <c r="L112" s="838"/>
      <c r="M112" s="428"/>
      <c r="N112" s="427"/>
      <c r="O112" s="429"/>
      <c r="P112" s="430"/>
      <c r="Q112" s="422" t="str">
        <f t="shared" si="36"/>
        <v/>
      </c>
      <c r="R112" s="422" t="str">
        <f t="shared" si="37"/>
        <v/>
      </c>
      <c r="S112" s="423" t="str">
        <f t="shared" si="38"/>
        <v/>
      </c>
      <c r="T112" s="424" t="str">
        <f t="shared" si="53"/>
        <v/>
      </c>
      <c r="U112" s="425" t="str">
        <f t="shared" si="39"/>
        <v/>
      </c>
      <c r="V112" s="425" t="str">
        <f t="shared" si="40"/>
        <v/>
      </c>
      <c r="W112" s="425" t="str">
        <f t="shared" si="41"/>
        <v/>
      </c>
      <c r="X112" s="38"/>
      <c r="Y112" s="37" t="str">
        <f t="shared" si="54"/>
        <v/>
      </c>
      <c r="Z112" s="37" t="str">
        <f t="shared" si="55"/>
        <v/>
      </c>
      <c r="AA112" s="29" t="str">
        <f t="shared" si="42"/>
        <v/>
      </c>
      <c r="AB112" s="6" t="e">
        <f t="shared" si="56"/>
        <v>#N/A</v>
      </c>
      <c r="AC112" s="6" t="e">
        <f t="shared" si="57"/>
        <v>#N/A</v>
      </c>
      <c r="AD112" s="6" t="e">
        <f t="shared" si="58"/>
        <v>#N/A</v>
      </c>
      <c r="AE112" s="6" t="str">
        <f t="shared" si="43"/>
        <v/>
      </c>
      <c r="AF112" s="10">
        <f t="shared" si="44"/>
        <v>1</v>
      </c>
      <c r="AG112" s="6" t="e">
        <f t="shared" si="59"/>
        <v>#N/A</v>
      </c>
      <c r="AH112" s="6" t="e">
        <f t="shared" si="60"/>
        <v>#N/A</v>
      </c>
      <c r="AI112" s="6" t="e">
        <f t="shared" si="70"/>
        <v>#N/A</v>
      </c>
      <c r="AJ112" s="6" t="e">
        <f t="shared" si="61"/>
        <v>#N/A</v>
      </c>
      <c r="AK112" s="11" t="str">
        <f t="shared" si="62"/>
        <v xml:space="preserve"> </v>
      </c>
      <c r="AL112" s="6" t="e">
        <f t="shared" si="63"/>
        <v>#N/A</v>
      </c>
      <c r="AM112" s="6" t="e">
        <f t="shared" si="64"/>
        <v>#N/A</v>
      </c>
      <c r="AN112" s="6" t="e">
        <f t="shared" si="65"/>
        <v>#N/A</v>
      </c>
      <c r="AO112" s="6" t="e">
        <f t="shared" si="45"/>
        <v>#N/A</v>
      </c>
      <c r="AP112" s="6" t="e">
        <f t="shared" si="66"/>
        <v>#N/A</v>
      </c>
      <c r="AQ112" s="6" t="e">
        <f t="shared" si="67"/>
        <v>#N/A</v>
      </c>
      <c r="AR112" s="6" t="e">
        <f t="shared" si="46"/>
        <v>#N/A</v>
      </c>
      <c r="AS112" s="6" t="e">
        <f t="shared" si="47"/>
        <v>#N/A</v>
      </c>
      <c r="AT112" s="6" t="e">
        <f t="shared" si="48"/>
        <v>#N/A</v>
      </c>
      <c r="AU112" s="6">
        <f t="shared" si="68"/>
        <v>0</v>
      </c>
      <c r="AV112" s="6" t="e">
        <f t="shared" si="69"/>
        <v>#N/A</v>
      </c>
      <c r="AW112" s="6" t="str">
        <f t="shared" si="49"/>
        <v/>
      </c>
      <c r="AX112" s="6" t="str">
        <f t="shared" si="50"/>
        <v/>
      </c>
      <c r="AY112" s="6" t="str">
        <f t="shared" si="51"/>
        <v/>
      </c>
      <c r="AZ112" s="6" t="str">
        <f t="shared" si="52"/>
        <v/>
      </c>
      <c r="BA112" s="103"/>
      <c r="BG112" s="3" t="s">
        <v>71</v>
      </c>
    </row>
    <row r="113" spans="1:59" s="12" customFormat="1" ht="13.5" customHeight="1" x14ac:dyDescent="0.2">
      <c r="A113" s="163">
        <v>98</v>
      </c>
      <c r="B113" s="164"/>
      <c r="C113" s="165"/>
      <c r="D113" s="166"/>
      <c r="E113" s="165"/>
      <c r="F113" s="165"/>
      <c r="G113" s="220"/>
      <c r="H113" s="165"/>
      <c r="I113" s="167"/>
      <c r="J113" s="168"/>
      <c r="K113" s="845"/>
      <c r="L113" s="838"/>
      <c r="M113" s="428"/>
      <c r="N113" s="427"/>
      <c r="O113" s="429"/>
      <c r="P113" s="430"/>
      <c r="Q113" s="422" t="str">
        <f t="shared" si="36"/>
        <v/>
      </c>
      <c r="R113" s="422" t="str">
        <f t="shared" si="37"/>
        <v/>
      </c>
      <c r="S113" s="423" t="str">
        <f t="shared" si="38"/>
        <v/>
      </c>
      <c r="T113" s="424" t="str">
        <f t="shared" si="53"/>
        <v/>
      </c>
      <c r="U113" s="425" t="str">
        <f t="shared" si="39"/>
        <v/>
      </c>
      <c r="V113" s="425" t="str">
        <f t="shared" si="40"/>
        <v/>
      </c>
      <c r="W113" s="425" t="str">
        <f t="shared" si="41"/>
        <v/>
      </c>
      <c r="X113" s="38"/>
      <c r="Y113" s="37" t="str">
        <f t="shared" si="54"/>
        <v/>
      </c>
      <c r="Z113" s="37" t="str">
        <f t="shared" si="55"/>
        <v/>
      </c>
      <c r="AA113" s="29" t="str">
        <f t="shared" si="42"/>
        <v/>
      </c>
      <c r="AB113" s="6" t="e">
        <f t="shared" si="56"/>
        <v>#N/A</v>
      </c>
      <c r="AC113" s="6" t="e">
        <f t="shared" si="57"/>
        <v>#N/A</v>
      </c>
      <c r="AD113" s="6" t="e">
        <f t="shared" si="58"/>
        <v>#N/A</v>
      </c>
      <c r="AE113" s="6" t="str">
        <f t="shared" si="43"/>
        <v/>
      </c>
      <c r="AF113" s="10">
        <f t="shared" si="44"/>
        <v>1</v>
      </c>
      <c r="AG113" s="6" t="e">
        <f t="shared" si="59"/>
        <v>#N/A</v>
      </c>
      <c r="AH113" s="6" t="e">
        <f t="shared" si="60"/>
        <v>#N/A</v>
      </c>
      <c r="AI113" s="6" t="e">
        <f t="shared" si="70"/>
        <v>#N/A</v>
      </c>
      <c r="AJ113" s="6" t="e">
        <f t="shared" si="61"/>
        <v>#N/A</v>
      </c>
      <c r="AK113" s="11" t="str">
        <f t="shared" si="62"/>
        <v xml:space="preserve"> </v>
      </c>
      <c r="AL113" s="6" t="e">
        <f t="shared" si="63"/>
        <v>#N/A</v>
      </c>
      <c r="AM113" s="6" t="e">
        <f t="shared" si="64"/>
        <v>#N/A</v>
      </c>
      <c r="AN113" s="6" t="e">
        <f t="shared" si="65"/>
        <v>#N/A</v>
      </c>
      <c r="AO113" s="6" t="e">
        <f t="shared" si="45"/>
        <v>#N/A</v>
      </c>
      <c r="AP113" s="6" t="e">
        <f t="shared" si="66"/>
        <v>#N/A</v>
      </c>
      <c r="AQ113" s="6" t="e">
        <f t="shared" si="67"/>
        <v>#N/A</v>
      </c>
      <c r="AR113" s="6" t="e">
        <f t="shared" si="46"/>
        <v>#N/A</v>
      </c>
      <c r="AS113" s="6" t="e">
        <f t="shared" si="47"/>
        <v>#N/A</v>
      </c>
      <c r="AT113" s="6" t="e">
        <f t="shared" si="48"/>
        <v>#N/A</v>
      </c>
      <c r="AU113" s="6">
        <f t="shared" si="68"/>
        <v>0</v>
      </c>
      <c r="AV113" s="6" t="e">
        <f t="shared" si="69"/>
        <v>#N/A</v>
      </c>
      <c r="AW113" s="6" t="str">
        <f t="shared" si="49"/>
        <v/>
      </c>
      <c r="AX113" s="6" t="str">
        <f t="shared" si="50"/>
        <v/>
      </c>
      <c r="AY113" s="6" t="str">
        <f t="shared" si="51"/>
        <v/>
      </c>
      <c r="AZ113" s="6" t="str">
        <f t="shared" si="52"/>
        <v/>
      </c>
      <c r="BA113" s="103"/>
      <c r="BG113" s="3" t="s">
        <v>72</v>
      </c>
    </row>
    <row r="114" spans="1:59" s="12" customFormat="1" ht="13.5" customHeight="1" x14ac:dyDescent="0.2">
      <c r="A114" s="163">
        <v>99</v>
      </c>
      <c r="B114" s="164"/>
      <c r="C114" s="165"/>
      <c r="D114" s="166"/>
      <c r="E114" s="165"/>
      <c r="F114" s="165"/>
      <c r="G114" s="220"/>
      <c r="H114" s="165"/>
      <c r="I114" s="167"/>
      <c r="J114" s="168"/>
      <c r="K114" s="845"/>
      <c r="L114" s="838"/>
      <c r="M114" s="428"/>
      <c r="N114" s="427"/>
      <c r="O114" s="429"/>
      <c r="P114" s="430"/>
      <c r="Q114" s="422" t="str">
        <f t="shared" si="36"/>
        <v/>
      </c>
      <c r="R114" s="422" t="str">
        <f t="shared" si="37"/>
        <v/>
      </c>
      <c r="S114" s="423" t="str">
        <f t="shared" si="38"/>
        <v/>
      </c>
      <c r="T114" s="424" t="str">
        <f t="shared" si="53"/>
        <v/>
      </c>
      <c r="U114" s="425" t="str">
        <f t="shared" si="39"/>
        <v/>
      </c>
      <c r="V114" s="425" t="str">
        <f t="shared" si="40"/>
        <v/>
      </c>
      <c r="W114" s="425" t="str">
        <f t="shared" si="41"/>
        <v/>
      </c>
      <c r="X114" s="38"/>
      <c r="Y114" s="37" t="str">
        <f t="shared" si="54"/>
        <v/>
      </c>
      <c r="Z114" s="37" t="str">
        <f t="shared" si="55"/>
        <v/>
      </c>
      <c r="AA114" s="29" t="str">
        <f t="shared" si="42"/>
        <v/>
      </c>
      <c r="AB114" s="6" t="e">
        <f t="shared" si="56"/>
        <v>#N/A</v>
      </c>
      <c r="AC114" s="6" t="e">
        <f t="shared" si="57"/>
        <v>#N/A</v>
      </c>
      <c r="AD114" s="6" t="e">
        <f t="shared" si="58"/>
        <v>#N/A</v>
      </c>
      <c r="AE114" s="6" t="str">
        <f t="shared" si="43"/>
        <v/>
      </c>
      <c r="AF114" s="10">
        <f t="shared" si="44"/>
        <v>1</v>
      </c>
      <c r="AG114" s="6" t="e">
        <f t="shared" si="59"/>
        <v>#N/A</v>
      </c>
      <c r="AH114" s="6" t="e">
        <f t="shared" si="60"/>
        <v>#N/A</v>
      </c>
      <c r="AI114" s="6" t="e">
        <f t="shared" si="70"/>
        <v>#N/A</v>
      </c>
      <c r="AJ114" s="6" t="e">
        <f t="shared" si="61"/>
        <v>#N/A</v>
      </c>
      <c r="AK114" s="11" t="str">
        <f t="shared" si="62"/>
        <v xml:space="preserve"> </v>
      </c>
      <c r="AL114" s="6" t="e">
        <f t="shared" si="63"/>
        <v>#N/A</v>
      </c>
      <c r="AM114" s="6" t="e">
        <f t="shared" si="64"/>
        <v>#N/A</v>
      </c>
      <c r="AN114" s="6" t="e">
        <f t="shared" si="65"/>
        <v>#N/A</v>
      </c>
      <c r="AO114" s="6" t="e">
        <f t="shared" si="45"/>
        <v>#N/A</v>
      </c>
      <c r="AP114" s="6" t="e">
        <f t="shared" si="66"/>
        <v>#N/A</v>
      </c>
      <c r="AQ114" s="6" t="e">
        <f t="shared" si="67"/>
        <v>#N/A</v>
      </c>
      <c r="AR114" s="6" t="e">
        <f t="shared" si="46"/>
        <v>#N/A</v>
      </c>
      <c r="AS114" s="6" t="e">
        <f t="shared" si="47"/>
        <v>#N/A</v>
      </c>
      <c r="AT114" s="6" t="e">
        <f t="shared" si="48"/>
        <v>#N/A</v>
      </c>
      <c r="AU114" s="6">
        <f t="shared" si="68"/>
        <v>0</v>
      </c>
      <c r="AV114" s="6" t="e">
        <f t="shared" si="69"/>
        <v>#N/A</v>
      </c>
      <c r="AW114" s="6" t="str">
        <f t="shared" si="49"/>
        <v/>
      </c>
      <c r="AX114" s="6" t="str">
        <f t="shared" si="50"/>
        <v/>
      </c>
      <c r="AY114" s="6" t="str">
        <f t="shared" si="51"/>
        <v/>
      </c>
      <c r="AZ114" s="6" t="str">
        <f t="shared" si="52"/>
        <v/>
      </c>
      <c r="BA114" s="103"/>
      <c r="BG114" s="3" t="s">
        <v>73</v>
      </c>
    </row>
    <row r="115" spans="1:59" s="12" customFormat="1" ht="13.5" customHeight="1" x14ac:dyDescent="0.2">
      <c r="A115" s="163">
        <v>100</v>
      </c>
      <c r="B115" s="164"/>
      <c r="C115" s="165"/>
      <c r="D115" s="166"/>
      <c r="E115" s="165"/>
      <c r="F115" s="165"/>
      <c r="G115" s="220"/>
      <c r="H115" s="165"/>
      <c r="I115" s="167"/>
      <c r="J115" s="168"/>
      <c r="K115" s="845"/>
      <c r="L115" s="838"/>
      <c r="M115" s="428"/>
      <c r="N115" s="427"/>
      <c r="O115" s="429"/>
      <c r="P115" s="430"/>
      <c r="Q115" s="422" t="str">
        <f t="shared" si="36"/>
        <v/>
      </c>
      <c r="R115" s="422" t="str">
        <f t="shared" si="37"/>
        <v/>
      </c>
      <c r="S115" s="423" t="str">
        <f t="shared" si="38"/>
        <v/>
      </c>
      <c r="T115" s="424" t="str">
        <f t="shared" si="53"/>
        <v/>
      </c>
      <c r="U115" s="425" t="str">
        <f t="shared" si="39"/>
        <v/>
      </c>
      <c r="V115" s="425" t="str">
        <f t="shared" si="40"/>
        <v/>
      </c>
      <c r="W115" s="425" t="str">
        <f t="shared" si="41"/>
        <v/>
      </c>
      <c r="X115" s="38"/>
      <c r="Y115" s="37" t="str">
        <f t="shared" si="54"/>
        <v/>
      </c>
      <c r="Z115" s="37" t="str">
        <f t="shared" si="55"/>
        <v/>
      </c>
      <c r="AA115" s="29" t="str">
        <f t="shared" si="42"/>
        <v/>
      </c>
      <c r="AB115" s="6" t="e">
        <f t="shared" si="56"/>
        <v>#N/A</v>
      </c>
      <c r="AC115" s="6" t="e">
        <f t="shared" si="57"/>
        <v>#N/A</v>
      </c>
      <c r="AD115" s="6" t="e">
        <f t="shared" si="58"/>
        <v>#N/A</v>
      </c>
      <c r="AE115" s="6" t="str">
        <f t="shared" si="43"/>
        <v/>
      </c>
      <c r="AF115" s="10">
        <f t="shared" si="44"/>
        <v>1</v>
      </c>
      <c r="AG115" s="6" t="e">
        <f t="shared" si="59"/>
        <v>#N/A</v>
      </c>
      <c r="AH115" s="6" t="e">
        <f t="shared" si="60"/>
        <v>#N/A</v>
      </c>
      <c r="AI115" s="6" t="e">
        <f t="shared" si="70"/>
        <v>#N/A</v>
      </c>
      <c r="AJ115" s="6" t="e">
        <f t="shared" si="61"/>
        <v>#N/A</v>
      </c>
      <c r="AK115" s="11" t="str">
        <f t="shared" si="62"/>
        <v xml:space="preserve"> </v>
      </c>
      <c r="AL115" s="6" t="e">
        <f t="shared" si="63"/>
        <v>#N/A</v>
      </c>
      <c r="AM115" s="6" t="e">
        <f t="shared" si="64"/>
        <v>#N/A</v>
      </c>
      <c r="AN115" s="6" t="e">
        <f t="shared" si="65"/>
        <v>#N/A</v>
      </c>
      <c r="AO115" s="6" t="e">
        <f t="shared" si="45"/>
        <v>#N/A</v>
      </c>
      <c r="AP115" s="6" t="e">
        <f t="shared" si="66"/>
        <v>#N/A</v>
      </c>
      <c r="AQ115" s="6" t="e">
        <f t="shared" si="67"/>
        <v>#N/A</v>
      </c>
      <c r="AR115" s="6" t="e">
        <f t="shared" si="46"/>
        <v>#N/A</v>
      </c>
      <c r="AS115" s="6" t="e">
        <f t="shared" si="47"/>
        <v>#N/A</v>
      </c>
      <c r="AT115" s="6" t="e">
        <f t="shared" si="48"/>
        <v>#N/A</v>
      </c>
      <c r="AU115" s="6">
        <f t="shared" si="68"/>
        <v>0</v>
      </c>
      <c r="AV115" s="6" t="e">
        <f t="shared" si="69"/>
        <v>#N/A</v>
      </c>
      <c r="AW115" s="6" t="str">
        <f t="shared" si="49"/>
        <v/>
      </c>
      <c r="AX115" s="6" t="str">
        <f t="shared" si="50"/>
        <v/>
      </c>
      <c r="AY115" s="6" t="str">
        <f t="shared" si="51"/>
        <v/>
      </c>
      <c r="AZ115" s="6" t="str">
        <f t="shared" si="52"/>
        <v/>
      </c>
      <c r="BA115" s="103"/>
      <c r="BG115" s="3" t="s">
        <v>532</v>
      </c>
    </row>
    <row r="116" spans="1:59" s="12" customFormat="1" ht="13.5" customHeight="1" x14ac:dyDescent="0.2">
      <c r="A116" s="163">
        <v>101</v>
      </c>
      <c r="B116" s="164"/>
      <c r="C116" s="165"/>
      <c r="D116" s="166"/>
      <c r="E116" s="165"/>
      <c r="F116" s="165"/>
      <c r="G116" s="220"/>
      <c r="H116" s="165"/>
      <c r="I116" s="167"/>
      <c r="J116" s="168"/>
      <c r="K116" s="845"/>
      <c r="L116" s="838"/>
      <c r="M116" s="428"/>
      <c r="N116" s="427"/>
      <c r="O116" s="429"/>
      <c r="P116" s="430"/>
      <c r="Q116" s="422" t="str">
        <f t="shared" si="36"/>
        <v/>
      </c>
      <c r="R116" s="422" t="str">
        <f t="shared" si="37"/>
        <v/>
      </c>
      <c r="S116" s="423" t="str">
        <f t="shared" si="38"/>
        <v/>
      </c>
      <c r="T116" s="424" t="str">
        <f t="shared" si="53"/>
        <v/>
      </c>
      <c r="U116" s="425" t="str">
        <f t="shared" si="39"/>
        <v/>
      </c>
      <c r="V116" s="425" t="str">
        <f t="shared" si="40"/>
        <v/>
      </c>
      <c r="W116" s="425" t="str">
        <f t="shared" si="41"/>
        <v/>
      </c>
      <c r="X116" s="38"/>
      <c r="Y116" s="37" t="str">
        <f t="shared" si="54"/>
        <v/>
      </c>
      <c r="Z116" s="37" t="str">
        <f t="shared" si="55"/>
        <v/>
      </c>
      <c r="AA116" s="29" t="str">
        <f t="shared" si="42"/>
        <v/>
      </c>
      <c r="AB116" s="6" t="e">
        <f t="shared" si="56"/>
        <v>#N/A</v>
      </c>
      <c r="AC116" s="6" t="e">
        <f t="shared" si="57"/>
        <v>#N/A</v>
      </c>
      <c r="AD116" s="6" t="e">
        <f t="shared" si="58"/>
        <v>#N/A</v>
      </c>
      <c r="AE116" s="6" t="str">
        <f t="shared" si="43"/>
        <v/>
      </c>
      <c r="AF116" s="10">
        <f t="shared" si="44"/>
        <v>1</v>
      </c>
      <c r="AG116" s="6" t="e">
        <f t="shared" si="59"/>
        <v>#N/A</v>
      </c>
      <c r="AH116" s="6" t="e">
        <f t="shared" si="60"/>
        <v>#N/A</v>
      </c>
      <c r="AI116" s="6" t="e">
        <f t="shared" si="70"/>
        <v>#N/A</v>
      </c>
      <c r="AJ116" s="6" t="e">
        <f t="shared" si="61"/>
        <v>#N/A</v>
      </c>
      <c r="AK116" s="11" t="str">
        <f t="shared" si="62"/>
        <v xml:space="preserve"> </v>
      </c>
      <c r="AL116" s="6" t="e">
        <f t="shared" si="63"/>
        <v>#N/A</v>
      </c>
      <c r="AM116" s="6" t="e">
        <f t="shared" si="64"/>
        <v>#N/A</v>
      </c>
      <c r="AN116" s="6" t="e">
        <f t="shared" si="65"/>
        <v>#N/A</v>
      </c>
      <c r="AO116" s="6" t="e">
        <f t="shared" si="45"/>
        <v>#N/A</v>
      </c>
      <c r="AP116" s="6" t="e">
        <f t="shared" si="66"/>
        <v>#N/A</v>
      </c>
      <c r="AQ116" s="6" t="e">
        <f t="shared" si="67"/>
        <v>#N/A</v>
      </c>
      <c r="AR116" s="6" t="e">
        <f t="shared" si="46"/>
        <v>#N/A</v>
      </c>
      <c r="AS116" s="6" t="e">
        <f t="shared" si="47"/>
        <v>#N/A</v>
      </c>
      <c r="AT116" s="6" t="e">
        <f t="shared" si="48"/>
        <v>#N/A</v>
      </c>
      <c r="AU116" s="6">
        <f t="shared" si="68"/>
        <v>0</v>
      </c>
      <c r="AV116" s="6" t="e">
        <f t="shared" si="69"/>
        <v>#N/A</v>
      </c>
      <c r="AW116" s="6" t="str">
        <f t="shared" si="49"/>
        <v/>
      </c>
      <c r="AX116" s="6" t="str">
        <f t="shared" si="50"/>
        <v/>
      </c>
      <c r="AY116" s="6" t="str">
        <f t="shared" si="51"/>
        <v/>
      </c>
      <c r="AZ116" s="6" t="str">
        <f t="shared" si="52"/>
        <v/>
      </c>
      <c r="BA116" s="103"/>
      <c r="BG116" s="3" t="s">
        <v>534</v>
      </c>
    </row>
    <row r="117" spans="1:59" s="12" customFormat="1" ht="13.5" customHeight="1" x14ac:dyDescent="0.2">
      <c r="A117" s="163">
        <v>102</v>
      </c>
      <c r="B117" s="164"/>
      <c r="C117" s="165"/>
      <c r="D117" s="166"/>
      <c r="E117" s="165"/>
      <c r="F117" s="165"/>
      <c r="G117" s="220"/>
      <c r="H117" s="165"/>
      <c r="I117" s="167"/>
      <c r="J117" s="168"/>
      <c r="K117" s="845"/>
      <c r="L117" s="838"/>
      <c r="M117" s="428"/>
      <c r="N117" s="427"/>
      <c r="O117" s="429"/>
      <c r="P117" s="430"/>
      <c r="Q117" s="422" t="str">
        <f t="shared" si="36"/>
        <v/>
      </c>
      <c r="R117" s="422" t="str">
        <f t="shared" si="37"/>
        <v/>
      </c>
      <c r="S117" s="423" t="str">
        <f t="shared" si="38"/>
        <v/>
      </c>
      <c r="T117" s="424" t="str">
        <f t="shared" si="53"/>
        <v/>
      </c>
      <c r="U117" s="425" t="str">
        <f t="shared" si="39"/>
        <v/>
      </c>
      <c r="V117" s="425" t="str">
        <f t="shared" si="40"/>
        <v/>
      </c>
      <c r="W117" s="425" t="str">
        <f t="shared" si="41"/>
        <v/>
      </c>
      <c r="X117" s="38"/>
      <c r="Y117" s="37" t="str">
        <f t="shared" si="54"/>
        <v/>
      </c>
      <c r="Z117" s="37" t="str">
        <f t="shared" si="55"/>
        <v/>
      </c>
      <c r="AA117" s="29" t="str">
        <f t="shared" si="42"/>
        <v/>
      </c>
      <c r="AB117" s="6" t="e">
        <f t="shared" si="56"/>
        <v>#N/A</v>
      </c>
      <c r="AC117" s="6" t="e">
        <f t="shared" si="57"/>
        <v>#N/A</v>
      </c>
      <c r="AD117" s="6" t="e">
        <f t="shared" si="58"/>
        <v>#N/A</v>
      </c>
      <c r="AE117" s="6" t="str">
        <f t="shared" si="43"/>
        <v/>
      </c>
      <c r="AF117" s="10">
        <f t="shared" si="44"/>
        <v>1</v>
      </c>
      <c r="AG117" s="6" t="e">
        <f t="shared" si="59"/>
        <v>#N/A</v>
      </c>
      <c r="AH117" s="6" t="e">
        <f t="shared" si="60"/>
        <v>#N/A</v>
      </c>
      <c r="AI117" s="6" t="e">
        <f t="shared" si="70"/>
        <v>#N/A</v>
      </c>
      <c r="AJ117" s="6" t="e">
        <f t="shared" si="61"/>
        <v>#N/A</v>
      </c>
      <c r="AK117" s="11" t="str">
        <f t="shared" si="62"/>
        <v xml:space="preserve"> </v>
      </c>
      <c r="AL117" s="6" t="e">
        <f t="shared" si="63"/>
        <v>#N/A</v>
      </c>
      <c r="AM117" s="6" t="e">
        <f t="shared" si="64"/>
        <v>#N/A</v>
      </c>
      <c r="AN117" s="6" t="e">
        <f t="shared" si="65"/>
        <v>#N/A</v>
      </c>
      <c r="AO117" s="6" t="e">
        <f t="shared" si="45"/>
        <v>#N/A</v>
      </c>
      <c r="AP117" s="6" t="e">
        <f t="shared" si="66"/>
        <v>#N/A</v>
      </c>
      <c r="AQ117" s="6" t="e">
        <f t="shared" si="67"/>
        <v>#N/A</v>
      </c>
      <c r="AR117" s="6" t="e">
        <f t="shared" si="46"/>
        <v>#N/A</v>
      </c>
      <c r="AS117" s="6" t="e">
        <f t="shared" si="47"/>
        <v>#N/A</v>
      </c>
      <c r="AT117" s="6" t="e">
        <f t="shared" si="48"/>
        <v>#N/A</v>
      </c>
      <c r="AU117" s="6">
        <f t="shared" si="68"/>
        <v>0</v>
      </c>
      <c r="AV117" s="6" t="e">
        <f t="shared" si="69"/>
        <v>#N/A</v>
      </c>
      <c r="AW117" s="6" t="str">
        <f t="shared" si="49"/>
        <v/>
      </c>
      <c r="AX117" s="6" t="str">
        <f t="shared" si="50"/>
        <v/>
      </c>
      <c r="AY117" s="6" t="str">
        <f t="shared" si="51"/>
        <v/>
      </c>
      <c r="AZ117" s="6" t="str">
        <f t="shared" si="52"/>
        <v/>
      </c>
      <c r="BA117" s="103"/>
      <c r="BG117" s="3" t="s">
        <v>131</v>
      </c>
    </row>
    <row r="118" spans="1:59" s="12" customFormat="1" ht="13.5" customHeight="1" x14ac:dyDescent="0.2">
      <c r="A118" s="163">
        <v>103</v>
      </c>
      <c r="B118" s="164"/>
      <c r="C118" s="165"/>
      <c r="D118" s="166"/>
      <c r="E118" s="165"/>
      <c r="F118" s="165"/>
      <c r="G118" s="220"/>
      <c r="H118" s="165"/>
      <c r="I118" s="167"/>
      <c r="J118" s="168"/>
      <c r="K118" s="845"/>
      <c r="L118" s="838"/>
      <c r="M118" s="428"/>
      <c r="N118" s="427"/>
      <c r="O118" s="429"/>
      <c r="P118" s="430"/>
      <c r="Q118" s="422" t="str">
        <f t="shared" si="36"/>
        <v/>
      </c>
      <c r="R118" s="422" t="str">
        <f t="shared" si="37"/>
        <v/>
      </c>
      <c r="S118" s="423" t="str">
        <f t="shared" si="38"/>
        <v/>
      </c>
      <c r="T118" s="424" t="str">
        <f t="shared" si="53"/>
        <v/>
      </c>
      <c r="U118" s="425" t="str">
        <f t="shared" si="39"/>
        <v/>
      </c>
      <c r="V118" s="425" t="str">
        <f t="shared" si="40"/>
        <v/>
      </c>
      <c r="W118" s="425" t="str">
        <f t="shared" si="41"/>
        <v/>
      </c>
      <c r="X118" s="38"/>
      <c r="Y118" s="37" t="str">
        <f t="shared" si="54"/>
        <v/>
      </c>
      <c r="Z118" s="37" t="str">
        <f t="shared" si="55"/>
        <v/>
      </c>
      <c r="AA118" s="29" t="str">
        <f t="shared" si="42"/>
        <v/>
      </c>
      <c r="AB118" s="6" t="e">
        <f t="shared" si="56"/>
        <v>#N/A</v>
      </c>
      <c r="AC118" s="6" t="e">
        <f t="shared" si="57"/>
        <v>#N/A</v>
      </c>
      <c r="AD118" s="6" t="e">
        <f t="shared" si="58"/>
        <v>#N/A</v>
      </c>
      <c r="AE118" s="6" t="str">
        <f t="shared" si="43"/>
        <v/>
      </c>
      <c r="AF118" s="10">
        <f t="shared" si="44"/>
        <v>1</v>
      </c>
      <c r="AG118" s="6" t="e">
        <f t="shared" si="59"/>
        <v>#N/A</v>
      </c>
      <c r="AH118" s="6" t="e">
        <f t="shared" si="60"/>
        <v>#N/A</v>
      </c>
      <c r="AI118" s="6" t="e">
        <f t="shared" si="70"/>
        <v>#N/A</v>
      </c>
      <c r="AJ118" s="6" t="e">
        <f t="shared" si="61"/>
        <v>#N/A</v>
      </c>
      <c r="AK118" s="11" t="str">
        <f t="shared" si="62"/>
        <v xml:space="preserve"> </v>
      </c>
      <c r="AL118" s="6" t="e">
        <f t="shared" si="63"/>
        <v>#N/A</v>
      </c>
      <c r="AM118" s="6" t="e">
        <f t="shared" si="64"/>
        <v>#N/A</v>
      </c>
      <c r="AN118" s="6" t="e">
        <f t="shared" si="65"/>
        <v>#N/A</v>
      </c>
      <c r="AO118" s="6" t="e">
        <f t="shared" si="45"/>
        <v>#N/A</v>
      </c>
      <c r="AP118" s="6" t="e">
        <f t="shared" si="66"/>
        <v>#N/A</v>
      </c>
      <c r="AQ118" s="6" t="e">
        <f t="shared" si="67"/>
        <v>#N/A</v>
      </c>
      <c r="AR118" s="6" t="e">
        <f t="shared" si="46"/>
        <v>#N/A</v>
      </c>
      <c r="AS118" s="6" t="e">
        <f t="shared" si="47"/>
        <v>#N/A</v>
      </c>
      <c r="AT118" s="6" t="e">
        <f t="shared" si="48"/>
        <v>#N/A</v>
      </c>
      <c r="AU118" s="6">
        <f t="shared" si="68"/>
        <v>0</v>
      </c>
      <c r="AV118" s="6" t="e">
        <f t="shared" si="69"/>
        <v>#N/A</v>
      </c>
      <c r="AW118" s="6" t="str">
        <f t="shared" si="49"/>
        <v/>
      </c>
      <c r="AX118" s="6" t="str">
        <f t="shared" si="50"/>
        <v/>
      </c>
      <c r="AY118" s="6" t="str">
        <f t="shared" si="51"/>
        <v/>
      </c>
      <c r="AZ118" s="6" t="str">
        <f t="shared" si="52"/>
        <v/>
      </c>
      <c r="BA118" s="103"/>
      <c r="BG118" s="3" t="s">
        <v>132</v>
      </c>
    </row>
    <row r="119" spans="1:59" s="12" customFormat="1" ht="13.5" customHeight="1" x14ac:dyDescent="0.2">
      <c r="A119" s="163">
        <v>104</v>
      </c>
      <c r="B119" s="164"/>
      <c r="C119" s="165"/>
      <c r="D119" s="166"/>
      <c r="E119" s="165"/>
      <c r="F119" s="165"/>
      <c r="G119" s="220"/>
      <c r="H119" s="165"/>
      <c r="I119" s="167"/>
      <c r="J119" s="168"/>
      <c r="K119" s="845"/>
      <c r="L119" s="838"/>
      <c r="M119" s="428"/>
      <c r="N119" s="427"/>
      <c r="O119" s="429"/>
      <c r="P119" s="430"/>
      <c r="Q119" s="422" t="str">
        <f t="shared" si="36"/>
        <v/>
      </c>
      <c r="R119" s="422" t="str">
        <f t="shared" si="37"/>
        <v/>
      </c>
      <c r="S119" s="423" t="str">
        <f t="shared" si="38"/>
        <v/>
      </c>
      <c r="T119" s="424" t="str">
        <f t="shared" si="53"/>
        <v/>
      </c>
      <c r="U119" s="425" t="str">
        <f t="shared" si="39"/>
        <v/>
      </c>
      <c r="V119" s="425" t="str">
        <f t="shared" si="40"/>
        <v/>
      </c>
      <c r="W119" s="425" t="str">
        <f t="shared" si="41"/>
        <v/>
      </c>
      <c r="X119" s="38"/>
      <c r="Y119" s="37" t="str">
        <f t="shared" si="54"/>
        <v/>
      </c>
      <c r="Z119" s="37" t="str">
        <f t="shared" si="55"/>
        <v/>
      </c>
      <c r="AA119" s="29" t="str">
        <f t="shared" si="42"/>
        <v/>
      </c>
      <c r="AB119" s="6" t="e">
        <f t="shared" si="56"/>
        <v>#N/A</v>
      </c>
      <c r="AC119" s="6" t="e">
        <f t="shared" si="57"/>
        <v>#N/A</v>
      </c>
      <c r="AD119" s="6" t="e">
        <f t="shared" si="58"/>
        <v>#N/A</v>
      </c>
      <c r="AE119" s="6" t="str">
        <f t="shared" si="43"/>
        <v/>
      </c>
      <c r="AF119" s="10">
        <f t="shared" si="44"/>
        <v>1</v>
      </c>
      <c r="AG119" s="6" t="e">
        <f t="shared" si="59"/>
        <v>#N/A</v>
      </c>
      <c r="AH119" s="6" t="e">
        <f t="shared" si="60"/>
        <v>#N/A</v>
      </c>
      <c r="AI119" s="6" t="e">
        <f t="shared" si="70"/>
        <v>#N/A</v>
      </c>
      <c r="AJ119" s="6" t="e">
        <f t="shared" si="61"/>
        <v>#N/A</v>
      </c>
      <c r="AK119" s="11" t="str">
        <f t="shared" si="62"/>
        <v xml:space="preserve"> </v>
      </c>
      <c r="AL119" s="6" t="e">
        <f t="shared" si="63"/>
        <v>#N/A</v>
      </c>
      <c r="AM119" s="6" t="e">
        <f t="shared" si="64"/>
        <v>#N/A</v>
      </c>
      <c r="AN119" s="6" t="e">
        <f t="shared" si="65"/>
        <v>#N/A</v>
      </c>
      <c r="AO119" s="6" t="e">
        <f t="shared" si="45"/>
        <v>#N/A</v>
      </c>
      <c r="AP119" s="6" t="e">
        <f t="shared" si="66"/>
        <v>#N/A</v>
      </c>
      <c r="AQ119" s="6" t="e">
        <f t="shared" si="67"/>
        <v>#N/A</v>
      </c>
      <c r="AR119" s="6" t="e">
        <f t="shared" si="46"/>
        <v>#N/A</v>
      </c>
      <c r="AS119" s="6" t="e">
        <f t="shared" si="47"/>
        <v>#N/A</v>
      </c>
      <c r="AT119" s="6" t="e">
        <f t="shared" si="48"/>
        <v>#N/A</v>
      </c>
      <c r="AU119" s="6">
        <f t="shared" si="68"/>
        <v>0</v>
      </c>
      <c r="AV119" s="6" t="e">
        <f t="shared" si="69"/>
        <v>#N/A</v>
      </c>
      <c r="AW119" s="6" t="str">
        <f t="shared" si="49"/>
        <v/>
      </c>
      <c r="AX119" s="6" t="str">
        <f t="shared" si="50"/>
        <v/>
      </c>
      <c r="AY119" s="6" t="str">
        <f t="shared" si="51"/>
        <v/>
      </c>
      <c r="AZ119" s="6" t="str">
        <f t="shared" si="52"/>
        <v/>
      </c>
      <c r="BA119" s="103"/>
      <c r="BG119" s="3" t="s">
        <v>133</v>
      </c>
    </row>
    <row r="120" spans="1:59" s="12" customFormat="1" ht="13.5" customHeight="1" x14ac:dyDescent="0.2">
      <c r="A120" s="163">
        <v>105</v>
      </c>
      <c r="B120" s="164"/>
      <c r="C120" s="165"/>
      <c r="D120" s="166"/>
      <c r="E120" s="165"/>
      <c r="F120" s="165"/>
      <c r="G120" s="220"/>
      <c r="H120" s="165"/>
      <c r="I120" s="167"/>
      <c r="J120" s="168"/>
      <c r="K120" s="845"/>
      <c r="L120" s="838"/>
      <c r="M120" s="428"/>
      <c r="N120" s="427"/>
      <c r="O120" s="429"/>
      <c r="P120" s="430"/>
      <c r="Q120" s="422" t="str">
        <f t="shared" si="36"/>
        <v/>
      </c>
      <c r="R120" s="422" t="str">
        <f t="shared" si="37"/>
        <v/>
      </c>
      <c r="S120" s="423" t="str">
        <f t="shared" si="38"/>
        <v/>
      </c>
      <c r="T120" s="424" t="str">
        <f t="shared" si="53"/>
        <v/>
      </c>
      <c r="U120" s="425" t="str">
        <f t="shared" si="39"/>
        <v/>
      </c>
      <c r="V120" s="425" t="str">
        <f t="shared" si="40"/>
        <v/>
      </c>
      <c r="W120" s="425" t="str">
        <f t="shared" si="41"/>
        <v/>
      </c>
      <c r="X120" s="38"/>
      <c r="Y120" s="37" t="str">
        <f t="shared" si="54"/>
        <v/>
      </c>
      <c r="Z120" s="37" t="str">
        <f t="shared" si="55"/>
        <v/>
      </c>
      <c r="AA120" s="29" t="str">
        <f t="shared" si="42"/>
        <v/>
      </c>
      <c r="AB120" s="6" t="e">
        <f t="shared" si="56"/>
        <v>#N/A</v>
      </c>
      <c r="AC120" s="6" t="e">
        <f t="shared" si="57"/>
        <v>#N/A</v>
      </c>
      <c r="AD120" s="6" t="e">
        <f t="shared" si="58"/>
        <v>#N/A</v>
      </c>
      <c r="AE120" s="6" t="str">
        <f t="shared" si="43"/>
        <v/>
      </c>
      <c r="AF120" s="10">
        <f t="shared" si="44"/>
        <v>1</v>
      </c>
      <c r="AG120" s="6" t="e">
        <f t="shared" si="59"/>
        <v>#N/A</v>
      </c>
      <c r="AH120" s="6" t="e">
        <f t="shared" si="60"/>
        <v>#N/A</v>
      </c>
      <c r="AI120" s="6" t="e">
        <f t="shared" si="70"/>
        <v>#N/A</v>
      </c>
      <c r="AJ120" s="6" t="e">
        <f t="shared" si="61"/>
        <v>#N/A</v>
      </c>
      <c r="AK120" s="11" t="str">
        <f t="shared" si="62"/>
        <v xml:space="preserve"> </v>
      </c>
      <c r="AL120" s="6" t="e">
        <f t="shared" si="63"/>
        <v>#N/A</v>
      </c>
      <c r="AM120" s="6" t="e">
        <f t="shared" si="64"/>
        <v>#N/A</v>
      </c>
      <c r="AN120" s="6" t="e">
        <f t="shared" si="65"/>
        <v>#N/A</v>
      </c>
      <c r="AO120" s="6" t="e">
        <f t="shared" si="45"/>
        <v>#N/A</v>
      </c>
      <c r="AP120" s="6" t="e">
        <f t="shared" si="66"/>
        <v>#N/A</v>
      </c>
      <c r="AQ120" s="6" t="e">
        <f t="shared" si="67"/>
        <v>#N/A</v>
      </c>
      <c r="AR120" s="6" t="e">
        <f t="shared" si="46"/>
        <v>#N/A</v>
      </c>
      <c r="AS120" s="6" t="e">
        <f t="shared" si="47"/>
        <v>#N/A</v>
      </c>
      <c r="AT120" s="6" t="e">
        <f t="shared" si="48"/>
        <v>#N/A</v>
      </c>
      <c r="AU120" s="6">
        <f t="shared" si="68"/>
        <v>0</v>
      </c>
      <c r="AV120" s="6" t="e">
        <f t="shared" si="69"/>
        <v>#N/A</v>
      </c>
      <c r="AW120" s="6" t="str">
        <f t="shared" si="49"/>
        <v/>
      </c>
      <c r="AX120" s="6" t="str">
        <f t="shared" si="50"/>
        <v/>
      </c>
      <c r="AY120" s="6" t="str">
        <f t="shared" si="51"/>
        <v/>
      </c>
      <c r="AZ120" s="6" t="str">
        <f t="shared" si="52"/>
        <v/>
      </c>
      <c r="BA120" s="103"/>
      <c r="BG120" s="3" t="s">
        <v>134</v>
      </c>
    </row>
    <row r="121" spans="1:59" s="12" customFormat="1" ht="13.5" customHeight="1" x14ac:dyDescent="0.2">
      <c r="A121" s="163">
        <v>106</v>
      </c>
      <c r="B121" s="164"/>
      <c r="C121" s="165"/>
      <c r="D121" s="166"/>
      <c r="E121" s="165"/>
      <c r="F121" s="165"/>
      <c r="G121" s="220"/>
      <c r="H121" s="165"/>
      <c r="I121" s="167"/>
      <c r="J121" s="168"/>
      <c r="K121" s="845"/>
      <c r="L121" s="838"/>
      <c r="M121" s="428"/>
      <c r="N121" s="427"/>
      <c r="O121" s="429"/>
      <c r="P121" s="430"/>
      <c r="Q121" s="422" t="str">
        <f t="shared" si="36"/>
        <v/>
      </c>
      <c r="R121" s="422" t="str">
        <f t="shared" si="37"/>
        <v/>
      </c>
      <c r="S121" s="423" t="str">
        <f t="shared" si="38"/>
        <v/>
      </c>
      <c r="T121" s="424" t="str">
        <f t="shared" si="53"/>
        <v/>
      </c>
      <c r="U121" s="425" t="str">
        <f t="shared" si="39"/>
        <v/>
      </c>
      <c r="V121" s="425" t="str">
        <f t="shared" si="40"/>
        <v/>
      </c>
      <c r="W121" s="425" t="str">
        <f t="shared" si="41"/>
        <v/>
      </c>
      <c r="X121" s="38"/>
      <c r="Y121" s="37" t="str">
        <f t="shared" si="54"/>
        <v/>
      </c>
      <c r="Z121" s="37" t="str">
        <f t="shared" si="55"/>
        <v/>
      </c>
      <c r="AA121" s="29" t="str">
        <f t="shared" si="42"/>
        <v/>
      </c>
      <c r="AB121" s="6" t="e">
        <f t="shared" si="56"/>
        <v>#N/A</v>
      </c>
      <c r="AC121" s="6" t="e">
        <f t="shared" si="57"/>
        <v>#N/A</v>
      </c>
      <c r="AD121" s="6" t="e">
        <f t="shared" si="58"/>
        <v>#N/A</v>
      </c>
      <c r="AE121" s="6" t="str">
        <f t="shared" si="43"/>
        <v/>
      </c>
      <c r="AF121" s="10">
        <f t="shared" si="44"/>
        <v>1</v>
      </c>
      <c r="AG121" s="6" t="e">
        <f t="shared" si="59"/>
        <v>#N/A</v>
      </c>
      <c r="AH121" s="6" t="e">
        <f t="shared" si="60"/>
        <v>#N/A</v>
      </c>
      <c r="AI121" s="6" t="e">
        <f t="shared" si="70"/>
        <v>#N/A</v>
      </c>
      <c r="AJ121" s="6" t="e">
        <f t="shared" si="61"/>
        <v>#N/A</v>
      </c>
      <c r="AK121" s="11" t="str">
        <f t="shared" si="62"/>
        <v xml:space="preserve"> </v>
      </c>
      <c r="AL121" s="6" t="e">
        <f t="shared" si="63"/>
        <v>#N/A</v>
      </c>
      <c r="AM121" s="6" t="e">
        <f t="shared" si="64"/>
        <v>#N/A</v>
      </c>
      <c r="AN121" s="6" t="e">
        <f t="shared" si="65"/>
        <v>#N/A</v>
      </c>
      <c r="AO121" s="6" t="e">
        <f t="shared" si="45"/>
        <v>#N/A</v>
      </c>
      <c r="AP121" s="6" t="e">
        <f t="shared" si="66"/>
        <v>#N/A</v>
      </c>
      <c r="AQ121" s="6" t="e">
        <f t="shared" si="67"/>
        <v>#N/A</v>
      </c>
      <c r="AR121" s="6" t="e">
        <f t="shared" si="46"/>
        <v>#N/A</v>
      </c>
      <c r="AS121" s="6" t="e">
        <f t="shared" si="47"/>
        <v>#N/A</v>
      </c>
      <c r="AT121" s="6" t="e">
        <f t="shared" si="48"/>
        <v>#N/A</v>
      </c>
      <c r="AU121" s="6">
        <f t="shared" si="68"/>
        <v>0</v>
      </c>
      <c r="AV121" s="6" t="e">
        <f t="shared" si="69"/>
        <v>#N/A</v>
      </c>
      <c r="AW121" s="6" t="str">
        <f t="shared" si="49"/>
        <v/>
      </c>
      <c r="AX121" s="6" t="str">
        <f t="shared" si="50"/>
        <v/>
      </c>
      <c r="AY121" s="6" t="str">
        <f t="shared" si="51"/>
        <v/>
      </c>
      <c r="AZ121" s="6" t="str">
        <f t="shared" si="52"/>
        <v/>
      </c>
      <c r="BA121" s="103"/>
      <c r="BG121" s="3" t="s">
        <v>135</v>
      </c>
    </row>
    <row r="122" spans="1:59" s="12" customFormat="1" ht="13.5" customHeight="1" x14ac:dyDescent="0.2">
      <c r="A122" s="163">
        <v>107</v>
      </c>
      <c r="B122" s="164"/>
      <c r="C122" s="165"/>
      <c r="D122" s="166"/>
      <c r="E122" s="165"/>
      <c r="F122" s="165"/>
      <c r="G122" s="220"/>
      <c r="H122" s="165"/>
      <c r="I122" s="167"/>
      <c r="J122" s="168"/>
      <c r="K122" s="845"/>
      <c r="L122" s="838"/>
      <c r="M122" s="428"/>
      <c r="N122" s="427"/>
      <c r="O122" s="429"/>
      <c r="P122" s="430"/>
      <c r="Q122" s="422" t="str">
        <f t="shared" si="36"/>
        <v/>
      </c>
      <c r="R122" s="422" t="str">
        <f t="shared" si="37"/>
        <v/>
      </c>
      <c r="S122" s="423" t="str">
        <f t="shared" si="38"/>
        <v/>
      </c>
      <c r="T122" s="424" t="str">
        <f t="shared" si="53"/>
        <v/>
      </c>
      <c r="U122" s="425" t="str">
        <f t="shared" si="39"/>
        <v/>
      </c>
      <c r="V122" s="425" t="str">
        <f t="shared" si="40"/>
        <v/>
      </c>
      <c r="W122" s="425" t="str">
        <f t="shared" si="41"/>
        <v/>
      </c>
      <c r="X122" s="38"/>
      <c r="Y122" s="37" t="str">
        <f t="shared" si="54"/>
        <v/>
      </c>
      <c r="Z122" s="37" t="str">
        <f t="shared" si="55"/>
        <v/>
      </c>
      <c r="AA122" s="29" t="str">
        <f t="shared" si="42"/>
        <v/>
      </c>
      <c r="AB122" s="6" t="e">
        <f t="shared" si="56"/>
        <v>#N/A</v>
      </c>
      <c r="AC122" s="6" t="e">
        <f t="shared" si="57"/>
        <v>#N/A</v>
      </c>
      <c r="AD122" s="6" t="e">
        <f t="shared" si="58"/>
        <v>#N/A</v>
      </c>
      <c r="AE122" s="6" t="str">
        <f t="shared" si="43"/>
        <v/>
      </c>
      <c r="AF122" s="10">
        <f t="shared" si="44"/>
        <v>1</v>
      </c>
      <c r="AG122" s="6" t="e">
        <f t="shared" si="59"/>
        <v>#N/A</v>
      </c>
      <c r="AH122" s="6" t="e">
        <f t="shared" si="60"/>
        <v>#N/A</v>
      </c>
      <c r="AI122" s="6" t="e">
        <f t="shared" si="70"/>
        <v>#N/A</v>
      </c>
      <c r="AJ122" s="6" t="e">
        <f t="shared" si="61"/>
        <v>#N/A</v>
      </c>
      <c r="AK122" s="11" t="str">
        <f t="shared" si="62"/>
        <v xml:space="preserve"> </v>
      </c>
      <c r="AL122" s="6" t="e">
        <f t="shared" si="63"/>
        <v>#N/A</v>
      </c>
      <c r="AM122" s="6" t="e">
        <f t="shared" si="64"/>
        <v>#N/A</v>
      </c>
      <c r="AN122" s="6" t="e">
        <f t="shared" si="65"/>
        <v>#N/A</v>
      </c>
      <c r="AO122" s="6" t="e">
        <f t="shared" si="45"/>
        <v>#N/A</v>
      </c>
      <c r="AP122" s="6" t="e">
        <f t="shared" si="66"/>
        <v>#N/A</v>
      </c>
      <c r="AQ122" s="6" t="e">
        <f t="shared" si="67"/>
        <v>#N/A</v>
      </c>
      <c r="AR122" s="6" t="e">
        <f t="shared" si="46"/>
        <v>#N/A</v>
      </c>
      <c r="AS122" s="6" t="e">
        <f t="shared" si="47"/>
        <v>#N/A</v>
      </c>
      <c r="AT122" s="6" t="e">
        <f t="shared" si="48"/>
        <v>#N/A</v>
      </c>
      <c r="AU122" s="6">
        <f t="shared" si="68"/>
        <v>0</v>
      </c>
      <c r="AV122" s="6" t="e">
        <f t="shared" si="69"/>
        <v>#N/A</v>
      </c>
      <c r="AW122" s="6" t="str">
        <f t="shared" si="49"/>
        <v/>
      </c>
      <c r="AX122" s="6" t="str">
        <f t="shared" si="50"/>
        <v/>
      </c>
      <c r="AY122" s="6" t="str">
        <f t="shared" si="51"/>
        <v/>
      </c>
      <c r="AZ122" s="6" t="str">
        <f t="shared" si="52"/>
        <v/>
      </c>
      <c r="BA122" s="103"/>
      <c r="BG122" s="3" t="s">
        <v>75</v>
      </c>
    </row>
    <row r="123" spans="1:59" s="12" customFormat="1" ht="13.5" customHeight="1" x14ac:dyDescent="0.2">
      <c r="A123" s="163">
        <v>108</v>
      </c>
      <c r="B123" s="164"/>
      <c r="C123" s="165"/>
      <c r="D123" s="166"/>
      <c r="E123" s="165"/>
      <c r="F123" s="165"/>
      <c r="G123" s="220"/>
      <c r="H123" s="165"/>
      <c r="I123" s="167"/>
      <c r="J123" s="168"/>
      <c r="K123" s="845"/>
      <c r="L123" s="838"/>
      <c r="M123" s="428"/>
      <c r="N123" s="427"/>
      <c r="O123" s="429"/>
      <c r="P123" s="430"/>
      <c r="Q123" s="422" t="str">
        <f t="shared" si="36"/>
        <v/>
      </c>
      <c r="R123" s="422" t="str">
        <f t="shared" si="37"/>
        <v/>
      </c>
      <c r="S123" s="423" t="str">
        <f t="shared" si="38"/>
        <v/>
      </c>
      <c r="T123" s="424" t="str">
        <f t="shared" si="53"/>
        <v/>
      </c>
      <c r="U123" s="425" t="str">
        <f t="shared" si="39"/>
        <v/>
      </c>
      <c r="V123" s="425" t="str">
        <f t="shared" si="40"/>
        <v/>
      </c>
      <c r="W123" s="425" t="str">
        <f t="shared" si="41"/>
        <v/>
      </c>
      <c r="X123" s="38"/>
      <c r="Y123" s="37" t="str">
        <f t="shared" si="54"/>
        <v/>
      </c>
      <c r="Z123" s="37" t="str">
        <f t="shared" si="55"/>
        <v/>
      </c>
      <c r="AA123" s="29" t="str">
        <f t="shared" si="42"/>
        <v/>
      </c>
      <c r="AB123" s="6" t="e">
        <f t="shared" si="56"/>
        <v>#N/A</v>
      </c>
      <c r="AC123" s="6" t="e">
        <f t="shared" si="57"/>
        <v>#N/A</v>
      </c>
      <c r="AD123" s="6" t="e">
        <f t="shared" si="58"/>
        <v>#N/A</v>
      </c>
      <c r="AE123" s="6" t="str">
        <f t="shared" si="43"/>
        <v/>
      </c>
      <c r="AF123" s="10">
        <f t="shared" si="44"/>
        <v>1</v>
      </c>
      <c r="AG123" s="6" t="e">
        <f t="shared" si="59"/>
        <v>#N/A</v>
      </c>
      <c r="AH123" s="6" t="e">
        <f t="shared" si="60"/>
        <v>#N/A</v>
      </c>
      <c r="AI123" s="6" t="e">
        <f t="shared" si="70"/>
        <v>#N/A</v>
      </c>
      <c r="AJ123" s="6" t="e">
        <f t="shared" si="61"/>
        <v>#N/A</v>
      </c>
      <c r="AK123" s="11" t="str">
        <f t="shared" si="62"/>
        <v xml:space="preserve"> </v>
      </c>
      <c r="AL123" s="6" t="e">
        <f t="shared" si="63"/>
        <v>#N/A</v>
      </c>
      <c r="AM123" s="6" t="e">
        <f t="shared" si="64"/>
        <v>#N/A</v>
      </c>
      <c r="AN123" s="6" t="e">
        <f t="shared" si="65"/>
        <v>#N/A</v>
      </c>
      <c r="AO123" s="6" t="e">
        <f t="shared" si="45"/>
        <v>#N/A</v>
      </c>
      <c r="AP123" s="6" t="e">
        <f t="shared" si="66"/>
        <v>#N/A</v>
      </c>
      <c r="AQ123" s="6" t="e">
        <f t="shared" si="67"/>
        <v>#N/A</v>
      </c>
      <c r="AR123" s="6" t="e">
        <f t="shared" si="46"/>
        <v>#N/A</v>
      </c>
      <c r="AS123" s="6" t="e">
        <f t="shared" si="47"/>
        <v>#N/A</v>
      </c>
      <c r="AT123" s="6" t="e">
        <f t="shared" si="48"/>
        <v>#N/A</v>
      </c>
      <c r="AU123" s="6">
        <f t="shared" si="68"/>
        <v>0</v>
      </c>
      <c r="AV123" s="6" t="e">
        <f t="shared" si="69"/>
        <v>#N/A</v>
      </c>
      <c r="AW123" s="6" t="str">
        <f t="shared" si="49"/>
        <v/>
      </c>
      <c r="AX123" s="6" t="str">
        <f t="shared" si="50"/>
        <v/>
      </c>
      <c r="AY123" s="6" t="str">
        <f t="shared" si="51"/>
        <v/>
      </c>
      <c r="AZ123" s="6" t="str">
        <f t="shared" si="52"/>
        <v/>
      </c>
      <c r="BA123" s="103"/>
      <c r="BG123" s="3" t="s">
        <v>76</v>
      </c>
    </row>
    <row r="124" spans="1:59" s="12" customFormat="1" ht="13.5" customHeight="1" x14ac:dyDescent="0.2">
      <c r="A124" s="163">
        <v>109</v>
      </c>
      <c r="B124" s="164"/>
      <c r="C124" s="165"/>
      <c r="D124" s="166"/>
      <c r="E124" s="165"/>
      <c r="F124" s="165"/>
      <c r="G124" s="220"/>
      <c r="H124" s="165"/>
      <c r="I124" s="167"/>
      <c r="J124" s="168"/>
      <c r="K124" s="845"/>
      <c r="L124" s="838"/>
      <c r="M124" s="428"/>
      <c r="N124" s="427"/>
      <c r="O124" s="429"/>
      <c r="P124" s="430"/>
      <c r="Q124" s="422" t="str">
        <f t="shared" si="36"/>
        <v/>
      </c>
      <c r="R124" s="422" t="str">
        <f t="shared" si="37"/>
        <v/>
      </c>
      <c r="S124" s="423" t="str">
        <f t="shared" si="38"/>
        <v/>
      </c>
      <c r="T124" s="424" t="str">
        <f t="shared" si="53"/>
        <v/>
      </c>
      <c r="U124" s="425" t="str">
        <f t="shared" si="39"/>
        <v/>
      </c>
      <c r="V124" s="425" t="str">
        <f t="shared" si="40"/>
        <v/>
      </c>
      <c r="W124" s="425" t="str">
        <f t="shared" si="41"/>
        <v/>
      </c>
      <c r="X124" s="38"/>
      <c r="Y124" s="37" t="str">
        <f t="shared" si="54"/>
        <v/>
      </c>
      <c r="Z124" s="37" t="str">
        <f t="shared" si="55"/>
        <v/>
      </c>
      <c r="AA124" s="29" t="str">
        <f t="shared" si="42"/>
        <v/>
      </c>
      <c r="AB124" s="6" t="e">
        <f t="shared" si="56"/>
        <v>#N/A</v>
      </c>
      <c r="AC124" s="6" t="e">
        <f t="shared" si="57"/>
        <v>#N/A</v>
      </c>
      <c r="AD124" s="6" t="e">
        <f t="shared" si="58"/>
        <v>#N/A</v>
      </c>
      <c r="AE124" s="6" t="str">
        <f t="shared" si="43"/>
        <v/>
      </c>
      <c r="AF124" s="10">
        <f t="shared" si="44"/>
        <v>1</v>
      </c>
      <c r="AG124" s="6" t="e">
        <f t="shared" si="59"/>
        <v>#N/A</v>
      </c>
      <c r="AH124" s="6" t="e">
        <f t="shared" si="60"/>
        <v>#N/A</v>
      </c>
      <c r="AI124" s="6" t="e">
        <f t="shared" si="70"/>
        <v>#N/A</v>
      </c>
      <c r="AJ124" s="6" t="e">
        <f t="shared" si="61"/>
        <v>#N/A</v>
      </c>
      <c r="AK124" s="11" t="str">
        <f t="shared" si="62"/>
        <v xml:space="preserve"> </v>
      </c>
      <c r="AL124" s="6" t="e">
        <f t="shared" si="63"/>
        <v>#N/A</v>
      </c>
      <c r="AM124" s="6" t="e">
        <f t="shared" si="64"/>
        <v>#N/A</v>
      </c>
      <c r="AN124" s="6" t="e">
        <f t="shared" si="65"/>
        <v>#N/A</v>
      </c>
      <c r="AO124" s="6" t="e">
        <f t="shared" si="45"/>
        <v>#N/A</v>
      </c>
      <c r="AP124" s="6" t="e">
        <f t="shared" si="66"/>
        <v>#N/A</v>
      </c>
      <c r="AQ124" s="6" t="e">
        <f t="shared" si="67"/>
        <v>#N/A</v>
      </c>
      <c r="AR124" s="6" t="e">
        <f t="shared" si="46"/>
        <v>#N/A</v>
      </c>
      <c r="AS124" s="6" t="e">
        <f t="shared" si="47"/>
        <v>#N/A</v>
      </c>
      <c r="AT124" s="6" t="e">
        <f t="shared" si="48"/>
        <v>#N/A</v>
      </c>
      <c r="AU124" s="6">
        <f t="shared" si="68"/>
        <v>0</v>
      </c>
      <c r="AV124" s="6" t="e">
        <f t="shared" si="69"/>
        <v>#N/A</v>
      </c>
      <c r="AW124" s="6" t="str">
        <f t="shared" si="49"/>
        <v/>
      </c>
      <c r="AX124" s="6" t="str">
        <f t="shared" si="50"/>
        <v/>
      </c>
      <c r="AY124" s="6" t="str">
        <f t="shared" si="51"/>
        <v/>
      </c>
      <c r="AZ124" s="6" t="str">
        <f t="shared" si="52"/>
        <v/>
      </c>
      <c r="BA124" s="103"/>
      <c r="BG124" s="3" t="s">
        <v>77</v>
      </c>
    </row>
    <row r="125" spans="1:59" s="12" customFormat="1" ht="13.5" customHeight="1" x14ac:dyDescent="0.2">
      <c r="A125" s="163">
        <v>110</v>
      </c>
      <c r="B125" s="164"/>
      <c r="C125" s="165"/>
      <c r="D125" s="166"/>
      <c r="E125" s="165"/>
      <c r="F125" s="165"/>
      <c r="G125" s="220"/>
      <c r="H125" s="165"/>
      <c r="I125" s="167"/>
      <c r="J125" s="168"/>
      <c r="K125" s="845"/>
      <c r="L125" s="838"/>
      <c r="M125" s="428"/>
      <c r="N125" s="427"/>
      <c r="O125" s="429"/>
      <c r="P125" s="430"/>
      <c r="Q125" s="422" t="str">
        <f t="shared" si="36"/>
        <v/>
      </c>
      <c r="R125" s="422" t="str">
        <f t="shared" si="37"/>
        <v/>
      </c>
      <c r="S125" s="423" t="str">
        <f t="shared" si="38"/>
        <v/>
      </c>
      <c r="T125" s="424" t="str">
        <f t="shared" si="53"/>
        <v/>
      </c>
      <c r="U125" s="425" t="str">
        <f t="shared" si="39"/>
        <v/>
      </c>
      <c r="V125" s="425" t="str">
        <f t="shared" si="40"/>
        <v/>
      </c>
      <c r="W125" s="425" t="str">
        <f t="shared" si="41"/>
        <v/>
      </c>
      <c r="X125" s="38"/>
      <c r="Y125" s="37" t="str">
        <f t="shared" si="54"/>
        <v/>
      </c>
      <c r="Z125" s="37" t="str">
        <f t="shared" si="55"/>
        <v/>
      </c>
      <c r="AA125" s="29" t="str">
        <f t="shared" si="42"/>
        <v/>
      </c>
      <c r="AB125" s="6" t="e">
        <f t="shared" si="56"/>
        <v>#N/A</v>
      </c>
      <c r="AC125" s="6" t="e">
        <f t="shared" si="57"/>
        <v>#N/A</v>
      </c>
      <c r="AD125" s="6" t="e">
        <f t="shared" si="58"/>
        <v>#N/A</v>
      </c>
      <c r="AE125" s="6" t="str">
        <f t="shared" si="43"/>
        <v/>
      </c>
      <c r="AF125" s="10">
        <f t="shared" si="44"/>
        <v>1</v>
      </c>
      <c r="AG125" s="6" t="e">
        <f t="shared" si="59"/>
        <v>#N/A</v>
      </c>
      <c r="AH125" s="6" t="e">
        <f t="shared" si="60"/>
        <v>#N/A</v>
      </c>
      <c r="AI125" s="6" t="e">
        <f t="shared" si="70"/>
        <v>#N/A</v>
      </c>
      <c r="AJ125" s="6" t="e">
        <f t="shared" si="61"/>
        <v>#N/A</v>
      </c>
      <c r="AK125" s="11" t="str">
        <f t="shared" si="62"/>
        <v xml:space="preserve"> </v>
      </c>
      <c r="AL125" s="6" t="e">
        <f t="shared" si="63"/>
        <v>#N/A</v>
      </c>
      <c r="AM125" s="6" t="e">
        <f t="shared" si="64"/>
        <v>#N/A</v>
      </c>
      <c r="AN125" s="6" t="e">
        <f t="shared" si="65"/>
        <v>#N/A</v>
      </c>
      <c r="AO125" s="6" t="e">
        <f t="shared" si="45"/>
        <v>#N/A</v>
      </c>
      <c r="AP125" s="6" t="e">
        <f t="shared" si="66"/>
        <v>#N/A</v>
      </c>
      <c r="AQ125" s="6" t="e">
        <f t="shared" si="67"/>
        <v>#N/A</v>
      </c>
      <c r="AR125" s="6" t="e">
        <f t="shared" si="46"/>
        <v>#N/A</v>
      </c>
      <c r="AS125" s="6" t="e">
        <f t="shared" si="47"/>
        <v>#N/A</v>
      </c>
      <c r="AT125" s="6" t="e">
        <f t="shared" si="48"/>
        <v>#N/A</v>
      </c>
      <c r="AU125" s="6">
        <f t="shared" si="68"/>
        <v>0</v>
      </c>
      <c r="AV125" s="6" t="e">
        <f t="shared" si="69"/>
        <v>#N/A</v>
      </c>
      <c r="AW125" s="6" t="str">
        <f t="shared" si="49"/>
        <v/>
      </c>
      <c r="AX125" s="6" t="str">
        <f t="shared" si="50"/>
        <v/>
      </c>
      <c r="AY125" s="6" t="str">
        <f t="shared" si="51"/>
        <v/>
      </c>
      <c r="AZ125" s="6" t="str">
        <f t="shared" si="52"/>
        <v/>
      </c>
      <c r="BA125" s="103"/>
      <c r="BG125" s="3" t="s">
        <v>435</v>
      </c>
    </row>
    <row r="126" spans="1:59" s="12" customFormat="1" ht="13.5" customHeight="1" x14ac:dyDescent="0.2">
      <c r="A126" s="163">
        <v>111</v>
      </c>
      <c r="B126" s="164"/>
      <c r="C126" s="165"/>
      <c r="D126" s="166"/>
      <c r="E126" s="165"/>
      <c r="F126" s="165"/>
      <c r="G126" s="220"/>
      <c r="H126" s="165"/>
      <c r="I126" s="167"/>
      <c r="J126" s="168"/>
      <c r="K126" s="845"/>
      <c r="L126" s="838"/>
      <c r="M126" s="428"/>
      <c r="N126" s="427"/>
      <c r="O126" s="429"/>
      <c r="P126" s="430"/>
      <c r="Q126" s="422" t="str">
        <f t="shared" si="36"/>
        <v/>
      </c>
      <c r="R126" s="422" t="str">
        <f t="shared" si="37"/>
        <v/>
      </c>
      <c r="S126" s="423" t="str">
        <f t="shared" si="38"/>
        <v/>
      </c>
      <c r="T126" s="424" t="str">
        <f t="shared" si="53"/>
        <v/>
      </c>
      <c r="U126" s="425" t="str">
        <f t="shared" si="39"/>
        <v/>
      </c>
      <c r="V126" s="425" t="str">
        <f t="shared" si="40"/>
        <v/>
      </c>
      <c r="W126" s="425" t="str">
        <f t="shared" si="41"/>
        <v/>
      </c>
      <c r="X126" s="38"/>
      <c r="Y126" s="37" t="str">
        <f t="shared" si="54"/>
        <v/>
      </c>
      <c r="Z126" s="37" t="str">
        <f t="shared" si="55"/>
        <v/>
      </c>
      <c r="AA126" s="29" t="str">
        <f t="shared" si="42"/>
        <v/>
      </c>
      <c r="AB126" s="6" t="e">
        <f t="shared" si="56"/>
        <v>#N/A</v>
      </c>
      <c r="AC126" s="6" t="e">
        <f t="shared" si="57"/>
        <v>#N/A</v>
      </c>
      <c r="AD126" s="6" t="e">
        <f t="shared" si="58"/>
        <v>#N/A</v>
      </c>
      <c r="AE126" s="6" t="str">
        <f t="shared" si="43"/>
        <v/>
      </c>
      <c r="AF126" s="10">
        <f t="shared" si="44"/>
        <v>1</v>
      </c>
      <c r="AG126" s="6" t="e">
        <f t="shared" si="59"/>
        <v>#N/A</v>
      </c>
      <c r="AH126" s="6" t="e">
        <f t="shared" si="60"/>
        <v>#N/A</v>
      </c>
      <c r="AI126" s="6" t="e">
        <f t="shared" si="70"/>
        <v>#N/A</v>
      </c>
      <c r="AJ126" s="6" t="e">
        <f t="shared" si="61"/>
        <v>#N/A</v>
      </c>
      <c r="AK126" s="11" t="str">
        <f t="shared" si="62"/>
        <v xml:space="preserve"> </v>
      </c>
      <c r="AL126" s="6" t="e">
        <f t="shared" si="63"/>
        <v>#N/A</v>
      </c>
      <c r="AM126" s="6" t="e">
        <f t="shared" si="64"/>
        <v>#N/A</v>
      </c>
      <c r="AN126" s="6" t="e">
        <f t="shared" si="65"/>
        <v>#N/A</v>
      </c>
      <c r="AO126" s="6" t="e">
        <f t="shared" si="45"/>
        <v>#N/A</v>
      </c>
      <c r="AP126" s="6" t="e">
        <f t="shared" si="66"/>
        <v>#N/A</v>
      </c>
      <c r="AQ126" s="6" t="e">
        <f t="shared" si="67"/>
        <v>#N/A</v>
      </c>
      <c r="AR126" s="6" t="e">
        <f t="shared" si="46"/>
        <v>#N/A</v>
      </c>
      <c r="AS126" s="6" t="e">
        <f t="shared" si="47"/>
        <v>#N/A</v>
      </c>
      <c r="AT126" s="6" t="e">
        <f t="shared" si="48"/>
        <v>#N/A</v>
      </c>
      <c r="AU126" s="6">
        <f t="shared" si="68"/>
        <v>0</v>
      </c>
      <c r="AV126" s="6" t="e">
        <f t="shared" si="69"/>
        <v>#N/A</v>
      </c>
      <c r="AW126" s="6" t="str">
        <f t="shared" si="49"/>
        <v/>
      </c>
      <c r="AX126" s="6" t="str">
        <f t="shared" si="50"/>
        <v/>
      </c>
      <c r="AY126" s="6" t="str">
        <f t="shared" si="51"/>
        <v/>
      </c>
      <c r="AZ126" s="6" t="str">
        <f t="shared" si="52"/>
        <v/>
      </c>
      <c r="BA126" s="103"/>
      <c r="BG126" s="3" t="s">
        <v>138</v>
      </c>
    </row>
    <row r="127" spans="1:59" s="12" customFormat="1" ht="13.5" customHeight="1" x14ac:dyDescent="0.2">
      <c r="A127" s="163">
        <v>112</v>
      </c>
      <c r="B127" s="164"/>
      <c r="C127" s="165"/>
      <c r="D127" s="166"/>
      <c r="E127" s="165"/>
      <c r="F127" s="165"/>
      <c r="G127" s="220"/>
      <c r="H127" s="165"/>
      <c r="I127" s="167"/>
      <c r="J127" s="168"/>
      <c r="K127" s="845"/>
      <c r="L127" s="838"/>
      <c r="M127" s="428"/>
      <c r="N127" s="427"/>
      <c r="O127" s="429"/>
      <c r="P127" s="430"/>
      <c r="Q127" s="422" t="str">
        <f t="shared" si="36"/>
        <v/>
      </c>
      <c r="R127" s="422" t="str">
        <f t="shared" si="37"/>
        <v/>
      </c>
      <c r="S127" s="423" t="str">
        <f t="shared" si="38"/>
        <v/>
      </c>
      <c r="T127" s="424" t="str">
        <f t="shared" si="53"/>
        <v/>
      </c>
      <c r="U127" s="425" t="str">
        <f t="shared" si="39"/>
        <v/>
      </c>
      <c r="V127" s="425" t="str">
        <f t="shared" si="40"/>
        <v/>
      </c>
      <c r="W127" s="425" t="str">
        <f t="shared" si="41"/>
        <v/>
      </c>
      <c r="X127" s="38"/>
      <c r="Y127" s="37" t="str">
        <f t="shared" si="54"/>
        <v/>
      </c>
      <c r="Z127" s="37" t="str">
        <f t="shared" si="55"/>
        <v/>
      </c>
      <c r="AA127" s="29" t="str">
        <f t="shared" si="42"/>
        <v/>
      </c>
      <c r="AB127" s="6" t="e">
        <f t="shared" si="56"/>
        <v>#N/A</v>
      </c>
      <c r="AC127" s="6" t="e">
        <f t="shared" si="57"/>
        <v>#N/A</v>
      </c>
      <c r="AD127" s="6" t="e">
        <f t="shared" si="58"/>
        <v>#N/A</v>
      </c>
      <c r="AE127" s="6" t="str">
        <f t="shared" si="43"/>
        <v/>
      </c>
      <c r="AF127" s="10">
        <f t="shared" si="44"/>
        <v>1</v>
      </c>
      <c r="AG127" s="6" t="e">
        <f t="shared" si="59"/>
        <v>#N/A</v>
      </c>
      <c r="AH127" s="6" t="e">
        <f t="shared" si="60"/>
        <v>#N/A</v>
      </c>
      <c r="AI127" s="6" t="e">
        <f t="shared" si="70"/>
        <v>#N/A</v>
      </c>
      <c r="AJ127" s="6" t="e">
        <f t="shared" si="61"/>
        <v>#N/A</v>
      </c>
      <c r="AK127" s="11" t="str">
        <f t="shared" si="62"/>
        <v xml:space="preserve"> </v>
      </c>
      <c r="AL127" s="6" t="e">
        <f t="shared" si="63"/>
        <v>#N/A</v>
      </c>
      <c r="AM127" s="6" t="e">
        <f t="shared" si="64"/>
        <v>#N/A</v>
      </c>
      <c r="AN127" s="6" t="e">
        <f t="shared" si="65"/>
        <v>#N/A</v>
      </c>
      <c r="AO127" s="6" t="e">
        <f t="shared" si="45"/>
        <v>#N/A</v>
      </c>
      <c r="AP127" s="6" t="e">
        <f t="shared" si="66"/>
        <v>#N/A</v>
      </c>
      <c r="AQ127" s="6" t="e">
        <f t="shared" si="67"/>
        <v>#N/A</v>
      </c>
      <c r="AR127" s="6" t="e">
        <f t="shared" si="46"/>
        <v>#N/A</v>
      </c>
      <c r="AS127" s="6" t="e">
        <f t="shared" si="47"/>
        <v>#N/A</v>
      </c>
      <c r="AT127" s="6" t="e">
        <f t="shared" si="48"/>
        <v>#N/A</v>
      </c>
      <c r="AU127" s="6">
        <f t="shared" si="68"/>
        <v>0</v>
      </c>
      <c r="AV127" s="6" t="e">
        <f t="shared" si="69"/>
        <v>#N/A</v>
      </c>
      <c r="AW127" s="6" t="str">
        <f t="shared" si="49"/>
        <v/>
      </c>
      <c r="AX127" s="6" t="str">
        <f t="shared" si="50"/>
        <v/>
      </c>
      <c r="AY127" s="6" t="str">
        <f t="shared" si="51"/>
        <v/>
      </c>
      <c r="AZ127" s="6" t="str">
        <f t="shared" si="52"/>
        <v/>
      </c>
      <c r="BA127" s="103"/>
      <c r="BG127" s="3" t="s">
        <v>139</v>
      </c>
    </row>
    <row r="128" spans="1:59" s="12" customFormat="1" ht="13.5" customHeight="1" x14ac:dyDescent="0.2">
      <c r="A128" s="163">
        <v>113</v>
      </c>
      <c r="B128" s="164"/>
      <c r="C128" s="165"/>
      <c r="D128" s="166"/>
      <c r="E128" s="165"/>
      <c r="F128" s="165"/>
      <c r="G128" s="220"/>
      <c r="H128" s="165"/>
      <c r="I128" s="167"/>
      <c r="J128" s="168"/>
      <c r="K128" s="845"/>
      <c r="L128" s="838"/>
      <c r="M128" s="428"/>
      <c r="N128" s="427"/>
      <c r="O128" s="429"/>
      <c r="P128" s="430"/>
      <c r="Q128" s="422" t="str">
        <f t="shared" si="36"/>
        <v/>
      </c>
      <c r="R128" s="422" t="str">
        <f t="shared" si="37"/>
        <v/>
      </c>
      <c r="S128" s="423" t="str">
        <f t="shared" si="38"/>
        <v/>
      </c>
      <c r="T128" s="424" t="str">
        <f t="shared" si="53"/>
        <v/>
      </c>
      <c r="U128" s="425" t="str">
        <f t="shared" si="39"/>
        <v/>
      </c>
      <c r="V128" s="425" t="str">
        <f t="shared" si="40"/>
        <v/>
      </c>
      <c r="W128" s="425" t="str">
        <f t="shared" si="41"/>
        <v/>
      </c>
      <c r="X128" s="38"/>
      <c r="Y128" s="37" t="str">
        <f t="shared" si="54"/>
        <v/>
      </c>
      <c r="Z128" s="37" t="str">
        <f t="shared" si="55"/>
        <v/>
      </c>
      <c r="AA128" s="29" t="str">
        <f t="shared" si="42"/>
        <v/>
      </c>
      <c r="AB128" s="6" t="e">
        <f t="shared" si="56"/>
        <v>#N/A</v>
      </c>
      <c r="AC128" s="6" t="e">
        <f t="shared" si="57"/>
        <v>#N/A</v>
      </c>
      <c r="AD128" s="6" t="e">
        <f t="shared" si="58"/>
        <v>#N/A</v>
      </c>
      <c r="AE128" s="6" t="str">
        <f t="shared" si="43"/>
        <v/>
      </c>
      <c r="AF128" s="10">
        <f t="shared" si="44"/>
        <v>1</v>
      </c>
      <c r="AG128" s="6" t="e">
        <f t="shared" si="59"/>
        <v>#N/A</v>
      </c>
      <c r="AH128" s="6" t="e">
        <f t="shared" si="60"/>
        <v>#N/A</v>
      </c>
      <c r="AI128" s="6" t="e">
        <f t="shared" si="70"/>
        <v>#N/A</v>
      </c>
      <c r="AJ128" s="6" t="e">
        <f t="shared" si="61"/>
        <v>#N/A</v>
      </c>
      <c r="AK128" s="11" t="str">
        <f t="shared" si="62"/>
        <v xml:space="preserve"> </v>
      </c>
      <c r="AL128" s="6" t="e">
        <f t="shared" si="63"/>
        <v>#N/A</v>
      </c>
      <c r="AM128" s="6" t="e">
        <f t="shared" si="64"/>
        <v>#N/A</v>
      </c>
      <c r="AN128" s="6" t="e">
        <f t="shared" si="65"/>
        <v>#N/A</v>
      </c>
      <c r="AO128" s="6" t="e">
        <f t="shared" si="45"/>
        <v>#N/A</v>
      </c>
      <c r="AP128" s="6" t="e">
        <f t="shared" si="66"/>
        <v>#N/A</v>
      </c>
      <c r="AQ128" s="6" t="e">
        <f t="shared" si="67"/>
        <v>#N/A</v>
      </c>
      <c r="AR128" s="6" t="e">
        <f t="shared" si="46"/>
        <v>#N/A</v>
      </c>
      <c r="AS128" s="6" t="e">
        <f t="shared" si="47"/>
        <v>#N/A</v>
      </c>
      <c r="AT128" s="6" t="e">
        <f t="shared" si="48"/>
        <v>#N/A</v>
      </c>
      <c r="AU128" s="6">
        <f t="shared" si="68"/>
        <v>0</v>
      </c>
      <c r="AV128" s="6" t="e">
        <f t="shared" si="69"/>
        <v>#N/A</v>
      </c>
      <c r="AW128" s="6" t="str">
        <f t="shared" si="49"/>
        <v/>
      </c>
      <c r="AX128" s="6" t="str">
        <f t="shared" si="50"/>
        <v/>
      </c>
      <c r="AY128" s="6" t="str">
        <f t="shared" si="51"/>
        <v/>
      </c>
      <c r="AZ128" s="6" t="str">
        <f t="shared" si="52"/>
        <v/>
      </c>
      <c r="BA128" s="103"/>
      <c r="BG128" s="3" t="s">
        <v>140</v>
      </c>
    </row>
    <row r="129" spans="1:59" s="12" customFormat="1" ht="13.5" customHeight="1" x14ac:dyDescent="0.2">
      <c r="A129" s="163">
        <v>114</v>
      </c>
      <c r="B129" s="164"/>
      <c r="C129" s="165"/>
      <c r="D129" s="166"/>
      <c r="E129" s="165"/>
      <c r="F129" s="165"/>
      <c r="G129" s="220"/>
      <c r="H129" s="165"/>
      <c r="I129" s="167"/>
      <c r="J129" s="168"/>
      <c r="K129" s="845"/>
      <c r="L129" s="838"/>
      <c r="M129" s="428"/>
      <c r="N129" s="427"/>
      <c r="O129" s="429"/>
      <c r="P129" s="430"/>
      <c r="Q129" s="422" t="str">
        <f t="shared" si="36"/>
        <v/>
      </c>
      <c r="R129" s="422" t="str">
        <f t="shared" si="37"/>
        <v/>
      </c>
      <c r="S129" s="423" t="str">
        <f t="shared" si="38"/>
        <v/>
      </c>
      <c r="T129" s="424" t="str">
        <f t="shared" si="53"/>
        <v/>
      </c>
      <c r="U129" s="425" t="str">
        <f t="shared" si="39"/>
        <v/>
      </c>
      <c r="V129" s="425" t="str">
        <f t="shared" si="40"/>
        <v/>
      </c>
      <c r="W129" s="425" t="str">
        <f t="shared" si="41"/>
        <v/>
      </c>
      <c r="X129" s="38"/>
      <c r="Y129" s="37" t="str">
        <f t="shared" si="54"/>
        <v/>
      </c>
      <c r="Z129" s="37" t="str">
        <f t="shared" si="55"/>
        <v/>
      </c>
      <c r="AA129" s="29" t="str">
        <f t="shared" si="42"/>
        <v/>
      </c>
      <c r="AB129" s="6" t="e">
        <f t="shared" si="56"/>
        <v>#N/A</v>
      </c>
      <c r="AC129" s="6" t="e">
        <f t="shared" si="57"/>
        <v>#N/A</v>
      </c>
      <c r="AD129" s="6" t="e">
        <f t="shared" si="58"/>
        <v>#N/A</v>
      </c>
      <c r="AE129" s="6" t="str">
        <f t="shared" si="43"/>
        <v/>
      </c>
      <c r="AF129" s="10">
        <f t="shared" si="44"/>
        <v>1</v>
      </c>
      <c r="AG129" s="6" t="e">
        <f t="shared" si="59"/>
        <v>#N/A</v>
      </c>
      <c r="AH129" s="6" t="e">
        <f t="shared" si="60"/>
        <v>#N/A</v>
      </c>
      <c r="AI129" s="6" t="e">
        <f t="shared" si="70"/>
        <v>#N/A</v>
      </c>
      <c r="AJ129" s="6" t="e">
        <f t="shared" si="61"/>
        <v>#N/A</v>
      </c>
      <c r="AK129" s="11" t="str">
        <f t="shared" si="62"/>
        <v xml:space="preserve"> </v>
      </c>
      <c r="AL129" s="6" t="e">
        <f t="shared" si="63"/>
        <v>#N/A</v>
      </c>
      <c r="AM129" s="6" t="e">
        <f t="shared" si="64"/>
        <v>#N/A</v>
      </c>
      <c r="AN129" s="6" t="e">
        <f t="shared" si="65"/>
        <v>#N/A</v>
      </c>
      <c r="AO129" s="6" t="e">
        <f t="shared" si="45"/>
        <v>#N/A</v>
      </c>
      <c r="AP129" s="6" t="e">
        <f t="shared" si="66"/>
        <v>#N/A</v>
      </c>
      <c r="AQ129" s="6" t="e">
        <f t="shared" si="67"/>
        <v>#N/A</v>
      </c>
      <c r="AR129" s="6" t="e">
        <f t="shared" si="46"/>
        <v>#N/A</v>
      </c>
      <c r="AS129" s="6" t="e">
        <f t="shared" si="47"/>
        <v>#N/A</v>
      </c>
      <c r="AT129" s="6" t="e">
        <f t="shared" si="48"/>
        <v>#N/A</v>
      </c>
      <c r="AU129" s="6">
        <f t="shared" si="68"/>
        <v>0</v>
      </c>
      <c r="AV129" s="6" t="e">
        <f t="shared" si="69"/>
        <v>#N/A</v>
      </c>
      <c r="AW129" s="6" t="str">
        <f t="shared" si="49"/>
        <v/>
      </c>
      <c r="AX129" s="6" t="str">
        <f t="shared" si="50"/>
        <v/>
      </c>
      <c r="AY129" s="6" t="str">
        <f t="shared" si="51"/>
        <v/>
      </c>
      <c r="AZ129" s="6" t="str">
        <f t="shared" si="52"/>
        <v/>
      </c>
      <c r="BA129" s="103"/>
      <c r="BG129" s="3" t="s">
        <v>141</v>
      </c>
    </row>
    <row r="130" spans="1:59" s="12" customFormat="1" ht="13.5" customHeight="1" x14ac:dyDescent="0.2">
      <c r="A130" s="163">
        <v>115</v>
      </c>
      <c r="B130" s="164"/>
      <c r="C130" s="165"/>
      <c r="D130" s="166"/>
      <c r="E130" s="165"/>
      <c r="F130" s="165"/>
      <c r="G130" s="220"/>
      <c r="H130" s="165"/>
      <c r="I130" s="167"/>
      <c r="J130" s="168"/>
      <c r="K130" s="845"/>
      <c r="L130" s="838"/>
      <c r="M130" s="428"/>
      <c r="N130" s="427"/>
      <c r="O130" s="429"/>
      <c r="P130" s="430"/>
      <c r="Q130" s="422" t="str">
        <f t="shared" si="36"/>
        <v/>
      </c>
      <c r="R130" s="422" t="str">
        <f t="shared" si="37"/>
        <v/>
      </c>
      <c r="S130" s="423" t="str">
        <f t="shared" si="38"/>
        <v/>
      </c>
      <c r="T130" s="424" t="str">
        <f t="shared" si="53"/>
        <v/>
      </c>
      <c r="U130" s="425" t="str">
        <f t="shared" si="39"/>
        <v/>
      </c>
      <c r="V130" s="425" t="str">
        <f t="shared" si="40"/>
        <v/>
      </c>
      <c r="W130" s="425" t="str">
        <f t="shared" si="41"/>
        <v/>
      </c>
      <c r="X130" s="38"/>
      <c r="Y130" s="37" t="str">
        <f t="shared" si="54"/>
        <v/>
      </c>
      <c r="Z130" s="37" t="str">
        <f t="shared" si="55"/>
        <v/>
      </c>
      <c r="AA130" s="29" t="str">
        <f t="shared" si="42"/>
        <v/>
      </c>
      <c r="AB130" s="6" t="e">
        <f t="shared" si="56"/>
        <v>#N/A</v>
      </c>
      <c r="AC130" s="6" t="e">
        <f t="shared" si="57"/>
        <v>#N/A</v>
      </c>
      <c r="AD130" s="6" t="e">
        <f t="shared" si="58"/>
        <v>#N/A</v>
      </c>
      <c r="AE130" s="6" t="str">
        <f t="shared" si="43"/>
        <v/>
      </c>
      <c r="AF130" s="10">
        <f t="shared" si="44"/>
        <v>1</v>
      </c>
      <c r="AG130" s="6" t="e">
        <f t="shared" si="59"/>
        <v>#N/A</v>
      </c>
      <c r="AH130" s="6" t="e">
        <f t="shared" si="60"/>
        <v>#N/A</v>
      </c>
      <c r="AI130" s="6" t="e">
        <f t="shared" si="70"/>
        <v>#N/A</v>
      </c>
      <c r="AJ130" s="6" t="e">
        <f t="shared" si="61"/>
        <v>#N/A</v>
      </c>
      <c r="AK130" s="11" t="str">
        <f t="shared" si="62"/>
        <v xml:space="preserve"> </v>
      </c>
      <c r="AL130" s="6" t="e">
        <f t="shared" si="63"/>
        <v>#N/A</v>
      </c>
      <c r="AM130" s="6" t="e">
        <f t="shared" si="64"/>
        <v>#N/A</v>
      </c>
      <c r="AN130" s="6" t="e">
        <f t="shared" si="65"/>
        <v>#N/A</v>
      </c>
      <c r="AO130" s="6" t="e">
        <f t="shared" si="45"/>
        <v>#N/A</v>
      </c>
      <c r="AP130" s="6" t="e">
        <f t="shared" si="66"/>
        <v>#N/A</v>
      </c>
      <c r="AQ130" s="6" t="e">
        <f t="shared" si="67"/>
        <v>#N/A</v>
      </c>
      <c r="AR130" s="6" t="e">
        <f t="shared" si="46"/>
        <v>#N/A</v>
      </c>
      <c r="AS130" s="6" t="e">
        <f t="shared" si="47"/>
        <v>#N/A</v>
      </c>
      <c r="AT130" s="6" t="e">
        <f t="shared" si="48"/>
        <v>#N/A</v>
      </c>
      <c r="AU130" s="6">
        <f t="shared" si="68"/>
        <v>0</v>
      </c>
      <c r="AV130" s="6" t="e">
        <f t="shared" si="69"/>
        <v>#N/A</v>
      </c>
      <c r="AW130" s="6" t="str">
        <f t="shared" si="49"/>
        <v/>
      </c>
      <c r="AX130" s="6" t="str">
        <f t="shared" si="50"/>
        <v/>
      </c>
      <c r="AY130" s="6" t="str">
        <f t="shared" si="51"/>
        <v/>
      </c>
      <c r="AZ130" s="6" t="str">
        <f t="shared" si="52"/>
        <v/>
      </c>
      <c r="BA130" s="103"/>
      <c r="BG130" s="3" t="s">
        <v>142</v>
      </c>
    </row>
    <row r="131" spans="1:59" s="12" customFormat="1" ht="13.5" customHeight="1" x14ac:dyDescent="0.2">
      <c r="A131" s="163">
        <v>116</v>
      </c>
      <c r="B131" s="164"/>
      <c r="C131" s="165"/>
      <c r="D131" s="166"/>
      <c r="E131" s="165"/>
      <c r="F131" s="165"/>
      <c r="G131" s="220"/>
      <c r="H131" s="165"/>
      <c r="I131" s="167"/>
      <c r="J131" s="168"/>
      <c r="K131" s="845"/>
      <c r="L131" s="838"/>
      <c r="M131" s="428"/>
      <c r="N131" s="427"/>
      <c r="O131" s="429"/>
      <c r="P131" s="430"/>
      <c r="Q131" s="422" t="str">
        <f t="shared" si="36"/>
        <v/>
      </c>
      <c r="R131" s="422" t="str">
        <f t="shared" si="37"/>
        <v/>
      </c>
      <c r="S131" s="423" t="str">
        <f t="shared" si="38"/>
        <v/>
      </c>
      <c r="T131" s="424" t="str">
        <f t="shared" si="53"/>
        <v/>
      </c>
      <c r="U131" s="425" t="str">
        <f t="shared" si="39"/>
        <v/>
      </c>
      <c r="V131" s="425" t="str">
        <f t="shared" si="40"/>
        <v/>
      </c>
      <c r="W131" s="425" t="str">
        <f t="shared" si="41"/>
        <v/>
      </c>
      <c r="X131" s="38"/>
      <c r="Y131" s="37" t="str">
        <f t="shared" si="54"/>
        <v/>
      </c>
      <c r="Z131" s="37" t="str">
        <f t="shared" si="55"/>
        <v/>
      </c>
      <c r="AA131" s="29" t="str">
        <f t="shared" si="42"/>
        <v/>
      </c>
      <c r="AB131" s="6" t="e">
        <f t="shared" si="56"/>
        <v>#N/A</v>
      </c>
      <c r="AC131" s="6" t="e">
        <f t="shared" si="57"/>
        <v>#N/A</v>
      </c>
      <c r="AD131" s="6" t="e">
        <f t="shared" si="58"/>
        <v>#N/A</v>
      </c>
      <c r="AE131" s="6" t="str">
        <f t="shared" si="43"/>
        <v/>
      </c>
      <c r="AF131" s="10">
        <f t="shared" si="44"/>
        <v>1</v>
      </c>
      <c r="AG131" s="6" t="e">
        <f t="shared" si="59"/>
        <v>#N/A</v>
      </c>
      <c r="AH131" s="6" t="e">
        <f t="shared" si="60"/>
        <v>#N/A</v>
      </c>
      <c r="AI131" s="6" t="e">
        <f t="shared" si="70"/>
        <v>#N/A</v>
      </c>
      <c r="AJ131" s="6" t="e">
        <f t="shared" si="61"/>
        <v>#N/A</v>
      </c>
      <c r="AK131" s="11" t="str">
        <f t="shared" si="62"/>
        <v xml:space="preserve"> </v>
      </c>
      <c r="AL131" s="6" t="e">
        <f t="shared" si="63"/>
        <v>#N/A</v>
      </c>
      <c r="AM131" s="6" t="e">
        <f t="shared" si="64"/>
        <v>#N/A</v>
      </c>
      <c r="AN131" s="6" t="e">
        <f t="shared" si="65"/>
        <v>#N/A</v>
      </c>
      <c r="AO131" s="6" t="e">
        <f t="shared" si="45"/>
        <v>#N/A</v>
      </c>
      <c r="AP131" s="6" t="e">
        <f t="shared" si="66"/>
        <v>#N/A</v>
      </c>
      <c r="AQ131" s="6" t="e">
        <f t="shared" si="67"/>
        <v>#N/A</v>
      </c>
      <c r="AR131" s="6" t="e">
        <f t="shared" si="46"/>
        <v>#N/A</v>
      </c>
      <c r="AS131" s="6" t="e">
        <f t="shared" si="47"/>
        <v>#N/A</v>
      </c>
      <c r="AT131" s="6" t="e">
        <f t="shared" si="48"/>
        <v>#N/A</v>
      </c>
      <c r="AU131" s="6">
        <f t="shared" si="68"/>
        <v>0</v>
      </c>
      <c r="AV131" s="6" t="e">
        <f t="shared" si="69"/>
        <v>#N/A</v>
      </c>
      <c r="AW131" s="6" t="str">
        <f t="shared" si="49"/>
        <v/>
      </c>
      <c r="AX131" s="6" t="str">
        <f t="shared" si="50"/>
        <v/>
      </c>
      <c r="AY131" s="6" t="str">
        <f t="shared" si="51"/>
        <v/>
      </c>
      <c r="AZ131" s="6" t="str">
        <f t="shared" si="52"/>
        <v/>
      </c>
      <c r="BA131" s="103"/>
      <c r="BG131" s="3" t="s">
        <v>143</v>
      </c>
    </row>
    <row r="132" spans="1:59" s="12" customFormat="1" ht="13.5" customHeight="1" x14ac:dyDescent="0.2">
      <c r="A132" s="163">
        <v>117</v>
      </c>
      <c r="B132" s="164"/>
      <c r="C132" s="165"/>
      <c r="D132" s="166"/>
      <c r="E132" s="165"/>
      <c r="F132" s="165"/>
      <c r="G132" s="220"/>
      <c r="H132" s="165"/>
      <c r="I132" s="167"/>
      <c r="J132" s="168"/>
      <c r="K132" s="845"/>
      <c r="L132" s="838"/>
      <c r="M132" s="428"/>
      <c r="N132" s="427"/>
      <c r="O132" s="429"/>
      <c r="P132" s="430"/>
      <c r="Q132" s="422" t="str">
        <f t="shared" si="36"/>
        <v/>
      </c>
      <c r="R132" s="422" t="str">
        <f t="shared" si="37"/>
        <v/>
      </c>
      <c r="S132" s="423" t="str">
        <f t="shared" si="38"/>
        <v/>
      </c>
      <c r="T132" s="424" t="str">
        <f t="shared" si="53"/>
        <v/>
      </c>
      <c r="U132" s="425" t="str">
        <f t="shared" si="39"/>
        <v/>
      </c>
      <c r="V132" s="425" t="str">
        <f t="shared" si="40"/>
        <v/>
      </c>
      <c r="W132" s="425" t="str">
        <f t="shared" si="41"/>
        <v/>
      </c>
      <c r="X132" s="38"/>
      <c r="Y132" s="37" t="str">
        <f t="shared" si="54"/>
        <v/>
      </c>
      <c r="Z132" s="37" t="str">
        <f t="shared" si="55"/>
        <v/>
      </c>
      <c r="AA132" s="29" t="str">
        <f t="shared" si="42"/>
        <v/>
      </c>
      <c r="AB132" s="6" t="e">
        <f t="shared" si="56"/>
        <v>#N/A</v>
      </c>
      <c r="AC132" s="6" t="e">
        <f t="shared" si="57"/>
        <v>#N/A</v>
      </c>
      <c r="AD132" s="6" t="e">
        <f t="shared" si="58"/>
        <v>#N/A</v>
      </c>
      <c r="AE132" s="6" t="str">
        <f t="shared" si="43"/>
        <v/>
      </c>
      <c r="AF132" s="10">
        <f t="shared" si="44"/>
        <v>1</v>
      </c>
      <c r="AG132" s="6" t="e">
        <f t="shared" si="59"/>
        <v>#N/A</v>
      </c>
      <c r="AH132" s="6" t="e">
        <f t="shared" si="60"/>
        <v>#N/A</v>
      </c>
      <c r="AI132" s="6" t="e">
        <f t="shared" si="70"/>
        <v>#N/A</v>
      </c>
      <c r="AJ132" s="6" t="e">
        <f t="shared" si="61"/>
        <v>#N/A</v>
      </c>
      <c r="AK132" s="11" t="str">
        <f t="shared" si="62"/>
        <v xml:space="preserve"> </v>
      </c>
      <c r="AL132" s="6" t="e">
        <f t="shared" si="63"/>
        <v>#N/A</v>
      </c>
      <c r="AM132" s="6" t="e">
        <f t="shared" si="64"/>
        <v>#N/A</v>
      </c>
      <c r="AN132" s="6" t="e">
        <f t="shared" si="65"/>
        <v>#N/A</v>
      </c>
      <c r="AO132" s="6" t="e">
        <f t="shared" si="45"/>
        <v>#N/A</v>
      </c>
      <c r="AP132" s="6" t="e">
        <f t="shared" si="66"/>
        <v>#N/A</v>
      </c>
      <c r="AQ132" s="6" t="e">
        <f t="shared" si="67"/>
        <v>#N/A</v>
      </c>
      <c r="AR132" s="6" t="e">
        <f t="shared" si="46"/>
        <v>#N/A</v>
      </c>
      <c r="AS132" s="6" t="e">
        <f t="shared" si="47"/>
        <v>#N/A</v>
      </c>
      <c r="AT132" s="6" t="e">
        <f t="shared" si="48"/>
        <v>#N/A</v>
      </c>
      <c r="AU132" s="6">
        <f t="shared" si="68"/>
        <v>0</v>
      </c>
      <c r="AV132" s="6" t="e">
        <f t="shared" si="69"/>
        <v>#N/A</v>
      </c>
      <c r="AW132" s="6" t="str">
        <f t="shared" si="49"/>
        <v/>
      </c>
      <c r="AX132" s="6" t="str">
        <f t="shared" si="50"/>
        <v/>
      </c>
      <c r="AY132" s="6" t="str">
        <f t="shared" si="51"/>
        <v/>
      </c>
      <c r="AZ132" s="6" t="str">
        <f t="shared" si="52"/>
        <v/>
      </c>
      <c r="BA132" s="103"/>
      <c r="BG132" s="3" t="s">
        <v>144</v>
      </c>
    </row>
    <row r="133" spans="1:59" s="12" customFormat="1" ht="13.5" customHeight="1" x14ac:dyDescent="0.2">
      <c r="A133" s="163">
        <v>118</v>
      </c>
      <c r="B133" s="164"/>
      <c r="C133" s="165"/>
      <c r="D133" s="166"/>
      <c r="E133" s="165"/>
      <c r="F133" s="165"/>
      <c r="G133" s="220"/>
      <c r="H133" s="165"/>
      <c r="I133" s="167"/>
      <c r="J133" s="168"/>
      <c r="K133" s="845"/>
      <c r="L133" s="838"/>
      <c r="M133" s="428"/>
      <c r="N133" s="427"/>
      <c r="O133" s="429"/>
      <c r="P133" s="430"/>
      <c r="Q133" s="422" t="str">
        <f t="shared" si="36"/>
        <v/>
      </c>
      <c r="R133" s="422" t="str">
        <f t="shared" si="37"/>
        <v/>
      </c>
      <c r="S133" s="423" t="str">
        <f t="shared" si="38"/>
        <v/>
      </c>
      <c r="T133" s="424" t="str">
        <f t="shared" si="53"/>
        <v/>
      </c>
      <c r="U133" s="425" t="str">
        <f t="shared" si="39"/>
        <v/>
      </c>
      <c r="V133" s="425" t="str">
        <f t="shared" si="40"/>
        <v/>
      </c>
      <c r="W133" s="425" t="str">
        <f t="shared" si="41"/>
        <v/>
      </c>
      <c r="X133" s="38"/>
      <c r="Y133" s="37" t="str">
        <f t="shared" si="54"/>
        <v/>
      </c>
      <c r="Z133" s="37" t="str">
        <f t="shared" si="55"/>
        <v/>
      </c>
      <c r="AA133" s="29" t="str">
        <f t="shared" si="42"/>
        <v/>
      </c>
      <c r="AB133" s="6" t="e">
        <f t="shared" si="56"/>
        <v>#N/A</v>
      </c>
      <c r="AC133" s="6" t="e">
        <f t="shared" si="57"/>
        <v>#N/A</v>
      </c>
      <c r="AD133" s="6" t="e">
        <f t="shared" si="58"/>
        <v>#N/A</v>
      </c>
      <c r="AE133" s="6" t="str">
        <f t="shared" si="43"/>
        <v/>
      </c>
      <c r="AF133" s="10">
        <f t="shared" si="44"/>
        <v>1</v>
      </c>
      <c r="AG133" s="6" t="e">
        <f t="shared" si="59"/>
        <v>#N/A</v>
      </c>
      <c r="AH133" s="6" t="e">
        <f t="shared" si="60"/>
        <v>#N/A</v>
      </c>
      <c r="AI133" s="6" t="e">
        <f t="shared" si="70"/>
        <v>#N/A</v>
      </c>
      <c r="AJ133" s="6" t="e">
        <f t="shared" si="61"/>
        <v>#N/A</v>
      </c>
      <c r="AK133" s="11" t="str">
        <f t="shared" si="62"/>
        <v xml:space="preserve"> </v>
      </c>
      <c r="AL133" s="6" t="e">
        <f t="shared" si="63"/>
        <v>#N/A</v>
      </c>
      <c r="AM133" s="6" t="e">
        <f t="shared" si="64"/>
        <v>#N/A</v>
      </c>
      <c r="AN133" s="6" t="e">
        <f t="shared" si="65"/>
        <v>#N/A</v>
      </c>
      <c r="AO133" s="6" t="e">
        <f t="shared" si="45"/>
        <v>#N/A</v>
      </c>
      <c r="AP133" s="6" t="e">
        <f t="shared" si="66"/>
        <v>#N/A</v>
      </c>
      <c r="AQ133" s="6" t="e">
        <f t="shared" si="67"/>
        <v>#N/A</v>
      </c>
      <c r="AR133" s="6" t="e">
        <f t="shared" si="46"/>
        <v>#N/A</v>
      </c>
      <c r="AS133" s="6" t="e">
        <f t="shared" si="47"/>
        <v>#N/A</v>
      </c>
      <c r="AT133" s="6" t="e">
        <f t="shared" si="48"/>
        <v>#N/A</v>
      </c>
      <c r="AU133" s="6">
        <f t="shared" si="68"/>
        <v>0</v>
      </c>
      <c r="AV133" s="6" t="e">
        <f t="shared" si="69"/>
        <v>#N/A</v>
      </c>
      <c r="AW133" s="6" t="str">
        <f t="shared" si="49"/>
        <v/>
      </c>
      <c r="AX133" s="6" t="str">
        <f t="shared" si="50"/>
        <v/>
      </c>
      <c r="AY133" s="6" t="str">
        <f t="shared" si="51"/>
        <v/>
      </c>
      <c r="AZ133" s="6" t="str">
        <f t="shared" si="52"/>
        <v/>
      </c>
      <c r="BA133" s="103"/>
      <c r="BG133" s="3" t="s">
        <v>145</v>
      </c>
    </row>
    <row r="134" spans="1:59" s="12" customFormat="1" ht="13.5" customHeight="1" x14ac:dyDescent="0.2">
      <c r="A134" s="163">
        <v>119</v>
      </c>
      <c r="B134" s="164"/>
      <c r="C134" s="165"/>
      <c r="D134" s="166"/>
      <c r="E134" s="165"/>
      <c r="F134" s="165"/>
      <c r="G134" s="220"/>
      <c r="H134" s="165"/>
      <c r="I134" s="167"/>
      <c r="J134" s="168"/>
      <c r="K134" s="845"/>
      <c r="L134" s="838"/>
      <c r="M134" s="428"/>
      <c r="N134" s="427"/>
      <c r="O134" s="429"/>
      <c r="P134" s="430"/>
      <c r="Q134" s="422" t="str">
        <f t="shared" si="36"/>
        <v/>
      </c>
      <c r="R134" s="422" t="str">
        <f t="shared" si="37"/>
        <v/>
      </c>
      <c r="S134" s="423" t="str">
        <f t="shared" si="38"/>
        <v/>
      </c>
      <c r="T134" s="424" t="str">
        <f t="shared" si="53"/>
        <v/>
      </c>
      <c r="U134" s="425" t="str">
        <f t="shared" si="39"/>
        <v/>
      </c>
      <c r="V134" s="425" t="str">
        <f t="shared" si="40"/>
        <v/>
      </c>
      <c r="W134" s="425" t="str">
        <f t="shared" si="41"/>
        <v/>
      </c>
      <c r="X134" s="38"/>
      <c r="Y134" s="37" t="str">
        <f t="shared" si="54"/>
        <v/>
      </c>
      <c r="Z134" s="37" t="str">
        <f t="shared" si="55"/>
        <v/>
      </c>
      <c r="AA134" s="29" t="str">
        <f t="shared" si="42"/>
        <v/>
      </c>
      <c r="AB134" s="6" t="e">
        <f t="shared" si="56"/>
        <v>#N/A</v>
      </c>
      <c r="AC134" s="6" t="e">
        <f t="shared" si="57"/>
        <v>#N/A</v>
      </c>
      <c r="AD134" s="6" t="e">
        <f t="shared" si="58"/>
        <v>#N/A</v>
      </c>
      <c r="AE134" s="6" t="str">
        <f t="shared" si="43"/>
        <v/>
      </c>
      <c r="AF134" s="10">
        <f t="shared" si="44"/>
        <v>1</v>
      </c>
      <c r="AG134" s="6" t="e">
        <f t="shared" si="59"/>
        <v>#N/A</v>
      </c>
      <c r="AH134" s="6" t="e">
        <f t="shared" si="60"/>
        <v>#N/A</v>
      </c>
      <c r="AI134" s="6" t="e">
        <f t="shared" si="70"/>
        <v>#N/A</v>
      </c>
      <c r="AJ134" s="6" t="e">
        <f t="shared" si="61"/>
        <v>#N/A</v>
      </c>
      <c r="AK134" s="11" t="str">
        <f t="shared" si="62"/>
        <v xml:space="preserve"> </v>
      </c>
      <c r="AL134" s="6" t="e">
        <f t="shared" si="63"/>
        <v>#N/A</v>
      </c>
      <c r="AM134" s="6" t="e">
        <f t="shared" si="64"/>
        <v>#N/A</v>
      </c>
      <c r="AN134" s="6" t="e">
        <f t="shared" si="65"/>
        <v>#N/A</v>
      </c>
      <c r="AO134" s="6" t="e">
        <f t="shared" si="45"/>
        <v>#N/A</v>
      </c>
      <c r="AP134" s="6" t="e">
        <f t="shared" si="66"/>
        <v>#N/A</v>
      </c>
      <c r="AQ134" s="6" t="e">
        <f t="shared" si="67"/>
        <v>#N/A</v>
      </c>
      <c r="AR134" s="6" t="e">
        <f t="shared" si="46"/>
        <v>#N/A</v>
      </c>
      <c r="AS134" s="6" t="e">
        <f t="shared" si="47"/>
        <v>#N/A</v>
      </c>
      <c r="AT134" s="6" t="e">
        <f t="shared" si="48"/>
        <v>#N/A</v>
      </c>
      <c r="AU134" s="6">
        <f t="shared" si="68"/>
        <v>0</v>
      </c>
      <c r="AV134" s="6" t="e">
        <f t="shared" si="69"/>
        <v>#N/A</v>
      </c>
      <c r="AW134" s="6" t="str">
        <f t="shared" si="49"/>
        <v/>
      </c>
      <c r="AX134" s="6" t="str">
        <f t="shared" si="50"/>
        <v/>
      </c>
      <c r="AY134" s="6" t="str">
        <f t="shared" si="51"/>
        <v/>
      </c>
      <c r="AZ134" s="6" t="str">
        <f t="shared" si="52"/>
        <v/>
      </c>
      <c r="BA134" s="103"/>
      <c r="BG134" s="3" t="s">
        <v>146</v>
      </c>
    </row>
    <row r="135" spans="1:59" s="12" customFormat="1" ht="13.5" customHeight="1" x14ac:dyDescent="0.2">
      <c r="A135" s="163">
        <v>120</v>
      </c>
      <c r="B135" s="164"/>
      <c r="C135" s="165"/>
      <c r="D135" s="166"/>
      <c r="E135" s="165"/>
      <c r="F135" s="165"/>
      <c r="G135" s="220"/>
      <c r="H135" s="165"/>
      <c r="I135" s="167"/>
      <c r="J135" s="168"/>
      <c r="K135" s="845"/>
      <c r="L135" s="838"/>
      <c r="M135" s="428"/>
      <c r="N135" s="427"/>
      <c r="O135" s="429"/>
      <c r="P135" s="430"/>
      <c r="Q135" s="422" t="str">
        <f t="shared" si="36"/>
        <v/>
      </c>
      <c r="R135" s="422" t="str">
        <f t="shared" si="37"/>
        <v/>
      </c>
      <c r="S135" s="423" t="str">
        <f t="shared" si="38"/>
        <v/>
      </c>
      <c r="T135" s="424" t="str">
        <f t="shared" si="53"/>
        <v/>
      </c>
      <c r="U135" s="425" t="str">
        <f t="shared" si="39"/>
        <v/>
      </c>
      <c r="V135" s="425" t="str">
        <f t="shared" si="40"/>
        <v/>
      </c>
      <c r="W135" s="425" t="str">
        <f t="shared" si="41"/>
        <v/>
      </c>
      <c r="X135" s="38"/>
      <c r="Y135" s="37" t="str">
        <f t="shared" si="54"/>
        <v/>
      </c>
      <c r="Z135" s="37" t="str">
        <f t="shared" si="55"/>
        <v/>
      </c>
      <c r="AA135" s="29" t="str">
        <f t="shared" si="42"/>
        <v/>
      </c>
      <c r="AB135" s="6" t="e">
        <f t="shared" si="56"/>
        <v>#N/A</v>
      </c>
      <c r="AC135" s="6" t="e">
        <f t="shared" si="57"/>
        <v>#N/A</v>
      </c>
      <c r="AD135" s="6" t="e">
        <f t="shared" si="58"/>
        <v>#N/A</v>
      </c>
      <c r="AE135" s="6" t="str">
        <f t="shared" si="43"/>
        <v/>
      </c>
      <c r="AF135" s="10">
        <f t="shared" si="44"/>
        <v>1</v>
      </c>
      <c r="AG135" s="6" t="e">
        <f t="shared" si="59"/>
        <v>#N/A</v>
      </c>
      <c r="AH135" s="6" t="e">
        <f t="shared" si="60"/>
        <v>#N/A</v>
      </c>
      <c r="AI135" s="6" t="e">
        <f t="shared" si="70"/>
        <v>#N/A</v>
      </c>
      <c r="AJ135" s="6" t="e">
        <f t="shared" si="61"/>
        <v>#N/A</v>
      </c>
      <c r="AK135" s="11" t="str">
        <f t="shared" si="62"/>
        <v xml:space="preserve"> </v>
      </c>
      <c r="AL135" s="6" t="e">
        <f t="shared" si="63"/>
        <v>#N/A</v>
      </c>
      <c r="AM135" s="6" t="e">
        <f t="shared" si="64"/>
        <v>#N/A</v>
      </c>
      <c r="AN135" s="6" t="e">
        <f t="shared" si="65"/>
        <v>#N/A</v>
      </c>
      <c r="AO135" s="6" t="e">
        <f t="shared" si="45"/>
        <v>#N/A</v>
      </c>
      <c r="AP135" s="6" t="e">
        <f t="shared" si="66"/>
        <v>#N/A</v>
      </c>
      <c r="AQ135" s="6" t="e">
        <f t="shared" si="67"/>
        <v>#N/A</v>
      </c>
      <c r="AR135" s="6" t="e">
        <f t="shared" si="46"/>
        <v>#N/A</v>
      </c>
      <c r="AS135" s="6" t="e">
        <f t="shared" si="47"/>
        <v>#N/A</v>
      </c>
      <c r="AT135" s="6" t="e">
        <f t="shared" si="48"/>
        <v>#N/A</v>
      </c>
      <c r="AU135" s="6">
        <f t="shared" si="68"/>
        <v>0</v>
      </c>
      <c r="AV135" s="6" t="e">
        <f t="shared" si="69"/>
        <v>#N/A</v>
      </c>
      <c r="AW135" s="6" t="str">
        <f t="shared" si="49"/>
        <v/>
      </c>
      <c r="AX135" s="6" t="str">
        <f t="shared" si="50"/>
        <v/>
      </c>
      <c r="AY135" s="6" t="str">
        <f t="shared" si="51"/>
        <v/>
      </c>
      <c r="AZ135" s="6" t="str">
        <f t="shared" si="52"/>
        <v/>
      </c>
      <c r="BA135" s="103"/>
      <c r="BG135" s="3" t="s">
        <v>147</v>
      </c>
    </row>
    <row r="136" spans="1:59" s="12" customFormat="1" ht="13.5" customHeight="1" x14ac:dyDescent="0.2">
      <c r="A136" s="163">
        <v>121</v>
      </c>
      <c r="B136" s="164"/>
      <c r="C136" s="165"/>
      <c r="D136" s="166"/>
      <c r="E136" s="165"/>
      <c r="F136" s="165"/>
      <c r="G136" s="220"/>
      <c r="H136" s="165"/>
      <c r="I136" s="167"/>
      <c r="J136" s="168"/>
      <c r="K136" s="845"/>
      <c r="L136" s="838"/>
      <c r="M136" s="428"/>
      <c r="N136" s="427"/>
      <c r="O136" s="429"/>
      <c r="P136" s="430"/>
      <c r="Q136" s="422" t="str">
        <f t="shared" si="36"/>
        <v/>
      </c>
      <c r="R136" s="422" t="str">
        <f t="shared" si="37"/>
        <v/>
      </c>
      <c r="S136" s="423" t="str">
        <f t="shared" si="38"/>
        <v/>
      </c>
      <c r="T136" s="424" t="str">
        <f t="shared" si="53"/>
        <v/>
      </c>
      <c r="U136" s="425" t="str">
        <f t="shared" si="39"/>
        <v/>
      </c>
      <c r="V136" s="425" t="str">
        <f t="shared" si="40"/>
        <v/>
      </c>
      <c r="W136" s="425" t="str">
        <f t="shared" si="41"/>
        <v/>
      </c>
      <c r="X136" s="38"/>
      <c r="Y136" s="37" t="str">
        <f t="shared" si="54"/>
        <v/>
      </c>
      <c r="Z136" s="37" t="str">
        <f t="shared" si="55"/>
        <v/>
      </c>
      <c r="AA136" s="29" t="str">
        <f t="shared" si="42"/>
        <v/>
      </c>
      <c r="AB136" s="6" t="e">
        <f t="shared" si="56"/>
        <v>#N/A</v>
      </c>
      <c r="AC136" s="6" t="e">
        <f t="shared" si="57"/>
        <v>#N/A</v>
      </c>
      <c r="AD136" s="6" t="e">
        <f t="shared" si="58"/>
        <v>#N/A</v>
      </c>
      <c r="AE136" s="6" t="str">
        <f t="shared" si="43"/>
        <v/>
      </c>
      <c r="AF136" s="10">
        <f t="shared" si="44"/>
        <v>1</v>
      </c>
      <c r="AG136" s="6" t="e">
        <f t="shared" si="59"/>
        <v>#N/A</v>
      </c>
      <c r="AH136" s="6" t="e">
        <f t="shared" si="60"/>
        <v>#N/A</v>
      </c>
      <c r="AI136" s="6" t="e">
        <f t="shared" si="70"/>
        <v>#N/A</v>
      </c>
      <c r="AJ136" s="6" t="e">
        <f t="shared" si="61"/>
        <v>#N/A</v>
      </c>
      <c r="AK136" s="11" t="str">
        <f t="shared" si="62"/>
        <v xml:space="preserve"> </v>
      </c>
      <c r="AL136" s="6" t="e">
        <f t="shared" si="63"/>
        <v>#N/A</v>
      </c>
      <c r="AM136" s="6" t="e">
        <f t="shared" si="64"/>
        <v>#N/A</v>
      </c>
      <c r="AN136" s="6" t="e">
        <f t="shared" si="65"/>
        <v>#N/A</v>
      </c>
      <c r="AO136" s="6" t="e">
        <f t="shared" si="45"/>
        <v>#N/A</v>
      </c>
      <c r="AP136" s="6" t="e">
        <f t="shared" si="66"/>
        <v>#N/A</v>
      </c>
      <c r="AQ136" s="6" t="e">
        <f t="shared" si="67"/>
        <v>#N/A</v>
      </c>
      <c r="AR136" s="6" t="e">
        <f t="shared" si="46"/>
        <v>#N/A</v>
      </c>
      <c r="AS136" s="6" t="e">
        <f t="shared" si="47"/>
        <v>#N/A</v>
      </c>
      <c r="AT136" s="6" t="e">
        <f t="shared" si="48"/>
        <v>#N/A</v>
      </c>
      <c r="AU136" s="6">
        <f t="shared" si="68"/>
        <v>0</v>
      </c>
      <c r="AV136" s="6" t="e">
        <f t="shared" si="69"/>
        <v>#N/A</v>
      </c>
      <c r="AW136" s="6" t="str">
        <f t="shared" si="49"/>
        <v/>
      </c>
      <c r="AX136" s="6" t="str">
        <f t="shared" si="50"/>
        <v/>
      </c>
      <c r="AY136" s="6" t="str">
        <f t="shared" si="51"/>
        <v/>
      </c>
      <c r="AZ136" s="6" t="str">
        <f t="shared" si="52"/>
        <v/>
      </c>
      <c r="BA136" s="103"/>
      <c r="BG136" s="3" t="s">
        <v>148</v>
      </c>
    </row>
    <row r="137" spans="1:59" s="12" customFormat="1" ht="13.5" customHeight="1" x14ac:dyDescent="0.2">
      <c r="A137" s="163">
        <v>122</v>
      </c>
      <c r="B137" s="164"/>
      <c r="C137" s="165"/>
      <c r="D137" s="166"/>
      <c r="E137" s="165"/>
      <c r="F137" s="165"/>
      <c r="G137" s="220"/>
      <c r="H137" s="165"/>
      <c r="I137" s="167"/>
      <c r="J137" s="168"/>
      <c r="K137" s="845"/>
      <c r="L137" s="838"/>
      <c r="M137" s="428"/>
      <c r="N137" s="427"/>
      <c r="O137" s="429"/>
      <c r="P137" s="430"/>
      <c r="Q137" s="422" t="str">
        <f t="shared" si="36"/>
        <v/>
      </c>
      <c r="R137" s="422" t="str">
        <f t="shared" si="37"/>
        <v/>
      </c>
      <c r="S137" s="423" t="str">
        <f t="shared" si="38"/>
        <v/>
      </c>
      <c r="T137" s="424" t="str">
        <f t="shared" si="53"/>
        <v/>
      </c>
      <c r="U137" s="425" t="str">
        <f t="shared" si="39"/>
        <v/>
      </c>
      <c r="V137" s="425" t="str">
        <f t="shared" si="40"/>
        <v/>
      </c>
      <c r="W137" s="425" t="str">
        <f t="shared" si="41"/>
        <v/>
      </c>
      <c r="X137" s="38"/>
      <c r="Y137" s="37" t="str">
        <f t="shared" si="54"/>
        <v/>
      </c>
      <c r="Z137" s="37" t="str">
        <f t="shared" si="55"/>
        <v/>
      </c>
      <c r="AA137" s="29" t="str">
        <f t="shared" si="42"/>
        <v/>
      </c>
      <c r="AB137" s="6" t="e">
        <f t="shared" si="56"/>
        <v>#N/A</v>
      </c>
      <c r="AC137" s="6" t="e">
        <f t="shared" si="57"/>
        <v>#N/A</v>
      </c>
      <c r="AD137" s="6" t="e">
        <f t="shared" si="58"/>
        <v>#N/A</v>
      </c>
      <c r="AE137" s="6" t="str">
        <f t="shared" si="43"/>
        <v/>
      </c>
      <c r="AF137" s="10">
        <f t="shared" si="44"/>
        <v>1</v>
      </c>
      <c r="AG137" s="6" t="e">
        <f t="shared" si="59"/>
        <v>#N/A</v>
      </c>
      <c r="AH137" s="6" t="e">
        <f t="shared" si="60"/>
        <v>#N/A</v>
      </c>
      <c r="AI137" s="6" t="e">
        <f t="shared" si="70"/>
        <v>#N/A</v>
      </c>
      <c r="AJ137" s="6" t="e">
        <f t="shared" si="61"/>
        <v>#N/A</v>
      </c>
      <c r="AK137" s="11" t="str">
        <f t="shared" si="62"/>
        <v xml:space="preserve"> </v>
      </c>
      <c r="AL137" s="6" t="e">
        <f t="shared" si="63"/>
        <v>#N/A</v>
      </c>
      <c r="AM137" s="6" t="e">
        <f t="shared" si="64"/>
        <v>#N/A</v>
      </c>
      <c r="AN137" s="6" t="e">
        <f t="shared" si="65"/>
        <v>#N/A</v>
      </c>
      <c r="AO137" s="6" t="e">
        <f t="shared" si="45"/>
        <v>#N/A</v>
      </c>
      <c r="AP137" s="6" t="e">
        <f t="shared" si="66"/>
        <v>#N/A</v>
      </c>
      <c r="AQ137" s="6" t="e">
        <f t="shared" si="67"/>
        <v>#N/A</v>
      </c>
      <c r="AR137" s="6" t="e">
        <f t="shared" si="46"/>
        <v>#N/A</v>
      </c>
      <c r="AS137" s="6" t="e">
        <f t="shared" si="47"/>
        <v>#N/A</v>
      </c>
      <c r="AT137" s="6" t="e">
        <f t="shared" si="48"/>
        <v>#N/A</v>
      </c>
      <c r="AU137" s="6">
        <f t="shared" si="68"/>
        <v>0</v>
      </c>
      <c r="AV137" s="6" t="e">
        <f t="shared" si="69"/>
        <v>#N/A</v>
      </c>
      <c r="AW137" s="6" t="str">
        <f t="shared" si="49"/>
        <v/>
      </c>
      <c r="AX137" s="6" t="str">
        <f t="shared" si="50"/>
        <v/>
      </c>
      <c r="AY137" s="6" t="str">
        <f t="shared" si="51"/>
        <v/>
      </c>
      <c r="AZ137" s="6" t="str">
        <f t="shared" si="52"/>
        <v/>
      </c>
      <c r="BA137" s="103"/>
      <c r="BG137" s="3" t="s">
        <v>149</v>
      </c>
    </row>
    <row r="138" spans="1:59" s="12" customFormat="1" ht="13.5" customHeight="1" x14ac:dyDescent="0.2">
      <c r="A138" s="163">
        <v>123</v>
      </c>
      <c r="B138" s="164"/>
      <c r="C138" s="165"/>
      <c r="D138" s="166"/>
      <c r="E138" s="165"/>
      <c r="F138" s="165"/>
      <c r="G138" s="220"/>
      <c r="H138" s="165"/>
      <c r="I138" s="167"/>
      <c r="J138" s="168"/>
      <c r="K138" s="845"/>
      <c r="L138" s="838"/>
      <c r="M138" s="428"/>
      <c r="N138" s="427"/>
      <c r="O138" s="429"/>
      <c r="P138" s="430"/>
      <c r="Q138" s="422" t="str">
        <f t="shared" si="36"/>
        <v/>
      </c>
      <c r="R138" s="422" t="str">
        <f t="shared" si="37"/>
        <v/>
      </c>
      <c r="S138" s="423" t="str">
        <f t="shared" si="38"/>
        <v/>
      </c>
      <c r="T138" s="424" t="str">
        <f t="shared" si="53"/>
        <v/>
      </c>
      <c r="U138" s="425" t="str">
        <f t="shared" si="39"/>
        <v/>
      </c>
      <c r="V138" s="425" t="str">
        <f t="shared" si="40"/>
        <v/>
      </c>
      <c r="W138" s="425" t="str">
        <f t="shared" si="41"/>
        <v/>
      </c>
      <c r="X138" s="38"/>
      <c r="Y138" s="37" t="str">
        <f t="shared" si="54"/>
        <v/>
      </c>
      <c r="Z138" s="37" t="str">
        <f t="shared" si="55"/>
        <v/>
      </c>
      <c r="AA138" s="29" t="str">
        <f t="shared" si="42"/>
        <v/>
      </c>
      <c r="AB138" s="6" t="e">
        <f t="shared" si="56"/>
        <v>#N/A</v>
      </c>
      <c r="AC138" s="6" t="e">
        <f t="shared" si="57"/>
        <v>#N/A</v>
      </c>
      <c r="AD138" s="6" t="e">
        <f t="shared" si="58"/>
        <v>#N/A</v>
      </c>
      <c r="AE138" s="6" t="str">
        <f t="shared" si="43"/>
        <v/>
      </c>
      <c r="AF138" s="10">
        <f t="shared" si="44"/>
        <v>1</v>
      </c>
      <c r="AG138" s="6" t="e">
        <f t="shared" si="59"/>
        <v>#N/A</v>
      </c>
      <c r="AH138" s="6" t="e">
        <f t="shared" si="60"/>
        <v>#N/A</v>
      </c>
      <c r="AI138" s="6" t="e">
        <f t="shared" si="70"/>
        <v>#N/A</v>
      </c>
      <c r="AJ138" s="6" t="e">
        <f t="shared" si="61"/>
        <v>#N/A</v>
      </c>
      <c r="AK138" s="11" t="str">
        <f t="shared" si="62"/>
        <v xml:space="preserve"> </v>
      </c>
      <c r="AL138" s="6" t="e">
        <f t="shared" si="63"/>
        <v>#N/A</v>
      </c>
      <c r="AM138" s="6" t="e">
        <f t="shared" si="64"/>
        <v>#N/A</v>
      </c>
      <c r="AN138" s="6" t="e">
        <f t="shared" si="65"/>
        <v>#N/A</v>
      </c>
      <c r="AO138" s="6" t="e">
        <f t="shared" si="45"/>
        <v>#N/A</v>
      </c>
      <c r="AP138" s="6" t="e">
        <f t="shared" si="66"/>
        <v>#N/A</v>
      </c>
      <c r="AQ138" s="6" t="e">
        <f t="shared" si="67"/>
        <v>#N/A</v>
      </c>
      <c r="AR138" s="6" t="e">
        <f t="shared" si="46"/>
        <v>#N/A</v>
      </c>
      <c r="AS138" s="6" t="e">
        <f t="shared" si="47"/>
        <v>#N/A</v>
      </c>
      <c r="AT138" s="6" t="e">
        <f t="shared" si="48"/>
        <v>#N/A</v>
      </c>
      <c r="AU138" s="6">
        <f t="shared" si="68"/>
        <v>0</v>
      </c>
      <c r="AV138" s="6" t="e">
        <f t="shared" si="69"/>
        <v>#N/A</v>
      </c>
      <c r="AW138" s="6" t="str">
        <f t="shared" si="49"/>
        <v/>
      </c>
      <c r="AX138" s="6" t="str">
        <f t="shared" si="50"/>
        <v/>
      </c>
      <c r="AY138" s="6" t="str">
        <f t="shared" si="51"/>
        <v/>
      </c>
      <c r="AZ138" s="6" t="str">
        <f t="shared" si="52"/>
        <v/>
      </c>
      <c r="BA138" s="103"/>
      <c r="BG138" s="3" t="s">
        <v>150</v>
      </c>
    </row>
    <row r="139" spans="1:59" s="12" customFormat="1" ht="13.5" customHeight="1" x14ac:dyDescent="0.2">
      <c r="A139" s="163">
        <v>124</v>
      </c>
      <c r="B139" s="164"/>
      <c r="C139" s="165"/>
      <c r="D139" s="166"/>
      <c r="E139" s="165"/>
      <c r="F139" s="165"/>
      <c r="G139" s="220"/>
      <c r="H139" s="165"/>
      <c r="I139" s="167"/>
      <c r="J139" s="168"/>
      <c r="K139" s="845"/>
      <c r="L139" s="838"/>
      <c r="M139" s="428"/>
      <c r="N139" s="427"/>
      <c r="O139" s="429"/>
      <c r="P139" s="430"/>
      <c r="Q139" s="422" t="str">
        <f t="shared" si="36"/>
        <v/>
      </c>
      <c r="R139" s="422" t="str">
        <f t="shared" si="37"/>
        <v/>
      </c>
      <c r="S139" s="423" t="str">
        <f t="shared" si="38"/>
        <v/>
      </c>
      <c r="T139" s="424" t="str">
        <f t="shared" si="53"/>
        <v/>
      </c>
      <c r="U139" s="425" t="str">
        <f t="shared" si="39"/>
        <v/>
      </c>
      <c r="V139" s="425" t="str">
        <f t="shared" si="40"/>
        <v/>
      </c>
      <c r="W139" s="425" t="str">
        <f t="shared" si="41"/>
        <v/>
      </c>
      <c r="X139" s="38"/>
      <c r="Y139" s="37" t="str">
        <f t="shared" si="54"/>
        <v/>
      </c>
      <c r="Z139" s="37" t="str">
        <f t="shared" si="55"/>
        <v/>
      </c>
      <c r="AA139" s="29" t="str">
        <f t="shared" si="42"/>
        <v/>
      </c>
      <c r="AB139" s="6" t="e">
        <f t="shared" si="56"/>
        <v>#N/A</v>
      </c>
      <c r="AC139" s="6" t="e">
        <f t="shared" si="57"/>
        <v>#N/A</v>
      </c>
      <c r="AD139" s="6" t="e">
        <f t="shared" si="58"/>
        <v>#N/A</v>
      </c>
      <c r="AE139" s="6" t="str">
        <f t="shared" si="43"/>
        <v/>
      </c>
      <c r="AF139" s="10">
        <f t="shared" si="44"/>
        <v>1</v>
      </c>
      <c r="AG139" s="6" t="e">
        <f t="shared" si="59"/>
        <v>#N/A</v>
      </c>
      <c r="AH139" s="6" t="e">
        <f t="shared" si="60"/>
        <v>#N/A</v>
      </c>
      <c r="AI139" s="6" t="e">
        <f t="shared" si="70"/>
        <v>#N/A</v>
      </c>
      <c r="AJ139" s="6" t="e">
        <f t="shared" si="61"/>
        <v>#N/A</v>
      </c>
      <c r="AK139" s="11" t="str">
        <f t="shared" si="62"/>
        <v xml:space="preserve"> </v>
      </c>
      <c r="AL139" s="6" t="e">
        <f t="shared" si="63"/>
        <v>#N/A</v>
      </c>
      <c r="AM139" s="6" t="e">
        <f t="shared" si="64"/>
        <v>#N/A</v>
      </c>
      <c r="AN139" s="6" t="e">
        <f t="shared" si="65"/>
        <v>#N/A</v>
      </c>
      <c r="AO139" s="6" t="e">
        <f t="shared" si="45"/>
        <v>#N/A</v>
      </c>
      <c r="AP139" s="6" t="e">
        <f t="shared" si="66"/>
        <v>#N/A</v>
      </c>
      <c r="AQ139" s="6" t="e">
        <f t="shared" si="67"/>
        <v>#N/A</v>
      </c>
      <c r="AR139" s="6" t="e">
        <f t="shared" si="46"/>
        <v>#N/A</v>
      </c>
      <c r="AS139" s="6" t="e">
        <f t="shared" si="47"/>
        <v>#N/A</v>
      </c>
      <c r="AT139" s="6" t="e">
        <f t="shared" si="48"/>
        <v>#N/A</v>
      </c>
      <c r="AU139" s="6">
        <f t="shared" si="68"/>
        <v>0</v>
      </c>
      <c r="AV139" s="6" t="e">
        <f t="shared" si="69"/>
        <v>#N/A</v>
      </c>
      <c r="AW139" s="6" t="str">
        <f t="shared" si="49"/>
        <v/>
      </c>
      <c r="AX139" s="6" t="str">
        <f t="shared" si="50"/>
        <v/>
      </c>
      <c r="AY139" s="6" t="str">
        <f t="shared" si="51"/>
        <v/>
      </c>
      <c r="AZ139" s="6" t="str">
        <f t="shared" si="52"/>
        <v/>
      </c>
      <c r="BA139" s="103"/>
      <c r="BG139" s="3" t="s">
        <v>151</v>
      </c>
    </row>
    <row r="140" spans="1:59" s="12" customFormat="1" ht="13.5" customHeight="1" x14ac:dyDescent="0.2">
      <c r="A140" s="163">
        <v>125</v>
      </c>
      <c r="B140" s="164"/>
      <c r="C140" s="165"/>
      <c r="D140" s="166"/>
      <c r="E140" s="165"/>
      <c r="F140" s="165"/>
      <c r="G140" s="220"/>
      <c r="H140" s="165"/>
      <c r="I140" s="167"/>
      <c r="J140" s="168"/>
      <c r="K140" s="845"/>
      <c r="L140" s="838"/>
      <c r="M140" s="428"/>
      <c r="N140" s="427"/>
      <c r="O140" s="429"/>
      <c r="P140" s="430"/>
      <c r="Q140" s="422" t="str">
        <f t="shared" si="36"/>
        <v/>
      </c>
      <c r="R140" s="422" t="str">
        <f t="shared" si="37"/>
        <v/>
      </c>
      <c r="S140" s="423" t="str">
        <f t="shared" si="38"/>
        <v/>
      </c>
      <c r="T140" s="424" t="str">
        <f t="shared" si="53"/>
        <v/>
      </c>
      <c r="U140" s="425" t="str">
        <f t="shared" si="39"/>
        <v/>
      </c>
      <c r="V140" s="425" t="str">
        <f t="shared" si="40"/>
        <v/>
      </c>
      <c r="W140" s="425" t="str">
        <f t="shared" si="41"/>
        <v/>
      </c>
      <c r="X140" s="38"/>
      <c r="Y140" s="37" t="str">
        <f t="shared" si="54"/>
        <v/>
      </c>
      <c r="Z140" s="37" t="str">
        <f t="shared" si="55"/>
        <v/>
      </c>
      <c r="AA140" s="29" t="str">
        <f t="shared" si="42"/>
        <v/>
      </c>
      <c r="AB140" s="6" t="e">
        <f t="shared" si="56"/>
        <v>#N/A</v>
      </c>
      <c r="AC140" s="6" t="e">
        <f t="shared" si="57"/>
        <v>#N/A</v>
      </c>
      <c r="AD140" s="6" t="e">
        <f t="shared" si="58"/>
        <v>#N/A</v>
      </c>
      <c r="AE140" s="6" t="str">
        <f t="shared" si="43"/>
        <v/>
      </c>
      <c r="AF140" s="10">
        <f t="shared" si="44"/>
        <v>1</v>
      </c>
      <c r="AG140" s="6" t="e">
        <f t="shared" si="59"/>
        <v>#N/A</v>
      </c>
      <c r="AH140" s="6" t="e">
        <f t="shared" si="60"/>
        <v>#N/A</v>
      </c>
      <c r="AI140" s="6" t="e">
        <f t="shared" si="70"/>
        <v>#N/A</v>
      </c>
      <c r="AJ140" s="6" t="e">
        <f t="shared" si="61"/>
        <v>#N/A</v>
      </c>
      <c r="AK140" s="11" t="str">
        <f t="shared" si="62"/>
        <v xml:space="preserve"> </v>
      </c>
      <c r="AL140" s="6" t="e">
        <f t="shared" si="63"/>
        <v>#N/A</v>
      </c>
      <c r="AM140" s="6" t="e">
        <f t="shared" si="64"/>
        <v>#N/A</v>
      </c>
      <c r="AN140" s="6" t="e">
        <f t="shared" si="65"/>
        <v>#N/A</v>
      </c>
      <c r="AO140" s="6" t="e">
        <f t="shared" si="45"/>
        <v>#N/A</v>
      </c>
      <c r="AP140" s="6" t="e">
        <f t="shared" si="66"/>
        <v>#N/A</v>
      </c>
      <c r="AQ140" s="6" t="e">
        <f t="shared" si="67"/>
        <v>#N/A</v>
      </c>
      <c r="AR140" s="6" t="e">
        <f t="shared" si="46"/>
        <v>#N/A</v>
      </c>
      <c r="AS140" s="6" t="e">
        <f t="shared" si="47"/>
        <v>#N/A</v>
      </c>
      <c r="AT140" s="6" t="e">
        <f t="shared" si="48"/>
        <v>#N/A</v>
      </c>
      <c r="AU140" s="6">
        <f t="shared" si="68"/>
        <v>0</v>
      </c>
      <c r="AV140" s="6" t="e">
        <f t="shared" si="69"/>
        <v>#N/A</v>
      </c>
      <c r="AW140" s="6" t="str">
        <f t="shared" si="49"/>
        <v/>
      </c>
      <c r="AX140" s="6" t="str">
        <f t="shared" si="50"/>
        <v/>
      </c>
      <c r="AY140" s="6" t="str">
        <f t="shared" si="51"/>
        <v/>
      </c>
      <c r="AZ140" s="6" t="str">
        <f t="shared" si="52"/>
        <v/>
      </c>
      <c r="BA140" s="103"/>
      <c r="BG140" s="3" t="s">
        <v>152</v>
      </c>
    </row>
    <row r="141" spans="1:59" s="12" customFormat="1" ht="13.5" customHeight="1" x14ac:dyDescent="0.2">
      <c r="A141" s="163">
        <v>126</v>
      </c>
      <c r="B141" s="164"/>
      <c r="C141" s="165"/>
      <c r="D141" s="166"/>
      <c r="E141" s="165"/>
      <c r="F141" s="165"/>
      <c r="G141" s="220"/>
      <c r="H141" s="165"/>
      <c r="I141" s="167"/>
      <c r="J141" s="168"/>
      <c r="K141" s="845"/>
      <c r="L141" s="838"/>
      <c r="M141" s="428"/>
      <c r="N141" s="427"/>
      <c r="O141" s="429"/>
      <c r="P141" s="430"/>
      <c r="Q141" s="422" t="str">
        <f t="shared" si="36"/>
        <v/>
      </c>
      <c r="R141" s="422" t="str">
        <f t="shared" si="37"/>
        <v/>
      </c>
      <c r="S141" s="423" t="str">
        <f t="shared" si="38"/>
        <v/>
      </c>
      <c r="T141" s="424" t="str">
        <f t="shared" si="53"/>
        <v/>
      </c>
      <c r="U141" s="425" t="str">
        <f t="shared" si="39"/>
        <v/>
      </c>
      <c r="V141" s="425" t="str">
        <f t="shared" si="40"/>
        <v/>
      </c>
      <c r="W141" s="425" t="str">
        <f t="shared" si="41"/>
        <v/>
      </c>
      <c r="X141" s="38"/>
      <c r="Y141" s="37" t="str">
        <f t="shared" si="54"/>
        <v/>
      </c>
      <c r="Z141" s="37" t="str">
        <f t="shared" si="55"/>
        <v/>
      </c>
      <c r="AA141" s="29" t="str">
        <f t="shared" si="42"/>
        <v/>
      </c>
      <c r="AB141" s="6" t="e">
        <f t="shared" si="56"/>
        <v>#N/A</v>
      </c>
      <c r="AC141" s="6" t="e">
        <f t="shared" si="57"/>
        <v>#N/A</v>
      </c>
      <c r="AD141" s="6" t="e">
        <f t="shared" si="58"/>
        <v>#N/A</v>
      </c>
      <c r="AE141" s="6" t="str">
        <f t="shared" si="43"/>
        <v/>
      </c>
      <c r="AF141" s="10">
        <f t="shared" si="44"/>
        <v>1</v>
      </c>
      <c r="AG141" s="6" t="e">
        <f t="shared" si="59"/>
        <v>#N/A</v>
      </c>
      <c r="AH141" s="6" t="e">
        <f t="shared" si="60"/>
        <v>#N/A</v>
      </c>
      <c r="AI141" s="6" t="e">
        <f t="shared" si="70"/>
        <v>#N/A</v>
      </c>
      <c r="AJ141" s="6" t="e">
        <f t="shared" si="61"/>
        <v>#N/A</v>
      </c>
      <c r="AK141" s="11" t="str">
        <f t="shared" si="62"/>
        <v xml:space="preserve"> </v>
      </c>
      <c r="AL141" s="6" t="e">
        <f t="shared" si="63"/>
        <v>#N/A</v>
      </c>
      <c r="AM141" s="6" t="e">
        <f t="shared" si="64"/>
        <v>#N/A</v>
      </c>
      <c r="AN141" s="6" t="e">
        <f t="shared" si="65"/>
        <v>#N/A</v>
      </c>
      <c r="AO141" s="6" t="e">
        <f t="shared" si="45"/>
        <v>#N/A</v>
      </c>
      <c r="AP141" s="6" t="e">
        <f t="shared" si="66"/>
        <v>#N/A</v>
      </c>
      <c r="AQ141" s="6" t="e">
        <f t="shared" si="67"/>
        <v>#N/A</v>
      </c>
      <c r="AR141" s="6" t="e">
        <f t="shared" si="46"/>
        <v>#N/A</v>
      </c>
      <c r="AS141" s="6" t="e">
        <f t="shared" si="47"/>
        <v>#N/A</v>
      </c>
      <c r="AT141" s="6" t="e">
        <f t="shared" si="48"/>
        <v>#N/A</v>
      </c>
      <c r="AU141" s="6">
        <f t="shared" si="68"/>
        <v>0</v>
      </c>
      <c r="AV141" s="6" t="e">
        <f t="shared" si="69"/>
        <v>#N/A</v>
      </c>
      <c r="AW141" s="6" t="str">
        <f t="shared" si="49"/>
        <v/>
      </c>
      <c r="AX141" s="6" t="str">
        <f t="shared" si="50"/>
        <v/>
      </c>
      <c r="AY141" s="6" t="str">
        <f t="shared" si="51"/>
        <v/>
      </c>
      <c r="AZ141" s="6" t="str">
        <f t="shared" si="52"/>
        <v/>
      </c>
      <c r="BA141" s="103"/>
      <c r="BG141" s="3" t="s">
        <v>153</v>
      </c>
    </row>
    <row r="142" spans="1:59" s="12" customFormat="1" ht="13.5" customHeight="1" x14ac:dyDescent="0.2">
      <c r="A142" s="163">
        <v>127</v>
      </c>
      <c r="B142" s="164"/>
      <c r="C142" s="165"/>
      <c r="D142" s="166"/>
      <c r="E142" s="165"/>
      <c r="F142" s="165"/>
      <c r="G142" s="220"/>
      <c r="H142" s="165"/>
      <c r="I142" s="167"/>
      <c r="J142" s="168"/>
      <c r="K142" s="845"/>
      <c r="L142" s="838"/>
      <c r="M142" s="428"/>
      <c r="N142" s="427"/>
      <c r="O142" s="429"/>
      <c r="P142" s="430"/>
      <c r="Q142" s="422" t="str">
        <f t="shared" si="36"/>
        <v/>
      </c>
      <c r="R142" s="422" t="str">
        <f t="shared" si="37"/>
        <v/>
      </c>
      <c r="S142" s="423" t="str">
        <f t="shared" si="38"/>
        <v/>
      </c>
      <c r="T142" s="424" t="str">
        <f t="shared" si="53"/>
        <v/>
      </c>
      <c r="U142" s="425" t="str">
        <f t="shared" si="39"/>
        <v/>
      </c>
      <c r="V142" s="425" t="str">
        <f t="shared" si="40"/>
        <v/>
      </c>
      <c r="W142" s="425" t="str">
        <f t="shared" si="41"/>
        <v/>
      </c>
      <c r="X142" s="38"/>
      <c r="Y142" s="37" t="str">
        <f t="shared" si="54"/>
        <v/>
      </c>
      <c r="Z142" s="37" t="str">
        <f t="shared" si="55"/>
        <v/>
      </c>
      <c r="AA142" s="29" t="str">
        <f t="shared" si="42"/>
        <v/>
      </c>
      <c r="AB142" s="6" t="e">
        <f t="shared" si="56"/>
        <v>#N/A</v>
      </c>
      <c r="AC142" s="6" t="e">
        <f t="shared" si="57"/>
        <v>#N/A</v>
      </c>
      <c r="AD142" s="6" t="e">
        <f t="shared" si="58"/>
        <v>#N/A</v>
      </c>
      <c r="AE142" s="6" t="str">
        <f t="shared" si="43"/>
        <v/>
      </c>
      <c r="AF142" s="10">
        <f t="shared" si="44"/>
        <v>1</v>
      </c>
      <c r="AG142" s="6" t="e">
        <f t="shared" si="59"/>
        <v>#N/A</v>
      </c>
      <c r="AH142" s="6" t="e">
        <f t="shared" si="60"/>
        <v>#N/A</v>
      </c>
      <c r="AI142" s="6" t="e">
        <f t="shared" si="70"/>
        <v>#N/A</v>
      </c>
      <c r="AJ142" s="6" t="e">
        <f t="shared" si="61"/>
        <v>#N/A</v>
      </c>
      <c r="AK142" s="11" t="str">
        <f t="shared" si="62"/>
        <v xml:space="preserve"> </v>
      </c>
      <c r="AL142" s="6" t="e">
        <f t="shared" si="63"/>
        <v>#N/A</v>
      </c>
      <c r="AM142" s="6" t="e">
        <f t="shared" si="64"/>
        <v>#N/A</v>
      </c>
      <c r="AN142" s="6" t="e">
        <f t="shared" si="65"/>
        <v>#N/A</v>
      </c>
      <c r="AO142" s="6" t="e">
        <f t="shared" si="45"/>
        <v>#N/A</v>
      </c>
      <c r="AP142" s="6" t="e">
        <f t="shared" si="66"/>
        <v>#N/A</v>
      </c>
      <c r="AQ142" s="6" t="e">
        <f t="shared" si="67"/>
        <v>#N/A</v>
      </c>
      <c r="AR142" s="6" t="e">
        <f t="shared" si="46"/>
        <v>#N/A</v>
      </c>
      <c r="AS142" s="6" t="e">
        <f t="shared" si="47"/>
        <v>#N/A</v>
      </c>
      <c r="AT142" s="6" t="e">
        <f t="shared" si="48"/>
        <v>#N/A</v>
      </c>
      <c r="AU142" s="6">
        <f t="shared" si="68"/>
        <v>0</v>
      </c>
      <c r="AV142" s="6" t="e">
        <f t="shared" si="69"/>
        <v>#N/A</v>
      </c>
      <c r="AW142" s="6" t="str">
        <f t="shared" si="49"/>
        <v/>
      </c>
      <c r="AX142" s="6" t="str">
        <f t="shared" si="50"/>
        <v/>
      </c>
      <c r="AY142" s="6" t="str">
        <f t="shared" si="51"/>
        <v/>
      </c>
      <c r="AZ142" s="6" t="str">
        <f t="shared" si="52"/>
        <v/>
      </c>
      <c r="BA142" s="103"/>
      <c r="BG142" s="3" t="s">
        <v>79</v>
      </c>
    </row>
    <row r="143" spans="1:59" s="12" customFormat="1" ht="13.5" customHeight="1" x14ac:dyDescent="0.2">
      <c r="A143" s="163">
        <v>128</v>
      </c>
      <c r="B143" s="164"/>
      <c r="C143" s="165"/>
      <c r="D143" s="166"/>
      <c r="E143" s="165"/>
      <c r="F143" s="165"/>
      <c r="G143" s="220"/>
      <c r="H143" s="165"/>
      <c r="I143" s="167"/>
      <c r="J143" s="168"/>
      <c r="K143" s="845"/>
      <c r="L143" s="838"/>
      <c r="M143" s="428"/>
      <c r="N143" s="427"/>
      <c r="O143" s="429"/>
      <c r="P143" s="430"/>
      <c r="Q143" s="422" t="str">
        <f t="shared" si="36"/>
        <v/>
      </c>
      <c r="R143" s="422" t="str">
        <f t="shared" si="37"/>
        <v/>
      </c>
      <c r="S143" s="423" t="str">
        <f t="shared" si="38"/>
        <v/>
      </c>
      <c r="T143" s="424" t="str">
        <f t="shared" si="53"/>
        <v/>
      </c>
      <c r="U143" s="425" t="str">
        <f t="shared" si="39"/>
        <v/>
      </c>
      <c r="V143" s="425" t="str">
        <f t="shared" si="40"/>
        <v/>
      </c>
      <c r="W143" s="425" t="str">
        <f t="shared" si="41"/>
        <v/>
      </c>
      <c r="X143" s="38"/>
      <c r="Y143" s="37" t="str">
        <f t="shared" si="54"/>
        <v/>
      </c>
      <c r="Z143" s="37" t="str">
        <f t="shared" si="55"/>
        <v/>
      </c>
      <c r="AA143" s="29" t="str">
        <f t="shared" si="42"/>
        <v/>
      </c>
      <c r="AB143" s="6" t="e">
        <f t="shared" si="56"/>
        <v>#N/A</v>
      </c>
      <c r="AC143" s="6" t="e">
        <f t="shared" si="57"/>
        <v>#N/A</v>
      </c>
      <c r="AD143" s="6" t="e">
        <f t="shared" si="58"/>
        <v>#N/A</v>
      </c>
      <c r="AE143" s="6" t="str">
        <f t="shared" si="43"/>
        <v/>
      </c>
      <c r="AF143" s="10">
        <f t="shared" si="44"/>
        <v>1</v>
      </c>
      <c r="AG143" s="6" t="e">
        <f t="shared" si="59"/>
        <v>#N/A</v>
      </c>
      <c r="AH143" s="6" t="e">
        <f t="shared" si="60"/>
        <v>#N/A</v>
      </c>
      <c r="AI143" s="6" t="e">
        <f t="shared" si="70"/>
        <v>#N/A</v>
      </c>
      <c r="AJ143" s="6" t="e">
        <f t="shared" si="61"/>
        <v>#N/A</v>
      </c>
      <c r="AK143" s="11" t="str">
        <f t="shared" si="62"/>
        <v xml:space="preserve"> </v>
      </c>
      <c r="AL143" s="6" t="e">
        <f t="shared" si="63"/>
        <v>#N/A</v>
      </c>
      <c r="AM143" s="6" t="e">
        <f t="shared" si="64"/>
        <v>#N/A</v>
      </c>
      <c r="AN143" s="6" t="e">
        <f t="shared" si="65"/>
        <v>#N/A</v>
      </c>
      <c r="AO143" s="6" t="e">
        <f t="shared" si="45"/>
        <v>#N/A</v>
      </c>
      <c r="AP143" s="6" t="e">
        <f t="shared" si="66"/>
        <v>#N/A</v>
      </c>
      <c r="AQ143" s="6" t="e">
        <f t="shared" si="67"/>
        <v>#N/A</v>
      </c>
      <c r="AR143" s="6" t="e">
        <f t="shared" si="46"/>
        <v>#N/A</v>
      </c>
      <c r="AS143" s="6" t="e">
        <f t="shared" si="47"/>
        <v>#N/A</v>
      </c>
      <c r="AT143" s="6" t="e">
        <f t="shared" si="48"/>
        <v>#N/A</v>
      </c>
      <c r="AU143" s="6">
        <f t="shared" si="68"/>
        <v>0</v>
      </c>
      <c r="AV143" s="6" t="e">
        <f t="shared" si="69"/>
        <v>#N/A</v>
      </c>
      <c r="AW143" s="6" t="str">
        <f t="shared" si="49"/>
        <v/>
      </c>
      <c r="AX143" s="6" t="str">
        <f t="shared" si="50"/>
        <v/>
      </c>
      <c r="AY143" s="6" t="str">
        <f t="shared" si="51"/>
        <v/>
      </c>
      <c r="AZ143" s="6" t="str">
        <f t="shared" si="52"/>
        <v/>
      </c>
      <c r="BA143" s="103"/>
      <c r="BG143" s="3" t="s">
        <v>80</v>
      </c>
    </row>
    <row r="144" spans="1:59" s="12" customFormat="1" ht="13.5" customHeight="1" x14ac:dyDescent="0.2">
      <c r="A144" s="163">
        <v>129</v>
      </c>
      <c r="B144" s="164"/>
      <c r="C144" s="165"/>
      <c r="D144" s="166"/>
      <c r="E144" s="165"/>
      <c r="F144" s="165"/>
      <c r="G144" s="220"/>
      <c r="H144" s="165"/>
      <c r="I144" s="167"/>
      <c r="J144" s="168"/>
      <c r="K144" s="845"/>
      <c r="L144" s="838"/>
      <c r="M144" s="428"/>
      <c r="N144" s="427"/>
      <c r="O144" s="429"/>
      <c r="P144" s="430"/>
      <c r="Q144" s="422" t="str">
        <f t="shared" ref="Q144:Q207" si="71">IF(ISBLANK(K144)=TRUE,"",IF(ISNUMBER(AM144)=TRUE,AM144,"エラー"))</f>
        <v/>
      </c>
      <c r="R144" s="422" t="str">
        <f t="shared" ref="R144:R207" si="72">IF(ISBLANK(K144)=TRUE,"",IF(ISNUMBER(AP144)=TRUE,AP144,"エラー"))</f>
        <v/>
      </c>
      <c r="S144" s="423" t="str">
        <f t="shared" ref="S144:S207" si="73">IF(ISBLANK(K144)=TRUE,"",IF(ISNUMBER(AV144)=TRUE,AV144,"エラー"))</f>
        <v/>
      </c>
      <c r="T144" s="424" t="str">
        <f t="shared" si="53"/>
        <v/>
      </c>
      <c r="U144" s="425" t="str">
        <f t="shared" ref="U144:U207" si="74">IF(Q144="","",IF(ISERROR(Q144*Y144*AF144),"エラー",IF(ISBLANK(Y144)=TRUE,"エラー",IF(ISBLANK(Q144)=TRUE,"エラー",IF(AY144=1,"エラー",Q144*AF144*Y144/1000)))))</f>
        <v/>
      </c>
      <c r="V144" s="425" t="str">
        <f t="shared" ref="V144:V207" si="75">IF(R144="","",IF(ISERROR(R144*Y144*AF144),"エラー",IF(ISBLANK(Y144)=TRUE,"エラー",IF(ISBLANK(R144)=TRUE,"エラー",IF(AY144=1,"エラー",R144*AF144*Y144/1000)))))</f>
        <v/>
      </c>
      <c r="W144" s="425" t="str">
        <f t="shared" ref="W144:W207" si="76">IF(S144="","",IF(ISERROR(S144*Z144),"エラー",IF(ISBLANK(Z144)=TRUE,"エラー",IF(ISBLANK(S144)=TRUE,"エラー",IF(AY144=1,"エラー",S144*Z144/1000)))))</f>
        <v/>
      </c>
      <c r="X144" s="38"/>
      <c r="Y144" s="37" t="str">
        <f t="shared" si="54"/>
        <v/>
      </c>
      <c r="Z144" s="37" t="str">
        <f t="shared" si="55"/>
        <v/>
      </c>
      <c r="AA144" s="29" t="str">
        <f t="shared" ref="AA144:AA207" si="77">IF(ISBLANK(H144)=TRUE,"",IF(OR(ISBLANK(B144)=TRUE),1,""))</f>
        <v/>
      </c>
      <c r="AB144" s="6" t="e">
        <f t="shared" si="56"/>
        <v>#N/A</v>
      </c>
      <c r="AC144" s="6" t="e">
        <f t="shared" si="57"/>
        <v>#N/A</v>
      </c>
      <c r="AD144" s="6" t="e">
        <f t="shared" si="58"/>
        <v>#N/A</v>
      </c>
      <c r="AE144" s="6" t="str">
        <f t="shared" ref="AE144:AE207" si="78">IF(ISERROR(SEARCH("-",I144,1))=TRUE,ASC(UPPER(I144)),ASC(UPPER(LEFT(I144,SEARCH("-",I144,1)-1))))</f>
        <v/>
      </c>
      <c r="AF144" s="10">
        <f t="shared" ref="AF144:AF207" si="79">IF(J144&gt;3500,J144/1000,1)</f>
        <v>1</v>
      </c>
      <c r="AG144" s="6" t="e">
        <f t="shared" si="59"/>
        <v>#N/A</v>
      </c>
      <c r="AH144" s="6" t="e">
        <f t="shared" si="60"/>
        <v>#N/A</v>
      </c>
      <c r="AI144" s="6" t="e">
        <f t="shared" si="70"/>
        <v>#N/A</v>
      </c>
      <c r="AJ144" s="6" t="e">
        <f t="shared" si="61"/>
        <v>#N/A</v>
      </c>
      <c r="AK144" s="11" t="str">
        <f t="shared" si="62"/>
        <v xml:space="preserve"> </v>
      </c>
      <c r="AL144" s="6" t="e">
        <f t="shared" si="63"/>
        <v>#N/A</v>
      </c>
      <c r="AM144" s="6" t="e">
        <f t="shared" si="64"/>
        <v>#N/A</v>
      </c>
      <c r="AN144" s="6" t="e">
        <f t="shared" si="65"/>
        <v>#N/A</v>
      </c>
      <c r="AO144" s="6" t="e">
        <f t="shared" ref="AO144:AO207" si="80">VLOOKUP(AH144,$BX$17:$CB$21,2,FALSE)</f>
        <v>#N/A</v>
      </c>
      <c r="AP144" s="6" t="e">
        <f t="shared" si="66"/>
        <v>#N/A</v>
      </c>
      <c r="AQ144" s="6" t="e">
        <f t="shared" si="67"/>
        <v>#N/A</v>
      </c>
      <c r="AR144" s="6" t="e">
        <f t="shared" ref="AR144:AR207" si="81">VLOOKUP(AH144,$BX$17:$CB$21,3,FALSE)</f>
        <v>#N/A</v>
      </c>
      <c r="AS144" s="6" t="e">
        <f t="shared" ref="AS144:AS207" si="82">VLOOKUP(AH144,$BX$17:$CB$21,4,FALSE)</f>
        <v>#N/A</v>
      </c>
      <c r="AT144" s="6" t="e">
        <f t="shared" ref="AT144:AT207" si="83">VLOOKUP(AH144,$BX$17:$CB$21,5,FALSE)</f>
        <v>#N/A</v>
      </c>
      <c r="AU144" s="6">
        <f t="shared" si="68"/>
        <v>0</v>
      </c>
      <c r="AV144" s="6" t="e">
        <f t="shared" si="69"/>
        <v>#N/A</v>
      </c>
      <c r="AW144" s="6" t="str">
        <f t="shared" ref="AW144:AW207" si="84">IF(H144="","",VLOOKUP(H144,$BB$17:$BF$25,5,FALSE))</f>
        <v/>
      </c>
      <c r="AX144" s="6" t="str">
        <f t="shared" ref="AX144:AX207" si="85">IF(D144="","",VLOOKUP(CONCATENATE("A",LEFT(D144)),$BU$17:$BV$26,2,FALSE))</f>
        <v/>
      </c>
      <c r="AY144" s="6" t="str">
        <f t="shared" ref="AY144:AY207" si="86">IF(AW144=AX144,"",1)</f>
        <v/>
      </c>
      <c r="AZ144" s="6" t="str">
        <f t="shared" ref="AZ144:AZ207" si="87">CONCATENATE(C144,D144,E144,F144)</f>
        <v/>
      </c>
      <c r="BA144" s="103"/>
      <c r="BG144" s="3" t="s">
        <v>81</v>
      </c>
    </row>
    <row r="145" spans="1:59" s="12" customFormat="1" ht="13.5" customHeight="1" x14ac:dyDescent="0.2">
      <c r="A145" s="163">
        <v>130</v>
      </c>
      <c r="B145" s="164"/>
      <c r="C145" s="165"/>
      <c r="D145" s="166"/>
      <c r="E145" s="165"/>
      <c r="F145" s="165"/>
      <c r="G145" s="220"/>
      <c r="H145" s="165"/>
      <c r="I145" s="167"/>
      <c r="J145" s="168"/>
      <c r="K145" s="845"/>
      <c r="L145" s="838"/>
      <c r="M145" s="428"/>
      <c r="N145" s="427"/>
      <c r="O145" s="429"/>
      <c r="P145" s="430"/>
      <c r="Q145" s="422" t="str">
        <f t="shared" si="71"/>
        <v/>
      </c>
      <c r="R145" s="422" t="str">
        <f t="shared" si="72"/>
        <v/>
      </c>
      <c r="S145" s="423" t="str">
        <f t="shared" si="73"/>
        <v/>
      </c>
      <c r="T145" s="424" t="str">
        <f t="shared" ref="T145:T208" si="88">IF(OR(Y145="",Z145=""),"",Y145/Z145)</f>
        <v/>
      </c>
      <c r="U145" s="425" t="str">
        <f t="shared" si="74"/>
        <v/>
      </c>
      <c r="V145" s="425" t="str">
        <f t="shared" si="75"/>
        <v/>
      </c>
      <c r="W145" s="425" t="str">
        <f t="shared" si="76"/>
        <v/>
      </c>
      <c r="X145" s="38"/>
      <c r="Y145" s="37" t="str">
        <f t="shared" ref="Y145:Y208" si="89">IF(O145="","",O145)</f>
        <v/>
      </c>
      <c r="Z145" s="37" t="str">
        <f t="shared" ref="Z145:Z208" si="90">IF(P145="","",P145)</f>
        <v/>
      </c>
      <c r="AA145" s="29" t="str">
        <f t="shared" si="77"/>
        <v/>
      </c>
      <c r="AB145" s="6" t="e">
        <f t="shared" ref="AB145:AB208" si="91">VLOOKUP(H145,$BB$17:$BE$23,2,FALSE)</f>
        <v>#N/A</v>
      </c>
      <c r="AC145" s="6" t="e">
        <f t="shared" ref="AC145:AC208" si="92">VLOOKUP(H145,$BB$17:$BE$23,3,FALSE)</f>
        <v>#N/A</v>
      </c>
      <c r="AD145" s="6" t="e">
        <f t="shared" ref="AD145:AD208" si="93">VLOOKUP(H145,$BB$17:$BE$23,4,FALSE)</f>
        <v>#N/A</v>
      </c>
      <c r="AE145" s="6" t="str">
        <f t="shared" si="78"/>
        <v/>
      </c>
      <c r="AF145" s="10">
        <f t="shared" si="79"/>
        <v>1</v>
      </c>
      <c r="AG145" s="6" t="e">
        <f t="shared" ref="AG145:AG208" si="94">IF(AD145=9,0,IF(J145&lt;=2500,IF(J145&lt;=1700,1,2),IF(J145&lt;=12000,IF(J145&lt;=3500,3,4),IF(ISERROR(SEARCH(LEFT(I145,1),"LFMRQST")),4,IF(AND(LEN(I145)&lt;&gt;3,AI145&lt;&gt;"軽"),4,5)))))</f>
        <v>#N/A</v>
      </c>
      <c r="AH145" s="6" t="e">
        <f t="shared" ref="AH145:AH208" si="95">IF(AD145=5,0,IF(AD145=9,0,IF(J145&lt;=2500,IF(J145&lt;=1700,1,2),IF(J145&lt;=12000,IF(J145&lt;=3500,3,4),IF(ISERROR(SEARCH(LEFT(I145,1),"LFMRQST")),4,IF(AND(LEN(I145)&lt;&gt;3,AI145&lt;&gt;"軽"),4,5))))))</f>
        <v>#N/A</v>
      </c>
      <c r="AI145" s="6" t="e">
        <f t="shared" si="70"/>
        <v>#N/A</v>
      </c>
      <c r="AJ145" s="6" t="e">
        <f t="shared" ref="AJ145:AJ208" si="96">VLOOKUP(AL145,排出係数表,9,FALSE)</f>
        <v>#N/A</v>
      </c>
      <c r="AK145" s="11" t="str">
        <f t="shared" ref="AK145:AK208" si="97">IF(OR(ISBLANK(K145)=TRUE,ISBLANK(B145)=TRUE)," ",CONCATENATE(B145,AD145,AG145))</f>
        <v xml:space="preserve"> </v>
      </c>
      <c r="AL145" s="6" t="e">
        <f t="shared" ref="AL145:AL208" si="98">CONCATENATE(AB145,AH145,AI145,AE145)</f>
        <v>#N/A</v>
      </c>
      <c r="AM145" s="6" t="e">
        <f t="shared" ref="AM145:AM208" si="99">IF(AND(L145="あり",AI145="軽"),AO145,AN145)</f>
        <v>#N/A</v>
      </c>
      <c r="AN145" s="6" t="e">
        <f t="shared" ref="AN145:AN208" si="100">VLOOKUP(AL145,排出係数表,6,FALSE)</f>
        <v>#N/A</v>
      </c>
      <c r="AO145" s="6" t="e">
        <f t="shared" si="80"/>
        <v>#N/A</v>
      </c>
      <c r="AP145" s="6" t="e">
        <f t="shared" ref="AP145:AP208" si="101">IF(AND(L145="あり",M145="なし",AI145="軽"),AR145,IF(AND(L145="あり",M145="あり(H17なし)",AI145="軽"),AR145,IF(AND(L145="あり",M145="",AI145="軽"),AR145,IF(AND(L145="なし",M145="あり(H17なし)",AI145="軽"),AS145,IF(AND(L145="",M145="あり(H17なし)",AI145="軽"),AS145,IF(AND(M145="あり(H17あり)",AI145="軽"),AT145,AQ145))))))</f>
        <v>#N/A</v>
      </c>
      <c r="AQ145" s="6" t="e">
        <f t="shared" ref="AQ145:AQ208" si="102">VLOOKUP(AL145,排出係数表,7,FALSE)</f>
        <v>#N/A</v>
      </c>
      <c r="AR145" s="6" t="e">
        <f t="shared" si="81"/>
        <v>#N/A</v>
      </c>
      <c r="AS145" s="6" t="e">
        <f t="shared" si="82"/>
        <v>#N/A</v>
      </c>
      <c r="AT145" s="6" t="e">
        <f t="shared" si="83"/>
        <v>#N/A</v>
      </c>
      <c r="AU145" s="6">
        <f t="shared" ref="AU145:AU208" si="103">IF(AND(L145="なし",M145="なし"),0,IF(AND(L145="",M145=""),0,IF(AND(L145="",M145="なし"),0,IF(AND(L145="なし",M145=""),0,1))))</f>
        <v>0</v>
      </c>
      <c r="AV145" s="6" t="e">
        <f t="shared" ref="AV145:AV208" si="104">VLOOKUP(AL145,排出係数表,8,FALSE)</f>
        <v>#N/A</v>
      </c>
      <c r="AW145" s="6" t="str">
        <f t="shared" si="84"/>
        <v/>
      </c>
      <c r="AX145" s="6" t="str">
        <f t="shared" si="85"/>
        <v/>
      </c>
      <c r="AY145" s="6" t="str">
        <f t="shared" si="86"/>
        <v/>
      </c>
      <c r="AZ145" s="6" t="str">
        <f t="shared" si="87"/>
        <v/>
      </c>
      <c r="BA145" s="103"/>
      <c r="BG145" s="3" t="s">
        <v>82</v>
      </c>
    </row>
    <row r="146" spans="1:59" s="12" customFormat="1" ht="13.5" customHeight="1" x14ac:dyDescent="0.2">
      <c r="A146" s="163">
        <v>131</v>
      </c>
      <c r="B146" s="164"/>
      <c r="C146" s="165"/>
      <c r="D146" s="166"/>
      <c r="E146" s="165"/>
      <c r="F146" s="165"/>
      <c r="G146" s="220"/>
      <c r="H146" s="165"/>
      <c r="I146" s="167"/>
      <c r="J146" s="168"/>
      <c r="K146" s="845"/>
      <c r="L146" s="838"/>
      <c r="M146" s="428"/>
      <c r="N146" s="427"/>
      <c r="O146" s="429"/>
      <c r="P146" s="430"/>
      <c r="Q146" s="422" t="str">
        <f t="shared" si="71"/>
        <v/>
      </c>
      <c r="R146" s="422" t="str">
        <f t="shared" si="72"/>
        <v/>
      </c>
      <c r="S146" s="423" t="str">
        <f t="shared" si="73"/>
        <v/>
      </c>
      <c r="T146" s="424" t="str">
        <f t="shared" si="88"/>
        <v/>
      </c>
      <c r="U146" s="425" t="str">
        <f t="shared" si="74"/>
        <v/>
      </c>
      <c r="V146" s="425" t="str">
        <f t="shared" si="75"/>
        <v/>
      </c>
      <c r="W146" s="425" t="str">
        <f t="shared" si="76"/>
        <v/>
      </c>
      <c r="X146" s="38"/>
      <c r="Y146" s="37" t="str">
        <f t="shared" si="89"/>
        <v/>
      </c>
      <c r="Z146" s="37" t="str">
        <f t="shared" si="90"/>
        <v/>
      </c>
      <c r="AA146" s="29" t="str">
        <f t="shared" si="77"/>
        <v/>
      </c>
      <c r="AB146" s="6" t="e">
        <f t="shared" si="91"/>
        <v>#N/A</v>
      </c>
      <c r="AC146" s="6" t="e">
        <f t="shared" si="92"/>
        <v>#N/A</v>
      </c>
      <c r="AD146" s="6" t="e">
        <f t="shared" si="93"/>
        <v>#N/A</v>
      </c>
      <c r="AE146" s="6" t="str">
        <f t="shared" si="78"/>
        <v/>
      </c>
      <c r="AF146" s="10">
        <f t="shared" si="79"/>
        <v>1</v>
      </c>
      <c r="AG146" s="6" t="e">
        <f t="shared" si="94"/>
        <v>#N/A</v>
      </c>
      <c r="AH146" s="6" t="e">
        <f t="shared" si="95"/>
        <v>#N/A</v>
      </c>
      <c r="AI146" s="6" t="e">
        <f t="shared" si="70"/>
        <v>#N/A</v>
      </c>
      <c r="AJ146" s="6" t="e">
        <f t="shared" si="96"/>
        <v>#N/A</v>
      </c>
      <c r="AK146" s="11" t="str">
        <f t="shared" si="97"/>
        <v xml:space="preserve"> </v>
      </c>
      <c r="AL146" s="6" t="e">
        <f t="shared" si="98"/>
        <v>#N/A</v>
      </c>
      <c r="AM146" s="6" t="e">
        <f t="shared" si="99"/>
        <v>#N/A</v>
      </c>
      <c r="AN146" s="6" t="e">
        <f t="shared" si="100"/>
        <v>#N/A</v>
      </c>
      <c r="AO146" s="6" t="e">
        <f t="shared" si="80"/>
        <v>#N/A</v>
      </c>
      <c r="AP146" s="6" t="e">
        <f t="shared" si="101"/>
        <v>#N/A</v>
      </c>
      <c r="AQ146" s="6" t="e">
        <f t="shared" si="102"/>
        <v>#N/A</v>
      </c>
      <c r="AR146" s="6" t="e">
        <f t="shared" si="81"/>
        <v>#N/A</v>
      </c>
      <c r="AS146" s="6" t="e">
        <f t="shared" si="82"/>
        <v>#N/A</v>
      </c>
      <c r="AT146" s="6" t="e">
        <f t="shared" si="83"/>
        <v>#N/A</v>
      </c>
      <c r="AU146" s="6">
        <f t="shared" si="103"/>
        <v>0</v>
      </c>
      <c r="AV146" s="6" t="e">
        <f t="shared" si="104"/>
        <v>#N/A</v>
      </c>
      <c r="AW146" s="6" t="str">
        <f t="shared" si="84"/>
        <v/>
      </c>
      <c r="AX146" s="6" t="str">
        <f t="shared" si="85"/>
        <v/>
      </c>
      <c r="AY146" s="6" t="str">
        <f t="shared" si="86"/>
        <v/>
      </c>
      <c r="AZ146" s="6" t="str">
        <f t="shared" si="87"/>
        <v/>
      </c>
      <c r="BA146" s="103"/>
      <c r="BG146" s="3" t="s">
        <v>528</v>
      </c>
    </row>
    <row r="147" spans="1:59" s="12" customFormat="1" ht="13.5" customHeight="1" x14ac:dyDescent="0.2">
      <c r="A147" s="163">
        <v>132</v>
      </c>
      <c r="B147" s="164"/>
      <c r="C147" s="165"/>
      <c r="D147" s="166"/>
      <c r="E147" s="165"/>
      <c r="F147" s="165"/>
      <c r="G147" s="220"/>
      <c r="H147" s="165"/>
      <c r="I147" s="167"/>
      <c r="J147" s="168"/>
      <c r="K147" s="845"/>
      <c r="L147" s="838"/>
      <c r="M147" s="428"/>
      <c r="N147" s="427"/>
      <c r="O147" s="429"/>
      <c r="P147" s="430"/>
      <c r="Q147" s="422" t="str">
        <f t="shared" si="71"/>
        <v/>
      </c>
      <c r="R147" s="422" t="str">
        <f t="shared" si="72"/>
        <v/>
      </c>
      <c r="S147" s="423" t="str">
        <f t="shared" si="73"/>
        <v/>
      </c>
      <c r="T147" s="424" t="str">
        <f t="shared" si="88"/>
        <v/>
      </c>
      <c r="U147" s="425" t="str">
        <f t="shared" si="74"/>
        <v/>
      </c>
      <c r="V147" s="425" t="str">
        <f t="shared" si="75"/>
        <v/>
      </c>
      <c r="W147" s="425" t="str">
        <f t="shared" si="76"/>
        <v/>
      </c>
      <c r="X147" s="38"/>
      <c r="Y147" s="37" t="str">
        <f t="shared" si="89"/>
        <v/>
      </c>
      <c r="Z147" s="37" t="str">
        <f t="shared" si="90"/>
        <v/>
      </c>
      <c r="AA147" s="29" t="str">
        <f t="shared" si="77"/>
        <v/>
      </c>
      <c r="AB147" s="6" t="e">
        <f t="shared" si="91"/>
        <v>#N/A</v>
      </c>
      <c r="AC147" s="6" t="e">
        <f t="shared" si="92"/>
        <v>#N/A</v>
      </c>
      <c r="AD147" s="6" t="e">
        <f t="shared" si="93"/>
        <v>#N/A</v>
      </c>
      <c r="AE147" s="6" t="str">
        <f t="shared" si="78"/>
        <v/>
      </c>
      <c r="AF147" s="10">
        <f t="shared" si="79"/>
        <v>1</v>
      </c>
      <c r="AG147" s="6" t="e">
        <f t="shared" si="94"/>
        <v>#N/A</v>
      </c>
      <c r="AH147" s="6" t="e">
        <f t="shared" si="95"/>
        <v>#N/A</v>
      </c>
      <c r="AI147" s="6" t="e">
        <f t="shared" si="70"/>
        <v>#N/A</v>
      </c>
      <c r="AJ147" s="6" t="e">
        <f t="shared" si="96"/>
        <v>#N/A</v>
      </c>
      <c r="AK147" s="11" t="str">
        <f t="shared" si="97"/>
        <v xml:space="preserve"> </v>
      </c>
      <c r="AL147" s="6" t="e">
        <f t="shared" si="98"/>
        <v>#N/A</v>
      </c>
      <c r="AM147" s="6" t="e">
        <f t="shared" si="99"/>
        <v>#N/A</v>
      </c>
      <c r="AN147" s="6" t="e">
        <f t="shared" si="100"/>
        <v>#N/A</v>
      </c>
      <c r="AO147" s="6" t="e">
        <f t="shared" si="80"/>
        <v>#N/A</v>
      </c>
      <c r="AP147" s="6" t="e">
        <f t="shared" si="101"/>
        <v>#N/A</v>
      </c>
      <c r="AQ147" s="6" t="e">
        <f t="shared" si="102"/>
        <v>#N/A</v>
      </c>
      <c r="AR147" s="6" t="e">
        <f t="shared" si="81"/>
        <v>#N/A</v>
      </c>
      <c r="AS147" s="6" t="e">
        <f t="shared" si="82"/>
        <v>#N/A</v>
      </c>
      <c r="AT147" s="6" t="e">
        <f t="shared" si="83"/>
        <v>#N/A</v>
      </c>
      <c r="AU147" s="6">
        <f t="shared" si="103"/>
        <v>0</v>
      </c>
      <c r="AV147" s="6" t="e">
        <f t="shared" si="104"/>
        <v>#N/A</v>
      </c>
      <c r="AW147" s="6" t="str">
        <f t="shared" si="84"/>
        <v/>
      </c>
      <c r="AX147" s="6" t="str">
        <f t="shared" si="85"/>
        <v/>
      </c>
      <c r="AY147" s="6" t="str">
        <f t="shared" si="86"/>
        <v/>
      </c>
      <c r="AZ147" s="6" t="str">
        <f t="shared" si="87"/>
        <v/>
      </c>
      <c r="BA147" s="103"/>
      <c r="BG147" s="3" t="s">
        <v>530</v>
      </c>
    </row>
    <row r="148" spans="1:59" s="12" customFormat="1" ht="13.5" customHeight="1" x14ac:dyDescent="0.2">
      <c r="A148" s="163">
        <v>133</v>
      </c>
      <c r="B148" s="164"/>
      <c r="C148" s="165"/>
      <c r="D148" s="166"/>
      <c r="E148" s="165"/>
      <c r="F148" s="165"/>
      <c r="G148" s="220"/>
      <c r="H148" s="165"/>
      <c r="I148" s="167"/>
      <c r="J148" s="168"/>
      <c r="K148" s="845"/>
      <c r="L148" s="838"/>
      <c r="M148" s="428"/>
      <c r="N148" s="427"/>
      <c r="O148" s="429"/>
      <c r="P148" s="430"/>
      <c r="Q148" s="422" t="str">
        <f t="shared" si="71"/>
        <v/>
      </c>
      <c r="R148" s="422" t="str">
        <f t="shared" si="72"/>
        <v/>
      </c>
      <c r="S148" s="423" t="str">
        <f t="shared" si="73"/>
        <v/>
      </c>
      <c r="T148" s="424" t="str">
        <f t="shared" si="88"/>
        <v/>
      </c>
      <c r="U148" s="425" t="str">
        <f t="shared" si="74"/>
        <v/>
      </c>
      <c r="V148" s="425" t="str">
        <f t="shared" si="75"/>
        <v/>
      </c>
      <c r="W148" s="425" t="str">
        <f t="shared" si="76"/>
        <v/>
      </c>
      <c r="X148" s="38"/>
      <c r="Y148" s="37" t="str">
        <f t="shared" si="89"/>
        <v/>
      </c>
      <c r="Z148" s="37" t="str">
        <f t="shared" si="90"/>
        <v/>
      </c>
      <c r="AA148" s="29" t="str">
        <f t="shared" si="77"/>
        <v/>
      </c>
      <c r="AB148" s="6" t="e">
        <f t="shared" si="91"/>
        <v>#N/A</v>
      </c>
      <c r="AC148" s="6" t="e">
        <f t="shared" si="92"/>
        <v>#N/A</v>
      </c>
      <c r="AD148" s="6" t="e">
        <f t="shared" si="93"/>
        <v>#N/A</v>
      </c>
      <c r="AE148" s="6" t="str">
        <f t="shared" si="78"/>
        <v/>
      </c>
      <c r="AF148" s="10">
        <f t="shared" si="79"/>
        <v>1</v>
      </c>
      <c r="AG148" s="6" t="e">
        <f t="shared" si="94"/>
        <v>#N/A</v>
      </c>
      <c r="AH148" s="6" t="e">
        <f t="shared" si="95"/>
        <v>#N/A</v>
      </c>
      <c r="AI148" s="6" t="e">
        <f t="shared" ref="AI148:AI211" si="105">VLOOKUP(K148,$BJ$17:$BK$27,2,FALSE)</f>
        <v>#N/A</v>
      </c>
      <c r="AJ148" s="6" t="e">
        <f t="shared" si="96"/>
        <v>#N/A</v>
      </c>
      <c r="AK148" s="11" t="str">
        <f t="shared" si="97"/>
        <v xml:space="preserve"> </v>
      </c>
      <c r="AL148" s="6" t="e">
        <f t="shared" si="98"/>
        <v>#N/A</v>
      </c>
      <c r="AM148" s="6" t="e">
        <f t="shared" si="99"/>
        <v>#N/A</v>
      </c>
      <c r="AN148" s="6" t="e">
        <f t="shared" si="100"/>
        <v>#N/A</v>
      </c>
      <c r="AO148" s="6" t="e">
        <f t="shared" si="80"/>
        <v>#N/A</v>
      </c>
      <c r="AP148" s="6" t="e">
        <f t="shared" si="101"/>
        <v>#N/A</v>
      </c>
      <c r="AQ148" s="6" t="e">
        <f t="shared" si="102"/>
        <v>#N/A</v>
      </c>
      <c r="AR148" s="6" t="e">
        <f t="shared" si="81"/>
        <v>#N/A</v>
      </c>
      <c r="AS148" s="6" t="e">
        <f t="shared" si="82"/>
        <v>#N/A</v>
      </c>
      <c r="AT148" s="6" t="e">
        <f t="shared" si="83"/>
        <v>#N/A</v>
      </c>
      <c r="AU148" s="6">
        <f t="shared" si="103"/>
        <v>0</v>
      </c>
      <c r="AV148" s="6" t="e">
        <f t="shared" si="104"/>
        <v>#N/A</v>
      </c>
      <c r="AW148" s="6" t="str">
        <f t="shared" si="84"/>
        <v/>
      </c>
      <c r="AX148" s="6" t="str">
        <f t="shared" si="85"/>
        <v/>
      </c>
      <c r="AY148" s="6" t="str">
        <f t="shared" si="86"/>
        <v/>
      </c>
      <c r="AZ148" s="6" t="str">
        <f t="shared" si="87"/>
        <v/>
      </c>
      <c r="BA148" s="103"/>
      <c r="BG148" s="3" t="s">
        <v>154</v>
      </c>
    </row>
    <row r="149" spans="1:59" s="12" customFormat="1" ht="13.5" customHeight="1" x14ac:dyDescent="0.2">
      <c r="A149" s="163">
        <v>134</v>
      </c>
      <c r="B149" s="164"/>
      <c r="C149" s="165"/>
      <c r="D149" s="166"/>
      <c r="E149" s="165"/>
      <c r="F149" s="165"/>
      <c r="G149" s="220"/>
      <c r="H149" s="165"/>
      <c r="I149" s="167"/>
      <c r="J149" s="168"/>
      <c r="K149" s="845"/>
      <c r="L149" s="838"/>
      <c r="M149" s="428"/>
      <c r="N149" s="427"/>
      <c r="O149" s="429"/>
      <c r="P149" s="430"/>
      <c r="Q149" s="422" t="str">
        <f t="shared" si="71"/>
        <v/>
      </c>
      <c r="R149" s="422" t="str">
        <f t="shared" si="72"/>
        <v/>
      </c>
      <c r="S149" s="423" t="str">
        <f t="shared" si="73"/>
        <v/>
      </c>
      <c r="T149" s="424" t="str">
        <f t="shared" si="88"/>
        <v/>
      </c>
      <c r="U149" s="425" t="str">
        <f t="shared" si="74"/>
        <v/>
      </c>
      <c r="V149" s="425" t="str">
        <f t="shared" si="75"/>
        <v/>
      </c>
      <c r="W149" s="425" t="str">
        <f t="shared" si="76"/>
        <v/>
      </c>
      <c r="X149" s="38"/>
      <c r="Y149" s="37" t="str">
        <f t="shared" si="89"/>
        <v/>
      </c>
      <c r="Z149" s="37" t="str">
        <f t="shared" si="90"/>
        <v/>
      </c>
      <c r="AA149" s="29" t="str">
        <f t="shared" si="77"/>
        <v/>
      </c>
      <c r="AB149" s="6" t="e">
        <f t="shared" si="91"/>
        <v>#N/A</v>
      </c>
      <c r="AC149" s="6" t="e">
        <f t="shared" si="92"/>
        <v>#N/A</v>
      </c>
      <c r="AD149" s="6" t="e">
        <f t="shared" si="93"/>
        <v>#N/A</v>
      </c>
      <c r="AE149" s="6" t="str">
        <f t="shared" si="78"/>
        <v/>
      </c>
      <c r="AF149" s="10">
        <f t="shared" si="79"/>
        <v>1</v>
      </c>
      <c r="AG149" s="6" t="e">
        <f t="shared" si="94"/>
        <v>#N/A</v>
      </c>
      <c r="AH149" s="6" t="e">
        <f t="shared" si="95"/>
        <v>#N/A</v>
      </c>
      <c r="AI149" s="6" t="e">
        <f t="shared" si="105"/>
        <v>#N/A</v>
      </c>
      <c r="AJ149" s="6" t="e">
        <f t="shared" si="96"/>
        <v>#N/A</v>
      </c>
      <c r="AK149" s="11" t="str">
        <f t="shared" si="97"/>
        <v xml:space="preserve"> </v>
      </c>
      <c r="AL149" s="6" t="e">
        <f t="shared" si="98"/>
        <v>#N/A</v>
      </c>
      <c r="AM149" s="6" t="e">
        <f t="shared" si="99"/>
        <v>#N/A</v>
      </c>
      <c r="AN149" s="6" t="e">
        <f t="shared" si="100"/>
        <v>#N/A</v>
      </c>
      <c r="AO149" s="6" t="e">
        <f t="shared" si="80"/>
        <v>#N/A</v>
      </c>
      <c r="AP149" s="6" t="e">
        <f t="shared" si="101"/>
        <v>#N/A</v>
      </c>
      <c r="AQ149" s="6" t="e">
        <f t="shared" si="102"/>
        <v>#N/A</v>
      </c>
      <c r="AR149" s="6" t="e">
        <f t="shared" si="81"/>
        <v>#N/A</v>
      </c>
      <c r="AS149" s="6" t="e">
        <f t="shared" si="82"/>
        <v>#N/A</v>
      </c>
      <c r="AT149" s="6" t="e">
        <f t="shared" si="83"/>
        <v>#N/A</v>
      </c>
      <c r="AU149" s="6">
        <f t="shared" si="103"/>
        <v>0</v>
      </c>
      <c r="AV149" s="6" t="e">
        <f t="shared" si="104"/>
        <v>#N/A</v>
      </c>
      <c r="AW149" s="6" t="str">
        <f t="shared" si="84"/>
        <v/>
      </c>
      <c r="AX149" s="6" t="str">
        <f t="shared" si="85"/>
        <v/>
      </c>
      <c r="AY149" s="6" t="str">
        <f t="shared" si="86"/>
        <v/>
      </c>
      <c r="AZ149" s="6" t="str">
        <f t="shared" si="87"/>
        <v/>
      </c>
      <c r="BA149" s="103"/>
      <c r="BG149" s="3" t="s">
        <v>155</v>
      </c>
    </row>
    <row r="150" spans="1:59" s="12" customFormat="1" ht="13.5" customHeight="1" x14ac:dyDescent="0.2">
      <c r="A150" s="163">
        <v>135</v>
      </c>
      <c r="B150" s="164"/>
      <c r="C150" s="165"/>
      <c r="D150" s="166"/>
      <c r="E150" s="165"/>
      <c r="F150" s="165"/>
      <c r="G150" s="220"/>
      <c r="H150" s="165"/>
      <c r="I150" s="167"/>
      <c r="J150" s="168"/>
      <c r="K150" s="845"/>
      <c r="L150" s="838"/>
      <c r="M150" s="428"/>
      <c r="N150" s="427"/>
      <c r="O150" s="429"/>
      <c r="P150" s="430"/>
      <c r="Q150" s="422" t="str">
        <f t="shared" si="71"/>
        <v/>
      </c>
      <c r="R150" s="422" t="str">
        <f t="shared" si="72"/>
        <v/>
      </c>
      <c r="S150" s="423" t="str">
        <f t="shared" si="73"/>
        <v/>
      </c>
      <c r="T150" s="424" t="str">
        <f t="shared" si="88"/>
        <v/>
      </c>
      <c r="U150" s="425" t="str">
        <f t="shared" si="74"/>
        <v/>
      </c>
      <c r="V150" s="425" t="str">
        <f t="shared" si="75"/>
        <v/>
      </c>
      <c r="W150" s="425" t="str">
        <f t="shared" si="76"/>
        <v/>
      </c>
      <c r="X150" s="38"/>
      <c r="Y150" s="37" t="str">
        <f t="shared" si="89"/>
        <v/>
      </c>
      <c r="Z150" s="37" t="str">
        <f t="shared" si="90"/>
        <v/>
      </c>
      <c r="AA150" s="29" t="str">
        <f t="shared" si="77"/>
        <v/>
      </c>
      <c r="AB150" s="6" t="e">
        <f t="shared" si="91"/>
        <v>#N/A</v>
      </c>
      <c r="AC150" s="6" t="e">
        <f t="shared" si="92"/>
        <v>#N/A</v>
      </c>
      <c r="AD150" s="6" t="e">
        <f t="shared" si="93"/>
        <v>#N/A</v>
      </c>
      <c r="AE150" s="6" t="str">
        <f t="shared" si="78"/>
        <v/>
      </c>
      <c r="AF150" s="10">
        <f t="shared" si="79"/>
        <v>1</v>
      </c>
      <c r="AG150" s="6" t="e">
        <f t="shared" si="94"/>
        <v>#N/A</v>
      </c>
      <c r="AH150" s="6" t="e">
        <f t="shared" si="95"/>
        <v>#N/A</v>
      </c>
      <c r="AI150" s="6" t="e">
        <f t="shared" si="105"/>
        <v>#N/A</v>
      </c>
      <c r="AJ150" s="6" t="e">
        <f t="shared" si="96"/>
        <v>#N/A</v>
      </c>
      <c r="AK150" s="11" t="str">
        <f t="shared" si="97"/>
        <v xml:space="preserve"> </v>
      </c>
      <c r="AL150" s="6" t="e">
        <f t="shared" si="98"/>
        <v>#N/A</v>
      </c>
      <c r="AM150" s="6" t="e">
        <f t="shared" si="99"/>
        <v>#N/A</v>
      </c>
      <c r="AN150" s="6" t="e">
        <f t="shared" si="100"/>
        <v>#N/A</v>
      </c>
      <c r="AO150" s="6" t="e">
        <f t="shared" si="80"/>
        <v>#N/A</v>
      </c>
      <c r="AP150" s="6" t="e">
        <f t="shared" si="101"/>
        <v>#N/A</v>
      </c>
      <c r="AQ150" s="6" t="e">
        <f t="shared" si="102"/>
        <v>#N/A</v>
      </c>
      <c r="AR150" s="6" t="e">
        <f t="shared" si="81"/>
        <v>#N/A</v>
      </c>
      <c r="AS150" s="6" t="e">
        <f t="shared" si="82"/>
        <v>#N/A</v>
      </c>
      <c r="AT150" s="6" t="e">
        <f t="shared" si="83"/>
        <v>#N/A</v>
      </c>
      <c r="AU150" s="6">
        <f t="shared" si="103"/>
        <v>0</v>
      </c>
      <c r="AV150" s="6" t="e">
        <f t="shared" si="104"/>
        <v>#N/A</v>
      </c>
      <c r="AW150" s="6" t="str">
        <f t="shared" si="84"/>
        <v/>
      </c>
      <c r="AX150" s="6" t="str">
        <f t="shared" si="85"/>
        <v/>
      </c>
      <c r="AY150" s="6" t="str">
        <f t="shared" si="86"/>
        <v/>
      </c>
      <c r="AZ150" s="6" t="str">
        <f t="shared" si="87"/>
        <v/>
      </c>
      <c r="BA150" s="103"/>
      <c r="BG150" s="3" t="s">
        <v>156</v>
      </c>
    </row>
    <row r="151" spans="1:59" s="12" customFormat="1" ht="13.5" customHeight="1" x14ac:dyDescent="0.2">
      <c r="A151" s="163">
        <v>136</v>
      </c>
      <c r="B151" s="164"/>
      <c r="C151" s="165"/>
      <c r="D151" s="166"/>
      <c r="E151" s="165"/>
      <c r="F151" s="165"/>
      <c r="G151" s="220"/>
      <c r="H151" s="165"/>
      <c r="I151" s="167"/>
      <c r="J151" s="168"/>
      <c r="K151" s="845"/>
      <c r="L151" s="838"/>
      <c r="M151" s="428"/>
      <c r="N151" s="427"/>
      <c r="O151" s="429"/>
      <c r="P151" s="430"/>
      <c r="Q151" s="422" t="str">
        <f t="shared" si="71"/>
        <v/>
      </c>
      <c r="R151" s="422" t="str">
        <f t="shared" si="72"/>
        <v/>
      </c>
      <c r="S151" s="423" t="str">
        <f t="shared" si="73"/>
        <v/>
      </c>
      <c r="T151" s="424" t="str">
        <f t="shared" si="88"/>
        <v/>
      </c>
      <c r="U151" s="425" t="str">
        <f t="shared" si="74"/>
        <v/>
      </c>
      <c r="V151" s="425" t="str">
        <f t="shared" si="75"/>
        <v/>
      </c>
      <c r="W151" s="425" t="str">
        <f t="shared" si="76"/>
        <v/>
      </c>
      <c r="X151" s="38"/>
      <c r="Y151" s="37" t="str">
        <f t="shared" si="89"/>
        <v/>
      </c>
      <c r="Z151" s="37" t="str">
        <f t="shared" si="90"/>
        <v/>
      </c>
      <c r="AA151" s="29" t="str">
        <f t="shared" si="77"/>
        <v/>
      </c>
      <c r="AB151" s="6" t="e">
        <f t="shared" si="91"/>
        <v>#N/A</v>
      </c>
      <c r="AC151" s="6" t="e">
        <f t="shared" si="92"/>
        <v>#N/A</v>
      </c>
      <c r="AD151" s="6" t="e">
        <f t="shared" si="93"/>
        <v>#N/A</v>
      </c>
      <c r="AE151" s="6" t="str">
        <f t="shared" si="78"/>
        <v/>
      </c>
      <c r="AF151" s="10">
        <f t="shared" si="79"/>
        <v>1</v>
      </c>
      <c r="AG151" s="6" t="e">
        <f t="shared" si="94"/>
        <v>#N/A</v>
      </c>
      <c r="AH151" s="6" t="e">
        <f t="shared" si="95"/>
        <v>#N/A</v>
      </c>
      <c r="AI151" s="6" t="e">
        <f t="shared" si="105"/>
        <v>#N/A</v>
      </c>
      <c r="AJ151" s="6" t="e">
        <f t="shared" si="96"/>
        <v>#N/A</v>
      </c>
      <c r="AK151" s="11" t="str">
        <f t="shared" si="97"/>
        <v xml:space="preserve"> </v>
      </c>
      <c r="AL151" s="6" t="e">
        <f t="shared" si="98"/>
        <v>#N/A</v>
      </c>
      <c r="AM151" s="6" t="e">
        <f t="shared" si="99"/>
        <v>#N/A</v>
      </c>
      <c r="AN151" s="6" t="e">
        <f t="shared" si="100"/>
        <v>#N/A</v>
      </c>
      <c r="AO151" s="6" t="e">
        <f t="shared" si="80"/>
        <v>#N/A</v>
      </c>
      <c r="AP151" s="6" t="e">
        <f t="shared" si="101"/>
        <v>#N/A</v>
      </c>
      <c r="AQ151" s="6" t="e">
        <f t="shared" si="102"/>
        <v>#N/A</v>
      </c>
      <c r="AR151" s="6" t="e">
        <f t="shared" si="81"/>
        <v>#N/A</v>
      </c>
      <c r="AS151" s="6" t="e">
        <f t="shared" si="82"/>
        <v>#N/A</v>
      </c>
      <c r="AT151" s="6" t="e">
        <f t="shared" si="83"/>
        <v>#N/A</v>
      </c>
      <c r="AU151" s="6">
        <f t="shared" si="103"/>
        <v>0</v>
      </c>
      <c r="AV151" s="6" t="e">
        <f t="shared" si="104"/>
        <v>#N/A</v>
      </c>
      <c r="AW151" s="6" t="str">
        <f t="shared" si="84"/>
        <v/>
      </c>
      <c r="AX151" s="6" t="str">
        <f t="shared" si="85"/>
        <v/>
      </c>
      <c r="AY151" s="6" t="str">
        <f t="shared" si="86"/>
        <v/>
      </c>
      <c r="AZ151" s="6" t="str">
        <f t="shared" si="87"/>
        <v/>
      </c>
      <c r="BA151" s="103"/>
      <c r="BG151" s="3" t="s">
        <v>157</v>
      </c>
    </row>
    <row r="152" spans="1:59" s="12" customFormat="1" ht="13.5" customHeight="1" x14ac:dyDescent="0.2">
      <c r="A152" s="163">
        <v>137</v>
      </c>
      <c r="B152" s="164"/>
      <c r="C152" s="165"/>
      <c r="D152" s="166"/>
      <c r="E152" s="165"/>
      <c r="F152" s="165"/>
      <c r="G152" s="220"/>
      <c r="H152" s="165"/>
      <c r="I152" s="167"/>
      <c r="J152" s="168"/>
      <c r="K152" s="845"/>
      <c r="L152" s="838"/>
      <c r="M152" s="428"/>
      <c r="N152" s="427"/>
      <c r="O152" s="429"/>
      <c r="P152" s="430"/>
      <c r="Q152" s="422" t="str">
        <f t="shared" si="71"/>
        <v/>
      </c>
      <c r="R152" s="422" t="str">
        <f t="shared" si="72"/>
        <v/>
      </c>
      <c r="S152" s="423" t="str">
        <f t="shared" si="73"/>
        <v/>
      </c>
      <c r="T152" s="424" t="str">
        <f t="shared" si="88"/>
        <v/>
      </c>
      <c r="U152" s="425" t="str">
        <f t="shared" si="74"/>
        <v/>
      </c>
      <c r="V152" s="425" t="str">
        <f t="shared" si="75"/>
        <v/>
      </c>
      <c r="W152" s="425" t="str">
        <f t="shared" si="76"/>
        <v/>
      </c>
      <c r="X152" s="38"/>
      <c r="Y152" s="37" t="str">
        <f t="shared" si="89"/>
        <v/>
      </c>
      <c r="Z152" s="37" t="str">
        <f t="shared" si="90"/>
        <v/>
      </c>
      <c r="AA152" s="29" t="str">
        <f t="shared" si="77"/>
        <v/>
      </c>
      <c r="AB152" s="6" t="e">
        <f t="shared" si="91"/>
        <v>#N/A</v>
      </c>
      <c r="AC152" s="6" t="e">
        <f t="shared" si="92"/>
        <v>#N/A</v>
      </c>
      <c r="AD152" s="6" t="e">
        <f t="shared" si="93"/>
        <v>#N/A</v>
      </c>
      <c r="AE152" s="6" t="str">
        <f t="shared" si="78"/>
        <v/>
      </c>
      <c r="AF152" s="10">
        <f t="shared" si="79"/>
        <v>1</v>
      </c>
      <c r="AG152" s="6" t="e">
        <f t="shared" si="94"/>
        <v>#N/A</v>
      </c>
      <c r="AH152" s="6" t="e">
        <f t="shared" si="95"/>
        <v>#N/A</v>
      </c>
      <c r="AI152" s="6" t="e">
        <f t="shared" si="105"/>
        <v>#N/A</v>
      </c>
      <c r="AJ152" s="6" t="e">
        <f t="shared" si="96"/>
        <v>#N/A</v>
      </c>
      <c r="AK152" s="11" t="str">
        <f t="shared" si="97"/>
        <v xml:space="preserve"> </v>
      </c>
      <c r="AL152" s="6" t="e">
        <f t="shared" si="98"/>
        <v>#N/A</v>
      </c>
      <c r="AM152" s="6" t="e">
        <f t="shared" si="99"/>
        <v>#N/A</v>
      </c>
      <c r="AN152" s="6" t="e">
        <f t="shared" si="100"/>
        <v>#N/A</v>
      </c>
      <c r="AO152" s="6" t="e">
        <f t="shared" si="80"/>
        <v>#N/A</v>
      </c>
      <c r="AP152" s="6" t="e">
        <f t="shared" si="101"/>
        <v>#N/A</v>
      </c>
      <c r="AQ152" s="6" t="e">
        <f t="shared" si="102"/>
        <v>#N/A</v>
      </c>
      <c r="AR152" s="6" t="e">
        <f t="shared" si="81"/>
        <v>#N/A</v>
      </c>
      <c r="AS152" s="6" t="e">
        <f t="shared" si="82"/>
        <v>#N/A</v>
      </c>
      <c r="AT152" s="6" t="e">
        <f t="shared" si="83"/>
        <v>#N/A</v>
      </c>
      <c r="AU152" s="6">
        <f t="shared" si="103"/>
        <v>0</v>
      </c>
      <c r="AV152" s="6" t="e">
        <f t="shared" si="104"/>
        <v>#N/A</v>
      </c>
      <c r="AW152" s="6" t="str">
        <f t="shared" si="84"/>
        <v/>
      </c>
      <c r="AX152" s="6" t="str">
        <f t="shared" si="85"/>
        <v/>
      </c>
      <c r="AY152" s="6" t="str">
        <f t="shared" si="86"/>
        <v/>
      </c>
      <c r="AZ152" s="6" t="str">
        <f t="shared" si="87"/>
        <v/>
      </c>
      <c r="BA152" s="103"/>
      <c r="BG152" s="3" t="s">
        <v>158</v>
      </c>
    </row>
    <row r="153" spans="1:59" s="12" customFormat="1" ht="13.5" customHeight="1" x14ac:dyDescent="0.2">
      <c r="A153" s="163">
        <v>138</v>
      </c>
      <c r="B153" s="164"/>
      <c r="C153" s="165"/>
      <c r="D153" s="166"/>
      <c r="E153" s="165"/>
      <c r="F153" s="165"/>
      <c r="G153" s="220"/>
      <c r="H153" s="165"/>
      <c r="I153" s="167"/>
      <c r="J153" s="168"/>
      <c r="K153" s="845"/>
      <c r="L153" s="838"/>
      <c r="M153" s="428"/>
      <c r="N153" s="427"/>
      <c r="O153" s="429"/>
      <c r="P153" s="430"/>
      <c r="Q153" s="422" t="str">
        <f t="shared" si="71"/>
        <v/>
      </c>
      <c r="R153" s="422" t="str">
        <f t="shared" si="72"/>
        <v/>
      </c>
      <c r="S153" s="423" t="str">
        <f t="shared" si="73"/>
        <v/>
      </c>
      <c r="T153" s="424" t="str">
        <f t="shared" si="88"/>
        <v/>
      </c>
      <c r="U153" s="425" t="str">
        <f t="shared" si="74"/>
        <v/>
      </c>
      <c r="V153" s="425" t="str">
        <f t="shared" si="75"/>
        <v/>
      </c>
      <c r="W153" s="425" t="str">
        <f t="shared" si="76"/>
        <v/>
      </c>
      <c r="X153" s="38"/>
      <c r="Y153" s="37" t="str">
        <f t="shared" si="89"/>
        <v/>
      </c>
      <c r="Z153" s="37" t="str">
        <f t="shared" si="90"/>
        <v/>
      </c>
      <c r="AA153" s="29" t="str">
        <f t="shared" si="77"/>
        <v/>
      </c>
      <c r="AB153" s="6" t="e">
        <f t="shared" si="91"/>
        <v>#N/A</v>
      </c>
      <c r="AC153" s="6" t="e">
        <f t="shared" si="92"/>
        <v>#N/A</v>
      </c>
      <c r="AD153" s="6" t="e">
        <f t="shared" si="93"/>
        <v>#N/A</v>
      </c>
      <c r="AE153" s="6" t="str">
        <f t="shared" si="78"/>
        <v/>
      </c>
      <c r="AF153" s="10">
        <f t="shared" si="79"/>
        <v>1</v>
      </c>
      <c r="AG153" s="6" t="e">
        <f t="shared" si="94"/>
        <v>#N/A</v>
      </c>
      <c r="AH153" s="6" t="e">
        <f t="shared" si="95"/>
        <v>#N/A</v>
      </c>
      <c r="AI153" s="6" t="e">
        <f t="shared" si="105"/>
        <v>#N/A</v>
      </c>
      <c r="AJ153" s="6" t="e">
        <f t="shared" si="96"/>
        <v>#N/A</v>
      </c>
      <c r="AK153" s="11" t="str">
        <f t="shared" si="97"/>
        <v xml:space="preserve"> </v>
      </c>
      <c r="AL153" s="6" t="e">
        <f t="shared" si="98"/>
        <v>#N/A</v>
      </c>
      <c r="AM153" s="6" t="e">
        <f t="shared" si="99"/>
        <v>#N/A</v>
      </c>
      <c r="AN153" s="6" t="e">
        <f t="shared" si="100"/>
        <v>#N/A</v>
      </c>
      <c r="AO153" s="6" t="e">
        <f t="shared" si="80"/>
        <v>#N/A</v>
      </c>
      <c r="AP153" s="6" t="e">
        <f t="shared" si="101"/>
        <v>#N/A</v>
      </c>
      <c r="AQ153" s="6" t="e">
        <f t="shared" si="102"/>
        <v>#N/A</v>
      </c>
      <c r="AR153" s="6" t="e">
        <f t="shared" si="81"/>
        <v>#N/A</v>
      </c>
      <c r="AS153" s="6" t="e">
        <f t="shared" si="82"/>
        <v>#N/A</v>
      </c>
      <c r="AT153" s="6" t="e">
        <f t="shared" si="83"/>
        <v>#N/A</v>
      </c>
      <c r="AU153" s="6">
        <f t="shared" si="103"/>
        <v>0</v>
      </c>
      <c r="AV153" s="6" t="e">
        <f t="shared" si="104"/>
        <v>#N/A</v>
      </c>
      <c r="AW153" s="6" t="str">
        <f t="shared" si="84"/>
        <v/>
      </c>
      <c r="AX153" s="6" t="str">
        <f t="shared" si="85"/>
        <v/>
      </c>
      <c r="AY153" s="6" t="str">
        <f t="shared" si="86"/>
        <v/>
      </c>
      <c r="AZ153" s="6" t="str">
        <f t="shared" si="87"/>
        <v/>
      </c>
      <c r="BA153" s="103"/>
      <c r="BG153" s="3" t="s">
        <v>83</v>
      </c>
    </row>
    <row r="154" spans="1:59" s="12" customFormat="1" ht="13.5" customHeight="1" x14ac:dyDescent="0.2">
      <c r="A154" s="163">
        <v>139</v>
      </c>
      <c r="B154" s="164"/>
      <c r="C154" s="165"/>
      <c r="D154" s="166"/>
      <c r="E154" s="165"/>
      <c r="F154" s="165"/>
      <c r="G154" s="220"/>
      <c r="H154" s="165"/>
      <c r="I154" s="167"/>
      <c r="J154" s="168"/>
      <c r="K154" s="845"/>
      <c r="L154" s="838"/>
      <c r="M154" s="428"/>
      <c r="N154" s="427"/>
      <c r="O154" s="429"/>
      <c r="P154" s="430"/>
      <c r="Q154" s="422" t="str">
        <f t="shared" si="71"/>
        <v/>
      </c>
      <c r="R154" s="422" t="str">
        <f t="shared" si="72"/>
        <v/>
      </c>
      <c r="S154" s="423" t="str">
        <f t="shared" si="73"/>
        <v/>
      </c>
      <c r="T154" s="424" t="str">
        <f t="shared" si="88"/>
        <v/>
      </c>
      <c r="U154" s="425" t="str">
        <f t="shared" si="74"/>
        <v/>
      </c>
      <c r="V154" s="425" t="str">
        <f t="shared" si="75"/>
        <v/>
      </c>
      <c r="W154" s="425" t="str">
        <f t="shared" si="76"/>
        <v/>
      </c>
      <c r="X154" s="38"/>
      <c r="Y154" s="37" t="str">
        <f t="shared" si="89"/>
        <v/>
      </c>
      <c r="Z154" s="37" t="str">
        <f t="shared" si="90"/>
        <v/>
      </c>
      <c r="AA154" s="29" t="str">
        <f t="shared" si="77"/>
        <v/>
      </c>
      <c r="AB154" s="6" t="e">
        <f t="shared" si="91"/>
        <v>#N/A</v>
      </c>
      <c r="AC154" s="6" t="e">
        <f t="shared" si="92"/>
        <v>#N/A</v>
      </c>
      <c r="AD154" s="6" t="e">
        <f t="shared" si="93"/>
        <v>#N/A</v>
      </c>
      <c r="AE154" s="6" t="str">
        <f t="shared" si="78"/>
        <v/>
      </c>
      <c r="AF154" s="10">
        <f t="shared" si="79"/>
        <v>1</v>
      </c>
      <c r="AG154" s="6" t="e">
        <f t="shared" si="94"/>
        <v>#N/A</v>
      </c>
      <c r="AH154" s="6" t="e">
        <f t="shared" si="95"/>
        <v>#N/A</v>
      </c>
      <c r="AI154" s="6" t="e">
        <f t="shared" si="105"/>
        <v>#N/A</v>
      </c>
      <c r="AJ154" s="6" t="e">
        <f t="shared" si="96"/>
        <v>#N/A</v>
      </c>
      <c r="AK154" s="11" t="str">
        <f t="shared" si="97"/>
        <v xml:space="preserve"> </v>
      </c>
      <c r="AL154" s="6" t="e">
        <f t="shared" si="98"/>
        <v>#N/A</v>
      </c>
      <c r="AM154" s="6" t="e">
        <f t="shared" si="99"/>
        <v>#N/A</v>
      </c>
      <c r="AN154" s="6" t="e">
        <f t="shared" si="100"/>
        <v>#N/A</v>
      </c>
      <c r="AO154" s="6" t="e">
        <f t="shared" si="80"/>
        <v>#N/A</v>
      </c>
      <c r="AP154" s="6" t="e">
        <f t="shared" si="101"/>
        <v>#N/A</v>
      </c>
      <c r="AQ154" s="6" t="e">
        <f t="shared" si="102"/>
        <v>#N/A</v>
      </c>
      <c r="AR154" s="6" t="e">
        <f t="shared" si="81"/>
        <v>#N/A</v>
      </c>
      <c r="AS154" s="6" t="e">
        <f t="shared" si="82"/>
        <v>#N/A</v>
      </c>
      <c r="AT154" s="6" t="e">
        <f t="shared" si="83"/>
        <v>#N/A</v>
      </c>
      <c r="AU154" s="6">
        <f t="shared" si="103"/>
        <v>0</v>
      </c>
      <c r="AV154" s="6" t="e">
        <f t="shared" si="104"/>
        <v>#N/A</v>
      </c>
      <c r="AW154" s="6" t="str">
        <f t="shared" si="84"/>
        <v/>
      </c>
      <c r="AX154" s="6" t="str">
        <f t="shared" si="85"/>
        <v/>
      </c>
      <c r="AY154" s="6" t="str">
        <f t="shared" si="86"/>
        <v/>
      </c>
      <c r="AZ154" s="6" t="str">
        <f t="shared" si="87"/>
        <v/>
      </c>
      <c r="BA154" s="103"/>
      <c r="BG154" s="3" t="s">
        <v>84</v>
      </c>
    </row>
    <row r="155" spans="1:59" s="12" customFormat="1" ht="13.5" customHeight="1" x14ac:dyDescent="0.2">
      <c r="A155" s="163">
        <v>140</v>
      </c>
      <c r="B155" s="164"/>
      <c r="C155" s="165"/>
      <c r="D155" s="166"/>
      <c r="E155" s="165"/>
      <c r="F155" s="165"/>
      <c r="G155" s="220"/>
      <c r="H155" s="165"/>
      <c r="I155" s="167"/>
      <c r="J155" s="168"/>
      <c r="K155" s="845"/>
      <c r="L155" s="838"/>
      <c r="M155" s="428"/>
      <c r="N155" s="427"/>
      <c r="O155" s="429"/>
      <c r="P155" s="430"/>
      <c r="Q155" s="422" t="str">
        <f t="shared" si="71"/>
        <v/>
      </c>
      <c r="R155" s="422" t="str">
        <f t="shared" si="72"/>
        <v/>
      </c>
      <c r="S155" s="423" t="str">
        <f t="shared" si="73"/>
        <v/>
      </c>
      <c r="T155" s="424" t="str">
        <f t="shared" si="88"/>
        <v/>
      </c>
      <c r="U155" s="425" t="str">
        <f t="shared" si="74"/>
        <v/>
      </c>
      <c r="V155" s="425" t="str">
        <f t="shared" si="75"/>
        <v/>
      </c>
      <c r="W155" s="425" t="str">
        <f t="shared" si="76"/>
        <v/>
      </c>
      <c r="X155" s="38"/>
      <c r="Y155" s="37" t="str">
        <f t="shared" si="89"/>
        <v/>
      </c>
      <c r="Z155" s="37" t="str">
        <f t="shared" si="90"/>
        <v/>
      </c>
      <c r="AA155" s="29" t="str">
        <f t="shared" si="77"/>
        <v/>
      </c>
      <c r="AB155" s="6" t="e">
        <f t="shared" si="91"/>
        <v>#N/A</v>
      </c>
      <c r="AC155" s="6" t="e">
        <f t="shared" si="92"/>
        <v>#N/A</v>
      </c>
      <c r="AD155" s="6" t="e">
        <f t="shared" si="93"/>
        <v>#N/A</v>
      </c>
      <c r="AE155" s="6" t="str">
        <f t="shared" si="78"/>
        <v/>
      </c>
      <c r="AF155" s="10">
        <f t="shared" si="79"/>
        <v>1</v>
      </c>
      <c r="AG155" s="6" t="e">
        <f t="shared" si="94"/>
        <v>#N/A</v>
      </c>
      <c r="AH155" s="6" t="e">
        <f t="shared" si="95"/>
        <v>#N/A</v>
      </c>
      <c r="AI155" s="6" t="e">
        <f t="shared" si="105"/>
        <v>#N/A</v>
      </c>
      <c r="AJ155" s="6" t="e">
        <f t="shared" si="96"/>
        <v>#N/A</v>
      </c>
      <c r="AK155" s="11" t="str">
        <f t="shared" si="97"/>
        <v xml:space="preserve"> </v>
      </c>
      <c r="AL155" s="6" t="e">
        <f t="shared" si="98"/>
        <v>#N/A</v>
      </c>
      <c r="AM155" s="6" t="e">
        <f t="shared" si="99"/>
        <v>#N/A</v>
      </c>
      <c r="AN155" s="6" t="e">
        <f t="shared" si="100"/>
        <v>#N/A</v>
      </c>
      <c r="AO155" s="6" t="e">
        <f t="shared" si="80"/>
        <v>#N/A</v>
      </c>
      <c r="AP155" s="6" t="e">
        <f t="shared" si="101"/>
        <v>#N/A</v>
      </c>
      <c r="AQ155" s="6" t="e">
        <f t="shared" si="102"/>
        <v>#N/A</v>
      </c>
      <c r="AR155" s="6" t="e">
        <f t="shared" si="81"/>
        <v>#N/A</v>
      </c>
      <c r="AS155" s="6" t="e">
        <f t="shared" si="82"/>
        <v>#N/A</v>
      </c>
      <c r="AT155" s="6" t="e">
        <f t="shared" si="83"/>
        <v>#N/A</v>
      </c>
      <c r="AU155" s="6">
        <f t="shared" si="103"/>
        <v>0</v>
      </c>
      <c r="AV155" s="6" t="e">
        <f t="shared" si="104"/>
        <v>#N/A</v>
      </c>
      <c r="AW155" s="6" t="str">
        <f t="shared" si="84"/>
        <v/>
      </c>
      <c r="AX155" s="6" t="str">
        <f t="shared" si="85"/>
        <v/>
      </c>
      <c r="AY155" s="6" t="str">
        <f t="shared" si="86"/>
        <v/>
      </c>
      <c r="AZ155" s="6" t="str">
        <f t="shared" si="87"/>
        <v/>
      </c>
      <c r="BA155" s="103"/>
      <c r="BG155" s="3" t="s">
        <v>85</v>
      </c>
    </row>
    <row r="156" spans="1:59" s="12" customFormat="1" ht="13.5" customHeight="1" x14ac:dyDescent="0.2">
      <c r="A156" s="163">
        <v>141</v>
      </c>
      <c r="B156" s="164"/>
      <c r="C156" s="165"/>
      <c r="D156" s="166"/>
      <c r="E156" s="165"/>
      <c r="F156" s="165"/>
      <c r="G156" s="220"/>
      <c r="H156" s="165"/>
      <c r="I156" s="167"/>
      <c r="J156" s="168"/>
      <c r="K156" s="845"/>
      <c r="L156" s="838"/>
      <c r="M156" s="428"/>
      <c r="N156" s="427"/>
      <c r="O156" s="429"/>
      <c r="P156" s="430"/>
      <c r="Q156" s="422" t="str">
        <f t="shared" si="71"/>
        <v/>
      </c>
      <c r="R156" s="422" t="str">
        <f t="shared" si="72"/>
        <v/>
      </c>
      <c r="S156" s="423" t="str">
        <f t="shared" si="73"/>
        <v/>
      </c>
      <c r="T156" s="424" t="str">
        <f t="shared" si="88"/>
        <v/>
      </c>
      <c r="U156" s="425" t="str">
        <f t="shared" si="74"/>
        <v/>
      </c>
      <c r="V156" s="425" t="str">
        <f t="shared" si="75"/>
        <v/>
      </c>
      <c r="W156" s="425" t="str">
        <f t="shared" si="76"/>
        <v/>
      </c>
      <c r="X156" s="38"/>
      <c r="Y156" s="37" t="str">
        <f t="shared" si="89"/>
        <v/>
      </c>
      <c r="Z156" s="37" t="str">
        <f t="shared" si="90"/>
        <v/>
      </c>
      <c r="AA156" s="29" t="str">
        <f t="shared" si="77"/>
        <v/>
      </c>
      <c r="AB156" s="6" t="e">
        <f t="shared" si="91"/>
        <v>#N/A</v>
      </c>
      <c r="AC156" s="6" t="e">
        <f t="shared" si="92"/>
        <v>#N/A</v>
      </c>
      <c r="AD156" s="6" t="e">
        <f t="shared" si="93"/>
        <v>#N/A</v>
      </c>
      <c r="AE156" s="6" t="str">
        <f t="shared" si="78"/>
        <v/>
      </c>
      <c r="AF156" s="10">
        <f t="shared" si="79"/>
        <v>1</v>
      </c>
      <c r="AG156" s="6" t="e">
        <f t="shared" si="94"/>
        <v>#N/A</v>
      </c>
      <c r="AH156" s="6" t="e">
        <f t="shared" si="95"/>
        <v>#N/A</v>
      </c>
      <c r="AI156" s="6" t="e">
        <f t="shared" si="105"/>
        <v>#N/A</v>
      </c>
      <c r="AJ156" s="6" t="e">
        <f t="shared" si="96"/>
        <v>#N/A</v>
      </c>
      <c r="AK156" s="11" t="str">
        <f t="shared" si="97"/>
        <v xml:space="preserve"> </v>
      </c>
      <c r="AL156" s="6" t="e">
        <f t="shared" si="98"/>
        <v>#N/A</v>
      </c>
      <c r="AM156" s="6" t="e">
        <f t="shared" si="99"/>
        <v>#N/A</v>
      </c>
      <c r="AN156" s="6" t="e">
        <f t="shared" si="100"/>
        <v>#N/A</v>
      </c>
      <c r="AO156" s="6" t="e">
        <f t="shared" si="80"/>
        <v>#N/A</v>
      </c>
      <c r="AP156" s="6" t="e">
        <f t="shared" si="101"/>
        <v>#N/A</v>
      </c>
      <c r="AQ156" s="6" t="e">
        <f t="shared" si="102"/>
        <v>#N/A</v>
      </c>
      <c r="AR156" s="6" t="e">
        <f t="shared" si="81"/>
        <v>#N/A</v>
      </c>
      <c r="AS156" s="6" t="e">
        <f t="shared" si="82"/>
        <v>#N/A</v>
      </c>
      <c r="AT156" s="6" t="e">
        <f t="shared" si="83"/>
        <v>#N/A</v>
      </c>
      <c r="AU156" s="6">
        <f t="shared" si="103"/>
        <v>0</v>
      </c>
      <c r="AV156" s="6" t="e">
        <f t="shared" si="104"/>
        <v>#N/A</v>
      </c>
      <c r="AW156" s="6" t="str">
        <f t="shared" si="84"/>
        <v/>
      </c>
      <c r="AX156" s="6" t="str">
        <f t="shared" si="85"/>
        <v/>
      </c>
      <c r="AY156" s="6" t="str">
        <f t="shared" si="86"/>
        <v/>
      </c>
      <c r="AZ156" s="6" t="str">
        <f t="shared" si="87"/>
        <v/>
      </c>
      <c r="BA156" s="103"/>
      <c r="BG156" s="3" t="s">
        <v>434</v>
      </c>
    </row>
    <row r="157" spans="1:59" s="12" customFormat="1" ht="13.5" customHeight="1" x14ac:dyDescent="0.2">
      <c r="A157" s="163">
        <v>142</v>
      </c>
      <c r="B157" s="164"/>
      <c r="C157" s="165"/>
      <c r="D157" s="166"/>
      <c r="E157" s="165"/>
      <c r="F157" s="165"/>
      <c r="G157" s="220"/>
      <c r="H157" s="165"/>
      <c r="I157" s="167"/>
      <c r="J157" s="168"/>
      <c r="K157" s="845"/>
      <c r="L157" s="838"/>
      <c r="M157" s="428"/>
      <c r="N157" s="427"/>
      <c r="O157" s="429"/>
      <c r="P157" s="430"/>
      <c r="Q157" s="422" t="str">
        <f t="shared" si="71"/>
        <v/>
      </c>
      <c r="R157" s="422" t="str">
        <f t="shared" si="72"/>
        <v/>
      </c>
      <c r="S157" s="423" t="str">
        <f t="shared" si="73"/>
        <v/>
      </c>
      <c r="T157" s="424" t="str">
        <f t="shared" si="88"/>
        <v/>
      </c>
      <c r="U157" s="425" t="str">
        <f t="shared" si="74"/>
        <v/>
      </c>
      <c r="V157" s="425" t="str">
        <f t="shared" si="75"/>
        <v/>
      </c>
      <c r="W157" s="425" t="str">
        <f t="shared" si="76"/>
        <v/>
      </c>
      <c r="X157" s="38"/>
      <c r="Y157" s="37" t="str">
        <f t="shared" si="89"/>
        <v/>
      </c>
      <c r="Z157" s="37" t="str">
        <f t="shared" si="90"/>
        <v/>
      </c>
      <c r="AA157" s="29" t="str">
        <f t="shared" si="77"/>
        <v/>
      </c>
      <c r="AB157" s="6" t="e">
        <f t="shared" si="91"/>
        <v>#N/A</v>
      </c>
      <c r="AC157" s="6" t="e">
        <f t="shared" si="92"/>
        <v>#N/A</v>
      </c>
      <c r="AD157" s="6" t="e">
        <f t="shared" si="93"/>
        <v>#N/A</v>
      </c>
      <c r="AE157" s="6" t="str">
        <f t="shared" si="78"/>
        <v/>
      </c>
      <c r="AF157" s="10">
        <f t="shared" si="79"/>
        <v>1</v>
      </c>
      <c r="AG157" s="6" t="e">
        <f t="shared" si="94"/>
        <v>#N/A</v>
      </c>
      <c r="AH157" s="6" t="e">
        <f t="shared" si="95"/>
        <v>#N/A</v>
      </c>
      <c r="AI157" s="6" t="e">
        <f t="shared" si="105"/>
        <v>#N/A</v>
      </c>
      <c r="AJ157" s="6" t="e">
        <f t="shared" si="96"/>
        <v>#N/A</v>
      </c>
      <c r="AK157" s="11" t="str">
        <f t="shared" si="97"/>
        <v xml:space="preserve"> </v>
      </c>
      <c r="AL157" s="6" t="e">
        <f t="shared" si="98"/>
        <v>#N/A</v>
      </c>
      <c r="AM157" s="6" t="e">
        <f t="shared" si="99"/>
        <v>#N/A</v>
      </c>
      <c r="AN157" s="6" t="e">
        <f t="shared" si="100"/>
        <v>#N/A</v>
      </c>
      <c r="AO157" s="6" t="e">
        <f t="shared" si="80"/>
        <v>#N/A</v>
      </c>
      <c r="AP157" s="6" t="e">
        <f t="shared" si="101"/>
        <v>#N/A</v>
      </c>
      <c r="AQ157" s="6" t="e">
        <f t="shared" si="102"/>
        <v>#N/A</v>
      </c>
      <c r="AR157" s="6" t="e">
        <f t="shared" si="81"/>
        <v>#N/A</v>
      </c>
      <c r="AS157" s="6" t="e">
        <f t="shared" si="82"/>
        <v>#N/A</v>
      </c>
      <c r="AT157" s="6" t="e">
        <f t="shared" si="83"/>
        <v>#N/A</v>
      </c>
      <c r="AU157" s="6">
        <f t="shared" si="103"/>
        <v>0</v>
      </c>
      <c r="AV157" s="6" t="e">
        <f t="shared" si="104"/>
        <v>#N/A</v>
      </c>
      <c r="AW157" s="6" t="str">
        <f t="shared" si="84"/>
        <v/>
      </c>
      <c r="AX157" s="6" t="str">
        <f t="shared" si="85"/>
        <v/>
      </c>
      <c r="AY157" s="6" t="str">
        <f t="shared" si="86"/>
        <v/>
      </c>
      <c r="AZ157" s="6" t="str">
        <f t="shared" si="87"/>
        <v/>
      </c>
      <c r="BA157" s="103"/>
      <c r="BG157" s="3" t="s">
        <v>86</v>
      </c>
    </row>
    <row r="158" spans="1:59" s="12" customFormat="1" ht="13.5" customHeight="1" x14ac:dyDescent="0.2">
      <c r="A158" s="163">
        <v>143</v>
      </c>
      <c r="B158" s="164"/>
      <c r="C158" s="165"/>
      <c r="D158" s="166"/>
      <c r="E158" s="165"/>
      <c r="F158" s="165"/>
      <c r="G158" s="220"/>
      <c r="H158" s="165"/>
      <c r="I158" s="167"/>
      <c r="J158" s="168"/>
      <c r="K158" s="845"/>
      <c r="L158" s="838"/>
      <c r="M158" s="428"/>
      <c r="N158" s="427"/>
      <c r="O158" s="429"/>
      <c r="P158" s="430"/>
      <c r="Q158" s="422" t="str">
        <f t="shared" si="71"/>
        <v/>
      </c>
      <c r="R158" s="422" t="str">
        <f t="shared" si="72"/>
        <v/>
      </c>
      <c r="S158" s="423" t="str">
        <f t="shared" si="73"/>
        <v/>
      </c>
      <c r="T158" s="424" t="str">
        <f t="shared" si="88"/>
        <v/>
      </c>
      <c r="U158" s="425" t="str">
        <f t="shared" si="74"/>
        <v/>
      </c>
      <c r="V158" s="425" t="str">
        <f t="shared" si="75"/>
        <v/>
      </c>
      <c r="W158" s="425" t="str">
        <f t="shared" si="76"/>
        <v/>
      </c>
      <c r="X158" s="38"/>
      <c r="Y158" s="37" t="str">
        <f t="shared" si="89"/>
        <v/>
      </c>
      <c r="Z158" s="37" t="str">
        <f t="shared" si="90"/>
        <v/>
      </c>
      <c r="AA158" s="29" t="str">
        <f t="shared" si="77"/>
        <v/>
      </c>
      <c r="AB158" s="6" t="e">
        <f t="shared" si="91"/>
        <v>#N/A</v>
      </c>
      <c r="AC158" s="6" t="e">
        <f t="shared" si="92"/>
        <v>#N/A</v>
      </c>
      <c r="AD158" s="6" t="e">
        <f t="shared" si="93"/>
        <v>#N/A</v>
      </c>
      <c r="AE158" s="6" t="str">
        <f t="shared" si="78"/>
        <v/>
      </c>
      <c r="AF158" s="10">
        <f t="shared" si="79"/>
        <v>1</v>
      </c>
      <c r="AG158" s="6" t="e">
        <f t="shared" si="94"/>
        <v>#N/A</v>
      </c>
      <c r="AH158" s="6" t="e">
        <f t="shared" si="95"/>
        <v>#N/A</v>
      </c>
      <c r="AI158" s="6" t="e">
        <f t="shared" si="105"/>
        <v>#N/A</v>
      </c>
      <c r="AJ158" s="6" t="e">
        <f t="shared" si="96"/>
        <v>#N/A</v>
      </c>
      <c r="AK158" s="11" t="str">
        <f t="shared" si="97"/>
        <v xml:space="preserve"> </v>
      </c>
      <c r="AL158" s="6" t="e">
        <f t="shared" si="98"/>
        <v>#N/A</v>
      </c>
      <c r="AM158" s="6" t="e">
        <f t="shared" si="99"/>
        <v>#N/A</v>
      </c>
      <c r="AN158" s="6" t="e">
        <f t="shared" si="100"/>
        <v>#N/A</v>
      </c>
      <c r="AO158" s="6" t="e">
        <f t="shared" si="80"/>
        <v>#N/A</v>
      </c>
      <c r="AP158" s="6" t="e">
        <f t="shared" si="101"/>
        <v>#N/A</v>
      </c>
      <c r="AQ158" s="6" t="e">
        <f t="shared" si="102"/>
        <v>#N/A</v>
      </c>
      <c r="AR158" s="6" t="e">
        <f t="shared" si="81"/>
        <v>#N/A</v>
      </c>
      <c r="AS158" s="6" t="e">
        <f t="shared" si="82"/>
        <v>#N/A</v>
      </c>
      <c r="AT158" s="6" t="e">
        <f t="shared" si="83"/>
        <v>#N/A</v>
      </c>
      <c r="AU158" s="6">
        <f t="shared" si="103"/>
        <v>0</v>
      </c>
      <c r="AV158" s="6" t="e">
        <f t="shared" si="104"/>
        <v>#N/A</v>
      </c>
      <c r="AW158" s="6" t="str">
        <f t="shared" si="84"/>
        <v/>
      </c>
      <c r="AX158" s="6" t="str">
        <f t="shared" si="85"/>
        <v/>
      </c>
      <c r="AY158" s="6" t="str">
        <f t="shared" si="86"/>
        <v/>
      </c>
      <c r="AZ158" s="6" t="str">
        <f t="shared" si="87"/>
        <v/>
      </c>
      <c r="BA158" s="103"/>
      <c r="BG158" s="3" t="s">
        <v>87</v>
      </c>
    </row>
    <row r="159" spans="1:59" s="12" customFormat="1" ht="13.5" customHeight="1" x14ac:dyDescent="0.2">
      <c r="A159" s="163">
        <v>144</v>
      </c>
      <c r="B159" s="164"/>
      <c r="C159" s="165"/>
      <c r="D159" s="166"/>
      <c r="E159" s="165"/>
      <c r="F159" s="165"/>
      <c r="G159" s="220"/>
      <c r="H159" s="165"/>
      <c r="I159" s="167"/>
      <c r="J159" s="168"/>
      <c r="K159" s="845"/>
      <c r="L159" s="838"/>
      <c r="M159" s="428"/>
      <c r="N159" s="427"/>
      <c r="O159" s="429"/>
      <c r="P159" s="430"/>
      <c r="Q159" s="422" t="str">
        <f t="shared" si="71"/>
        <v/>
      </c>
      <c r="R159" s="422" t="str">
        <f t="shared" si="72"/>
        <v/>
      </c>
      <c r="S159" s="423" t="str">
        <f t="shared" si="73"/>
        <v/>
      </c>
      <c r="T159" s="424" t="str">
        <f t="shared" si="88"/>
        <v/>
      </c>
      <c r="U159" s="425" t="str">
        <f t="shared" si="74"/>
        <v/>
      </c>
      <c r="V159" s="425" t="str">
        <f t="shared" si="75"/>
        <v/>
      </c>
      <c r="W159" s="425" t="str">
        <f t="shared" si="76"/>
        <v/>
      </c>
      <c r="X159" s="38"/>
      <c r="Y159" s="37" t="str">
        <f t="shared" si="89"/>
        <v/>
      </c>
      <c r="Z159" s="37" t="str">
        <f t="shared" si="90"/>
        <v/>
      </c>
      <c r="AA159" s="29" t="str">
        <f t="shared" si="77"/>
        <v/>
      </c>
      <c r="AB159" s="6" t="e">
        <f t="shared" si="91"/>
        <v>#N/A</v>
      </c>
      <c r="AC159" s="6" t="e">
        <f t="shared" si="92"/>
        <v>#N/A</v>
      </c>
      <c r="AD159" s="6" t="e">
        <f t="shared" si="93"/>
        <v>#N/A</v>
      </c>
      <c r="AE159" s="6" t="str">
        <f t="shared" si="78"/>
        <v/>
      </c>
      <c r="AF159" s="10">
        <f t="shared" si="79"/>
        <v>1</v>
      </c>
      <c r="AG159" s="6" t="e">
        <f t="shared" si="94"/>
        <v>#N/A</v>
      </c>
      <c r="AH159" s="6" t="e">
        <f t="shared" si="95"/>
        <v>#N/A</v>
      </c>
      <c r="AI159" s="6" t="e">
        <f t="shared" si="105"/>
        <v>#N/A</v>
      </c>
      <c r="AJ159" s="6" t="e">
        <f t="shared" si="96"/>
        <v>#N/A</v>
      </c>
      <c r="AK159" s="11" t="str">
        <f t="shared" si="97"/>
        <v xml:space="preserve"> </v>
      </c>
      <c r="AL159" s="6" t="e">
        <f t="shared" si="98"/>
        <v>#N/A</v>
      </c>
      <c r="AM159" s="6" t="e">
        <f t="shared" si="99"/>
        <v>#N/A</v>
      </c>
      <c r="AN159" s="6" t="e">
        <f t="shared" si="100"/>
        <v>#N/A</v>
      </c>
      <c r="AO159" s="6" t="e">
        <f t="shared" si="80"/>
        <v>#N/A</v>
      </c>
      <c r="AP159" s="6" t="e">
        <f t="shared" si="101"/>
        <v>#N/A</v>
      </c>
      <c r="AQ159" s="6" t="e">
        <f t="shared" si="102"/>
        <v>#N/A</v>
      </c>
      <c r="AR159" s="6" t="e">
        <f t="shared" si="81"/>
        <v>#N/A</v>
      </c>
      <c r="AS159" s="6" t="e">
        <f t="shared" si="82"/>
        <v>#N/A</v>
      </c>
      <c r="AT159" s="6" t="e">
        <f t="shared" si="83"/>
        <v>#N/A</v>
      </c>
      <c r="AU159" s="6">
        <f t="shared" si="103"/>
        <v>0</v>
      </c>
      <c r="AV159" s="6" t="e">
        <f t="shared" si="104"/>
        <v>#N/A</v>
      </c>
      <c r="AW159" s="6" t="str">
        <f t="shared" si="84"/>
        <v/>
      </c>
      <c r="AX159" s="6" t="str">
        <f t="shared" si="85"/>
        <v/>
      </c>
      <c r="AY159" s="6" t="str">
        <f t="shared" si="86"/>
        <v/>
      </c>
      <c r="AZ159" s="6" t="str">
        <f t="shared" si="87"/>
        <v/>
      </c>
      <c r="BA159" s="103"/>
      <c r="BG159" s="3" t="s">
        <v>88</v>
      </c>
    </row>
    <row r="160" spans="1:59" s="12" customFormat="1" ht="13.5" customHeight="1" x14ac:dyDescent="0.2">
      <c r="A160" s="163">
        <v>145</v>
      </c>
      <c r="B160" s="164"/>
      <c r="C160" s="165"/>
      <c r="D160" s="166"/>
      <c r="E160" s="165"/>
      <c r="F160" s="165"/>
      <c r="G160" s="220"/>
      <c r="H160" s="165"/>
      <c r="I160" s="167"/>
      <c r="J160" s="168"/>
      <c r="K160" s="845"/>
      <c r="L160" s="838"/>
      <c r="M160" s="428"/>
      <c r="N160" s="427"/>
      <c r="O160" s="429"/>
      <c r="P160" s="430"/>
      <c r="Q160" s="422" t="str">
        <f t="shared" si="71"/>
        <v/>
      </c>
      <c r="R160" s="422" t="str">
        <f t="shared" si="72"/>
        <v/>
      </c>
      <c r="S160" s="423" t="str">
        <f t="shared" si="73"/>
        <v/>
      </c>
      <c r="T160" s="424" t="str">
        <f t="shared" si="88"/>
        <v/>
      </c>
      <c r="U160" s="425" t="str">
        <f t="shared" si="74"/>
        <v/>
      </c>
      <c r="V160" s="425" t="str">
        <f t="shared" si="75"/>
        <v/>
      </c>
      <c r="W160" s="425" t="str">
        <f t="shared" si="76"/>
        <v/>
      </c>
      <c r="X160" s="38"/>
      <c r="Y160" s="37" t="str">
        <f t="shared" si="89"/>
        <v/>
      </c>
      <c r="Z160" s="37" t="str">
        <f t="shared" si="90"/>
        <v/>
      </c>
      <c r="AA160" s="29" t="str">
        <f t="shared" si="77"/>
        <v/>
      </c>
      <c r="AB160" s="6" t="e">
        <f t="shared" si="91"/>
        <v>#N/A</v>
      </c>
      <c r="AC160" s="6" t="e">
        <f t="shared" si="92"/>
        <v>#N/A</v>
      </c>
      <c r="AD160" s="6" t="e">
        <f t="shared" si="93"/>
        <v>#N/A</v>
      </c>
      <c r="AE160" s="6" t="str">
        <f t="shared" si="78"/>
        <v/>
      </c>
      <c r="AF160" s="10">
        <f t="shared" si="79"/>
        <v>1</v>
      </c>
      <c r="AG160" s="6" t="e">
        <f t="shared" si="94"/>
        <v>#N/A</v>
      </c>
      <c r="AH160" s="6" t="e">
        <f t="shared" si="95"/>
        <v>#N/A</v>
      </c>
      <c r="AI160" s="6" t="e">
        <f t="shared" si="105"/>
        <v>#N/A</v>
      </c>
      <c r="AJ160" s="6" t="e">
        <f t="shared" si="96"/>
        <v>#N/A</v>
      </c>
      <c r="AK160" s="11" t="str">
        <f t="shared" si="97"/>
        <v xml:space="preserve"> </v>
      </c>
      <c r="AL160" s="6" t="e">
        <f t="shared" si="98"/>
        <v>#N/A</v>
      </c>
      <c r="AM160" s="6" t="e">
        <f t="shared" si="99"/>
        <v>#N/A</v>
      </c>
      <c r="AN160" s="6" t="e">
        <f t="shared" si="100"/>
        <v>#N/A</v>
      </c>
      <c r="AO160" s="6" t="e">
        <f t="shared" si="80"/>
        <v>#N/A</v>
      </c>
      <c r="AP160" s="6" t="e">
        <f t="shared" si="101"/>
        <v>#N/A</v>
      </c>
      <c r="AQ160" s="6" t="e">
        <f t="shared" si="102"/>
        <v>#N/A</v>
      </c>
      <c r="AR160" s="6" t="e">
        <f t="shared" si="81"/>
        <v>#N/A</v>
      </c>
      <c r="AS160" s="6" t="e">
        <f t="shared" si="82"/>
        <v>#N/A</v>
      </c>
      <c r="AT160" s="6" t="e">
        <f t="shared" si="83"/>
        <v>#N/A</v>
      </c>
      <c r="AU160" s="6">
        <f t="shared" si="103"/>
        <v>0</v>
      </c>
      <c r="AV160" s="6" t="e">
        <f t="shared" si="104"/>
        <v>#N/A</v>
      </c>
      <c r="AW160" s="6" t="str">
        <f t="shared" si="84"/>
        <v/>
      </c>
      <c r="AX160" s="6" t="str">
        <f t="shared" si="85"/>
        <v/>
      </c>
      <c r="AY160" s="6" t="str">
        <f t="shared" si="86"/>
        <v/>
      </c>
      <c r="AZ160" s="6" t="str">
        <f t="shared" si="87"/>
        <v/>
      </c>
      <c r="BA160" s="103"/>
      <c r="BG160" s="3" t="s">
        <v>89</v>
      </c>
    </row>
    <row r="161" spans="1:59" s="12" customFormat="1" ht="13.5" customHeight="1" x14ac:dyDescent="0.2">
      <c r="A161" s="163">
        <v>146</v>
      </c>
      <c r="B161" s="164"/>
      <c r="C161" s="165"/>
      <c r="D161" s="166"/>
      <c r="E161" s="165"/>
      <c r="F161" s="165"/>
      <c r="G161" s="220"/>
      <c r="H161" s="165"/>
      <c r="I161" s="167"/>
      <c r="J161" s="168"/>
      <c r="K161" s="845"/>
      <c r="L161" s="838"/>
      <c r="M161" s="428"/>
      <c r="N161" s="427"/>
      <c r="O161" s="429"/>
      <c r="P161" s="430"/>
      <c r="Q161" s="422" t="str">
        <f t="shared" si="71"/>
        <v/>
      </c>
      <c r="R161" s="422" t="str">
        <f t="shared" si="72"/>
        <v/>
      </c>
      <c r="S161" s="423" t="str">
        <f t="shared" si="73"/>
        <v/>
      </c>
      <c r="T161" s="424" t="str">
        <f t="shared" si="88"/>
        <v/>
      </c>
      <c r="U161" s="425" t="str">
        <f t="shared" si="74"/>
        <v/>
      </c>
      <c r="V161" s="425" t="str">
        <f t="shared" si="75"/>
        <v/>
      </c>
      <c r="W161" s="425" t="str">
        <f t="shared" si="76"/>
        <v/>
      </c>
      <c r="X161" s="38"/>
      <c r="Y161" s="37" t="str">
        <f t="shared" si="89"/>
        <v/>
      </c>
      <c r="Z161" s="37" t="str">
        <f t="shared" si="90"/>
        <v/>
      </c>
      <c r="AA161" s="29" t="str">
        <f t="shared" si="77"/>
        <v/>
      </c>
      <c r="AB161" s="6" t="e">
        <f t="shared" si="91"/>
        <v>#N/A</v>
      </c>
      <c r="AC161" s="6" t="e">
        <f t="shared" si="92"/>
        <v>#N/A</v>
      </c>
      <c r="AD161" s="6" t="e">
        <f t="shared" si="93"/>
        <v>#N/A</v>
      </c>
      <c r="AE161" s="6" t="str">
        <f t="shared" si="78"/>
        <v/>
      </c>
      <c r="AF161" s="10">
        <f t="shared" si="79"/>
        <v>1</v>
      </c>
      <c r="AG161" s="6" t="e">
        <f t="shared" si="94"/>
        <v>#N/A</v>
      </c>
      <c r="AH161" s="6" t="e">
        <f t="shared" si="95"/>
        <v>#N/A</v>
      </c>
      <c r="AI161" s="6" t="e">
        <f t="shared" si="105"/>
        <v>#N/A</v>
      </c>
      <c r="AJ161" s="6" t="e">
        <f t="shared" si="96"/>
        <v>#N/A</v>
      </c>
      <c r="AK161" s="11" t="str">
        <f t="shared" si="97"/>
        <v xml:space="preserve"> </v>
      </c>
      <c r="AL161" s="6" t="e">
        <f t="shared" si="98"/>
        <v>#N/A</v>
      </c>
      <c r="AM161" s="6" t="e">
        <f t="shared" si="99"/>
        <v>#N/A</v>
      </c>
      <c r="AN161" s="6" t="e">
        <f t="shared" si="100"/>
        <v>#N/A</v>
      </c>
      <c r="AO161" s="6" t="e">
        <f t="shared" si="80"/>
        <v>#N/A</v>
      </c>
      <c r="AP161" s="6" t="e">
        <f t="shared" si="101"/>
        <v>#N/A</v>
      </c>
      <c r="AQ161" s="6" t="e">
        <f t="shared" si="102"/>
        <v>#N/A</v>
      </c>
      <c r="AR161" s="6" t="e">
        <f t="shared" si="81"/>
        <v>#N/A</v>
      </c>
      <c r="AS161" s="6" t="e">
        <f t="shared" si="82"/>
        <v>#N/A</v>
      </c>
      <c r="AT161" s="6" t="e">
        <f t="shared" si="83"/>
        <v>#N/A</v>
      </c>
      <c r="AU161" s="6">
        <f t="shared" si="103"/>
        <v>0</v>
      </c>
      <c r="AV161" s="6" t="e">
        <f t="shared" si="104"/>
        <v>#N/A</v>
      </c>
      <c r="AW161" s="6" t="str">
        <f t="shared" si="84"/>
        <v/>
      </c>
      <c r="AX161" s="6" t="str">
        <f t="shared" si="85"/>
        <v/>
      </c>
      <c r="AY161" s="6" t="str">
        <f t="shared" si="86"/>
        <v/>
      </c>
      <c r="AZ161" s="6" t="str">
        <f t="shared" si="87"/>
        <v/>
      </c>
      <c r="BA161" s="103"/>
      <c r="BG161" s="3" t="s">
        <v>536</v>
      </c>
    </row>
    <row r="162" spans="1:59" s="12" customFormat="1" ht="13.5" customHeight="1" x14ac:dyDescent="0.2">
      <c r="A162" s="163">
        <v>147</v>
      </c>
      <c r="B162" s="164"/>
      <c r="C162" s="165"/>
      <c r="D162" s="166"/>
      <c r="E162" s="165"/>
      <c r="F162" s="165"/>
      <c r="G162" s="220"/>
      <c r="H162" s="165"/>
      <c r="I162" s="167"/>
      <c r="J162" s="168"/>
      <c r="K162" s="845"/>
      <c r="L162" s="838"/>
      <c r="M162" s="428"/>
      <c r="N162" s="427"/>
      <c r="O162" s="429"/>
      <c r="P162" s="430"/>
      <c r="Q162" s="422" t="str">
        <f t="shared" si="71"/>
        <v/>
      </c>
      <c r="R162" s="422" t="str">
        <f t="shared" si="72"/>
        <v/>
      </c>
      <c r="S162" s="423" t="str">
        <f t="shared" si="73"/>
        <v/>
      </c>
      <c r="T162" s="424" t="str">
        <f t="shared" si="88"/>
        <v/>
      </c>
      <c r="U162" s="425" t="str">
        <f t="shared" si="74"/>
        <v/>
      </c>
      <c r="V162" s="425" t="str">
        <f t="shared" si="75"/>
        <v/>
      </c>
      <c r="W162" s="425" t="str">
        <f t="shared" si="76"/>
        <v/>
      </c>
      <c r="X162" s="38"/>
      <c r="Y162" s="37" t="str">
        <f t="shared" si="89"/>
        <v/>
      </c>
      <c r="Z162" s="37" t="str">
        <f t="shared" si="90"/>
        <v/>
      </c>
      <c r="AA162" s="29" t="str">
        <f t="shared" si="77"/>
        <v/>
      </c>
      <c r="AB162" s="6" t="e">
        <f t="shared" si="91"/>
        <v>#N/A</v>
      </c>
      <c r="AC162" s="6" t="e">
        <f t="shared" si="92"/>
        <v>#N/A</v>
      </c>
      <c r="AD162" s="6" t="e">
        <f t="shared" si="93"/>
        <v>#N/A</v>
      </c>
      <c r="AE162" s="6" t="str">
        <f t="shared" si="78"/>
        <v/>
      </c>
      <c r="AF162" s="10">
        <f t="shared" si="79"/>
        <v>1</v>
      </c>
      <c r="AG162" s="6" t="e">
        <f t="shared" si="94"/>
        <v>#N/A</v>
      </c>
      <c r="AH162" s="6" t="e">
        <f t="shared" si="95"/>
        <v>#N/A</v>
      </c>
      <c r="AI162" s="6" t="e">
        <f t="shared" si="105"/>
        <v>#N/A</v>
      </c>
      <c r="AJ162" s="6" t="e">
        <f t="shared" si="96"/>
        <v>#N/A</v>
      </c>
      <c r="AK162" s="11" t="str">
        <f t="shared" si="97"/>
        <v xml:space="preserve"> </v>
      </c>
      <c r="AL162" s="6" t="e">
        <f t="shared" si="98"/>
        <v>#N/A</v>
      </c>
      <c r="AM162" s="6" t="e">
        <f t="shared" si="99"/>
        <v>#N/A</v>
      </c>
      <c r="AN162" s="6" t="e">
        <f t="shared" si="100"/>
        <v>#N/A</v>
      </c>
      <c r="AO162" s="6" t="e">
        <f t="shared" si="80"/>
        <v>#N/A</v>
      </c>
      <c r="AP162" s="6" t="e">
        <f t="shared" si="101"/>
        <v>#N/A</v>
      </c>
      <c r="AQ162" s="6" t="e">
        <f t="shared" si="102"/>
        <v>#N/A</v>
      </c>
      <c r="AR162" s="6" t="e">
        <f t="shared" si="81"/>
        <v>#N/A</v>
      </c>
      <c r="AS162" s="6" t="e">
        <f t="shared" si="82"/>
        <v>#N/A</v>
      </c>
      <c r="AT162" s="6" t="e">
        <f t="shared" si="83"/>
        <v>#N/A</v>
      </c>
      <c r="AU162" s="6">
        <f t="shared" si="103"/>
        <v>0</v>
      </c>
      <c r="AV162" s="6" t="e">
        <f t="shared" si="104"/>
        <v>#N/A</v>
      </c>
      <c r="AW162" s="6" t="str">
        <f t="shared" si="84"/>
        <v/>
      </c>
      <c r="AX162" s="6" t="str">
        <f t="shared" si="85"/>
        <v/>
      </c>
      <c r="AY162" s="6" t="str">
        <f t="shared" si="86"/>
        <v/>
      </c>
      <c r="AZ162" s="6" t="str">
        <f t="shared" si="87"/>
        <v/>
      </c>
      <c r="BA162" s="103"/>
      <c r="BG162" s="3" t="s">
        <v>538</v>
      </c>
    </row>
    <row r="163" spans="1:59" s="12" customFormat="1" ht="13.5" customHeight="1" x14ac:dyDescent="0.2">
      <c r="A163" s="163">
        <v>148</v>
      </c>
      <c r="B163" s="164"/>
      <c r="C163" s="165"/>
      <c r="D163" s="166"/>
      <c r="E163" s="165"/>
      <c r="F163" s="165"/>
      <c r="G163" s="220"/>
      <c r="H163" s="165"/>
      <c r="I163" s="167"/>
      <c r="J163" s="168"/>
      <c r="K163" s="845"/>
      <c r="L163" s="838"/>
      <c r="M163" s="428"/>
      <c r="N163" s="427"/>
      <c r="O163" s="429"/>
      <c r="P163" s="430"/>
      <c r="Q163" s="422" t="str">
        <f t="shared" si="71"/>
        <v/>
      </c>
      <c r="R163" s="422" t="str">
        <f t="shared" si="72"/>
        <v/>
      </c>
      <c r="S163" s="423" t="str">
        <f t="shared" si="73"/>
        <v/>
      </c>
      <c r="T163" s="424" t="str">
        <f t="shared" si="88"/>
        <v/>
      </c>
      <c r="U163" s="425" t="str">
        <f t="shared" si="74"/>
        <v/>
      </c>
      <c r="V163" s="425" t="str">
        <f t="shared" si="75"/>
        <v/>
      </c>
      <c r="W163" s="425" t="str">
        <f t="shared" si="76"/>
        <v/>
      </c>
      <c r="X163" s="38"/>
      <c r="Y163" s="37" t="str">
        <f t="shared" si="89"/>
        <v/>
      </c>
      <c r="Z163" s="37" t="str">
        <f t="shared" si="90"/>
        <v/>
      </c>
      <c r="AA163" s="29" t="str">
        <f t="shared" si="77"/>
        <v/>
      </c>
      <c r="AB163" s="6" t="e">
        <f t="shared" si="91"/>
        <v>#N/A</v>
      </c>
      <c r="AC163" s="6" t="e">
        <f t="shared" si="92"/>
        <v>#N/A</v>
      </c>
      <c r="AD163" s="6" t="e">
        <f t="shared" si="93"/>
        <v>#N/A</v>
      </c>
      <c r="AE163" s="6" t="str">
        <f t="shared" si="78"/>
        <v/>
      </c>
      <c r="AF163" s="10">
        <f t="shared" si="79"/>
        <v>1</v>
      </c>
      <c r="AG163" s="6" t="e">
        <f t="shared" si="94"/>
        <v>#N/A</v>
      </c>
      <c r="AH163" s="6" t="e">
        <f t="shared" si="95"/>
        <v>#N/A</v>
      </c>
      <c r="AI163" s="6" t="e">
        <f t="shared" si="105"/>
        <v>#N/A</v>
      </c>
      <c r="AJ163" s="6" t="e">
        <f t="shared" si="96"/>
        <v>#N/A</v>
      </c>
      <c r="AK163" s="11" t="str">
        <f t="shared" si="97"/>
        <v xml:space="preserve"> </v>
      </c>
      <c r="AL163" s="6" t="e">
        <f t="shared" si="98"/>
        <v>#N/A</v>
      </c>
      <c r="AM163" s="6" t="e">
        <f t="shared" si="99"/>
        <v>#N/A</v>
      </c>
      <c r="AN163" s="6" t="e">
        <f t="shared" si="100"/>
        <v>#N/A</v>
      </c>
      <c r="AO163" s="6" t="e">
        <f t="shared" si="80"/>
        <v>#N/A</v>
      </c>
      <c r="AP163" s="6" t="e">
        <f t="shared" si="101"/>
        <v>#N/A</v>
      </c>
      <c r="AQ163" s="6" t="e">
        <f t="shared" si="102"/>
        <v>#N/A</v>
      </c>
      <c r="AR163" s="6" t="e">
        <f t="shared" si="81"/>
        <v>#N/A</v>
      </c>
      <c r="AS163" s="6" t="e">
        <f t="shared" si="82"/>
        <v>#N/A</v>
      </c>
      <c r="AT163" s="6" t="e">
        <f t="shared" si="83"/>
        <v>#N/A</v>
      </c>
      <c r="AU163" s="6">
        <f t="shared" si="103"/>
        <v>0</v>
      </c>
      <c r="AV163" s="6" t="e">
        <f t="shared" si="104"/>
        <v>#N/A</v>
      </c>
      <c r="AW163" s="6" t="str">
        <f t="shared" si="84"/>
        <v/>
      </c>
      <c r="AX163" s="6" t="str">
        <f t="shared" si="85"/>
        <v/>
      </c>
      <c r="AY163" s="6" t="str">
        <f t="shared" si="86"/>
        <v/>
      </c>
      <c r="AZ163" s="6" t="str">
        <f t="shared" si="87"/>
        <v/>
      </c>
      <c r="BA163" s="103"/>
      <c r="BG163" s="3" t="s">
        <v>160</v>
      </c>
    </row>
    <row r="164" spans="1:59" s="12" customFormat="1" ht="13.5" customHeight="1" x14ac:dyDescent="0.2">
      <c r="A164" s="163">
        <v>149</v>
      </c>
      <c r="B164" s="164"/>
      <c r="C164" s="165"/>
      <c r="D164" s="166"/>
      <c r="E164" s="165"/>
      <c r="F164" s="165"/>
      <c r="G164" s="220"/>
      <c r="H164" s="165"/>
      <c r="I164" s="167"/>
      <c r="J164" s="168"/>
      <c r="K164" s="845"/>
      <c r="L164" s="838"/>
      <c r="M164" s="428"/>
      <c r="N164" s="427"/>
      <c r="O164" s="429"/>
      <c r="P164" s="430"/>
      <c r="Q164" s="422" t="str">
        <f t="shared" si="71"/>
        <v/>
      </c>
      <c r="R164" s="422" t="str">
        <f t="shared" si="72"/>
        <v/>
      </c>
      <c r="S164" s="423" t="str">
        <f t="shared" si="73"/>
        <v/>
      </c>
      <c r="T164" s="424" t="str">
        <f t="shared" si="88"/>
        <v/>
      </c>
      <c r="U164" s="425" t="str">
        <f t="shared" si="74"/>
        <v/>
      </c>
      <c r="V164" s="425" t="str">
        <f t="shared" si="75"/>
        <v/>
      </c>
      <c r="W164" s="425" t="str">
        <f t="shared" si="76"/>
        <v/>
      </c>
      <c r="X164" s="38"/>
      <c r="Y164" s="37" t="str">
        <f t="shared" si="89"/>
        <v/>
      </c>
      <c r="Z164" s="37" t="str">
        <f t="shared" si="90"/>
        <v/>
      </c>
      <c r="AA164" s="29" t="str">
        <f t="shared" si="77"/>
        <v/>
      </c>
      <c r="AB164" s="6" t="e">
        <f t="shared" si="91"/>
        <v>#N/A</v>
      </c>
      <c r="AC164" s="6" t="e">
        <f t="shared" si="92"/>
        <v>#N/A</v>
      </c>
      <c r="AD164" s="6" t="e">
        <f t="shared" si="93"/>
        <v>#N/A</v>
      </c>
      <c r="AE164" s="6" t="str">
        <f t="shared" si="78"/>
        <v/>
      </c>
      <c r="AF164" s="10">
        <f t="shared" si="79"/>
        <v>1</v>
      </c>
      <c r="AG164" s="6" t="e">
        <f t="shared" si="94"/>
        <v>#N/A</v>
      </c>
      <c r="AH164" s="6" t="e">
        <f t="shared" si="95"/>
        <v>#N/A</v>
      </c>
      <c r="AI164" s="6" t="e">
        <f t="shared" si="105"/>
        <v>#N/A</v>
      </c>
      <c r="AJ164" s="6" t="e">
        <f t="shared" si="96"/>
        <v>#N/A</v>
      </c>
      <c r="AK164" s="11" t="str">
        <f t="shared" si="97"/>
        <v xml:space="preserve"> </v>
      </c>
      <c r="AL164" s="6" t="e">
        <f t="shared" si="98"/>
        <v>#N/A</v>
      </c>
      <c r="AM164" s="6" t="e">
        <f t="shared" si="99"/>
        <v>#N/A</v>
      </c>
      <c r="AN164" s="6" t="e">
        <f t="shared" si="100"/>
        <v>#N/A</v>
      </c>
      <c r="AO164" s="6" t="e">
        <f t="shared" si="80"/>
        <v>#N/A</v>
      </c>
      <c r="AP164" s="6" t="e">
        <f t="shared" si="101"/>
        <v>#N/A</v>
      </c>
      <c r="AQ164" s="6" t="e">
        <f t="shared" si="102"/>
        <v>#N/A</v>
      </c>
      <c r="AR164" s="6" t="e">
        <f t="shared" si="81"/>
        <v>#N/A</v>
      </c>
      <c r="AS164" s="6" t="e">
        <f t="shared" si="82"/>
        <v>#N/A</v>
      </c>
      <c r="AT164" s="6" t="e">
        <f t="shared" si="83"/>
        <v>#N/A</v>
      </c>
      <c r="AU164" s="6">
        <f t="shared" si="103"/>
        <v>0</v>
      </c>
      <c r="AV164" s="6" t="e">
        <f t="shared" si="104"/>
        <v>#N/A</v>
      </c>
      <c r="AW164" s="6" t="str">
        <f t="shared" si="84"/>
        <v/>
      </c>
      <c r="AX164" s="6" t="str">
        <f t="shared" si="85"/>
        <v/>
      </c>
      <c r="AY164" s="6" t="str">
        <f t="shared" si="86"/>
        <v/>
      </c>
      <c r="AZ164" s="6" t="str">
        <f t="shared" si="87"/>
        <v/>
      </c>
      <c r="BA164" s="103"/>
      <c r="BG164" s="3" t="s">
        <v>161</v>
      </c>
    </row>
    <row r="165" spans="1:59" s="12" customFormat="1" ht="13.5" customHeight="1" x14ac:dyDescent="0.2">
      <c r="A165" s="163">
        <v>150</v>
      </c>
      <c r="B165" s="164"/>
      <c r="C165" s="165"/>
      <c r="D165" s="166"/>
      <c r="E165" s="165"/>
      <c r="F165" s="165"/>
      <c r="G165" s="220"/>
      <c r="H165" s="165"/>
      <c r="I165" s="167"/>
      <c r="J165" s="168"/>
      <c r="K165" s="845"/>
      <c r="L165" s="838"/>
      <c r="M165" s="428"/>
      <c r="N165" s="427"/>
      <c r="O165" s="429"/>
      <c r="P165" s="430"/>
      <c r="Q165" s="422" t="str">
        <f t="shared" si="71"/>
        <v/>
      </c>
      <c r="R165" s="422" t="str">
        <f t="shared" si="72"/>
        <v/>
      </c>
      <c r="S165" s="423" t="str">
        <f t="shared" si="73"/>
        <v/>
      </c>
      <c r="T165" s="424" t="str">
        <f t="shared" si="88"/>
        <v/>
      </c>
      <c r="U165" s="425" t="str">
        <f t="shared" si="74"/>
        <v/>
      </c>
      <c r="V165" s="425" t="str">
        <f t="shared" si="75"/>
        <v/>
      </c>
      <c r="W165" s="425" t="str">
        <f t="shared" si="76"/>
        <v/>
      </c>
      <c r="X165" s="38"/>
      <c r="Y165" s="37" t="str">
        <f t="shared" si="89"/>
        <v/>
      </c>
      <c r="Z165" s="37" t="str">
        <f t="shared" si="90"/>
        <v/>
      </c>
      <c r="AA165" s="29" t="str">
        <f t="shared" si="77"/>
        <v/>
      </c>
      <c r="AB165" s="6" t="e">
        <f t="shared" si="91"/>
        <v>#N/A</v>
      </c>
      <c r="AC165" s="6" t="e">
        <f t="shared" si="92"/>
        <v>#N/A</v>
      </c>
      <c r="AD165" s="6" t="e">
        <f t="shared" si="93"/>
        <v>#N/A</v>
      </c>
      <c r="AE165" s="6" t="str">
        <f t="shared" si="78"/>
        <v/>
      </c>
      <c r="AF165" s="10">
        <f t="shared" si="79"/>
        <v>1</v>
      </c>
      <c r="AG165" s="6" t="e">
        <f t="shared" si="94"/>
        <v>#N/A</v>
      </c>
      <c r="AH165" s="6" t="e">
        <f t="shared" si="95"/>
        <v>#N/A</v>
      </c>
      <c r="AI165" s="6" t="e">
        <f t="shared" si="105"/>
        <v>#N/A</v>
      </c>
      <c r="AJ165" s="6" t="e">
        <f t="shared" si="96"/>
        <v>#N/A</v>
      </c>
      <c r="AK165" s="11" t="str">
        <f t="shared" si="97"/>
        <v xml:space="preserve"> </v>
      </c>
      <c r="AL165" s="6" t="e">
        <f t="shared" si="98"/>
        <v>#N/A</v>
      </c>
      <c r="AM165" s="6" t="e">
        <f t="shared" si="99"/>
        <v>#N/A</v>
      </c>
      <c r="AN165" s="6" t="e">
        <f t="shared" si="100"/>
        <v>#N/A</v>
      </c>
      <c r="AO165" s="6" t="e">
        <f t="shared" si="80"/>
        <v>#N/A</v>
      </c>
      <c r="AP165" s="6" t="e">
        <f t="shared" si="101"/>
        <v>#N/A</v>
      </c>
      <c r="AQ165" s="6" t="e">
        <f t="shared" si="102"/>
        <v>#N/A</v>
      </c>
      <c r="AR165" s="6" t="e">
        <f t="shared" si="81"/>
        <v>#N/A</v>
      </c>
      <c r="AS165" s="6" t="e">
        <f t="shared" si="82"/>
        <v>#N/A</v>
      </c>
      <c r="AT165" s="6" t="e">
        <f t="shared" si="83"/>
        <v>#N/A</v>
      </c>
      <c r="AU165" s="6">
        <f t="shared" si="103"/>
        <v>0</v>
      </c>
      <c r="AV165" s="6" t="e">
        <f t="shared" si="104"/>
        <v>#N/A</v>
      </c>
      <c r="AW165" s="6" t="str">
        <f t="shared" si="84"/>
        <v/>
      </c>
      <c r="AX165" s="6" t="str">
        <f t="shared" si="85"/>
        <v/>
      </c>
      <c r="AY165" s="6" t="str">
        <f t="shared" si="86"/>
        <v/>
      </c>
      <c r="AZ165" s="6" t="str">
        <f t="shared" si="87"/>
        <v/>
      </c>
      <c r="BA165" s="103"/>
      <c r="BG165" s="3" t="s">
        <v>162</v>
      </c>
    </row>
    <row r="166" spans="1:59" s="12" customFormat="1" ht="13.5" customHeight="1" x14ac:dyDescent="0.2">
      <c r="A166" s="163">
        <v>151</v>
      </c>
      <c r="B166" s="164"/>
      <c r="C166" s="165"/>
      <c r="D166" s="166"/>
      <c r="E166" s="165"/>
      <c r="F166" s="165"/>
      <c r="G166" s="220"/>
      <c r="H166" s="165"/>
      <c r="I166" s="167"/>
      <c r="J166" s="168"/>
      <c r="K166" s="845"/>
      <c r="L166" s="838"/>
      <c r="M166" s="428"/>
      <c r="N166" s="427"/>
      <c r="O166" s="429"/>
      <c r="P166" s="430"/>
      <c r="Q166" s="422" t="str">
        <f t="shared" si="71"/>
        <v/>
      </c>
      <c r="R166" s="422" t="str">
        <f t="shared" si="72"/>
        <v/>
      </c>
      <c r="S166" s="423" t="str">
        <f t="shared" si="73"/>
        <v/>
      </c>
      <c r="T166" s="424" t="str">
        <f t="shared" si="88"/>
        <v/>
      </c>
      <c r="U166" s="425" t="str">
        <f t="shared" si="74"/>
        <v/>
      </c>
      <c r="V166" s="425" t="str">
        <f t="shared" si="75"/>
        <v/>
      </c>
      <c r="W166" s="425" t="str">
        <f t="shared" si="76"/>
        <v/>
      </c>
      <c r="X166" s="38"/>
      <c r="Y166" s="37" t="str">
        <f t="shared" si="89"/>
        <v/>
      </c>
      <c r="Z166" s="37" t="str">
        <f t="shared" si="90"/>
        <v/>
      </c>
      <c r="AA166" s="29" t="str">
        <f t="shared" si="77"/>
        <v/>
      </c>
      <c r="AB166" s="6" t="e">
        <f t="shared" si="91"/>
        <v>#N/A</v>
      </c>
      <c r="AC166" s="6" t="e">
        <f t="shared" si="92"/>
        <v>#N/A</v>
      </c>
      <c r="AD166" s="6" t="e">
        <f t="shared" si="93"/>
        <v>#N/A</v>
      </c>
      <c r="AE166" s="6" t="str">
        <f t="shared" si="78"/>
        <v/>
      </c>
      <c r="AF166" s="10">
        <f t="shared" si="79"/>
        <v>1</v>
      </c>
      <c r="AG166" s="6" t="e">
        <f t="shared" si="94"/>
        <v>#N/A</v>
      </c>
      <c r="AH166" s="6" t="e">
        <f t="shared" si="95"/>
        <v>#N/A</v>
      </c>
      <c r="AI166" s="6" t="e">
        <f t="shared" si="105"/>
        <v>#N/A</v>
      </c>
      <c r="AJ166" s="6" t="e">
        <f t="shared" si="96"/>
        <v>#N/A</v>
      </c>
      <c r="AK166" s="11" t="str">
        <f t="shared" si="97"/>
        <v xml:space="preserve"> </v>
      </c>
      <c r="AL166" s="6" t="e">
        <f t="shared" si="98"/>
        <v>#N/A</v>
      </c>
      <c r="AM166" s="6" t="e">
        <f t="shared" si="99"/>
        <v>#N/A</v>
      </c>
      <c r="AN166" s="6" t="e">
        <f t="shared" si="100"/>
        <v>#N/A</v>
      </c>
      <c r="AO166" s="6" t="e">
        <f t="shared" si="80"/>
        <v>#N/A</v>
      </c>
      <c r="AP166" s="6" t="e">
        <f t="shared" si="101"/>
        <v>#N/A</v>
      </c>
      <c r="AQ166" s="6" t="e">
        <f t="shared" si="102"/>
        <v>#N/A</v>
      </c>
      <c r="AR166" s="6" t="e">
        <f t="shared" si="81"/>
        <v>#N/A</v>
      </c>
      <c r="AS166" s="6" t="e">
        <f t="shared" si="82"/>
        <v>#N/A</v>
      </c>
      <c r="AT166" s="6" t="e">
        <f t="shared" si="83"/>
        <v>#N/A</v>
      </c>
      <c r="AU166" s="6">
        <f t="shared" si="103"/>
        <v>0</v>
      </c>
      <c r="AV166" s="6" t="e">
        <f t="shared" si="104"/>
        <v>#N/A</v>
      </c>
      <c r="AW166" s="6" t="str">
        <f t="shared" si="84"/>
        <v/>
      </c>
      <c r="AX166" s="6" t="str">
        <f t="shared" si="85"/>
        <v/>
      </c>
      <c r="AY166" s="6" t="str">
        <f t="shared" si="86"/>
        <v/>
      </c>
      <c r="AZ166" s="6" t="str">
        <f t="shared" si="87"/>
        <v/>
      </c>
      <c r="BA166" s="103"/>
      <c r="BG166" s="3" t="s">
        <v>163</v>
      </c>
    </row>
    <row r="167" spans="1:59" s="12" customFormat="1" ht="13.5" customHeight="1" x14ac:dyDescent="0.2">
      <c r="A167" s="163">
        <v>152</v>
      </c>
      <c r="B167" s="164"/>
      <c r="C167" s="165"/>
      <c r="D167" s="166"/>
      <c r="E167" s="165"/>
      <c r="F167" s="165"/>
      <c r="G167" s="220"/>
      <c r="H167" s="165"/>
      <c r="I167" s="167"/>
      <c r="J167" s="168"/>
      <c r="K167" s="845"/>
      <c r="L167" s="838"/>
      <c r="M167" s="428"/>
      <c r="N167" s="427"/>
      <c r="O167" s="429"/>
      <c r="P167" s="430"/>
      <c r="Q167" s="422" t="str">
        <f t="shared" si="71"/>
        <v/>
      </c>
      <c r="R167" s="422" t="str">
        <f t="shared" si="72"/>
        <v/>
      </c>
      <c r="S167" s="423" t="str">
        <f t="shared" si="73"/>
        <v/>
      </c>
      <c r="T167" s="424" t="str">
        <f t="shared" si="88"/>
        <v/>
      </c>
      <c r="U167" s="425" t="str">
        <f t="shared" si="74"/>
        <v/>
      </c>
      <c r="V167" s="425" t="str">
        <f t="shared" si="75"/>
        <v/>
      </c>
      <c r="W167" s="425" t="str">
        <f t="shared" si="76"/>
        <v/>
      </c>
      <c r="X167" s="38"/>
      <c r="Y167" s="37" t="str">
        <f t="shared" si="89"/>
        <v/>
      </c>
      <c r="Z167" s="37" t="str">
        <f t="shared" si="90"/>
        <v/>
      </c>
      <c r="AA167" s="29" t="str">
        <f t="shared" si="77"/>
        <v/>
      </c>
      <c r="AB167" s="6" t="e">
        <f t="shared" si="91"/>
        <v>#N/A</v>
      </c>
      <c r="AC167" s="6" t="e">
        <f t="shared" si="92"/>
        <v>#N/A</v>
      </c>
      <c r="AD167" s="6" t="e">
        <f t="shared" si="93"/>
        <v>#N/A</v>
      </c>
      <c r="AE167" s="6" t="str">
        <f t="shared" si="78"/>
        <v/>
      </c>
      <c r="AF167" s="10">
        <f t="shared" si="79"/>
        <v>1</v>
      </c>
      <c r="AG167" s="6" t="e">
        <f t="shared" si="94"/>
        <v>#N/A</v>
      </c>
      <c r="AH167" s="6" t="e">
        <f t="shared" si="95"/>
        <v>#N/A</v>
      </c>
      <c r="AI167" s="6" t="e">
        <f t="shared" si="105"/>
        <v>#N/A</v>
      </c>
      <c r="AJ167" s="6" t="e">
        <f t="shared" si="96"/>
        <v>#N/A</v>
      </c>
      <c r="AK167" s="11" t="str">
        <f t="shared" si="97"/>
        <v xml:space="preserve"> </v>
      </c>
      <c r="AL167" s="6" t="e">
        <f t="shared" si="98"/>
        <v>#N/A</v>
      </c>
      <c r="AM167" s="6" t="e">
        <f t="shared" si="99"/>
        <v>#N/A</v>
      </c>
      <c r="AN167" s="6" t="e">
        <f t="shared" si="100"/>
        <v>#N/A</v>
      </c>
      <c r="AO167" s="6" t="e">
        <f t="shared" si="80"/>
        <v>#N/A</v>
      </c>
      <c r="AP167" s="6" t="e">
        <f t="shared" si="101"/>
        <v>#N/A</v>
      </c>
      <c r="AQ167" s="6" t="e">
        <f t="shared" si="102"/>
        <v>#N/A</v>
      </c>
      <c r="AR167" s="6" t="e">
        <f t="shared" si="81"/>
        <v>#N/A</v>
      </c>
      <c r="AS167" s="6" t="e">
        <f t="shared" si="82"/>
        <v>#N/A</v>
      </c>
      <c r="AT167" s="6" t="e">
        <f t="shared" si="83"/>
        <v>#N/A</v>
      </c>
      <c r="AU167" s="6">
        <f t="shared" si="103"/>
        <v>0</v>
      </c>
      <c r="AV167" s="6" t="e">
        <f t="shared" si="104"/>
        <v>#N/A</v>
      </c>
      <c r="AW167" s="6" t="str">
        <f t="shared" si="84"/>
        <v/>
      </c>
      <c r="AX167" s="6" t="str">
        <f t="shared" si="85"/>
        <v/>
      </c>
      <c r="AY167" s="6" t="str">
        <f t="shared" si="86"/>
        <v/>
      </c>
      <c r="AZ167" s="6" t="str">
        <f t="shared" si="87"/>
        <v/>
      </c>
      <c r="BA167" s="103"/>
      <c r="BG167" s="3" t="s">
        <v>164</v>
      </c>
    </row>
    <row r="168" spans="1:59" s="12" customFormat="1" ht="13.5" customHeight="1" x14ac:dyDescent="0.2">
      <c r="A168" s="163">
        <v>153</v>
      </c>
      <c r="B168" s="164"/>
      <c r="C168" s="165"/>
      <c r="D168" s="166"/>
      <c r="E168" s="165"/>
      <c r="F168" s="165"/>
      <c r="G168" s="220"/>
      <c r="H168" s="165"/>
      <c r="I168" s="167"/>
      <c r="J168" s="168"/>
      <c r="K168" s="845"/>
      <c r="L168" s="838"/>
      <c r="M168" s="428"/>
      <c r="N168" s="427"/>
      <c r="O168" s="429"/>
      <c r="P168" s="430"/>
      <c r="Q168" s="422" t="str">
        <f t="shared" si="71"/>
        <v/>
      </c>
      <c r="R168" s="422" t="str">
        <f t="shared" si="72"/>
        <v/>
      </c>
      <c r="S168" s="423" t="str">
        <f t="shared" si="73"/>
        <v/>
      </c>
      <c r="T168" s="424" t="str">
        <f t="shared" si="88"/>
        <v/>
      </c>
      <c r="U168" s="425" t="str">
        <f t="shared" si="74"/>
        <v/>
      </c>
      <c r="V168" s="425" t="str">
        <f t="shared" si="75"/>
        <v/>
      </c>
      <c r="W168" s="425" t="str">
        <f t="shared" si="76"/>
        <v/>
      </c>
      <c r="X168" s="38"/>
      <c r="Y168" s="37" t="str">
        <f t="shared" si="89"/>
        <v/>
      </c>
      <c r="Z168" s="37" t="str">
        <f t="shared" si="90"/>
        <v/>
      </c>
      <c r="AA168" s="29" t="str">
        <f t="shared" si="77"/>
        <v/>
      </c>
      <c r="AB168" s="6" t="e">
        <f t="shared" si="91"/>
        <v>#N/A</v>
      </c>
      <c r="AC168" s="6" t="e">
        <f t="shared" si="92"/>
        <v>#N/A</v>
      </c>
      <c r="AD168" s="6" t="e">
        <f t="shared" si="93"/>
        <v>#N/A</v>
      </c>
      <c r="AE168" s="6" t="str">
        <f t="shared" si="78"/>
        <v/>
      </c>
      <c r="AF168" s="10">
        <f t="shared" si="79"/>
        <v>1</v>
      </c>
      <c r="AG168" s="6" t="e">
        <f t="shared" si="94"/>
        <v>#N/A</v>
      </c>
      <c r="AH168" s="6" t="e">
        <f t="shared" si="95"/>
        <v>#N/A</v>
      </c>
      <c r="AI168" s="6" t="e">
        <f t="shared" si="105"/>
        <v>#N/A</v>
      </c>
      <c r="AJ168" s="6" t="e">
        <f t="shared" si="96"/>
        <v>#N/A</v>
      </c>
      <c r="AK168" s="11" t="str">
        <f t="shared" si="97"/>
        <v xml:space="preserve"> </v>
      </c>
      <c r="AL168" s="6" t="e">
        <f t="shared" si="98"/>
        <v>#N/A</v>
      </c>
      <c r="AM168" s="6" t="e">
        <f t="shared" si="99"/>
        <v>#N/A</v>
      </c>
      <c r="AN168" s="6" t="e">
        <f t="shared" si="100"/>
        <v>#N/A</v>
      </c>
      <c r="AO168" s="6" t="e">
        <f t="shared" si="80"/>
        <v>#N/A</v>
      </c>
      <c r="AP168" s="6" t="e">
        <f t="shared" si="101"/>
        <v>#N/A</v>
      </c>
      <c r="AQ168" s="6" t="e">
        <f t="shared" si="102"/>
        <v>#N/A</v>
      </c>
      <c r="AR168" s="6" t="e">
        <f t="shared" si="81"/>
        <v>#N/A</v>
      </c>
      <c r="AS168" s="6" t="e">
        <f t="shared" si="82"/>
        <v>#N/A</v>
      </c>
      <c r="AT168" s="6" t="e">
        <f t="shared" si="83"/>
        <v>#N/A</v>
      </c>
      <c r="AU168" s="6">
        <f t="shared" si="103"/>
        <v>0</v>
      </c>
      <c r="AV168" s="6" t="e">
        <f t="shared" si="104"/>
        <v>#N/A</v>
      </c>
      <c r="AW168" s="6" t="str">
        <f t="shared" si="84"/>
        <v/>
      </c>
      <c r="AX168" s="6" t="str">
        <f t="shared" si="85"/>
        <v/>
      </c>
      <c r="AY168" s="6" t="str">
        <f t="shared" si="86"/>
        <v/>
      </c>
      <c r="AZ168" s="6" t="str">
        <f t="shared" si="87"/>
        <v/>
      </c>
      <c r="BA168" s="103"/>
      <c r="BG168" s="3" t="s">
        <v>90</v>
      </c>
    </row>
    <row r="169" spans="1:59" s="12" customFormat="1" ht="13.5" customHeight="1" x14ac:dyDescent="0.2">
      <c r="A169" s="163">
        <v>154</v>
      </c>
      <c r="B169" s="164"/>
      <c r="C169" s="165"/>
      <c r="D169" s="166"/>
      <c r="E169" s="165"/>
      <c r="F169" s="165"/>
      <c r="G169" s="220"/>
      <c r="H169" s="165"/>
      <c r="I169" s="167"/>
      <c r="J169" s="168"/>
      <c r="K169" s="845"/>
      <c r="L169" s="838"/>
      <c r="M169" s="428"/>
      <c r="N169" s="427"/>
      <c r="O169" s="429"/>
      <c r="P169" s="430"/>
      <c r="Q169" s="422" t="str">
        <f t="shared" si="71"/>
        <v/>
      </c>
      <c r="R169" s="422" t="str">
        <f t="shared" si="72"/>
        <v/>
      </c>
      <c r="S169" s="423" t="str">
        <f t="shared" si="73"/>
        <v/>
      </c>
      <c r="T169" s="424" t="str">
        <f t="shared" si="88"/>
        <v/>
      </c>
      <c r="U169" s="425" t="str">
        <f t="shared" si="74"/>
        <v/>
      </c>
      <c r="V169" s="425" t="str">
        <f t="shared" si="75"/>
        <v/>
      </c>
      <c r="W169" s="425" t="str">
        <f t="shared" si="76"/>
        <v/>
      </c>
      <c r="X169" s="38"/>
      <c r="Y169" s="37" t="str">
        <f t="shared" si="89"/>
        <v/>
      </c>
      <c r="Z169" s="37" t="str">
        <f t="shared" si="90"/>
        <v/>
      </c>
      <c r="AA169" s="29" t="str">
        <f t="shared" si="77"/>
        <v/>
      </c>
      <c r="AB169" s="6" t="e">
        <f t="shared" si="91"/>
        <v>#N/A</v>
      </c>
      <c r="AC169" s="6" t="e">
        <f t="shared" si="92"/>
        <v>#N/A</v>
      </c>
      <c r="AD169" s="6" t="e">
        <f t="shared" si="93"/>
        <v>#N/A</v>
      </c>
      <c r="AE169" s="6" t="str">
        <f t="shared" si="78"/>
        <v/>
      </c>
      <c r="AF169" s="10">
        <f t="shared" si="79"/>
        <v>1</v>
      </c>
      <c r="AG169" s="6" t="e">
        <f t="shared" si="94"/>
        <v>#N/A</v>
      </c>
      <c r="AH169" s="6" t="e">
        <f t="shared" si="95"/>
        <v>#N/A</v>
      </c>
      <c r="AI169" s="6" t="e">
        <f t="shared" si="105"/>
        <v>#N/A</v>
      </c>
      <c r="AJ169" s="6" t="e">
        <f t="shared" si="96"/>
        <v>#N/A</v>
      </c>
      <c r="AK169" s="11" t="str">
        <f t="shared" si="97"/>
        <v xml:space="preserve"> </v>
      </c>
      <c r="AL169" s="6" t="e">
        <f t="shared" si="98"/>
        <v>#N/A</v>
      </c>
      <c r="AM169" s="6" t="e">
        <f t="shared" si="99"/>
        <v>#N/A</v>
      </c>
      <c r="AN169" s="6" t="e">
        <f t="shared" si="100"/>
        <v>#N/A</v>
      </c>
      <c r="AO169" s="6" t="e">
        <f t="shared" si="80"/>
        <v>#N/A</v>
      </c>
      <c r="AP169" s="6" t="e">
        <f t="shared" si="101"/>
        <v>#N/A</v>
      </c>
      <c r="AQ169" s="6" t="e">
        <f t="shared" si="102"/>
        <v>#N/A</v>
      </c>
      <c r="AR169" s="6" t="e">
        <f t="shared" si="81"/>
        <v>#N/A</v>
      </c>
      <c r="AS169" s="6" t="e">
        <f t="shared" si="82"/>
        <v>#N/A</v>
      </c>
      <c r="AT169" s="6" t="e">
        <f t="shared" si="83"/>
        <v>#N/A</v>
      </c>
      <c r="AU169" s="6">
        <f t="shared" si="103"/>
        <v>0</v>
      </c>
      <c r="AV169" s="6" t="e">
        <f t="shared" si="104"/>
        <v>#N/A</v>
      </c>
      <c r="AW169" s="6" t="str">
        <f t="shared" si="84"/>
        <v/>
      </c>
      <c r="AX169" s="6" t="str">
        <f t="shared" si="85"/>
        <v/>
      </c>
      <c r="AY169" s="6" t="str">
        <f t="shared" si="86"/>
        <v/>
      </c>
      <c r="AZ169" s="6" t="str">
        <f t="shared" si="87"/>
        <v/>
      </c>
      <c r="BA169" s="103"/>
      <c r="BG169" s="3" t="s">
        <v>91</v>
      </c>
    </row>
    <row r="170" spans="1:59" s="12" customFormat="1" ht="13.5" customHeight="1" x14ac:dyDescent="0.2">
      <c r="A170" s="163">
        <v>155</v>
      </c>
      <c r="B170" s="164"/>
      <c r="C170" s="165"/>
      <c r="D170" s="166"/>
      <c r="E170" s="165"/>
      <c r="F170" s="165"/>
      <c r="G170" s="220"/>
      <c r="H170" s="165"/>
      <c r="I170" s="167"/>
      <c r="J170" s="168"/>
      <c r="K170" s="845"/>
      <c r="L170" s="838"/>
      <c r="M170" s="428"/>
      <c r="N170" s="427"/>
      <c r="O170" s="429"/>
      <c r="P170" s="430"/>
      <c r="Q170" s="422" t="str">
        <f t="shared" si="71"/>
        <v/>
      </c>
      <c r="R170" s="422" t="str">
        <f t="shared" si="72"/>
        <v/>
      </c>
      <c r="S170" s="423" t="str">
        <f t="shared" si="73"/>
        <v/>
      </c>
      <c r="T170" s="424" t="str">
        <f t="shared" si="88"/>
        <v/>
      </c>
      <c r="U170" s="425" t="str">
        <f t="shared" si="74"/>
        <v/>
      </c>
      <c r="V170" s="425" t="str">
        <f t="shared" si="75"/>
        <v/>
      </c>
      <c r="W170" s="425" t="str">
        <f t="shared" si="76"/>
        <v/>
      </c>
      <c r="X170" s="38"/>
      <c r="Y170" s="37" t="str">
        <f t="shared" si="89"/>
        <v/>
      </c>
      <c r="Z170" s="37" t="str">
        <f t="shared" si="90"/>
        <v/>
      </c>
      <c r="AA170" s="29" t="str">
        <f t="shared" si="77"/>
        <v/>
      </c>
      <c r="AB170" s="6" t="e">
        <f t="shared" si="91"/>
        <v>#N/A</v>
      </c>
      <c r="AC170" s="6" t="e">
        <f t="shared" si="92"/>
        <v>#N/A</v>
      </c>
      <c r="AD170" s="6" t="e">
        <f t="shared" si="93"/>
        <v>#N/A</v>
      </c>
      <c r="AE170" s="6" t="str">
        <f t="shared" si="78"/>
        <v/>
      </c>
      <c r="AF170" s="10">
        <f t="shared" si="79"/>
        <v>1</v>
      </c>
      <c r="AG170" s="6" t="e">
        <f t="shared" si="94"/>
        <v>#N/A</v>
      </c>
      <c r="AH170" s="6" t="e">
        <f t="shared" si="95"/>
        <v>#N/A</v>
      </c>
      <c r="AI170" s="6" t="e">
        <f t="shared" si="105"/>
        <v>#N/A</v>
      </c>
      <c r="AJ170" s="6" t="e">
        <f t="shared" si="96"/>
        <v>#N/A</v>
      </c>
      <c r="AK170" s="11" t="str">
        <f t="shared" si="97"/>
        <v xml:space="preserve"> </v>
      </c>
      <c r="AL170" s="6" t="e">
        <f t="shared" si="98"/>
        <v>#N/A</v>
      </c>
      <c r="AM170" s="6" t="e">
        <f t="shared" si="99"/>
        <v>#N/A</v>
      </c>
      <c r="AN170" s="6" t="e">
        <f t="shared" si="100"/>
        <v>#N/A</v>
      </c>
      <c r="AO170" s="6" t="e">
        <f t="shared" si="80"/>
        <v>#N/A</v>
      </c>
      <c r="AP170" s="6" t="e">
        <f t="shared" si="101"/>
        <v>#N/A</v>
      </c>
      <c r="AQ170" s="6" t="e">
        <f t="shared" si="102"/>
        <v>#N/A</v>
      </c>
      <c r="AR170" s="6" t="e">
        <f t="shared" si="81"/>
        <v>#N/A</v>
      </c>
      <c r="AS170" s="6" t="e">
        <f t="shared" si="82"/>
        <v>#N/A</v>
      </c>
      <c r="AT170" s="6" t="e">
        <f t="shared" si="83"/>
        <v>#N/A</v>
      </c>
      <c r="AU170" s="6">
        <f t="shared" si="103"/>
        <v>0</v>
      </c>
      <c r="AV170" s="6" t="e">
        <f t="shared" si="104"/>
        <v>#N/A</v>
      </c>
      <c r="AW170" s="6" t="str">
        <f t="shared" si="84"/>
        <v/>
      </c>
      <c r="AX170" s="6" t="str">
        <f t="shared" si="85"/>
        <v/>
      </c>
      <c r="AY170" s="6" t="str">
        <f t="shared" si="86"/>
        <v/>
      </c>
      <c r="AZ170" s="6" t="str">
        <f t="shared" si="87"/>
        <v/>
      </c>
      <c r="BA170" s="103"/>
      <c r="BG170" s="3" t="s">
        <v>92</v>
      </c>
    </row>
    <row r="171" spans="1:59" s="12" customFormat="1" ht="13.5" customHeight="1" x14ac:dyDescent="0.2">
      <c r="A171" s="163">
        <v>156</v>
      </c>
      <c r="B171" s="164"/>
      <c r="C171" s="165"/>
      <c r="D171" s="166"/>
      <c r="E171" s="165"/>
      <c r="F171" s="165"/>
      <c r="G171" s="220"/>
      <c r="H171" s="165"/>
      <c r="I171" s="167"/>
      <c r="J171" s="168"/>
      <c r="K171" s="845"/>
      <c r="L171" s="838"/>
      <c r="M171" s="428"/>
      <c r="N171" s="427"/>
      <c r="O171" s="429"/>
      <c r="P171" s="430"/>
      <c r="Q171" s="422" t="str">
        <f t="shared" si="71"/>
        <v/>
      </c>
      <c r="R171" s="422" t="str">
        <f t="shared" si="72"/>
        <v/>
      </c>
      <c r="S171" s="423" t="str">
        <f t="shared" si="73"/>
        <v/>
      </c>
      <c r="T171" s="424" t="str">
        <f t="shared" si="88"/>
        <v/>
      </c>
      <c r="U171" s="425" t="str">
        <f t="shared" si="74"/>
        <v/>
      </c>
      <c r="V171" s="425" t="str">
        <f t="shared" si="75"/>
        <v/>
      </c>
      <c r="W171" s="425" t="str">
        <f t="shared" si="76"/>
        <v/>
      </c>
      <c r="X171" s="38"/>
      <c r="Y171" s="37" t="str">
        <f t="shared" si="89"/>
        <v/>
      </c>
      <c r="Z171" s="37" t="str">
        <f t="shared" si="90"/>
        <v/>
      </c>
      <c r="AA171" s="29" t="str">
        <f t="shared" si="77"/>
        <v/>
      </c>
      <c r="AB171" s="6" t="e">
        <f t="shared" si="91"/>
        <v>#N/A</v>
      </c>
      <c r="AC171" s="6" t="e">
        <f t="shared" si="92"/>
        <v>#N/A</v>
      </c>
      <c r="AD171" s="6" t="e">
        <f t="shared" si="93"/>
        <v>#N/A</v>
      </c>
      <c r="AE171" s="6" t="str">
        <f t="shared" si="78"/>
        <v/>
      </c>
      <c r="AF171" s="10">
        <f t="shared" si="79"/>
        <v>1</v>
      </c>
      <c r="AG171" s="6" t="e">
        <f t="shared" si="94"/>
        <v>#N/A</v>
      </c>
      <c r="AH171" s="6" t="e">
        <f t="shared" si="95"/>
        <v>#N/A</v>
      </c>
      <c r="AI171" s="6" t="e">
        <f t="shared" si="105"/>
        <v>#N/A</v>
      </c>
      <c r="AJ171" s="6" t="e">
        <f t="shared" si="96"/>
        <v>#N/A</v>
      </c>
      <c r="AK171" s="11" t="str">
        <f t="shared" si="97"/>
        <v xml:space="preserve"> </v>
      </c>
      <c r="AL171" s="6" t="e">
        <f t="shared" si="98"/>
        <v>#N/A</v>
      </c>
      <c r="AM171" s="6" t="e">
        <f t="shared" si="99"/>
        <v>#N/A</v>
      </c>
      <c r="AN171" s="6" t="e">
        <f t="shared" si="100"/>
        <v>#N/A</v>
      </c>
      <c r="AO171" s="6" t="e">
        <f t="shared" si="80"/>
        <v>#N/A</v>
      </c>
      <c r="AP171" s="6" t="e">
        <f t="shared" si="101"/>
        <v>#N/A</v>
      </c>
      <c r="AQ171" s="6" t="e">
        <f t="shared" si="102"/>
        <v>#N/A</v>
      </c>
      <c r="AR171" s="6" t="e">
        <f t="shared" si="81"/>
        <v>#N/A</v>
      </c>
      <c r="AS171" s="6" t="e">
        <f t="shared" si="82"/>
        <v>#N/A</v>
      </c>
      <c r="AT171" s="6" t="e">
        <f t="shared" si="83"/>
        <v>#N/A</v>
      </c>
      <c r="AU171" s="6">
        <f t="shared" si="103"/>
        <v>0</v>
      </c>
      <c r="AV171" s="6" t="e">
        <f t="shared" si="104"/>
        <v>#N/A</v>
      </c>
      <c r="AW171" s="6" t="str">
        <f t="shared" si="84"/>
        <v/>
      </c>
      <c r="AX171" s="6" t="str">
        <f t="shared" si="85"/>
        <v/>
      </c>
      <c r="AY171" s="6" t="str">
        <f t="shared" si="86"/>
        <v/>
      </c>
      <c r="AZ171" s="6" t="str">
        <f t="shared" si="87"/>
        <v/>
      </c>
      <c r="BA171" s="103"/>
      <c r="BG171" s="3" t="s">
        <v>436</v>
      </c>
    </row>
    <row r="172" spans="1:59" s="12" customFormat="1" ht="13.5" customHeight="1" x14ac:dyDescent="0.2">
      <c r="A172" s="163">
        <v>157</v>
      </c>
      <c r="B172" s="164"/>
      <c r="C172" s="165"/>
      <c r="D172" s="166"/>
      <c r="E172" s="165"/>
      <c r="F172" s="165"/>
      <c r="G172" s="220"/>
      <c r="H172" s="165"/>
      <c r="I172" s="167"/>
      <c r="J172" s="168"/>
      <c r="K172" s="845"/>
      <c r="L172" s="838"/>
      <c r="M172" s="428"/>
      <c r="N172" s="427"/>
      <c r="O172" s="429"/>
      <c r="P172" s="430"/>
      <c r="Q172" s="422" t="str">
        <f t="shared" si="71"/>
        <v/>
      </c>
      <c r="R172" s="422" t="str">
        <f t="shared" si="72"/>
        <v/>
      </c>
      <c r="S172" s="423" t="str">
        <f t="shared" si="73"/>
        <v/>
      </c>
      <c r="T172" s="424" t="str">
        <f t="shared" si="88"/>
        <v/>
      </c>
      <c r="U172" s="425" t="str">
        <f t="shared" si="74"/>
        <v/>
      </c>
      <c r="V172" s="425" t="str">
        <f t="shared" si="75"/>
        <v/>
      </c>
      <c r="W172" s="425" t="str">
        <f t="shared" si="76"/>
        <v/>
      </c>
      <c r="X172" s="38"/>
      <c r="Y172" s="37" t="str">
        <f t="shared" si="89"/>
        <v/>
      </c>
      <c r="Z172" s="37" t="str">
        <f t="shared" si="90"/>
        <v/>
      </c>
      <c r="AA172" s="29" t="str">
        <f t="shared" si="77"/>
        <v/>
      </c>
      <c r="AB172" s="6" t="e">
        <f t="shared" si="91"/>
        <v>#N/A</v>
      </c>
      <c r="AC172" s="6" t="e">
        <f t="shared" si="92"/>
        <v>#N/A</v>
      </c>
      <c r="AD172" s="6" t="e">
        <f t="shared" si="93"/>
        <v>#N/A</v>
      </c>
      <c r="AE172" s="6" t="str">
        <f t="shared" si="78"/>
        <v/>
      </c>
      <c r="AF172" s="10">
        <f t="shared" si="79"/>
        <v>1</v>
      </c>
      <c r="AG172" s="6" t="e">
        <f t="shared" si="94"/>
        <v>#N/A</v>
      </c>
      <c r="AH172" s="6" t="e">
        <f t="shared" si="95"/>
        <v>#N/A</v>
      </c>
      <c r="AI172" s="6" t="e">
        <f t="shared" si="105"/>
        <v>#N/A</v>
      </c>
      <c r="AJ172" s="6" t="e">
        <f t="shared" si="96"/>
        <v>#N/A</v>
      </c>
      <c r="AK172" s="11" t="str">
        <f t="shared" si="97"/>
        <v xml:space="preserve"> </v>
      </c>
      <c r="AL172" s="6" t="e">
        <f t="shared" si="98"/>
        <v>#N/A</v>
      </c>
      <c r="AM172" s="6" t="e">
        <f t="shared" si="99"/>
        <v>#N/A</v>
      </c>
      <c r="AN172" s="6" t="e">
        <f t="shared" si="100"/>
        <v>#N/A</v>
      </c>
      <c r="AO172" s="6" t="e">
        <f t="shared" si="80"/>
        <v>#N/A</v>
      </c>
      <c r="AP172" s="6" t="e">
        <f t="shared" si="101"/>
        <v>#N/A</v>
      </c>
      <c r="AQ172" s="6" t="e">
        <f t="shared" si="102"/>
        <v>#N/A</v>
      </c>
      <c r="AR172" s="6" t="e">
        <f t="shared" si="81"/>
        <v>#N/A</v>
      </c>
      <c r="AS172" s="6" t="e">
        <f t="shared" si="82"/>
        <v>#N/A</v>
      </c>
      <c r="AT172" s="6" t="e">
        <f t="shared" si="83"/>
        <v>#N/A</v>
      </c>
      <c r="AU172" s="6">
        <f t="shared" si="103"/>
        <v>0</v>
      </c>
      <c r="AV172" s="6" t="e">
        <f t="shared" si="104"/>
        <v>#N/A</v>
      </c>
      <c r="AW172" s="6" t="str">
        <f t="shared" si="84"/>
        <v/>
      </c>
      <c r="AX172" s="6" t="str">
        <f t="shared" si="85"/>
        <v/>
      </c>
      <c r="AY172" s="6" t="str">
        <f t="shared" si="86"/>
        <v/>
      </c>
      <c r="AZ172" s="6" t="str">
        <f t="shared" si="87"/>
        <v/>
      </c>
      <c r="BA172" s="103"/>
      <c r="BG172" s="3" t="s">
        <v>165</v>
      </c>
    </row>
    <row r="173" spans="1:59" s="12" customFormat="1" ht="13.5" customHeight="1" x14ac:dyDescent="0.2">
      <c r="A173" s="163">
        <v>158</v>
      </c>
      <c r="B173" s="164"/>
      <c r="C173" s="165"/>
      <c r="D173" s="166"/>
      <c r="E173" s="165"/>
      <c r="F173" s="165"/>
      <c r="G173" s="220"/>
      <c r="H173" s="165"/>
      <c r="I173" s="167"/>
      <c r="J173" s="168"/>
      <c r="K173" s="845"/>
      <c r="L173" s="838"/>
      <c r="M173" s="428"/>
      <c r="N173" s="427"/>
      <c r="O173" s="429"/>
      <c r="P173" s="430"/>
      <c r="Q173" s="422" t="str">
        <f t="shared" si="71"/>
        <v/>
      </c>
      <c r="R173" s="422" t="str">
        <f t="shared" si="72"/>
        <v/>
      </c>
      <c r="S173" s="423" t="str">
        <f t="shared" si="73"/>
        <v/>
      </c>
      <c r="T173" s="424" t="str">
        <f t="shared" si="88"/>
        <v/>
      </c>
      <c r="U173" s="425" t="str">
        <f t="shared" si="74"/>
        <v/>
      </c>
      <c r="V173" s="425" t="str">
        <f t="shared" si="75"/>
        <v/>
      </c>
      <c r="W173" s="425" t="str">
        <f t="shared" si="76"/>
        <v/>
      </c>
      <c r="X173" s="38"/>
      <c r="Y173" s="37" t="str">
        <f t="shared" si="89"/>
        <v/>
      </c>
      <c r="Z173" s="37" t="str">
        <f t="shared" si="90"/>
        <v/>
      </c>
      <c r="AA173" s="29" t="str">
        <f t="shared" si="77"/>
        <v/>
      </c>
      <c r="AB173" s="6" t="e">
        <f t="shared" si="91"/>
        <v>#N/A</v>
      </c>
      <c r="AC173" s="6" t="e">
        <f t="shared" si="92"/>
        <v>#N/A</v>
      </c>
      <c r="AD173" s="6" t="e">
        <f t="shared" si="93"/>
        <v>#N/A</v>
      </c>
      <c r="AE173" s="6" t="str">
        <f t="shared" si="78"/>
        <v/>
      </c>
      <c r="AF173" s="10">
        <f t="shared" si="79"/>
        <v>1</v>
      </c>
      <c r="AG173" s="6" t="e">
        <f t="shared" si="94"/>
        <v>#N/A</v>
      </c>
      <c r="AH173" s="6" t="e">
        <f t="shared" si="95"/>
        <v>#N/A</v>
      </c>
      <c r="AI173" s="6" t="e">
        <f t="shared" si="105"/>
        <v>#N/A</v>
      </c>
      <c r="AJ173" s="6" t="e">
        <f t="shared" si="96"/>
        <v>#N/A</v>
      </c>
      <c r="AK173" s="11" t="str">
        <f t="shared" si="97"/>
        <v xml:space="preserve"> </v>
      </c>
      <c r="AL173" s="6" t="e">
        <f t="shared" si="98"/>
        <v>#N/A</v>
      </c>
      <c r="AM173" s="6" t="e">
        <f t="shared" si="99"/>
        <v>#N/A</v>
      </c>
      <c r="AN173" s="6" t="e">
        <f t="shared" si="100"/>
        <v>#N/A</v>
      </c>
      <c r="AO173" s="6" t="e">
        <f t="shared" si="80"/>
        <v>#N/A</v>
      </c>
      <c r="AP173" s="6" t="e">
        <f t="shared" si="101"/>
        <v>#N/A</v>
      </c>
      <c r="AQ173" s="6" t="e">
        <f t="shared" si="102"/>
        <v>#N/A</v>
      </c>
      <c r="AR173" s="6" t="e">
        <f t="shared" si="81"/>
        <v>#N/A</v>
      </c>
      <c r="AS173" s="6" t="e">
        <f t="shared" si="82"/>
        <v>#N/A</v>
      </c>
      <c r="AT173" s="6" t="e">
        <f t="shared" si="83"/>
        <v>#N/A</v>
      </c>
      <c r="AU173" s="6">
        <f t="shared" si="103"/>
        <v>0</v>
      </c>
      <c r="AV173" s="6" t="e">
        <f t="shared" si="104"/>
        <v>#N/A</v>
      </c>
      <c r="AW173" s="6" t="str">
        <f t="shared" si="84"/>
        <v/>
      </c>
      <c r="AX173" s="6" t="str">
        <f t="shared" si="85"/>
        <v/>
      </c>
      <c r="AY173" s="6" t="str">
        <f t="shared" si="86"/>
        <v/>
      </c>
      <c r="AZ173" s="6" t="str">
        <f t="shared" si="87"/>
        <v/>
      </c>
      <c r="BA173" s="103"/>
      <c r="BG173" s="3" t="s">
        <v>166</v>
      </c>
    </row>
    <row r="174" spans="1:59" s="12" customFormat="1" ht="13.5" customHeight="1" x14ac:dyDescent="0.2">
      <c r="A174" s="163">
        <v>159</v>
      </c>
      <c r="B174" s="164"/>
      <c r="C174" s="165"/>
      <c r="D174" s="166"/>
      <c r="E174" s="165"/>
      <c r="F174" s="165"/>
      <c r="G174" s="220"/>
      <c r="H174" s="165"/>
      <c r="I174" s="167"/>
      <c r="J174" s="168"/>
      <c r="K174" s="845"/>
      <c r="L174" s="838"/>
      <c r="M174" s="428"/>
      <c r="N174" s="427"/>
      <c r="O174" s="429"/>
      <c r="P174" s="430"/>
      <c r="Q174" s="422" t="str">
        <f t="shared" si="71"/>
        <v/>
      </c>
      <c r="R174" s="422" t="str">
        <f t="shared" si="72"/>
        <v/>
      </c>
      <c r="S174" s="423" t="str">
        <f t="shared" si="73"/>
        <v/>
      </c>
      <c r="T174" s="424" t="str">
        <f t="shared" si="88"/>
        <v/>
      </c>
      <c r="U174" s="425" t="str">
        <f t="shared" si="74"/>
        <v/>
      </c>
      <c r="V174" s="425" t="str">
        <f t="shared" si="75"/>
        <v/>
      </c>
      <c r="W174" s="425" t="str">
        <f t="shared" si="76"/>
        <v/>
      </c>
      <c r="X174" s="38"/>
      <c r="Y174" s="37" t="str">
        <f t="shared" si="89"/>
        <v/>
      </c>
      <c r="Z174" s="37" t="str">
        <f t="shared" si="90"/>
        <v/>
      </c>
      <c r="AA174" s="29" t="str">
        <f t="shared" si="77"/>
        <v/>
      </c>
      <c r="AB174" s="6" t="e">
        <f t="shared" si="91"/>
        <v>#N/A</v>
      </c>
      <c r="AC174" s="6" t="e">
        <f t="shared" si="92"/>
        <v>#N/A</v>
      </c>
      <c r="AD174" s="6" t="e">
        <f t="shared" si="93"/>
        <v>#N/A</v>
      </c>
      <c r="AE174" s="6" t="str">
        <f t="shared" si="78"/>
        <v/>
      </c>
      <c r="AF174" s="10">
        <f t="shared" si="79"/>
        <v>1</v>
      </c>
      <c r="AG174" s="6" t="e">
        <f t="shared" si="94"/>
        <v>#N/A</v>
      </c>
      <c r="AH174" s="6" t="e">
        <f t="shared" si="95"/>
        <v>#N/A</v>
      </c>
      <c r="AI174" s="6" t="e">
        <f t="shared" si="105"/>
        <v>#N/A</v>
      </c>
      <c r="AJ174" s="6" t="e">
        <f t="shared" si="96"/>
        <v>#N/A</v>
      </c>
      <c r="AK174" s="11" t="str">
        <f t="shared" si="97"/>
        <v xml:space="preserve"> </v>
      </c>
      <c r="AL174" s="6" t="e">
        <f t="shared" si="98"/>
        <v>#N/A</v>
      </c>
      <c r="AM174" s="6" t="e">
        <f t="shared" si="99"/>
        <v>#N/A</v>
      </c>
      <c r="AN174" s="6" t="e">
        <f t="shared" si="100"/>
        <v>#N/A</v>
      </c>
      <c r="AO174" s="6" t="e">
        <f t="shared" si="80"/>
        <v>#N/A</v>
      </c>
      <c r="AP174" s="6" t="e">
        <f t="shared" si="101"/>
        <v>#N/A</v>
      </c>
      <c r="AQ174" s="6" t="e">
        <f t="shared" si="102"/>
        <v>#N/A</v>
      </c>
      <c r="AR174" s="6" t="e">
        <f t="shared" si="81"/>
        <v>#N/A</v>
      </c>
      <c r="AS174" s="6" t="e">
        <f t="shared" si="82"/>
        <v>#N/A</v>
      </c>
      <c r="AT174" s="6" t="e">
        <f t="shared" si="83"/>
        <v>#N/A</v>
      </c>
      <c r="AU174" s="6">
        <f t="shared" si="103"/>
        <v>0</v>
      </c>
      <c r="AV174" s="6" t="e">
        <f t="shared" si="104"/>
        <v>#N/A</v>
      </c>
      <c r="AW174" s="6" t="str">
        <f t="shared" si="84"/>
        <v/>
      </c>
      <c r="AX174" s="6" t="str">
        <f t="shared" si="85"/>
        <v/>
      </c>
      <c r="AY174" s="6" t="str">
        <f t="shared" si="86"/>
        <v/>
      </c>
      <c r="AZ174" s="6" t="str">
        <f t="shared" si="87"/>
        <v/>
      </c>
      <c r="BA174" s="103"/>
      <c r="BG174" s="3" t="s">
        <v>167</v>
      </c>
    </row>
    <row r="175" spans="1:59" s="12" customFormat="1" ht="13.5" customHeight="1" x14ac:dyDescent="0.2">
      <c r="A175" s="163">
        <v>160</v>
      </c>
      <c r="B175" s="164"/>
      <c r="C175" s="165"/>
      <c r="D175" s="166"/>
      <c r="E175" s="165"/>
      <c r="F175" s="165"/>
      <c r="G175" s="220"/>
      <c r="H175" s="165"/>
      <c r="I175" s="167"/>
      <c r="J175" s="168"/>
      <c r="K175" s="845"/>
      <c r="L175" s="838"/>
      <c r="M175" s="428"/>
      <c r="N175" s="427"/>
      <c r="O175" s="429"/>
      <c r="P175" s="430"/>
      <c r="Q175" s="422" t="str">
        <f t="shared" si="71"/>
        <v/>
      </c>
      <c r="R175" s="422" t="str">
        <f t="shared" si="72"/>
        <v/>
      </c>
      <c r="S175" s="423" t="str">
        <f t="shared" si="73"/>
        <v/>
      </c>
      <c r="T175" s="424" t="str">
        <f t="shared" si="88"/>
        <v/>
      </c>
      <c r="U175" s="425" t="str">
        <f t="shared" si="74"/>
        <v/>
      </c>
      <c r="V175" s="425" t="str">
        <f t="shared" si="75"/>
        <v/>
      </c>
      <c r="W175" s="425" t="str">
        <f t="shared" si="76"/>
        <v/>
      </c>
      <c r="X175" s="38"/>
      <c r="Y175" s="37" t="str">
        <f t="shared" si="89"/>
        <v/>
      </c>
      <c r="Z175" s="37" t="str">
        <f t="shared" si="90"/>
        <v/>
      </c>
      <c r="AA175" s="29" t="str">
        <f t="shared" si="77"/>
        <v/>
      </c>
      <c r="AB175" s="6" t="e">
        <f t="shared" si="91"/>
        <v>#N/A</v>
      </c>
      <c r="AC175" s="6" t="e">
        <f t="shared" si="92"/>
        <v>#N/A</v>
      </c>
      <c r="AD175" s="6" t="e">
        <f t="shared" si="93"/>
        <v>#N/A</v>
      </c>
      <c r="AE175" s="6" t="str">
        <f t="shared" si="78"/>
        <v/>
      </c>
      <c r="AF175" s="10">
        <f t="shared" si="79"/>
        <v>1</v>
      </c>
      <c r="AG175" s="6" t="e">
        <f t="shared" si="94"/>
        <v>#N/A</v>
      </c>
      <c r="AH175" s="6" t="e">
        <f t="shared" si="95"/>
        <v>#N/A</v>
      </c>
      <c r="AI175" s="6" t="e">
        <f t="shared" si="105"/>
        <v>#N/A</v>
      </c>
      <c r="AJ175" s="6" t="e">
        <f t="shared" si="96"/>
        <v>#N/A</v>
      </c>
      <c r="AK175" s="11" t="str">
        <f t="shared" si="97"/>
        <v xml:space="preserve"> </v>
      </c>
      <c r="AL175" s="6" t="e">
        <f t="shared" si="98"/>
        <v>#N/A</v>
      </c>
      <c r="AM175" s="6" t="e">
        <f t="shared" si="99"/>
        <v>#N/A</v>
      </c>
      <c r="AN175" s="6" t="e">
        <f t="shared" si="100"/>
        <v>#N/A</v>
      </c>
      <c r="AO175" s="6" t="e">
        <f t="shared" si="80"/>
        <v>#N/A</v>
      </c>
      <c r="AP175" s="6" t="e">
        <f t="shared" si="101"/>
        <v>#N/A</v>
      </c>
      <c r="AQ175" s="6" t="e">
        <f t="shared" si="102"/>
        <v>#N/A</v>
      </c>
      <c r="AR175" s="6" t="e">
        <f t="shared" si="81"/>
        <v>#N/A</v>
      </c>
      <c r="AS175" s="6" t="e">
        <f t="shared" si="82"/>
        <v>#N/A</v>
      </c>
      <c r="AT175" s="6" t="e">
        <f t="shared" si="83"/>
        <v>#N/A</v>
      </c>
      <c r="AU175" s="6">
        <f t="shared" si="103"/>
        <v>0</v>
      </c>
      <c r="AV175" s="6" t="e">
        <f t="shared" si="104"/>
        <v>#N/A</v>
      </c>
      <c r="AW175" s="6" t="str">
        <f t="shared" si="84"/>
        <v/>
      </c>
      <c r="AX175" s="6" t="str">
        <f t="shared" si="85"/>
        <v/>
      </c>
      <c r="AY175" s="6" t="str">
        <f t="shared" si="86"/>
        <v/>
      </c>
      <c r="AZ175" s="6" t="str">
        <f t="shared" si="87"/>
        <v/>
      </c>
      <c r="BA175" s="103"/>
      <c r="BG175" s="3" t="s">
        <v>168</v>
      </c>
    </row>
    <row r="176" spans="1:59" s="12" customFormat="1" ht="13.5" customHeight="1" x14ac:dyDescent="0.2">
      <c r="A176" s="163">
        <v>161</v>
      </c>
      <c r="B176" s="164"/>
      <c r="C176" s="165"/>
      <c r="D176" s="166"/>
      <c r="E176" s="165"/>
      <c r="F176" s="165"/>
      <c r="G176" s="220"/>
      <c r="H176" s="165"/>
      <c r="I176" s="167"/>
      <c r="J176" s="168"/>
      <c r="K176" s="845"/>
      <c r="L176" s="838"/>
      <c r="M176" s="428"/>
      <c r="N176" s="427"/>
      <c r="O176" s="429"/>
      <c r="P176" s="430"/>
      <c r="Q176" s="422" t="str">
        <f t="shared" si="71"/>
        <v/>
      </c>
      <c r="R176" s="422" t="str">
        <f t="shared" si="72"/>
        <v/>
      </c>
      <c r="S176" s="423" t="str">
        <f t="shared" si="73"/>
        <v/>
      </c>
      <c r="T176" s="424" t="str">
        <f t="shared" si="88"/>
        <v/>
      </c>
      <c r="U176" s="425" t="str">
        <f t="shared" si="74"/>
        <v/>
      </c>
      <c r="V176" s="425" t="str">
        <f t="shared" si="75"/>
        <v/>
      </c>
      <c r="W176" s="425" t="str">
        <f t="shared" si="76"/>
        <v/>
      </c>
      <c r="X176" s="38"/>
      <c r="Y176" s="37" t="str">
        <f t="shared" si="89"/>
        <v/>
      </c>
      <c r="Z176" s="37" t="str">
        <f t="shared" si="90"/>
        <v/>
      </c>
      <c r="AA176" s="29" t="str">
        <f t="shared" si="77"/>
        <v/>
      </c>
      <c r="AB176" s="6" t="e">
        <f t="shared" si="91"/>
        <v>#N/A</v>
      </c>
      <c r="AC176" s="6" t="e">
        <f t="shared" si="92"/>
        <v>#N/A</v>
      </c>
      <c r="AD176" s="6" t="e">
        <f t="shared" si="93"/>
        <v>#N/A</v>
      </c>
      <c r="AE176" s="6" t="str">
        <f t="shared" si="78"/>
        <v/>
      </c>
      <c r="AF176" s="10">
        <f t="shared" si="79"/>
        <v>1</v>
      </c>
      <c r="AG176" s="6" t="e">
        <f t="shared" si="94"/>
        <v>#N/A</v>
      </c>
      <c r="AH176" s="6" t="e">
        <f t="shared" si="95"/>
        <v>#N/A</v>
      </c>
      <c r="AI176" s="6" t="e">
        <f t="shared" si="105"/>
        <v>#N/A</v>
      </c>
      <c r="AJ176" s="6" t="e">
        <f t="shared" si="96"/>
        <v>#N/A</v>
      </c>
      <c r="AK176" s="11" t="str">
        <f t="shared" si="97"/>
        <v xml:space="preserve"> </v>
      </c>
      <c r="AL176" s="6" t="e">
        <f t="shared" si="98"/>
        <v>#N/A</v>
      </c>
      <c r="AM176" s="6" t="e">
        <f t="shared" si="99"/>
        <v>#N/A</v>
      </c>
      <c r="AN176" s="6" t="e">
        <f t="shared" si="100"/>
        <v>#N/A</v>
      </c>
      <c r="AO176" s="6" t="e">
        <f t="shared" si="80"/>
        <v>#N/A</v>
      </c>
      <c r="AP176" s="6" t="e">
        <f t="shared" si="101"/>
        <v>#N/A</v>
      </c>
      <c r="AQ176" s="6" t="e">
        <f t="shared" si="102"/>
        <v>#N/A</v>
      </c>
      <c r="AR176" s="6" t="e">
        <f t="shared" si="81"/>
        <v>#N/A</v>
      </c>
      <c r="AS176" s="6" t="e">
        <f t="shared" si="82"/>
        <v>#N/A</v>
      </c>
      <c r="AT176" s="6" t="e">
        <f t="shared" si="83"/>
        <v>#N/A</v>
      </c>
      <c r="AU176" s="6">
        <f t="shared" si="103"/>
        <v>0</v>
      </c>
      <c r="AV176" s="6" t="e">
        <f t="shared" si="104"/>
        <v>#N/A</v>
      </c>
      <c r="AW176" s="6" t="str">
        <f t="shared" si="84"/>
        <v/>
      </c>
      <c r="AX176" s="6" t="str">
        <f t="shared" si="85"/>
        <v/>
      </c>
      <c r="AY176" s="6" t="str">
        <f t="shared" si="86"/>
        <v/>
      </c>
      <c r="AZ176" s="6" t="str">
        <f t="shared" si="87"/>
        <v/>
      </c>
      <c r="BA176" s="103"/>
      <c r="BG176" s="3" t="s">
        <v>169</v>
      </c>
    </row>
    <row r="177" spans="1:59" s="12" customFormat="1" ht="13.5" customHeight="1" x14ac:dyDescent="0.2">
      <c r="A177" s="163">
        <v>162</v>
      </c>
      <c r="B177" s="164"/>
      <c r="C177" s="165"/>
      <c r="D177" s="166"/>
      <c r="E177" s="165"/>
      <c r="F177" s="165"/>
      <c r="G177" s="220"/>
      <c r="H177" s="165"/>
      <c r="I177" s="167"/>
      <c r="J177" s="168"/>
      <c r="K177" s="845"/>
      <c r="L177" s="838"/>
      <c r="M177" s="428"/>
      <c r="N177" s="427"/>
      <c r="O177" s="429"/>
      <c r="P177" s="430"/>
      <c r="Q177" s="422" t="str">
        <f t="shared" si="71"/>
        <v/>
      </c>
      <c r="R177" s="422" t="str">
        <f t="shared" si="72"/>
        <v/>
      </c>
      <c r="S177" s="423" t="str">
        <f t="shared" si="73"/>
        <v/>
      </c>
      <c r="T177" s="424" t="str">
        <f t="shared" si="88"/>
        <v/>
      </c>
      <c r="U177" s="425" t="str">
        <f t="shared" si="74"/>
        <v/>
      </c>
      <c r="V177" s="425" t="str">
        <f t="shared" si="75"/>
        <v/>
      </c>
      <c r="W177" s="425" t="str">
        <f t="shared" si="76"/>
        <v/>
      </c>
      <c r="X177" s="38"/>
      <c r="Y177" s="37" t="str">
        <f t="shared" si="89"/>
        <v/>
      </c>
      <c r="Z177" s="37" t="str">
        <f t="shared" si="90"/>
        <v/>
      </c>
      <c r="AA177" s="29" t="str">
        <f t="shared" si="77"/>
        <v/>
      </c>
      <c r="AB177" s="6" t="e">
        <f t="shared" si="91"/>
        <v>#N/A</v>
      </c>
      <c r="AC177" s="6" t="e">
        <f t="shared" si="92"/>
        <v>#N/A</v>
      </c>
      <c r="AD177" s="6" t="e">
        <f t="shared" si="93"/>
        <v>#N/A</v>
      </c>
      <c r="AE177" s="6" t="str">
        <f t="shared" si="78"/>
        <v/>
      </c>
      <c r="AF177" s="10">
        <f t="shared" si="79"/>
        <v>1</v>
      </c>
      <c r="AG177" s="6" t="e">
        <f t="shared" si="94"/>
        <v>#N/A</v>
      </c>
      <c r="AH177" s="6" t="e">
        <f t="shared" si="95"/>
        <v>#N/A</v>
      </c>
      <c r="AI177" s="6" t="e">
        <f t="shared" si="105"/>
        <v>#N/A</v>
      </c>
      <c r="AJ177" s="6" t="e">
        <f t="shared" si="96"/>
        <v>#N/A</v>
      </c>
      <c r="AK177" s="11" t="str">
        <f t="shared" si="97"/>
        <v xml:space="preserve"> </v>
      </c>
      <c r="AL177" s="6" t="e">
        <f t="shared" si="98"/>
        <v>#N/A</v>
      </c>
      <c r="AM177" s="6" t="e">
        <f t="shared" si="99"/>
        <v>#N/A</v>
      </c>
      <c r="AN177" s="6" t="e">
        <f t="shared" si="100"/>
        <v>#N/A</v>
      </c>
      <c r="AO177" s="6" t="e">
        <f t="shared" si="80"/>
        <v>#N/A</v>
      </c>
      <c r="AP177" s="6" t="e">
        <f t="shared" si="101"/>
        <v>#N/A</v>
      </c>
      <c r="AQ177" s="6" t="e">
        <f t="shared" si="102"/>
        <v>#N/A</v>
      </c>
      <c r="AR177" s="6" t="e">
        <f t="shared" si="81"/>
        <v>#N/A</v>
      </c>
      <c r="AS177" s="6" t="e">
        <f t="shared" si="82"/>
        <v>#N/A</v>
      </c>
      <c r="AT177" s="6" t="e">
        <f t="shared" si="83"/>
        <v>#N/A</v>
      </c>
      <c r="AU177" s="6">
        <f t="shared" si="103"/>
        <v>0</v>
      </c>
      <c r="AV177" s="6" t="e">
        <f t="shared" si="104"/>
        <v>#N/A</v>
      </c>
      <c r="AW177" s="6" t="str">
        <f t="shared" si="84"/>
        <v/>
      </c>
      <c r="AX177" s="6" t="str">
        <f t="shared" si="85"/>
        <v/>
      </c>
      <c r="AY177" s="6" t="str">
        <f t="shared" si="86"/>
        <v/>
      </c>
      <c r="AZ177" s="6" t="str">
        <f t="shared" si="87"/>
        <v/>
      </c>
      <c r="BA177" s="103"/>
      <c r="BG177" s="3" t="s">
        <v>170</v>
      </c>
    </row>
    <row r="178" spans="1:59" s="12" customFormat="1" ht="13.5" customHeight="1" x14ac:dyDescent="0.2">
      <c r="A178" s="163">
        <v>163</v>
      </c>
      <c r="B178" s="164"/>
      <c r="C178" s="165"/>
      <c r="D178" s="166"/>
      <c r="E178" s="165"/>
      <c r="F178" s="165"/>
      <c r="G178" s="220"/>
      <c r="H178" s="165"/>
      <c r="I178" s="167"/>
      <c r="J178" s="168"/>
      <c r="K178" s="845"/>
      <c r="L178" s="838"/>
      <c r="M178" s="428"/>
      <c r="N178" s="427"/>
      <c r="O178" s="429"/>
      <c r="P178" s="430"/>
      <c r="Q178" s="422" t="str">
        <f t="shared" si="71"/>
        <v/>
      </c>
      <c r="R178" s="422" t="str">
        <f t="shared" si="72"/>
        <v/>
      </c>
      <c r="S178" s="423" t="str">
        <f t="shared" si="73"/>
        <v/>
      </c>
      <c r="T178" s="424" t="str">
        <f t="shared" si="88"/>
        <v/>
      </c>
      <c r="U178" s="425" t="str">
        <f t="shared" si="74"/>
        <v/>
      </c>
      <c r="V178" s="425" t="str">
        <f t="shared" si="75"/>
        <v/>
      </c>
      <c r="W178" s="425" t="str">
        <f t="shared" si="76"/>
        <v/>
      </c>
      <c r="X178" s="38"/>
      <c r="Y178" s="37" t="str">
        <f t="shared" si="89"/>
        <v/>
      </c>
      <c r="Z178" s="37" t="str">
        <f t="shared" si="90"/>
        <v/>
      </c>
      <c r="AA178" s="29" t="str">
        <f t="shared" si="77"/>
        <v/>
      </c>
      <c r="AB178" s="6" t="e">
        <f t="shared" si="91"/>
        <v>#N/A</v>
      </c>
      <c r="AC178" s="6" t="e">
        <f t="shared" si="92"/>
        <v>#N/A</v>
      </c>
      <c r="AD178" s="6" t="e">
        <f t="shared" si="93"/>
        <v>#N/A</v>
      </c>
      <c r="AE178" s="6" t="str">
        <f t="shared" si="78"/>
        <v/>
      </c>
      <c r="AF178" s="10">
        <f t="shared" si="79"/>
        <v>1</v>
      </c>
      <c r="AG178" s="6" t="e">
        <f t="shared" si="94"/>
        <v>#N/A</v>
      </c>
      <c r="AH178" s="6" t="e">
        <f t="shared" si="95"/>
        <v>#N/A</v>
      </c>
      <c r="AI178" s="6" t="e">
        <f t="shared" si="105"/>
        <v>#N/A</v>
      </c>
      <c r="AJ178" s="6" t="e">
        <f t="shared" si="96"/>
        <v>#N/A</v>
      </c>
      <c r="AK178" s="11" t="str">
        <f t="shared" si="97"/>
        <v xml:space="preserve"> </v>
      </c>
      <c r="AL178" s="6" t="e">
        <f t="shared" si="98"/>
        <v>#N/A</v>
      </c>
      <c r="AM178" s="6" t="e">
        <f t="shared" si="99"/>
        <v>#N/A</v>
      </c>
      <c r="AN178" s="6" t="e">
        <f t="shared" si="100"/>
        <v>#N/A</v>
      </c>
      <c r="AO178" s="6" t="e">
        <f t="shared" si="80"/>
        <v>#N/A</v>
      </c>
      <c r="AP178" s="6" t="e">
        <f t="shared" si="101"/>
        <v>#N/A</v>
      </c>
      <c r="AQ178" s="6" t="e">
        <f t="shared" si="102"/>
        <v>#N/A</v>
      </c>
      <c r="AR178" s="6" t="e">
        <f t="shared" si="81"/>
        <v>#N/A</v>
      </c>
      <c r="AS178" s="6" t="e">
        <f t="shared" si="82"/>
        <v>#N/A</v>
      </c>
      <c r="AT178" s="6" t="e">
        <f t="shared" si="83"/>
        <v>#N/A</v>
      </c>
      <c r="AU178" s="6">
        <f t="shared" si="103"/>
        <v>0</v>
      </c>
      <c r="AV178" s="6" t="e">
        <f t="shared" si="104"/>
        <v>#N/A</v>
      </c>
      <c r="AW178" s="6" t="str">
        <f t="shared" si="84"/>
        <v/>
      </c>
      <c r="AX178" s="6" t="str">
        <f t="shared" si="85"/>
        <v/>
      </c>
      <c r="AY178" s="6" t="str">
        <f t="shared" si="86"/>
        <v/>
      </c>
      <c r="AZ178" s="6" t="str">
        <f t="shared" si="87"/>
        <v/>
      </c>
      <c r="BA178" s="103"/>
      <c r="BG178" s="3" t="s">
        <v>171</v>
      </c>
    </row>
    <row r="179" spans="1:59" s="12" customFormat="1" ht="13.5" customHeight="1" x14ac:dyDescent="0.2">
      <c r="A179" s="163">
        <v>164</v>
      </c>
      <c r="B179" s="164"/>
      <c r="C179" s="165"/>
      <c r="D179" s="166"/>
      <c r="E179" s="165"/>
      <c r="F179" s="165"/>
      <c r="G179" s="220"/>
      <c r="H179" s="165"/>
      <c r="I179" s="167"/>
      <c r="J179" s="168"/>
      <c r="K179" s="845"/>
      <c r="L179" s="838"/>
      <c r="M179" s="428"/>
      <c r="N179" s="427"/>
      <c r="O179" s="429"/>
      <c r="P179" s="430"/>
      <c r="Q179" s="422" t="str">
        <f t="shared" si="71"/>
        <v/>
      </c>
      <c r="R179" s="422" t="str">
        <f t="shared" si="72"/>
        <v/>
      </c>
      <c r="S179" s="423" t="str">
        <f t="shared" si="73"/>
        <v/>
      </c>
      <c r="T179" s="424" t="str">
        <f t="shared" si="88"/>
        <v/>
      </c>
      <c r="U179" s="425" t="str">
        <f t="shared" si="74"/>
        <v/>
      </c>
      <c r="V179" s="425" t="str">
        <f t="shared" si="75"/>
        <v/>
      </c>
      <c r="W179" s="425" t="str">
        <f t="shared" si="76"/>
        <v/>
      </c>
      <c r="X179" s="38"/>
      <c r="Y179" s="37" t="str">
        <f t="shared" si="89"/>
        <v/>
      </c>
      <c r="Z179" s="37" t="str">
        <f t="shared" si="90"/>
        <v/>
      </c>
      <c r="AA179" s="29" t="str">
        <f t="shared" si="77"/>
        <v/>
      </c>
      <c r="AB179" s="6" t="e">
        <f t="shared" si="91"/>
        <v>#N/A</v>
      </c>
      <c r="AC179" s="6" t="e">
        <f t="shared" si="92"/>
        <v>#N/A</v>
      </c>
      <c r="AD179" s="6" t="e">
        <f t="shared" si="93"/>
        <v>#N/A</v>
      </c>
      <c r="AE179" s="6" t="str">
        <f t="shared" si="78"/>
        <v/>
      </c>
      <c r="AF179" s="10">
        <f t="shared" si="79"/>
        <v>1</v>
      </c>
      <c r="AG179" s="6" t="e">
        <f t="shared" si="94"/>
        <v>#N/A</v>
      </c>
      <c r="AH179" s="6" t="e">
        <f t="shared" si="95"/>
        <v>#N/A</v>
      </c>
      <c r="AI179" s="6" t="e">
        <f t="shared" si="105"/>
        <v>#N/A</v>
      </c>
      <c r="AJ179" s="6" t="e">
        <f t="shared" si="96"/>
        <v>#N/A</v>
      </c>
      <c r="AK179" s="11" t="str">
        <f t="shared" si="97"/>
        <v xml:space="preserve"> </v>
      </c>
      <c r="AL179" s="6" t="e">
        <f t="shared" si="98"/>
        <v>#N/A</v>
      </c>
      <c r="AM179" s="6" t="e">
        <f t="shared" si="99"/>
        <v>#N/A</v>
      </c>
      <c r="AN179" s="6" t="e">
        <f t="shared" si="100"/>
        <v>#N/A</v>
      </c>
      <c r="AO179" s="6" t="e">
        <f t="shared" si="80"/>
        <v>#N/A</v>
      </c>
      <c r="AP179" s="6" t="e">
        <f t="shared" si="101"/>
        <v>#N/A</v>
      </c>
      <c r="AQ179" s="6" t="e">
        <f t="shared" si="102"/>
        <v>#N/A</v>
      </c>
      <c r="AR179" s="6" t="e">
        <f t="shared" si="81"/>
        <v>#N/A</v>
      </c>
      <c r="AS179" s="6" t="e">
        <f t="shared" si="82"/>
        <v>#N/A</v>
      </c>
      <c r="AT179" s="6" t="e">
        <f t="shared" si="83"/>
        <v>#N/A</v>
      </c>
      <c r="AU179" s="6">
        <f t="shared" si="103"/>
        <v>0</v>
      </c>
      <c r="AV179" s="6" t="e">
        <f t="shared" si="104"/>
        <v>#N/A</v>
      </c>
      <c r="AW179" s="6" t="str">
        <f t="shared" si="84"/>
        <v/>
      </c>
      <c r="AX179" s="6" t="str">
        <f t="shared" si="85"/>
        <v/>
      </c>
      <c r="AY179" s="6" t="str">
        <f t="shared" si="86"/>
        <v/>
      </c>
      <c r="AZ179" s="6" t="str">
        <f t="shared" si="87"/>
        <v/>
      </c>
      <c r="BA179" s="103"/>
      <c r="BG179" s="3" t="s">
        <v>172</v>
      </c>
    </row>
    <row r="180" spans="1:59" s="12" customFormat="1" ht="13.5" customHeight="1" x14ac:dyDescent="0.2">
      <c r="A180" s="163">
        <v>165</v>
      </c>
      <c r="B180" s="164"/>
      <c r="C180" s="165"/>
      <c r="D180" s="166"/>
      <c r="E180" s="165"/>
      <c r="F180" s="165"/>
      <c r="G180" s="220"/>
      <c r="H180" s="165"/>
      <c r="I180" s="167"/>
      <c r="J180" s="168"/>
      <c r="K180" s="845"/>
      <c r="L180" s="838"/>
      <c r="M180" s="428"/>
      <c r="N180" s="427"/>
      <c r="O180" s="429"/>
      <c r="P180" s="430"/>
      <c r="Q180" s="422" t="str">
        <f t="shared" si="71"/>
        <v/>
      </c>
      <c r="R180" s="422" t="str">
        <f t="shared" si="72"/>
        <v/>
      </c>
      <c r="S180" s="423" t="str">
        <f t="shared" si="73"/>
        <v/>
      </c>
      <c r="T180" s="424" t="str">
        <f t="shared" si="88"/>
        <v/>
      </c>
      <c r="U180" s="425" t="str">
        <f t="shared" si="74"/>
        <v/>
      </c>
      <c r="V180" s="425" t="str">
        <f t="shared" si="75"/>
        <v/>
      </c>
      <c r="W180" s="425" t="str">
        <f t="shared" si="76"/>
        <v/>
      </c>
      <c r="X180" s="38"/>
      <c r="Y180" s="37" t="str">
        <f t="shared" si="89"/>
        <v/>
      </c>
      <c r="Z180" s="37" t="str">
        <f t="shared" si="90"/>
        <v/>
      </c>
      <c r="AA180" s="29" t="str">
        <f t="shared" si="77"/>
        <v/>
      </c>
      <c r="AB180" s="6" t="e">
        <f t="shared" si="91"/>
        <v>#N/A</v>
      </c>
      <c r="AC180" s="6" t="e">
        <f t="shared" si="92"/>
        <v>#N/A</v>
      </c>
      <c r="AD180" s="6" t="e">
        <f t="shared" si="93"/>
        <v>#N/A</v>
      </c>
      <c r="AE180" s="6" t="str">
        <f t="shared" si="78"/>
        <v/>
      </c>
      <c r="AF180" s="10">
        <f t="shared" si="79"/>
        <v>1</v>
      </c>
      <c r="AG180" s="6" t="e">
        <f t="shared" si="94"/>
        <v>#N/A</v>
      </c>
      <c r="AH180" s="6" t="e">
        <f t="shared" si="95"/>
        <v>#N/A</v>
      </c>
      <c r="AI180" s="6" t="e">
        <f t="shared" si="105"/>
        <v>#N/A</v>
      </c>
      <c r="AJ180" s="6" t="e">
        <f t="shared" si="96"/>
        <v>#N/A</v>
      </c>
      <c r="AK180" s="11" t="str">
        <f t="shared" si="97"/>
        <v xml:space="preserve"> </v>
      </c>
      <c r="AL180" s="6" t="e">
        <f t="shared" si="98"/>
        <v>#N/A</v>
      </c>
      <c r="AM180" s="6" t="e">
        <f t="shared" si="99"/>
        <v>#N/A</v>
      </c>
      <c r="AN180" s="6" t="e">
        <f t="shared" si="100"/>
        <v>#N/A</v>
      </c>
      <c r="AO180" s="6" t="e">
        <f t="shared" si="80"/>
        <v>#N/A</v>
      </c>
      <c r="AP180" s="6" t="e">
        <f t="shared" si="101"/>
        <v>#N/A</v>
      </c>
      <c r="AQ180" s="6" t="e">
        <f t="shared" si="102"/>
        <v>#N/A</v>
      </c>
      <c r="AR180" s="6" t="e">
        <f t="shared" si="81"/>
        <v>#N/A</v>
      </c>
      <c r="AS180" s="6" t="e">
        <f t="shared" si="82"/>
        <v>#N/A</v>
      </c>
      <c r="AT180" s="6" t="e">
        <f t="shared" si="83"/>
        <v>#N/A</v>
      </c>
      <c r="AU180" s="6">
        <f t="shared" si="103"/>
        <v>0</v>
      </c>
      <c r="AV180" s="6" t="e">
        <f t="shared" si="104"/>
        <v>#N/A</v>
      </c>
      <c r="AW180" s="6" t="str">
        <f t="shared" si="84"/>
        <v/>
      </c>
      <c r="AX180" s="6" t="str">
        <f t="shared" si="85"/>
        <v/>
      </c>
      <c r="AY180" s="6" t="str">
        <f t="shared" si="86"/>
        <v/>
      </c>
      <c r="AZ180" s="6" t="str">
        <f t="shared" si="87"/>
        <v/>
      </c>
      <c r="BA180" s="103"/>
      <c r="BG180" s="3" t="s">
        <v>173</v>
      </c>
    </row>
    <row r="181" spans="1:59" s="12" customFormat="1" ht="13.5" customHeight="1" x14ac:dyDescent="0.2">
      <c r="A181" s="163">
        <v>166</v>
      </c>
      <c r="B181" s="164"/>
      <c r="C181" s="165"/>
      <c r="D181" s="166"/>
      <c r="E181" s="165"/>
      <c r="F181" s="165"/>
      <c r="G181" s="220"/>
      <c r="H181" s="165"/>
      <c r="I181" s="167"/>
      <c r="J181" s="168"/>
      <c r="K181" s="845"/>
      <c r="L181" s="838"/>
      <c r="M181" s="428"/>
      <c r="N181" s="427"/>
      <c r="O181" s="429"/>
      <c r="P181" s="430"/>
      <c r="Q181" s="422" t="str">
        <f t="shared" si="71"/>
        <v/>
      </c>
      <c r="R181" s="422" t="str">
        <f t="shared" si="72"/>
        <v/>
      </c>
      <c r="S181" s="423" t="str">
        <f t="shared" si="73"/>
        <v/>
      </c>
      <c r="T181" s="424" t="str">
        <f t="shared" si="88"/>
        <v/>
      </c>
      <c r="U181" s="425" t="str">
        <f t="shared" si="74"/>
        <v/>
      </c>
      <c r="V181" s="425" t="str">
        <f t="shared" si="75"/>
        <v/>
      </c>
      <c r="W181" s="425" t="str">
        <f t="shared" si="76"/>
        <v/>
      </c>
      <c r="X181" s="38"/>
      <c r="Y181" s="37" t="str">
        <f t="shared" si="89"/>
        <v/>
      </c>
      <c r="Z181" s="37" t="str">
        <f t="shared" si="90"/>
        <v/>
      </c>
      <c r="AA181" s="29" t="str">
        <f t="shared" si="77"/>
        <v/>
      </c>
      <c r="AB181" s="6" t="e">
        <f t="shared" si="91"/>
        <v>#N/A</v>
      </c>
      <c r="AC181" s="6" t="e">
        <f t="shared" si="92"/>
        <v>#N/A</v>
      </c>
      <c r="AD181" s="6" t="e">
        <f t="shared" si="93"/>
        <v>#N/A</v>
      </c>
      <c r="AE181" s="6" t="str">
        <f t="shared" si="78"/>
        <v/>
      </c>
      <c r="AF181" s="10">
        <f t="shared" si="79"/>
        <v>1</v>
      </c>
      <c r="AG181" s="6" t="e">
        <f t="shared" si="94"/>
        <v>#N/A</v>
      </c>
      <c r="AH181" s="6" t="e">
        <f t="shared" si="95"/>
        <v>#N/A</v>
      </c>
      <c r="AI181" s="6" t="e">
        <f t="shared" si="105"/>
        <v>#N/A</v>
      </c>
      <c r="AJ181" s="6" t="e">
        <f t="shared" si="96"/>
        <v>#N/A</v>
      </c>
      <c r="AK181" s="11" t="str">
        <f t="shared" si="97"/>
        <v xml:space="preserve"> </v>
      </c>
      <c r="AL181" s="6" t="e">
        <f t="shared" si="98"/>
        <v>#N/A</v>
      </c>
      <c r="AM181" s="6" t="e">
        <f t="shared" si="99"/>
        <v>#N/A</v>
      </c>
      <c r="AN181" s="6" t="e">
        <f t="shared" si="100"/>
        <v>#N/A</v>
      </c>
      <c r="AO181" s="6" t="e">
        <f t="shared" si="80"/>
        <v>#N/A</v>
      </c>
      <c r="AP181" s="6" t="e">
        <f t="shared" si="101"/>
        <v>#N/A</v>
      </c>
      <c r="AQ181" s="6" t="e">
        <f t="shared" si="102"/>
        <v>#N/A</v>
      </c>
      <c r="AR181" s="6" t="e">
        <f t="shared" si="81"/>
        <v>#N/A</v>
      </c>
      <c r="AS181" s="6" t="e">
        <f t="shared" si="82"/>
        <v>#N/A</v>
      </c>
      <c r="AT181" s="6" t="e">
        <f t="shared" si="83"/>
        <v>#N/A</v>
      </c>
      <c r="AU181" s="6">
        <f t="shared" si="103"/>
        <v>0</v>
      </c>
      <c r="AV181" s="6" t="e">
        <f t="shared" si="104"/>
        <v>#N/A</v>
      </c>
      <c r="AW181" s="6" t="str">
        <f t="shared" si="84"/>
        <v/>
      </c>
      <c r="AX181" s="6" t="str">
        <f t="shared" si="85"/>
        <v/>
      </c>
      <c r="AY181" s="6" t="str">
        <f t="shared" si="86"/>
        <v/>
      </c>
      <c r="AZ181" s="6" t="str">
        <f t="shared" si="87"/>
        <v/>
      </c>
      <c r="BA181" s="103"/>
      <c r="BG181" s="3" t="s">
        <v>174</v>
      </c>
    </row>
    <row r="182" spans="1:59" s="12" customFormat="1" ht="13.5" customHeight="1" x14ac:dyDescent="0.2">
      <c r="A182" s="163">
        <v>167</v>
      </c>
      <c r="B182" s="164"/>
      <c r="C182" s="165"/>
      <c r="D182" s="166"/>
      <c r="E182" s="165"/>
      <c r="F182" s="165"/>
      <c r="G182" s="220"/>
      <c r="H182" s="165"/>
      <c r="I182" s="167"/>
      <c r="J182" s="168"/>
      <c r="K182" s="845"/>
      <c r="L182" s="838"/>
      <c r="M182" s="428"/>
      <c r="N182" s="427"/>
      <c r="O182" s="429"/>
      <c r="P182" s="430"/>
      <c r="Q182" s="422" t="str">
        <f t="shared" si="71"/>
        <v/>
      </c>
      <c r="R182" s="422" t="str">
        <f t="shared" si="72"/>
        <v/>
      </c>
      <c r="S182" s="423" t="str">
        <f t="shared" si="73"/>
        <v/>
      </c>
      <c r="T182" s="424" t="str">
        <f t="shared" si="88"/>
        <v/>
      </c>
      <c r="U182" s="425" t="str">
        <f t="shared" si="74"/>
        <v/>
      </c>
      <c r="V182" s="425" t="str">
        <f t="shared" si="75"/>
        <v/>
      </c>
      <c r="W182" s="425" t="str">
        <f t="shared" si="76"/>
        <v/>
      </c>
      <c r="X182" s="38"/>
      <c r="Y182" s="37" t="str">
        <f t="shared" si="89"/>
        <v/>
      </c>
      <c r="Z182" s="37" t="str">
        <f t="shared" si="90"/>
        <v/>
      </c>
      <c r="AA182" s="29" t="str">
        <f t="shared" si="77"/>
        <v/>
      </c>
      <c r="AB182" s="6" t="e">
        <f t="shared" si="91"/>
        <v>#N/A</v>
      </c>
      <c r="AC182" s="6" t="e">
        <f t="shared" si="92"/>
        <v>#N/A</v>
      </c>
      <c r="AD182" s="6" t="e">
        <f t="shared" si="93"/>
        <v>#N/A</v>
      </c>
      <c r="AE182" s="6" t="str">
        <f t="shared" si="78"/>
        <v/>
      </c>
      <c r="AF182" s="10">
        <f t="shared" si="79"/>
        <v>1</v>
      </c>
      <c r="AG182" s="6" t="e">
        <f t="shared" si="94"/>
        <v>#N/A</v>
      </c>
      <c r="AH182" s="6" t="e">
        <f t="shared" si="95"/>
        <v>#N/A</v>
      </c>
      <c r="AI182" s="6" t="e">
        <f t="shared" si="105"/>
        <v>#N/A</v>
      </c>
      <c r="AJ182" s="6" t="e">
        <f t="shared" si="96"/>
        <v>#N/A</v>
      </c>
      <c r="AK182" s="11" t="str">
        <f t="shared" si="97"/>
        <v xml:space="preserve"> </v>
      </c>
      <c r="AL182" s="6" t="e">
        <f t="shared" si="98"/>
        <v>#N/A</v>
      </c>
      <c r="AM182" s="6" t="e">
        <f t="shared" si="99"/>
        <v>#N/A</v>
      </c>
      <c r="AN182" s="6" t="e">
        <f t="shared" si="100"/>
        <v>#N/A</v>
      </c>
      <c r="AO182" s="6" t="e">
        <f t="shared" si="80"/>
        <v>#N/A</v>
      </c>
      <c r="AP182" s="6" t="e">
        <f t="shared" si="101"/>
        <v>#N/A</v>
      </c>
      <c r="AQ182" s="6" t="e">
        <f t="shared" si="102"/>
        <v>#N/A</v>
      </c>
      <c r="AR182" s="6" t="e">
        <f t="shared" si="81"/>
        <v>#N/A</v>
      </c>
      <c r="AS182" s="6" t="e">
        <f t="shared" si="82"/>
        <v>#N/A</v>
      </c>
      <c r="AT182" s="6" t="e">
        <f t="shared" si="83"/>
        <v>#N/A</v>
      </c>
      <c r="AU182" s="6">
        <f t="shared" si="103"/>
        <v>0</v>
      </c>
      <c r="AV182" s="6" t="e">
        <f t="shared" si="104"/>
        <v>#N/A</v>
      </c>
      <c r="AW182" s="6" t="str">
        <f t="shared" si="84"/>
        <v/>
      </c>
      <c r="AX182" s="6" t="str">
        <f t="shared" si="85"/>
        <v/>
      </c>
      <c r="AY182" s="6" t="str">
        <f t="shared" si="86"/>
        <v/>
      </c>
      <c r="AZ182" s="6" t="str">
        <f t="shared" si="87"/>
        <v/>
      </c>
      <c r="BA182" s="103"/>
      <c r="BG182" s="3" t="s">
        <v>175</v>
      </c>
    </row>
    <row r="183" spans="1:59" s="12" customFormat="1" ht="13.5" customHeight="1" x14ac:dyDescent="0.2">
      <c r="A183" s="163">
        <v>168</v>
      </c>
      <c r="B183" s="164"/>
      <c r="C183" s="165"/>
      <c r="D183" s="166"/>
      <c r="E183" s="165"/>
      <c r="F183" s="165"/>
      <c r="G183" s="220"/>
      <c r="H183" s="165"/>
      <c r="I183" s="167"/>
      <c r="J183" s="168"/>
      <c r="K183" s="845"/>
      <c r="L183" s="838"/>
      <c r="M183" s="428"/>
      <c r="N183" s="427"/>
      <c r="O183" s="429"/>
      <c r="P183" s="430"/>
      <c r="Q183" s="422" t="str">
        <f t="shared" si="71"/>
        <v/>
      </c>
      <c r="R183" s="422" t="str">
        <f t="shared" si="72"/>
        <v/>
      </c>
      <c r="S183" s="423" t="str">
        <f t="shared" si="73"/>
        <v/>
      </c>
      <c r="T183" s="424" t="str">
        <f t="shared" si="88"/>
        <v/>
      </c>
      <c r="U183" s="425" t="str">
        <f t="shared" si="74"/>
        <v/>
      </c>
      <c r="V183" s="425" t="str">
        <f t="shared" si="75"/>
        <v/>
      </c>
      <c r="W183" s="425" t="str">
        <f t="shared" si="76"/>
        <v/>
      </c>
      <c r="X183" s="38"/>
      <c r="Y183" s="37" t="str">
        <f t="shared" si="89"/>
        <v/>
      </c>
      <c r="Z183" s="37" t="str">
        <f t="shared" si="90"/>
        <v/>
      </c>
      <c r="AA183" s="29" t="str">
        <f t="shared" si="77"/>
        <v/>
      </c>
      <c r="AB183" s="6" t="e">
        <f t="shared" si="91"/>
        <v>#N/A</v>
      </c>
      <c r="AC183" s="6" t="e">
        <f t="shared" si="92"/>
        <v>#N/A</v>
      </c>
      <c r="AD183" s="6" t="e">
        <f t="shared" si="93"/>
        <v>#N/A</v>
      </c>
      <c r="AE183" s="6" t="str">
        <f t="shared" si="78"/>
        <v/>
      </c>
      <c r="AF183" s="10">
        <f t="shared" si="79"/>
        <v>1</v>
      </c>
      <c r="AG183" s="6" t="e">
        <f t="shared" si="94"/>
        <v>#N/A</v>
      </c>
      <c r="AH183" s="6" t="e">
        <f t="shared" si="95"/>
        <v>#N/A</v>
      </c>
      <c r="AI183" s="6" t="e">
        <f t="shared" si="105"/>
        <v>#N/A</v>
      </c>
      <c r="AJ183" s="6" t="e">
        <f t="shared" si="96"/>
        <v>#N/A</v>
      </c>
      <c r="AK183" s="11" t="str">
        <f t="shared" si="97"/>
        <v xml:space="preserve"> </v>
      </c>
      <c r="AL183" s="6" t="e">
        <f t="shared" si="98"/>
        <v>#N/A</v>
      </c>
      <c r="AM183" s="6" t="e">
        <f t="shared" si="99"/>
        <v>#N/A</v>
      </c>
      <c r="AN183" s="6" t="e">
        <f t="shared" si="100"/>
        <v>#N/A</v>
      </c>
      <c r="AO183" s="6" t="e">
        <f t="shared" si="80"/>
        <v>#N/A</v>
      </c>
      <c r="AP183" s="6" t="e">
        <f t="shared" si="101"/>
        <v>#N/A</v>
      </c>
      <c r="AQ183" s="6" t="e">
        <f t="shared" si="102"/>
        <v>#N/A</v>
      </c>
      <c r="AR183" s="6" t="e">
        <f t="shared" si="81"/>
        <v>#N/A</v>
      </c>
      <c r="AS183" s="6" t="e">
        <f t="shared" si="82"/>
        <v>#N/A</v>
      </c>
      <c r="AT183" s="6" t="e">
        <f t="shared" si="83"/>
        <v>#N/A</v>
      </c>
      <c r="AU183" s="6">
        <f t="shared" si="103"/>
        <v>0</v>
      </c>
      <c r="AV183" s="6" t="e">
        <f t="shared" si="104"/>
        <v>#N/A</v>
      </c>
      <c r="AW183" s="6" t="str">
        <f t="shared" si="84"/>
        <v/>
      </c>
      <c r="AX183" s="6" t="str">
        <f t="shared" si="85"/>
        <v/>
      </c>
      <c r="AY183" s="6" t="str">
        <f t="shared" si="86"/>
        <v/>
      </c>
      <c r="AZ183" s="6" t="str">
        <f t="shared" si="87"/>
        <v/>
      </c>
      <c r="BA183" s="103"/>
      <c r="BG183" s="3" t="s">
        <v>176</v>
      </c>
    </row>
    <row r="184" spans="1:59" s="12" customFormat="1" ht="13.5" customHeight="1" x14ac:dyDescent="0.2">
      <c r="A184" s="163">
        <v>169</v>
      </c>
      <c r="B184" s="164"/>
      <c r="C184" s="165"/>
      <c r="D184" s="166"/>
      <c r="E184" s="165"/>
      <c r="F184" s="165"/>
      <c r="G184" s="220"/>
      <c r="H184" s="165"/>
      <c r="I184" s="167"/>
      <c r="J184" s="168"/>
      <c r="K184" s="845"/>
      <c r="L184" s="838"/>
      <c r="M184" s="428"/>
      <c r="N184" s="427"/>
      <c r="O184" s="429"/>
      <c r="P184" s="430"/>
      <c r="Q184" s="422" t="str">
        <f t="shared" si="71"/>
        <v/>
      </c>
      <c r="R184" s="422" t="str">
        <f t="shared" si="72"/>
        <v/>
      </c>
      <c r="S184" s="423" t="str">
        <f t="shared" si="73"/>
        <v/>
      </c>
      <c r="T184" s="424" t="str">
        <f t="shared" si="88"/>
        <v/>
      </c>
      <c r="U184" s="425" t="str">
        <f t="shared" si="74"/>
        <v/>
      </c>
      <c r="V184" s="425" t="str">
        <f t="shared" si="75"/>
        <v/>
      </c>
      <c r="W184" s="425" t="str">
        <f t="shared" si="76"/>
        <v/>
      </c>
      <c r="X184" s="38"/>
      <c r="Y184" s="37" t="str">
        <f t="shared" si="89"/>
        <v/>
      </c>
      <c r="Z184" s="37" t="str">
        <f t="shared" si="90"/>
        <v/>
      </c>
      <c r="AA184" s="29" t="str">
        <f t="shared" si="77"/>
        <v/>
      </c>
      <c r="AB184" s="6" t="e">
        <f t="shared" si="91"/>
        <v>#N/A</v>
      </c>
      <c r="AC184" s="6" t="e">
        <f t="shared" si="92"/>
        <v>#N/A</v>
      </c>
      <c r="AD184" s="6" t="e">
        <f t="shared" si="93"/>
        <v>#N/A</v>
      </c>
      <c r="AE184" s="6" t="str">
        <f t="shared" si="78"/>
        <v/>
      </c>
      <c r="AF184" s="10">
        <f t="shared" si="79"/>
        <v>1</v>
      </c>
      <c r="AG184" s="6" t="e">
        <f t="shared" si="94"/>
        <v>#N/A</v>
      </c>
      <c r="AH184" s="6" t="e">
        <f t="shared" si="95"/>
        <v>#N/A</v>
      </c>
      <c r="AI184" s="6" t="e">
        <f t="shared" si="105"/>
        <v>#N/A</v>
      </c>
      <c r="AJ184" s="6" t="e">
        <f t="shared" si="96"/>
        <v>#N/A</v>
      </c>
      <c r="AK184" s="11" t="str">
        <f t="shared" si="97"/>
        <v xml:space="preserve"> </v>
      </c>
      <c r="AL184" s="6" t="e">
        <f t="shared" si="98"/>
        <v>#N/A</v>
      </c>
      <c r="AM184" s="6" t="e">
        <f t="shared" si="99"/>
        <v>#N/A</v>
      </c>
      <c r="AN184" s="6" t="e">
        <f t="shared" si="100"/>
        <v>#N/A</v>
      </c>
      <c r="AO184" s="6" t="e">
        <f t="shared" si="80"/>
        <v>#N/A</v>
      </c>
      <c r="AP184" s="6" t="e">
        <f t="shared" si="101"/>
        <v>#N/A</v>
      </c>
      <c r="AQ184" s="6" t="e">
        <f t="shared" si="102"/>
        <v>#N/A</v>
      </c>
      <c r="AR184" s="6" t="e">
        <f t="shared" si="81"/>
        <v>#N/A</v>
      </c>
      <c r="AS184" s="6" t="e">
        <f t="shared" si="82"/>
        <v>#N/A</v>
      </c>
      <c r="AT184" s="6" t="e">
        <f t="shared" si="83"/>
        <v>#N/A</v>
      </c>
      <c r="AU184" s="6">
        <f t="shared" si="103"/>
        <v>0</v>
      </c>
      <c r="AV184" s="6" t="e">
        <f t="shared" si="104"/>
        <v>#N/A</v>
      </c>
      <c r="AW184" s="6" t="str">
        <f t="shared" si="84"/>
        <v/>
      </c>
      <c r="AX184" s="6" t="str">
        <f t="shared" si="85"/>
        <v/>
      </c>
      <c r="AY184" s="6" t="str">
        <f t="shared" si="86"/>
        <v/>
      </c>
      <c r="AZ184" s="6" t="str">
        <f t="shared" si="87"/>
        <v/>
      </c>
      <c r="BA184" s="103"/>
      <c r="BG184" s="3" t="s">
        <v>177</v>
      </c>
    </row>
    <row r="185" spans="1:59" s="12" customFormat="1" ht="13.5" customHeight="1" x14ac:dyDescent="0.2">
      <c r="A185" s="163">
        <v>170</v>
      </c>
      <c r="B185" s="164"/>
      <c r="C185" s="165"/>
      <c r="D185" s="166"/>
      <c r="E185" s="165"/>
      <c r="F185" s="165"/>
      <c r="G185" s="220"/>
      <c r="H185" s="165"/>
      <c r="I185" s="167"/>
      <c r="J185" s="168"/>
      <c r="K185" s="845"/>
      <c r="L185" s="838"/>
      <c r="M185" s="428"/>
      <c r="N185" s="427"/>
      <c r="O185" s="429"/>
      <c r="P185" s="430"/>
      <c r="Q185" s="422" t="str">
        <f t="shared" si="71"/>
        <v/>
      </c>
      <c r="R185" s="422" t="str">
        <f t="shared" si="72"/>
        <v/>
      </c>
      <c r="S185" s="423" t="str">
        <f t="shared" si="73"/>
        <v/>
      </c>
      <c r="T185" s="424" t="str">
        <f t="shared" si="88"/>
        <v/>
      </c>
      <c r="U185" s="425" t="str">
        <f t="shared" si="74"/>
        <v/>
      </c>
      <c r="V185" s="425" t="str">
        <f t="shared" si="75"/>
        <v/>
      </c>
      <c r="W185" s="425" t="str">
        <f t="shared" si="76"/>
        <v/>
      </c>
      <c r="X185" s="38"/>
      <c r="Y185" s="37" t="str">
        <f t="shared" si="89"/>
        <v/>
      </c>
      <c r="Z185" s="37" t="str">
        <f t="shared" si="90"/>
        <v/>
      </c>
      <c r="AA185" s="29" t="str">
        <f t="shared" si="77"/>
        <v/>
      </c>
      <c r="AB185" s="6" t="e">
        <f t="shared" si="91"/>
        <v>#N/A</v>
      </c>
      <c r="AC185" s="6" t="e">
        <f t="shared" si="92"/>
        <v>#N/A</v>
      </c>
      <c r="AD185" s="6" t="e">
        <f t="shared" si="93"/>
        <v>#N/A</v>
      </c>
      <c r="AE185" s="6" t="str">
        <f t="shared" si="78"/>
        <v/>
      </c>
      <c r="AF185" s="10">
        <f t="shared" si="79"/>
        <v>1</v>
      </c>
      <c r="AG185" s="6" t="e">
        <f t="shared" si="94"/>
        <v>#N/A</v>
      </c>
      <c r="AH185" s="6" t="e">
        <f t="shared" si="95"/>
        <v>#N/A</v>
      </c>
      <c r="AI185" s="6" t="e">
        <f t="shared" si="105"/>
        <v>#N/A</v>
      </c>
      <c r="AJ185" s="6" t="e">
        <f t="shared" si="96"/>
        <v>#N/A</v>
      </c>
      <c r="AK185" s="11" t="str">
        <f t="shared" si="97"/>
        <v xml:space="preserve"> </v>
      </c>
      <c r="AL185" s="6" t="e">
        <f t="shared" si="98"/>
        <v>#N/A</v>
      </c>
      <c r="AM185" s="6" t="e">
        <f t="shared" si="99"/>
        <v>#N/A</v>
      </c>
      <c r="AN185" s="6" t="e">
        <f t="shared" si="100"/>
        <v>#N/A</v>
      </c>
      <c r="AO185" s="6" t="e">
        <f t="shared" si="80"/>
        <v>#N/A</v>
      </c>
      <c r="AP185" s="6" t="e">
        <f t="shared" si="101"/>
        <v>#N/A</v>
      </c>
      <c r="AQ185" s="6" t="e">
        <f t="shared" si="102"/>
        <v>#N/A</v>
      </c>
      <c r="AR185" s="6" t="e">
        <f t="shared" si="81"/>
        <v>#N/A</v>
      </c>
      <c r="AS185" s="6" t="e">
        <f t="shared" si="82"/>
        <v>#N/A</v>
      </c>
      <c r="AT185" s="6" t="e">
        <f t="shared" si="83"/>
        <v>#N/A</v>
      </c>
      <c r="AU185" s="6">
        <f t="shared" si="103"/>
        <v>0</v>
      </c>
      <c r="AV185" s="6" t="e">
        <f t="shared" si="104"/>
        <v>#N/A</v>
      </c>
      <c r="AW185" s="6" t="str">
        <f t="shared" si="84"/>
        <v/>
      </c>
      <c r="AX185" s="6" t="str">
        <f t="shared" si="85"/>
        <v/>
      </c>
      <c r="AY185" s="6" t="str">
        <f t="shared" si="86"/>
        <v/>
      </c>
      <c r="AZ185" s="6" t="str">
        <f t="shared" si="87"/>
        <v/>
      </c>
      <c r="BA185" s="103"/>
      <c r="BG185" s="3" t="s">
        <v>178</v>
      </c>
    </row>
    <row r="186" spans="1:59" s="12" customFormat="1" ht="13.5" customHeight="1" x14ac:dyDescent="0.2">
      <c r="A186" s="163">
        <v>171</v>
      </c>
      <c r="B186" s="164"/>
      <c r="C186" s="165"/>
      <c r="D186" s="166"/>
      <c r="E186" s="165"/>
      <c r="F186" s="165"/>
      <c r="G186" s="220"/>
      <c r="H186" s="165"/>
      <c r="I186" s="167"/>
      <c r="J186" s="168"/>
      <c r="K186" s="845"/>
      <c r="L186" s="838"/>
      <c r="M186" s="428"/>
      <c r="N186" s="427"/>
      <c r="O186" s="429"/>
      <c r="P186" s="430"/>
      <c r="Q186" s="422" t="str">
        <f t="shared" si="71"/>
        <v/>
      </c>
      <c r="R186" s="422" t="str">
        <f t="shared" si="72"/>
        <v/>
      </c>
      <c r="S186" s="423" t="str">
        <f t="shared" si="73"/>
        <v/>
      </c>
      <c r="T186" s="424" t="str">
        <f t="shared" si="88"/>
        <v/>
      </c>
      <c r="U186" s="425" t="str">
        <f t="shared" si="74"/>
        <v/>
      </c>
      <c r="V186" s="425" t="str">
        <f t="shared" si="75"/>
        <v/>
      </c>
      <c r="W186" s="425" t="str">
        <f t="shared" si="76"/>
        <v/>
      </c>
      <c r="X186" s="38"/>
      <c r="Y186" s="37" t="str">
        <f t="shared" si="89"/>
        <v/>
      </c>
      <c r="Z186" s="37" t="str">
        <f t="shared" si="90"/>
        <v/>
      </c>
      <c r="AA186" s="29" t="str">
        <f t="shared" si="77"/>
        <v/>
      </c>
      <c r="AB186" s="6" t="e">
        <f t="shared" si="91"/>
        <v>#N/A</v>
      </c>
      <c r="AC186" s="6" t="e">
        <f t="shared" si="92"/>
        <v>#N/A</v>
      </c>
      <c r="AD186" s="6" t="e">
        <f t="shared" si="93"/>
        <v>#N/A</v>
      </c>
      <c r="AE186" s="6" t="str">
        <f t="shared" si="78"/>
        <v/>
      </c>
      <c r="AF186" s="10">
        <f t="shared" si="79"/>
        <v>1</v>
      </c>
      <c r="AG186" s="6" t="e">
        <f t="shared" si="94"/>
        <v>#N/A</v>
      </c>
      <c r="AH186" s="6" t="e">
        <f t="shared" si="95"/>
        <v>#N/A</v>
      </c>
      <c r="AI186" s="6" t="e">
        <f t="shared" si="105"/>
        <v>#N/A</v>
      </c>
      <c r="AJ186" s="6" t="e">
        <f t="shared" si="96"/>
        <v>#N/A</v>
      </c>
      <c r="AK186" s="11" t="str">
        <f t="shared" si="97"/>
        <v xml:space="preserve"> </v>
      </c>
      <c r="AL186" s="6" t="e">
        <f t="shared" si="98"/>
        <v>#N/A</v>
      </c>
      <c r="AM186" s="6" t="e">
        <f t="shared" si="99"/>
        <v>#N/A</v>
      </c>
      <c r="AN186" s="6" t="e">
        <f t="shared" si="100"/>
        <v>#N/A</v>
      </c>
      <c r="AO186" s="6" t="e">
        <f t="shared" si="80"/>
        <v>#N/A</v>
      </c>
      <c r="AP186" s="6" t="e">
        <f t="shared" si="101"/>
        <v>#N/A</v>
      </c>
      <c r="AQ186" s="6" t="e">
        <f t="shared" si="102"/>
        <v>#N/A</v>
      </c>
      <c r="AR186" s="6" t="e">
        <f t="shared" si="81"/>
        <v>#N/A</v>
      </c>
      <c r="AS186" s="6" t="e">
        <f t="shared" si="82"/>
        <v>#N/A</v>
      </c>
      <c r="AT186" s="6" t="e">
        <f t="shared" si="83"/>
        <v>#N/A</v>
      </c>
      <c r="AU186" s="6">
        <f t="shared" si="103"/>
        <v>0</v>
      </c>
      <c r="AV186" s="6" t="e">
        <f t="shared" si="104"/>
        <v>#N/A</v>
      </c>
      <c r="AW186" s="6" t="str">
        <f t="shared" si="84"/>
        <v/>
      </c>
      <c r="AX186" s="6" t="str">
        <f t="shared" si="85"/>
        <v/>
      </c>
      <c r="AY186" s="6" t="str">
        <f t="shared" si="86"/>
        <v/>
      </c>
      <c r="AZ186" s="6" t="str">
        <f t="shared" si="87"/>
        <v/>
      </c>
      <c r="BA186" s="103"/>
      <c r="BG186" s="3" t="s">
        <v>179</v>
      </c>
    </row>
    <row r="187" spans="1:59" s="12" customFormat="1" ht="13.5" customHeight="1" x14ac:dyDescent="0.2">
      <c r="A187" s="163">
        <v>172</v>
      </c>
      <c r="B187" s="164"/>
      <c r="C187" s="165"/>
      <c r="D187" s="166"/>
      <c r="E187" s="165"/>
      <c r="F187" s="165"/>
      <c r="G187" s="220"/>
      <c r="H187" s="165"/>
      <c r="I187" s="167"/>
      <c r="J187" s="168"/>
      <c r="K187" s="845"/>
      <c r="L187" s="838"/>
      <c r="M187" s="428"/>
      <c r="N187" s="427"/>
      <c r="O187" s="429"/>
      <c r="P187" s="430"/>
      <c r="Q187" s="422" t="str">
        <f t="shared" si="71"/>
        <v/>
      </c>
      <c r="R187" s="422" t="str">
        <f t="shared" si="72"/>
        <v/>
      </c>
      <c r="S187" s="423" t="str">
        <f t="shared" si="73"/>
        <v/>
      </c>
      <c r="T187" s="424" t="str">
        <f t="shared" si="88"/>
        <v/>
      </c>
      <c r="U187" s="425" t="str">
        <f t="shared" si="74"/>
        <v/>
      </c>
      <c r="V187" s="425" t="str">
        <f t="shared" si="75"/>
        <v/>
      </c>
      <c r="W187" s="425" t="str">
        <f t="shared" si="76"/>
        <v/>
      </c>
      <c r="X187" s="38"/>
      <c r="Y187" s="37" t="str">
        <f t="shared" si="89"/>
        <v/>
      </c>
      <c r="Z187" s="37" t="str">
        <f t="shared" si="90"/>
        <v/>
      </c>
      <c r="AA187" s="29" t="str">
        <f t="shared" si="77"/>
        <v/>
      </c>
      <c r="AB187" s="6" t="e">
        <f t="shared" si="91"/>
        <v>#N/A</v>
      </c>
      <c r="AC187" s="6" t="e">
        <f t="shared" si="92"/>
        <v>#N/A</v>
      </c>
      <c r="AD187" s="6" t="e">
        <f t="shared" si="93"/>
        <v>#N/A</v>
      </c>
      <c r="AE187" s="6" t="str">
        <f t="shared" si="78"/>
        <v/>
      </c>
      <c r="AF187" s="10">
        <f t="shared" si="79"/>
        <v>1</v>
      </c>
      <c r="AG187" s="6" t="e">
        <f t="shared" si="94"/>
        <v>#N/A</v>
      </c>
      <c r="AH187" s="6" t="e">
        <f t="shared" si="95"/>
        <v>#N/A</v>
      </c>
      <c r="AI187" s="6" t="e">
        <f t="shared" si="105"/>
        <v>#N/A</v>
      </c>
      <c r="AJ187" s="6" t="e">
        <f t="shared" si="96"/>
        <v>#N/A</v>
      </c>
      <c r="AK187" s="11" t="str">
        <f t="shared" si="97"/>
        <v xml:space="preserve"> </v>
      </c>
      <c r="AL187" s="6" t="e">
        <f t="shared" si="98"/>
        <v>#N/A</v>
      </c>
      <c r="AM187" s="6" t="e">
        <f t="shared" si="99"/>
        <v>#N/A</v>
      </c>
      <c r="AN187" s="6" t="e">
        <f t="shared" si="100"/>
        <v>#N/A</v>
      </c>
      <c r="AO187" s="6" t="e">
        <f t="shared" si="80"/>
        <v>#N/A</v>
      </c>
      <c r="AP187" s="6" t="e">
        <f t="shared" si="101"/>
        <v>#N/A</v>
      </c>
      <c r="AQ187" s="6" t="e">
        <f t="shared" si="102"/>
        <v>#N/A</v>
      </c>
      <c r="AR187" s="6" t="e">
        <f t="shared" si="81"/>
        <v>#N/A</v>
      </c>
      <c r="AS187" s="6" t="e">
        <f t="shared" si="82"/>
        <v>#N/A</v>
      </c>
      <c r="AT187" s="6" t="e">
        <f t="shared" si="83"/>
        <v>#N/A</v>
      </c>
      <c r="AU187" s="6">
        <f t="shared" si="103"/>
        <v>0</v>
      </c>
      <c r="AV187" s="6" t="e">
        <f t="shared" si="104"/>
        <v>#N/A</v>
      </c>
      <c r="AW187" s="6" t="str">
        <f t="shared" si="84"/>
        <v/>
      </c>
      <c r="AX187" s="6" t="str">
        <f t="shared" si="85"/>
        <v/>
      </c>
      <c r="AY187" s="6" t="str">
        <f t="shared" si="86"/>
        <v/>
      </c>
      <c r="AZ187" s="6" t="str">
        <f t="shared" si="87"/>
        <v/>
      </c>
      <c r="BA187" s="103"/>
      <c r="BG187" s="3" t="s">
        <v>180</v>
      </c>
    </row>
    <row r="188" spans="1:59" s="12" customFormat="1" ht="13.5" customHeight="1" x14ac:dyDescent="0.2">
      <c r="A188" s="163">
        <v>173</v>
      </c>
      <c r="B188" s="164"/>
      <c r="C188" s="165"/>
      <c r="D188" s="166"/>
      <c r="E188" s="165"/>
      <c r="F188" s="165"/>
      <c r="G188" s="220"/>
      <c r="H188" s="165"/>
      <c r="I188" s="167"/>
      <c r="J188" s="168"/>
      <c r="K188" s="845"/>
      <c r="L188" s="838"/>
      <c r="M188" s="428"/>
      <c r="N188" s="427"/>
      <c r="O188" s="429"/>
      <c r="P188" s="430"/>
      <c r="Q188" s="422" t="str">
        <f t="shared" si="71"/>
        <v/>
      </c>
      <c r="R188" s="422" t="str">
        <f t="shared" si="72"/>
        <v/>
      </c>
      <c r="S188" s="423" t="str">
        <f t="shared" si="73"/>
        <v/>
      </c>
      <c r="T188" s="424" t="str">
        <f t="shared" si="88"/>
        <v/>
      </c>
      <c r="U188" s="425" t="str">
        <f t="shared" si="74"/>
        <v/>
      </c>
      <c r="V188" s="425" t="str">
        <f t="shared" si="75"/>
        <v/>
      </c>
      <c r="W188" s="425" t="str">
        <f t="shared" si="76"/>
        <v/>
      </c>
      <c r="X188" s="38"/>
      <c r="Y188" s="37" t="str">
        <f t="shared" si="89"/>
        <v/>
      </c>
      <c r="Z188" s="37" t="str">
        <f t="shared" si="90"/>
        <v/>
      </c>
      <c r="AA188" s="29" t="str">
        <f t="shared" si="77"/>
        <v/>
      </c>
      <c r="AB188" s="6" t="e">
        <f t="shared" si="91"/>
        <v>#N/A</v>
      </c>
      <c r="AC188" s="6" t="e">
        <f t="shared" si="92"/>
        <v>#N/A</v>
      </c>
      <c r="AD188" s="6" t="e">
        <f t="shared" si="93"/>
        <v>#N/A</v>
      </c>
      <c r="AE188" s="6" t="str">
        <f t="shared" si="78"/>
        <v/>
      </c>
      <c r="AF188" s="10">
        <f t="shared" si="79"/>
        <v>1</v>
      </c>
      <c r="AG188" s="6" t="e">
        <f t="shared" si="94"/>
        <v>#N/A</v>
      </c>
      <c r="AH188" s="6" t="e">
        <f t="shared" si="95"/>
        <v>#N/A</v>
      </c>
      <c r="AI188" s="6" t="e">
        <f t="shared" si="105"/>
        <v>#N/A</v>
      </c>
      <c r="AJ188" s="6" t="e">
        <f t="shared" si="96"/>
        <v>#N/A</v>
      </c>
      <c r="AK188" s="11" t="str">
        <f t="shared" si="97"/>
        <v xml:space="preserve"> </v>
      </c>
      <c r="AL188" s="6" t="e">
        <f t="shared" si="98"/>
        <v>#N/A</v>
      </c>
      <c r="AM188" s="6" t="e">
        <f t="shared" si="99"/>
        <v>#N/A</v>
      </c>
      <c r="AN188" s="6" t="e">
        <f t="shared" si="100"/>
        <v>#N/A</v>
      </c>
      <c r="AO188" s="6" t="e">
        <f t="shared" si="80"/>
        <v>#N/A</v>
      </c>
      <c r="AP188" s="6" t="e">
        <f t="shared" si="101"/>
        <v>#N/A</v>
      </c>
      <c r="AQ188" s="6" t="e">
        <f t="shared" si="102"/>
        <v>#N/A</v>
      </c>
      <c r="AR188" s="6" t="e">
        <f t="shared" si="81"/>
        <v>#N/A</v>
      </c>
      <c r="AS188" s="6" t="e">
        <f t="shared" si="82"/>
        <v>#N/A</v>
      </c>
      <c r="AT188" s="6" t="e">
        <f t="shared" si="83"/>
        <v>#N/A</v>
      </c>
      <c r="AU188" s="6">
        <f t="shared" si="103"/>
        <v>0</v>
      </c>
      <c r="AV188" s="6" t="e">
        <f t="shared" si="104"/>
        <v>#N/A</v>
      </c>
      <c r="AW188" s="6" t="str">
        <f t="shared" si="84"/>
        <v/>
      </c>
      <c r="AX188" s="6" t="str">
        <f t="shared" si="85"/>
        <v/>
      </c>
      <c r="AY188" s="6" t="str">
        <f t="shared" si="86"/>
        <v/>
      </c>
      <c r="AZ188" s="6" t="str">
        <f t="shared" si="87"/>
        <v/>
      </c>
      <c r="BA188" s="103"/>
      <c r="BG188" s="3" t="s">
        <v>517</v>
      </c>
    </row>
    <row r="189" spans="1:59" s="12" customFormat="1" ht="13.5" customHeight="1" x14ac:dyDescent="0.2">
      <c r="A189" s="163">
        <v>174</v>
      </c>
      <c r="B189" s="164"/>
      <c r="C189" s="165"/>
      <c r="D189" s="166"/>
      <c r="E189" s="165"/>
      <c r="F189" s="165"/>
      <c r="G189" s="220"/>
      <c r="H189" s="165"/>
      <c r="I189" s="167"/>
      <c r="J189" s="168"/>
      <c r="K189" s="845"/>
      <c r="L189" s="838"/>
      <c r="M189" s="428"/>
      <c r="N189" s="427"/>
      <c r="O189" s="429"/>
      <c r="P189" s="430"/>
      <c r="Q189" s="422" t="str">
        <f t="shared" si="71"/>
        <v/>
      </c>
      <c r="R189" s="422" t="str">
        <f t="shared" si="72"/>
        <v/>
      </c>
      <c r="S189" s="423" t="str">
        <f t="shared" si="73"/>
        <v/>
      </c>
      <c r="T189" s="424" t="str">
        <f t="shared" si="88"/>
        <v/>
      </c>
      <c r="U189" s="425" t="str">
        <f t="shared" si="74"/>
        <v/>
      </c>
      <c r="V189" s="425" t="str">
        <f t="shared" si="75"/>
        <v/>
      </c>
      <c r="W189" s="425" t="str">
        <f t="shared" si="76"/>
        <v/>
      </c>
      <c r="X189" s="38"/>
      <c r="Y189" s="37" t="str">
        <f t="shared" si="89"/>
        <v/>
      </c>
      <c r="Z189" s="37" t="str">
        <f t="shared" si="90"/>
        <v/>
      </c>
      <c r="AA189" s="29" t="str">
        <f t="shared" si="77"/>
        <v/>
      </c>
      <c r="AB189" s="6" t="e">
        <f t="shared" si="91"/>
        <v>#N/A</v>
      </c>
      <c r="AC189" s="6" t="e">
        <f t="shared" si="92"/>
        <v>#N/A</v>
      </c>
      <c r="AD189" s="6" t="e">
        <f t="shared" si="93"/>
        <v>#N/A</v>
      </c>
      <c r="AE189" s="6" t="str">
        <f t="shared" si="78"/>
        <v/>
      </c>
      <c r="AF189" s="10">
        <f t="shared" si="79"/>
        <v>1</v>
      </c>
      <c r="AG189" s="6" t="e">
        <f t="shared" si="94"/>
        <v>#N/A</v>
      </c>
      <c r="AH189" s="6" t="e">
        <f t="shared" si="95"/>
        <v>#N/A</v>
      </c>
      <c r="AI189" s="6" t="e">
        <f t="shared" si="105"/>
        <v>#N/A</v>
      </c>
      <c r="AJ189" s="6" t="e">
        <f t="shared" si="96"/>
        <v>#N/A</v>
      </c>
      <c r="AK189" s="11" t="str">
        <f t="shared" si="97"/>
        <v xml:space="preserve"> </v>
      </c>
      <c r="AL189" s="6" t="e">
        <f t="shared" si="98"/>
        <v>#N/A</v>
      </c>
      <c r="AM189" s="6" t="e">
        <f t="shared" si="99"/>
        <v>#N/A</v>
      </c>
      <c r="AN189" s="6" t="e">
        <f t="shared" si="100"/>
        <v>#N/A</v>
      </c>
      <c r="AO189" s="6" t="e">
        <f t="shared" si="80"/>
        <v>#N/A</v>
      </c>
      <c r="AP189" s="6" t="e">
        <f t="shared" si="101"/>
        <v>#N/A</v>
      </c>
      <c r="AQ189" s="6" t="e">
        <f t="shared" si="102"/>
        <v>#N/A</v>
      </c>
      <c r="AR189" s="6" t="e">
        <f t="shared" si="81"/>
        <v>#N/A</v>
      </c>
      <c r="AS189" s="6" t="e">
        <f t="shared" si="82"/>
        <v>#N/A</v>
      </c>
      <c r="AT189" s="6" t="e">
        <f t="shared" si="83"/>
        <v>#N/A</v>
      </c>
      <c r="AU189" s="6">
        <f t="shared" si="103"/>
        <v>0</v>
      </c>
      <c r="AV189" s="6" t="e">
        <f t="shared" si="104"/>
        <v>#N/A</v>
      </c>
      <c r="AW189" s="6" t="str">
        <f t="shared" si="84"/>
        <v/>
      </c>
      <c r="AX189" s="6" t="str">
        <f t="shared" si="85"/>
        <v/>
      </c>
      <c r="AY189" s="6" t="str">
        <f t="shared" si="86"/>
        <v/>
      </c>
      <c r="AZ189" s="6" t="str">
        <f t="shared" si="87"/>
        <v/>
      </c>
      <c r="BA189" s="103"/>
      <c r="BG189" s="3" t="s">
        <v>519</v>
      </c>
    </row>
    <row r="190" spans="1:59" s="12" customFormat="1" ht="13.5" customHeight="1" x14ac:dyDescent="0.2">
      <c r="A190" s="163">
        <v>175</v>
      </c>
      <c r="B190" s="164"/>
      <c r="C190" s="165"/>
      <c r="D190" s="166"/>
      <c r="E190" s="165"/>
      <c r="F190" s="165"/>
      <c r="G190" s="220"/>
      <c r="H190" s="165"/>
      <c r="I190" s="167"/>
      <c r="J190" s="168"/>
      <c r="K190" s="845"/>
      <c r="L190" s="838"/>
      <c r="M190" s="428"/>
      <c r="N190" s="427"/>
      <c r="O190" s="429"/>
      <c r="P190" s="430"/>
      <c r="Q190" s="422" t="str">
        <f t="shared" si="71"/>
        <v/>
      </c>
      <c r="R190" s="422" t="str">
        <f t="shared" si="72"/>
        <v/>
      </c>
      <c r="S190" s="423" t="str">
        <f t="shared" si="73"/>
        <v/>
      </c>
      <c r="T190" s="424" t="str">
        <f t="shared" si="88"/>
        <v/>
      </c>
      <c r="U190" s="425" t="str">
        <f t="shared" si="74"/>
        <v/>
      </c>
      <c r="V190" s="425" t="str">
        <f t="shared" si="75"/>
        <v/>
      </c>
      <c r="W190" s="425" t="str">
        <f t="shared" si="76"/>
        <v/>
      </c>
      <c r="X190" s="38"/>
      <c r="Y190" s="37" t="str">
        <f t="shared" si="89"/>
        <v/>
      </c>
      <c r="Z190" s="37" t="str">
        <f t="shared" si="90"/>
        <v/>
      </c>
      <c r="AA190" s="29" t="str">
        <f t="shared" si="77"/>
        <v/>
      </c>
      <c r="AB190" s="6" t="e">
        <f t="shared" si="91"/>
        <v>#N/A</v>
      </c>
      <c r="AC190" s="6" t="e">
        <f t="shared" si="92"/>
        <v>#N/A</v>
      </c>
      <c r="AD190" s="6" t="e">
        <f t="shared" si="93"/>
        <v>#N/A</v>
      </c>
      <c r="AE190" s="6" t="str">
        <f t="shared" si="78"/>
        <v/>
      </c>
      <c r="AF190" s="10">
        <f t="shared" si="79"/>
        <v>1</v>
      </c>
      <c r="AG190" s="6" t="e">
        <f t="shared" si="94"/>
        <v>#N/A</v>
      </c>
      <c r="AH190" s="6" t="e">
        <f t="shared" si="95"/>
        <v>#N/A</v>
      </c>
      <c r="AI190" s="6" t="e">
        <f t="shared" si="105"/>
        <v>#N/A</v>
      </c>
      <c r="AJ190" s="6" t="e">
        <f t="shared" si="96"/>
        <v>#N/A</v>
      </c>
      <c r="AK190" s="11" t="str">
        <f t="shared" si="97"/>
        <v xml:space="preserve"> </v>
      </c>
      <c r="AL190" s="6" t="e">
        <f t="shared" si="98"/>
        <v>#N/A</v>
      </c>
      <c r="AM190" s="6" t="e">
        <f t="shared" si="99"/>
        <v>#N/A</v>
      </c>
      <c r="AN190" s="6" t="e">
        <f t="shared" si="100"/>
        <v>#N/A</v>
      </c>
      <c r="AO190" s="6" t="e">
        <f t="shared" si="80"/>
        <v>#N/A</v>
      </c>
      <c r="AP190" s="6" t="e">
        <f t="shared" si="101"/>
        <v>#N/A</v>
      </c>
      <c r="AQ190" s="6" t="e">
        <f t="shared" si="102"/>
        <v>#N/A</v>
      </c>
      <c r="AR190" s="6" t="e">
        <f t="shared" si="81"/>
        <v>#N/A</v>
      </c>
      <c r="AS190" s="6" t="e">
        <f t="shared" si="82"/>
        <v>#N/A</v>
      </c>
      <c r="AT190" s="6" t="e">
        <f t="shared" si="83"/>
        <v>#N/A</v>
      </c>
      <c r="AU190" s="6">
        <f t="shared" si="103"/>
        <v>0</v>
      </c>
      <c r="AV190" s="6" t="e">
        <f t="shared" si="104"/>
        <v>#N/A</v>
      </c>
      <c r="AW190" s="6" t="str">
        <f t="shared" si="84"/>
        <v/>
      </c>
      <c r="AX190" s="6" t="str">
        <f t="shared" si="85"/>
        <v/>
      </c>
      <c r="AY190" s="6" t="str">
        <f t="shared" si="86"/>
        <v/>
      </c>
      <c r="AZ190" s="6" t="str">
        <f t="shared" si="87"/>
        <v/>
      </c>
      <c r="BA190" s="103"/>
      <c r="BG190" s="3" t="s">
        <v>521</v>
      </c>
    </row>
    <row r="191" spans="1:59" s="12" customFormat="1" ht="13.5" customHeight="1" x14ac:dyDescent="0.2">
      <c r="A191" s="163">
        <v>176</v>
      </c>
      <c r="B191" s="164"/>
      <c r="C191" s="165"/>
      <c r="D191" s="166"/>
      <c r="E191" s="165"/>
      <c r="F191" s="165"/>
      <c r="G191" s="220"/>
      <c r="H191" s="165"/>
      <c r="I191" s="167"/>
      <c r="J191" s="168"/>
      <c r="K191" s="845"/>
      <c r="L191" s="838"/>
      <c r="M191" s="428"/>
      <c r="N191" s="427"/>
      <c r="O191" s="429"/>
      <c r="P191" s="430"/>
      <c r="Q191" s="422" t="str">
        <f t="shared" si="71"/>
        <v/>
      </c>
      <c r="R191" s="422" t="str">
        <f t="shared" si="72"/>
        <v/>
      </c>
      <c r="S191" s="423" t="str">
        <f t="shared" si="73"/>
        <v/>
      </c>
      <c r="T191" s="424" t="str">
        <f t="shared" si="88"/>
        <v/>
      </c>
      <c r="U191" s="425" t="str">
        <f t="shared" si="74"/>
        <v/>
      </c>
      <c r="V191" s="425" t="str">
        <f t="shared" si="75"/>
        <v/>
      </c>
      <c r="W191" s="425" t="str">
        <f t="shared" si="76"/>
        <v/>
      </c>
      <c r="X191" s="38"/>
      <c r="Y191" s="37" t="str">
        <f t="shared" si="89"/>
        <v/>
      </c>
      <c r="Z191" s="37" t="str">
        <f t="shared" si="90"/>
        <v/>
      </c>
      <c r="AA191" s="29" t="str">
        <f t="shared" si="77"/>
        <v/>
      </c>
      <c r="AB191" s="6" t="e">
        <f t="shared" si="91"/>
        <v>#N/A</v>
      </c>
      <c r="AC191" s="6" t="e">
        <f t="shared" si="92"/>
        <v>#N/A</v>
      </c>
      <c r="AD191" s="6" t="e">
        <f t="shared" si="93"/>
        <v>#N/A</v>
      </c>
      <c r="AE191" s="6" t="str">
        <f t="shared" si="78"/>
        <v/>
      </c>
      <c r="AF191" s="10">
        <f t="shared" si="79"/>
        <v>1</v>
      </c>
      <c r="AG191" s="6" t="e">
        <f t="shared" si="94"/>
        <v>#N/A</v>
      </c>
      <c r="AH191" s="6" t="e">
        <f t="shared" si="95"/>
        <v>#N/A</v>
      </c>
      <c r="AI191" s="6" t="e">
        <f t="shared" si="105"/>
        <v>#N/A</v>
      </c>
      <c r="AJ191" s="6" t="e">
        <f t="shared" si="96"/>
        <v>#N/A</v>
      </c>
      <c r="AK191" s="11" t="str">
        <f t="shared" si="97"/>
        <v xml:space="preserve"> </v>
      </c>
      <c r="AL191" s="6" t="e">
        <f t="shared" si="98"/>
        <v>#N/A</v>
      </c>
      <c r="AM191" s="6" t="e">
        <f t="shared" si="99"/>
        <v>#N/A</v>
      </c>
      <c r="AN191" s="6" t="e">
        <f t="shared" si="100"/>
        <v>#N/A</v>
      </c>
      <c r="AO191" s="6" t="e">
        <f t="shared" si="80"/>
        <v>#N/A</v>
      </c>
      <c r="AP191" s="6" t="e">
        <f t="shared" si="101"/>
        <v>#N/A</v>
      </c>
      <c r="AQ191" s="6" t="e">
        <f t="shared" si="102"/>
        <v>#N/A</v>
      </c>
      <c r="AR191" s="6" t="e">
        <f t="shared" si="81"/>
        <v>#N/A</v>
      </c>
      <c r="AS191" s="6" t="e">
        <f t="shared" si="82"/>
        <v>#N/A</v>
      </c>
      <c r="AT191" s="6" t="e">
        <f t="shared" si="83"/>
        <v>#N/A</v>
      </c>
      <c r="AU191" s="6">
        <f t="shared" si="103"/>
        <v>0</v>
      </c>
      <c r="AV191" s="6" t="e">
        <f t="shared" si="104"/>
        <v>#N/A</v>
      </c>
      <c r="AW191" s="6" t="str">
        <f t="shared" si="84"/>
        <v/>
      </c>
      <c r="AX191" s="6" t="str">
        <f t="shared" si="85"/>
        <v/>
      </c>
      <c r="AY191" s="6" t="str">
        <f t="shared" si="86"/>
        <v/>
      </c>
      <c r="AZ191" s="6" t="str">
        <f t="shared" si="87"/>
        <v/>
      </c>
      <c r="BA191" s="103"/>
      <c r="BG191" s="3" t="s">
        <v>294</v>
      </c>
    </row>
    <row r="192" spans="1:59" s="12" customFormat="1" ht="13.5" customHeight="1" x14ac:dyDescent="0.2">
      <c r="A192" s="163">
        <v>177</v>
      </c>
      <c r="B192" s="164"/>
      <c r="C192" s="165"/>
      <c r="D192" s="166"/>
      <c r="E192" s="165"/>
      <c r="F192" s="165"/>
      <c r="G192" s="220"/>
      <c r="H192" s="165"/>
      <c r="I192" s="167"/>
      <c r="J192" s="168"/>
      <c r="K192" s="845"/>
      <c r="L192" s="838"/>
      <c r="M192" s="428"/>
      <c r="N192" s="427"/>
      <c r="O192" s="429"/>
      <c r="P192" s="430"/>
      <c r="Q192" s="422" t="str">
        <f t="shared" si="71"/>
        <v/>
      </c>
      <c r="R192" s="422" t="str">
        <f t="shared" si="72"/>
        <v/>
      </c>
      <c r="S192" s="423" t="str">
        <f t="shared" si="73"/>
        <v/>
      </c>
      <c r="T192" s="424" t="str">
        <f t="shared" si="88"/>
        <v/>
      </c>
      <c r="U192" s="425" t="str">
        <f t="shared" si="74"/>
        <v/>
      </c>
      <c r="V192" s="425" t="str">
        <f t="shared" si="75"/>
        <v/>
      </c>
      <c r="W192" s="425" t="str">
        <f t="shared" si="76"/>
        <v/>
      </c>
      <c r="X192" s="38"/>
      <c r="Y192" s="37" t="str">
        <f t="shared" si="89"/>
        <v/>
      </c>
      <c r="Z192" s="37" t="str">
        <f t="shared" si="90"/>
        <v/>
      </c>
      <c r="AA192" s="29" t="str">
        <f t="shared" si="77"/>
        <v/>
      </c>
      <c r="AB192" s="6" t="e">
        <f t="shared" si="91"/>
        <v>#N/A</v>
      </c>
      <c r="AC192" s="6" t="e">
        <f t="shared" si="92"/>
        <v>#N/A</v>
      </c>
      <c r="AD192" s="6" t="e">
        <f t="shared" si="93"/>
        <v>#N/A</v>
      </c>
      <c r="AE192" s="6" t="str">
        <f t="shared" si="78"/>
        <v/>
      </c>
      <c r="AF192" s="10">
        <f t="shared" si="79"/>
        <v>1</v>
      </c>
      <c r="AG192" s="6" t="e">
        <f t="shared" si="94"/>
        <v>#N/A</v>
      </c>
      <c r="AH192" s="6" t="e">
        <f t="shared" si="95"/>
        <v>#N/A</v>
      </c>
      <c r="AI192" s="6" t="e">
        <f t="shared" si="105"/>
        <v>#N/A</v>
      </c>
      <c r="AJ192" s="6" t="e">
        <f t="shared" si="96"/>
        <v>#N/A</v>
      </c>
      <c r="AK192" s="11" t="str">
        <f t="shared" si="97"/>
        <v xml:space="preserve"> </v>
      </c>
      <c r="AL192" s="6" t="e">
        <f t="shared" si="98"/>
        <v>#N/A</v>
      </c>
      <c r="AM192" s="6" t="e">
        <f t="shared" si="99"/>
        <v>#N/A</v>
      </c>
      <c r="AN192" s="6" t="e">
        <f t="shared" si="100"/>
        <v>#N/A</v>
      </c>
      <c r="AO192" s="6" t="e">
        <f t="shared" si="80"/>
        <v>#N/A</v>
      </c>
      <c r="AP192" s="6" t="e">
        <f t="shared" si="101"/>
        <v>#N/A</v>
      </c>
      <c r="AQ192" s="6" t="e">
        <f t="shared" si="102"/>
        <v>#N/A</v>
      </c>
      <c r="AR192" s="6" t="e">
        <f t="shared" si="81"/>
        <v>#N/A</v>
      </c>
      <c r="AS192" s="6" t="e">
        <f t="shared" si="82"/>
        <v>#N/A</v>
      </c>
      <c r="AT192" s="6" t="e">
        <f t="shared" si="83"/>
        <v>#N/A</v>
      </c>
      <c r="AU192" s="6">
        <f t="shared" si="103"/>
        <v>0</v>
      </c>
      <c r="AV192" s="6" t="e">
        <f t="shared" si="104"/>
        <v>#N/A</v>
      </c>
      <c r="AW192" s="6" t="str">
        <f t="shared" si="84"/>
        <v/>
      </c>
      <c r="AX192" s="6" t="str">
        <f t="shared" si="85"/>
        <v/>
      </c>
      <c r="AY192" s="6" t="str">
        <f t="shared" si="86"/>
        <v/>
      </c>
      <c r="AZ192" s="6" t="str">
        <f t="shared" si="87"/>
        <v/>
      </c>
      <c r="BA192" s="103"/>
      <c r="BG192" s="3" t="s">
        <v>296</v>
      </c>
    </row>
    <row r="193" spans="1:59" s="12" customFormat="1" ht="13.5" customHeight="1" x14ac:dyDescent="0.2">
      <c r="A193" s="163">
        <v>178</v>
      </c>
      <c r="B193" s="164"/>
      <c r="C193" s="165"/>
      <c r="D193" s="166"/>
      <c r="E193" s="165"/>
      <c r="F193" s="165"/>
      <c r="G193" s="220"/>
      <c r="H193" s="165"/>
      <c r="I193" s="167"/>
      <c r="J193" s="168"/>
      <c r="K193" s="845"/>
      <c r="L193" s="838"/>
      <c r="M193" s="428"/>
      <c r="N193" s="427"/>
      <c r="O193" s="429"/>
      <c r="P193" s="430"/>
      <c r="Q193" s="422" t="str">
        <f t="shared" si="71"/>
        <v/>
      </c>
      <c r="R193" s="422" t="str">
        <f t="shared" si="72"/>
        <v/>
      </c>
      <c r="S193" s="423" t="str">
        <f t="shared" si="73"/>
        <v/>
      </c>
      <c r="T193" s="424" t="str">
        <f t="shared" si="88"/>
        <v/>
      </c>
      <c r="U193" s="425" t="str">
        <f t="shared" si="74"/>
        <v/>
      </c>
      <c r="V193" s="425" t="str">
        <f t="shared" si="75"/>
        <v/>
      </c>
      <c r="W193" s="425" t="str">
        <f t="shared" si="76"/>
        <v/>
      </c>
      <c r="X193" s="38"/>
      <c r="Y193" s="37" t="str">
        <f t="shared" si="89"/>
        <v/>
      </c>
      <c r="Z193" s="37" t="str">
        <f t="shared" si="90"/>
        <v/>
      </c>
      <c r="AA193" s="29" t="str">
        <f t="shared" si="77"/>
        <v/>
      </c>
      <c r="AB193" s="6" t="e">
        <f t="shared" si="91"/>
        <v>#N/A</v>
      </c>
      <c r="AC193" s="6" t="e">
        <f t="shared" si="92"/>
        <v>#N/A</v>
      </c>
      <c r="AD193" s="6" t="e">
        <f t="shared" si="93"/>
        <v>#N/A</v>
      </c>
      <c r="AE193" s="6" t="str">
        <f t="shared" si="78"/>
        <v/>
      </c>
      <c r="AF193" s="10">
        <f t="shared" si="79"/>
        <v>1</v>
      </c>
      <c r="AG193" s="6" t="e">
        <f t="shared" si="94"/>
        <v>#N/A</v>
      </c>
      <c r="AH193" s="6" t="e">
        <f t="shared" si="95"/>
        <v>#N/A</v>
      </c>
      <c r="AI193" s="6" t="e">
        <f t="shared" si="105"/>
        <v>#N/A</v>
      </c>
      <c r="AJ193" s="6" t="e">
        <f t="shared" si="96"/>
        <v>#N/A</v>
      </c>
      <c r="AK193" s="11" t="str">
        <f t="shared" si="97"/>
        <v xml:space="preserve"> </v>
      </c>
      <c r="AL193" s="6" t="e">
        <f t="shared" si="98"/>
        <v>#N/A</v>
      </c>
      <c r="AM193" s="6" t="e">
        <f t="shared" si="99"/>
        <v>#N/A</v>
      </c>
      <c r="AN193" s="6" t="e">
        <f t="shared" si="100"/>
        <v>#N/A</v>
      </c>
      <c r="AO193" s="6" t="e">
        <f t="shared" si="80"/>
        <v>#N/A</v>
      </c>
      <c r="AP193" s="6" t="e">
        <f t="shared" si="101"/>
        <v>#N/A</v>
      </c>
      <c r="AQ193" s="6" t="e">
        <f t="shared" si="102"/>
        <v>#N/A</v>
      </c>
      <c r="AR193" s="6" t="e">
        <f t="shared" si="81"/>
        <v>#N/A</v>
      </c>
      <c r="AS193" s="6" t="e">
        <f t="shared" si="82"/>
        <v>#N/A</v>
      </c>
      <c r="AT193" s="6" t="e">
        <f t="shared" si="83"/>
        <v>#N/A</v>
      </c>
      <c r="AU193" s="6">
        <f t="shared" si="103"/>
        <v>0</v>
      </c>
      <c r="AV193" s="6" t="e">
        <f t="shared" si="104"/>
        <v>#N/A</v>
      </c>
      <c r="AW193" s="6" t="str">
        <f t="shared" si="84"/>
        <v/>
      </c>
      <c r="AX193" s="6" t="str">
        <f t="shared" si="85"/>
        <v/>
      </c>
      <c r="AY193" s="6" t="str">
        <f t="shared" si="86"/>
        <v/>
      </c>
      <c r="AZ193" s="6" t="str">
        <f t="shared" si="87"/>
        <v/>
      </c>
      <c r="BA193" s="103"/>
      <c r="BG193" s="3" t="s">
        <v>298</v>
      </c>
    </row>
    <row r="194" spans="1:59" s="12" customFormat="1" ht="13.5" customHeight="1" x14ac:dyDescent="0.2">
      <c r="A194" s="163">
        <v>179</v>
      </c>
      <c r="B194" s="164"/>
      <c r="C194" s="165"/>
      <c r="D194" s="166"/>
      <c r="E194" s="165"/>
      <c r="F194" s="165"/>
      <c r="G194" s="220"/>
      <c r="H194" s="165"/>
      <c r="I194" s="167"/>
      <c r="J194" s="168"/>
      <c r="K194" s="845"/>
      <c r="L194" s="838"/>
      <c r="M194" s="428"/>
      <c r="N194" s="427"/>
      <c r="O194" s="429"/>
      <c r="P194" s="430"/>
      <c r="Q194" s="422" t="str">
        <f t="shared" si="71"/>
        <v/>
      </c>
      <c r="R194" s="422" t="str">
        <f t="shared" si="72"/>
        <v/>
      </c>
      <c r="S194" s="423" t="str">
        <f t="shared" si="73"/>
        <v/>
      </c>
      <c r="T194" s="424" t="str">
        <f t="shared" si="88"/>
        <v/>
      </c>
      <c r="U194" s="425" t="str">
        <f t="shared" si="74"/>
        <v/>
      </c>
      <c r="V194" s="425" t="str">
        <f t="shared" si="75"/>
        <v/>
      </c>
      <c r="W194" s="425" t="str">
        <f t="shared" si="76"/>
        <v/>
      </c>
      <c r="X194" s="38"/>
      <c r="Y194" s="37" t="str">
        <f t="shared" si="89"/>
        <v/>
      </c>
      <c r="Z194" s="37" t="str">
        <f t="shared" si="90"/>
        <v/>
      </c>
      <c r="AA194" s="29" t="str">
        <f t="shared" si="77"/>
        <v/>
      </c>
      <c r="AB194" s="6" t="e">
        <f t="shared" si="91"/>
        <v>#N/A</v>
      </c>
      <c r="AC194" s="6" t="e">
        <f t="shared" si="92"/>
        <v>#N/A</v>
      </c>
      <c r="AD194" s="6" t="e">
        <f t="shared" si="93"/>
        <v>#N/A</v>
      </c>
      <c r="AE194" s="6" t="str">
        <f t="shared" si="78"/>
        <v/>
      </c>
      <c r="AF194" s="10">
        <f t="shared" si="79"/>
        <v>1</v>
      </c>
      <c r="AG194" s="6" t="e">
        <f t="shared" si="94"/>
        <v>#N/A</v>
      </c>
      <c r="AH194" s="6" t="e">
        <f t="shared" si="95"/>
        <v>#N/A</v>
      </c>
      <c r="AI194" s="6" t="e">
        <f t="shared" si="105"/>
        <v>#N/A</v>
      </c>
      <c r="AJ194" s="6" t="e">
        <f t="shared" si="96"/>
        <v>#N/A</v>
      </c>
      <c r="AK194" s="11" t="str">
        <f t="shared" si="97"/>
        <v xml:space="preserve"> </v>
      </c>
      <c r="AL194" s="6" t="e">
        <f t="shared" si="98"/>
        <v>#N/A</v>
      </c>
      <c r="AM194" s="6" t="e">
        <f t="shared" si="99"/>
        <v>#N/A</v>
      </c>
      <c r="AN194" s="6" t="e">
        <f t="shared" si="100"/>
        <v>#N/A</v>
      </c>
      <c r="AO194" s="6" t="e">
        <f t="shared" si="80"/>
        <v>#N/A</v>
      </c>
      <c r="AP194" s="6" t="e">
        <f t="shared" si="101"/>
        <v>#N/A</v>
      </c>
      <c r="AQ194" s="6" t="e">
        <f t="shared" si="102"/>
        <v>#N/A</v>
      </c>
      <c r="AR194" s="6" t="e">
        <f t="shared" si="81"/>
        <v>#N/A</v>
      </c>
      <c r="AS194" s="6" t="e">
        <f t="shared" si="82"/>
        <v>#N/A</v>
      </c>
      <c r="AT194" s="6" t="e">
        <f t="shared" si="83"/>
        <v>#N/A</v>
      </c>
      <c r="AU194" s="6">
        <f t="shared" si="103"/>
        <v>0</v>
      </c>
      <c r="AV194" s="6" t="e">
        <f t="shared" si="104"/>
        <v>#N/A</v>
      </c>
      <c r="AW194" s="6" t="str">
        <f t="shared" si="84"/>
        <v/>
      </c>
      <c r="AX194" s="6" t="str">
        <f t="shared" si="85"/>
        <v/>
      </c>
      <c r="AY194" s="6" t="str">
        <f t="shared" si="86"/>
        <v/>
      </c>
      <c r="AZ194" s="6" t="str">
        <f t="shared" si="87"/>
        <v/>
      </c>
      <c r="BA194" s="103"/>
      <c r="BG194" s="3" t="s">
        <v>312</v>
      </c>
    </row>
    <row r="195" spans="1:59" s="12" customFormat="1" ht="13.5" customHeight="1" x14ac:dyDescent="0.2">
      <c r="A195" s="163">
        <v>180</v>
      </c>
      <c r="B195" s="164"/>
      <c r="C195" s="165"/>
      <c r="D195" s="166"/>
      <c r="E195" s="165"/>
      <c r="F195" s="165"/>
      <c r="G195" s="220"/>
      <c r="H195" s="165"/>
      <c r="I195" s="167"/>
      <c r="J195" s="168"/>
      <c r="K195" s="845"/>
      <c r="L195" s="838"/>
      <c r="M195" s="428"/>
      <c r="N195" s="427"/>
      <c r="O195" s="429"/>
      <c r="P195" s="430"/>
      <c r="Q195" s="422" t="str">
        <f t="shared" si="71"/>
        <v/>
      </c>
      <c r="R195" s="422" t="str">
        <f t="shared" si="72"/>
        <v/>
      </c>
      <c r="S195" s="423" t="str">
        <f t="shared" si="73"/>
        <v/>
      </c>
      <c r="T195" s="424" t="str">
        <f t="shared" si="88"/>
        <v/>
      </c>
      <c r="U195" s="425" t="str">
        <f t="shared" si="74"/>
        <v/>
      </c>
      <c r="V195" s="425" t="str">
        <f t="shared" si="75"/>
        <v/>
      </c>
      <c r="W195" s="425" t="str">
        <f t="shared" si="76"/>
        <v/>
      </c>
      <c r="X195" s="38"/>
      <c r="Y195" s="37" t="str">
        <f t="shared" si="89"/>
        <v/>
      </c>
      <c r="Z195" s="37" t="str">
        <f t="shared" si="90"/>
        <v/>
      </c>
      <c r="AA195" s="29" t="str">
        <f t="shared" si="77"/>
        <v/>
      </c>
      <c r="AB195" s="6" t="e">
        <f t="shared" si="91"/>
        <v>#N/A</v>
      </c>
      <c r="AC195" s="6" t="e">
        <f t="shared" si="92"/>
        <v>#N/A</v>
      </c>
      <c r="AD195" s="6" t="e">
        <f t="shared" si="93"/>
        <v>#N/A</v>
      </c>
      <c r="AE195" s="6" t="str">
        <f t="shared" si="78"/>
        <v/>
      </c>
      <c r="AF195" s="10">
        <f t="shared" si="79"/>
        <v>1</v>
      </c>
      <c r="AG195" s="6" t="e">
        <f t="shared" si="94"/>
        <v>#N/A</v>
      </c>
      <c r="AH195" s="6" t="e">
        <f t="shared" si="95"/>
        <v>#N/A</v>
      </c>
      <c r="AI195" s="6" t="e">
        <f t="shared" si="105"/>
        <v>#N/A</v>
      </c>
      <c r="AJ195" s="6" t="e">
        <f t="shared" si="96"/>
        <v>#N/A</v>
      </c>
      <c r="AK195" s="11" t="str">
        <f t="shared" si="97"/>
        <v xml:space="preserve"> </v>
      </c>
      <c r="AL195" s="6" t="e">
        <f t="shared" si="98"/>
        <v>#N/A</v>
      </c>
      <c r="AM195" s="6" t="e">
        <f t="shared" si="99"/>
        <v>#N/A</v>
      </c>
      <c r="AN195" s="6" t="e">
        <f t="shared" si="100"/>
        <v>#N/A</v>
      </c>
      <c r="AO195" s="6" t="e">
        <f t="shared" si="80"/>
        <v>#N/A</v>
      </c>
      <c r="AP195" s="6" t="e">
        <f t="shared" si="101"/>
        <v>#N/A</v>
      </c>
      <c r="AQ195" s="6" t="e">
        <f t="shared" si="102"/>
        <v>#N/A</v>
      </c>
      <c r="AR195" s="6" t="e">
        <f t="shared" si="81"/>
        <v>#N/A</v>
      </c>
      <c r="AS195" s="6" t="e">
        <f t="shared" si="82"/>
        <v>#N/A</v>
      </c>
      <c r="AT195" s="6" t="e">
        <f t="shared" si="83"/>
        <v>#N/A</v>
      </c>
      <c r="AU195" s="6">
        <f t="shared" si="103"/>
        <v>0</v>
      </c>
      <c r="AV195" s="6" t="e">
        <f t="shared" si="104"/>
        <v>#N/A</v>
      </c>
      <c r="AW195" s="6" t="str">
        <f t="shared" si="84"/>
        <v/>
      </c>
      <c r="AX195" s="6" t="str">
        <f t="shared" si="85"/>
        <v/>
      </c>
      <c r="AY195" s="6" t="str">
        <f t="shared" si="86"/>
        <v/>
      </c>
      <c r="AZ195" s="6" t="str">
        <f t="shared" si="87"/>
        <v/>
      </c>
      <c r="BA195" s="103"/>
      <c r="BG195" s="3" t="s">
        <v>314</v>
      </c>
    </row>
    <row r="196" spans="1:59" s="12" customFormat="1" ht="13.5" customHeight="1" x14ac:dyDescent="0.2">
      <c r="A196" s="163">
        <v>181</v>
      </c>
      <c r="B196" s="164"/>
      <c r="C196" s="165"/>
      <c r="D196" s="166"/>
      <c r="E196" s="165"/>
      <c r="F196" s="165"/>
      <c r="G196" s="220"/>
      <c r="H196" s="165"/>
      <c r="I196" s="167"/>
      <c r="J196" s="168"/>
      <c r="K196" s="845"/>
      <c r="L196" s="838"/>
      <c r="M196" s="428"/>
      <c r="N196" s="427"/>
      <c r="O196" s="429"/>
      <c r="P196" s="430"/>
      <c r="Q196" s="422" t="str">
        <f t="shared" si="71"/>
        <v/>
      </c>
      <c r="R196" s="422" t="str">
        <f t="shared" si="72"/>
        <v/>
      </c>
      <c r="S196" s="423" t="str">
        <f t="shared" si="73"/>
        <v/>
      </c>
      <c r="T196" s="424" t="str">
        <f t="shared" si="88"/>
        <v/>
      </c>
      <c r="U196" s="425" t="str">
        <f t="shared" si="74"/>
        <v/>
      </c>
      <c r="V196" s="425" t="str">
        <f t="shared" si="75"/>
        <v/>
      </c>
      <c r="W196" s="425" t="str">
        <f t="shared" si="76"/>
        <v/>
      </c>
      <c r="X196" s="38"/>
      <c r="Y196" s="37" t="str">
        <f t="shared" si="89"/>
        <v/>
      </c>
      <c r="Z196" s="37" t="str">
        <f t="shared" si="90"/>
        <v/>
      </c>
      <c r="AA196" s="29" t="str">
        <f t="shared" si="77"/>
        <v/>
      </c>
      <c r="AB196" s="6" t="e">
        <f t="shared" si="91"/>
        <v>#N/A</v>
      </c>
      <c r="AC196" s="6" t="e">
        <f t="shared" si="92"/>
        <v>#N/A</v>
      </c>
      <c r="AD196" s="6" t="e">
        <f t="shared" si="93"/>
        <v>#N/A</v>
      </c>
      <c r="AE196" s="6" t="str">
        <f t="shared" si="78"/>
        <v/>
      </c>
      <c r="AF196" s="10">
        <f t="shared" si="79"/>
        <v>1</v>
      </c>
      <c r="AG196" s="6" t="e">
        <f t="shared" si="94"/>
        <v>#N/A</v>
      </c>
      <c r="AH196" s="6" t="e">
        <f t="shared" si="95"/>
        <v>#N/A</v>
      </c>
      <c r="AI196" s="6" t="e">
        <f t="shared" si="105"/>
        <v>#N/A</v>
      </c>
      <c r="AJ196" s="6" t="e">
        <f t="shared" si="96"/>
        <v>#N/A</v>
      </c>
      <c r="AK196" s="11" t="str">
        <f t="shared" si="97"/>
        <v xml:space="preserve"> </v>
      </c>
      <c r="AL196" s="6" t="e">
        <f t="shared" si="98"/>
        <v>#N/A</v>
      </c>
      <c r="AM196" s="6" t="e">
        <f t="shared" si="99"/>
        <v>#N/A</v>
      </c>
      <c r="AN196" s="6" t="e">
        <f t="shared" si="100"/>
        <v>#N/A</v>
      </c>
      <c r="AO196" s="6" t="e">
        <f t="shared" si="80"/>
        <v>#N/A</v>
      </c>
      <c r="AP196" s="6" t="e">
        <f t="shared" si="101"/>
        <v>#N/A</v>
      </c>
      <c r="AQ196" s="6" t="e">
        <f t="shared" si="102"/>
        <v>#N/A</v>
      </c>
      <c r="AR196" s="6" t="e">
        <f t="shared" si="81"/>
        <v>#N/A</v>
      </c>
      <c r="AS196" s="6" t="e">
        <f t="shared" si="82"/>
        <v>#N/A</v>
      </c>
      <c r="AT196" s="6" t="e">
        <f t="shared" si="83"/>
        <v>#N/A</v>
      </c>
      <c r="AU196" s="6">
        <f t="shared" si="103"/>
        <v>0</v>
      </c>
      <c r="AV196" s="6" t="e">
        <f t="shared" si="104"/>
        <v>#N/A</v>
      </c>
      <c r="AW196" s="6" t="str">
        <f t="shared" si="84"/>
        <v/>
      </c>
      <c r="AX196" s="6" t="str">
        <f t="shared" si="85"/>
        <v/>
      </c>
      <c r="AY196" s="6" t="str">
        <f t="shared" si="86"/>
        <v/>
      </c>
      <c r="AZ196" s="6" t="str">
        <f t="shared" si="87"/>
        <v/>
      </c>
      <c r="BA196" s="103"/>
      <c r="BG196" s="3" t="s">
        <v>316</v>
      </c>
    </row>
    <row r="197" spans="1:59" s="12" customFormat="1" ht="13.5" customHeight="1" x14ac:dyDescent="0.2">
      <c r="A197" s="163">
        <v>182</v>
      </c>
      <c r="B197" s="164"/>
      <c r="C197" s="165"/>
      <c r="D197" s="166"/>
      <c r="E197" s="165"/>
      <c r="F197" s="165"/>
      <c r="G197" s="220"/>
      <c r="H197" s="165"/>
      <c r="I197" s="167"/>
      <c r="J197" s="168"/>
      <c r="K197" s="845"/>
      <c r="L197" s="838"/>
      <c r="M197" s="428"/>
      <c r="N197" s="427"/>
      <c r="O197" s="429"/>
      <c r="P197" s="430"/>
      <c r="Q197" s="422" t="str">
        <f t="shared" si="71"/>
        <v/>
      </c>
      <c r="R197" s="422" t="str">
        <f t="shared" si="72"/>
        <v/>
      </c>
      <c r="S197" s="423" t="str">
        <f t="shared" si="73"/>
        <v/>
      </c>
      <c r="T197" s="424" t="str">
        <f t="shared" si="88"/>
        <v/>
      </c>
      <c r="U197" s="425" t="str">
        <f t="shared" si="74"/>
        <v/>
      </c>
      <c r="V197" s="425" t="str">
        <f t="shared" si="75"/>
        <v/>
      </c>
      <c r="W197" s="425" t="str">
        <f t="shared" si="76"/>
        <v/>
      </c>
      <c r="X197" s="38"/>
      <c r="Y197" s="37" t="str">
        <f t="shared" si="89"/>
        <v/>
      </c>
      <c r="Z197" s="37" t="str">
        <f t="shared" si="90"/>
        <v/>
      </c>
      <c r="AA197" s="29" t="str">
        <f t="shared" si="77"/>
        <v/>
      </c>
      <c r="AB197" s="6" t="e">
        <f t="shared" si="91"/>
        <v>#N/A</v>
      </c>
      <c r="AC197" s="6" t="e">
        <f t="shared" si="92"/>
        <v>#N/A</v>
      </c>
      <c r="AD197" s="6" t="e">
        <f t="shared" si="93"/>
        <v>#N/A</v>
      </c>
      <c r="AE197" s="6" t="str">
        <f t="shared" si="78"/>
        <v/>
      </c>
      <c r="AF197" s="10">
        <f t="shared" si="79"/>
        <v>1</v>
      </c>
      <c r="AG197" s="6" t="e">
        <f t="shared" si="94"/>
        <v>#N/A</v>
      </c>
      <c r="AH197" s="6" t="e">
        <f t="shared" si="95"/>
        <v>#N/A</v>
      </c>
      <c r="AI197" s="6" t="e">
        <f t="shared" si="105"/>
        <v>#N/A</v>
      </c>
      <c r="AJ197" s="6" t="e">
        <f t="shared" si="96"/>
        <v>#N/A</v>
      </c>
      <c r="AK197" s="11" t="str">
        <f t="shared" si="97"/>
        <v xml:space="preserve"> </v>
      </c>
      <c r="AL197" s="6" t="e">
        <f t="shared" si="98"/>
        <v>#N/A</v>
      </c>
      <c r="AM197" s="6" t="e">
        <f t="shared" si="99"/>
        <v>#N/A</v>
      </c>
      <c r="AN197" s="6" t="e">
        <f t="shared" si="100"/>
        <v>#N/A</v>
      </c>
      <c r="AO197" s="6" t="e">
        <f t="shared" si="80"/>
        <v>#N/A</v>
      </c>
      <c r="AP197" s="6" t="e">
        <f t="shared" si="101"/>
        <v>#N/A</v>
      </c>
      <c r="AQ197" s="6" t="e">
        <f t="shared" si="102"/>
        <v>#N/A</v>
      </c>
      <c r="AR197" s="6" t="e">
        <f t="shared" si="81"/>
        <v>#N/A</v>
      </c>
      <c r="AS197" s="6" t="e">
        <f t="shared" si="82"/>
        <v>#N/A</v>
      </c>
      <c r="AT197" s="6" t="e">
        <f t="shared" si="83"/>
        <v>#N/A</v>
      </c>
      <c r="AU197" s="6">
        <f t="shared" si="103"/>
        <v>0</v>
      </c>
      <c r="AV197" s="6" t="e">
        <f t="shared" si="104"/>
        <v>#N/A</v>
      </c>
      <c r="AW197" s="6" t="str">
        <f t="shared" si="84"/>
        <v/>
      </c>
      <c r="AX197" s="6" t="str">
        <f t="shared" si="85"/>
        <v/>
      </c>
      <c r="AY197" s="6" t="str">
        <f t="shared" si="86"/>
        <v/>
      </c>
      <c r="AZ197" s="6" t="str">
        <f t="shared" si="87"/>
        <v/>
      </c>
      <c r="BA197" s="103"/>
      <c r="BG197" s="3" t="s">
        <v>523</v>
      </c>
    </row>
    <row r="198" spans="1:59" s="12" customFormat="1" ht="13.5" customHeight="1" x14ac:dyDescent="0.2">
      <c r="A198" s="163">
        <v>183</v>
      </c>
      <c r="B198" s="164"/>
      <c r="C198" s="165"/>
      <c r="D198" s="166"/>
      <c r="E198" s="165"/>
      <c r="F198" s="165"/>
      <c r="G198" s="220"/>
      <c r="H198" s="165"/>
      <c r="I198" s="167"/>
      <c r="J198" s="168"/>
      <c r="K198" s="845"/>
      <c r="L198" s="838"/>
      <c r="M198" s="428"/>
      <c r="N198" s="427"/>
      <c r="O198" s="429"/>
      <c r="P198" s="430"/>
      <c r="Q198" s="422" t="str">
        <f t="shared" si="71"/>
        <v/>
      </c>
      <c r="R198" s="422" t="str">
        <f t="shared" si="72"/>
        <v/>
      </c>
      <c r="S198" s="423" t="str">
        <f t="shared" si="73"/>
        <v/>
      </c>
      <c r="T198" s="424" t="str">
        <f t="shared" si="88"/>
        <v/>
      </c>
      <c r="U198" s="425" t="str">
        <f t="shared" si="74"/>
        <v/>
      </c>
      <c r="V198" s="425" t="str">
        <f t="shared" si="75"/>
        <v/>
      </c>
      <c r="W198" s="425" t="str">
        <f t="shared" si="76"/>
        <v/>
      </c>
      <c r="X198" s="38"/>
      <c r="Y198" s="37" t="str">
        <f t="shared" si="89"/>
        <v/>
      </c>
      <c r="Z198" s="37" t="str">
        <f t="shared" si="90"/>
        <v/>
      </c>
      <c r="AA198" s="29" t="str">
        <f t="shared" si="77"/>
        <v/>
      </c>
      <c r="AB198" s="6" t="e">
        <f t="shared" si="91"/>
        <v>#N/A</v>
      </c>
      <c r="AC198" s="6" t="e">
        <f t="shared" si="92"/>
        <v>#N/A</v>
      </c>
      <c r="AD198" s="6" t="e">
        <f t="shared" si="93"/>
        <v>#N/A</v>
      </c>
      <c r="AE198" s="6" t="str">
        <f t="shared" si="78"/>
        <v/>
      </c>
      <c r="AF198" s="10">
        <f t="shared" si="79"/>
        <v>1</v>
      </c>
      <c r="AG198" s="6" t="e">
        <f t="shared" si="94"/>
        <v>#N/A</v>
      </c>
      <c r="AH198" s="6" t="e">
        <f t="shared" si="95"/>
        <v>#N/A</v>
      </c>
      <c r="AI198" s="6" t="e">
        <f t="shared" si="105"/>
        <v>#N/A</v>
      </c>
      <c r="AJ198" s="6" t="e">
        <f t="shared" si="96"/>
        <v>#N/A</v>
      </c>
      <c r="AK198" s="11" t="str">
        <f t="shared" si="97"/>
        <v xml:space="preserve"> </v>
      </c>
      <c r="AL198" s="6" t="e">
        <f t="shared" si="98"/>
        <v>#N/A</v>
      </c>
      <c r="AM198" s="6" t="e">
        <f t="shared" si="99"/>
        <v>#N/A</v>
      </c>
      <c r="AN198" s="6" t="e">
        <f t="shared" si="100"/>
        <v>#N/A</v>
      </c>
      <c r="AO198" s="6" t="e">
        <f t="shared" si="80"/>
        <v>#N/A</v>
      </c>
      <c r="AP198" s="6" t="e">
        <f t="shared" si="101"/>
        <v>#N/A</v>
      </c>
      <c r="AQ198" s="6" t="e">
        <f t="shared" si="102"/>
        <v>#N/A</v>
      </c>
      <c r="AR198" s="6" t="e">
        <f t="shared" si="81"/>
        <v>#N/A</v>
      </c>
      <c r="AS198" s="6" t="e">
        <f t="shared" si="82"/>
        <v>#N/A</v>
      </c>
      <c r="AT198" s="6" t="e">
        <f t="shared" si="83"/>
        <v>#N/A</v>
      </c>
      <c r="AU198" s="6">
        <f t="shared" si="103"/>
        <v>0</v>
      </c>
      <c r="AV198" s="6" t="e">
        <f t="shared" si="104"/>
        <v>#N/A</v>
      </c>
      <c r="AW198" s="6" t="str">
        <f t="shared" si="84"/>
        <v/>
      </c>
      <c r="AX198" s="6" t="str">
        <f t="shared" si="85"/>
        <v/>
      </c>
      <c r="AY198" s="6" t="str">
        <f t="shared" si="86"/>
        <v/>
      </c>
      <c r="AZ198" s="6" t="str">
        <f t="shared" si="87"/>
        <v/>
      </c>
      <c r="BA198" s="103"/>
      <c r="BG198" s="3" t="s">
        <v>525</v>
      </c>
    </row>
    <row r="199" spans="1:59" s="12" customFormat="1" ht="13.5" customHeight="1" x14ac:dyDescent="0.2">
      <c r="A199" s="163">
        <v>184</v>
      </c>
      <c r="B199" s="164"/>
      <c r="C199" s="165"/>
      <c r="D199" s="166"/>
      <c r="E199" s="165"/>
      <c r="F199" s="165"/>
      <c r="G199" s="220"/>
      <c r="H199" s="165"/>
      <c r="I199" s="167"/>
      <c r="J199" s="168"/>
      <c r="K199" s="845"/>
      <c r="L199" s="838"/>
      <c r="M199" s="428"/>
      <c r="N199" s="427"/>
      <c r="O199" s="429"/>
      <c r="P199" s="430"/>
      <c r="Q199" s="422" t="str">
        <f t="shared" si="71"/>
        <v/>
      </c>
      <c r="R199" s="422" t="str">
        <f t="shared" si="72"/>
        <v/>
      </c>
      <c r="S199" s="423" t="str">
        <f t="shared" si="73"/>
        <v/>
      </c>
      <c r="T199" s="424" t="str">
        <f t="shared" si="88"/>
        <v/>
      </c>
      <c r="U199" s="425" t="str">
        <f t="shared" si="74"/>
        <v/>
      </c>
      <c r="V199" s="425" t="str">
        <f t="shared" si="75"/>
        <v/>
      </c>
      <c r="W199" s="425" t="str">
        <f t="shared" si="76"/>
        <v/>
      </c>
      <c r="X199" s="38"/>
      <c r="Y199" s="37" t="str">
        <f t="shared" si="89"/>
        <v/>
      </c>
      <c r="Z199" s="37" t="str">
        <f t="shared" si="90"/>
        <v/>
      </c>
      <c r="AA199" s="29" t="str">
        <f t="shared" si="77"/>
        <v/>
      </c>
      <c r="AB199" s="6" t="e">
        <f t="shared" si="91"/>
        <v>#N/A</v>
      </c>
      <c r="AC199" s="6" t="e">
        <f t="shared" si="92"/>
        <v>#N/A</v>
      </c>
      <c r="AD199" s="6" t="e">
        <f t="shared" si="93"/>
        <v>#N/A</v>
      </c>
      <c r="AE199" s="6" t="str">
        <f t="shared" si="78"/>
        <v/>
      </c>
      <c r="AF199" s="10">
        <f t="shared" si="79"/>
        <v>1</v>
      </c>
      <c r="AG199" s="6" t="e">
        <f t="shared" si="94"/>
        <v>#N/A</v>
      </c>
      <c r="AH199" s="6" t="e">
        <f t="shared" si="95"/>
        <v>#N/A</v>
      </c>
      <c r="AI199" s="6" t="e">
        <f t="shared" si="105"/>
        <v>#N/A</v>
      </c>
      <c r="AJ199" s="6" t="e">
        <f t="shared" si="96"/>
        <v>#N/A</v>
      </c>
      <c r="AK199" s="11" t="str">
        <f t="shared" si="97"/>
        <v xml:space="preserve"> </v>
      </c>
      <c r="AL199" s="6" t="e">
        <f t="shared" si="98"/>
        <v>#N/A</v>
      </c>
      <c r="AM199" s="6" t="e">
        <f t="shared" si="99"/>
        <v>#N/A</v>
      </c>
      <c r="AN199" s="6" t="e">
        <f t="shared" si="100"/>
        <v>#N/A</v>
      </c>
      <c r="AO199" s="6" t="e">
        <f t="shared" si="80"/>
        <v>#N/A</v>
      </c>
      <c r="AP199" s="6" t="e">
        <f t="shared" si="101"/>
        <v>#N/A</v>
      </c>
      <c r="AQ199" s="6" t="e">
        <f t="shared" si="102"/>
        <v>#N/A</v>
      </c>
      <c r="AR199" s="6" t="e">
        <f t="shared" si="81"/>
        <v>#N/A</v>
      </c>
      <c r="AS199" s="6" t="e">
        <f t="shared" si="82"/>
        <v>#N/A</v>
      </c>
      <c r="AT199" s="6" t="e">
        <f t="shared" si="83"/>
        <v>#N/A</v>
      </c>
      <c r="AU199" s="6">
        <f t="shared" si="103"/>
        <v>0</v>
      </c>
      <c r="AV199" s="6" t="e">
        <f t="shared" si="104"/>
        <v>#N/A</v>
      </c>
      <c r="AW199" s="6" t="str">
        <f t="shared" si="84"/>
        <v/>
      </c>
      <c r="AX199" s="6" t="str">
        <f t="shared" si="85"/>
        <v/>
      </c>
      <c r="AY199" s="6" t="str">
        <f t="shared" si="86"/>
        <v/>
      </c>
      <c r="AZ199" s="6" t="str">
        <f t="shared" si="87"/>
        <v/>
      </c>
      <c r="BA199" s="103"/>
      <c r="BG199" s="3" t="s">
        <v>527</v>
      </c>
    </row>
    <row r="200" spans="1:59" s="12" customFormat="1" ht="13.5" customHeight="1" x14ac:dyDescent="0.2">
      <c r="A200" s="163">
        <v>185</v>
      </c>
      <c r="B200" s="164"/>
      <c r="C200" s="165"/>
      <c r="D200" s="166"/>
      <c r="E200" s="165"/>
      <c r="F200" s="165"/>
      <c r="G200" s="220"/>
      <c r="H200" s="165"/>
      <c r="I200" s="167"/>
      <c r="J200" s="168"/>
      <c r="K200" s="845"/>
      <c r="L200" s="838"/>
      <c r="M200" s="428"/>
      <c r="N200" s="427"/>
      <c r="O200" s="429"/>
      <c r="P200" s="430"/>
      <c r="Q200" s="422" t="str">
        <f t="shared" si="71"/>
        <v/>
      </c>
      <c r="R200" s="422" t="str">
        <f t="shared" si="72"/>
        <v/>
      </c>
      <c r="S200" s="423" t="str">
        <f t="shared" si="73"/>
        <v/>
      </c>
      <c r="T200" s="424" t="str">
        <f t="shared" si="88"/>
        <v/>
      </c>
      <c r="U200" s="425" t="str">
        <f t="shared" si="74"/>
        <v/>
      </c>
      <c r="V200" s="425" t="str">
        <f t="shared" si="75"/>
        <v/>
      </c>
      <c r="W200" s="425" t="str">
        <f t="shared" si="76"/>
        <v/>
      </c>
      <c r="X200" s="38"/>
      <c r="Y200" s="37" t="str">
        <f t="shared" si="89"/>
        <v/>
      </c>
      <c r="Z200" s="37" t="str">
        <f t="shared" si="90"/>
        <v/>
      </c>
      <c r="AA200" s="29" t="str">
        <f t="shared" si="77"/>
        <v/>
      </c>
      <c r="AB200" s="6" t="e">
        <f t="shared" si="91"/>
        <v>#N/A</v>
      </c>
      <c r="AC200" s="6" t="e">
        <f t="shared" si="92"/>
        <v>#N/A</v>
      </c>
      <c r="AD200" s="6" t="e">
        <f t="shared" si="93"/>
        <v>#N/A</v>
      </c>
      <c r="AE200" s="6" t="str">
        <f t="shared" si="78"/>
        <v/>
      </c>
      <c r="AF200" s="10">
        <f t="shared" si="79"/>
        <v>1</v>
      </c>
      <c r="AG200" s="6" t="e">
        <f t="shared" si="94"/>
        <v>#N/A</v>
      </c>
      <c r="AH200" s="6" t="e">
        <f t="shared" si="95"/>
        <v>#N/A</v>
      </c>
      <c r="AI200" s="6" t="e">
        <f t="shared" si="105"/>
        <v>#N/A</v>
      </c>
      <c r="AJ200" s="6" t="e">
        <f t="shared" si="96"/>
        <v>#N/A</v>
      </c>
      <c r="AK200" s="11" t="str">
        <f t="shared" si="97"/>
        <v xml:space="preserve"> </v>
      </c>
      <c r="AL200" s="6" t="e">
        <f t="shared" si="98"/>
        <v>#N/A</v>
      </c>
      <c r="AM200" s="6" t="e">
        <f t="shared" si="99"/>
        <v>#N/A</v>
      </c>
      <c r="AN200" s="6" t="e">
        <f t="shared" si="100"/>
        <v>#N/A</v>
      </c>
      <c r="AO200" s="6" t="e">
        <f t="shared" si="80"/>
        <v>#N/A</v>
      </c>
      <c r="AP200" s="6" t="e">
        <f t="shared" si="101"/>
        <v>#N/A</v>
      </c>
      <c r="AQ200" s="6" t="e">
        <f t="shared" si="102"/>
        <v>#N/A</v>
      </c>
      <c r="AR200" s="6" t="e">
        <f t="shared" si="81"/>
        <v>#N/A</v>
      </c>
      <c r="AS200" s="6" t="e">
        <f t="shared" si="82"/>
        <v>#N/A</v>
      </c>
      <c r="AT200" s="6" t="e">
        <f t="shared" si="83"/>
        <v>#N/A</v>
      </c>
      <c r="AU200" s="6">
        <f t="shared" si="103"/>
        <v>0</v>
      </c>
      <c r="AV200" s="6" t="e">
        <f t="shared" si="104"/>
        <v>#N/A</v>
      </c>
      <c r="AW200" s="6" t="str">
        <f t="shared" si="84"/>
        <v/>
      </c>
      <c r="AX200" s="6" t="str">
        <f t="shared" si="85"/>
        <v/>
      </c>
      <c r="AY200" s="6" t="str">
        <f t="shared" si="86"/>
        <v/>
      </c>
      <c r="AZ200" s="6" t="str">
        <f t="shared" si="87"/>
        <v/>
      </c>
      <c r="BA200" s="103"/>
      <c r="BG200" s="3" t="s">
        <v>300</v>
      </c>
    </row>
    <row r="201" spans="1:59" s="12" customFormat="1" ht="13.5" customHeight="1" x14ac:dyDescent="0.2">
      <c r="A201" s="163">
        <v>186</v>
      </c>
      <c r="B201" s="164"/>
      <c r="C201" s="165"/>
      <c r="D201" s="166"/>
      <c r="E201" s="165"/>
      <c r="F201" s="165"/>
      <c r="G201" s="220"/>
      <c r="H201" s="165"/>
      <c r="I201" s="167"/>
      <c r="J201" s="168"/>
      <c r="K201" s="845"/>
      <c r="L201" s="838"/>
      <c r="M201" s="428"/>
      <c r="N201" s="427"/>
      <c r="O201" s="429"/>
      <c r="P201" s="430"/>
      <c r="Q201" s="422" t="str">
        <f t="shared" si="71"/>
        <v/>
      </c>
      <c r="R201" s="422" t="str">
        <f t="shared" si="72"/>
        <v/>
      </c>
      <c r="S201" s="423" t="str">
        <f t="shared" si="73"/>
        <v/>
      </c>
      <c r="T201" s="424" t="str">
        <f t="shared" si="88"/>
        <v/>
      </c>
      <c r="U201" s="425" t="str">
        <f t="shared" si="74"/>
        <v/>
      </c>
      <c r="V201" s="425" t="str">
        <f t="shared" si="75"/>
        <v/>
      </c>
      <c r="W201" s="425" t="str">
        <f t="shared" si="76"/>
        <v/>
      </c>
      <c r="X201" s="38"/>
      <c r="Y201" s="37" t="str">
        <f t="shared" si="89"/>
        <v/>
      </c>
      <c r="Z201" s="37" t="str">
        <f t="shared" si="90"/>
        <v/>
      </c>
      <c r="AA201" s="29" t="str">
        <f t="shared" si="77"/>
        <v/>
      </c>
      <c r="AB201" s="6" t="e">
        <f t="shared" si="91"/>
        <v>#N/A</v>
      </c>
      <c r="AC201" s="6" t="e">
        <f t="shared" si="92"/>
        <v>#N/A</v>
      </c>
      <c r="AD201" s="6" t="e">
        <f t="shared" si="93"/>
        <v>#N/A</v>
      </c>
      <c r="AE201" s="6" t="str">
        <f t="shared" si="78"/>
        <v/>
      </c>
      <c r="AF201" s="10">
        <f t="shared" si="79"/>
        <v>1</v>
      </c>
      <c r="AG201" s="6" t="e">
        <f t="shared" si="94"/>
        <v>#N/A</v>
      </c>
      <c r="AH201" s="6" t="e">
        <f t="shared" si="95"/>
        <v>#N/A</v>
      </c>
      <c r="AI201" s="6" t="e">
        <f t="shared" si="105"/>
        <v>#N/A</v>
      </c>
      <c r="AJ201" s="6" t="e">
        <f t="shared" si="96"/>
        <v>#N/A</v>
      </c>
      <c r="AK201" s="11" t="str">
        <f t="shared" si="97"/>
        <v xml:space="preserve"> </v>
      </c>
      <c r="AL201" s="6" t="e">
        <f t="shared" si="98"/>
        <v>#N/A</v>
      </c>
      <c r="AM201" s="6" t="e">
        <f t="shared" si="99"/>
        <v>#N/A</v>
      </c>
      <c r="AN201" s="6" t="e">
        <f t="shared" si="100"/>
        <v>#N/A</v>
      </c>
      <c r="AO201" s="6" t="e">
        <f t="shared" si="80"/>
        <v>#N/A</v>
      </c>
      <c r="AP201" s="6" t="e">
        <f t="shared" si="101"/>
        <v>#N/A</v>
      </c>
      <c r="AQ201" s="6" t="e">
        <f t="shared" si="102"/>
        <v>#N/A</v>
      </c>
      <c r="AR201" s="6" t="e">
        <f t="shared" si="81"/>
        <v>#N/A</v>
      </c>
      <c r="AS201" s="6" t="e">
        <f t="shared" si="82"/>
        <v>#N/A</v>
      </c>
      <c r="AT201" s="6" t="e">
        <f t="shared" si="83"/>
        <v>#N/A</v>
      </c>
      <c r="AU201" s="6">
        <f t="shared" si="103"/>
        <v>0</v>
      </c>
      <c r="AV201" s="6" t="e">
        <f t="shared" si="104"/>
        <v>#N/A</v>
      </c>
      <c r="AW201" s="6" t="str">
        <f t="shared" si="84"/>
        <v/>
      </c>
      <c r="AX201" s="6" t="str">
        <f t="shared" si="85"/>
        <v/>
      </c>
      <c r="AY201" s="6" t="str">
        <f t="shared" si="86"/>
        <v/>
      </c>
      <c r="AZ201" s="6" t="str">
        <f t="shared" si="87"/>
        <v/>
      </c>
      <c r="BA201" s="103"/>
      <c r="BG201" s="3" t="s">
        <v>302</v>
      </c>
    </row>
    <row r="202" spans="1:59" s="12" customFormat="1" ht="13.5" customHeight="1" x14ac:dyDescent="0.2">
      <c r="A202" s="163">
        <v>187</v>
      </c>
      <c r="B202" s="164"/>
      <c r="C202" s="165"/>
      <c r="D202" s="166"/>
      <c r="E202" s="165"/>
      <c r="F202" s="165"/>
      <c r="G202" s="220"/>
      <c r="H202" s="165"/>
      <c r="I202" s="167"/>
      <c r="J202" s="168"/>
      <c r="K202" s="845"/>
      <c r="L202" s="838"/>
      <c r="M202" s="428"/>
      <c r="N202" s="427"/>
      <c r="O202" s="429"/>
      <c r="P202" s="430"/>
      <c r="Q202" s="422" t="str">
        <f t="shared" si="71"/>
        <v/>
      </c>
      <c r="R202" s="422" t="str">
        <f t="shared" si="72"/>
        <v/>
      </c>
      <c r="S202" s="423" t="str">
        <f t="shared" si="73"/>
        <v/>
      </c>
      <c r="T202" s="424" t="str">
        <f t="shared" si="88"/>
        <v/>
      </c>
      <c r="U202" s="425" t="str">
        <f t="shared" si="74"/>
        <v/>
      </c>
      <c r="V202" s="425" t="str">
        <f t="shared" si="75"/>
        <v/>
      </c>
      <c r="W202" s="425" t="str">
        <f t="shared" si="76"/>
        <v/>
      </c>
      <c r="X202" s="38"/>
      <c r="Y202" s="37" t="str">
        <f t="shared" si="89"/>
        <v/>
      </c>
      <c r="Z202" s="37" t="str">
        <f t="shared" si="90"/>
        <v/>
      </c>
      <c r="AA202" s="29" t="str">
        <f t="shared" si="77"/>
        <v/>
      </c>
      <c r="AB202" s="6" t="e">
        <f t="shared" si="91"/>
        <v>#N/A</v>
      </c>
      <c r="AC202" s="6" t="e">
        <f t="shared" si="92"/>
        <v>#N/A</v>
      </c>
      <c r="AD202" s="6" t="e">
        <f t="shared" si="93"/>
        <v>#N/A</v>
      </c>
      <c r="AE202" s="6" t="str">
        <f t="shared" si="78"/>
        <v/>
      </c>
      <c r="AF202" s="10">
        <f t="shared" si="79"/>
        <v>1</v>
      </c>
      <c r="AG202" s="6" t="e">
        <f t="shared" si="94"/>
        <v>#N/A</v>
      </c>
      <c r="AH202" s="6" t="e">
        <f t="shared" si="95"/>
        <v>#N/A</v>
      </c>
      <c r="AI202" s="6" t="e">
        <f t="shared" si="105"/>
        <v>#N/A</v>
      </c>
      <c r="AJ202" s="6" t="e">
        <f t="shared" si="96"/>
        <v>#N/A</v>
      </c>
      <c r="AK202" s="11" t="str">
        <f t="shared" si="97"/>
        <v xml:space="preserve"> </v>
      </c>
      <c r="AL202" s="6" t="e">
        <f t="shared" si="98"/>
        <v>#N/A</v>
      </c>
      <c r="AM202" s="6" t="e">
        <f t="shared" si="99"/>
        <v>#N/A</v>
      </c>
      <c r="AN202" s="6" t="e">
        <f t="shared" si="100"/>
        <v>#N/A</v>
      </c>
      <c r="AO202" s="6" t="e">
        <f t="shared" si="80"/>
        <v>#N/A</v>
      </c>
      <c r="AP202" s="6" t="e">
        <f t="shared" si="101"/>
        <v>#N/A</v>
      </c>
      <c r="AQ202" s="6" t="e">
        <f t="shared" si="102"/>
        <v>#N/A</v>
      </c>
      <c r="AR202" s="6" t="e">
        <f t="shared" si="81"/>
        <v>#N/A</v>
      </c>
      <c r="AS202" s="6" t="e">
        <f t="shared" si="82"/>
        <v>#N/A</v>
      </c>
      <c r="AT202" s="6" t="e">
        <f t="shared" si="83"/>
        <v>#N/A</v>
      </c>
      <c r="AU202" s="6">
        <f t="shared" si="103"/>
        <v>0</v>
      </c>
      <c r="AV202" s="6" t="e">
        <f t="shared" si="104"/>
        <v>#N/A</v>
      </c>
      <c r="AW202" s="6" t="str">
        <f t="shared" si="84"/>
        <v/>
      </c>
      <c r="AX202" s="6" t="str">
        <f t="shared" si="85"/>
        <v/>
      </c>
      <c r="AY202" s="6" t="str">
        <f t="shared" si="86"/>
        <v/>
      </c>
      <c r="AZ202" s="6" t="str">
        <f t="shared" si="87"/>
        <v/>
      </c>
      <c r="BA202" s="103"/>
      <c r="BG202" s="3" t="s">
        <v>304</v>
      </c>
    </row>
    <row r="203" spans="1:59" s="12" customFormat="1" ht="13.5" customHeight="1" x14ac:dyDescent="0.2">
      <c r="A203" s="163">
        <v>188</v>
      </c>
      <c r="B203" s="164"/>
      <c r="C203" s="165"/>
      <c r="D203" s="166"/>
      <c r="E203" s="165"/>
      <c r="F203" s="165"/>
      <c r="G203" s="220"/>
      <c r="H203" s="165"/>
      <c r="I203" s="167"/>
      <c r="J203" s="168"/>
      <c r="K203" s="845"/>
      <c r="L203" s="838"/>
      <c r="M203" s="428"/>
      <c r="N203" s="427"/>
      <c r="O203" s="429"/>
      <c r="P203" s="430"/>
      <c r="Q203" s="422" t="str">
        <f t="shared" si="71"/>
        <v/>
      </c>
      <c r="R203" s="422" t="str">
        <f t="shared" si="72"/>
        <v/>
      </c>
      <c r="S203" s="423" t="str">
        <f t="shared" si="73"/>
        <v/>
      </c>
      <c r="T203" s="424" t="str">
        <f t="shared" si="88"/>
        <v/>
      </c>
      <c r="U203" s="425" t="str">
        <f t="shared" si="74"/>
        <v/>
      </c>
      <c r="V203" s="425" t="str">
        <f t="shared" si="75"/>
        <v/>
      </c>
      <c r="W203" s="425" t="str">
        <f t="shared" si="76"/>
        <v/>
      </c>
      <c r="X203" s="38"/>
      <c r="Y203" s="37" t="str">
        <f t="shared" si="89"/>
        <v/>
      </c>
      <c r="Z203" s="37" t="str">
        <f t="shared" si="90"/>
        <v/>
      </c>
      <c r="AA203" s="29" t="str">
        <f t="shared" si="77"/>
        <v/>
      </c>
      <c r="AB203" s="6" t="e">
        <f t="shared" si="91"/>
        <v>#N/A</v>
      </c>
      <c r="AC203" s="6" t="e">
        <f t="shared" si="92"/>
        <v>#N/A</v>
      </c>
      <c r="AD203" s="6" t="e">
        <f t="shared" si="93"/>
        <v>#N/A</v>
      </c>
      <c r="AE203" s="6" t="str">
        <f t="shared" si="78"/>
        <v/>
      </c>
      <c r="AF203" s="10">
        <f t="shared" si="79"/>
        <v>1</v>
      </c>
      <c r="AG203" s="6" t="e">
        <f t="shared" si="94"/>
        <v>#N/A</v>
      </c>
      <c r="AH203" s="6" t="e">
        <f t="shared" si="95"/>
        <v>#N/A</v>
      </c>
      <c r="AI203" s="6" t="e">
        <f t="shared" si="105"/>
        <v>#N/A</v>
      </c>
      <c r="AJ203" s="6" t="e">
        <f t="shared" si="96"/>
        <v>#N/A</v>
      </c>
      <c r="AK203" s="11" t="str">
        <f t="shared" si="97"/>
        <v xml:space="preserve"> </v>
      </c>
      <c r="AL203" s="6" t="e">
        <f t="shared" si="98"/>
        <v>#N/A</v>
      </c>
      <c r="AM203" s="6" t="e">
        <f t="shared" si="99"/>
        <v>#N/A</v>
      </c>
      <c r="AN203" s="6" t="e">
        <f t="shared" si="100"/>
        <v>#N/A</v>
      </c>
      <c r="AO203" s="6" t="e">
        <f t="shared" si="80"/>
        <v>#N/A</v>
      </c>
      <c r="AP203" s="6" t="e">
        <f t="shared" si="101"/>
        <v>#N/A</v>
      </c>
      <c r="AQ203" s="6" t="e">
        <f t="shared" si="102"/>
        <v>#N/A</v>
      </c>
      <c r="AR203" s="6" t="e">
        <f t="shared" si="81"/>
        <v>#N/A</v>
      </c>
      <c r="AS203" s="6" t="e">
        <f t="shared" si="82"/>
        <v>#N/A</v>
      </c>
      <c r="AT203" s="6" t="e">
        <f t="shared" si="83"/>
        <v>#N/A</v>
      </c>
      <c r="AU203" s="6">
        <f t="shared" si="103"/>
        <v>0</v>
      </c>
      <c r="AV203" s="6" t="e">
        <f t="shared" si="104"/>
        <v>#N/A</v>
      </c>
      <c r="AW203" s="6" t="str">
        <f t="shared" si="84"/>
        <v/>
      </c>
      <c r="AX203" s="6" t="str">
        <f t="shared" si="85"/>
        <v/>
      </c>
      <c r="AY203" s="6" t="str">
        <f t="shared" si="86"/>
        <v/>
      </c>
      <c r="AZ203" s="6" t="str">
        <f t="shared" si="87"/>
        <v/>
      </c>
      <c r="BA203" s="103"/>
      <c r="BG203" s="3" t="s">
        <v>327</v>
      </c>
    </row>
    <row r="204" spans="1:59" s="12" customFormat="1" ht="13.5" customHeight="1" x14ac:dyDescent="0.2">
      <c r="A204" s="163">
        <v>189</v>
      </c>
      <c r="B204" s="164"/>
      <c r="C204" s="165"/>
      <c r="D204" s="166"/>
      <c r="E204" s="165"/>
      <c r="F204" s="165"/>
      <c r="G204" s="220"/>
      <c r="H204" s="165"/>
      <c r="I204" s="167"/>
      <c r="J204" s="168"/>
      <c r="K204" s="845"/>
      <c r="L204" s="838"/>
      <c r="M204" s="428"/>
      <c r="N204" s="427"/>
      <c r="O204" s="429"/>
      <c r="P204" s="430"/>
      <c r="Q204" s="422" t="str">
        <f t="shared" si="71"/>
        <v/>
      </c>
      <c r="R204" s="422" t="str">
        <f t="shared" si="72"/>
        <v/>
      </c>
      <c r="S204" s="423" t="str">
        <f t="shared" si="73"/>
        <v/>
      </c>
      <c r="T204" s="424" t="str">
        <f t="shared" si="88"/>
        <v/>
      </c>
      <c r="U204" s="425" t="str">
        <f t="shared" si="74"/>
        <v/>
      </c>
      <c r="V204" s="425" t="str">
        <f t="shared" si="75"/>
        <v/>
      </c>
      <c r="W204" s="425" t="str">
        <f t="shared" si="76"/>
        <v/>
      </c>
      <c r="X204" s="38"/>
      <c r="Y204" s="37" t="str">
        <f t="shared" si="89"/>
        <v/>
      </c>
      <c r="Z204" s="37" t="str">
        <f t="shared" si="90"/>
        <v/>
      </c>
      <c r="AA204" s="29" t="str">
        <f t="shared" si="77"/>
        <v/>
      </c>
      <c r="AB204" s="6" t="e">
        <f t="shared" si="91"/>
        <v>#N/A</v>
      </c>
      <c r="AC204" s="6" t="e">
        <f t="shared" si="92"/>
        <v>#N/A</v>
      </c>
      <c r="AD204" s="6" t="e">
        <f t="shared" si="93"/>
        <v>#N/A</v>
      </c>
      <c r="AE204" s="6" t="str">
        <f t="shared" si="78"/>
        <v/>
      </c>
      <c r="AF204" s="10">
        <f t="shared" si="79"/>
        <v>1</v>
      </c>
      <c r="AG204" s="6" t="e">
        <f t="shared" si="94"/>
        <v>#N/A</v>
      </c>
      <c r="AH204" s="6" t="e">
        <f t="shared" si="95"/>
        <v>#N/A</v>
      </c>
      <c r="AI204" s="6" t="e">
        <f t="shared" si="105"/>
        <v>#N/A</v>
      </c>
      <c r="AJ204" s="6" t="e">
        <f t="shared" si="96"/>
        <v>#N/A</v>
      </c>
      <c r="AK204" s="11" t="str">
        <f t="shared" si="97"/>
        <v xml:space="preserve"> </v>
      </c>
      <c r="AL204" s="6" t="e">
        <f t="shared" si="98"/>
        <v>#N/A</v>
      </c>
      <c r="AM204" s="6" t="e">
        <f t="shared" si="99"/>
        <v>#N/A</v>
      </c>
      <c r="AN204" s="6" t="e">
        <f t="shared" si="100"/>
        <v>#N/A</v>
      </c>
      <c r="AO204" s="6" t="e">
        <f t="shared" si="80"/>
        <v>#N/A</v>
      </c>
      <c r="AP204" s="6" t="e">
        <f t="shared" si="101"/>
        <v>#N/A</v>
      </c>
      <c r="AQ204" s="6" t="e">
        <f t="shared" si="102"/>
        <v>#N/A</v>
      </c>
      <c r="AR204" s="6" t="e">
        <f t="shared" si="81"/>
        <v>#N/A</v>
      </c>
      <c r="AS204" s="6" t="e">
        <f t="shared" si="82"/>
        <v>#N/A</v>
      </c>
      <c r="AT204" s="6" t="e">
        <f t="shared" si="83"/>
        <v>#N/A</v>
      </c>
      <c r="AU204" s="6">
        <f t="shared" si="103"/>
        <v>0</v>
      </c>
      <c r="AV204" s="6" t="e">
        <f t="shared" si="104"/>
        <v>#N/A</v>
      </c>
      <c r="AW204" s="6" t="str">
        <f t="shared" si="84"/>
        <v/>
      </c>
      <c r="AX204" s="6" t="str">
        <f t="shared" si="85"/>
        <v/>
      </c>
      <c r="AY204" s="6" t="str">
        <f t="shared" si="86"/>
        <v/>
      </c>
      <c r="AZ204" s="6" t="str">
        <f t="shared" si="87"/>
        <v/>
      </c>
      <c r="BA204" s="103"/>
      <c r="BG204" s="3" t="s">
        <v>329</v>
      </c>
    </row>
    <row r="205" spans="1:59" s="12" customFormat="1" ht="13.5" customHeight="1" x14ac:dyDescent="0.2">
      <c r="A205" s="163">
        <v>190</v>
      </c>
      <c r="B205" s="164"/>
      <c r="C205" s="165"/>
      <c r="D205" s="166"/>
      <c r="E205" s="165"/>
      <c r="F205" s="165"/>
      <c r="G205" s="220"/>
      <c r="H205" s="165"/>
      <c r="I205" s="167"/>
      <c r="J205" s="168"/>
      <c r="K205" s="845"/>
      <c r="L205" s="838"/>
      <c r="M205" s="428"/>
      <c r="N205" s="427"/>
      <c r="O205" s="429"/>
      <c r="P205" s="430"/>
      <c r="Q205" s="422" t="str">
        <f t="shared" si="71"/>
        <v/>
      </c>
      <c r="R205" s="422" t="str">
        <f t="shared" si="72"/>
        <v/>
      </c>
      <c r="S205" s="423" t="str">
        <f t="shared" si="73"/>
        <v/>
      </c>
      <c r="T205" s="424" t="str">
        <f t="shared" si="88"/>
        <v/>
      </c>
      <c r="U205" s="425" t="str">
        <f t="shared" si="74"/>
        <v/>
      </c>
      <c r="V205" s="425" t="str">
        <f t="shared" si="75"/>
        <v/>
      </c>
      <c r="W205" s="425" t="str">
        <f t="shared" si="76"/>
        <v/>
      </c>
      <c r="X205" s="38"/>
      <c r="Y205" s="37" t="str">
        <f t="shared" si="89"/>
        <v/>
      </c>
      <c r="Z205" s="37" t="str">
        <f t="shared" si="90"/>
        <v/>
      </c>
      <c r="AA205" s="29" t="str">
        <f t="shared" si="77"/>
        <v/>
      </c>
      <c r="AB205" s="6" t="e">
        <f t="shared" si="91"/>
        <v>#N/A</v>
      </c>
      <c r="AC205" s="6" t="e">
        <f t="shared" si="92"/>
        <v>#N/A</v>
      </c>
      <c r="AD205" s="6" t="e">
        <f t="shared" si="93"/>
        <v>#N/A</v>
      </c>
      <c r="AE205" s="6" t="str">
        <f t="shared" si="78"/>
        <v/>
      </c>
      <c r="AF205" s="10">
        <f t="shared" si="79"/>
        <v>1</v>
      </c>
      <c r="AG205" s="6" t="e">
        <f t="shared" si="94"/>
        <v>#N/A</v>
      </c>
      <c r="AH205" s="6" t="e">
        <f t="shared" si="95"/>
        <v>#N/A</v>
      </c>
      <c r="AI205" s="6" t="e">
        <f t="shared" si="105"/>
        <v>#N/A</v>
      </c>
      <c r="AJ205" s="6" t="e">
        <f t="shared" si="96"/>
        <v>#N/A</v>
      </c>
      <c r="AK205" s="11" t="str">
        <f t="shared" si="97"/>
        <v xml:space="preserve"> </v>
      </c>
      <c r="AL205" s="6" t="e">
        <f t="shared" si="98"/>
        <v>#N/A</v>
      </c>
      <c r="AM205" s="6" t="e">
        <f t="shared" si="99"/>
        <v>#N/A</v>
      </c>
      <c r="AN205" s="6" t="e">
        <f t="shared" si="100"/>
        <v>#N/A</v>
      </c>
      <c r="AO205" s="6" t="e">
        <f t="shared" si="80"/>
        <v>#N/A</v>
      </c>
      <c r="AP205" s="6" t="e">
        <f t="shared" si="101"/>
        <v>#N/A</v>
      </c>
      <c r="AQ205" s="6" t="e">
        <f t="shared" si="102"/>
        <v>#N/A</v>
      </c>
      <c r="AR205" s="6" t="e">
        <f t="shared" si="81"/>
        <v>#N/A</v>
      </c>
      <c r="AS205" s="6" t="e">
        <f t="shared" si="82"/>
        <v>#N/A</v>
      </c>
      <c r="AT205" s="6" t="e">
        <f t="shared" si="83"/>
        <v>#N/A</v>
      </c>
      <c r="AU205" s="6">
        <f t="shared" si="103"/>
        <v>0</v>
      </c>
      <c r="AV205" s="6" t="e">
        <f t="shared" si="104"/>
        <v>#N/A</v>
      </c>
      <c r="AW205" s="6" t="str">
        <f t="shared" si="84"/>
        <v/>
      </c>
      <c r="AX205" s="6" t="str">
        <f t="shared" si="85"/>
        <v/>
      </c>
      <c r="AY205" s="6" t="str">
        <f t="shared" si="86"/>
        <v/>
      </c>
      <c r="AZ205" s="6" t="str">
        <f t="shared" si="87"/>
        <v/>
      </c>
      <c r="BA205" s="103"/>
      <c r="BG205" s="3" t="s">
        <v>331</v>
      </c>
    </row>
    <row r="206" spans="1:59" s="12" customFormat="1" ht="13.5" customHeight="1" x14ac:dyDescent="0.2">
      <c r="A206" s="163">
        <v>191</v>
      </c>
      <c r="B206" s="164"/>
      <c r="C206" s="165"/>
      <c r="D206" s="166"/>
      <c r="E206" s="165"/>
      <c r="F206" s="165"/>
      <c r="G206" s="220"/>
      <c r="H206" s="165"/>
      <c r="I206" s="167"/>
      <c r="J206" s="168"/>
      <c r="K206" s="845"/>
      <c r="L206" s="838"/>
      <c r="M206" s="428"/>
      <c r="N206" s="427"/>
      <c r="O206" s="429"/>
      <c r="P206" s="430"/>
      <c r="Q206" s="422" t="str">
        <f t="shared" si="71"/>
        <v/>
      </c>
      <c r="R206" s="422" t="str">
        <f t="shared" si="72"/>
        <v/>
      </c>
      <c r="S206" s="423" t="str">
        <f t="shared" si="73"/>
        <v/>
      </c>
      <c r="T206" s="424" t="str">
        <f t="shared" si="88"/>
        <v/>
      </c>
      <c r="U206" s="425" t="str">
        <f t="shared" si="74"/>
        <v/>
      </c>
      <c r="V206" s="425" t="str">
        <f t="shared" si="75"/>
        <v/>
      </c>
      <c r="W206" s="425" t="str">
        <f t="shared" si="76"/>
        <v/>
      </c>
      <c r="X206" s="38"/>
      <c r="Y206" s="37" t="str">
        <f t="shared" si="89"/>
        <v/>
      </c>
      <c r="Z206" s="37" t="str">
        <f t="shared" si="90"/>
        <v/>
      </c>
      <c r="AA206" s="29" t="str">
        <f t="shared" si="77"/>
        <v/>
      </c>
      <c r="AB206" s="6" t="e">
        <f t="shared" si="91"/>
        <v>#N/A</v>
      </c>
      <c r="AC206" s="6" t="e">
        <f t="shared" si="92"/>
        <v>#N/A</v>
      </c>
      <c r="AD206" s="6" t="e">
        <f t="shared" si="93"/>
        <v>#N/A</v>
      </c>
      <c r="AE206" s="6" t="str">
        <f t="shared" si="78"/>
        <v/>
      </c>
      <c r="AF206" s="10">
        <f t="shared" si="79"/>
        <v>1</v>
      </c>
      <c r="AG206" s="6" t="e">
        <f t="shared" si="94"/>
        <v>#N/A</v>
      </c>
      <c r="AH206" s="6" t="e">
        <f t="shared" si="95"/>
        <v>#N/A</v>
      </c>
      <c r="AI206" s="6" t="e">
        <f t="shared" si="105"/>
        <v>#N/A</v>
      </c>
      <c r="AJ206" s="6" t="e">
        <f t="shared" si="96"/>
        <v>#N/A</v>
      </c>
      <c r="AK206" s="11" t="str">
        <f t="shared" si="97"/>
        <v xml:space="preserve"> </v>
      </c>
      <c r="AL206" s="6" t="e">
        <f t="shared" si="98"/>
        <v>#N/A</v>
      </c>
      <c r="AM206" s="6" t="e">
        <f t="shared" si="99"/>
        <v>#N/A</v>
      </c>
      <c r="AN206" s="6" t="e">
        <f t="shared" si="100"/>
        <v>#N/A</v>
      </c>
      <c r="AO206" s="6" t="e">
        <f t="shared" si="80"/>
        <v>#N/A</v>
      </c>
      <c r="AP206" s="6" t="e">
        <f t="shared" si="101"/>
        <v>#N/A</v>
      </c>
      <c r="AQ206" s="6" t="e">
        <f t="shared" si="102"/>
        <v>#N/A</v>
      </c>
      <c r="AR206" s="6" t="e">
        <f t="shared" si="81"/>
        <v>#N/A</v>
      </c>
      <c r="AS206" s="6" t="e">
        <f t="shared" si="82"/>
        <v>#N/A</v>
      </c>
      <c r="AT206" s="6" t="e">
        <f t="shared" si="83"/>
        <v>#N/A</v>
      </c>
      <c r="AU206" s="6">
        <f t="shared" si="103"/>
        <v>0</v>
      </c>
      <c r="AV206" s="6" t="e">
        <f t="shared" si="104"/>
        <v>#N/A</v>
      </c>
      <c r="AW206" s="6" t="str">
        <f t="shared" si="84"/>
        <v/>
      </c>
      <c r="AX206" s="6" t="str">
        <f t="shared" si="85"/>
        <v/>
      </c>
      <c r="AY206" s="6" t="str">
        <f t="shared" si="86"/>
        <v/>
      </c>
      <c r="AZ206" s="6" t="str">
        <f t="shared" si="87"/>
        <v/>
      </c>
      <c r="BA206" s="103"/>
      <c r="BG206" s="3" t="s">
        <v>334</v>
      </c>
    </row>
    <row r="207" spans="1:59" s="12" customFormat="1" ht="13.5" customHeight="1" x14ac:dyDescent="0.2">
      <c r="A207" s="163">
        <v>192</v>
      </c>
      <c r="B207" s="164"/>
      <c r="C207" s="165"/>
      <c r="D207" s="166"/>
      <c r="E207" s="165"/>
      <c r="F207" s="165"/>
      <c r="G207" s="220"/>
      <c r="H207" s="165"/>
      <c r="I207" s="167"/>
      <c r="J207" s="168"/>
      <c r="K207" s="845"/>
      <c r="L207" s="838"/>
      <c r="M207" s="428"/>
      <c r="N207" s="427"/>
      <c r="O207" s="429"/>
      <c r="P207" s="430"/>
      <c r="Q207" s="422" t="str">
        <f t="shared" si="71"/>
        <v/>
      </c>
      <c r="R207" s="422" t="str">
        <f t="shared" si="72"/>
        <v/>
      </c>
      <c r="S207" s="423" t="str">
        <f t="shared" si="73"/>
        <v/>
      </c>
      <c r="T207" s="424" t="str">
        <f t="shared" si="88"/>
        <v/>
      </c>
      <c r="U207" s="425" t="str">
        <f t="shared" si="74"/>
        <v/>
      </c>
      <c r="V207" s="425" t="str">
        <f t="shared" si="75"/>
        <v/>
      </c>
      <c r="W207" s="425" t="str">
        <f t="shared" si="76"/>
        <v/>
      </c>
      <c r="X207" s="38"/>
      <c r="Y207" s="37" t="str">
        <f t="shared" si="89"/>
        <v/>
      </c>
      <c r="Z207" s="37" t="str">
        <f t="shared" si="90"/>
        <v/>
      </c>
      <c r="AA207" s="29" t="str">
        <f t="shared" si="77"/>
        <v/>
      </c>
      <c r="AB207" s="6" t="e">
        <f t="shared" si="91"/>
        <v>#N/A</v>
      </c>
      <c r="AC207" s="6" t="e">
        <f t="shared" si="92"/>
        <v>#N/A</v>
      </c>
      <c r="AD207" s="6" t="e">
        <f t="shared" si="93"/>
        <v>#N/A</v>
      </c>
      <c r="AE207" s="6" t="str">
        <f t="shared" si="78"/>
        <v/>
      </c>
      <c r="AF207" s="10">
        <f t="shared" si="79"/>
        <v>1</v>
      </c>
      <c r="AG207" s="6" t="e">
        <f t="shared" si="94"/>
        <v>#N/A</v>
      </c>
      <c r="AH207" s="6" t="e">
        <f t="shared" si="95"/>
        <v>#N/A</v>
      </c>
      <c r="AI207" s="6" t="e">
        <f t="shared" si="105"/>
        <v>#N/A</v>
      </c>
      <c r="AJ207" s="6" t="e">
        <f t="shared" si="96"/>
        <v>#N/A</v>
      </c>
      <c r="AK207" s="11" t="str">
        <f t="shared" si="97"/>
        <v xml:space="preserve"> </v>
      </c>
      <c r="AL207" s="6" t="e">
        <f t="shared" si="98"/>
        <v>#N/A</v>
      </c>
      <c r="AM207" s="6" t="e">
        <f t="shared" si="99"/>
        <v>#N/A</v>
      </c>
      <c r="AN207" s="6" t="e">
        <f t="shared" si="100"/>
        <v>#N/A</v>
      </c>
      <c r="AO207" s="6" t="e">
        <f t="shared" si="80"/>
        <v>#N/A</v>
      </c>
      <c r="AP207" s="6" t="e">
        <f t="shared" si="101"/>
        <v>#N/A</v>
      </c>
      <c r="AQ207" s="6" t="e">
        <f t="shared" si="102"/>
        <v>#N/A</v>
      </c>
      <c r="AR207" s="6" t="e">
        <f t="shared" si="81"/>
        <v>#N/A</v>
      </c>
      <c r="AS207" s="6" t="e">
        <f t="shared" si="82"/>
        <v>#N/A</v>
      </c>
      <c r="AT207" s="6" t="e">
        <f t="shared" si="83"/>
        <v>#N/A</v>
      </c>
      <c r="AU207" s="6">
        <f t="shared" si="103"/>
        <v>0</v>
      </c>
      <c r="AV207" s="6" t="e">
        <f t="shared" si="104"/>
        <v>#N/A</v>
      </c>
      <c r="AW207" s="6" t="str">
        <f t="shared" si="84"/>
        <v/>
      </c>
      <c r="AX207" s="6" t="str">
        <f t="shared" si="85"/>
        <v/>
      </c>
      <c r="AY207" s="6" t="str">
        <f t="shared" si="86"/>
        <v/>
      </c>
      <c r="AZ207" s="6" t="str">
        <f t="shared" si="87"/>
        <v/>
      </c>
      <c r="BA207" s="103"/>
      <c r="BG207" s="3" t="s">
        <v>336</v>
      </c>
    </row>
    <row r="208" spans="1:59" s="12" customFormat="1" ht="13.5" customHeight="1" x14ac:dyDescent="0.2">
      <c r="A208" s="163">
        <v>193</v>
      </c>
      <c r="B208" s="164"/>
      <c r="C208" s="165"/>
      <c r="D208" s="166"/>
      <c r="E208" s="165"/>
      <c r="F208" s="165"/>
      <c r="G208" s="220"/>
      <c r="H208" s="165"/>
      <c r="I208" s="167"/>
      <c r="J208" s="168"/>
      <c r="K208" s="845"/>
      <c r="L208" s="838"/>
      <c r="M208" s="428"/>
      <c r="N208" s="427"/>
      <c r="O208" s="429"/>
      <c r="P208" s="430"/>
      <c r="Q208" s="422" t="str">
        <f t="shared" ref="Q208:Q271" si="106">IF(ISBLANK(K208)=TRUE,"",IF(ISNUMBER(AM208)=TRUE,AM208,"エラー"))</f>
        <v/>
      </c>
      <c r="R208" s="422" t="str">
        <f t="shared" ref="R208:R271" si="107">IF(ISBLANK(K208)=TRUE,"",IF(ISNUMBER(AP208)=TRUE,AP208,"エラー"))</f>
        <v/>
      </c>
      <c r="S208" s="423" t="str">
        <f t="shared" ref="S208:S271" si="108">IF(ISBLANK(K208)=TRUE,"",IF(ISNUMBER(AV208)=TRUE,AV208,"エラー"))</f>
        <v/>
      </c>
      <c r="T208" s="424" t="str">
        <f t="shared" si="88"/>
        <v/>
      </c>
      <c r="U208" s="425" t="str">
        <f t="shared" ref="U208:U271" si="109">IF(Q208="","",IF(ISERROR(Q208*Y208*AF208),"エラー",IF(ISBLANK(Y208)=TRUE,"エラー",IF(ISBLANK(Q208)=TRUE,"エラー",IF(AY208=1,"エラー",Q208*AF208*Y208/1000)))))</f>
        <v/>
      </c>
      <c r="V208" s="425" t="str">
        <f t="shared" ref="V208:V271" si="110">IF(R208="","",IF(ISERROR(R208*Y208*AF208),"エラー",IF(ISBLANK(Y208)=TRUE,"エラー",IF(ISBLANK(R208)=TRUE,"エラー",IF(AY208=1,"エラー",R208*AF208*Y208/1000)))))</f>
        <v/>
      </c>
      <c r="W208" s="425" t="str">
        <f t="shared" ref="W208:W271" si="111">IF(S208="","",IF(ISERROR(S208*Z208),"エラー",IF(ISBLANK(Z208)=TRUE,"エラー",IF(ISBLANK(S208)=TRUE,"エラー",IF(AY208=1,"エラー",S208*Z208/1000)))))</f>
        <v/>
      </c>
      <c r="X208" s="38"/>
      <c r="Y208" s="37" t="str">
        <f t="shared" si="89"/>
        <v/>
      </c>
      <c r="Z208" s="37" t="str">
        <f t="shared" si="90"/>
        <v/>
      </c>
      <c r="AA208" s="29" t="str">
        <f t="shared" ref="AA208:AA271" si="112">IF(ISBLANK(H208)=TRUE,"",IF(OR(ISBLANK(B208)=TRUE),1,""))</f>
        <v/>
      </c>
      <c r="AB208" s="6" t="e">
        <f t="shared" si="91"/>
        <v>#N/A</v>
      </c>
      <c r="AC208" s="6" t="e">
        <f t="shared" si="92"/>
        <v>#N/A</v>
      </c>
      <c r="AD208" s="6" t="e">
        <f t="shared" si="93"/>
        <v>#N/A</v>
      </c>
      <c r="AE208" s="6" t="str">
        <f t="shared" ref="AE208:AE271" si="113">IF(ISERROR(SEARCH("-",I208,1))=TRUE,ASC(UPPER(I208)),ASC(UPPER(LEFT(I208,SEARCH("-",I208,1)-1))))</f>
        <v/>
      </c>
      <c r="AF208" s="10">
        <f t="shared" ref="AF208:AF271" si="114">IF(J208&gt;3500,J208/1000,1)</f>
        <v>1</v>
      </c>
      <c r="AG208" s="6" t="e">
        <f t="shared" si="94"/>
        <v>#N/A</v>
      </c>
      <c r="AH208" s="6" t="e">
        <f t="shared" si="95"/>
        <v>#N/A</v>
      </c>
      <c r="AI208" s="6" t="e">
        <f t="shared" si="105"/>
        <v>#N/A</v>
      </c>
      <c r="AJ208" s="6" t="e">
        <f t="shared" si="96"/>
        <v>#N/A</v>
      </c>
      <c r="AK208" s="11" t="str">
        <f t="shared" si="97"/>
        <v xml:space="preserve"> </v>
      </c>
      <c r="AL208" s="6" t="e">
        <f t="shared" si="98"/>
        <v>#N/A</v>
      </c>
      <c r="AM208" s="6" t="e">
        <f t="shared" si="99"/>
        <v>#N/A</v>
      </c>
      <c r="AN208" s="6" t="e">
        <f t="shared" si="100"/>
        <v>#N/A</v>
      </c>
      <c r="AO208" s="6" t="e">
        <f t="shared" ref="AO208:AO271" si="115">VLOOKUP(AH208,$BX$17:$CB$21,2,FALSE)</f>
        <v>#N/A</v>
      </c>
      <c r="AP208" s="6" t="e">
        <f t="shared" si="101"/>
        <v>#N/A</v>
      </c>
      <c r="AQ208" s="6" t="e">
        <f t="shared" si="102"/>
        <v>#N/A</v>
      </c>
      <c r="AR208" s="6" t="e">
        <f t="shared" ref="AR208:AR271" si="116">VLOOKUP(AH208,$BX$17:$CB$21,3,FALSE)</f>
        <v>#N/A</v>
      </c>
      <c r="AS208" s="6" t="e">
        <f t="shared" ref="AS208:AS271" si="117">VLOOKUP(AH208,$BX$17:$CB$21,4,FALSE)</f>
        <v>#N/A</v>
      </c>
      <c r="AT208" s="6" t="e">
        <f t="shared" ref="AT208:AT271" si="118">VLOOKUP(AH208,$BX$17:$CB$21,5,FALSE)</f>
        <v>#N/A</v>
      </c>
      <c r="AU208" s="6">
        <f t="shared" si="103"/>
        <v>0</v>
      </c>
      <c r="AV208" s="6" t="e">
        <f t="shared" si="104"/>
        <v>#N/A</v>
      </c>
      <c r="AW208" s="6" t="str">
        <f t="shared" ref="AW208:AW271" si="119">IF(H208="","",VLOOKUP(H208,$BB$17:$BF$25,5,FALSE))</f>
        <v/>
      </c>
      <c r="AX208" s="6" t="str">
        <f t="shared" ref="AX208:AX271" si="120">IF(D208="","",VLOOKUP(CONCATENATE("A",LEFT(D208)),$BU$17:$BV$26,2,FALSE))</f>
        <v/>
      </c>
      <c r="AY208" s="6" t="str">
        <f t="shared" ref="AY208:AY271" si="121">IF(AW208=AX208,"",1)</f>
        <v/>
      </c>
      <c r="AZ208" s="6" t="str">
        <f t="shared" ref="AZ208:AZ271" si="122">CONCATENATE(C208,D208,E208,F208)</f>
        <v/>
      </c>
      <c r="BA208" s="103"/>
      <c r="BG208" s="3" t="s">
        <v>338</v>
      </c>
    </row>
    <row r="209" spans="1:59" s="12" customFormat="1" ht="13.5" customHeight="1" x14ac:dyDescent="0.2">
      <c r="A209" s="163">
        <v>194</v>
      </c>
      <c r="B209" s="164"/>
      <c r="C209" s="165"/>
      <c r="D209" s="166"/>
      <c r="E209" s="165"/>
      <c r="F209" s="165"/>
      <c r="G209" s="220"/>
      <c r="H209" s="165"/>
      <c r="I209" s="167"/>
      <c r="J209" s="168"/>
      <c r="K209" s="845"/>
      <c r="L209" s="838"/>
      <c r="M209" s="428"/>
      <c r="N209" s="427"/>
      <c r="O209" s="429"/>
      <c r="P209" s="430"/>
      <c r="Q209" s="422" t="str">
        <f t="shared" si="106"/>
        <v/>
      </c>
      <c r="R209" s="422" t="str">
        <f t="shared" si="107"/>
        <v/>
      </c>
      <c r="S209" s="423" t="str">
        <f t="shared" si="108"/>
        <v/>
      </c>
      <c r="T209" s="424" t="str">
        <f t="shared" ref="T209:T272" si="123">IF(OR(Y209="",Z209=""),"",Y209/Z209)</f>
        <v/>
      </c>
      <c r="U209" s="425" t="str">
        <f t="shared" si="109"/>
        <v/>
      </c>
      <c r="V209" s="425" t="str">
        <f t="shared" si="110"/>
        <v/>
      </c>
      <c r="W209" s="425" t="str">
        <f t="shared" si="111"/>
        <v/>
      </c>
      <c r="X209" s="38"/>
      <c r="Y209" s="37" t="str">
        <f t="shared" ref="Y209:Y272" si="124">IF(O209="","",O209)</f>
        <v/>
      </c>
      <c r="Z209" s="37" t="str">
        <f t="shared" ref="Z209:Z272" si="125">IF(P209="","",P209)</f>
        <v/>
      </c>
      <c r="AA209" s="29" t="str">
        <f t="shared" si="112"/>
        <v/>
      </c>
      <c r="AB209" s="6" t="e">
        <f t="shared" ref="AB209:AB272" si="126">VLOOKUP(H209,$BB$17:$BE$23,2,FALSE)</f>
        <v>#N/A</v>
      </c>
      <c r="AC209" s="6" t="e">
        <f t="shared" ref="AC209:AC272" si="127">VLOOKUP(H209,$BB$17:$BE$23,3,FALSE)</f>
        <v>#N/A</v>
      </c>
      <c r="AD209" s="6" t="e">
        <f t="shared" ref="AD209:AD272" si="128">VLOOKUP(H209,$BB$17:$BE$23,4,FALSE)</f>
        <v>#N/A</v>
      </c>
      <c r="AE209" s="6" t="str">
        <f t="shared" si="113"/>
        <v/>
      </c>
      <c r="AF209" s="10">
        <f t="shared" si="114"/>
        <v>1</v>
      </c>
      <c r="AG209" s="6" t="e">
        <f t="shared" ref="AG209:AG272" si="129">IF(AD209=9,0,IF(J209&lt;=2500,IF(J209&lt;=1700,1,2),IF(J209&lt;=12000,IF(J209&lt;=3500,3,4),IF(ISERROR(SEARCH(LEFT(I209,1),"LFMRQST")),4,IF(AND(LEN(I209)&lt;&gt;3,AI209&lt;&gt;"軽"),4,5)))))</f>
        <v>#N/A</v>
      </c>
      <c r="AH209" s="6" t="e">
        <f t="shared" ref="AH209:AH272" si="130">IF(AD209=5,0,IF(AD209=9,0,IF(J209&lt;=2500,IF(J209&lt;=1700,1,2),IF(J209&lt;=12000,IF(J209&lt;=3500,3,4),IF(ISERROR(SEARCH(LEFT(I209,1),"LFMRQST")),4,IF(AND(LEN(I209)&lt;&gt;3,AI209&lt;&gt;"軽"),4,5))))))</f>
        <v>#N/A</v>
      </c>
      <c r="AI209" s="6" t="e">
        <f t="shared" si="105"/>
        <v>#N/A</v>
      </c>
      <c r="AJ209" s="6" t="e">
        <f t="shared" ref="AJ209:AJ272" si="131">VLOOKUP(AL209,排出係数表,9,FALSE)</f>
        <v>#N/A</v>
      </c>
      <c r="AK209" s="11" t="str">
        <f t="shared" ref="AK209:AK272" si="132">IF(OR(ISBLANK(K209)=TRUE,ISBLANK(B209)=TRUE)," ",CONCATENATE(B209,AD209,AG209))</f>
        <v xml:space="preserve"> </v>
      </c>
      <c r="AL209" s="6" t="e">
        <f t="shared" ref="AL209:AL272" si="133">CONCATENATE(AB209,AH209,AI209,AE209)</f>
        <v>#N/A</v>
      </c>
      <c r="AM209" s="6" t="e">
        <f t="shared" ref="AM209:AM272" si="134">IF(AND(L209="あり",AI209="軽"),AO209,AN209)</f>
        <v>#N/A</v>
      </c>
      <c r="AN209" s="6" t="e">
        <f t="shared" ref="AN209:AN272" si="135">VLOOKUP(AL209,排出係数表,6,FALSE)</f>
        <v>#N/A</v>
      </c>
      <c r="AO209" s="6" t="e">
        <f t="shared" si="115"/>
        <v>#N/A</v>
      </c>
      <c r="AP209" s="6" t="e">
        <f t="shared" ref="AP209:AP272" si="136">IF(AND(L209="あり",M209="なし",AI209="軽"),AR209,IF(AND(L209="あり",M209="あり(H17なし)",AI209="軽"),AR209,IF(AND(L209="あり",M209="",AI209="軽"),AR209,IF(AND(L209="なし",M209="あり(H17なし)",AI209="軽"),AS209,IF(AND(L209="",M209="あり(H17なし)",AI209="軽"),AS209,IF(AND(M209="あり(H17あり)",AI209="軽"),AT209,AQ209))))))</f>
        <v>#N/A</v>
      </c>
      <c r="AQ209" s="6" t="e">
        <f t="shared" ref="AQ209:AQ272" si="137">VLOOKUP(AL209,排出係数表,7,FALSE)</f>
        <v>#N/A</v>
      </c>
      <c r="AR209" s="6" t="e">
        <f t="shared" si="116"/>
        <v>#N/A</v>
      </c>
      <c r="AS209" s="6" t="e">
        <f t="shared" si="117"/>
        <v>#N/A</v>
      </c>
      <c r="AT209" s="6" t="e">
        <f t="shared" si="118"/>
        <v>#N/A</v>
      </c>
      <c r="AU209" s="6">
        <f t="shared" ref="AU209:AU272" si="138">IF(AND(L209="なし",M209="なし"),0,IF(AND(L209="",M209=""),0,IF(AND(L209="",M209="なし"),0,IF(AND(L209="なし",M209=""),0,1))))</f>
        <v>0</v>
      </c>
      <c r="AV209" s="6" t="e">
        <f t="shared" ref="AV209:AV272" si="139">VLOOKUP(AL209,排出係数表,8,FALSE)</f>
        <v>#N/A</v>
      </c>
      <c r="AW209" s="6" t="str">
        <f t="shared" si="119"/>
        <v/>
      </c>
      <c r="AX209" s="6" t="str">
        <f t="shared" si="120"/>
        <v/>
      </c>
      <c r="AY209" s="6" t="str">
        <f t="shared" si="121"/>
        <v/>
      </c>
      <c r="AZ209" s="6" t="str">
        <f t="shared" si="122"/>
        <v/>
      </c>
      <c r="BA209" s="103"/>
      <c r="BG209" s="3" t="s">
        <v>93</v>
      </c>
    </row>
    <row r="210" spans="1:59" s="12" customFormat="1" ht="13.5" customHeight="1" x14ac:dyDescent="0.2">
      <c r="A210" s="163">
        <v>195</v>
      </c>
      <c r="B210" s="164"/>
      <c r="C210" s="165"/>
      <c r="D210" s="166"/>
      <c r="E210" s="165"/>
      <c r="F210" s="165"/>
      <c r="G210" s="220"/>
      <c r="H210" s="165"/>
      <c r="I210" s="167"/>
      <c r="J210" s="168"/>
      <c r="K210" s="845"/>
      <c r="L210" s="838"/>
      <c r="M210" s="428"/>
      <c r="N210" s="427"/>
      <c r="O210" s="429"/>
      <c r="P210" s="430"/>
      <c r="Q210" s="422" t="str">
        <f t="shared" si="106"/>
        <v/>
      </c>
      <c r="R210" s="422" t="str">
        <f t="shared" si="107"/>
        <v/>
      </c>
      <c r="S210" s="423" t="str">
        <f t="shared" si="108"/>
        <v/>
      </c>
      <c r="T210" s="424" t="str">
        <f t="shared" si="123"/>
        <v/>
      </c>
      <c r="U210" s="425" t="str">
        <f t="shared" si="109"/>
        <v/>
      </c>
      <c r="V210" s="425" t="str">
        <f t="shared" si="110"/>
        <v/>
      </c>
      <c r="W210" s="425" t="str">
        <f t="shared" si="111"/>
        <v/>
      </c>
      <c r="X210" s="38"/>
      <c r="Y210" s="37" t="str">
        <f t="shared" si="124"/>
        <v/>
      </c>
      <c r="Z210" s="37" t="str">
        <f t="shared" si="125"/>
        <v/>
      </c>
      <c r="AA210" s="29" t="str">
        <f t="shared" si="112"/>
        <v/>
      </c>
      <c r="AB210" s="6" t="e">
        <f t="shared" si="126"/>
        <v>#N/A</v>
      </c>
      <c r="AC210" s="6" t="e">
        <f t="shared" si="127"/>
        <v>#N/A</v>
      </c>
      <c r="AD210" s="6" t="e">
        <f t="shared" si="128"/>
        <v>#N/A</v>
      </c>
      <c r="AE210" s="6" t="str">
        <f t="shared" si="113"/>
        <v/>
      </c>
      <c r="AF210" s="10">
        <f t="shared" si="114"/>
        <v>1</v>
      </c>
      <c r="AG210" s="6" t="e">
        <f t="shared" si="129"/>
        <v>#N/A</v>
      </c>
      <c r="AH210" s="6" t="e">
        <f t="shared" si="130"/>
        <v>#N/A</v>
      </c>
      <c r="AI210" s="6" t="e">
        <f t="shared" si="105"/>
        <v>#N/A</v>
      </c>
      <c r="AJ210" s="6" t="e">
        <f t="shared" si="131"/>
        <v>#N/A</v>
      </c>
      <c r="AK210" s="11" t="str">
        <f t="shared" si="132"/>
        <v xml:space="preserve"> </v>
      </c>
      <c r="AL210" s="6" t="e">
        <f t="shared" si="133"/>
        <v>#N/A</v>
      </c>
      <c r="AM210" s="6" t="e">
        <f t="shared" si="134"/>
        <v>#N/A</v>
      </c>
      <c r="AN210" s="6" t="e">
        <f t="shared" si="135"/>
        <v>#N/A</v>
      </c>
      <c r="AO210" s="6" t="e">
        <f t="shared" si="115"/>
        <v>#N/A</v>
      </c>
      <c r="AP210" s="6" t="e">
        <f t="shared" si="136"/>
        <v>#N/A</v>
      </c>
      <c r="AQ210" s="6" t="e">
        <f t="shared" si="137"/>
        <v>#N/A</v>
      </c>
      <c r="AR210" s="6" t="e">
        <f t="shared" si="116"/>
        <v>#N/A</v>
      </c>
      <c r="AS210" s="6" t="e">
        <f t="shared" si="117"/>
        <v>#N/A</v>
      </c>
      <c r="AT210" s="6" t="e">
        <f t="shared" si="118"/>
        <v>#N/A</v>
      </c>
      <c r="AU210" s="6">
        <f t="shared" si="138"/>
        <v>0</v>
      </c>
      <c r="AV210" s="6" t="e">
        <f t="shared" si="139"/>
        <v>#N/A</v>
      </c>
      <c r="AW210" s="6" t="str">
        <f t="shared" si="119"/>
        <v/>
      </c>
      <c r="AX210" s="6" t="str">
        <f t="shared" si="120"/>
        <v/>
      </c>
      <c r="AY210" s="6" t="str">
        <f t="shared" si="121"/>
        <v/>
      </c>
      <c r="AZ210" s="6" t="str">
        <f t="shared" si="122"/>
        <v/>
      </c>
      <c r="BA210" s="103"/>
      <c r="BG210" s="3" t="s">
        <v>94</v>
      </c>
    </row>
    <row r="211" spans="1:59" s="12" customFormat="1" ht="13.5" customHeight="1" x14ac:dyDescent="0.2">
      <c r="A211" s="163">
        <v>196</v>
      </c>
      <c r="B211" s="164"/>
      <c r="C211" s="165"/>
      <c r="D211" s="166"/>
      <c r="E211" s="165"/>
      <c r="F211" s="165"/>
      <c r="G211" s="220"/>
      <c r="H211" s="165"/>
      <c r="I211" s="167"/>
      <c r="J211" s="168"/>
      <c r="K211" s="845"/>
      <c r="L211" s="838"/>
      <c r="M211" s="428"/>
      <c r="N211" s="427"/>
      <c r="O211" s="429"/>
      <c r="P211" s="430"/>
      <c r="Q211" s="422" t="str">
        <f t="shared" si="106"/>
        <v/>
      </c>
      <c r="R211" s="422" t="str">
        <f t="shared" si="107"/>
        <v/>
      </c>
      <c r="S211" s="423" t="str">
        <f t="shared" si="108"/>
        <v/>
      </c>
      <c r="T211" s="424" t="str">
        <f t="shared" si="123"/>
        <v/>
      </c>
      <c r="U211" s="425" t="str">
        <f t="shared" si="109"/>
        <v/>
      </c>
      <c r="V211" s="425" t="str">
        <f t="shared" si="110"/>
        <v/>
      </c>
      <c r="W211" s="425" t="str">
        <f t="shared" si="111"/>
        <v/>
      </c>
      <c r="X211" s="38"/>
      <c r="Y211" s="37" t="str">
        <f t="shared" si="124"/>
        <v/>
      </c>
      <c r="Z211" s="37" t="str">
        <f t="shared" si="125"/>
        <v/>
      </c>
      <c r="AA211" s="29" t="str">
        <f t="shared" si="112"/>
        <v/>
      </c>
      <c r="AB211" s="6" t="e">
        <f t="shared" si="126"/>
        <v>#N/A</v>
      </c>
      <c r="AC211" s="6" t="e">
        <f t="shared" si="127"/>
        <v>#N/A</v>
      </c>
      <c r="AD211" s="6" t="e">
        <f t="shared" si="128"/>
        <v>#N/A</v>
      </c>
      <c r="AE211" s="6" t="str">
        <f t="shared" si="113"/>
        <v/>
      </c>
      <c r="AF211" s="10">
        <f t="shared" si="114"/>
        <v>1</v>
      </c>
      <c r="AG211" s="6" t="e">
        <f t="shared" si="129"/>
        <v>#N/A</v>
      </c>
      <c r="AH211" s="6" t="e">
        <f t="shared" si="130"/>
        <v>#N/A</v>
      </c>
      <c r="AI211" s="6" t="e">
        <f t="shared" si="105"/>
        <v>#N/A</v>
      </c>
      <c r="AJ211" s="6" t="e">
        <f t="shared" si="131"/>
        <v>#N/A</v>
      </c>
      <c r="AK211" s="11" t="str">
        <f t="shared" si="132"/>
        <v xml:space="preserve"> </v>
      </c>
      <c r="AL211" s="6" t="e">
        <f t="shared" si="133"/>
        <v>#N/A</v>
      </c>
      <c r="AM211" s="6" t="e">
        <f t="shared" si="134"/>
        <v>#N/A</v>
      </c>
      <c r="AN211" s="6" t="e">
        <f t="shared" si="135"/>
        <v>#N/A</v>
      </c>
      <c r="AO211" s="6" t="e">
        <f t="shared" si="115"/>
        <v>#N/A</v>
      </c>
      <c r="AP211" s="6" t="e">
        <f t="shared" si="136"/>
        <v>#N/A</v>
      </c>
      <c r="AQ211" s="6" t="e">
        <f t="shared" si="137"/>
        <v>#N/A</v>
      </c>
      <c r="AR211" s="6" t="e">
        <f t="shared" si="116"/>
        <v>#N/A</v>
      </c>
      <c r="AS211" s="6" t="e">
        <f t="shared" si="117"/>
        <v>#N/A</v>
      </c>
      <c r="AT211" s="6" t="e">
        <f t="shared" si="118"/>
        <v>#N/A</v>
      </c>
      <c r="AU211" s="6">
        <f t="shared" si="138"/>
        <v>0</v>
      </c>
      <c r="AV211" s="6" t="e">
        <f t="shared" si="139"/>
        <v>#N/A</v>
      </c>
      <c r="AW211" s="6" t="str">
        <f t="shared" si="119"/>
        <v/>
      </c>
      <c r="AX211" s="6" t="str">
        <f t="shared" si="120"/>
        <v/>
      </c>
      <c r="AY211" s="6" t="str">
        <f t="shared" si="121"/>
        <v/>
      </c>
      <c r="AZ211" s="6" t="str">
        <f t="shared" si="122"/>
        <v/>
      </c>
      <c r="BA211" s="103"/>
      <c r="BG211" s="3" t="s">
        <v>95</v>
      </c>
    </row>
    <row r="212" spans="1:59" s="12" customFormat="1" ht="13.5" customHeight="1" x14ac:dyDescent="0.2">
      <c r="A212" s="163">
        <v>197</v>
      </c>
      <c r="B212" s="164"/>
      <c r="C212" s="165"/>
      <c r="D212" s="166"/>
      <c r="E212" s="165"/>
      <c r="F212" s="165"/>
      <c r="G212" s="220"/>
      <c r="H212" s="165"/>
      <c r="I212" s="167"/>
      <c r="J212" s="168"/>
      <c r="K212" s="845"/>
      <c r="L212" s="838"/>
      <c r="M212" s="428"/>
      <c r="N212" s="427"/>
      <c r="O212" s="429"/>
      <c r="P212" s="430"/>
      <c r="Q212" s="422" t="str">
        <f t="shared" si="106"/>
        <v/>
      </c>
      <c r="R212" s="422" t="str">
        <f t="shared" si="107"/>
        <v/>
      </c>
      <c r="S212" s="423" t="str">
        <f t="shared" si="108"/>
        <v/>
      </c>
      <c r="T212" s="424" t="str">
        <f t="shared" si="123"/>
        <v/>
      </c>
      <c r="U212" s="425" t="str">
        <f t="shared" si="109"/>
        <v/>
      </c>
      <c r="V212" s="425" t="str">
        <f t="shared" si="110"/>
        <v/>
      </c>
      <c r="W212" s="425" t="str">
        <f t="shared" si="111"/>
        <v/>
      </c>
      <c r="X212" s="38"/>
      <c r="Y212" s="37" t="str">
        <f t="shared" si="124"/>
        <v/>
      </c>
      <c r="Z212" s="37" t="str">
        <f t="shared" si="125"/>
        <v/>
      </c>
      <c r="AA212" s="29" t="str">
        <f t="shared" si="112"/>
        <v/>
      </c>
      <c r="AB212" s="6" t="e">
        <f t="shared" si="126"/>
        <v>#N/A</v>
      </c>
      <c r="AC212" s="6" t="e">
        <f t="shared" si="127"/>
        <v>#N/A</v>
      </c>
      <c r="AD212" s="6" t="e">
        <f t="shared" si="128"/>
        <v>#N/A</v>
      </c>
      <c r="AE212" s="6" t="str">
        <f t="shared" si="113"/>
        <v/>
      </c>
      <c r="AF212" s="10">
        <f t="shared" si="114"/>
        <v>1</v>
      </c>
      <c r="AG212" s="6" t="e">
        <f t="shared" si="129"/>
        <v>#N/A</v>
      </c>
      <c r="AH212" s="6" t="e">
        <f t="shared" si="130"/>
        <v>#N/A</v>
      </c>
      <c r="AI212" s="6" t="e">
        <f t="shared" ref="AI212:AI275" si="140">VLOOKUP(K212,$BJ$17:$BK$27,2,FALSE)</f>
        <v>#N/A</v>
      </c>
      <c r="AJ212" s="6" t="e">
        <f t="shared" si="131"/>
        <v>#N/A</v>
      </c>
      <c r="AK212" s="11" t="str">
        <f t="shared" si="132"/>
        <v xml:space="preserve"> </v>
      </c>
      <c r="AL212" s="6" t="e">
        <f t="shared" si="133"/>
        <v>#N/A</v>
      </c>
      <c r="AM212" s="6" t="e">
        <f t="shared" si="134"/>
        <v>#N/A</v>
      </c>
      <c r="AN212" s="6" t="e">
        <f t="shared" si="135"/>
        <v>#N/A</v>
      </c>
      <c r="AO212" s="6" t="e">
        <f t="shared" si="115"/>
        <v>#N/A</v>
      </c>
      <c r="AP212" s="6" t="e">
        <f t="shared" si="136"/>
        <v>#N/A</v>
      </c>
      <c r="AQ212" s="6" t="e">
        <f t="shared" si="137"/>
        <v>#N/A</v>
      </c>
      <c r="AR212" s="6" t="e">
        <f t="shared" si="116"/>
        <v>#N/A</v>
      </c>
      <c r="AS212" s="6" t="e">
        <f t="shared" si="117"/>
        <v>#N/A</v>
      </c>
      <c r="AT212" s="6" t="e">
        <f t="shared" si="118"/>
        <v>#N/A</v>
      </c>
      <c r="AU212" s="6">
        <f t="shared" si="138"/>
        <v>0</v>
      </c>
      <c r="AV212" s="6" t="e">
        <f t="shared" si="139"/>
        <v>#N/A</v>
      </c>
      <c r="AW212" s="6" t="str">
        <f t="shared" si="119"/>
        <v/>
      </c>
      <c r="AX212" s="6" t="str">
        <f t="shared" si="120"/>
        <v/>
      </c>
      <c r="AY212" s="6" t="str">
        <f t="shared" si="121"/>
        <v/>
      </c>
      <c r="AZ212" s="6" t="str">
        <f t="shared" si="122"/>
        <v/>
      </c>
      <c r="BA212" s="103"/>
      <c r="BG212" s="3" t="s">
        <v>96</v>
      </c>
    </row>
    <row r="213" spans="1:59" s="12" customFormat="1" ht="13.5" customHeight="1" x14ac:dyDescent="0.2">
      <c r="A213" s="163">
        <v>198</v>
      </c>
      <c r="B213" s="164"/>
      <c r="C213" s="165"/>
      <c r="D213" s="166"/>
      <c r="E213" s="165"/>
      <c r="F213" s="165"/>
      <c r="G213" s="220"/>
      <c r="H213" s="165"/>
      <c r="I213" s="167"/>
      <c r="J213" s="168"/>
      <c r="K213" s="845"/>
      <c r="L213" s="838"/>
      <c r="M213" s="428"/>
      <c r="N213" s="427"/>
      <c r="O213" s="429"/>
      <c r="P213" s="430"/>
      <c r="Q213" s="422" t="str">
        <f t="shared" si="106"/>
        <v/>
      </c>
      <c r="R213" s="422" t="str">
        <f t="shared" si="107"/>
        <v/>
      </c>
      <c r="S213" s="423" t="str">
        <f t="shared" si="108"/>
        <v/>
      </c>
      <c r="T213" s="424" t="str">
        <f t="shared" si="123"/>
        <v/>
      </c>
      <c r="U213" s="425" t="str">
        <f t="shared" si="109"/>
        <v/>
      </c>
      <c r="V213" s="425" t="str">
        <f t="shared" si="110"/>
        <v/>
      </c>
      <c r="W213" s="425" t="str">
        <f t="shared" si="111"/>
        <v/>
      </c>
      <c r="X213" s="38"/>
      <c r="Y213" s="37" t="str">
        <f t="shared" si="124"/>
        <v/>
      </c>
      <c r="Z213" s="37" t="str">
        <f t="shared" si="125"/>
        <v/>
      </c>
      <c r="AA213" s="29" t="str">
        <f t="shared" si="112"/>
        <v/>
      </c>
      <c r="AB213" s="6" t="e">
        <f t="shared" si="126"/>
        <v>#N/A</v>
      </c>
      <c r="AC213" s="6" t="e">
        <f t="shared" si="127"/>
        <v>#N/A</v>
      </c>
      <c r="AD213" s="6" t="e">
        <f t="shared" si="128"/>
        <v>#N/A</v>
      </c>
      <c r="AE213" s="6" t="str">
        <f t="shared" si="113"/>
        <v/>
      </c>
      <c r="AF213" s="10">
        <f t="shared" si="114"/>
        <v>1</v>
      </c>
      <c r="AG213" s="6" t="e">
        <f t="shared" si="129"/>
        <v>#N/A</v>
      </c>
      <c r="AH213" s="6" t="e">
        <f t="shared" si="130"/>
        <v>#N/A</v>
      </c>
      <c r="AI213" s="6" t="e">
        <f t="shared" si="140"/>
        <v>#N/A</v>
      </c>
      <c r="AJ213" s="6" t="e">
        <f t="shared" si="131"/>
        <v>#N/A</v>
      </c>
      <c r="AK213" s="11" t="str">
        <f t="shared" si="132"/>
        <v xml:space="preserve"> </v>
      </c>
      <c r="AL213" s="6" t="e">
        <f t="shared" si="133"/>
        <v>#N/A</v>
      </c>
      <c r="AM213" s="6" t="e">
        <f t="shared" si="134"/>
        <v>#N/A</v>
      </c>
      <c r="AN213" s="6" t="e">
        <f t="shared" si="135"/>
        <v>#N/A</v>
      </c>
      <c r="AO213" s="6" t="e">
        <f t="shared" si="115"/>
        <v>#N/A</v>
      </c>
      <c r="AP213" s="6" t="e">
        <f t="shared" si="136"/>
        <v>#N/A</v>
      </c>
      <c r="AQ213" s="6" t="e">
        <f t="shared" si="137"/>
        <v>#N/A</v>
      </c>
      <c r="AR213" s="6" t="e">
        <f t="shared" si="116"/>
        <v>#N/A</v>
      </c>
      <c r="AS213" s="6" t="e">
        <f t="shared" si="117"/>
        <v>#N/A</v>
      </c>
      <c r="AT213" s="6" t="e">
        <f t="shared" si="118"/>
        <v>#N/A</v>
      </c>
      <c r="AU213" s="6">
        <f t="shared" si="138"/>
        <v>0</v>
      </c>
      <c r="AV213" s="6" t="e">
        <f t="shared" si="139"/>
        <v>#N/A</v>
      </c>
      <c r="AW213" s="6" t="str">
        <f t="shared" si="119"/>
        <v/>
      </c>
      <c r="AX213" s="6" t="str">
        <f t="shared" si="120"/>
        <v/>
      </c>
      <c r="AY213" s="6" t="str">
        <f t="shared" si="121"/>
        <v/>
      </c>
      <c r="AZ213" s="6" t="str">
        <f t="shared" si="122"/>
        <v/>
      </c>
      <c r="BA213" s="103"/>
      <c r="BG213" s="3" t="s">
        <v>529</v>
      </c>
    </row>
    <row r="214" spans="1:59" s="12" customFormat="1" ht="13.5" customHeight="1" x14ac:dyDescent="0.2">
      <c r="A214" s="163">
        <v>199</v>
      </c>
      <c r="B214" s="164"/>
      <c r="C214" s="165"/>
      <c r="D214" s="166"/>
      <c r="E214" s="165"/>
      <c r="F214" s="165"/>
      <c r="G214" s="220"/>
      <c r="H214" s="165"/>
      <c r="I214" s="167"/>
      <c r="J214" s="168"/>
      <c r="K214" s="845"/>
      <c r="L214" s="838"/>
      <c r="M214" s="428"/>
      <c r="N214" s="427"/>
      <c r="O214" s="429"/>
      <c r="P214" s="430"/>
      <c r="Q214" s="422" t="str">
        <f t="shared" si="106"/>
        <v/>
      </c>
      <c r="R214" s="422" t="str">
        <f t="shared" si="107"/>
        <v/>
      </c>
      <c r="S214" s="423" t="str">
        <f t="shared" si="108"/>
        <v/>
      </c>
      <c r="T214" s="424" t="str">
        <f t="shared" si="123"/>
        <v/>
      </c>
      <c r="U214" s="425" t="str">
        <f t="shared" si="109"/>
        <v/>
      </c>
      <c r="V214" s="425" t="str">
        <f t="shared" si="110"/>
        <v/>
      </c>
      <c r="W214" s="425" t="str">
        <f t="shared" si="111"/>
        <v/>
      </c>
      <c r="X214" s="38"/>
      <c r="Y214" s="37" t="str">
        <f t="shared" si="124"/>
        <v/>
      </c>
      <c r="Z214" s="37" t="str">
        <f t="shared" si="125"/>
        <v/>
      </c>
      <c r="AA214" s="29" t="str">
        <f t="shared" si="112"/>
        <v/>
      </c>
      <c r="AB214" s="6" t="e">
        <f t="shared" si="126"/>
        <v>#N/A</v>
      </c>
      <c r="AC214" s="6" t="e">
        <f t="shared" si="127"/>
        <v>#N/A</v>
      </c>
      <c r="AD214" s="6" t="e">
        <f t="shared" si="128"/>
        <v>#N/A</v>
      </c>
      <c r="AE214" s="6" t="str">
        <f t="shared" si="113"/>
        <v/>
      </c>
      <c r="AF214" s="10">
        <f t="shared" si="114"/>
        <v>1</v>
      </c>
      <c r="AG214" s="6" t="e">
        <f t="shared" si="129"/>
        <v>#N/A</v>
      </c>
      <c r="AH214" s="6" t="e">
        <f t="shared" si="130"/>
        <v>#N/A</v>
      </c>
      <c r="AI214" s="6" t="e">
        <f t="shared" si="140"/>
        <v>#N/A</v>
      </c>
      <c r="AJ214" s="6" t="e">
        <f t="shared" si="131"/>
        <v>#N/A</v>
      </c>
      <c r="AK214" s="11" t="str">
        <f t="shared" si="132"/>
        <v xml:space="preserve"> </v>
      </c>
      <c r="AL214" s="6" t="e">
        <f t="shared" si="133"/>
        <v>#N/A</v>
      </c>
      <c r="AM214" s="6" t="e">
        <f t="shared" si="134"/>
        <v>#N/A</v>
      </c>
      <c r="AN214" s="6" t="e">
        <f t="shared" si="135"/>
        <v>#N/A</v>
      </c>
      <c r="AO214" s="6" t="e">
        <f t="shared" si="115"/>
        <v>#N/A</v>
      </c>
      <c r="AP214" s="6" t="e">
        <f t="shared" si="136"/>
        <v>#N/A</v>
      </c>
      <c r="AQ214" s="6" t="e">
        <f t="shared" si="137"/>
        <v>#N/A</v>
      </c>
      <c r="AR214" s="6" t="e">
        <f t="shared" si="116"/>
        <v>#N/A</v>
      </c>
      <c r="AS214" s="6" t="e">
        <f t="shared" si="117"/>
        <v>#N/A</v>
      </c>
      <c r="AT214" s="6" t="e">
        <f t="shared" si="118"/>
        <v>#N/A</v>
      </c>
      <c r="AU214" s="6">
        <f t="shared" si="138"/>
        <v>0</v>
      </c>
      <c r="AV214" s="6" t="e">
        <f t="shared" si="139"/>
        <v>#N/A</v>
      </c>
      <c r="AW214" s="6" t="str">
        <f t="shared" si="119"/>
        <v/>
      </c>
      <c r="AX214" s="6" t="str">
        <f t="shared" si="120"/>
        <v/>
      </c>
      <c r="AY214" s="6" t="str">
        <f t="shared" si="121"/>
        <v/>
      </c>
      <c r="AZ214" s="6" t="str">
        <f t="shared" si="122"/>
        <v/>
      </c>
      <c r="BA214" s="103"/>
      <c r="BG214" s="3" t="s">
        <v>531</v>
      </c>
    </row>
    <row r="215" spans="1:59" s="12" customFormat="1" ht="13.5" customHeight="1" x14ac:dyDescent="0.2">
      <c r="A215" s="163">
        <v>200</v>
      </c>
      <c r="B215" s="164"/>
      <c r="C215" s="165"/>
      <c r="D215" s="166"/>
      <c r="E215" s="165"/>
      <c r="F215" s="165"/>
      <c r="G215" s="220"/>
      <c r="H215" s="165"/>
      <c r="I215" s="167"/>
      <c r="J215" s="168"/>
      <c r="K215" s="845"/>
      <c r="L215" s="838"/>
      <c r="M215" s="428"/>
      <c r="N215" s="427"/>
      <c r="O215" s="429"/>
      <c r="P215" s="430"/>
      <c r="Q215" s="422" t="str">
        <f t="shared" si="106"/>
        <v/>
      </c>
      <c r="R215" s="422" t="str">
        <f t="shared" si="107"/>
        <v/>
      </c>
      <c r="S215" s="423" t="str">
        <f t="shared" si="108"/>
        <v/>
      </c>
      <c r="T215" s="424" t="str">
        <f t="shared" si="123"/>
        <v/>
      </c>
      <c r="U215" s="425" t="str">
        <f t="shared" si="109"/>
        <v/>
      </c>
      <c r="V215" s="425" t="str">
        <f t="shared" si="110"/>
        <v/>
      </c>
      <c r="W215" s="425" t="str">
        <f t="shared" si="111"/>
        <v/>
      </c>
      <c r="X215" s="38"/>
      <c r="Y215" s="37" t="str">
        <f t="shared" si="124"/>
        <v/>
      </c>
      <c r="Z215" s="37" t="str">
        <f t="shared" si="125"/>
        <v/>
      </c>
      <c r="AA215" s="29" t="str">
        <f t="shared" si="112"/>
        <v/>
      </c>
      <c r="AB215" s="6" t="e">
        <f t="shared" si="126"/>
        <v>#N/A</v>
      </c>
      <c r="AC215" s="6" t="e">
        <f t="shared" si="127"/>
        <v>#N/A</v>
      </c>
      <c r="AD215" s="6" t="e">
        <f t="shared" si="128"/>
        <v>#N/A</v>
      </c>
      <c r="AE215" s="6" t="str">
        <f t="shared" si="113"/>
        <v/>
      </c>
      <c r="AF215" s="10">
        <f t="shared" si="114"/>
        <v>1</v>
      </c>
      <c r="AG215" s="6" t="e">
        <f t="shared" si="129"/>
        <v>#N/A</v>
      </c>
      <c r="AH215" s="6" t="e">
        <f t="shared" si="130"/>
        <v>#N/A</v>
      </c>
      <c r="AI215" s="6" t="e">
        <f t="shared" si="140"/>
        <v>#N/A</v>
      </c>
      <c r="AJ215" s="6" t="e">
        <f t="shared" si="131"/>
        <v>#N/A</v>
      </c>
      <c r="AK215" s="11" t="str">
        <f t="shared" si="132"/>
        <v xml:space="preserve"> </v>
      </c>
      <c r="AL215" s="6" t="e">
        <f t="shared" si="133"/>
        <v>#N/A</v>
      </c>
      <c r="AM215" s="6" t="e">
        <f t="shared" si="134"/>
        <v>#N/A</v>
      </c>
      <c r="AN215" s="6" t="e">
        <f t="shared" si="135"/>
        <v>#N/A</v>
      </c>
      <c r="AO215" s="6" t="e">
        <f t="shared" si="115"/>
        <v>#N/A</v>
      </c>
      <c r="AP215" s="6" t="e">
        <f t="shared" si="136"/>
        <v>#N/A</v>
      </c>
      <c r="AQ215" s="6" t="e">
        <f t="shared" si="137"/>
        <v>#N/A</v>
      </c>
      <c r="AR215" s="6" t="e">
        <f t="shared" si="116"/>
        <v>#N/A</v>
      </c>
      <c r="AS215" s="6" t="e">
        <f t="shared" si="117"/>
        <v>#N/A</v>
      </c>
      <c r="AT215" s="6" t="e">
        <f t="shared" si="118"/>
        <v>#N/A</v>
      </c>
      <c r="AU215" s="6">
        <f t="shared" si="138"/>
        <v>0</v>
      </c>
      <c r="AV215" s="6" t="e">
        <f t="shared" si="139"/>
        <v>#N/A</v>
      </c>
      <c r="AW215" s="6" t="str">
        <f t="shared" si="119"/>
        <v/>
      </c>
      <c r="AX215" s="6" t="str">
        <f t="shared" si="120"/>
        <v/>
      </c>
      <c r="AY215" s="6" t="str">
        <f t="shared" si="121"/>
        <v/>
      </c>
      <c r="AZ215" s="6" t="str">
        <f t="shared" si="122"/>
        <v/>
      </c>
      <c r="BA215" s="103"/>
      <c r="BG215" s="3" t="s">
        <v>183</v>
      </c>
    </row>
    <row r="216" spans="1:59" s="12" customFormat="1" ht="13.5" customHeight="1" x14ac:dyDescent="0.2">
      <c r="A216" s="163">
        <v>201</v>
      </c>
      <c r="B216" s="164"/>
      <c r="C216" s="165"/>
      <c r="D216" s="166"/>
      <c r="E216" s="165"/>
      <c r="F216" s="165"/>
      <c r="G216" s="220"/>
      <c r="H216" s="165"/>
      <c r="I216" s="167"/>
      <c r="J216" s="168"/>
      <c r="K216" s="845"/>
      <c r="L216" s="838"/>
      <c r="M216" s="428"/>
      <c r="N216" s="427"/>
      <c r="O216" s="429"/>
      <c r="P216" s="430"/>
      <c r="Q216" s="422" t="str">
        <f t="shared" si="106"/>
        <v/>
      </c>
      <c r="R216" s="422" t="str">
        <f t="shared" si="107"/>
        <v/>
      </c>
      <c r="S216" s="423" t="str">
        <f t="shared" si="108"/>
        <v/>
      </c>
      <c r="T216" s="424" t="str">
        <f t="shared" si="123"/>
        <v/>
      </c>
      <c r="U216" s="425" t="str">
        <f t="shared" si="109"/>
        <v/>
      </c>
      <c r="V216" s="425" t="str">
        <f t="shared" si="110"/>
        <v/>
      </c>
      <c r="W216" s="425" t="str">
        <f t="shared" si="111"/>
        <v/>
      </c>
      <c r="X216" s="38"/>
      <c r="Y216" s="37" t="str">
        <f t="shared" si="124"/>
        <v/>
      </c>
      <c r="Z216" s="37" t="str">
        <f t="shared" si="125"/>
        <v/>
      </c>
      <c r="AA216" s="29" t="str">
        <f t="shared" si="112"/>
        <v/>
      </c>
      <c r="AB216" s="6" t="e">
        <f t="shared" si="126"/>
        <v>#N/A</v>
      </c>
      <c r="AC216" s="6" t="e">
        <f t="shared" si="127"/>
        <v>#N/A</v>
      </c>
      <c r="AD216" s="6" t="e">
        <f t="shared" si="128"/>
        <v>#N/A</v>
      </c>
      <c r="AE216" s="6" t="str">
        <f t="shared" si="113"/>
        <v/>
      </c>
      <c r="AF216" s="10">
        <f t="shared" si="114"/>
        <v>1</v>
      </c>
      <c r="AG216" s="6" t="e">
        <f t="shared" si="129"/>
        <v>#N/A</v>
      </c>
      <c r="AH216" s="6" t="e">
        <f t="shared" si="130"/>
        <v>#N/A</v>
      </c>
      <c r="AI216" s="6" t="e">
        <f t="shared" si="140"/>
        <v>#N/A</v>
      </c>
      <c r="AJ216" s="6" t="e">
        <f t="shared" si="131"/>
        <v>#N/A</v>
      </c>
      <c r="AK216" s="11" t="str">
        <f t="shared" si="132"/>
        <v xml:space="preserve"> </v>
      </c>
      <c r="AL216" s="6" t="e">
        <f t="shared" si="133"/>
        <v>#N/A</v>
      </c>
      <c r="AM216" s="6" t="e">
        <f t="shared" si="134"/>
        <v>#N/A</v>
      </c>
      <c r="AN216" s="6" t="e">
        <f t="shared" si="135"/>
        <v>#N/A</v>
      </c>
      <c r="AO216" s="6" t="e">
        <f t="shared" si="115"/>
        <v>#N/A</v>
      </c>
      <c r="AP216" s="6" t="e">
        <f t="shared" si="136"/>
        <v>#N/A</v>
      </c>
      <c r="AQ216" s="6" t="e">
        <f t="shared" si="137"/>
        <v>#N/A</v>
      </c>
      <c r="AR216" s="6" t="e">
        <f t="shared" si="116"/>
        <v>#N/A</v>
      </c>
      <c r="AS216" s="6" t="e">
        <f t="shared" si="117"/>
        <v>#N/A</v>
      </c>
      <c r="AT216" s="6" t="e">
        <f t="shared" si="118"/>
        <v>#N/A</v>
      </c>
      <c r="AU216" s="6">
        <f t="shared" si="138"/>
        <v>0</v>
      </c>
      <c r="AV216" s="6" t="e">
        <f t="shared" si="139"/>
        <v>#N/A</v>
      </c>
      <c r="AW216" s="6" t="str">
        <f t="shared" si="119"/>
        <v/>
      </c>
      <c r="AX216" s="6" t="str">
        <f t="shared" si="120"/>
        <v/>
      </c>
      <c r="AY216" s="6" t="str">
        <f t="shared" si="121"/>
        <v/>
      </c>
      <c r="AZ216" s="6" t="str">
        <f t="shared" si="122"/>
        <v/>
      </c>
      <c r="BA216" s="103"/>
      <c r="BG216" s="3" t="s">
        <v>184</v>
      </c>
    </row>
    <row r="217" spans="1:59" s="12" customFormat="1" ht="13.5" customHeight="1" x14ac:dyDescent="0.2">
      <c r="A217" s="163">
        <v>202</v>
      </c>
      <c r="B217" s="164"/>
      <c r="C217" s="165"/>
      <c r="D217" s="166"/>
      <c r="E217" s="165"/>
      <c r="F217" s="165"/>
      <c r="G217" s="220"/>
      <c r="H217" s="165"/>
      <c r="I217" s="167"/>
      <c r="J217" s="168"/>
      <c r="K217" s="845"/>
      <c r="L217" s="838"/>
      <c r="M217" s="428"/>
      <c r="N217" s="427"/>
      <c r="O217" s="429"/>
      <c r="P217" s="430"/>
      <c r="Q217" s="422" t="str">
        <f t="shared" si="106"/>
        <v/>
      </c>
      <c r="R217" s="422" t="str">
        <f t="shared" si="107"/>
        <v/>
      </c>
      <c r="S217" s="423" t="str">
        <f t="shared" si="108"/>
        <v/>
      </c>
      <c r="T217" s="424" t="str">
        <f t="shared" si="123"/>
        <v/>
      </c>
      <c r="U217" s="425" t="str">
        <f t="shared" si="109"/>
        <v/>
      </c>
      <c r="V217" s="425" t="str">
        <f t="shared" si="110"/>
        <v/>
      </c>
      <c r="W217" s="425" t="str">
        <f t="shared" si="111"/>
        <v/>
      </c>
      <c r="X217" s="38"/>
      <c r="Y217" s="37" t="str">
        <f t="shared" si="124"/>
        <v/>
      </c>
      <c r="Z217" s="37" t="str">
        <f t="shared" si="125"/>
        <v/>
      </c>
      <c r="AA217" s="29" t="str">
        <f t="shared" si="112"/>
        <v/>
      </c>
      <c r="AB217" s="6" t="e">
        <f t="shared" si="126"/>
        <v>#N/A</v>
      </c>
      <c r="AC217" s="6" t="e">
        <f t="shared" si="127"/>
        <v>#N/A</v>
      </c>
      <c r="AD217" s="6" t="e">
        <f t="shared" si="128"/>
        <v>#N/A</v>
      </c>
      <c r="AE217" s="6" t="str">
        <f t="shared" si="113"/>
        <v/>
      </c>
      <c r="AF217" s="10">
        <f t="shared" si="114"/>
        <v>1</v>
      </c>
      <c r="AG217" s="6" t="e">
        <f t="shared" si="129"/>
        <v>#N/A</v>
      </c>
      <c r="AH217" s="6" t="e">
        <f t="shared" si="130"/>
        <v>#N/A</v>
      </c>
      <c r="AI217" s="6" t="e">
        <f t="shared" si="140"/>
        <v>#N/A</v>
      </c>
      <c r="AJ217" s="6" t="e">
        <f t="shared" si="131"/>
        <v>#N/A</v>
      </c>
      <c r="AK217" s="11" t="str">
        <f t="shared" si="132"/>
        <v xml:space="preserve"> </v>
      </c>
      <c r="AL217" s="6" t="e">
        <f t="shared" si="133"/>
        <v>#N/A</v>
      </c>
      <c r="AM217" s="6" t="e">
        <f t="shared" si="134"/>
        <v>#N/A</v>
      </c>
      <c r="AN217" s="6" t="e">
        <f t="shared" si="135"/>
        <v>#N/A</v>
      </c>
      <c r="AO217" s="6" t="e">
        <f t="shared" si="115"/>
        <v>#N/A</v>
      </c>
      <c r="AP217" s="6" t="e">
        <f t="shared" si="136"/>
        <v>#N/A</v>
      </c>
      <c r="AQ217" s="6" t="e">
        <f t="shared" si="137"/>
        <v>#N/A</v>
      </c>
      <c r="AR217" s="6" t="e">
        <f t="shared" si="116"/>
        <v>#N/A</v>
      </c>
      <c r="AS217" s="6" t="e">
        <f t="shared" si="117"/>
        <v>#N/A</v>
      </c>
      <c r="AT217" s="6" t="e">
        <f t="shared" si="118"/>
        <v>#N/A</v>
      </c>
      <c r="AU217" s="6">
        <f t="shared" si="138"/>
        <v>0</v>
      </c>
      <c r="AV217" s="6" t="e">
        <f t="shared" si="139"/>
        <v>#N/A</v>
      </c>
      <c r="AW217" s="6" t="str">
        <f t="shared" si="119"/>
        <v/>
      </c>
      <c r="AX217" s="6" t="str">
        <f t="shared" si="120"/>
        <v/>
      </c>
      <c r="AY217" s="6" t="str">
        <f t="shared" si="121"/>
        <v/>
      </c>
      <c r="AZ217" s="6" t="str">
        <f t="shared" si="122"/>
        <v/>
      </c>
      <c r="BA217" s="103"/>
      <c r="BG217" s="3" t="s">
        <v>185</v>
      </c>
    </row>
    <row r="218" spans="1:59" s="12" customFormat="1" ht="13.5" customHeight="1" x14ac:dyDescent="0.2">
      <c r="A218" s="163">
        <v>203</v>
      </c>
      <c r="B218" s="164"/>
      <c r="C218" s="165"/>
      <c r="D218" s="166"/>
      <c r="E218" s="165"/>
      <c r="F218" s="165"/>
      <c r="G218" s="220"/>
      <c r="H218" s="165"/>
      <c r="I218" s="167"/>
      <c r="J218" s="168"/>
      <c r="K218" s="845"/>
      <c r="L218" s="838"/>
      <c r="M218" s="428"/>
      <c r="N218" s="427"/>
      <c r="O218" s="429"/>
      <c r="P218" s="430"/>
      <c r="Q218" s="422" t="str">
        <f t="shared" si="106"/>
        <v/>
      </c>
      <c r="R218" s="422" t="str">
        <f t="shared" si="107"/>
        <v/>
      </c>
      <c r="S218" s="423" t="str">
        <f t="shared" si="108"/>
        <v/>
      </c>
      <c r="T218" s="424" t="str">
        <f t="shared" si="123"/>
        <v/>
      </c>
      <c r="U218" s="425" t="str">
        <f t="shared" si="109"/>
        <v/>
      </c>
      <c r="V218" s="425" t="str">
        <f t="shared" si="110"/>
        <v/>
      </c>
      <c r="W218" s="425" t="str">
        <f t="shared" si="111"/>
        <v/>
      </c>
      <c r="X218" s="38"/>
      <c r="Y218" s="37" t="str">
        <f t="shared" si="124"/>
        <v/>
      </c>
      <c r="Z218" s="37" t="str">
        <f t="shared" si="125"/>
        <v/>
      </c>
      <c r="AA218" s="29" t="str">
        <f t="shared" si="112"/>
        <v/>
      </c>
      <c r="AB218" s="6" t="e">
        <f t="shared" si="126"/>
        <v>#N/A</v>
      </c>
      <c r="AC218" s="6" t="e">
        <f t="shared" si="127"/>
        <v>#N/A</v>
      </c>
      <c r="AD218" s="6" t="e">
        <f t="shared" si="128"/>
        <v>#N/A</v>
      </c>
      <c r="AE218" s="6" t="str">
        <f t="shared" si="113"/>
        <v/>
      </c>
      <c r="AF218" s="10">
        <f t="shared" si="114"/>
        <v>1</v>
      </c>
      <c r="AG218" s="6" t="e">
        <f t="shared" si="129"/>
        <v>#N/A</v>
      </c>
      <c r="AH218" s="6" t="e">
        <f t="shared" si="130"/>
        <v>#N/A</v>
      </c>
      <c r="AI218" s="6" t="e">
        <f t="shared" si="140"/>
        <v>#N/A</v>
      </c>
      <c r="AJ218" s="6" t="e">
        <f t="shared" si="131"/>
        <v>#N/A</v>
      </c>
      <c r="AK218" s="11" t="str">
        <f t="shared" si="132"/>
        <v xml:space="preserve"> </v>
      </c>
      <c r="AL218" s="6" t="e">
        <f t="shared" si="133"/>
        <v>#N/A</v>
      </c>
      <c r="AM218" s="6" t="e">
        <f t="shared" si="134"/>
        <v>#N/A</v>
      </c>
      <c r="AN218" s="6" t="e">
        <f t="shared" si="135"/>
        <v>#N/A</v>
      </c>
      <c r="AO218" s="6" t="e">
        <f t="shared" si="115"/>
        <v>#N/A</v>
      </c>
      <c r="AP218" s="6" t="e">
        <f t="shared" si="136"/>
        <v>#N/A</v>
      </c>
      <c r="AQ218" s="6" t="e">
        <f t="shared" si="137"/>
        <v>#N/A</v>
      </c>
      <c r="AR218" s="6" t="e">
        <f t="shared" si="116"/>
        <v>#N/A</v>
      </c>
      <c r="AS218" s="6" t="e">
        <f t="shared" si="117"/>
        <v>#N/A</v>
      </c>
      <c r="AT218" s="6" t="e">
        <f t="shared" si="118"/>
        <v>#N/A</v>
      </c>
      <c r="AU218" s="6">
        <f t="shared" si="138"/>
        <v>0</v>
      </c>
      <c r="AV218" s="6" t="e">
        <f t="shared" si="139"/>
        <v>#N/A</v>
      </c>
      <c r="AW218" s="6" t="str">
        <f t="shared" si="119"/>
        <v/>
      </c>
      <c r="AX218" s="6" t="str">
        <f t="shared" si="120"/>
        <v/>
      </c>
      <c r="AY218" s="6" t="str">
        <f t="shared" si="121"/>
        <v/>
      </c>
      <c r="AZ218" s="6" t="str">
        <f t="shared" si="122"/>
        <v/>
      </c>
      <c r="BA218" s="103"/>
      <c r="BG218" s="3" t="s">
        <v>186</v>
      </c>
    </row>
    <row r="219" spans="1:59" s="12" customFormat="1" ht="13.5" customHeight="1" x14ac:dyDescent="0.2">
      <c r="A219" s="163">
        <v>204</v>
      </c>
      <c r="B219" s="164"/>
      <c r="C219" s="165"/>
      <c r="D219" s="166"/>
      <c r="E219" s="165"/>
      <c r="F219" s="165"/>
      <c r="G219" s="220"/>
      <c r="H219" s="165"/>
      <c r="I219" s="167"/>
      <c r="J219" s="168"/>
      <c r="K219" s="845"/>
      <c r="L219" s="838"/>
      <c r="M219" s="428"/>
      <c r="N219" s="427"/>
      <c r="O219" s="429"/>
      <c r="P219" s="430"/>
      <c r="Q219" s="422" t="str">
        <f t="shared" si="106"/>
        <v/>
      </c>
      <c r="R219" s="422" t="str">
        <f t="shared" si="107"/>
        <v/>
      </c>
      <c r="S219" s="423" t="str">
        <f t="shared" si="108"/>
        <v/>
      </c>
      <c r="T219" s="424" t="str">
        <f t="shared" si="123"/>
        <v/>
      </c>
      <c r="U219" s="425" t="str">
        <f t="shared" si="109"/>
        <v/>
      </c>
      <c r="V219" s="425" t="str">
        <f t="shared" si="110"/>
        <v/>
      </c>
      <c r="W219" s="425" t="str">
        <f t="shared" si="111"/>
        <v/>
      </c>
      <c r="X219" s="38"/>
      <c r="Y219" s="37" t="str">
        <f t="shared" si="124"/>
        <v/>
      </c>
      <c r="Z219" s="37" t="str">
        <f t="shared" si="125"/>
        <v/>
      </c>
      <c r="AA219" s="29" t="str">
        <f t="shared" si="112"/>
        <v/>
      </c>
      <c r="AB219" s="6" t="e">
        <f t="shared" si="126"/>
        <v>#N/A</v>
      </c>
      <c r="AC219" s="6" t="e">
        <f t="shared" si="127"/>
        <v>#N/A</v>
      </c>
      <c r="AD219" s="6" t="e">
        <f t="shared" si="128"/>
        <v>#N/A</v>
      </c>
      <c r="AE219" s="6" t="str">
        <f t="shared" si="113"/>
        <v/>
      </c>
      <c r="AF219" s="10">
        <f t="shared" si="114"/>
        <v>1</v>
      </c>
      <c r="AG219" s="6" t="e">
        <f t="shared" si="129"/>
        <v>#N/A</v>
      </c>
      <c r="AH219" s="6" t="e">
        <f t="shared" si="130"/>
        <v>#N/A</v>
      </c>
      <c r="AI219" s="6" t="e">
        <f t="shared" si="140"/>
        <v>#N/A</v>
      </c>
      <c r="AJ219" s="6" t="e">
        <f t="shared" si="131"/>
        <v>#N/A</v>
      </c>
      <c r="AK219" s="11" t="str">
        <f t="shared" si="132"/>
        <v xml:space="preserve"> </v>
      </c>
      <c r="AL219" s="6" t="e">
        <f t="shared" si="133"/>
        <v>#N/A</v>
      </c>
      <c r="AM219" s="6" t="e">
        <f t="shared" si="134"/>
        <v>#N/A</v>
      </c>
      <c r="AN219" s="6" t="e">
        <f t="shared" si="135"/>
        <v>#N/A</v>
      </c>
      <c r="AO219" s="6" t="e">
        <f t="shared" si="115"/>
        <v>#N/A</v>
      </c>
      <c r="AP219" s="6" t="e">
        <f t="shared" si="136"/>
        <v>#N/A</v>
      </c>
      <c r="AQ219" s="6" t="e">
        <f t="shared" si="137"/>
        <v>#N/A</v>
      </c>
      <c r="AR219" s="6" t="e">
        <f t="shared" si="116"/>
        <v>#N/A</v>
      </c>
      <c r="AS219" s="6" t="e">
        <f t="shared" si="117"/>
        <v>#N/A</v>
      </c>
      <c r="AT219" s="6" t="e">
        <f t="shared" si="118"/>
        <v>#N/A</v>
      </c>
      <c r="AU219" s="6">
        <f t="shared" si="138"/>
        <v>0</v>
      </c>
      <c r="AV219" s="6" t="e">
        <f t="shared" si="139"/>
        <v>#N/A</v>
      </c>
      <c r="AW219" s="6" t="str">
        <f t="shared" si="119"/>
        <v/>
      </c>
      <c r="AX219" s="6" t="str">
        <f t="shared" si="120"/>
        <v/>
      </c>
      <c r="AY219" s="6" t="str">
        <f t="shared" si="121"/>
        <v/>
      </c>
      <c r="AZ219" s="6" t="str">
        <f t="shared" si="122"/>
        <v/>
      </c>
      <c r="BA219" s="103"/>
      <c r="BG219" s="3" t="s">
        <v>187</v>
      </c>
    </row>
    <row r="220" spans="1:59" s="12" customFormat="1" ht="13.5" customHeight="1" x14ac:dyDescent="0.2">
      <c r="A220" s="163">
        <v>205</v>
      </c>
      <c r="B220" s="164"/>
      <c r="C220" s="165"/>
      <c r="D220" s="166"/>
      <c r="E220" s="165"/>
      <c r="F220" s="165"/>
      <c r="G220" s="220"/>
      <c r="H220" s="165"/>
      <c r="I220" s="167"/>
      <c r="J220" s="168"/>
      <c r="K220" s="845"/>
      <c r="L220" s="838"/>
      <c r="M220" s="428"/>
      <c r="N220" s="427"/>
      <c r="O220" s="429"/>
      <c r="P220" s="430"/>
      <c r="Q220" s="422" t="str">
        <f t="shared" si="106"/>
        <v/>
      </c>
      <c r="R220" s="422" t="str">
        <f t="shared" si="107"/>
        <v/>
      </c>
      <c r="S220" s="423" t="str">
        <f t="shared" si="108"/>
        <v/>
      </c>
      <c r="T220" s="424" t="str">
        <f t="shared" si="123"/>
        <v/>
      </c>
      <c r="U220" s="425" t="str">
        <f t="shared" si="109"/>
        <v/>
      </c>
      <c r="V220" s="425" t="str">
        <f t="shared" si="110"/>
        <v/>
      </c>
      <c r="W220" s="425" t="str">
        <f t="shared" si="111"/>
        <v/>
      </c>
      <c r="X220" s="38"/>
      <c r="Y220" s="37" t="str">
        <f t="shared" si="124"/>
        <v/>
      </c>
      <c r="Z220" s="37" t="str">
        <f t="shared" si="125"/>
        <v/>
      </c>
      <c r="AA220" s="29" t="str">
        <f t="shared" si="112"/>
        <v/>
      </c>
      <c r="AB220" s="6" t="e">
        <f t="shared" si="126"/>
        <v>#N/A</v>
      </c>
      <c r="AC220" s="6" t="e">
        <f t="shared" si="127"/>
        <v>#N/A</v>
      </c>
      <c r="AD220" s="6" t="e">
        <f t="shared" si="128"/>
        <v>#N/A</v>
      </c>
      <c r="AE220" s="6" t="str">
        <f t="shared" si="113"/>
        <v/>
      </c>
      <c r="AF220" s="10">
        <f t="shared" si="114"/>
        <v>1</v>
      </c>
      <c r="AG220" s="6" t="e">
        <f t="shared" si="129"/>
        <v>#N/A</v>
      </c>
      <c r="AH220" s="6" t="e">
        <f t="shared" si="130"/>
        <v>#N/A</v>
      </c>
      <c r="AI220" s="6" t="e">
        <f t="shared" si="140"/>
        <v>#N/A</v>
      </c>
      <c r="AJ220" s="6" t="e">
        <f t="shared" si="131"/>
        <v>#N/A</v>
      </c>
      <c r="AK220" s="11" t="str">
        <f t="shared" si="132"/>
        <v xml:space="preserve"> </v>
      </c>
      <c r="AL220" s="6" t="e">
        <f t="shared" si="133"/>
        <v>#N/A</v>
      </c>
      <c r="AM220" s="6" t="e">
        <f t="shared" si="134"/>
        <v>#N/A</v>
      </c>
      <c r="AN220" s="6" t="e">
        <f t="shared" si="135"/>
        <v>#N/A</v>
      </c>
      <c r="AO220" s="6" t="e">
        <f t="shared" si="115"/>
        <v>#N/A</v>
      </c>
      <c r="AP220" s="6" t="e">
        <f t="shared" si="136"/>
        <v>#N/A</v>
      </c>
      <c r="AQ220" s="6" t="e">
        <f t="shared" si="137"/>
        <v>#N/A</v>
      </c>
      <c r="AR220" s="6" t="e">
        <f t="shared" si="116"/>
        <v>#N/A</v>
      </c>
      <c r="AS220" s="6" t="e">
        <f t="shared" si="117"/>
        <v>#N/A</v>
      </c>
      <c r="AT220" s="6" t="e">
        <f t="shared" si="118"/>
        <v>#N/A</v>
      </c>
      <c r="AU220" s="6">
        <f t="shared" si="138"/>
        <v>0</v>
      </c>
      <c r="AV220" s="6" t="e">
        <f t="shared" si="139"/>
        <v>#N/A</v>
      </c>
      <c r="AW220" s="6" t="str">
        <f t="shared" si="119"/>
        <v/>
      </c>
      <c r="AX220" s="6" t="str">
        <f t="shared" si="120"/>
        <v/>
      </c>
      <c r="AY220" s="6" t="str">
        <f t="shared" si="121"/>
        <v/>
      </c>
      <c r="AZ220" s="6" t="str">
        <f t="shared" si="122"/>
        <v/>
      </c>
      <c r="BA220" s="103"/>
      <c r="BG220" s="3" t="s">
        <v>97</v>
      </c>
    </row>
    <row r="221" spans="1:59" s="12" customFormat="1" ht="13.5" customHeight="1" x14ac:dyDescent="0.2">
      <c r="A221" s="163">
        <v>206</v>
      </c>
      <c r="B221" s="164"/>
      <c r="C221" s="165"/>
      <c r="D221" s="166"/>
      <c r="E221" s="165"/>
      <c r="F221" s="165"/>
      <c r="G221" s="220"/>
      <c r="H221" s="165"/>
      <c r="I221" s="167"/>
      <c r="J221" s="168"/>
      <c r="K221" s="845"/>
      <c r="L221" s="838"/>
      <c r="M221" s="428"/>
      <c r="N221" s="427"/>
      <c r="O221" s="429"/>
      <c r="P221" s="430"/>
      <c r="Q221" s="422" t="str">
        <f t="shared" si="106"/>
        <v/>
      </c>
      <c r="R221" s="422" t="str">
        <f t="shared" si="107"/>
        <v/>
      </c>
      <c r="S221" s="423" t="str">
        <f t="shared" si="108"/>
        <v/>
      </c>
      <c r="T221" s="424" t="str">
        <f t="shared" si="123"/>
        <v/>
      </c>
      <c r="U221" s="425" t="str">
        <f t="shared" si="109"/>
        <v/>
      </c>
      <c r="V221" s="425" t="str">
        <f t="shared" si="110"/>
        <v/>
      </c>
      <c r="W221" s="425" t="str">
        <f t="shared" si="111"/>
        <v/>
      </c>
      <c r="X221" s="38"/>
      <c r="Y221" s="37" t="str">
        <f t="shared" si="124"/>
        <v/>
      </c>
      <c r="Z221" s="37" t="str">
        <f t="shared" si="125"/>
        <v/>
      </c>
      <c r="AA221" s="29" t="str">
        <f t="shared" si="112"/>
        <v/>
      </c>
      <c r="AB221" s="6" t="e">
        <f t="shared" si="126"/>
        <v>#N/A</v>
      </c>
      <c r="AC221" s="6" t="e">
        <f t="shared" si="127"/>
        <v>#N/A</v>
      </c>
      <c r="AD221" s="6" t="e">
        <f t="shared" si="128"/>
        <v>#N/A</v>
      </c>
      <c r="AE221" s="6" t="str">
        <f t="shared" si="113"/>
        <v/>
      </c>
      <c r="AF221" s="10">
        <f t="shared" si="114"/>
        <v>1</v>
      </c>
      <c r="AG221" s="6" t="e">
        <f t="shared" si="129"/>
        <v>#N/A</v>
      </c>
      <c r="AH221" s="6" t="e">
        <f t="shared" si="130"/>
        <v>#N/A</v>
      </c>
      <c r="AI221" s="6" t="e">
        <f t="shared" si="140"/>
        <v>#N/A</v>
      </c>
      <c r="AJ221" s="6" t="e">
        <f t="shared" si="131"/>
        <v>#N/A</v>
      </c>
      <c r="AK221" s="11" t="str">
        <f t="shared" si="132"/>
        <v xml:space="preserve"> </v>
      </c>
      <c r="AL221" s="6" t="e">
        <f t="shared" si="133"/>
        <v>#N/A</v>
      </c>
      <c r="AM221" s="6" t="e">
        <f t="shared" si="134"/>
        <v>#N/A</v>
      </c>
      <c r="AN221" s="6" t="e">
        <f t="shared" si="135"/>
        <v>#N/A</v>
      </c>
      <c r="AO221" s="6" t="e">
        <f t="shared" si="115"/>
        <v>#N/A</v>
      </c>
      <c r="AP221" s="6" t="e">
        <f t="shared" si="136"/>
        <v>#N/A</v>
      </c>
      <c r="AQ221" s="6" t="e">
        <f t="shared" si="137"/>
        <v>#N/A</v>
      </c>
      <c r="AR221" s="6" t="e">
        <f t="shared" si="116"/>
        <v>#N/A</v>
      </c>
      <c r="AS221" s="6" t="e">
        <f t="shared" si="117"/>
        <v>#N/A</v>
      </c>
      <c r="AT221" s="6" t="e">
        <f t="shared" si="118"/>
        <v>#N/A</v>
      </c>
      <c r="AU221" s="6">
        <f t="shared" si="138"/>
        <v>0</v>
      </c>
      <c r="AV221" s="6" t="e">
        <f t="shared" si="139"/>
        <v>#N/A</v>
      </c>
      <c r="AW221" s="6" t="str">
        <f t="shared" si="119"/>
        <v/>
      </c>
      <c r="AX221" s="6" t="str">
        <f t="shared" si="120"/>
        <v/>
      </c>
      <c r="AY221" s="6" t="str">
        <f t="shared" si="121"/>
        <v/>
      </c>
      <c r="AZ221" s="6" t="str">
        <f t="shared" si="122"/>
        <v/>
      </c>
      <c r="BA221" s="103"/>
      <c r="BG221" s="3" t="s">
        <v>98</v>
      </c>
    </row>
    <row r="222" spans="1:59" s="12" customFormat="1" ht="13.5" customHeight="1" x14ac:dyDescent="0.2">
      <c r="A222" s="163">
        <v>207</v>
      </c>
      <c r="B222" s="164"/>
      <c r="C222" s="165"/>
      <c r="D222" s="166"/>
      <c r="E222" s="165"/>
      <c r="F222" s="165"/>
      <c r="G222" s="220"/>
      <c r="H222" s="165"/>
      <c r="I222" s="167"/>
      <c r="J222" s="168"/>
      <c r="K222" s="845"/>
      <c r="L222" s="838"/>
      <c r="M222" s="428"/>
      <c r="N222" s="427"/>
      <c r="O222" s="429"/>
      <c r="P222" s="430"/>
      <c r="Q222" s="422" t="str">
        <f t="shared" si="106"/>
        <v/>
      </c>
      <c r="R222" s="422" t="str">
        <f t="shared" si="107"/>
        <v/>
      </c>
      <c r="S222" s="423" t="str">
        <f t="shared" si="108"/>
        <v/>
      </c>
      <c r="T222" s="424" t="str">
        <f t="shared" si="123"/>
        <v/>
      </c>
      <c r="U222" s="425" t="str">
        <f t="shared" si="109"/>
        <v/>
      </c>
      <c r="V222" s="425" t="str">
        <f t="shared" si="110"/>
        <v/>
      </c>
      <c r="W222" s="425" t="str">
        <f t="shared" si="111"/>
        <v/>
      </c>
      <c r="X222" s="38"/>
      <c r="Y222" s="37" t="str">
        <f t="shared" si="124"/>
        <v/>
      </c>
      <c r="Z222" s="37" t="str">
        <f t="shared" si="125"/>
        <v/>
      </c>
      <c r="AA222" s="29" t="str">
        <f t="shared" si="112"/>
        <v/>
      </c>
      <c r="AB222" s="6" t="e">
        <f t="shared" si="126"/>
        <v>#N/A</v>
      </c>
      <c r="AC222" s="6" t="e">
        <f t="shared" si="127"/>
        <v>#N/A</v>
      </c>
      <c r="AD222" s="6" t="e">
        <f t="shared" si="128"/>
        <v>#N/A</v>
      </c>
      <c r="AE222" s="6" t="str">
        <f t="shared" si="113"/>
        <v/>
      </c>
      <c r="AF222" s="10">
        <f t="shared" si="114"/>
        <v>1</v>
      </c>
      <c r="AG222" s="6" t="e">
        <f t="shared" si="129"/>
        <v>#N/A</v>
      </c>
      <c r="AH222" s="6" t="e">
        <f t="shared" si="130"/>
        <v>#N/A</v>
      </c>
      <c r="AI222" s="6" t="e">
        <f t="shared" si="140"/>
        <v>#N/A</v>
      </c>
      <c r="AJ222" s="6" t="e">
        <f t="shared" si="131"/>
        <v>#N/A</v>
      </c>
      <c r="AK222" s="11" t="str">
        <f t="shared" si="132"/>
        <v xml:space="preserve"> </v>
      </c>
      <c r="AL222" s="6" t="e">
        <f t="shared" si="133"/>
        <v>#N/A</v>
      </c>
      <c r="AM222" s="6" t="e">
        <f t="shared" si="134"/>
        <v>#N/A</v>
      </c>
      <c r="AN222" s="6" t="e">
        <f t="shared" si="135"/>
        <v>#N/A</v>
      </c>
      <c r="AO222" s="6" t="e">
        <f t="shared" si="115"/>
        <v>#N/A</v>
      </c>
      <c r="AP222" s="6" t="e">
        <f t="shared" si="136"/>
        <v>#N/A</v>
      </c>
      <c r="AQ222" s="6" t="e">
        <f t="shared" si="137"/>
        <v>#N/A</v>
      </c>
      <c r="AR222" s="6" t="e">
        <f t="shared" si="116"/>
        <v>#N/A</v>
      </c>
      <c r="AS222" s="6" t="e">
        <f t="shared" si="117"/>
        <v>#N/A</v>
      </c>
      <c r="AT222" s="6" t="e">
        <f t="shared" si="118"/>
        <v>#N/A</v>
      </c>
      <c r="AU222" s="6">
        <f t="shared" si="138"/>
        <v>0</v>
      </c>
      <c r="AV222" s="6" t="e">
        <f t="shared" si="139"/>
        <v>#N/A</v>
      </c>
      <c r="AW222" s="6" t="str">
        <f t="shared" si="119"/>
        <v/>
      </c>
      <c r="AX222" s="6" t="str">
        <f t="shared" si="120"/>
        <v/>
      </c>
      <c r="AY222" s="6" t="str">
        <f t="shared" si="121"/>
        <v/>
      </c>
      <c r="AZ222" s="6" t="str">
        <f t="shared" si="122"/>
        <v/>
      </c>
      <c r="BA222" s="103"/>
      <c r="BG222" s="3" t="s">
        <v>99</v>
      </c>
    </row>
    <row r="223" spans="1:59" s="12" customFormat="1" ht="13.5" customHeight="1" x14ac:dyDescent="0.2">
      <c r="A223" s="163">
        <v>208</v>
      </c>
      <c r="B223" s="164"/>
      <c r="C223" s="165"/>
      <c r="D223" s="166"/>
      <c r="E223" s="165"/>
      <c r="F223" s="165"/>
      <c r="G223" s="220"/>
      <c r="H223" s="165"/>
      <c r="I223" s="167"/>
      <c r="J223" s="168"/>
      <c r="K223" s="845"/>
      <c r="L223" s="838"/>
      <c r="M223" s="428"/>
      <c r="N223" s="427"/>
      <c r="O223" s="429"/>
      <c r="P223" s="430"/>
      <c r="Q223" s="422" t="str">
        <f t="shared" si="106"/>
        <v/>
      </c>
      <c r="R223" s="422" t="str">
        <f t="shared" si="107"/>
        <v/>
      </c>
      <c r="S223" s="423" t="str">
        <f t="shared" si="108"/>
        <v/>
      </c>
      <c r="T223" s="424" t="str">
        <f t="shared" si="123"/>
        <v/>
      </c>
      <c r="U223" s="425" t="str">
        <f t="shared" si="109"/>
        <v/>
      </c>
      <c r="V223" s="425" t="str">
        <f t="shared" si="110"/>
        <v/>
      </c>
      <c r="W223" s="425" t="str">
        <f t="shared" si="111"/>
        <v/>
      </c>
      <c r="X223" s="38"/>
      <c r="Y223" s="37" t="str">
        <f t="shared" si="124"/>
        <v/>
      </c>
      <c r="Z223" s="37" t="str">
        <f t="shared" si="125"/>
        <v/>
      </c>
      <c r="AA223" s="29" t="str">
        <f t="shared" si="112"/>
        <v/>
      </c>
      <c r="AB223" s="6" t="e">
        <f t="shared" si="126"/>
        <v>#N/A</v>
      </c>
      <c r="AC223" s="6" t="e">
        <f t="shared" si="127"/>
        <v>#N/A</v>
      </c>
      <c r="AD223" s="6" t="e">
        <f t="shared" si="128"/>
        <v>#N/A</v>
      </c>
      <c r="AE223" s="6" t="str">
        <f t="shared" si="113"/>
        <v/>
      </c>
      <c r="AF223" s="10">
        <f t="shared" si="114"/>
        <v>1</v>
      </c>
      <c r="AG223" s="6" t="e">
        <f t="shared" si="129"/>
        <v>#N/A</v>
      </c>
      <c r="AH223" s="6" t="e">
        <f t="shared" si="130"/>
        <v>#N/A</v>
      </c>
      <c r="AI223" s="6" t="e">
        <f t="shared" si="140"/>
        <v>#N/A</v>
      </c>
      <c r="AJ223" s="6" t="e">
        <f t="shared" si="131"/>
        <v>#N/A</v>
      </c>
      <c r="AK223" s="11" t="str">
        <f t="shared" si="132"/>
        <v xml:space="preserve"> </v>
      </c>
      <c r="AL223" s="6" t="e">
        <f t="shared" si="133"/>
        <v>#N/A</v>
      </c>
      <c r="AM223" s="6" t="e">
        <f t="shared" si="134"/>
        <v>#N/A</v>
      </c>
      <c r="AN223" s="6" t="e">
        <f t="shared" si="135"/>
        <v>#N/A</v>
      </c>
      <c r="AO223" s="6" t="e">
        <f t="shared" si="115"/>
        <v>#N/A</v>
      </c>
      <c r="AP223" s="6" t="e">
        <f t="shared" si="136"/>
        <v>#N/A</v>
      </c>
      <c r="AQ223" s="6" t="e">
        <f t="shared" si="137"/>
        <v>#N/A</v>
      </c>
      <c r="AR223" s="6" t="e">
        <f t="shared" si="116"/>
        <v>#N/A</v>
      </c>
      <c r="AS223" s="6" t="e">
        <f t="shared" si="117"/>
        <v>#N/A</v>
      </c>
      <c r="AT223" s="6" t="e">
        <f t="shared" si="118"/>
        <v>#N/A</v>
      </c>
      <c r="AU223" s="6">
        <f t="shared" si="138"/>
        <v>0</v>
      </c>
      <c r="AV223" s="6" t="e">
        <f t="shared" si="139"/>
        <v>#N/A</v>
      </c>
      <c r="AW223" s="6" t="str">
        <f t="shared" si="119"/>
        <v/>
      </c>
      <c r="AX223" s="6" t="str">
        <f t="shared" si="120"/>
        <v/>
      </c>
      <c r="AY223" s="6" t="str">
        <f t="shared" si="121"/>
        <v/>
      </c>
      <c r="AZ223" s="6" t="str">
        <f t="shared" si="122"/>
        <v/>
      </c>
      <c r="BA223" s="103"/>
      <c r="BG223" s="3" t="s">
        <v>100</v>
      </c>
    </row>
    <row r="224" spans="1:59" s="12" customFormat="1" ht="13.5" customHeight="1" x14ac:dyDescent="0.2">
      <c r="A224" s="163">
        <v>209</v>
      </c>
      <c r="B224" s="164"/>
      <c r="C224" s="165"/>
      <c r="D224" s="166"/>
      <c r="E224" s="165"/>
      <c r="F224" s="165"/>
      <c r="G224" s="220"/>
      <c r="H224" s="165"/>
      <c r="I224" s="167"/>
      <c r="J224" s="168"/>
      <c r="K224" s="845"/>
      <c r="L224" s="838"/>
      <c r="M224" s="428"/>
      <c r="N224" s="427"/>
      <c r="O224" s="429"/>
      <c r="P224" s="430"/>
      <c r="Q224" s="422" t="str">
        <f t="shared" si="106"/>
        <v/>
      </c>
      <c r="R224" s="422" t="str">
        <f t="shared" si="107"/>
        <v/>
      </c>
      <c r="S224" s="423" t="str">
        <f t="shared" si="108"/>
        <v/>
      </c>
      <c r="T224" s="424" t="str">
        <f t="shared" si="123"/>
        <v/>
      </c>
      <c r="U224" s="425" t="str">
        <f t="shared" si="109"/>
        <v/>
      </c>
      <c r="V224" s="425" t="str">
        <f t="shared" si="110"/>
        <v/>
      </c>
      <c r="W224" s="425" t="str">
        <f t="shared" si="111"/>
        <v/>
      </c>
      <c r="X224" s="38"/>
      <c r="Y224" s="37" t="str">
        <f t="shared" si="124"/>
        <v/>
      </c>
      <c r="Z224" s="37" t="str">
        <f t="shared" si="125"/>
        <v/>
      </c>
      <c r="AA224" s="29" t="str">
        <f t="shared" si="112"/>
        <v/>
      </c>
      <c r="AB224" s="6" t="e">
        <f t="shared" si="126"/>
        <v>#N/A</v>
      </c>
      <c r="AC224" s="6" t="e">
        <f t="shared" si="127"/>
        <v>#N/A</v>
      </c>
      <c r="AD224" s="6" t="e">
        <f t="shared" si="128"/>
        <v>#N/A</v>
      </c>
      <c r="AE224" s="6" t="str">
        <f t="shared" si="113"/>
        <v/>
      </c>
      <c r="AF224" s="10">
        <f t="shared" si="114"/>
        <v>1</v>
      </c>
      <c r="AG224" s="6" t="e">
        <f t="shared" si="129"/>
        <v>#N/A</v>
      </c>
      <c r="AH224" s="6" t="e">
        <f t="shared" si="130"/>
        <v>#N/A</v>
      </c>
      <c r="AI224" s="6" t="e">
        <f t="shared" si="140"/>
        <v>#N/A</v>
      </c>
      <c r="AJ224" s="6" t="e">
        <f t="shared" si="131"/>
        <v>#N/A</v>
      </c>
      <c r="AK224" s="11" t="str">
        <f t="shared" si="132"/>
        <v xml:space="preserve"> </v>
      </c>
      <c r="AL224" s="6" t="e">
        <f t="shared" si="133"/>
        <v>#N/A</v>
      </c>
      <c r="AM224" s="6" t="e">
        <f t="shared" si="134"/>
        <v>#N/A</v>
      </c>
      <c r="AN224" s="6" t="e">
        <f t="shared" si="135"/>
        <v>#N/A</v>
      </c>
      <c r="AO224" s="6" t="e">
        <f t="shared" si="115"/>
        <v>#N/A</v>
      </c>
      <c r="AP224" s="6" t="e">
        <f t="shared" si="136"/>
        <v>#N/A</v>
      </c>
      <c r="AQ224" s="6" t="e">
        <f t="shared" si="137"/>
        <v>#N/A</v>
      </c>
      <c r="AR224" s="6" t="e">
        <f t="shared" si="116"/>
        <v>#N/A</v>
      </c>
      <c r="AS224" s="6" t="e">
        <f t="shared" si="117"/>
        <v>#N/A</v>
      </c>
      <c r="AT224" s="6" t="e">
        <f t="shared" si="118"/>
        <v>#N/A</v>
      </c>
      <c r="AU224" s="6">
        <f t="shared" si="138"/>
        <v>0</v>
      </c>
      <c r="AV224" s="6" t="e">
        <f t="shared" si="139"/>
        <v>#N/A</v>
      </c>
      <c r="AW224" s="6" t="str">
        <f t="shared" si="119"/>
        <v/>
      </c>
      <c r="AX224" s="6" t="str">
        <f t="shared" si="120"/>
        <v/>
      </c>
      <c r="AY224" s="6" t="str">
        <f t="shared" si="121"/>
        <v/>
      </c>
      <c r="AZ224" s="6" t="str">
        <f t="shared" si="122"/>
        <v/>
      </c>
      <c r="BA224" s="103"/>
      <c r="BG224" s="3" t="s">
        <v>533</v>
      </c>
    </row>
    <row r="225" spans="1:59" s="12" customFormat="1" ht="13.5" customHeight="1" x14ac:dyDescent="0.2">
      <c r="A225" s="163">
        <v>210</v>
      </c>
      <c r="B225" s="164"/>
      <c r="C225" s="165"/>
      <c r="D225" s="166"/>
      <c r="E225" s="165"/>
      <c r="F225" s="165"/>
      <c r="G225" s="220"/>
      <c r="H225" s="165"/>
      <c r="I225" s="167"/>
      <c r="J225" s="168"/>
      <c r="K225" s="845"/>
      <c r="L225" s="838"/>
      <c r="M225" s="428"/>
      <c r="N225" s="427"/>
      <c r="O225" s="429"/>
      <c r="P225" s="430"/>
      <c r="Q225" s="422" t="str">
        <f t="shared" si="106"/>
        <v/>
      </c>
      <c r="R225" s="422" t="str">
        <f t="shared" si="107"/>
        <v/>
      </c>
      <c r="S225" s="423" t="str">
        <f t="shared" si="108"/>
        <v/>
      </c>
      <c r="T225" s="424" t="str">
        <f t="shared" si="123"/>
        <v/>
      </c>
      <c r="U225" s="425" t="str">
        <f t="shared" si="109"/>
        <v/>
      </c>
      <c r="V225" s="425" t="str">
        <f t="shared" si="110"/>
        <v/>
      </c>
      <c r="W225" s="425" t="str">
        <f t="shared" si="111"/>
        <v/>
      </c>
      <c r="X225" s="38"/>
      <c r="Y225" s="37" t="str">
        <f t="shared" si="124"/>
        <v/>
      </c>
      <c r="Z225" s="37" t="str">
        <f t="shared" si="125"/>
        <v/>
      </c>
      <c r="AA225" s="29" t="str">
        <f t="shared" si="112"/>
        <v/>
      </c>
      <c r="AB225" s="6" t="e">
        <f t="shared" si="126"/>
        <v>#N/A</v>
      </c>
      <c r="AC225" s="6" t="e">
        <f t="shared" si="127"/>
        <v>#N/A</v>
      </c>
      <c r="AD225" s="6" t="e">
        <f t="shared" si="128"/>
        <v>#N/A</v>
      </c>
      <c r="AE225" s="6" t="str">
        <f t="shared" si="113"/>
        <v/>
      </c>
      <c r="AF225" s="10">
        <f t="shared" si="114"/>
        <v>1</v>
      </c>
      <c r="AG225" s="6" t="e">
        <f t="shared" si="129"/>
        <v>#N/A</v>
      </c>
      <c r="AH225" s="6" t="e">
        <f t="shared" si="130"/>
        <v>#N/A</v>
      </c>
      <c r="AI225" s="6" t="e">
        <f t="shared" si="140"/>
        <v>#N/A</v>
      </c>
      <c r="AJ225" s="6" t="e">
        <f t="shared" si="131"/>
        <v>#N/A</v>
      </c>
      <c r="AK225" s="11" t="str">
        <f t="shared" si="132"/>
        <v xml:space="preserve"> </v>
      </c>
      <c r="AL225" s="6" t="e">
        <f t="shared" si="133"/>
        <v>#N/A</v>
      </c>
      <c r="AM225" s="6" t="e">
        <f t="shared" si="134"/>
        <v>#N/A</v>
      </c>
      <c r="AN225" s="6" t="e">
        <f t="shared" si="135"/>
        <v>#N/A</v>
      </c>
      <c r="AO225" s="6" t="e">
        <f t="shared" si="115"/>
        <v>#N/A</v>
      </c>
      <c r="AP225" s="6" t="e">
        <f t="shared" si="136"/>
        <v>#N/A</v>
      </c>
      <c r="AQ225" s="6" t="e">
        <f t="shared" si="137"/>
        <v>#N/A</v>
      </c>
      <c r="AR225" s="6" t="e">
        <f t="shared" si="116"/>
        <v>#N/A</v>
      </c>
      <c r="AS225" s="6" t="e">
        <f t="shared" si="117"/>
        <v>#N/A</v>
      </c>
      <c r="AT225" s="6" t="e">
        <f t="shared" si="118"/>
        <v>#N/A</v>
      </c>
      <c r="AU225" s="6">
        <f t="shared" si="138"/>
        <v>0</v>
      </c>
      <c r="AV225" s="6" t="e">
        <f t="shared" si="139"/>
        <v>#N/A</v>
      </c>
      <c r="AW225" s="6" t="str">
        <f t="shared" si="119"/>
        <v/>
      </c>
      <c r="AX225" s="6" t="str">
        <f t="shared" si="120"/>
        <v/>
      </c>
      <c r="AY225" s="6" t="str">
        <f t="shared" si="121"/>
        <v/>
      </c>
      <c r="AZ225" s="6" t="str">
        <f t="shared" si="122"/>
        <v/>
      </c>
      <c r="BA225" s="103"/>
      <c r="BG225" s="3" t="s">
        <v>535</v>
      </c>
    </row>
    <row r="226" spans="1:59" s="12" customFormat="1" ht="13.5" customHeight="1" x14ac:dyDescent="0.2">
      <c r="A226" s="163">
        <v>211</v>
      </c>
      <c r="B226" s="164"/>
      <c r="C226" s="165"/>
      <c r="D226" s="166"/>
      <c r="E226" s="165"/>
      <c r="F226" s="165"/>
      <c r="G226" s="220"/>
      <c r="H226" s="165"/>
      <c r="I226" s="167"/>
      <c r="J226" s="168"/>
      <c r="K226" s="845"/>
      <c r="L226" s="838"/>
      <c r="M226" s="428"/>
      <c r="N226" s="427"/>
      <c r="O226" s="429"/>
      <c r="P226" s="430"/>
      <c r="Q226" s="422" t="str">
        <f t="shared" si="106"/>
        <v/>
      </c>
      <c r="R226" s="422" t="str">
        <f t="shared" si="107"/>
        <v/>
      </c>
      <c r="S226" s="423" t="str">
        <f t="shared" si="108"/>
        <v/>
      </c>
      <c r="T226" s="424" t="str">
        <f t="shared" si="123"/>
        <v/>
      </c>
      <c r="U226" s="425" t="str">
        <f t="shared" si="109"/>
        <v/>
      </c>
      <c r="V226" s="425" t="str">
        <f t="shared" si="110"/>
        <v/>
      </c>
      <c r="W226" s="425" t="str">
        <f t="shared" si="111"/>
        <v/>
      </c>
      <c r="X226" s="38"/>
      <c r="Y226" s="37" t="str">
        <f t="shared" si="124"/>
        <v/>
      </c>
      <c r="Z226" s="37" t="str">
        <f t="shared" si="125"/>
        <v/>
      </c>
      <c r="AA226" s="29" t="str">
        <f t="shared" si="112"/>
        <v/>
      </c>
      <c r="AB226" s="6" t="e">
        <f t="shared" si="126"/>
        <v>#N/A</v>
      </c>
      <c r="AC226" s="6" t="e">
        <f t="shared" si="127"/>
        <v>#N/A</v>
      </c>
      <c r="AD226" s="6" t="e">
        <f t="shared" si="128"/>
        <v>#N/A</v>
      </c>
      <c r="AE226" s="6" t="str">
        <f t="shared" si="113"/>
        <v/>
      </c>
      <c r="AF226" s="10">
        <f t="shared" si="114"/>
        <v>1</v>
      </c>
      <c r="AG226" s="6" t="e">
        <f t="shared" si="129"/>
        <v>#N/A</v>
      </c>
      <c r="AH226" s="6" t="e">
        <f t="shared" si="130"/>
        <v>#N/A</v>
      </c>
      <c r="AI226" s="6" t="e">
        <f t="shared" si="140"/>
        <v>#N/A</v>
      </c>
      <c r="AJ226" s="6" t="e">
        <f t="shared" si="131"/>
        <v>#N/A</v>
      </c>
      <c r="AK226" s="11" t="str">
        <f t="shared" si="132"/>
        <v xml:space="preserve"> </v>
      </c>
      <c r="AL226" s="6" t="e">
        <f t="shared" si="133"/>
        <v>#N/A</v>
      </c>
      <c r="AM226" s="6" t="e">
        <f t="shared" si="134"/>
        <v>#N/A</v>
      </c>
      <c r="AN226" s="6" t="e">
        <f t="shared" si="135"/>
        <v>#N/A</v>
      </c>
      <c r="AO226" s="6" t="e">
        <f t="shared" si="115"/>
        <v>#N/A</v>
      </c>
      <c r="AP226" s="6" t="e">
        <f t="shared" si="136"/>
        <v>#N/A</v>
      </c>
      <c r="AQ226" s="6" t="e">
        <f t="shared" si="137"/>
        <v>#N/A</v>
      </c>
      <c r="AR226" s="6" t="e">
        <f t="shared" si="116"/>
        <v>#N/A</v>
      </c>
      <c r="AS226" s="6" t="e">
        <f t="shared" si="117"/>
        <v>#N/A</v>
      </c>
      <c r="AT226" s="6" t="e">
        <f t="shared" si="118"/>
        <v>#N/A</v>
      </c>
      <c r="AU226" s="6">
        <f t="shared" si="138"/>
        <v>0</v>
      </c>
      <c r="AV226" s="6" t="e">
        <f t="shared" si="139"/>
        <v>#N/A</v>
      </c>
      <c r="AW226" s="6" t="str">
        <f t="shared" si="119"/>
        <v/>
      </c>
      <c r="AX226" s="6" t="str">
        <f t="shared" si="120"/>
        <v/>
      </c>
      <c r="AY226" s="6" t="str">
        <f t="shared" si="121"/>
        <v/>
      </c>
      <c r="AZ226" s="6" t="str">
        <f t="shared" si="122"/>
        <v/>
      </c>
      <c r="BA226" s="103"/>
      <c r="BG226" s="3" t="s">
        <v>189</v>
      </c>
    </row>
    <row r="227" spans="1:59" s="12" customFormat="1" ht="13.5" customHeight="1" x14ac:dyDescent="0.2">
      <c r="A227" s="163">
        <v>212</v>
      </c>
      <c r="B227" s="164"/>
      <c r="C227" s="165"/>
      <c r="D227" s="166"/>
      <c r="E227" s="165"/>
      <c r="F227" s="165"/>
      <c r="G227" s="220"/>
      <c r="H227" s="165"/>
      <c r="I227" s="167"/>
      <c r="J227" s="168"/>
      <c r="K227" s="845"/>
      <c r="L227" s="838"/>
      <c r="M227" s="428"/>
      <c r="N227" s="427"/>
      <c r="O227" s="429"/>
      <c r="P227" s="430"/>
      <c r="Q227" s="422" t="str">
        <f t="shared" si="106"/>
        <v/>
      </c>
      <c r="R227" s="422" t="str">
        <f t="shared" si="107"/>
        <v/>
      </c>
      <c r="S227" s="423" t="str">
        <f t="shared" si="108"/>
        <v/>
      </c>
      <c r="T227" s="424" t="str">
        <f t="shared" si="123"/>
        <v/>
      </c>
      <c r="U227" s="425" t="str">
        <f t="shared" si="109"/>
        <v/>
      </c>
      <c r="V227" s="425" t="str">
        <f t="shared" si="110"/>
        <v/>
      </c>
      <c r="W227" s="425" t="str">
        <f t="shared" si="111"/>
        <v/>
      </c>
      <c r="X227" s="38"/>
      <c r="Y227" s="37" t="str">
        <f t="shared" si="124"/>
        <v/>
      </c>
      <c r="Z227" s="37" t="str">
        <f t="shared" si="125"/>
        <v/>
      </c>
      <c r="AA227" s="29" t="str">
        <f t="shared" si="112"/>
        <v/>
      </c>
      <c r="AB227" s="6" t="e">
        <f t="shared" si="126"/>
        <v>#N/A</v>
      </c>
      <c r="AC227" s="6" t="e">
        <f t="shared" si="127"/>
        <v>#N/A</v>
      </c>
      <c r="AD227" s="6" t="e">
        <f t="shared" si="128"/>
        <v>#N/A</v>
      </c>
      <c r="AE227" s="6" t="str">
        <f t="shared" si="113"/>
        <v/>
      </c>
      <c r="AF227" s="10">
        <f t="shared" si="114"/>
        <v>1</v>
      </c>
      <c r="AG227" s="6" t="e">
        <f t="shared" si="129"/>
        <v>#N/A</v>
      </c>
      <c r="AH227" s="6" t="e">
        <f t="shared" si="130"/>
        <v>#N/A</v>
      </c>
      <c r="AI227" s="6" t="e">
        <f t="shared" si="140"/>
        <v>#N/A</v>
      </c>
      <c r="AJ227" s="6" t="e">
        <f t="shared" si="131"/>
        <v>#N/A</v>
      </c>
      <c r="AK227" s="11" t="str">
        <f t="shared" si="132"/>
        <v xml:space="preserve"> </v>
      </c>
      <c r="AL227" s="6" t="e">
        <f t="shared" si="133"/>
        <v>#N/A</v>
      </c>
      <c r="AM227" s="6" t="e">
        <f t="shared" si="134"/>
        <v>#N/A</v>
      </c>
      <c r="AN227" s="6" t="e">
        <f t="shared" si="135"/>
        <v>#N/A</v>
      </c>
      <c r="AO227" s="6" t="e">
        <f t="shared" si="115"/>
        <v>#N/A</v>
      </c>
      <c r="AP227" s="6" t="e">
        <f t="shared" si="136"/>
        <v>#N/A</v>
      </c>
      <c r="AQ227" s="6" t="e">
        <f t="shared" si="137"/>
        <v>#N/A</v>
      </c>
      <c r="AR227" s="6" t="e">
        <f t="shared" si="116"/>
        <v>#N/A</v>
      </c>
      <c r="AS227" s="6" t="e">
        <f t="shared" si="117"/>
        <v>#N/A</v>
      </c>
      <c r="AT227" s="6" t="e">
        <f t="shared" si="118"/>
        <v>#N/A</v>
      </c>
      <c r="AU227" s="6">
        <f t="shared" si="138"/>
        <v>0</v>
      </c>
      <c r="AV227" s="6" t="e">
        <f t="shared" si="139"/>
        <v>#N/A</v>
      </c>
      <c r="AW227" s="6" t="str">
        <f t="shared" si="119"/>
        <v/>
      </c>
      <c r="AX227" s="6" t="str">
        <f t="shared" si="120"/>
        <v/>
      </c>
      <c r="AY227" s="6" t="str">
        <f t="shared" si="121"/>
        <v/>
      </c>
      <c r="AZ227" s="6" t="str">
        <f t="shared" si="122"/>
        <v/>
      </c>
      <c r="BA227" s="103"/>
      <c r="BG227" s="3" t="s">
        <v>190</v>
      </c>
    </row>
    <row r="228" spans="1:59" s="12" customFormat="1" ht="13.5" customHeight="1" x14ac:dyDescent="0.2">
      <c r="A228" s="163">
        <v>213</v>
      </c>
      <c r="B228" s="164"/>
      <c r="C228" s="165"/>
      <c r="D228" s="166"/>
      <c r="E228" s="165"/>
      <c r="F228" s="165"/>
      <c r="G228" s="220"/>
      <c r="H228" s="165"/>
      <c r="I228" s="167"/>
      <c r="J228" s="168"/>
      <c r="K228" s="845"/>
      <c r="L228" s="838"/>
      <c r="M228" s="428"/>
      <c r="N228" s="427"/>
      <c r="O228" s="429"/>
      <c r="P228" s="430"/>
      <c r="Q228" s="422" t="str">
        <f t="shared" si="106"/>
        <v/>
      </c>
      <c r="R228" s="422" t="str">
        <f t="shared" si="107"/>
        <v/>
      </c>
      <c r="S228" s="423" t="str">
        <f t="shared" si="108"/>
        <v/>
      </c>
      <c r="T228" s="424" t="str">
        <f t="shared" si="123"/>
        <v/>
      </c>
      <c r="U228" s="425" t="str">
        <f t="shared" si="109"/>
        <v/>
      </c>
      <c r="V228" s="425" t="str">
        <f t="shared" si="110"/>
        <v/>
      </c>
      <c r="W228" s="425" t="str">
        <f t="shared" si="111"/>
        <v/>
      </c>
      <c r="X228" s="38"/>
      <c r="Y228" s="37" t="str">
        <f t="shared" si="124"/>
        <v/>
      </c>
      <c r="Z228" s="37" t="str">
        <f t="shared" si="125"/>
        <v/>
      </c>
      <c r="AA228" s="29" t="str">
        <f t="shared" si="112"/>
        <v/>
      </c>
      <c r="AB228" s="6" t="e">
        <f t="shared" si="126"/>
        <v>#N/A</v>
      </c>
      <c r="AC228" s="6" t="e">
        <f t="shared" si="127"/>
        <v>#N/A</v>
      </c>
      <c r="AD228" s="6" t="e">
        <f t="shared" si="128"/>
        <v>#N/A</v>
      </c>
      <c r="AE228" s="6" t="str">
        <f t="shared" si="113"/>
        <v/>
      </c>
      <c r="AF228" s="10">
        <f t="shared" si="114"/>
        <v>1</v>
      </c>
      <c r="AG228" s="6" t="e">
        <f t="shared" si="129"/>
        <v>#N/A</v>
      </c>
      <c r="AH228" s="6" t="e">
        <f t="shared" si="130"/>
        <v>#N/A</v>
      </c>
      <c r="AI228" s="6" t="e">
        <f t="shared" si="140"/>
        <v>#N/A</v>
      </c>
      <c r="AJ228" s="6" t="e">
        <f t="shared" si="131"/>
        <v>#N/A</v>
      </c>
      <c r="AK228" s="11" t="str">
        <f t="shared" si="132"/>
        <v xml:space="preserve"> </v>
      </c>
      <c r="AL228" s="6" t="e">
        <f t="shared" si="133"/>
        <v>#N/A</v>
      </c>
      <c r="AM228" s="6" t="e">
        <f t="shared" si="134"/>
        <v>#N/A</v>
      </c>
      <c r="AN228" s="6" t="e">
        <f t="shared" si="135"/>
        <v>#N/A</v>
      </c>
      <c r="AO228" s="6" t="e">
        <f t="shared" si="115"/>
        <v>#N/A</v>
      </c>
      <c r="AP228" s="6" t="e">
        <f t="shared" si="136"/>
        <v>#N/A</v>
      </c>
      <c r="AQ228" s="6" t="e">
        <f t="shared" si="137"/>
        <v>#N/A</v>
      </c>
      <c r="AR228" s="6" t="e">
        <f t="shared" si="116"/>
        <v>#N/A</v>
      </c>
      <c r="AS228" s="6" t="e">
        <f t="shared" si="117"/>
        <v>#N/A</v>
      </c>
      <c r="AT228" s="6" t="e">
        <f t="shared" si="118"/>
        <v>#N/A</v>
      </c>
      <c r="AU228" s="6">
        <f t="shared" si="138"/>
        <v>0</v>
      </c>
      <c r="AV228" s="6" t="e">
        <f t="shared" si="139"/>
        <v>#N/A</v>
      </c>
      <c r="AW228" s="6" t="str">
        <f t="shared" si="119"/>
        <v/>
      </c>
      <c r="AX228" s="6" t="str">
        <f t="shared" si="120"/>
        <v/>
      </c>
      <c r="AY228" s="6" t="str">
        <f t="shared" si="121"/>
        <v/>
      </c>
      <c r="AZ228" s="6" t="str">
        <f t="shared" si="122"/>
        <v/>
      </c>
      <c r="BA228" s="103"/>
      <c r="BG228" s="3" t="s">
        <v>191</v>
      </c>
    </row>
    <row r="229" spans="1:59" s="12" customFormat="1" ht="13.5" customHeight="1" x14ac:dyDescent="0.2">
      <c r="A229" s="163">
        <v>214</v>
      </c>
      <c r="B229" s="164"/>
      <c r="C229" s="165"/>
      <c r="D229" s="166"/>
      <c r="E229" s="165"/>
      <c r="F229" s="165"/>
      <c r="G229" s="220"/>
      <c r="H229" s="165"/>
      <c r="I229" s="167"/>
      <c r="J229" s="168"/>
      <c r="K229" s="845"/>
      <c r="L229" s="838"/>
      <c r="M229" s="428"/>
      <c r="N229" s="427"/>
      <c r="O229" s="429"/>
      <c r="P229" s="430"/>
      <c r="Q229" s="422" t="str">
        <f t="shared" si="106"/>
        <v/>
      </c>
      <c r="R229" s="422" t="str">
        <f t="shared" si="107"/>
        <v/>
      </c>
      <c r="S229" s="423" t="str">
        <f t="shared" si="108"/>
        <v/>
      </c>
      <c r="T229" s="424" t="str">
        <f t="shared" si="123"/>
        <v/>
      </c>
      <c r="U229" s="425" t="str">
        <f t="shared" si="109"/>
        <v/>
      </c>
      <c r="V229" s="425" t="str">
        <f t="shared" si="110"/>
        <v/>
      </c>
      <c r="W229" s="425" t="str">
        <f t="shared" si="111"/>
        <v/>
      </c>
      <c r="X229" s="38"/>
      <c r="Y229" s="37" t="str">
        <f t="shared" si="124"/>
        <v/>
      </c>
      <c r="Z229" s="37" t="str">
        <f t="shared" si="125"/>
        <v/>
      </c>
      <c r="AA229" s="29" t="str">
        <f t="shared" si="112"/>
        <v/>
      </c>
      <c r="AB229" s="6" t="e">
        <f t="shared" si="126"/>
        <v>#N/A</v>
      </c>
      <c r="AC229" s="6" t="e">
        <f t="shared" si="127"/>
        <v>#N/A</v>
      </c>
      <c r="AD229" s="6" t="e">
        <f t="shared" si="128"/>
        <v>#N/A</v>
      </c>
      <c r="AE229" s="6" t="str">
        <f t="shared" si="113"/>
        <v/>
      </c>
      <c r="AF229" s="10">
        <f t="shared" si="114"/>
        <v>1</v>
      </c>
      <c r="AG229" s="6" t="e">
        <f t="shared" si="129"/>
        <v>#N/A</v>
      </c>
      <c r="AH229" s="6" t="e">
        <f t="shared" si="130"/>
        <v>#N/A</v>
      </c>
      <c r="AI229" s="6" t="e">
        <f t="shared" si="140"/>
        <v>#N/A</v>
      </c>
      <c r="AJ229" s="6" t="e">
        <f t="shared" si="131"/>
        <v>#N/A</v>
      </c>
      <c r="AK229" s="11" t="str">
        <f t="shared" si="132"/>
        <v xml:space="preserve"> </v>
      </c>
      <c r="AL229" s="6" t="e">
        <f t="shared" si="133"/>
        <v>#N/A</v>
      </c>
      <c r="AM229" s="6" t="e">
        <f t="shared" si="134"/>
        <v>#N/A</v>
      </c>
      <c r="AN229" s="6" t="e">
        <f t="shared" si="135"/>
        <v>#N/A</v>
      </c>
      <c r="AO229" s="6" t="e">
        <f t="shared" si="115"/>
        <v>#N/A</v>
      </c>
      <c r="AP229" s="6" t="e">
        <f t="shared" si="136"/>
        <v>#N/A</v>
      </c>
      <c r="AQ229" s="6" t="e">
        <f t="shared" si="137"/>
        <v>#N/A</v>
      </c>
      <c r="AR229" s="6" t="e">
        <f t="shared" si="116"/>
        <v>#N/A</v>
      </c>
      <c r="AS229" s="6" t="e">
        <f t="shared" si="117"/>
        <v>#N/A</v>
      </c>
      <c r="AT229" s="6" t="e">
        <f t="shared" si="118"/>
        <v>#N/A</v>
      </c>
      <c r="AU229" s="6">
        <f t="shared" si="138"/>
        <v>0</v>
      </c>
      <c r="AV229" s="6" t="e">
        <f t="shared" si="139"/>
        <v>#N/A</v>
      </c>
      <c r="AW229" s="6" t="str">
        <f t="shared" si="119"/>
        <v/>
      </c>
      <c r="AX229" s="6" t="str">
        <f t="shared" si="120"/>
        <v/>
      </c>
      <c r="AY229" s="6" t="str">
        <f t="shared" si="121"/>
        <v/>
      </c>
      <c r="AZ229" s="6" t="str">
        <f t="shared" si="122"/>
        <v/>
      </c>
      <c r="BA229" s="103"/>
      <c r="BG229" s="3" t="s">
        <v>192</v>
      </c>
    </row>
    <row r="230" spans="1:59" s="12" customFormat="1" ht="13.5" customHeight="1" x14ac:dyDescent="0.2">
      <c r="A230" s="163">
        <v>215</v>
      </c>
      <c r="B230" s="164"/>
      <c r="C230" s="165"/>
      <c r="D230" s="166"/>
      <c r="E230" s="165"/>
      <c r="F230" s="165"/>
      <c r="G230" s="220"/>
      <c r="H230" s="165"/>
      <c r="I230" s="167"/>
      <c r="J230" s="168"/>
      <c r="K230" s="845"/>
      <c r="L230" s="838"/>
      <c r="M230" s="428"/>
      <c r="N230" s="427"/>
      <c r="O230" s="429"/>
      <c r="P230" s="430"/>
      <c r="Q230" s="422" t="str">
        <f t="shared" si="106"/>
        <v/>
      </c>
      <c r="R230" s="422" t="str">
        <f t="shared" si="107"/>
        <v/>
      </c>
      <c r="S230" s="423" t="str">
        <f t="shared" si="108"/>
        <v/>
      </c>
      <c r="T230" s="424" t="str">
        <f t="shared" si="123"/>
        <v/>
      </c>
      <c r="U230" s="425" t="str">
        <f t="shared" si="109"/>
        <v/>
      </c>
      <c r="V230" s="425" t="str">
        <f t="shared" si="110"/>
        <v/>
      </c>
      <c r="W230" s="425" t="str">
        <f t="shared" si="111"/>
        <v/>
      </c>
      <c r="X230" s="38"/>
      <c r="Y230" s="37" t="str">
        <f t="shared" si="124"/>
        <v/>
      </c>
      <c r="Z230" s="37" t="str">
        <f t="shared" si="125"/>
        <v/>
      </c>
      <c r="AA230" s="29" t="str">
        <f t="shared" si="112"/>
        <v/>
      </c>
      <c r="AB230" s="6" t="e">
        <f t="shared" si="126"/>
        <v>#N/A</v>
      </c>
      <c r="AC230" s="6" t="e">
        <f t="shared" si="127"/>
        <v>#N/A</v>
      </c>
      <c r="AD230" s="6" t="e">
        <f t="shared" si="128"/>
        <v>#N/A</v>
      </c>
      <c r="AE230" s="6" t="str">
        <f t="shared" si="113"/>
        <v/>
      </c>
      <c r="AF230" s="10">
        <f t="shared" si="114"/>
        <v>1</v>
      </c>
      <c r="AG230" s="6" t="e">
        <f t="shared" si="129"/>
        <v>#N/A</v>
      </c>
      <c r="AH230" s="6" t="e">
        <f t="shared" si="130"/>
        <v>#N/A</v>
      </c>
      <c r="AI230" s="6" t="e">
        <f t="shared" si="140"/>
        <v>#N/A</v>
      </c>
      <c r="AJ230" s="6" t="e">
        <f t="shared" si="131"/>
        <v>#N/A</v>
      </c>
      <c r="AK230" s="11" t="str">
        <f t="shared" si="132"/>
        <v xml:space="preserve"> </v>
      </c>
      <c r="AL230" s="6" t="e">
        <f t="shared" si="133"/>
        <v>#N/A</v>
      </c>
      <c r="AM230" s="6" t="e">
        <f t="shared" si="134"/>
        <v>#N/A</v>
      </c>
      <c r="AN230" s="6" t="e">
        <f t="shared" si="135"/>
        <v>#N/A</v>
      </c>
      <c r="AO230" s="6" t="e">
        <f t="shared" si="115"/>
        <v>#N/A</v>
      </c>
      <c r="AP230" s="6" t="e">
        <f t="shared" si="136"/>
        <v>#N/A</v>
      </c>
      <c r="AQ230" s="6" t="e">
        <f t="shared" si="137"/>
        <v>#N/A</v>
      </c>
      <c r="AR230" s="6" t="e">
        <f t="shared" si="116"/>
        <v>#N/A</v>
      </c>
      <c r="AS230" s="6" t="e">
        <f t="shared" si="117"/>
        <v>#N/A</v>
      </c>
      <c r="AT230" s="6" t="e">
        <f t="shared" si="118"/>
        <v>#N/A</v>
      </c>
      <c r="AU230" s="6">
        <f t="shared" si="138"/>
        <v>0</v>
      </c>
      <c r="AV230" s="6" t="e">
        <f t="shared" si="139"/>
        <v>#N/A</v>
      </c>
      <c r="AW230" s="6" t="str">
        <f t="shared" si="119"/>
        <v/>
      </c>
      <c r="AX230" s="6" t="str">
        <f t="shared" si="120"/>
        <v/>
      </c>
      <c r="AY230" s="6" t="str">
        <f t="shared" si="121"/>
        <v/>
      </c>
      <c r="AZ230" s="6" t="str">
        <f t="shared" si="122"/>
        <v/>
      </c>
      <c r="BA230" s="103"/>
      <c r="BG230" s="3" t="s">
        <v>193</v>
      </c>
    </row>
    <row r="231" spans="1:59" s="12" customFormat="1" ht="13.5" customHeight="1" x14ac:dyDescent="0.2">
      <c r="A231" s="163">
        <v>216</v>
      </c>
      <c r="B231" s="164"/>
      <c r="C231" s="165"/>
      <c r="D231" s="166"/>
      <c r="E231" s="165"/>
      <c r="F231" s="165"/>
      <c r="G231" s="220"/>
      <c r="H231" s="165"/>
      <c r="I231" s="167"/>
      <c r="J231" s="168"/>
      <c r="K231" s="845"/>
      <c r="L231" s="838"/>
      <c r="M231" s="428"/>
      <c r="N231" s="427"/>
      <c r="O231" s="429"/>
      <c r="P231" s="430"/>
      <c r="Q231" s="422" t="str">
        <f t="shared" si="106"/>
        <v/>
      </c>
      <c r="R231" s="422" t="str">
        <f t="shared" si="107"/>
        <v/>
      </c>
      <c r="S231" s="423" t="str">
        <f t="shared" si="108"/>
        <v/>
      </c>
      <c r="T231" s="424" t="str">
        <f t="shared" si="123"/>
        <v/>
      </c>
      <c r="U231" s="425" t="str">
        <f t="shared" si="109"/>
        <v/>
      </c>
      <c r="V231" s="425" t="str">
        <f t="shared" si="110"/>
        <v/>
      </c>
      <c r="W231" s="425" t="str">
        <f t="shared" si="111"/>
        <v/>
      </c>
      <c r="X231" s="38"/>
      <c r="Y231" s="37" t="str">
        <f t="shared" si="124"/>
        <v/>
      </c>
      <c r="Z231" s="37" t="str">
        <f t="shared" si="125"/>
        <v/>
      </c>
      <c r="AA231" s="29" t="str">
        <f t="shared" si="112"/>
        <v/>
      </c>
      <c r="AB231" s="6" t="e">
        <f t="shared" si="126"/>
        <v>#N/A</v>
      </c>
      <c r="AC231" s="6" t="e">
        <f t="shared" si="127"/>
        <v>#N/A</v>
      </c>
      <c r="AD231" s="6" t="e">
        <f t="shared" si="128"/>
        <v>#N/A</v>
      </c>
      <c r="AE231" s="6" t="str">
        <f t="shared" si="113"/>
        <v/>
      </c>
      <c r="AF231" s="10">
        <f t="shared" si="114"/>
        <v>1</v>
      </c>
      <c r="AG231" s="6" t="e">
        <f t="shared" si="129"/>
        <v>#N/A</v>
      </c>
      <c r="AH231" s="6" t="e">
        <f t="shared" si="130"/>
        <v>#N/A</v>
      </c>
      <c r="AI231" s="6" t="e">
        <f t="shared" si="140"/>
        <v>#N/A</v>
      </c>
      <c r="AJ231" s="6" t="e">
        <f t="shared" si="131"/>
        <v>#N/A</v>
      </c>
      <c r="AK231" s="11" t="str">
        <f t="shared" si="132"/>
        <v xml:space="preserve"> </v>
      </c>
      <c r="AL231" s="6" t="e">
        <f t="shared" si="133"/>
        <v>#N/A</v>
      </c>
      <c r="AM231" s="6" t="e">
        <f t="shared" si="134"/>
        <v>#N/A</v>
      </c>
      <c r="AN231" s="6" t="e">
        <f t="shared" si="135"/>
        <v>#N/A</v>
      </c>
      <c r="AO231" s="6" t="e">
        <f t="shared" si="115"/>
        <v>#N/A</v>
      </c>
      <c r="AP231" s="6" t="e">
        <f t="shared" si="136"/>
        <v>#N/A</v>
      </c>
      <c r="AQ231" s="6" t="e">
        <f t="shared" si="137"/>
        <v>#N/A</v>
      </c>
      <c r="AR231" s="6" t="e">
        <f t="shared" si="116"/>
        <v>#N/A</v>
      </c>
      <c r="AS231" s="6" t="e">
        <f t="shared" si="117"/>
        <v>#N/A</v>
      </c>
      <c r="AT231" s="6" t="e">
        <f t="shared" si="118"/>
        <v>#N/A</v>
      </c>
      <c r="AU231" s="6">
        <f t="shared" si="138"/>
        <v>0</v>
      </c>
      <c r="AV231" s="6" t="e">
        <f t="shared" si="139"/>
        <v>#N/A</v>
      </c>
      <c r="AW231" s="6" t="str">
        <f t="shared" si="119"/>
        <v/>
      </c>
      <c r="AX231" s="6" t="str">
        <f t="shared" si="120"/>
        <v/>
      </c>
      <c r="AY231" s="6" t="str">
        <f t="shared" si="121"/>
        <v/>
      </c>
      <c r="AZ231" s="6" t="str">
        <f t="shared" si="122"/>
        <v/>
      </c>
      <c r="BA231" s="103"/>
      <c r="BG231" s="3" t="s">
        <v>101</v>
      </c>
    </row>
    <row r="232" spans="1:59" s="12" customFormat="1" ht="13.5" customHeight="1" x14ac:dyDescent="0.2">
      <c r="A232" s="163">
        <v>217</v>
      </c>
      <c r="B232" s="164"/>
      <c r="C232" s="165"/>
      <c r="D232" s="166"/>
      <c r="E232" s="165"/>
      <c r="F232" s="165"/>
      <c r="G232" s="220"/>
      <c r="H232" s="165"/>
      <c r="I232" s="167"/>
      <c r="J232" s="168"/>
      <c r="K232" s="845"/>
      <c r="L232" s="838"/>
      <c r="M232" s="428"/>
      <c r="N232" s="427"/>
      <c r="O232" s="429"/>
      <c r="P232" s="430"/>
      <c r="Q232" s="422" t="str">
        <f t="shared" si="106"/>
        <v/>
      </c>
      <c r="R232" s="422" t="str">
        <f t="shared" si="107"/>
        <v/>
      </c>
      <c r="S232" s="423" t="str">
        <f t="shared" si="108"/>
        <v/>
      </c>
      <c r="T232" s="424" t="str">
        <f t="shared" si="123"/>
        <v/>
      </c>
      <c r="U232" s="425" t="str">
        <f t="shared" si="109"/>
        <v/>
      </c>
      <c r="V232" s="425" t="str">
        <f t="shared" si="110"/>
        <v/>
      </c>
      <c r="W232" s="425" t="str">
        <f t="shared" si="111"/>
        <v/>
      </c>
      <c r="X232" s="38"/>
      <c r="Y232" s="37" t="str">
        <f t="shared" si="124"/>
        <v/>
      </c>
      <c r="Z232" s="37" t="str">
        <f t="shared" si="125"/>
        <v/>
      </c>
      <c r="AA232" s="29" t="str">
        <f t="shared" si="112"/>
        <v/>
      </c>
      <c r="AB232" s="6" t="e">
        <f t="shared" si="126"/>
        <v>#N/A</v>
      </c>
      <c r="AC232" s="6" t="e">
        <f t="shared" si="127"/>
        <v>#N/A</v>
      </c>
      <c r="AD232" s="6" t="e">
        <f t="shared" si="128"/>
        <v>#N/A</v>
      </c>
      <c r="AE232" s="6" t="str">
        <f t="shared" si="113"/>
        <v/>
      </c>
      <c r="AF232" s="10">
        <f t="shared" si="114"/>
        <v>1</v>
      </c>
      <c r="AG232" s="6" t="e">
        <f t="shared" si="129"/>
        <v>#N/A</v>
      </c>
      <c r="AH232" s="6" t="e">
        <f t="shared" si="130"/>
        <v>#N/A</v>
      </c>
      <c r="AI232" s="6" t="e">
        <f t="shared" si="140"/>
        <v>#N/A</v>
      </c>
      <c r="AJ232" s="6" t="e">
        <f t="shared" si="131"/>
        <v>#N/A</v>
      </c>
      <c r="AK232" s="11" t="str">
        <f t="shared" si="132"/>
        <v xml:space="preserve"> </v>
      </c>
      <c r="AL232" s="6" t="e">
        <f t="shared" si="133"/>
        <v>#N/A</v>
      </c>
      <c r="AM232" s="6" t="e">
        <f t="shared" si="134"/>
        <v>#N/A</v>
      </c>
      <c r="AN232" s="6" t="e">
        <f t="shared" si="135"/>
        <v>#N/A</v>
      </c>
      <c r="AO232" s="6" t="e">
        <f t="shared" si="115"/>
        <v>#N/A</v>
      </c>
      <c r="AP232" s="6" t="e">
        <f t="shared" si="136"/>
        <v>#N/A</v>
      </c>
      <c r="AQ232" s="6" t="e">
        <f t="shared" si="137"/>
        <v>#N/A</v>
      </c>
      <c r="AR232" s="6" t="e">
        <f t="shared" si="116"/>
        <v>#N/A</v>
      </c>
      <c r="AS232" s="6" t="e">
        <f t="shared" si="117"/>
        <v>#N/A</v>
      </c>
      <c r="AT232" s="6" t="e">
        <f t="shared" si="118"/>
        <v>#N/A</v>
      </c>
      <c r="AU232" s="6">
        <f t="shared" si="138"/>
        <v>0</v>
      </c>
      <c r="AV232" s="6" t="e">
        <f t="shared" si="139"/>
        <v>#N/A</v>
      </c>
      <c r="AW232" s="6" t="str">
        <f t="shared" si="119"/>
        <v/>
      </c>
      <c r="AX232" s="6" t="str">
        <f t="shared" si="120"/>
        <v/>
      </c>
      <c r="AY232" s="6" t="str">
        <f t="shared" si="121"/>
        <v/>
      </c>
      <c r="AZ232" s="6" t="str">
        <f t="shared" si="122"/>
        <v/>
      </c>
      <c r="BA232" s="103"/>
      <c r="BG232" s="3" t="s">
        <v>102</v>
      </c>
    </row>
    <row r="233" spans="1:59" s="12" customFormat="1" ht="13.5" customHeight="1" x14ac:dyDescent="0.2">
      <c r="A233" s="163">
        <v>218</v>
      </c>
      <c r="B233" s="164"/>
      <c r="C233" s="165"/>
      <c r="D233" s="166"/>
      <c r="E233" s="165"/>
      <c r="F233" s="165"/>
      <c r="G233" s="220"/>
      <c r="H233" s="165"/>
      <c r="I233" s="167"/>
      <c r="J233" s="168"/>
      <c r="K233" s="845"/>
      <c r="L233" s="838"/>
      <c r="M233" s="428"/>
      <c r="N233" s="427"/>
      <c r="O233" s="429"/>
      <c r="P233" s="430"/>
      <c r="Q233" s="422" t="str">
        <f t="shared" si="106"/>
        <v/>
      </c>
      <c r="R233" s="422" t="str">
        <f t="shared" si="107"/>
        <v/>
      </c>
      <c r="S233" s="423" t="str">
        <f t="shared" si="108"/>
        <v/>
      </c>
      <c r="T233" s="424" t="str">
        <f t="shared" si="123"/>
        <v/>
      </c>
      <c r="U233" s="425" t="str">
        <f t="shared" si="109"/>
        <v/>
      </c>
      <c r="V233" s="425" t="str">
        <f t="shared" si="110"/>
        <v/>
      </c>
      <c r="W233" s="425" t="str">
        <f t="shared" si="111"/>
        <v/>
      </c>
      <c r="X233" s="38"/>
      <c r="Y233" s="37" t="str">
        <f t="shared" si="124"/>
        <v/>
      </c>
      <c r="Z233" s="37" t="str">
        <f t="shared" si="125"/>
        <v/>
      </c>
      <c r="AA233" s="29" t="str">
        <f t="shared" si="112"/>
        <v/>
      </c>
      <c r="AB233" s="6" t="e">
        <f t="shared" si="126"/>
        <v>#N/A</v>
      </c>
      <c r="AC233" s="6" t="e">
        <f t="shared" si="127"/>
        <v>#N/A</v>
      </c>
      <c r="AD233" s="6" t="e">
        <f t="shared" si="128"/>
        <v>#N/A</v>
      </c>
      <c r="AE233" s="6" t="str">
        <f t="shared" si="113"/>
        <v/>
      </c>
      <c r="AF233" s="10">
        <f t="shared" si="114"/>
        <v>1</v>
      </c>
      <c r="AG233" s="6" t="e">
        <f t="shared" si="129"/>
        <v>#N/A</v>
      </c>
      <c r="AH233" s="6" t="e">
        <f t="shared" si="130"/>
        <v>#N/A</v>
      </c>
      <c r="AI233" s="6" t="e">
        <f t="shared" si="140"/>
        <v>#N/A</v>
      </c>
      <c r="AJ233" s="6" t="e">
        <f t="shared" si="131"/>
        <v>#N/A</v>
      </c>
      <c r="AK233" s="11" t="str">
        <f t="shared" si="132"/>
        <v xml:space="preserve"> </v>
      </c>
      <c r="AL233" s="6" t="e">
        <f t="shared" si="133"/>
        <v>#N/A</v>
      </c>
      <c r="AM233" s="6" t="e">
        <f t="shared" si="134"/>
        <v>#N/A</v>
      </c>
      <c r="AN233" s="6" t="e">
        <f t="shared" si="135"/>
        <v>#N/A</v>
      </c>
      <c r="AO233" s="6" t="e">
        <f t="shared" si="115"/>
        <v>#N/A</v>
      </c>
      <c r="AP233" s="6" t="e">
        <f t="shared" si="136"/>
        <v>#N/A</v>
      </c>
      <c r="AQ233" s="6" t="e">
        <f t="shared" si="137"/>
        <v>#N/A</v>
      </c>
      <c r="AR233" s="6" t="e">
        <f t="shared" si="116"/>
        <v>#N/A</v>
      </c>
      <c r="AS233" s="6" t="e">
        <f t="shared" si="117"/>
        <v>#N/A</v>
      </c>
      <c r="AT233" s="6" t="e">
        <f t="shared" si="118"/>
        <v>#N/A</v>
      </c>
      <c r="AU233" s="6">
        <f t="shared" si="138"/>
        <v>0</v>
      </c>
      <c r="AV233" s="6" t="e">
        <f t="shared" si="139"/>
        <v>#N/A</v>
      </c>
      <c r="AW233" s="6" t="str">
        <f t="shared" si="119"/>
        <v/>
      </c>
      <c r="AX233" s="6" t="str">
        <f t="shared" si="120"/>
        <v/>
      </c>
      <c r="AY233" s="6" t="str">
        <f t="shared" si="121"/>
        <v/>
      </c>
      <c r="AZ233" s="6" t="str">
        <f t="shared" si="122"/>
        <v/>
      </c>
      <c r="BA233" s="103"/>
      <c r="BG233" s="3" t="s">
        <v>103</v>
      </c>
    </row>
    <row r="234" spans="1:59" s="12" customFormat="1" ht="13.5" customHeight="1" x14ac:dyDescent="0.2">
      <c r="A234" s="163">
        <v>219</v>
      </c>
      <c r="B234" s="164"/>
      <c r="C234" s="165"/>
      <c r="D234" s="166"/>
      <c r="E234" s="165"/>
      <c r="F234" s="165"/>
      <c r="G234" s="220"/>
      <c r="H234" s="165"/>
      <c r="I234" s="167"/>
      <c r="J234" s="168"/>
      <c r="K234" s="845"/>
      <c r="L234" s="838"/>
      <c r="M234" s="428"/>
      <c r="N234" s="427"/>
      <c r="O234" s="429"/>
      <c r="P234" s="430"/>
      <c r="Q234" s="422" t="str">
        <f t="shared" si="106"/>
        <v/>
      </c>
      <c r="R234" s="422" t="str">
        <f t="shared" si="107"/>
        <v/>
      </c>
      <c r="S234" s="423" t="str">
        <f t="shared" si="108"/>
        <v/>
      </c>
      <c r="T234" s="424" t="str">
        <f t="shared" si="123"/>
        <v/>
      </c>
      <c r="U234" s="425" t="str">
        <f t="shared" si="109"/>
        <v/>
      </c>
      <c r="V234" s="425" t="str">
        <f t="shared" si="110"/>
        <v/>
      </c>
      <c r="W234" s="425" t="str">
        <f t="shared" si="111"/>
        <v/>
      </c>
      <c r="X234" s="38"/>
      <c r="Y234" s="37" t="str">
        <f t="shared" si="124"/>
        <v/>
      </c>
      <c r="Z234" s="37" t="str">
        <f t="shared" si="125"/>
        <v/>
      </c>
      <c r="AA234" s="29" t="str">
        <f t="shared" si="112"/>
        <v/>
      </c>
      <c r="AB234" s="6" t="e">
        <f t="shared" si="126"/>
        <v>#N/A</v>
      </c>
      <c r="AC234" s="6" t="e">
        <f t="shared" si="127"/>
        <v>#N/A</v>
      </c>
      <c r="AD234" s="6" t="e">
        <f t="shared" si="128"/>
        <v>#N/A</v>
      </c>
      <c r="AE234" s="6" t="str">
        <f t="shared" si="113"/>
        <v/>
      </c>
      <c r="AF234" s="10">
        <f t="shared" si="114"/>
        <v>1</v>
      </c>
      <c r="AG234" s="6" t="e">
        <f t="shared" si="129"/>
        <v>#N/A</v>
      </c>
      <c r="AH234" s="6" t="e">
        <f t="shared" si="130"/>
        <v>#N/A</v>
      </c>
      <c r="AI234" s="6" t="e">
        <f t="shared" si="140"/>
        <v>#N/A</v>
      </c>
      <c r="AJ234" s="6" t="e">
        <f t="shared" si="131"/>
        <v>#N/A</v>
      </c>
      <c r="AK234" s="11" t="str">
        <f t="shared" si="132"/>
        <v xml:space="preserve"> </v>
      </c>
      <c r="AL234" s="6" t="e">
        <f t="shared" si="133"/>
        <v>#N/A</v>
      </c>
      <c r="AM234" s="6" t="e">
        <f t="shared" si="134"/>
        <v>#N/A</v>
      </c>
      <c r="AN234" s="6" t="e">
        <f t="shared" si="135"/>
        <v>#N/A</v>
      </c>
      <c r="AO234" s="6" t="e">
        <f t="shared" si="115"/>
        <v>#N/A</v>
      </c>
      <c r="AP234" s="6" t="e">
        <f t="shared" si="136"/>
        <v>#N/A</v>
      </c>
      <c r="AQ234" s="6" t="e">
        <f t="shared" si="137"/>
        <v>#N/A</v>
      </c>
      <c r="AR234" s="6" t="e">
        <f t="shared" si="116"/>
        <v>#N/A</v>
      </c>
      <c r="AS234" s="6" t="e">
        <f t="shared" si="117"/>
        <v>#N/A</v>
      </c>
      <c r="AT234" s="6" t="e">
        <f t="shared" si="118"/>
        <v>#N/A</v>
      </c>
      <c r="AU234" s="6">
        <f t="shared" si="138"/>
        <v>0</v>
      </c>
      <c r="AV234" s="6" t="e">
        <f t="shared" si="139"/>
        <v>#N/A</v>
      </c>
      <c r="AW234" s="6" t="str">
        <f t="shared" si="119"/>
        <v/>
      </c>
      <c r="AX234" s="6" t="str">
        <f t="shared" si="120"/>
        <v/>
      </c>
      <c r="AY234" s="6" t="str">
        <f t="shared" si="121"/>
        <v/>
      </c>
      <c r="AZ234" s="6" t="str">
        <f t="shared" si="122"/>
        <v/>
      </c>
      <c r="BA234" s="103"/>
      <c r="BG234" s="3" t="s">
        <v>104</v>
      </c>
    </row>
    <row r="235" spans="1:59" s="12" customFormat="1" ht="13.5" customHeight="1" x14ac:dyDescent="0.2">
      <c r="A235" s="163">
        <v>220</v>
      </c>
      <c r="B235" s="164"/>
      <c r="C235" s="165"/>
      <c r="D235" s="166"/>
      <c r="E235" s="165"/>
      <c r="F235" s="165"/>
      <c r="G235" s="220"/>
      <c r="H235" s="165"/>
      <c r="I235" s="167"/>
      <c r="J235" s="168"/>
      <c r="K235" s="845"/>
      <c r="L235" s="838"/>
      <c r="M235" s="428"/>
      <c r="N235" s="427"/>
      <c r="O235" s="429"/>
      <c r="P235" s="430"/>
      <c r="Q235" s="422" t="str">
        <f t="shared" si="106"/>
        <v/>
      </c>
      <c r="R235" s="422" t="str">
        <f t="shared" si="107"/>
        <v/>
      </c>
      <c r="S235" s="423" t="str">
        <f t="shared" si="108"/>
        <v/>
      </c>
      <c r="T235" s="424" t="str">
        <f t="shared" si="123"/>
        <v/>
      </c>
      <c r="U235" s="425" t="str">
        <f t="shared" si="109"/>
        <v/>
      </c>
      <c r="V235" s="425" t="str">
        <f t="shared" si="110"/>
        <v/>
      </c>
      <c r="W235" s="425" t="str">
        <f t="shared" si="111"/>
        <v/>
      </c>
      <c r="X235" s="38"/>
      <c r="Y235" s="37" t="str">
        <f t="shared" si="124"/>
        <v/>
      </c>
      <c r="Z235" s="37" t="str">
        <f t="shared" si="125"/>
        <v/>
      </c>
      <c r="AA235" s="29" t="str">
        <f t="shared" si="112"/>
        <v/>
      </c>
      <c r="AB235" s="6" t="e">
        <f t="shared" si="126"/>
        <v>#N/A</v>
      </c>
      <c r="AC235" s="6" t="e">
        <f t="shared" si="127"/>
        <v>#N/A</v>
      </c>
      <c r="AD235" s="6" t="e">
        <f t="shared" si="128"/>
        <v>#N/A</v>
      </c>
      <c r="AE235" s="6" t="str">
        <f t="shared" si="113"/>
        <v/>
      </c>
      <c r="AF235" s="10">
        <f t="shared" si="114"/>
        <v>1</v>
      </c>
      <c r="AG235" s="6" t="e">
        <f t="shared" si="129"/>
        <v>#N/A</v>
      </c>
      <c r="AH235" s="6" t="e">
        <f t="shared" si="130"/>
        <v>#N/A</v>
      </c>
      <c r="AI235" s="6" t="e">
        <f t="shared" si="140"/>
        <v>#N/A</v>
      </c>
      <c r="AJ235" s="6" t="e">
        <f t="shared" si="131"/>
        <v>#N/A</v>
      </c>
      <c r="AK235" s="11" t="str">
        <f t="shared" si="132"/>
        <v xml:space="preserve"> </v>
      </c>
      <c r="AL235" s="6" t="e">
        <f t="shared" si="133"/>
        <v>#N/A</v>
      </c>
      <c r="AM235" s="6" t="e">
        <f t="shared" si="134"/>
        <v>#N/A</v>
      </c>
      <c r="AN235" s="6" t="e">
        <f t="shared" si="135"/>
        <v>#N/A</v>
      </c>
      <c r="AO235" s="6" t="e">
        <f t="shared" si="115"/>
        <v>#N/A</v>
      </c>
      <c r="AP235" s="6" t="e">
        <f t="shared" si="136"/>
        <v>#N/A</v>
      </c>
      <c r="AQ235" s="6" t="e">
        <f t="shared" si="137"/>
        <v>#N/A</v>
      </c>
      <c r="AR235" s="6" t="e">
        <f t="shared" si="116"/>
        <v>#N/A</v>
      </c>
      <c r="AS235" s="6" t="e">
        <f t="shared" si="117"/>
        <v>#N/A</v>
      </c>
      <c r="AT235" s="6" t="e">
        <f t="shared" si="118"/>
        <v>#N/A</v>
      </c>
      <c r="AU235" s="6">
        <f t="shared" si="138"/>
        <v>0</v>
      </c>
      <c r="AV235" s="6" t="e">
        <f t="shared" si="139"/>
        <v>#N/A</v>
      </c>
      <c r="AW235" s="6" t="str">
        <f t="shared" si="119"/>
        <v/>
      </c>
      <c r="AX235" s="6" t="str">
        <f t="shared" si="120"/>
        <v/>
      </c>
      <c r="AY235" s="6" t="str">
        <f t="shared" si="121"/>
        <v/>
      </c>
      <c r="AZ235" s="6" t="str">
        <f t="shared" si="122"/>
        <v/>
      </c>
      <c r="BA235" s="103"/>
      <c r="BG235" s="3" t="s">
        <v>537</v>
      </c>
    </row>
    <row r="236" spans="1:59" s="12" customFormat="1" ht="13.5" customHeight="1" x14ac:dyDescent="0.2">
      <c r="A236" s="163">
        <v>221</v>
      </c>
      <c r="B236" s="164"/>
      <c r="C236" s="165"/>
      <c r="D236" s="166"/>
      <c r="E236" s="165"/>
      <c r="F236" s="165"/>
      <c r="G236" s="220"/>
      <c r="H236" s="165"/>
      <c r="I236" s="167"/>
      <c r="J236" s="168"/>
      <c r="K236" s="845"/>
      <c r="L236" s="838"/>
      <c r="M236" s="428"/>
      <c r="N236" s="427"/>
      <c r="O236" s="429"/>
      <c r="P236" s="430"/>
      <c r="Q236" s="422" t="str">
        <f t="shared" si="106"/>
        <v/>
      </c>
      <c r="R236" s="422" t="str">
        <f t="shared" si="107"/>
        <v/>
      </c>
      <c r="S236" s="423" t="str">
        <f t="shared" si="108"/>
        <v/>
      </c>
      <c r="T236" s="424" t="str">
        <f t="shared" si="123"/>
        <v/>
      </c>
      <c r="U236" s="425" t="str">
        <f t="shared" si="109"/>
        <v/>
      </c>
      <c r="V236" s="425" t="str">
        <f t="shared" si="110"/>
        <v/>
      </c>
      <c r="W236" s="425" t="str">
        <f t="shared" si="111"/>
        <v/>
      </c>
      <c r="X236" s="38"/>
      <c r="Y236" s="37" t="str">
        <f t="shared" si="124"/>
        <v/>
      </c>
      <c r="Z236" s="37" t="str">
        <f t="shared" si="125"/>
        <v/>
      </c>
      <c r="AA236" s="29" t="str">
        <f t="shared" si="112"/>
        <v/>
      </c>
      <c r="AB236" s="6" t="e">
        <f t="shared" si="126"/>
        <v>#N/A</v>
      </c>
      <c r="AC236" s="6" t="e">
        <f t="shared" si="127"/>
        <v>#N/A</v>
      </c>
      <c r="AD236" s="6" t="e">
        <f t="shared" si="128"/>
        <v>#N/A</v>
      </c>
      <c r="AE236" s="6" t="str">
        <f t="shared" si="113"/>
        <v/>
      </c>
      <c r="AF236" s="10">
        <f t="shared" si="114"/>
        <v>1</v>
      </c>
      <c r="AG236" s="6" t="e">
        <f t="shared" si="129"/>
        <v>#N/A</v>
      </c>
      <c r="AH236" s="6" t="e">
        <f t="shared" si="130"/>
        <v>#N/A</v>
      </c>
      <c r="AI236" s="6" t="e">
        <f t="shared" si="140"/>
        <v>#N/A</v>
      </c>
      <c r="AJ236" s="6" t="e">
        <f t="shared" si="131"/>
        <v>#N/A</v>
      </c>
      <c r="AK236" s="11" t="str">
        <f t="shared" si="132"/>
        <v xml:space="preserve"> </v>
      </c>
      <c r="AL236" s="6" t="e">
        <f t="shared" si="133"/>
        <v>#N/A</v>
      </c>
      <c r="AM236" s="6" t="e">
        <f t="shared" si="134"/>
        <v>#N/A</v>
      </c>
      <c r="AN236" s="6" t="e">
        <f t="shared" si="135"/>
        <v>#N/A</v>
      </c>
      <c r="AO236" s="6" t="e">
        <f t="shared" si="115"/>
        <v>#N/A</v>
      </c>
      <c r="AP236" s="6" t="e">
        <f t="shared" si="136"/>
        <v>#N/A</v>
      </c>
      <c r="AQ236" s="6" t="e">
        <f t="shared" si="137"/>
        <v>#N/A</v>
      </c>
      <c r="AR236" s="6" t="e">
        <f t="shared" si="116"/>
        <v>#N/A</v>
      </c>
      <c r="AS236" s="6" t="e">
        <f t="shared" si="117"/>
        <v>#N/A</v>
      </c>
      <c r="AT236" s="6" t="e">
        <f t="shared" si="118"/>
        <v>#N/A</v>
      </c>
      <c r="AU236" s="6">
        <f t="shared" si="138"/>
        <v>0</v>
      </c>
      <c r="AV236" s="6" t="e">
        <f t="shared" si="139"/>
        <v>#N/A</v>
      </c>
      <c r="AW236" s="6" t="str">
        <f t="shared" si="119"/>
        <v/>
      </c>
      <c r="AX236" s="6" t="str">
        <f t="shared" si="120"/>
        <v/>
      </c>
      <c r="AY236" s="6" t="str">
        <f t="shared" si="121"/>
        <v/>
      </c>
      <c r="AZ236" s="6" t="str">
        <f t="shared" si="122"/>
        <v/>
      </c>
      <c r="BA236" s="103"/>
      <c r="BG236" s="3" t="s">
        <v>539</v>
      </c>
    </row>
    <row r="237" spans="1:59" s="12" customFormat="1" ht="13.5" customHeight="1" x14ac:dyDescent="0.2">
      <c r="A237" s="163">
        <v>222</v>
      </c>
      <c r="B237" s="164"/>
      <c r="C237" s="165"/>
      <c r="D237" s="166"/>
      <c r="E237" s="165"/>
      <c r="F237" s="165"/>
      <c r="G237" s="220"/>
      <c r="H237" s="165"/>
      <c r="I237" s="167"/>
      <c r="J237" s="168"/>
      <c r="K237" s="845"/>
      <c r="L237" s="838"/>
      <c r="M237" s="428"/>
      <c r="N237" s="427"/>
      <c r="O237" s="429"/>
      <c r="P237" s="430"/>
      <c r="Q237" s="422" t="str">
        <f t="shared" si="106"/>
        <v/>
      </c>
      <c r="R237" s="422" t="str">
        <f t="shared" si="107"/>
        <v/>
      </c>
      <c r="S237" s="423" t="str">
        <f t="shared" si="108"/>
        <v/>
      </c>
      <c r="T237" s="424" t="str">
        <f t="shared" si="123"/>
        <v/>
      </c>
      <c r="U237" s="425" t="str">
        <f t="shared" si="109"/>
        <v/>
      </c>
      <c r="V237" s="425" t="str">
        <f t="shared" si="110"/>
        <v/>
      </c>
      <c r="W237" s="425" t="str">
        <f t="shared" si="111"/>
        <v/>
      </c>
      <c r="X237" s="38"/>
      <c r="Y237" s="37" t="str">
        <f t="shared" si="124"/>
        <v/>
      </c>
      <c r="Z237" s="37" t="str">
        <f t="shared" si="125"/>
        <v/>
      </c>
      <c r="AA237" s="29" t="str">
        <f t="shared" si="112"/>
        <v/>
      </c>
      <c r="AB237" s="6" t="e">
        <f t="shared" si="126"/>
        <v>#N/A</v>
      </c>
      <c r="AC237" s="6" t="e">
        <f t="shared" si="127"/>
        <v>#N/A</v>
      </c>
      <c r="AD237" s="6" t="e">
        <f t="shared" si="128"/>
        <v>#N/A</v>
      </c>
      <c r="AE237" s="6" t="str">
        <f t="shared" si="113"/>
        <v/>
      </c>
      <c r="AF237" s="10">
        <f t="shared" si="114"/>
        <v>1</v>
      </c>
      <c r="AG237" s="6" t="e">
        <f t="shared" si="129"/>
        <v>#N/A</v>
      </c>
      <c r="AH237" s="6" t="e">
        <f t="shared" si="130"/>
        <v>#N/A</v>
      </c>
      <c r="AI237" s="6" t="e">
        <f t="shared" si="140"/>
        <v>#N/A</v>
      </c>
      <c r="AJ237" s="6" t="e">
        <f t="shared" si="131"/>
        <v>#N/A</v>
      </c>
      <c r="AK237" s="11" t="str">
        <f t="shared" si="132"/>
        <v xml:space="preserve"> </v>
      </c>
      <c r="AL237" s="6" t="e">
        <f t="shared" si="133"/>
        <v>#N/A</v>
      </c>
      <c r="AM237" s="6" t="e">
        <f t="shared" si="134"/>
        <v>#N/A</v>
      </c>
      <c r="AN237" s="6" t="e">
        <f t="shared" si="135"/>
        <v>#N/A</v>
      </c>
      <c r="AO237" s="6" t="e">
        <f t="shared" si="115"/>
        <v>#N/A</v>
      </c>
      <c r="AP237" s="6" t="e">
        <f t="shared" si="136"/>
        <v>#N/A</v>
      </c>
      <c r="AQ237" s="6" t="e">
        <f t="shared" si="137"/>
        <v>#N/A</v>
      </c>
      <c r="AR237" s="6" t="e">
        <f t="shared" si="116"/>
        <v>#N/A</v>
      </c>
      <c r="AS237" s="6" t="e">
        <f t="shared" si="117"/>
        <v>#N/A</v>
      </c>
      <c r="AT237" s="6" t="e">
        <f t="shared" si="118"/>
        <v>#N/A</v>
      </c>
      <c r="AU237" s="6">
        <f t="shared" si="138"/>
        <v>0</v>
      </c>
      <c r="AV237" s="6" t="e">
        <f t="shared" si="139"/>
        <v>#N/A</v>
      </c>
      <c r="AW237" s="6" t="str">
        <f t="shared" si="119"/>
        <v/>
      </c>
      <c r="AX237" s="6" t="str">
        <f t="shared" si="120"/>
        <v/>
      </c>
      <c r="AY237" s="6" t="str">
        <f t="shared" si="121"/>
        <v/>
      </c>
      <c r="AZ237" s="6" t="str">
        <f t="shared" si="122"/>
        <v/>
      </c>
      <c r="BA237" s="103"/>
      <c r="BG237" s="3" t="s">
        <v>194</v>
      </c>
    </row>
    <row r="238" spans="1:59" s="12" customFormat="1" ht="13.5" customHeight="1" x14ac:dyDescent="0.2">
      <c r="A238" s="163">
        <v>223</v>
      </c>
      <c r="B238" s="164"/>
      <c r="C238" s="165"/>
      <c r="D238" s="166"/>
      <c r="E238" s="165"/>
      <c r="F238" s="165"/>
      <c r="G238" s="220"/>
      <c r="H238" s="165"/>
      <c r="I238" s="167"/>
      <c r="J238" s="168"/>
      <c r="K238" s="845"/>
      <c r="L238" s="838"/>
      <c r="M238" s="428"/>
      <c r="N238" s="427"/>
      <c r="O238" s="429"/>
      <c r="P238" s="430"/>
      <c r="Q238" s="422" t="str">
        <f t="shared" si="106"/>
        <v/>
      </c>
      <c r="R238" s="422" t="str">
        <f t="shared" si="107"/>
        <v/>
      </c>
      <c r="S238" s="423" t="str">
        <f t="shared" si="108"/>
        <v/>
      </c>
      <c r="T238" s="424" t="str">
        <f t="shared" si="123"/>
        <v/>
      </c>
      <c r="U238" s="425" t="str">
        <f t="shared" si="109"/>
        <v/>
      </c>
      <c r="V238" s="425" t="str">
        <f t="shared" si="110"/>
        <v/>
      </c>
      <c r="W238" s="425" t="str">
        <f t="shared" si="111"/>
        <v/>
      </c>
      <c r="X238" s="38"/>
      <c r="Y238" s="37" t="str">
        <f t="shared" si="124"/>
        <v/>
      </c>
      <c r="Z238" s="37" t="str">
        <f t="shared" si="125"/>
        <v/>
      </c>
      <c r="AA238" s="29" t="str">
        <f t="shared" si="112"/>
        <v/>
      </c>
      <c r="AB238" s="6" t="e">
        <f t="shared" si="126"/>
        <v>#N/A</v>
      </c>
      <c r="AC238" s="6" t="e">
        <f t="shared" si="127"/>
        <v>#N/A</v>
      </c>
      <c r="AD238" s="6" t="e">
        <f t="shared" si="128"/>
        <v>#N/A</v>
      </c>
      <c r="AE238" s="6" t="str">
        <f t="shared" si="113"/>
        <v/>
      </c>
      <c r="AF238" s="10">
        <f t="shared" si="114"/>
        <v>1</v>
      </c>
      <c r="AG238" s="6" t="e">
        <f t="shared" si="129"/>
        <v>#N/A</v>
      </c>
      <c r="AH238" s="6" t="e">
        <f t="shared" si="130"/>
        <v>#N/A</v>
      </c>
      <c r="AI238" s="6" t="e">
        <f t="shared" si="140"/>
        <v>#N/A</v>
      </c>
      <c r="AJ238" s="6" t="e">
        <f t="shared" si="131"/>
        <v>#N/A</v>
      </c>
      <c r="AK238" s="11" t="str">
        <f t="shared" si="132"/>
        <v xml:space="preserve"> </v>
      </c>
      <c r="AL238" s="6" t="e">
        <f t="shared" si="133"/>
        <v>#N/A</v>
      </c>
      <c r="AM238" s="6" t="e">
        <f t="shared" si="134"/>
        <v>#N/A</v>
      </c>
      <c r="AN238" s="6" t="e">
        <f t="shared" si="135"/>
        <v>#N/A</v>
      </c>
      <c r="AO238" s="6" t="e">
        <f t="shared" si="115"/>
        <v>#N/A</v>
      </c>
      <c r="AP238" s="6" t="e">
        <f t="shared" si="136"/>
        <v>#N/A</v>
      </c>
      <c r="AQ238" s="6" t="e">
        <f t="shared" si="137"/>
        <v>#N/A</v>
      </c>
      <c r="AR238" s="6" t="e">
        <f t="shared" si="116"/>
        <v>#N/A</v>
      </c>
      <c r="AS238" s="6" t="e">
        <f t="shared" si="117"/>
        <v>#N/A</v>
      </c>
      <c r="AT238" s="6" t="e">
        <f t="shared" si="118"/>
        <v>#N/A</v>
      </c>
      <c r="AU238" s="6">
        <f t="shared" si="138"/>
        <v>0</v>
      </c>
      <c r="AV238" s="6" t="e">
        <f t="shared" si="139"/>
        <v>#N/A</v>
      </c>
      <c r="AW238" s="6" t="str">
        <f t="shared" si="119"/>
        <v/>
      </c>
      <c r="AX238" s="6" t="str">
        <f t="shared" si="120"/>
        <v/>
      </c>
      <c r="AY238" s="6" t="str">
        <f t="shared" si="121"/>
        <v/>
      </c>
      <c r="AZ238" s="6" t="str">
        <f t="shared" si="122"/>
        <v/>
      </c>
      <c r="BA238" s="103"/>
      <c r="BG238" s="3" t="s">
        <v>195</v>
      </c>
    </row>
    <row r="239" spans="1:59" s="12" customFormat="1" ht="13.5" customHeight="1" x14ac:dyDescent="0.2">
      <c r="A239" s="163">
        <v>224</v>
      </c>
      <c r="B239" s="164"/>
      <c r="C239" s="165"/>
      <c r="D239" s="166"/>
      <c r="E239" s="165"/>
      <c r="F239" s="165"/>
      <c r="G239" s="220"/>
      <c r="H239" s="165"/>
      <c r="I239" s="167"/>
      <c r="J239" s="168"/>
      <c r="K239" s="845"/>
      <c r="L239" s="838"/>
      <c r="M239" s="428"/>
      <c r="N239" s="427"/>
      <c r="O239" s="429"/>
      <c r="P239" s="430"/>
      <c r="Q239" s="422" t="str">
        <f t="shared" si="106"/>
        <v/>
      </c>
      <c r="R239" s="422" t="str">
        <f t="shared" si="107"/>
        <v/>
      </c>
      <c r="S239" s="423" t="str">
        <f t="shared" si="108"/>
        <v/>
      </c>
      <c r="T239" s="424" t="str">
        <f t="shared" si="123"/>
        <v/>
      </c>
      <c r="U239" s="425" t="str">
        <f t="shared" si="109"/>
        <v/>
      </c>
      <c r="V239" s="425" t="str">
        <f t="shared" si="110"/>
        <v/>
      </c>
      <c r="W239" s="425" t="str">
        <f t="shared" si="111"/>
        <v/>
      </c>
      <c r="X239" s="38"/>
      <c r="Y239" s="37" t="str">
        <f t="shared" si="124"/>
        <v/>
      </c>
      <c r="Z239" s="37" t="str">
        <f t="shared" si="125"/>
        <v/>
      </c>
      <c r="AA239" s="29" t="str">
        <f t="shared" si="112"/>
        <v/>
      </c>
      <c r="AB239" s="6" t="e">
        <f t="shared" si="126"/>
        <v>#N/A</v>
      </c>
      <c r="AC239" s="6" t="e">
        <f t="shared" si="127"/>
        <v>#N/A</v>
      </c>
      <c r="AD239" s="6" t="e">
        <f t="shared" si="128"/>
        <v>#N/A</v>
      </c>
      <c r="AE239" s="6" t="str">
        <f t="shared" si="113"/>
        <v/>
      </c>
      <c r="AF239" s="10">
        <f t="shared" si="114"/>
        <v>1</v>
      </c>
      <c r="AG239" s="6" t="e">
        <f t="shared" si="129"/>
        <v>#N/A</v>
      </c>
      <c r="AH239" s="6" t="e">
        <f t="shared" si="130"/>
        <v>#N/A</v>
      </c>
      <c r="AI239" s="6" t="e">
        <f t="shared" si="140"/>
        <v>#N/A</v>
      </c>
      <c r="AJ239" s="6" t="e">
        <f t="shared" si="131"/>
        <v>#N/A</v>
      </c>
      <c r="AK239" s="11" t="str">
        <f t="shared" si="132"/>
        <v xml:space="preserve"> </v>
      </c>
      <c r="AL239" s="6" t="e">
        <f t="shared" si="133"/>
        <v>#N/A</v>
      </c>
      <c r="AM239" s="6" t="e">
        <f t="shared" si="134"/>
        <v>#N/A</v>
      </c>
      <c r="AN239" s="6" t="e">
        <f t="shared" si="135"/>
        <v>#N/A</v>
      </c>
      <c r="AO239" s="6" t="e">
        <f t="shared" si="115"/>
        <v>#N/A</v>
      </c>
      <c r="AP239" s="6" t="e">
        <f t="shared" si="136"/>
        <v>#N/A</v>
      </c>
      <c r="AQ239" s="6" t="e">
        <f t="shared" si="137"/>
        <v>#N/A</v>
      </c>
      <c r="AR239" s="6" t="e">
        <f t="shared" si="116"/>
        <v>#N/A</v>
      </c>
      <c r="AS239" s="6" t="e">
        <f t="shared" si="117"/>
        <v>#N/A</v>
      </c>
      <c r="AT239" s="6" t="e">
        <f t="shared" si="118"/>
        <v>#N/A</v>
      </c>
      <c r="AU239" s="6">
        <f t="shared" si="138"/>
        <v>0</v>
      </c>
      <c r="AV239" s="6" t="e">
        <f t="shared" si="139"/>
        <v>#N/A</v>
      </c>
      <c r="AW239" s="6" t="str">
        <f t="shared" si="119"/>
        <v/>
      </c>
      <c r="AX239" s="6" t="str">
        <f t="shared" si="120"/>
        <v/>
      </c>
      <c r="AY239" s="6" t="str">
        <f t="shared" si="121"/>
        <v/>
      </c>
      <c r="AZ239" s="6" t="str">
        <f t="shared" si="122"/>
        <v/>
      </c>
      <c r="BA239" s="103"/>
      <c r="BG239" s="3" t="s">
        <v>196</v>
      </c>
    </row>
    <row r="240" spans="1:59" s="12" customFormat="1" ht="13.5" customHeight="1" x14ac:dyDescent="0.2">
      <c r="A240" s="163">
        <v>225</v>
      </c>
      <c r="B240" s="164"/>
      <c r="C240" s="165"/>
      <c r="D240" s="166"/>
      <c r="E240" s="165"/>
      <c r="F240" s="165"/>
      <c r="G240" s="220"/>
      <c r="H240" s="165"/>
      <c r="I240" s="167"/>
      <c r="J240" s="168"/>
      <c r="K240" s="845"/>
      <c r="L240" s="838"/>
      <c r="M240" s="428"/>
      <c r="N240" s="427"/>
      <c r="O240" s="429"/>
      <c r="P240" s="430"/>
      <c r="Q240" s="422" t="str">
        <f t="shared" si="106"/>
        <v/>
      </c>
      <c r="R240" s="422" t="str">
        <f t="shared" si="107"/>
        <v/>
      </c>
      <c r="S240" s="423" t="str">
        <f t="shared" si="108"/>
        <v/>
      </c>
      <c r="T240" s="424" t="str">
        <f t="shared" si="123"/>
        <v/>
      </c>
      <c r="U240" s="425" t="str">
        <f t="shared" si="109"/>
        <v/>
      </c>
      <c r="V240" s="425" t="str">
        <f t="shared" si="110"/>
        <v/>
      </c>
      <c r="W240" s="425" t="str">
        <f t="shared" si="111"/>
        <v/>
      </c>
      <c r="X240" s="38"/>
      <c r="Y240" s="37" t="str">
        <f t="shared" si="124"/>
        <v/>
      </c>
      <c r="Z240" s="37" t="str">
        <f t="shared" si="125"/>
        <v/>
      </c>
      <c r="AA240" s="29" t="str">
        <f t="shared" si="112"/>
        <v/>
      </c>
      <c r="AB240" s="6" t="e">
        <f t="shared" si="126"/>
        <v>#N/A</v>
      </c>
      <c r="AC240" s="6" t="e">
        <f t="shared" si="127"/>
        <v>#N/A</v>
      </c>
      <c r="AD240" s="6" t="e">
        <f t="shared" si="128"/>
        <v>#N/A</v>
      </c>
      <c r="AE240" s="6" t="str">
        <f t="shared" si="113"/>
        <v/>
      </c>
      <c r="AF240" s="10">
        <f t="shared" si="114"/>
        <v>1</v>
      </c>
      <c r="AG240" s="6" t="e">
        <f t="shared" si="129"/>
        <v>#N/A</v>
      </c>
      <c r="AH240" s="6" t="e">
        <f t="shared" si="130"/>
        <v>#N/A</v>
      </c>
      <c r="AI240" s="6" t="e">
        <f t="shared" si="140"/>
        <v>#N/A</v>
      </c>
      <c r="AJ240" s="6" t="e">
        <f t="shared" si="131"/>
        <v>#N/A</v>
      </c>
      <c r="AK240" s="11" t="str">
        <f t="shared" si="132"/>
        <v xml:space="preserve"> </v>
      </c>
      <c r="AL240" s="6" t="e">
        <f t="shared" si="133"/>
        <v>#N/A</v>
      </c>
      <c r="AM240" s="6" t="e">
        <f t="shared" si="134"/>
        <v>#N/A</v>
      </c>
      <c r="AN240" s="6" t="e">
        <f t="shared" si="135"/>
        <v>#N/A</v>
      </c>
      <c r="AO240" s="6" t="e">
        <f t="shared" si="115"/>
        <v>#N/A</v>
      </c>
      <c r="AP240" s="6" t="e">
        <f t="shared" si="136"/>
        <v>#N/A</v>
      </c>
      <c r="AQ240" s="6" t="e">
        <f t="shared" si="137"/>
        <v>#N/A</v>
      </c>
      <c r="AR240" s="6" t="e">
        <f t="shared" si="116"/>
        <v>#N/A</v>
      </c>
      <c r="AS240" s="6" t="e">
        <f t="shared" si="117"/>
        <v>#N/A</v>
      </c>
      <c r="AT240" s="6" t="e">
        <f t="shared" si="118"/>
        <v>#N/A</v>
      </c>
      <c r="AU240" s="6">
        <f t="shared" si="138"/>
        <v>0</v>
      </c>
      <c r="AV240" s="6" t="e">
        <f t="shared" si="139"/>
        <v>#N/A</v>
      </c>
      <c r="AW240" s="6" t="str">
        <f t="shared" si="119"/>
        <v/>
      </c>
      <c r="AX240" s="6" t="str">
        <f t="shared" si="120"/>
        <v/>
      </c>
      <c r="AY240" s="6" t="str">
        <f t="shared" si="121"/>
        <v/>
      </c>
      <c r="AZ240" s="6" t="str">
        <f t="shared" si="122"/>
        <v/>
      </c>
      <c r="BA240" s="103"/>
      <c r="BG240" s="3" t="s">
        <v>197</v>
      </c>
    </row>
    <row r="241" spans="1:59" s="12" customFormat="1" ht="13.5" customHeight="1" x14ac:dyDescent="0.2">
      <c r="A241" s="163">
        <v>226</v>
      </c>
      <c r="B241" s="164"/>
      <c r="C241" s="165"/>
      <c r="D241" s="166"/>
      <c r="E241" s="165"/>
      <c r="F241" s="165"/>
      <c r="G241" s="220"/>
      <c r="H241" s="165"/>
      <c r="I241" s="167"/>
      <c r="J241" s="168"/>
      <c r="K241" s="845"/>
      <c r="L241" s="838"/>
      <c r="M241" s="428"/>
      <c r="N241" s="427"/>
      <c r="O241" s="429"/>
      <c r="P241" s="430"/>
      <c r="Q241" s="422" t="str">
        <f t="shared" si="106"/>
        <v/>
      </c>
      <c r="R241" s="422" t="str">
        <f t="shared" si="107"/>
        <v/>
      </c>
      <c r="S241" s="423" t="str">
        <f t="shared" si="108"/>
        <v/>
      </c>
      <c r="T241" s="424" t="str">
        <f t="shared" si="123"/>
        <v/>
      </c>
      <c r="U241" s="425" t="str">
        <f t="shared" si="109"/>
        <v/>
      </c>
      <c r="V241" s="425" t="str">
        <f t="shared" si="110"/>
        <v/>
      </c>
      <c r="W241" s="425" t="str">
        <f t="shared" si="111"/>
        <v/>
      </c>
      <c r="X241" s="38"/>
      <c r="Y241" s="37" t="str">
        <f t="shared" si="124"/>
        <v/>
      </c>
      <c r="Z241" s="37" t="str">
        <f t="shared" si="125"/>
        <v/>
      </c>
      <c r="AA241" s="29" t="str">
        <f t="shared" si="112"/>
        <v/>
      </c>
      <c r="AB241" s="6" t="e">
        <f t="shared" si="126"/>
        <v>#N/A</v>
      </c>
      <c r="AC241" s="6" t="e">
        <f t="shared" si="127"/>
        <v>#N/A</v>
      </c>
      <c r="AD241" s="6" t="e">
        <f t="shared" si="128"/>
        <v>#N/A</v>
      </c>
      <c r="AE241" s="6" t="str">
        <f t="shared" si="113"/>
        <v/>
      </c>
      <c r="AF241" s="10">
        <f t="shared" si="114"/>
        <v>1</v>
      </c>
      <c r="AG241" s="6" t="e">
        <f t="shared" si="129"/>
        <v>#N/A</v>
      </c>
      <c r="AH241" s="6" t="e">
        <f t="shared" si="130"/>
        <v>#N/A</v>
      </c>
      <c r="AI241" s="6" t="e">
        <f t="shared" si="140"/>
        <v>#N/A</v>
      </c>
      <c r="AJ241" s="6" t="e">
        <f t="shared" si="131"/>
        <v>#N/A</v>
      </c>
      <c r="AK241" s="11" t="str">
        <f t="shared" si="132"/>
        <v xml:space="preserve"> </v>
      </c>
      <c r="AL241" s="6" t="e">
        <f t="shared" si="133"/>
        <v>#N/A</v>
      </c>
      <c r="AM241" s="6" t="e">
        <f t="shared" si="134"/>
        <v>#N/A</v>
      </c>
      <c r="AN241" s="6" t="e">
        <f t="shared" si="135"/>
        <v>#N/A</v>
      </c>
      <c r="AO241" s="6" t="e">
        <f t="shared" si="115"/>
        <v>#N/A</v>
      </c>
      <c r="AP241" s="6" t="e">
        <f t="shared" si="136"/>
        <v>#N/A</v>
      </c>
      <c r="AQ241" s="6" t="e">
        <f t="shared" si="137"/>
        <v>#N/A</v>
      </c>
      <c r="AR241" s="6" t="e">
        <f t="shared" si="116"/>
        <v>#N/A</v>
      </c>
      <c r="AS241" s="6" t="e">
        <f t="shared" si="117"/>
        <v>#N/A</v>
      </c>
      <c r="AT241" s="6" t="e">
        <f t="shared" si="118"/>
        <v>#N/A</v>
      </c>
      <c r="AU241" s="6">
        <f t="shared" si="138"/>
        <v>0</v>
      </c>
      <c r="AV241" s="6" t="e">
        <f t="shared" si="139"/>
        <v>#N/A</v>
      </c>
      <c r="AW241" s="6" t="str">
        <f t="shared" si="119"/>
        <v/>
      </c>
      <c r="AX241" s="6" t="str">
        <f t="shared" si="120"/>
        <v/>
      </c>
      <c r="AY241" s="6" t="str">
        <f t="shared" si="121"/>
        <v/>
      </c>
      <c r="AZ241" s="6" t="str">
        <f t="shared" si="122"/>
        <v/>
      </c>
      <c r="BA241" s="103"/>
      <c r="BG241" s="3" t="s">
        <v>198</v>
      </c>
    </row>
    <row r="242" spans="1:59" s="12" customFormat="1" ht="13.5" customHeight="1" x14ac:dyDescent="0.2">
      <c r="A242" s="163">
        <v>227</v>
      </c>
      <c r="B242" s="164"/>
      <c r="C242" s="165"/>
      <c r="D242" s="166"/>
      <c r="E242" s="165"/>
      <c r="F242" s="165"/>
      <c r="G242" s="220"/>
      <c r="H242" s="165"/>
      <c r="I242" s="167"/>
      <c r="J242" s="168"/>
      <c r="K242" s="845"/>
      <c r="L242" s="838"/>
      <c r="M242" s="428"/>
      <c r="N242" s="427"/>
      <c r="O242" s="429"/>
      <c r="P242" s="430"/>
      <c r="Q242" s="422" t="str">
        <f t="shared" si="106"/>
        <v/>
      </c>
      <c r="R242" s="422" t="str">
        <f t="shared" si="107"/>
        <v/>
      </c>
      <c r="S242" s="423" t="str">
        <f t="shared" si="108"/>
        <v/>
      </c>
      <c r="T242" s="424" t="str">
        <f t="shared" si="123"/>
        <v/>
      </c>
      <c r="U242" s="425" t="str">
        <f t="shared" si="109"/>
        <v/>
      </c>
      <c r="V242" s="425" t="str">
        <f t="shared" si="110"/>
        <v/>
      </c>
      <c r="W242" s="425" t="str">
        <f t="shared" si="111"/>
        <v/>
      </c>
      <c r="X242" s="38"/>
      <c r="Y242" s="37" t="str">
        <f t="shared" si="124"/>
        <v/>
      </c>
      <c r="Z242" s="37" t="str">
        <f t="shared" si="125"/>
        <v/>
      </c>
      <c r="AA242" s="29" t="str">
        <f t="shared" si="112"/>
        <v/>
      </c>
      <c r="AB242" s="6" t="e">
        <f t="shared" si="126"/>
        <v>#N/A</v>
      </c>
      <c r="AC242" s="6" t="e">
        <f t="shared" si="127"/>
        <v>#N/A</v>
      </c>
      <c r="AD242" s="6" t="e">
        <f t="shared" si="128"/>
        <v>#N/A</v>
      </c>
      <c r="AE242" s="6" t="str">
        <f t="shared" si="113"/>
        <v/>
      </c>
      <c r="AF242" s="10">
        <f t="shared" si="114"/>
        <v>1</v>
      </c>
      <c r="AG242" s="6" t="e">
        <f t="shared" si="129"/>
        <v>#N/A</v>
      </c>
      <c r="AH242" s="6" t="e">
        <f t="shared" si="130"/>
        <v>#N/A</v>
      </c>
      <c r="AI242" s="6" t="e">
        <f t="shared" si="140"/>
        <v>#N/A</v>
      </c>
      <c r="AJ242" s="6" t="e">
        <f t="shared" si="131"/>
        <v>#N/A</v>
      </c>
      <c r="AK242" s="11" t="str">
        <f t="shared" si="132"/>
        <v xml:space="preserve"> </v>
      </c>
      <c r="AL242" s="6" t="e">
        <f t="shared" si="133"/>
        <v>#N/A</v>
      </c>
      <c r="AM242" s="6" t="e">
        <f t="shared" si="134"/>
        <v>#N/A</v>
      </c>
      <c r="AN242" s="6" t="e">
        <f t="shared" si="135"/>
        <v>#N/A</v>
      </c>
      <c r="AO242" s="6" t="e">
        <f t="shared" si="115"/>
        <v>#N/A</v>
      </c>
      <c r="AP242" s="6" t="e">
        <f t="shared" si="136"/>
        <v>#N/A</v>
      </c>
      <c r="AQ242" s="6" t="e">
        <f t="shared" si="137"/>
        <v>#N/A</v>
      </c>
      <c r="AR242" s="6" t="e">
        <f t="shared" si="116"/>
        <v>#N/A</v>
      </c>
      <c r="AS242" s="6" t="e">
        <f t="shared" si="117"/>
        <v>#N/A</v>
      </c>
      <c r="AT242" s="6" t="e">
        <f t="shared" si="118"/>
        <v>#N/A</v>
      </c>
      <c r="AU242" s="6">
        <f t="shared" si="138"/>
        <v>0</v>
      </c>
      <c r="AV242" s="6" t="e">
        <f t="shared" si="139"/>
        <v>#N/A</v>
      </c>
      <c r="AW242" s="6" t="str">
        <f t="shared" si="119"/>
        <v/>
      </c>
      <c r="AX242" s="6" t="str">
        <f t="shared" si="120"/>
        <v/>
      </c>
      <c r="AY242" s="6" t="str">
        <f t="shared" si="121"/>
        <v/>
      </c>
      <c r="AZ242" s="6" t="str">
        <f t="shared" si="122"/>
        <v/>
      </c>
      <c r="BA242" s="103"/>
      <c r="BG242" s="3" t="s">
        <v>1189</v>
      </c>
    </row>
    <row r="243" spans="1:59" s="12" customFormat="1" ht="13.5" customHeight="1" x14ac:dyDescent="0.2">
      <c r="A243" s="163">
        <v>228</v>
      </c>
      <c r="B243" s="164"/>
      <c r="C243" s="165"/>
      <c r="D243" s="166"/>
      <c r="E243" s="165"/>
      <c r="F243" s="165"/>
      <c r="G243" s="220"/>
      <c r="H243" s="165"/>
      <c r="I243" s="167"/>
      <c r="J243" s="168"/>
      <c r="K243" s="845"/>
      <c r="L243" s="838"/>
      <c r="M243" s="428"/>
      <c r="N243" s="427"/>
      <c r="O243" s="429"/>
      <c r="P243" s="430"/>
      <c r="Q243" s="422" t="str">
        <f t="shared" si="106"/>
        <v/>
      </c>
      <c r="R243" s="422" t="str">
        <f t="shared" si="107"/>
        <v/>
      </c>
      <c r="S243" s="423" t="str">
        <f t="shared" si="108"/>
        <v/>
      </c>
      <c r="T243" s="424" t="str">
        <f t="shared" si="123"/>
        <v/>
      </c>
      <c r="U243" s="425" t="str">
        <f t="shared" si="109"/>
        <v/>
      </c>
      <c r="V243" s="425" t="str">
        <f t="shared" si="110"/>
        <v/>
      </c>
      <c r="W243" s="425" t="str">
        <f t="shared" si="111"/>
        <v/>
      </c>
      <c r="X243" s="38"/>
      <c r="Y243" s="37" t="str">
        <f t="shared" si="124"/>
        <v/>
      </c>
      <c r="Z243" s="37" t="str">
        <f t="shared" si="125"/>
        <v/>
      </c>
      <c r="AA243" s="29" t="str">
        <f t="shared" si="112"/>
        <v/>
      </c>
      <c r="AB243" s="6" t="e">
        <f t="shared" si="126"/>
        <v>#N/A</v>
      </c>
      <c r="AC243" s="6" t="e">
        <f t="shared" si="127"/>
        <v>#N/A</v>
      </c>
      <c r="AD243" s="6" t="e">
        <f t="shared" si="128"/>
        <v>#N/A</v>
      </c>
      <c r="AE243" s="6" t="str">
        <f t="shared" si="113"/>
        <v/>
      </c>
      <c r="AF243" s="10">
        <f t="shared" si="114"/>
        <v>1</v>
      </c>
      <c r="AG243" s="6" t="e">
        <f t="shared" si="129"/>
        <v>#N/A</v>
      </c>
      <c r="AH243" s="6" t="e">
        <f t="shared" si="130"/>
        <v>#N/A</v>
      </c>
      <c r="AI243" s="6" t="e">
        <f t="shared" si="140"/>
        <v>#N/A</v>
      </c>
      <c r="AJ243" s="6" t="e">
        <f t="shared" si="131"/>
        <v>#N/A</v>
      </c>
      <c r="AK243" s="11" t="str">
        <f t="shared" si="132"/>
        <v xml:space="preserve"> </v>
      </c>
      <c r="AL243" s="6" t="e">
        <f t="shared" si="133"/>
        <v>#N/A</v>
      </c>
      <c r="AM243" s="6" t="e">
        <f t="shared" si="134"/>
        <v>#N/A</v>
      </c>
      <c r="AN243" s="6" t="e">
        <f t="shared" si="135"/>
        <v>#N/A</v>
      </c>
      <c r="AO243" s="6" t="e">
        <f t="shared" si="115"/>
        <v>#N/A</v>
      </c>
      <c r="AP243" s="6" t="e">
        <f t="shared" si="136"/>
        <v>#N/A</v>
      </c>
      <c r="AQ243" s="6" t="e">
        <f t="shared" si="137"/>
        <v>#N/A</v>
      </c>
      <c r="AR243" s="6" t="e">
        <f t="shared" si="116"/>
        <v>#N/A</v>
      </c>
      <c r="AS243" s="6" t="e">
        <f t="shared" si="117"/>
        <v>#N/A</v>
      </c>
      <c r="AT243" s="6" t="e">
        <f t="shared" si="118"/>
        <v>#N/A</v>
      </c>
      <c r="AU243" s="6">
        <f t="shared" si="138"/>
        <v>0</v>
      </c>
      <c r="AV243" s="6" t="e">
        <f t="shared" si="139"/>
        <v>#N/A</v>
      </c>
      <c r="AW243" s="6" t="str">
        <f t="shared" si="119"/>
        <v/>
      </c>
      <c r="AX243" s="6" t="str">
        <f t="shared" si="120"/>
        <v/>
      </c>
      <c r="AY243" s="6" t="str">
        <f t="shared" si="121"/>
        <v/>
      </c>
      <c r="AZ243" s="6" t="str">
        <f t="shared" si="122"/>
        <v/>
      </c>
      <c r="BA243" s="103"/>
      <c r="BG243" s="3" t="s">
        <v>1190</v>
      </c>
    </row>
    <row r="244" spans="1:59" s="12" customFormat="1" ht="13.5" customHeight="1" x14ac:dyDescent="0.2">
      <c r="A244" s="163">
        <v>229</v>
      </c>
      <c r="B244" s="164"/>
      <c r="C244" s="165"/>
      <c r="D244" s="166"/>
      <c r="E244" s="165"/>
      <c r="F244" s="165"/>
      <c r="G244" s="220"/>
      <c r="H244" s="165"/>
      <c r="I244" s="167"/>
      <c r="J244" s="168"/>
      <c r="K244" s="845"/>
      <c r="L244" s="838"/>
      <c r="M244" s="428"/>
      <c r="N244" s="427"/>
      <c r="O244" s="429"/>
      <c r="P244" s="430"/>
      <c r="Q244" s="422" t="str">
        <f t="shared" si="106"/>
        <v/>
      </c>
      <c r="R244" s="422" t="str">
        <f t="shared" si="107"/>
        <v/>
      </c>
      <c r="S244" s="423" t="str">
        <f t="shared" si="108"/>
        <v/>
      </c>
      <c r="T244" s="424" t="str">
        <f t="shared" si="123"/>
        <v/>
      </c>
      <c r="U244" s="425" t="str">
        <f t="shared" si="109"/>
        <v/>
      </c>
      <c r="V244" s="425" t="str">
        <f t="shared" si="110"/>
        <v/>
      </c>
      <c r="W244" s="425" t="str">
        <f t="shared" si="111"/>
        <v/>
      </c>
      <c r="X244" s="38"/>
      <c r="Y244" s="37" t="str">
        <f t="shared" si="124"/>
        <v/>
      </c>
      <c r="Z244" s="37" t="str">
        <f t="shared" si="125"/>
        <v/>
      </c>
      <c r="AA244" s="29" t="str">
        <f t="shared" si="112"/>
        <v/>
      </c>
      <c r="AB244" s="6" t="e">
        <f t="shared" si="126"/>
        <v>#N/A</v>
      </c>
      <c r="AC244" s="6" t="e">
        <f t="shared" si="127"/>
        <v>#N/A</v>
      </c>
      <c r="AD244" s="6" t="e">
        <f t="shared" si="128"/>
        <v>#N/A</v>
      </c>
      <c r="AE244" s="6" t="str">
        <f t="shared" si="113"/>
        <v/>
      </c>
      <c r="AF244" s="10">
        <f t="shared" si="114"/>
        <v>1</v>
      </c>
      <c r="AG244" s="6" t="e">
        <f t="shared" si="129"/>
        <v>#N/A</v>
      </c>
      <c r="AH244" s="6" t="e">
        <f t="shared" si="130"/>
        <v>#N/A</v>
      </c>
      <c r="AI244" s="6" t="e">
        <f t="shared" si="140"/>
        <v>#N/A</v>
      </c>
      <c r="AJ244" s="6" t="e">
        <f t="shared" si="131"/>
        <v>#N/A</v>
      </c>
      <c r="AK244" s="11" t="str">
        <f t="shared" si="132"/>
        <v xml:space="preserve"> </v>
      </c>
      <c r="AL244" s="6" t="e">
        <f t="shared" si="133"/>
        <v>#N/A</v>
      </c>
      <c r="AM244" s="6" t="e">
        <f t="shared" si="134"/>
        <v>#N/A</v>
      </c>
      <c r="AN244" s="6" t="e">
        <f t="shared" si="135"/>
        <v>#N/A</v>
      </c>
      <c r="AO244" s="6" t="e">
        <f t="shared" si="115"/>
        <v>#N/A</v>
      </c>
      <c r="AP244" s="6" t="e">
        <f t="shared" si="136"/>
        <v>#N/A</v>
      </c>
      <c r="AQ244" s="6" t="e">
        <f t="shared" si="137"/>
        <v>#N/A</v>
      </c>
      <c r="AR244" s="6" t="e">
        <f t="shared" si="116"/>
        <v>#N/A</v>
      </c>
      <c r="AS244" s="6" t="e">
        <f t="shared" si="117"/>
        <v>#N/A</v>
      </c>
      <c r="AT244" s="6" t="e">
        <f t="shared" si="118"/>
        <v>#N/A</v>
      </c>
      <c r="AU244" s="6">
        <f t="shared" si="138"/>
        <v>0</v>
      </c>
      <c r="AV244" s="6" t="e">
        <f t="shared" si="139"/>
        <v>#N/A</v>
      </c>
      <c r="AW244" s="6" t="str">
        <f t="shared" si="119"/>
        <v/>
      </c>
      <c r="AX244" s="6" t="str">
        <f t="shared" si="120"/>
        <v/>
      </c>
      <c r="AY244" s="6" t="str">
        <f t="shared" si="121"/>
        <v/>
      </c>
      <c r="AZ244" s="6" t="str">
        <f t="shared" si="122"/>
        <v/>
      </c>
      <c r="BA244" s="103"/>
      <c r="BG244" s="3" t="s">
        <v>1584</v>
      </c>
    </row>
    <row r="245" spans="1:59" s="12" customFormat="1" ht="13.5" customHeight="1" x14ac:dyDescent="0.2">
      <c r="A245" s="163">
        <v>230</v>
      </c>
      <c r="B245" s="164"/>
      <c r="C245" s="165"/>
      <c r="D245" s="166"/>
      <c r="E245" s="165"/>
      <c r="F245" s="165"/>
      <c r="G245" s="220"/>
      <c r="H245" s="165"/>
      <c r="I245" s="167"/>
      <c r="J245" s="168"/>
      <c r="K245" s="845"/>
      <c r="L245" s="838"/>
      <c r="M245" s="428"/>
      <c r="N245" s="427"/>
      <c r="O245" s="429"/>
      <c r="P245" s="430"/>
      <c r="Q245" s="422" t="str">
        <f t="shared" si="106"/>
        <v/>
      </c>
      <c r="R245" s="422" t="str">
        <f t="shared" si="107"/>
        <v/>
      </c>
      <c r="S245" s="423" t="str">
        <f t="shared" si="108"/>
        <v/>
      </c>
      <c r="T245" s="424" t="str">
        <f t="shared" si="123"/>
        <v/>
      </c>
      <c r="U245" s="425" t="str">
        <f t="shared" si="109"/>
        <v/>
      </c>
      <c r="V245" s="425" t="str">
        <f t="shared" si="110"/>
        <v/>
      </c>
      <c r="W245" s="425" t="str">
        <f t="shared" si="111"/>
        <v/>
      </c>
      <c r="X245" s="38"/>
      <c r="Y245" s="37" t="str">
        <f t="shared" si="124"/>
        <v/>
      </c>
      <c r="Z245" s="37" t="str">
        <f t="shared" si="125"/>
        <v/>
      </c>
      <c r="AA245" s="29" t="str">
        <f t="shared" si="112"/>
        <v/>
      </c>
      <c r="AB245" s="6" t="e">
        <f t="shared" si="126"/>
        <v>#N/A</v>
      </c>
      <c r="AC245" s="6" t="e">
        <f t="shared" si="127"/>
        <v>#N/A</v>
      </c>
      <c r="AD245" s="6" t="e">
        <f t="shared" si="128"/>
        <v>#N/A</v>
      </c>
      <c r="AE245" s="6" t="str">
        <f t="shared" si="113"/>
        <v/>
      </c>
      <c r="AF245" s="10">
        <f t="shared" si="114"/>
        <v>1</v>
      </c>
      <c r="AG245" s="6" t="e">
        <f t="shared" si="129"/>
        <v>#N/A</v>
      </c>
      <c r="AH245" s="6" t="e">
        <f t="shared" si="130"/>
        <v>#N/A</v>
      </c>
      <c r="AI245" s="6" t="e">
        <f t="shared" si="140"/>
        <v>#N/A</v>
      </c>
      <c r="AJ245" s="6" t="e">
        <f t="shared" si="131"/>
        <v>#N/A</v>
      </c>
      <c r="AK245" s="11" t="str">
        <f t="shared" si="132"/>
        <v xml:space="preserve"> </v>
      </c>
      <c r="AL245" s="6" t="e">
        <f t="shared" si="133"/>
        <v>#N/A</v>
      </c>
      <c r="AM245" s="6" t="e">
        <f t="shared" si="134"/>
        <v>#N/A</v>
      </c>
      <c r="AN245" s="6" t="e">
        <f t="shared" si="135"/>
        <v>#N/A</v>
      </c>
      <c r="AO245" s="6" t="e">
        <f t="shared" si="115"/>
        <v>#N/A</v>
      </c>
      <c r="AP245" s="6" t="e">
        <f t="shared" si="136"/>
        <v>#N/A</v>
      </c>
      <c r="AQ245" s="6" t="e">
        <f t="shared" si="137"/>
        <v>#N/A</v>
      </c>
      <c r="AR245" s="6" t="e">
        <f t="shared" si="116"/>
        <v>#N/A</v>
      </c>
      <c r="AS245" s="6" t="e">
        <f t="shared" si="117"/>
        <v>#N/A</v>
      </c>
      <c r="AT245" s="6" t="e">
        <f t="shared" si="118"/>
        <v>#N/A</v>
      </c>
      <c r="AU245" s="6">
        <f t="shared" si="138"/>
        <v>0</v>
      </c>
      <c r="AV245" s="6" t="e">
        <f t="shared" si="139"/>
        <v>#N/A</v>
      </c>
      <c r="AW245" s="6" t="str">
        <f t="shared" si="119"/>
        <v/>
      </c>
      <c r="AX245" s="6" t="str">
        <f t="shared" si="120"/>
        <v/>
      </c>
      <c r="AY245" s="6" t="str">
        <f t="shared" si="121"/>
        <v/>
      </c>
      <c r="AZ245" s="6" t="str">
        <f t="shared" si="122"/>
        <v/>
      </c>
      <c r="BA245" s="103"/>
      <c r="BG245" s="3" t="s">
        <v>1585</v>
      </c>
    </row>
    <row r="246" spans="1:59" s="12" customFormat="1" ht="13.5" customHeight="1" x14ac:dyDescent="0.2">
      <c r="A246" s="163">
        <v>231</v>
      </c>
      <c r="B246" s="164"/>
      <c r="C246" s="165"/>
      <c r="D246" s="166"/>
      <c r="E246" s="165"/>
      <c r="F246" s="165"/>
      <c r="G246" s="220"/>
      <c r="H246" s="165"/>
      <c r="I246" s="167"/>
      <c r="J246" s="168"/>
      <c r="K246" s="845"/>
      <c r="L246" s="838"/>
      <c r="M246" s="428"/>
      <c r="N246" s="427"/>
      <c r="O246" s="429"/>
      <c r="P246" s="430"/>
      <c r="Q246" s="422" t="str">
        <f t="shared" si="106"/>
        <v/>
      </c>
      <c r="R246" s="422" t="str">
        <f t="shared" si="107"/>
        <v/>
      </c>
      <c r="S246" s="423" t="str">
        <f t="shared" si="108"/>
        <v/>
      </c>
      <c r="T246" s="424" t="str">
        <f t="shared" si="123"/>
        <v/>
      </c>
      <c r="U246" s="425" t="str">
        <f t="shared" si="109"/>
        <v/>
      </c>
      <c r="V246" s="425" t="str">
        <f t="shared" si="110"/>
        <v/>
      </c>
      <c r="W246" s="425" t="str">
        <f t="shared" si="111"/>
        <v/>
      </c>
      <c r="X246" s="38"/>
      <c r="Y246" s="37" t="str">
        <f t="shared" si="124"/>
        <v/>
      </c>
      <c r="Z246" s="37" t="str">
        <f t="shared" si="125"/>
        <v/>
      </c>
      <c r="AA246" s="29" t="str">
        <f t="shared" si="112"/>
        <v/>
      </c>
      <c r="AB246" s="6" t="e">
        <f t="shared" si="126"/>
        <v>#N/A</v>
      </c>
      <c r="AC246" s="6" t="e">
        <f t="shared" si="127"/>
        <v>#N/A</v>
      </c>
      <c r="AD246" s="6" t="e">
        <f t="shared" si="128"/>
        <v>#N/A</v>
      </c>
      <c r="AE246" s="6" t="str">
        <f t="shared" si="113"/>
        <v/>
      </c>
      <c r="AF246" s="10">
        <f t="shared" si="114"/>
        <v>1</v>
      </c>
      <c r="AG246" s="6" t="e">
        <f t="shared" si="129"/>
        <v>#N/A</v>
      </c>
      <c r="AH246" s="6" t="e">
        <f t="shared" si="130"/>
        <v>#N/A</v>
      </c>
      <c r="AI246" s="6" t="e">
        <f t="shared" si="140"/>
        <v>#N/A</v>
      </c>
      <c r="AJ246" s="6" t="e">
        <f t="shared" si="131"/>
        <v>#N/A</v>
      </c>
      <c r="AK246" s="11" t="str">
        <f t="shared" si="132"/>
        <v xml:space="preserve"> </v>
      </c>
      <c r="AL246" s="6" t="e">
        <f t="shared" si="133"/>
        <v>#N/A</v>
      </c>
      <c r="AM246" s="6" t="e">
        <f t="shared" si="134"/>
        <v>#N/A</v>
      </c>
      <c r="AN246" s="6" t="e">
        <f t="shared" si="135"/>
        <v>#N/A</v>
      </c>
      <c r="AO246" s="6" t="e">
        <f t="shared" si="115"/>
        <v>#N/A</v>
      </c>
      <c r="AP246" s="6" t="e">
        <f t="shared" si="136"/>
        <v>#N/A</v>
      </c>
      <c r="AQ246" s="6" t="e">
        <f t="shared" si="137"/>
        <v>#N/A</v>
      </c>
      <c r="AR246" s="6" t="e">
        <f t="shared" si="116"/>
        <v>#N/A</v>
      </c>
      <c r="AS246" s="6" t="e">
        <f t="shared" si="117"/>
        <v>#N/A</v>
      </c>
      <c r="AT246" s="6" t="e">
        <f t="shared" si="118"/>
        <v>#N/A</v>
      </c>
      <c r="AU246" s="6">
        <f t="shared" si="138"/>
        <v>0</v>
      </c>
      <c r="AV246" s="6" t="e">
        <f t="shared" si="139"/>
        <v>#N/A</v>
      </c>
      <c r="AW246" s="6" t="str">
        <f t="shared" si="119"/>
        <v/>
      </c>
      <c r="AX246" s="6" t="str">
        <f t="shared" si="120"/>
        <v/>
      </c>
      <c r="AY246" s="6" t="str">
        <f t="shared" si="121"/>
        <v/>
      </c>
      <c r="AZ246" s="6" t="str">
        <f t="shared" si="122"/>
        <v/>
      </c>
      <c r="BA246" s="103"/>
      <c r="BG246" s="3" t="s">
        <v>1586</v>
      </c>
    </row>
    <row r="247" spans="1:59" s="12" customFormat="1" ht="13.5" customHeight="1" x14ac:dyDescent="0.2">
      <c r="A247" s="163">
        <v>232</v>
      </c>
      <c r="B247" s="164"/>
      <c r="C247" s="165"/>
      <c r="D247" s="166"/>
      <c r="E247" s="165"/>
      <c r="F247" s="165"/>
      <c r="G247" s="220"/>
      <c r="H247" s="165"/>
      <c r="I247" s="167"/>
      <c r="J247" s="168"/>
      <c r="K247" s="845"/>
      <c r="L247" s="838"/>
      <c r="M247" s="428"/>
      <c r="N247" s="427"/>
      <c r="O247" s="429"/>
      <c r="P247" s="430"/>
      <c r="Q247" s="422" t="str">
        <f t="shared" si="106"/>
        <v/>
      </c>
      <c r="R247" s="422" t="str">
        <f t="shared" si="107"/>
        <v/>
      </c>
      <c r="S247" s="423" t="str">
        <f t="shared" si="108"/>
        <v/>
      </c>
      <c r="T247" s="424" t="str">
        <f t="shared" si="123"/>
        <v/>
      </c>
      <c r="U247" s="425" t="str">
        <f t="shared" si="109"/>
        <v/>
      </c>
      <c r="V247" s="425" t="str">
        <f t="shared" si="110"/>
        <v/>
      </c>
      <c r="W247" s="425" t="str">
        <f t="shared" si="111"/>
        <v/>
      </c>
      <c r="X247" s="38"/>
      <c r="Y247" s="37" t="str">
        <f t="shared" si="124"/>
        <v/>
      </c>
      <c r="Z247" s="37" t="str">
        <f t="shared" si="125"/>
        <v/>
      </c>
      <c r="AA247" s="29" t="str">
        <f t="shared" si="112"/>
        <v/>
      </c>
      <c r="AB247" s="6" t="e">
        <f t="shared" si="126"/>
        <v>#N/A</v>
      </c>
      <c r="AC247" s="6" t="e">
        <f t="shared" si="127"/>
        <v>#N/A</v>
      </c>
      <c r="AD247" s="6" t="e">
        <f t="shared" si="128"/>
        <v>#N/A</v>
      </c>
      <c r="AE247" s="6" t="str">
        <f t="shared" si="113"/>
        <v/>
      </c>
      <c r="AF247" s="10">
        <f t="shared" si="114"/>
        <v>1</v>
      </c>
      <c r="AG247" s="6" t="e">
        <f t="shared" si="129"/>
        <v>#N/A</v>
      </c>
      <c r="AH247" s="6" t="e">
        <f t="shared" si="130"/>
        <v>#N/A</v>
      </c>
      <c r="AI247" s="6" t="e">
        <f t="shared" si="140"/>
        <v>#N/A</v>
      </c>
      <c r="AJ247" s="6" t="e">
        <f t="shared" si="131"/>
        <v>#N/A</v>
      </c>
      <c r="AK247" s="11" t="str">
        <f t="shared" si="132"/>
        <v xml:space="preserve"> </v>
      </c>
      <c r="AL247" s="6" t="e">
        <f t="shared" si="133"/>
        <v>#N/A</v>
      </c>
      <c r="AM247" s="6" t="e">
        <f t="shared" si="134"/>
        <v>#N/A</v>
      </c>
      <c r="AN247" s="6" t="e">
        <f t="shared" si="135"/>
        <v>#N/A</v>
      </c>
      <c r="AO247" s="6" t="e">
        <f t="shared" si="115"/>
        <v>#N/A</v>
      </c>
      <c r="AP247" s="6" t="e">
        <f t="shared" si="136"/>
        <v>#N/A</v>
      </c>
      <c r="AQ247" s="6" t="e">
        <f t="shared" si="137"/>
        <v>#N/A</v>
      </c>
      <c r="AR247" s="6" t="e">
        <f t="shared" si="116"/>
        <v>#N/A</v>
      </c>
      <c r="AS247" s="6" t="e">
        <f t="shared" si="117"/>
        <v>#N/A</v>
      </c>
      <c r="AT247" s="6" t="e">
        <f t="shared" si="118"/>
        <v>#N/A</v>
      </c>
      <c r="AU247" s="6">
        <f t="shared" si="138"/>
        <v>0</v>
      </c>
      <c r="AV247" s="6" t="e">
        <f t="shared" si="139"/>
        <v>#N/A</v>
      </c>
      <c r="AW247" s="6" t="str">
        <f t="shared" si="119"/>
        <v/>
      </c>
      <c r="AX247" s="6" t="str">
        <f t="shared" si="120"/>
        <v/>
      </c>
      <c r="AY247" s="6" t="str">
        <f t="shared" si="121"/>
        <v/>
      </c>
      <c r="AZ247" s="6" t="str">
        <f t="shared" si="122"/>
        <v/>
      </c>
      <c r="BA247" s="103"/>
      <c r="BG247" s="3" t="s">
        <v>1587</v>
      </c>
    </row>
    <row r="248" spans="1:59" s="12" customFormat="1" ht="13.5" customHeight="1" x14ac:dyDescent="0.2">
      <c r="A248" s="163">
        <v>233</v>
      </c>
      <c r="B248" s="164"/>
      <c r="C248" s="165"/>
      <c r="D248" s="166"/>
      <c r="E248" s="165"/>
      <c r="F248" s="165"/>
      <c r="G248" s="220"/>
      <c r="H248" s="165"/>
      <c r="I248" s="167"/>
      <c r="J248" s="168"/>
      <c r="K248" s="845"/>
      <c r="L248" s="838"/>
      <c r="M248" s="428"/>
      <c r="N248" s="427"/>
      <c r="O248" s="429"/>
      <c r="P248" s="430"/>
      <c r="Q248" s="422" t="str">
        <f t="shared" si="106"/>
        <v/>
      </c>
      <c r="R248" s="422" t="str">
        <f t="shared" si="107"/>
        <v/>
      </c>
      <c r="S248" s="423" t="str">
        <f t="shared" si="108"/>
        <v/>
      </c>
      <c r="T248" s="424" t="str">
        <f t="shared" si="123"/>
        <v/>
      </c>
      <c r="U248" s="425" t="str">
        <f t="shared" si="109"/>
        <v/>
      </c>
      <c r="V248" s="425" t="str">
        <f t="shared" si="110"/>
        <v/>
      </c>
      <c r="W248" s="425" t="str">
        <f t="shared" si="111"/>
        <v/>
      </c>
      <c r="X248" s="38"/>
      <c r="Y248" s="37" t="str">
        <f t="shared" si="124"/>
        <v/>
      </c>
      <c r="Z248" s="37" t="str">
        <f t="shared" si="125"/>
        <v/>
      </c>
      <c r="AA248" s="29" t="str">
        <f t="shared" si="112"/>
        <v/>
      </c>
      <c r="AB248" s="6" t="e">
        <f t="shared" si="126"/>
        <v>#N/A</v>
      </c>
      <c r="AC248" s="6" t="e">
        <f t="shared" si="127"/>
        <v>#N/A</v>
      </c>
      <c r="AD248" s="6" t="e">
        <f t="shared" si="128"/>
        <v>#N/A</v>
      </c>
      <c r="AE248" s="6" t="str">
        <f t="shared" si="113"/>
        <v/>
      </c>
      <c r="AF248" s="10">
        <f t="shared" si="114"/>
        <v>1</v>
      </c>
      <c r="AG248" s="6" t="e">
        <f t="shared" si="129"/>
        <v>#N/A</v>
      </c>
      <c r="AH248" s="6" t="e">
        <f t="shared" si="130"/>
        <v>#N/A</v>
      </c>
      <c r="AI248" s="6" t="e">
        <f t="shared" si="140"/>
        <v>#N/A</v>
      </c>
      <c r="AJ248" s="6" t="e">
        <f t="shared" si="131"/>
        <v>#N/A</v>
      </c>
      <c r="AK248" s="11" t="str">
        <f t="shared" si="132"/>
        <v xml:space="preserve"> </v>
      </c>
      <c r="AL248" s="6" t="e">
        <f t="shared" si="133"/>
        <v>#N/A</v>
      </c>
      <c r="AM248" s="6" t="e">
        <f t="shared" si="134"/>
        <v>#N/A</v>
      </c>
      <c r="AN248" s="6" t="e">
        <f t="shared" si="135"/>
        <v>#N/A</v>
      </c>
      <c r="AO248" s="6" t="e">
        <f t="shared" si="115"/>
        <v>#N/A</v>
      </c>
      <c r="AP248" s="6" t="e">
        <f t="shared" si="136"/>
        <v>#N/A</v>
      </c>
      <c r="AQ248" s="6" t="e">
        <f t="shared" si="137"/>
        <v>#N/A</v>
      </c>
      <c r="AR248" s="6" t="e">
        <f t="shared" si="116"/>
        <v>#N/A</v>
      </c>
      <c r="AS248" s="6" t="e">
        <f t="shared" si="117"/>
        <v>#N/A</v>
      </c>
      <c r="AT248" s="6" t="e">
        <f t="shared" si="118"/>
        <v>#N/A</v>
      </c>
      <c r="AU248" s="6">
        <f t="shared" si="138"/>
        <v>0</v>
      </c>
      <c r="AV248" s="6" t="e">
        <f t="shared" si="139"/>
        <v>#N/A</v>
      </c>
      <c r="AW248" s="6" t="str">
        <f t="shared" si="119"/>
        <v/>
      </c>
      <c r="AX248" s="6" t="str">
        <f t="shared" si="120"/>
        <v/>
      </c>
      <c r="AY248" s="6" t="str">
        <f t="shared" si="121"/>
        <v/>
      </c>
      <c r="AZ248" s="6" t="str">
        <f t="shared" si="122"/>
        <v/>
      </c>
      <c r="BA248" s="103"/>
      <c r="BG248" s="3" t="s">
        <v>1191</v>
      </c>
    </row>
    <row r="249" spans="1:59" s="12" customFormat="1" ht="13.5" customHeight="1" x14ac:dyDescent="0.2">
      <c r="A249" s="163">
        <v>234</v>
      </c>
      <c r="B249" s="164"/>
      <c r="C249" s="165"/>
      <c r="D249" s="166"/>
      <c r="E249" s="165"/>
      <c r="F249" s="165"/>
      <c r="G249" s="220"/>
      <c r="H249" s="165"/>
      <c r="I249" s="167"/>
      <c r="J249" s="168"/>
      <c r="K249" s="845"/>
      <c r="L249" s="838"/>
      <c r="M249" s="428"/>
      <c r="N249" s="427"/>
      <c r="O249" s="429"/>
      <c r="P249" s="430"/>
      <c r="Q249" s="422" t="str">
        <f t="shared" si="106"/>
        <v/>
      </c>
      <c r="R249" s="422" t="str">
        <f t="shared" si="107"/>
        <v/>
      </c>
      <c r="S249" s="423" t="str">
        <f t="shared" si="108"/>
        <v/>
      </c>
      <c r="T249" s="424" t="str">
        <f t="shared" si="123"/>
        <v/>
      </c>
      <c r="U249" s="425" t="str">
        <f t="shared" si="109"/>
        <v/>
      </c>
      <c r="V249" s="425" t="str">
        <f t="shared" si="110"/>
        <v/>
      </c>
      <c r="W249" s="425" t="str">
        <f t="shared" si="111"/>
        <v/>
      </c>
      <c r="X249" s="38"/>
      <c r="Y249" s="37" t="str">
        <f t="shared" si="124"/>
        <v/>
      </c>
      <c r="Z249" s="37" t="str">
        <f t="shared" si="125"/>
        <v/>
      </c>
      <c r="AA249" s="29" t="str">
        <f t="shared" si="112"/>
        <v/>
      </c>
      <c r="AB249" s="6" t="e">
        <f t="shared" si="126"/>
        <v>#N/A</v>
      </c>
      <c r="AC249" s="6" t="e">
        <f t="shared" si="127"/>
        <v>#N/A</v>
      </c>
      <c r="AD249" s="6" t="e">
        <f t="shared" si="128"/>
        <v>#N/A</v>
      </c>
      <c r="AE249" s="6" t="str">
        <f t="shared" si="113"/>
        <v/>
      </c>
      <c r="AF249" s="10">
        <f t="shared" si="114"/>
        <v>1</v>
      </c>
      <c r="AG249" s="6" t="e">
        <f t="shared" si="129"/>
        <v>#N/A</v>
      </c>
      <c r="AH249" s="6" t="e">
        <f t="shared" si="130"/>
        <v>#N/A</v>
      </c>
      <c r="AI249" s="6" t="e">
        <f t="shared" si="140"/>
        <v>#N/A</v>
      </c>
      <c r="AJ249" s="6" t="e">
        <f t="shared" si="131"/>
        <v>#N/A</v>
      </c>
      <c r="AK249" s="11" t="str">
        <f t="shared" si="132"/>
        <v xml:space="preserve"> </v>
      </c>
      <c r="AL249" s="6" t="e">
        <f t="shared" si="133"/>
        <v>#N/A</v>
      </c>
      <c r="AM249" s="6" t="e">
        <f t="shared" si="134"/>
        <v>#N/A</v>
      </c>
      <c r="AN249" s="6" t="e">
        <f t="shared" si="135"/>
        <v>#N/A</v>
      </c>
      <c r="AO249" s="6" t="e">
        <f t="shared" si="115"/>
        <v>#N/A</v>
      </c>
      <c r="AP249" s="6" t="e">
        <f t="shared" si="136"/>
        <v>#N/A</v>
      </c>
      <c r="AQ249" s="6" t="e">
        <f t="shared" si="137"/>
        <v>#N/A</v>
      </c>
      <c r="AR249" s="6" t="e">
        <f t="shared" si="116"/>
        <v>#N/A</v>
      </c>
      <c r="AS249" s="6" t="e">
        <f t="shared" si="117"/>
        <v>#N/A</v>
      </c>
      <c r="AT249" s="6" t="e">
        <f t="shared" si="118"/>
        <v>#N/A</v>
      </c>
      <c r="AU249" s="6">
        <f t="shared" si="138"/>
        <v>0</v>
      </c>
      <c r="AV249" s="6" t="e">
        <f t="shared" si="139"/>
        <v>#N/A</v>
      </c>
      <c r="AW249" s="6" t="str">
        <f t="shared" si="119"/>
        <v/>
      </c>
      <c r="AX249" s="6" t="str">
        <f t="shared" si="120"/>
        <v/>
      </c>
      <c r="AY249" s="6" t="str">
        <f t="shared" si="121"/>
        <v/>
      </c>
      <c r="AZ249" s="6" t="str">
        <f t="shared" si="122"/>
        <v/>
      </c>
      <c r="BA249" s="103"/>
      <c r="BG249" s="3" t="s">
        <v>1192</v>
      </c>
    </row>
    <row r="250" spans="1:59" s="12" customFormat="1" ht="13.5" customHeight="1" x14ac:dyDescent="0.2">
      <c r="A250" s="163">
        <v>235</v>
      </c>
      <c r="B250" s="164"/>
      <c r="C250" s="165"/>
      <c r="D250" s="166"/>
      <c r="E250" s="165"/>
      <c r="F250" s="165"/>
      <c r="G250" s="220"/>
      <c r="H250" s="165"/>
      <c r="I250" s="167"/>
      <c r="J250" s="168"/>
      <c r="K250" s="845"/>
      <c r="L250" s="838"/>
      <c r="M250" s="428"/>
      <c r="N250" s="427"/>
      <c r="O250" s="429"/>
      <c r="P250" s="430"/>
      <c r="Q250" s="422" t="str">
        <f t="shared" si="106"/>
        <v/>
      </c>
      <c r="R250" s="422" t="str">
        <f t="shared" si="107"/>
        <v/>
      </c>
      <c r="S250" s="423" t="str">
        <f t="shared" si="108"/>
        <v/>
      </c>
      <c r="T250" s="424" t="str">
        <f t="shared" si="123"/>
        <v/>
      </c>
      <c r="U250" s="425" t="str">
        <f t="shared" si="109"/>
        <v/>
      </c>
      <c r="V250" s="425" t="str">
        <f t="shared" si="110"/>
        <v/>
      </c>
      <c r="W250" s="425" t="str">
        <f t="shared" si="111"/>
        <v/>
      </c>
      <c r="X250" s="38"/>
      <c r="Y250" s="37" t="str">
        <f t="shared" si="124"/>
        <v/>
      </c>
      <c r="Z250" s="37" t="str">
        <f t="shared" si="125"/>
        <v/>
      </c>
      <c r="AA250" s="29" t="str">
        <f t="shared" si="112"/>
        <v/>
      </c>
      <c r="AB250" s="6" t="e">
        <f t="shared" si="126"/>
        <v>#N/A</v>
      </c>
      <c r="AC250" s="6" t="e">
        <f t="shared" si="127"/>
        <v>#N/A</v>
      </c>
      <c r="AD250" s="6" t="e">
        <f t="shared" si="128"/>
        <v>#N/A</v>
      </c>
      <c r="AE250" s="6" t="str">
        <f t="shared" si="113"/>
        <v/>
      </c>
      <c r="AF250" s="10">
        <f t="shared" si="114"/>
        <v>1</v>
      </c>
      <c r="AG250" s="6" t="e">
        <f t="shared" si="129"/>
        <v>#N/A</v>
      </c>
      <c r="AH250" s="6" t="e">
        <f t="shared" si="130"/>
        <v>#N/A</v>
      </c>
      <c r="AI250" s="6" t="e">
        <f t="shared" si="140"/>
        <v>#N/A</v>
      </c>
      <c r="AJ250" s="6" t="e">
        <f t="shared" si="131"/>
        <v>#N/A</v>
      </c>
      <c r="AK250" s="11" t="str">
        <f t="shared" si="132"/>
        <v xml:space="preserve"> </v>
      </c>
      <c r="AL250" s="6" t="e">
        <f t="shared" si="133"/>
        <v>#N/A</v>
      </c>
      <c r="AM250" s="6" t="e">
        <f t="shared" si="134"/>
        <v>#N/A</v>
      </c>
      <c r="AN250" s="6" t="e">
        <f t="shared" si="135"/>
        <v>#N/A</v>
      </c>
      <c r="AO250" s="6" t="e">
        <f t="shared" si="115"/>
        <v>#N/A</v>
      </c>
      <c r="AP250" s="6" t="e">
        <f t="shared" si="136"/>
        <v>#N/A</v>
      </c>
      <c r="AQ250" s="6" t="e">
        <f t="shared" si="137"/>
        <v>#N/A</v>
      </c>
      <c r="AR250" s="6" t="e">
        <f t="shared" si="116"/>
        <v>#N/A</v>
      </c>
      <c r="AS250" s="6" t="e">
        <f t="shared" si="117"/>
        <v>#N/A</v>
      </c>
      <c r="AT250" s="6" t="e">
        <f t="shared" si="118"/>
        <v>#N/A</v>
      </c>
      <c r="AU250" s="6">
        <f t="shared" si="138"/>
        <v>0</v>
      </c>
      <c r="AV250" s="6" t="e">
        <f t="shared" si="139"/>
        <v>#N/A</v>
      </c>
      <c r="AW250" s="6" t="str">
        <f t="shared" si="119"/>
        <v/>
      </c>
      <c r="AX250" s="6" t="str">
        <f t="shared" si="120"/>
        <v/>
      </c>
      <c r="AY250" s="6" t="str">
        <f t="shared" si="121"/>
        <v/>
      </c>
      <c r="AZ250" s="6" t="str">
        <f t="shared" si="122"/>
        <v/>
      </c>
      <c r="BA250" s="103"/>
      <c r="BG250" s="3" t="s">
        <v>1193</v>
      </c>
    </row>
    <row r="251" spans="1:59" s="12" customFormat="1" ht="13.5" customHeight="1" x14ac:dyDescent="0.2">
      <c r="A251" s="163">
        <v>236</v>
      </c>
      <c r="B251" s="164"/>
      <c r="C251" s="165"/>
      <c r="D251" s="166"/>
      <c r="E251" s="165"/>
      <c r="F251" s="165"/>
      <c r="G251" s="220"/>
      <c r="H251" s="165"/>
      <c r="I251" s="167"/>
      <c r="J251" s="168"/>
      <c r="K251" s="845"/>
      <c r="L251" s="838"/>
      <c r="M251" s="428"/>
      <c r="N251" s="427"/>
      <c r="O251" s="429"/>
      <c r="P251" s="430"/>
      <c r="Q251" s="422" t="str">
        <f t="shared" si="106"/>
        <v/>
      </c>
      <c r="R251" s="422" t="str">
        <f t="shared" si="107"/>
        <v/>
      </c>
      <c r="S251" s="423" t="str">
        <f t="shared" si="108"/>
        <v/>
      </c>
      <c r="T251" s="424" t="str">
        <f t="shared" si="123"/>
        <v/>
      </c>
      <c r="U251" s="425" t="str">
        <f t="shared" si="109"/>
        <v/>
      </c>
      <c r="V251" s="425" t="str">
        <f t="shared" si="110"/>
        <v/>
      </c>
      <c r="W251" s="425" t="str">
        <f t="shared" si="111"/>
        <v/>
      </c>
      <c r="X251" s="38"/>
      <c r="Y251" s="37" t="str">
        <f t="shared" si="124"/>
        <v/>
      </c>
      <c r="Z251" s="37" t="str">
        <f t="shared" si="125"/>
        <v/>
      </c>
      <c r="AA251" s="29" t="str">
        <f t="shared" si="112"/>
        <v/>
      </c>
      <c r="AB251" s="6" t="e">
        <f t="shared" si="126"/>
        <v>#N/A</v>
      </c>
      <c r="AC251" s="6" t="e">
        <f t="shared" si="127"/>
        <v>#N/A</v>
      </c>
      <c r="AD251" s="6" t="e">
        <f t="shared" si="128"/>
        <v>#N/A</v>
      </c>
      <c r="AE251" s="6" t="str">
        <f t="shared" si="113"/>
        <v/>
      </c>
      <c r="AF251" s="10">
        <f t="shared" si="114"/>
        <v>1</v>
      </c>
      <c r="AG251" s="6" t="e">
        <f t="shared" si="129"/>
        <v>#N/A</v>
      </c>
      <c r="AH251" s="6" t="e">
        <f t="shared" si="130"/>
        <v>#N/A</v>
      </c>
      <c r="AI251" s="6" t="e">
        <f t="shared" si="140"/>
        <v>#N/A</v>
      </c>
      <c r="AJ251" s="6" t="e">
        <f t="shared" si="131"/>
        <v>#N/A</v>
      </c>
      <c r="AK251" s="11" t="str">
        <f t="shared" si="132"/>
        <v xml:space="preserve"> </v>
      </c>
      <c r="AL251" s="6" t="e">
        <f t="shared" si="133"/>
        <v>#N/A</v>
      </c>
      <c r="AM251" s="6" t="e">
        <f t="shared" si="134"/>
        <v>#N/A</v>
      </c>
      <c r="AN251" s="6" t="e">
        <f t="shared" si="135"/>
        <v>#N/A</v>
      </c>
      <c r="AO251" s="6" t="e">
        <f t="shared" si="115"/>
        <v>#N/A</v>
      </c>
      <c r="AP251" s="6" t="e">
        <f t="shared" si="136"/>
        <v>#N/A</v>
      </c>
      <c r="AQ251" s="6" t="e">
        <f t="shared" si="137"/>
        <v>#N/A</v>
      </c>
      <c r="AR251" s="6" t="e">
        <f t="shared" si="116"/>
        <v>#N/A</v>
      </c>
      <c r="AS251" s="6" t="e">
        <f t="shared" si="117"/>
        <v>#N/A</v>
      </c>
      <c r="AT251" s="6" t="e">
        <f t="shared" si="118"/>
        <v>#N/A</v>
      </c>
      <c r="AU251" s="6">
        <f t="shared" si="138"/>
        <v>0</v>
      </c>
      <c r="AV251" s="6" t="e">
        <f t="shared" si="139"/>
        <v>#N/A</v>
      </c>
      <c r="AW251" s="6" t="str">
        <f t="shared" si="119"/>
        <v/>
      </c>
      <c r="AX251" s="6" t="str">
        <f t="shared" si="120"/>
        <v/>
      </c>
      <c r="AY251" s="6" t="str">
        <f t="shared" si="121"/>
        <v/>
      </c>
      <c r="AZ251" s="6" t="str">
        <f t="shared" si="122"/>
        <v/>
      </c>
      <c r="BA251" s="103"/>
      <c r="BG251" s="3" t="s">
        <v>1194</v>
      </c>
    </row>
    <row r="252" spans="1:59" s="12" customFormat="1" ht="13.5" customHeight="1" x14ac:dyDescent="0.2">
      <c r="A252" s="163">
        <v>237</v>
      </c>
      <c r="B252" s="164"/>
      <c r="C252" s="165"/>
      <c r="D252" s="166"/>
      <c r="E252" s="165"/>
      <c r="F252" s="165"/>
      <c r="G252" s="220"/>
      <c r="H252" s="165"/>
      <c r="I252" s="167"/>
      <c r="J252" s="168"/>
      <c r="K252" s="845"/>
      <c r="L252" s="838"/>
      <c r="M252" s="428"/>
      <c r="N252" s="427"/>
      <c r="O252" s="429"/>
      <c r="P252" s="430"/>
      <c r="Q252" s="422" t="str">
        <f t="shared" si="106"/>
        <v/>
      </c>
      <c r="R252" s="422" t="str">
        <f t="shared" si="107"/>
        <v/>
      </c>
      <c r="S252" s="423" t="str">
        <f t="shared" si="108"/>
        <v/>
      </c>
      <c r="T252" s="424" t="str">
        <f t="shared" si="123"/>
        <v/>
      </c>
      <c r="U252" s="425" t="str">
        <f t="shared" si="109"/>
        <v/>
      </c>
      <c r="V252" s="425" t="str">
        <f t="shared" si="110"/>
        <v/>
      </c>
      <c r="W252" s="425" t="str">
        <f t="shared" si="111"/>
        <v/>
      </c>
      <c r="X252" s="38"/>
      <c r="Y252" s="37" t="str">
        <f t="shared" si="124"/>
        <v/>
      </c>
      <c r="Z252" s="37" t="str">
        <f t="shared" si="125"/>
        <v/>
      </c>
      <c r="AA252" s="29" t="str">
        <f t="shared" si="112"/>
        <v/>
      </c>
      <c r="AB252" s="6" t="e">
        <f t="shared" si="126"/>
        <v>#N/A</v>
      </c>
      <c r="AC252" s="6" t="e">
        <f t="shared" si="127"/>
        <v>#N/A</v>
      </c>
      <c r="AD252" s="6" t="e">
        <f t="shared" si="128"/>
        <v>#N/A</v>
      </c>
      <c r="AE252" s="6" t="str">
        <f t="shared" si="113"/>
        <v/>
      </c>
      <c r="AF252" s="10">
        <f t="shared" si="114"/>
        <v>1</v>
      </c>
      <c r="AG252" s="6" t="e">
        <f t="shared" si="129"/>
        <v>#N/A</v>
      </c>
      <c r="AH252" s="6" t="e">
        <f t="shared" si="130"/>
        <v>#N/A</v>
      </c>
      <c r="AI252" s="6" t="e">
        <f t="shared" si="140"/>
        <v>#N/A</v>
      </c>
      <c r="AJ252" s="6" t="e">
        <f t="shared" si="131"/>
        <v>#N/A</v>
      </c>
      <c r="AK252" s="11" t="str">
        <f t="shared" si="132"/>
        <v xml:space="preserve"> </v>
      </c>
      <c r="AL252" s="6" t="e">
        <f t="shared" si="133"/>
        <v>#N/A</v>
      </c>
      <c r="AM252" s="6" t="e">
        <f t="shared" si="134"/>
        <v>#N/A</v>
      </c>
      <c r="AN252" s="6" t="e">
        <f t="shared" si="135"/>
        <v>#N/A</v>
      </c>
      <c r="AO252" s="6" t="e">
        <f t="shared" si="115"/>
        <v>#N/A</v>
      </c>
      <c r="AP252" s="6" t="e">
        <f t="shared" si="136"/>
        <v>#N/A</v>
      </c>
      <c r="AQ252" s="6" t="e">
        <f t="shared" si="137"/>
        <v>#N/A</v>
      </c>
      <c r="AR252" s="6" t="e">
        <f t="shared" si="116"/>
        <v>#N/A</v>
      </c>
      <c r="AS252" s="6" t="e">
        <f t="shared" si="117"/>
        <v>#N/A</v>
      </c>
      <c r="AT252" s="6" t="e">
        <f t="shared" si="118"/>
        <v>#N/A</v>
      </c>
      <c r="AU252" s="6">
        <f t="shared" si="138"/>
        <v>0</v>
      </c>
      <c r="AV252" s="6" t="e">
        <f t="shared" si="139"/>
        <v>#N/A</v>
      </c>
      <c r="AW252" s="6" t="str">
        <f t="shared" si="119"/>
        <v/>
      </c>
      <c r="AX252" s="6" t="str">
        <f t="shared" si="120"/>
        <v/>
      </c>
      <c r="AY252" s="6" t="str">
        <f t="shared" si="121"/>
        <v/>
      </c>
      <c r="AZ252" s="6" t="str">
        <f t="shared" si="122"/>
        <v/>
      </c>
      <c r="BA252" s="103"/>
      <c r="BG252" s="3" t="s">
        <v>1195</v>
      </c>
    </row>
    <row r="253" spans="1:59" s="12" customFormat="1" ht="13.5" customHeight="1" x14ac:dyDescent="0.2">
      <c r="A253" s="163">
        <v>238</v>
      </c>
      <c r="B253" s="164"/>
      <c r="C253" s="165"/>
      <c r="D253" s="166"/>
      <c r="E253" s="165"/>
      <c r="F253" s="165"/>
      <c r="G253" s="220"/>
      <c r="H253" s="165"/>
      <c r="I253" s="167"/>
      <c r="J253" s="168"/>
      <c r="K253" s="845"/>
      <c r="L253" s="838"/>
      <c r="M253" s="428"/>
      <c r="N253" s="427"/>
      <c r="O253" s="429"/>
      <c r="P253" s="430"/>
      <c r="Q253" s="422" t="str">
        <f t="shared" si="106"/>
        <v/>
      </c>
      <c r="R253" s="422" t="str">
        <f t="shared" si="107"/>
        <v/>
      </c>
      <c r="S253" s="423" t="str">
        <f t="shared" si="108"/>
        <v/>
      </c>
      <c r="T253" s="424" t="str">
        <f t="shared" si="123"/>
        <v/>
      </c>
      <c r="U253" s="425" t="str">
        <f t="shared" si="109"/>
        <v/>
      </c>
      <c r="V253" s="425" t="str">
        <f t="shared" si="110"/>
        <v/>
      </c>
      <c r="W253" s="425" t="str">
        <f t="shared" si="111"/>
        <v/>
      </c>
      <c r="X253" s="38"/>
      <c r="Y253" s="37" t="str">
        <f t="shared" si="124"/>
        <v/>
      </c>
      <c r="Z253" s="37" t="str">
        <f t="shared" si="125"/>
        <v/>
      </c>
      <c r="AA253" s="29" t="str">
        <f t="shared" si="112"/>
        <v/>
      </c>
      <c r="AB253" s="6" t="e">
        <f t="shared" si="126"/>
        <v>#N/A</v>
      </c>
      <c r="AC253" s="6" t="e">
        <f t="shared" si="127"/>
        <v>#N/A</v>
      </c>
      <c r="AD253" s="6" t="e">
        <f t="shared" si="128"/>
        <v>#N/A</v>
      </c>
      <c r="AE253" s="6" t="str">
        <f t="shared" si="113"/>
        <v/>
      </c>
      <c r="AF253" s="10">
        <f t="shared" si="114"/>
        <v>1</v>
      </c>
      <c r="AG253" s="6" t="e">
        <f t="shared" si="129"/>
        <v>#N/A</v>
      </c>
      <c r="AH253" s="6" t="e">
        <f t="shared" si="130"/>
        <v>#N/A</v>
      </c>
      <c r="AI253" s="6" t="e">
        <f t="shared" si="140"/>
        <v>#N/A</v>
      </c>
      <c r="AJ253" s="6" t="e">
        <f t="shared" si="131"/>
        <v>#N/A</v>
      </c>
      <c r="AK253" s="11" t="str">
        <f t="shared" si="132"/>
        <v xml:space="preserve"> </v>
      </c>
      <c r="AL253" s="6" t="e">
        <f t="shared" si="133"/>
        <v>#N/A</v>
      </c>
      <c r="AM253" s="6" t="e">
        <f t="shared" si="134"/>
        <v>#N/A</v>
      </c>
      <c r="AN253" s="6" t="e">
        <f t="shared" si="135"/>
        <v>#N/A</v>
      </c>
      <c r="AO253" s="6" t="e">
        <f t="shared" si="115"/>
        <v>#N/A</v>
      </c>
      <c r="AP253" s="6" t="e">
        <f t="shared" si="136"/>
        <v>#N/A</v>
      </c>
      <c r="AQ253" s="6" t="e">
        <f t="shared" si="137"/>
        <v>#N/A</v>
      </c>
      <c r="AR253" s="6" t="e">
        <f t="shared" si="116"/>
        <v>#N/A</v>
      </c>
      <c r="AS253" s="6" t="e">
        <f t="shared" si="117"/>
        <v>#N/A</v>
      </c>
      <c r="AT253" s="6" t="e">
        <f t="shared" si="118"/>
        <v>#N/A</v>
      </c>
      <c r="AU253" s="6">
        <f t="shared" si="138"/>
        <v>0</v>
      </c>
      <c r="AV253" s="6" t="e">
        <f t="shared" si="139"/>
        <v>#N/A</v>
      </c>
      <c r="AW253" s="6" t="str">
        <f t="shared" si="119"/>
        <v/>
      </c>
      <c r="AX253" s="6" t="str">
        <f t="shared" si="120"/>
        <v/>
      </c>
      <c r="AY253" s="6" t="str">
        <f t="shared" si="121"/>
        <v/>
      </c>
      <c r="AZ253" s="6" t="str">
        <f t="shared" si="122"/>
        <v/>
      </c>
      <c r="BA253" s="103"/>
      <c r="BG253" s="3" t="s">
        <v>1196</v>
      </c>
    </row>
    <row r="254" spans="1:59" s="12" customFormat="1" ht="13.5" customHeight="1" x14ac:dyDescent="0.2">
      <c r="A254" s="163">
        <v>239</v>
      </c>
      <c r="B254" s="164"/>
      <c r="C254" s="165"/>
      <c r="D254" s="166"/>
      <c r="E254" s="165"/>
      <c r="F254" s="165"/>
      <c r="G254" s="220"/>
      <c r="H254" s="165"/>
      <c r="I254" s="167"/>
      <c r="J254" s="168"/>
      <c r="K254" s="845"/>
      <c r="L254" s="838"/>
      <c r="M254" s="428"/>
      <c r="N254" s="427"/>
      <c r="O254" s="429"/>
      <c r="P254" s="430"/>
      <c r="Q254" s="422" t="str">
        <f t="shared" si="106"/>
        <v/>
      </c>
      <c r="R254" s="422" t="str">
        <f t="shared" si="107"/>
        <v/>
      </c>
      <c r="S254" s="423" t="str">
        <f t="shared" si="108"/>
        <v/>
      </c>
      <c r="T254" s="424" t="str">
        <f t="shared" si="123"/>
        <v/>
      </c>
      <c r="U254" s="425" t="str">
        <f t="shared" si="109"/>
        <v/>
      </c>
      <c r="V254" s="425" t="str">
        <f t="shared" si="110"/>
        <v/>
      </c>
      <c r="W254" s="425" t="str">
        <f t="shared" si="111"/>
        <v/>
      </c>
      <c r="X254" s="38"/>
      <c r="Y254" s="37" t="str">
        <f t="shared" si="124"/>
        <v/>
      </c>
      <c r="Z254" s="37" t="str">
        <f t="shared" si="125"/>
        <v/>
      </c>
      <c r="AA254" s="29" t="str">
        <f t="shared" si="112"/>
        <v/>
      </c>
      <c r="AB254" s="6" t="e">
        <f t="shared" si="126"/>
        <v>#N/A</v>
      </c>
      <c r="AC254" s="6" t="e">
        <f t="shared" si="127"/>
        <v>#N/A</v>
      </c>
      <c r="AD254" s="6" t="e">
        <f t="shared" si="128"/>
        <v>#N/A</v>
      </c>
      <c r="AE254" s="6" t="str">
        <f t="shared" si="113"/>
        <v/>
      </c>
      <c r="AF254" s="10">
        <f t="shared" si="114"/>
        <v>1</v>
      </c>
      <c r="AG254" s="6" t="e">
        <f t="shared" si="129"/>
        <v>#N/A</v>
      </c>
      <c r="AH254" s="6" t="e">
        <f t="shared" si="130"/>
        <v>#N/A</v>
      </c>
      <c r="AI254" s="6" t="e">
        <f t="shared" si="140"/>
        <v>#N/A</v>
      </c>
      <c r="AJ254" s="6" t="e">
        <f t="shared" si="131"/>
        <v>#N/A</v>
      </c>
      <c r="AK254" s="11" t="str">
        <f t="shared" si="132"/>
        <v xml:space="preserve"> </v>
      </c>
      <c r="AL254" s="6" t="e">
        <f t="shared" si="133"/>
        <v>#N/A</v>
      </c>
      <c r="AM254" s="6" t="e">
        <f t="shared" si="134"/>
        <v>#N/A</v>
      </c>
      <c r="AN254" s="6" t="e">
        <f t="shared" si="135"/>
        <v>#N/A</v>
      </c>
      <c r="AO254" s="6" t="e">
        <f t="shared" si="115"/>
        <v>#N/A</v>
      </c>
      <c r="AP254" s="6" t="e">
        <f t="shared" si="136"/>
        <v>#N/A</v>
      </c>
      <c r="AQ254" s="6" t="e">
        <f t="shared" si="137"/>
        <v>#N/A</v>
      </c>
      <c r="AR254" s="6" t="e">
        <f t="shared" si="116"/>
        <v>#N/A</v>
      </c>
      <c r="AS254" s="6" t="e">
        <f t="shared" si="117"/>
        <v>#N/A</v>
      </c>
      <c r="AT254" s="6" t="e">
        <f t="shared" si="118"/>
        <v>#N/A</v>
      </c>
      <c r="AU254" s="6">
        <f t="shared" si="138"/>
        <v>0</v>
      </c>
      <c r="AV254" s="6" t="e">
        <f t="shared" si="139"/>
        <v>#N/A</v>
      </c>
      <c r="AW254" s="6" t="str">
        <f t="shared" si="119"/>
        <v/>
      </c>
      <c r="AX254" s="6" t="str">
        <f t="shared" si="120"/>
        <v/>
      </c>
      <c r="AY254" s="6" t="str">
        <f t="shared" si="121"/>
        <v/>
      </c>
      <c r="AZ254" s="6" t="str">
        <f t="shared" si="122"/>
        <v/>
      </c>
      <c r="BA254" s="103"/>
      <c r="BG254" s="3" t="s">
        <v>1197</v>
      </c>
    </row>
    <row r="255" spans="1:59" s="12" customFormat="1" ht="13.5" customHeight="1" x14ac:dyDescent="0.2">
      <c r="A255" s="163">
        <v>240</v>
      </c>
      <c r="B255" s="164"/>
      <c r="C255" s="165"/>
      <c r="D255" s="166"/>
      <c r="E255" s="165"/>
      <c r="F255" s="165"/>
      <c r="G255" s="220"/>
      <c r="H255" s="165"/>
      <c r="I255" s="167"/>
      <c r="J255" s="168"/>
      <c r="K255" s="845"/>
      <c r="L255" s="838"/>
      <c r="M255" s="428"/>
      <c r="N255" s="427"/>
      <c r="O255" s="429"/>
      <c r="P255" s="430"/>
      <c r="Q255" s="422" t="str">
        <f t="shared" si="106"/>
        <v/>
      </c>
      <c r="R255" s="422" t="str">
        <f t="shared" si="107"/>
        <v/>
      </c>
      <c r="S255" s="423" t="str">
        <f t="shared" si="108"/>
        <v/>
      </c>
      <c r="T255" s="424" t="str">
        <f t="shared" si="123"/>
        <v/>
      </c>
      <c r="U255" s="425" t="str">
        <f t="shared" si="109"/>
        <v/>
      </c>
      <c r="V255" s="425" t="str">
        <f t="shared" si="110"/>
        <v/>
      </c>
      <c r="W255" s="425" t="str">
        <f t="shared" si="111"/>
        <v/>
      </c>
      <c r="X255" s="38"/>
      <c r="Y255" s="37" t="str">
        <f t="shared" si="124"/>
        <v/>
      </c>
      <c r="Z255" s="37" t="str">
        <f t="shared" si="125"/>
        <v/>
      </c>
      <c r="AA255" s="29" t="str">
        <f t="shared" si="112"/>
        <v/>
      </c>
      <c r="AB255" s="6" t="e">
        <f t="shared" si="126"/>
        <v>#N/A</v>
      </c>
      <c r="AC255" s="6" t="e">
        <f t="shared" si="127"/>
        <v>#N/A</v>
      </c>
      <c r="AD255" s="6" t="e">
        <f t="shared" si="128"/>
        <v>#N/A</v>
      </c>
      <c r="AE255" s="6" t="str">
        <f t="shared" si="113"/>
        <v/>
      </c>
      <c r="AF255" s="10">
        <f t="shared" si="114"/>
        <v>1</v>
      </c>
      <c r="AG255" s="6" t="e">
        <f t="shared" si="129"/>
        <v>#N/A</v>
      </c>
      <c r="AH255" s="6" t="e">
        <f t="shared" si="130"/>
        <v>#N/A</v>
      </c>
      <c r="AI255" s="6" t="e">
        <f t="shared" si="140"/>
        <v>#N/A</v>
      </c>
      <c r="AJ255" s="6" t="e">
        <f t="shared" si="131"/>
        <v>#N/A</v>
      </c>
      <c r="AK255" s="11" t="str">
        <f t="shared" si="132"/>
        <v xml:space="preserve"> </v>
      </c>
      <c r="AL255" s="6" t="e">
        <f t="shared" si="133"/>
        <v>#N/A</v>
      </c>
      <c r="AM255" s="6" t="e">
        <f t="shared" si="134"/>
        <v>#N/A</v>
      </c>
      <c r="AN255" s="6" t="e">
        <f t="shared" si="135"/>
        <v>#N/A</v>
      </c>
      <c r="AO255" s="6" t="e">
        <f t="shared" si="115"/>
        <v>#N/A</v>
      </c>
      <c r="AP255" s="6" t="e">
        <f t="shared" si="136"/>
        <v>#N/A</v>
      </c>
      <c r="AQ255" s="6" t="e">
        <f t="shared" si="137"/>
        <v>#N/A</v>
      </c>
      <c r="AR255" s="6" t="e">
        <f t="shared" si="116"/>
        <v>#N/A</v>
      </c>
      <c r="AS255" s="6" t="e">
        <f t="shared" si="117"/>
        <v>#N/A</v>
      </c>
      <c r="AT255" s="6" t="e">
        <f t="shared" si="118"/>
        <v>#N/A</v>
      </c>
      <c r="AU255" s="6">
        <f t="shared" si="138"/>
        <v>0</v>
      </c>
      <c r="AV255" s="6" t="e">
        <f t="shared" si="139"/>
        <v>#N/A</v>
      </c>
      <c r="AW255" s="6" t="str">
        <f t="shared" si="119"/>
        <v/>
      </c>
      <c r="AX255" s="6" t="str">
        <f t="shared" si="120"/>
        <v/>
      </c>
      <c r="AY255" s="6" t="str">
        <f t="shared" si="121"/>
        <v/>
      </c>
      <c r="AZ255" s="6" t="str">
        <f t="shared" si="122"/>
        <v/>
      </c>
      <c r="BA255" s="103"/>
      <c r="BG255" s="3" t="s">
        <v>1198</v>
      </c>
    </row>
    <row r="256" spans="1:59" s="12" customFormat="1" ht="13.5" customHeight="1" x14ac:dyDescent="0.2">
      <c r="A256" s="163">
        <v>241</v>
      </c>
      <c r="B256" s="164"/>
      <c r="C256" s="165"/>
      <c r="D256" s="166"/>
      <c r="E256" s="165"/>
      <c r="F256" s="165"/>
      <c r="G256" s="220"/>
      <c r="H256" s="165"/>
      <c r="I256" s="167"/>
      <c r="J256" s="168"/>
      <c r="K256" s="845"/>
      <c r="L256" s="838"/>
      <c r="M256" s="428"/>
      <c r="N256" s="427"/>
      <c r="O256" s="429"/>
      <c r="P256" s="430"/>
      <c r="Q256" s="422" t="str">
        <f t="shared" si="106"/>
        <v/>
      </c>
      <c r="R256" s="422" t="str">
        <f t="shared" si="107"/>
        <v/>
      </c>
      <c r="S256" s="423" t="str">
        <f t="shared" si="108"/>
        <v/>
      </c>
      <c r="T256" s="424" t="str">
        <f t="shared" si="123"/>
        <v/>
      </c>
      <c r="U256" s="425" t="str">
        <f t="shared" si="109"/>
        <v/>
      </c>
      <c r="V256" s="425" t="str">
        <f t="shared" si="110"/>
        <v/>
      </c>
      <c r="W256" s="425" t="str">
        <f t="shared" si="111"/>
        <v/>
      </c>
      <c r="X256" s="38"/>
      <c r="Y256" s="37" t="str">
        <f t="shared" si="124"/>
        <v/>
      </c>
      <c r="Z256" s="37" t="str">
        <f t="shared" si="125"/>
        <v/>
      </c>
      <c r="AA256" s="29" t="str">
        <f t="shared" si="112"/>
        <v/>
      </c>
      <c r="AB256" s="6" t="e">
        <f t="shared" si="126"/>
        <v>#N/A</v>
      </c>
      <c r="AC256" s="6" t="e">
        <f t="shared" si="127"/>
        <v>#N/A</v>
      </c>
      <c r="AD256" s="6" t="e">
        <f t="shared" si="128"/>
        <v>#N/A</v>
      </c>
      <c r="AE256" s="6" t="str">
        <f t="shared" si="113"/>
        <v/>
      </c>
      <c r="AF256" s="10">
        <f t="shared" si="114"/>
        <v>1</v>
      </c>
      <c r="AG256" s="6" t="e">
        <f t="shared" si="129"/>
        <v>#N/A</v>
      </c>
      <c r="AH256" s="6" t="e">
        <f t="shared" si="130"/>
        <v>#N/A</v>
      </c>
      <c r="AI256" s="6" t="e">
        <f t="shared" si="140"/>
        <v>#N/A</v>
      </c>
      <c r="AJ256" s="6" t="e">
        <f t="shared" si="131"/>
        <v>#N/A</v>
      </c>
      <c r="AK256" s="11" t="str">
        <f t="shared" si="132"/>
        <v xml:space="preserve"> </v>
      </c>
      <c r="AL256" s="6" t="e">
        <f t="shared" si="133"/>
        <v>#N/A</v>
      </c>
      <c r="AM256" s="6" t="e">
        <f t="shared" si="134"/>
        <v>#N/A</v>
      </c>
      <c r="AN256" s="6" t="e">
        <f t="shared" si="135"/>
        <v>#N/A</v>
      </c>
      <c r="AO256" s="6" t="e">
        <f t="shared" si="115"/>
        <v>#N/A</v>
      </c>
      <c r="AP256" s="6" t="e">
        <f t="shared" si="136"/>
        <v>#N/A</v>
      </c>
      <c r="AQ256" s="6" t="e">
        <f t="shared" si="137"/>
        <v>#N/A</v>
      </c>
      <c r="AR256" s="6" t="e">
        <f t="shared" si="116"/>
        <v>#N/A</v>
      </c>
      <c r="AS256" s="6" t="e">
        <f t="shared" si="117"/>
        <v>#N/A</v>
      </c>
      <c r="AT256" s="6" t="e">
        <f t="shared" si="118"/>
        <v>#N/A</v>
      </c>
      <c r="AU256" s="6">
        <f t="shared" si="138"/>
        <v>0</v>
      </c>
      <c r="AV256" s="6" t="e">
        <f t="shared" si="139"/>
        <v>#N/A</v>
      </c>
      <c r="AW256" s="6" t="str">
        <f t="shared" si="119"/>
        <v/>
      </c>
      <c r="AX256" s="6" t="str">
        <f t="shared" si="120"/>
        <v/>
      </c>
      <c r="AY256" s="6" t="str">
        <f t="shared" si="121"/>
        <v/>
      </c>
      <c r="AZ256" s="6" t="str">
        <f t="shared" si="122"/>
        <v/>
      </c>
      <c r="BA256" s="103"/>
      <c r="BG256" s="3" t="s">
        <v>1199</v>
      </c>
    </row>
    <row r="257" spans="1:59" s="12" customFormat="1" ht="13.5" customHeight="1" x14ac:dyDescent="0.2">
      <c r="A257" s="163">
        <v>242</v>
      </c>
      <c r="B257" s="164"/>
      <c r="C257" s="165"/>
      <c r="D257" s="166"/>
      <c r="E257" s="165"/>
      <c r="F257" s="165"/>
      <c r="G257" s="220"/>
      <c r="H257" s="165"/>
      <c r="I257" s="167"/>
      <c r="J257" s="168"/>
      <c r="K257" s="845"/>
      <c r="L257" s="838"/>
      <c r="M257" s="428"/>
      <c r="N257" s="427"/>
      <c r="O257" s="429"/>
      <c r="P257" s="430"/>
      <c r="Q257" s="422" t="str">
        <f t="shared" si="106"/>
        <v/>
      </c>
      <c r="R257" s="422" t="str">
        <f t="shared" si="107"/>
        <v/>
      </c>
      <c r="S257" s="423" t="str">
        <f t="shared" si="108"/>
        <v/>
      </c>
      <c r="T257" s="424" t="str">
        <f t="shared" si="123"/>
        <v/>
      </c>
      <c r="U257" s="425" t="str">
        <f t="shared" si="109"/>
        <v/>
      </c>
      <c r="V257" s="425" t="str">
        <f t="shared" si="110"/>
        <v/>
      </c>
      <c r="W257" s="425" t="str">
        <f t="shared" si="111"/>
        <v/>
      </c>
      <c r="X257" s="38"/>
      <c r="Y257" s="37" t="str">
        <f t="shared" si="124"/>
        <v/>
      </c>
      <c r="Z257" s="37" t="str">
        <f t="shared" si="125"/>
        <v/>
      </c>
      <c r="AA257" s="29" t="str">
        <f t="shared" si="112"/>
        <v/>
      </c>
      <c r="AB257" s="6" t="e">
        <f t="shared" si="126"/>
        <v>#N/A</v>
      </c>
      <c r="AC257" s="6" t="e">
        <f t="shared" si="127"/>
        <v>#N/A</v>
      </c>
      <c r="AD257" s="6" t="e">
        <f t="shared" si="128"/>
        <v>#N/A</v>
      </c>
      <c r="AE257" s="6" t="str">
        <f t="shared" si="113"/>
        <v/>
      </c>
      <c r="AF257" s="10">
        <f t="shared" si="114"/>
        <v>1</v>
      </c>
      <c r="AG257" s="6" t="e">
        <f t="shared" si="129"/>
        <v>#N/A</v>
      </c>
      <c r="AH257" s="6" t="e">
        <f t="shared" si="130"/>
        <v>#N/A</v>
      </c>
      <c r="AI257" s="6" t="e">
        <f t="shared" si="140"/>
        <v>#N/A</v>
      </c>
      <c r="AJ257" s="6" t="e">
        <f t="shared" si="131"/>
        <v>#N/A</v>
      </c>
      <c r="AK257" s="11" t="str">
        <f t="shared" si="132"/>
        <v xml:space="preserve"> </v>
      </c>
      <c r="AL257" s="6" t="e">
        <f t="shared" si="133"/>
        <v>#N/A</v>
      </c>
      <c r="AM257" s="6" t="e">
        <f t="shared" si="134"/>
        <v>#N/A</v>
      </c>
      <c r="AN257" s="6" t="e">
        <f t="shared" si="135"/>
        <v>#N/A</v>
      </c>
      <c r="AO257" s="6" t="e">
        <f t="shared" si="115"/>
        <v>#N/A</v>
      </c>
      <c r="AP257" s="6" t="e">
        <f t="shared" si="136"/>
        <v>#N/A</v>
      </c>
      <c r="AQ257" s="6" t="e">
        <f t="shared" si="137"/>
        <v>#N/A</v>
      </c>
      <c r="AR257" s="6" t="e">
        <f t="shared" si="116"/>
        <v>#N/A</v>
      </c>
      <c r="AS257" s="6" t="e">
        <f t="shared" si="117"/>
        <v>#N/A</v>
      </c>
      <c r="AT257" s="6" t="e">
        <f t="shared" si="118"/>
        <v>#N/A</v>
      </c>
      <c r="AU257" s="6">
        <f t="shared" si="138"/>
        <v>0</v>
      </c>
      <c r="AV257" s="6" t="e">
        <f t="shared" si="139"/>
        <v>#N/A</v>
      </c>
      <c r="AW257" s="6" t="str">
        <f t="shared" si="119"/>
        <v/>
      </c>
      <c r="AX257" s="6" t="str">
        <f t="shared" si="120"/>
        <v/>
      </c>
      <c r="AY257" s="6" t="str">
        <f t="shared" si="121"/>
        <v/>
      </c>
      <c r="AZ257" s="6" t="str">
        <f t="shared" si="122"/>
        <v/>
      </c>
      <c r="BA257" s="103"/>
      <c r="BG257" s="3" t="s">
        <v>1200</v>
      </c>
    </row>
    <row r="258" spans="1:59" s="12" customFormat="1" ht="13.5" customHeight="1" x14ac:dyDescent="0.2">
      <c r="A258" s="163">
        <v>243</v>
      </c>
      <c r="B258" s="164"/>
      <c r="C258" s="165"/>
      <c r="D258" s="166"/>
      <c r="E258" s="165"/>
      <c r="F258" s="165"/>
      <c r="G258" s="220"/>
      <c r="H258" s="165"/>
      <c r="I258" s="167"/>
      <c r="J258" s="168"/>
      <c r="K258" s="845"/>
      <c r="L258" s="838"/>
      <c r="M258" s="428"/>
      <c r="N258" s="427"/>
      <c r="O258" s="429"/>
      <c r="P258" s="430"/>
      <c r="Q258" s="422" t="str">
        <f t="shared" si="106"/>
        <v/>
      </c>
      <c r="R258" s="422" t="str">
        <f t="shared" si="107"/>
        <v/>
      </c>
      <c r="S258" s="423" t="str">
        <f t="shared" si="108"/>
        <v/>
      </c>
      <c r="T258" s="424" t="str">
        <f t="shared" si="123"/>
        <v/>
      </c>
      <c r="U258" s="425" t="str">
        <f t="shared" si="109"/>
        <v/>
      </c>
      <c r="V258" s="425" t="str">
        <f t="shared" si="110"/>
        <v/>
      </c>
      <c r="W258" s="425" t="str">
        <f t="shared" si="111"/>
        <v/>
      </c>
      <c r="X258" s="38"/>
      <c r="Y258" s="37" t="str">
        <f t="shared" si="124"/>
        <v/>
      </c>
      <c r="Z258" s="37" t="str">
        <f t="shared" si="125"/>
        <v/>
      </c>
      <c r="AA258" s="29" t="str">
        <f t="shared" si="112"/>
        <v/>
      </c>
      <c r="AB258" s="6" t="e">
        <f t="shared" si="126"/>
        <v>#N/A</v>
      </c>
      <c r="AC258" s="6" t="e">
        <f t="shared" si="127"/>
        <v>#N/A</v>
      </c>
      <c r="AD258" s="6" t="e">
        <f t="shared" si="128"/>
        <v>#N/A</v>
      </c>
      <c r="AE258" s="6" t="str">
        <f t="shared" si="113"/>
        <v/>
      </c>
      <c r="AF258" s="10">
        <f t="shared" si="114"/>
        <v>1</v>
      </c>
      <c r="AG258" s="6" t="e">
        <f t="shared" si="129"/>
        <v>#N/A</v>
      </c>
      <c r="AH258" s="6" t="e">
        <f t="shared" si="130"/>
        <v>#N/A</v>
      </c>
      <c r="AI258" s="6" t="e">
        <f t="shared" si="140"/>
        <v>#N/A</v>
      </c>
      <c r="AJ258" s="6" t="e">
        <f t="shared" si="131"/>
        <v>#N/A</v>
      </c>
      <c r="AK258" s="11" t="str">
        <f t="shared" si="132"/>
        <v xml:space="preserve"> </v>
      </c>
      <c r="AL258" s="6" t="e">
        <f t="shared" si="133"/>
        <v>#N/A</v>
      </c>
      <c r="AM258" s="6" t="e">
        <f t="shared" si="134"/>
        <v>#N/A</v>
      </c>
      <c r="AN258" s="6" t="e">
        <f t="shared" si="135"/>
        <v>#N/A</v>
      </c>
      <c r="AO258" s="6" t="e">
        <f t="shared" si="115"/>
        <v>#N/A</v>
      </c>
      <c r="AP258" s="6" t="e">
        <f t="shared" si="136"/>
        <v>#N/A</v>
      </c>
      <c r="AQ258" s="6" t="e">
        <f t="shared" si="137"/>
        <v>#N/A</v>
      </c>
      <c r="AR258" s="6" t="e">
        <f t="shared" si="116"/>
        <v>#N/A</v>
      </c>
      <c r="AS258" s="6" t="e">
        <f t="shared" si="117"/>
        <v>#N/A</v>
      </c>
      <c r="AT258" s="6" t="e">
        <f t="shared" si="118"/>
        <v>#N/A</v>
      </c>
      <c r="AU258" s="6">
        <f t="shared" si="138"/>
        <v>0</v>
      </c>
      <c r="AV258" s="6" t="e">
        <f t="shared" si="139"/>
        <v>#N/A</v>
      </c>
      <c r="AW258" s="6" t="str">
        <f t="shared" si="119"/>
        <v/>
      </c>
      <c r="AX258" s="6" t="str">
        <f t="shared" si="120"/>
        <v/>
      </c>
      <c r="AY258" s="6" t="str">
        <f t="shared" si="121"/>
        <v/>
      </c>
      <c r="AZ258" s="6" t="str">
        <f t="shared" si="122"/>
        <v/>
      </c>
      <c r="BA258" s="103"/>
      <c r="BG258" s="3" t="s">
        <v>1201</v>
      </c>
    </row>
    <row r="259" spans="1:59" s="12" customFormat="1" ht="13.5" customHeight="1" x14ac:dyDescent="0.2">
      <c r="A259" s="163">
        <v>244</v>
      </c>
      <c r="B259" s="164"/>
      <c r="C259" s="165"/>
      <c r="D259" s="166"/>
      <c r="E259" s="165"/>
      <c r="F259" s="165"/>
      <c r="G259" s="220"/>
      <c r="H259" s="165"/>
      <c r="I259" s="167"/>
      <c r="J259" s="168"/>
      <c r="K259" s="845"/>
      <c r="L259" s="838"/>
      <c r="M259" s="428"/>
      <c r="N259" s="427"/>
      <c r="O259" s="429"/>
      <c r="P259" s="430"/>
      <c r="Q259" s="422" t="str">
        <f t="shared" si="106"/>
        <v/>
      </c>
      <c r="R259" s="422" t="str">
        <f t="shared" si="107"/>
        <v/>
      </c>
      <c r="S259" s="423" t="str">
        <f t="shared" si="108"/>
        <v/>
      </c>
      <c r="T259" s="424" t="str">
        <f t="shared" si="123"/>
        <v/>
      </c>
      <c r="U259" s="425" t="str">
        <f t="shared" si="109"/>
        <v/>
      </c>
      <c r="V259" s="425" t="str">
        <f t="shared" si="110"/>
        <v/>
      </c>
      <c r="W259" s="425" t="str">
        <f t="shared" si="111"/>
        <v/>
      </c>
      <c r="X259" s="38"/>
      <c r="Y259" s="37" t="str">
        <f t="shared" si="124"/>
        <v/>
      </c>
      <c r="Z259" s="37" t="str">
        <f t="shared" si="125"/>
        <v/>
      </c>
      <c r="AA259" s="29" t="str">
        <f t="shared" si="112"/>
        <v/>
      </c>
      <c r="AB259" s="6" t="e">
        <f t="shared" si="126"/>
        <v>#N/A</v>
      </c>
      <c r="AC259" s="6" t="e">
        <f t="shared" si="127"/>
        <v>#N/A</v>
      </c>
      <c r="AD259" s="6" t="e">
        <f t="shared" si="128"/>
        <v>#N/A</v>
      </c>
      <c r="AE259" s="6" t="str">
        <f t="shared" si="113"/>
        <v/>
      </c>
      <c r="AF259" s="10">
        <f t="shared" si="114"/>
        <v>1</v>
      </c>
      <c r="AG259" s="6" t="e">
        <f t="shared" si="129"/>
        <v>#N/A</v>
      </c>
      <c r="AH259" s="6" t="e">
        <f t="shared" si="130"/>
        <v>#N/A</v>
      </c>
      <c r="AI259" s="6" t="e">
        <f t="shared" si="140"/>
        <v>#N/A</v>
      </c>
      <c r="AJ259" s="6" t="e">
        <f t="shared" si="131"/>
        <v>#N/A</v>
      </c>
      <c r="AK259" s="11" t="str">
        <f t="shared" si="132"/>
        <v xml:space="preserve"> </v>
      </c>
      <c r="AL259" s="6" t="e">
        <f t="shared" si="133"/>
        <v>#N/A</v>
      </c>
      <c r="AM259" s="6" t="e">
        <f t="shared" si="134"/>
        <v>#N/A</v>
      </c>
      <c r="AN259" s="6" t="e">
        <f t="shared" si="135"/>
        <v>#N/A</v>
      </c>
      <c r="AO259" s="6" t="e">
        <f t="shared" si="115"/>
        <v>#N/A</v>
      </c>
      <c r="AP259" s="6" t="e">
        <f t="shared" si="136"/>
        <v>#N/A</v>
      </c>
      <c r="AQ259" s="6" t="e">
        <f t="shared" si="137"/>
        <v>#N/A</v>
      </c>
      <c r="AR259" s="6" t="e">
        <f t="shared" si="116"/>
        <v>#N/A</v>
      </c>
      <c r="AS259" s="6" t="e">
        <f t="shared" si="117"/>
        <v>#N/A</v>
      </c>
      <c r="AT259" s="6" t="e">
        <f t="shared" si="118"/>
        <v>#N/A</v>
      </c>
      <c r="AU259" s="6">
        <f t="shared" si="138"/>
        <v>0</v>
      </c>
      <c r="AV259" s="6" t="e">
        <f t="shared" si="139"/>
        <v>#N/A</v>
      </c>
      <c r="AW259" s="6" t="str">
        <f t="shared" si="119"/>
        <v/>
      </c>
      <c r="AX259" s="6" t="str">
        <f t="shared" si="120"/>
        <v/>
      </c>
      <c r="AY259" s="6" t="str">
        <f t="shared" si="121"/>
        <v/>
      </c>
      <c r="AZ259" s="6" t="str">
        <f t="shared" si="122"/>
        <v/>
      </c>
      <c r="BA259" s="103"/>
      <c r="BG259" s="3" t="s">
        <v>1202</v>
      </c>
    </row>
    <row r="260" spans="1:59" s="12" customFormat="1" ht="13.5" customHeight="1" x14ac:dyDescent="0.2">
      <c r="A260" s="163">
        <v>245</v>
      </c>
      <c r="B260" s="164"/>
      <c r="C260" s="165"/>
      <c r="D260" s="166"/>
      <c r="E260" s="165"/>
      <c r="F260" s="165"/>
      <c r="G260" s="220"/>
      <c r="H260" s="165"/>
      <c r="I260" s="167"/>
      <c r="J260" s="168"/>
      <c r="K260" s="845"/>
      <c r="L260" s="838"/>
      <c r="M260" s="428"/>
      <c r="N260" s="427"/>
      <c r="O260" s="429"/>
      <c r="P260" s="430"/>
      <c r="Q260" s="422" t="str">
        <f t="shared" si="106"/>
        <v/>
      </c>
      <c r="R260" s="422" t="str">
        <f t="shared" si="107"/>
        <v/>
      </c>
      <c r="S260" s="423" t="str">
        <f t="shared" si="108"/>
        <v/>
      </c>
      <c r="T260" s="424" t="str">
        <f t="shared" si="123"/>
        <v/>
      </c>
      <c r="U260" s="425" t="str">
        <f t="shared" si="109"/>
        <v/>
      </c>
      <c r="V260" s="425" t="str">
        <f t="shared" si="110"/>
        <v/>
      </c>
      <c r="W260" s="425" t="str">
        <f t="shared" si="111"/>
        <v/>
      </c>
      <c r="X260" s="38"/>
      <c r="Y260" s="37" t="str">
        <f t="shared" si="124"/>
        <v/>
      </c>
      <c r="Z260" s="37" t="str">
        <f t="shared" si="125"/>
        <v/>
      </c>
      <c r="AA260" s="29" t="str">
        <f t="shared" si="112"/>
        <v/>
      </c>
      <c r="AB260" s="6" t="e">
        <f t="shared" si="126"/>
        <v>#N/A</v>
      </c>
      <c r="AC260" s="6" t="e">
        <f t="shared" si="127"/>
        <v>#N/A</v>
      </c>
      <c r="AD260" s="6" t="e">
        <f t="shared" si="128"/>
        <v>#N/A</v>
      </c>
      <c r="AE260" s="6" t="str">
        <f t="shared" si="113"/>
        <v/>
      </c>
      <c r="AF260" s="10">
        <f t="shared" si="114"/>
        <v>1</v>
      </c>
      <c r="AG260" s="6" t="e">
        <f t="shared" si="129"/>
        <v>#N/A</v>
      </c>
      <c r="AH260" s="6" t="e">
        <f t="shared" si="130"/>
        <v>#N/A</v>
      </c>
      <c r="AI260" s="6" t="e">
        <f t="shared" si="140"/>
        <v>#N/A</v>
      </c>
      <c r="AJ260" s="6" t="e">
        <f t="shared" si="131"/>
        <v>#N/A</v>
      </c>
      <c r="AK260" s="11" t="str">
        <f t="shared" si="132"/>
        <v xml:space="preserve"> </v>
      </c>
      <c r="AL260" s="6" t="e">
        <f t="shared" si="133"/>
        <v>#N/A</v>
      </c>
      <c r="AM260" s="6" t="e">
        <f t="shared" si="134"/>
        <v>#N/A</v>
      </c>
      <c r="AN260" s="6" t="e">
        <f t="shared" si="135"/>
        <v>#N/A</v>
      </c>
      <c r="AO260" s="6" t="e">
        <f t="shared" si="115"/>
        <v>#N/A</v>
      </c>
      <c r="AP260" s="6" t="e">
        <f t="shared" si="136"/>
        <v>#N/A</v>
      </c>
      <c r="AQ260" s="6" t="e">
        <f t="shared" si="137"/>
        <v>#N/A</v>
      </c>
      <c r="AR260" s="6" t="e">
        <f t="shared" si="116"/>
        <v>#N/A</v>
      </c>
      <c r="AS260" s="6" t="e">
        <f t="shared" si="117"/>
        <v>#N/A</v>
      </c>
      <c r="AT260" s="6" t="e">
        <f t="shared" si="118"/>
        <v>#N/A</v>
      </c>
      <c r="AU260" s="6">
        <f t="shared" si="138"/>
        <v>0</v>
      </c>
      <c r="AV260" s="6" t="e">
        <f t="shared" si="139"/>
        <v>#N/A</v>
      </c>
      <c r="AW260" s="6" t="str">
        <f t="shared" si="119"/>
        <v/>
      </c>
      <c r="AX260" s="6" t="str">
        <f t="shared" si="120"/>
        <v/>
      </c>
      <c r="AY260" s="6" t="str">
        <f t="shared" si="121"/>
        <v/>
      </c>
      <c r="AZ260" s="6" t="str">
        <f t="shared" si="122"/>
        <v/>
      </c>
      <c r="BA260" s="103"/>
      <c r="BG260" s="3" t="s">
        <v>1203</v>
      </c>
    </row>
    <row r="261" spans="1:59" s="12" customFormat="1" ht="13.5" customHeight="1" x14ac:dyDescent="0.2">
      <c r="A261" s="163">
        <v>246</v>
      </c>
      <c r="B261" s="164"/>
      <c r="C261" s="165"/>
      <c r="D261" s="166"/>
      <c r="E261" s="165"/>
      <c r="F261" s="165"/>
      <c r="G261" s="220"/>
      <c r="H261" s="165"/>
      <c r="I261" s="167"/>
      <c r="J261" s="168"/>
      <c r="K261" s="845"/>
      <c r="L261" s="838"/>
      <c r="M261" s="428"/>
      <c r="N261" s="427"/>
      <c r="O261" s="429"/>
      <c r="P261" s="430"/>
      <c r="Q261" s="422" t="str">
        <f t="shared" si="106"/>
        <v/>
      </c>
      <c r="R261" s="422" t="str">
        <f t="shared" si="107"/>
        <v/>
      </c>
      <c r="S261" s="423" t="str">
        <f t="shared" si="108"/>
        <v/>
      </c>
      <c r="T261" s="424" t="str">
        <f t="shared" si="123"/>
        <v/>
      </c>
      <c r="U261" s="425" t="str">
        <f t="shared" si="109"/>
        <v/>
      </c>
      <c r="V261" s="425" t="str">
        <f t="shared" si="110"/>
        <v/>
      </c>
      <c r="W261" s="425" t="str">
        <f t="shared" si="111"/>
        <v/>
      </c>
      <c r="X261" s="38"/>
      <c r="Y261" s="37" t="str">
        <f t="shared" si="124"/>
        <v/>
      </c>
      <c r="Z261" s="37" t="str">
        <f t="shared" si="125"/>
        <v/>
      </c>
      <c r="AA261" s="29" t="str">
        <f t="shared" si="112"/>
        <v/>
      </c>
      <c r="AB261" s="6" t="e">
        <f t="shared" si="126"/>
        <v>#N/A</v>
      </c>
      <c r="AC261" s="6" t="e">
        <f t="shared" si="127"/>
        <v>#N/A</v>
      </c>
      <c r="AD261" s="6" t="e">
        <f t="shared" si="128"/>
        <v>#N/A</v>
      </c>
      <c r="AE261" s="6" t="str">
        <f t="shared" si="113"/>
        <v/>
      </c>
      <c r="AF261" s="10">
        <f t="shared" si="114"/>
        <v>1</v>
      </c>
      <c r="AG261" s="6" t="e">
        <f t="shared" si="129"/>
        <v>#N/A</v>
      </c>
      <c r="AH261" s="6" t="e">
        <f t="shared" si="130"/>
        <v>#N/A</v>
      </c>
      <c r="AI261" s="6" t="e">
        <f t="shared" si="140"/>
        <v>#N/A</v>
      </c>
      <c r="AJ261" s="6" t="e">
        <f t="shared" si="131"/>
        <v>#N/A</v>
      </c>
      <c r="AK261" s="11" t="str">
        <f t="shared" si="132"/>
        <v xml:space="preserve"> </v>
      </c>
      <c r="AL261" s="6" t="e">
        <f t="shared" si="133"/>
        <v>#N/A</v>
      </c>
      <c r="AM261" s="6" t="e">
        <f t="shared" si="134"/>
        <v>#N/A</v>
      </c>
      <c r="AN261" s="6" t="e">
        <f t="shared" si="135"/>
        <v>#N/A</v>
      </c>
      <c r="AO261" s="6" t="e">
        <f t="shared" si="115"/>
        <v>#N/A</v>
      </c>
      <c r="AP261" s="6" t="e">
        <f t="shared" si="136"/>
        <v>#N/A</v>
      </c>
      <c r="AQ261" s="6" t="e">
        <f t="shared" si="137"/>
        <v>#N/A</v>
      </c>
      <c r="AR261" s="6" t="e">
        <f t="shared" si="116"/>
        <v>#N/A</v>
      </c>
      <c r="AS261" s="6" t="e">
        <f t="shared" si="117"/>
        <v>#N/A</v>
      </c>
      <c r="AT261" s="6" t="e">
        <f t="shared" si="118"/>
        <v>#N/A</v>
      </c>
      <c r="AU261" s="6">
        <f t="shared" si="138"/>
        <v>0</v>
      </c>
      <c r="AV261" s="6" t="e">
        <f t="shared" si="139"/>
        <v>#N/A</v>
      </c>
      <c r="AW261" s="6" t="str">
        <f t="shared" si="119"/>
        <v/>
      </c>
      <c r="AX261" s="6" t="str">
        <f t="shared" si="120"/>
        <v/>
      </c>
      <c r="AY261" s="6" t="str">
        <f t="shared" si="121"/>
        <v/>
      </c>
      <c r="AZ261" s="6" t="str">
        <f t="shared" si="122"/>
        <v/>
      </c>
      <c r="BA261" s="103"/>
      <c r="BG261" s="3" t="s">
        <v>1204</v>
      </c>
    </row>
    <row r="262" spans="1:59" s="12" customFormat="1" ht="13.5" customHeight="1" x14ac:dyDescent="0.2">
      <c r="A262" s="163">
        <v>247</v>
      </c>
      <c r="B262" s="164"/>
      <c r="C262" s="165"/>
      <c r="D262" s="166"/>
      <c r="E262" s="165"/>
      <c r="F262" s="165"/>
      <c r="G262" s="220"/>
      <c r="H262" s="165"/>
      <c r="I262" s="167"/>
      <c r="J262" s="168"/>
      <c r="K262" s="845"/>
      <c r="L262" s="838"/>
      <c r="M262" s="428"/>
      <c r="N262" s="427"/>
      <c r="O262" s="429"/>
      <c r="P262" s="430"/>
      <c r="Q262" s="422" t="str">
        <f t="shared" si="106"/>
        <v/>
      </c>
      <c r="R262" s="422" t="str">
        <f t="shared" si="107"/>
        <v/>
      </c>
      <c r="S262" s="423" t="str">
        <f t="shared" si="108"/>
        <v/>
      </c>
      <c r="T262" s="424" t="str">
        <f t="shared" si="123"/>
        <v/>
      </c>
      <c r="U262" s="425" t="str">
        <f t="shared" si="109"/>
        <v/>
      </c>
      <c r="V262" s="425" t="str">
        <f t="shared" si="110"/>
        <v/>
      </c>
      <c r="W262" s="425" t="str">
        <f t="shared" si="111"/>
        <v/>
      </c>
      <c r="X262" s="38"/>
      <c r="Y262" s="37" t="str">
        <f t="shared" si="124"/>
        <v/>
      </c>
      <c r="Z262" s="37" t="str">
        <f t="shared" si="125"/>
        <v/>
      </c>
      <c r="AA262" s="29" t="str">
        <f t="shared" si="112"/>
        <v/>
      </c>
      <c r="AB262" s="6" t="e">
        <f t="shared" si="126"/>
        <v>#N/A</v>
      </c>
      <c r="AC262" s="6" t="e">
        <f t="shared" si="127"/>
        <v>#N/A</v>
      </c>
      <c r="AD262" s="6" t="e">
        <f t="shared" si="128"/>
        <v>#N/A</v>
      </c>
      <c r="AE262" s="6" t="str">
        <f t="shared" si="113"/>
        <v/>
      </c>
      <c r="AF262" s="10">
        <f t="shared" si="114"/>
        <v>1</v>
      </c>
      <c r="AG262" s="6" t="e">
        <f t="shared" si="129"/>
        <v>#N/A</v>
      </c>
      <c r="AH262" s="6" t="e">
        <f t="shared" si="130"/>
        <v>#N/A</v>
      </c>
      <c r="AI262" s="6" t="e">
        <f t="shared" si="140"/>
        <v>#N/A</v>
      </c>
      <c r="AJ262" s="6" t="e">
        <f t="shared" si="131"/>
        <v>#N/A</v>
      </c>
      <c r="AK262" s="11" t="str">
        <f t="shared" si="132"/>
        <v xml:space="preserve"> </v>
      </c>
      <c r="AL262" s="6" t="e">
        <f t="shared" si="133"/>
        <v>#N/A</v>
      </c>
      <c r="AM262" s="6" t="e">
        <f t="shared" si="134"/>
        <v>#N/A</v>
      </c>
      <c r="AN262" s="6" t="e">
        <f t="shared" si="135"/>
        <v>#N/A</v>
      </c>
      <c r="AO262" s="6" t="e">
        <f t="shared" si="115"/>
        <v>#N/A</v>
      </c>
      <c r="AP262" s="6" t="e">
        <f t="shared" si="136"/>
        <v>#N/A</v>
      </c>
      <c r="AQ262" s="6" t="e">
        <f t="shared" si="137"/>
        <v>#N/A</v>
      </c>
      <c r="AR262" s="6" t="e">
        <f t="shared" si="116"/>
        <v>#N/A</v>
      </c>
      <c r="AS262" s="6" t="e">
        <f t="shared" si="117"/>
        <v>#N/A</v>
      </c>
      <c r="AT262" s="6" t="e">
        <f t="shared" si="118"/>
        <v>#N/A</v>
      </c>
      <c r="AU262" s="6">
        <f t="shared" si="138"/>
        <v>0</v>
      </c>
      <c r="AV262" s="6" t="e">
        <f t="shared" si="139"/>
        <v>#N/A</v>
      </c>
      <c r="AW262" s="6" t="str">
        <f t="shared" si="119"/>
        <v/>
      </c>
      <c r="AX262" s="6" t="str">
        <f t="shared" si="120"/>
        <v/>
      </c>
      <c r="AY262" s="6" t="str">
        <f t="shared" si="121"/>
        <v/>
      </c>
      <c r="AZ262" s="6" t="str">
        <f t="shared" si="122"/>
        <v/>
      </c>
      <c r="BA262" s="103"/>
      <c r="BG262" s="3" t="s">
        <v>1205</v>
      </c>
    </row>
    <row r="263" spans="1:59" s="12" customFormat="1" ht="13.5" customHeight="1" x14ac:dyDescent="0.2">
      <c r="A263" s="163">
        <v>248</v>
      </c>
      <c r="B263" s="164"/>
      <c r="C263" s="165"/>
      <c r="D263" s="166"/>
      <c r="E263" s="165"/>
      <c r="F263" s="165"/>
      <c r="G263" s="220"/>
      <c r="H263" s="165"/>
      <c r="I263" s="167"/>
      <c r="J263" s="168"/>
      <c r="K263" s="845"/>
      <c r="L263" s="838"/>
      <c r="M263" s="428"/>
      <c r="N263" s="427"/>
      <c r="O263" s="429"/>
      <c r="P263" s="430"/>
      <c r="Q263" s="422" t="str">
        <f t="shared" si="106"/>
        <v/>
      </c>
      <c r="R263" s="422" t="str">
        <f t="shared" si="107"/>
        <v/>
      </c>
      <c r="S263" s="423" t="str">
        <f t="shared" si="108"/>
        <v/>
      </c>
      <c r="T263" s="424" t="str">
        <f t="shared" si="123"/>
        <v/>
      </c>
      <c r="U263" s="425" t="str">
        <f t="shared" si="109"/>
        <v/>
      </c>
      <c r="V263" s="425" t="str">
        <f t="shared" si="110"/>
        <v/>
      </c>
      <c r="W263" s="425" t="str">
        <f t="shared" si="111"/>
        <v/>
      </c>
      <c r="X263" s="38"/>
      <c r="Y263" s="37" t="str">
        <f t="shared" si="124"/>
        <v/>
      </c>
      <c r="Z263" s="37" t="str">
        <f t="shared" si="125"/>
        <v/>
      </c>
      <c r="AA263" s="29" t="str">
        <f t="shared" si="112"/>
        <v/>
      </c>
      <c r="AB263" s="6" t="e">
        <f t="shared" si="126"/>
        <v>#N/A</v>
      </c>
      <c r="AC263" s="6" t="e">
        <f t="shared" si="127"/>
        <v>#N/A</v>
      </c>
      <c r="AD263" s="6" t="e">
        <f t="shared" si="128"/>
        <v>#N/A</v>
      </c>
      <c r="AE263" s="6" t="str">
        <f t="shared" si="113"/>
        <v/>
      </c>
      <c r="AF263" s="10">
        <f t="shared" si="114"/>
        <v>1</v>
      </c>
      <c r="AG263" s="6" t="e">
        <f t="shared" si="129"/>
        <v>#N/A</v>
      </c>
      <c r="AH263" s="6" t="e">
        <f t="shared" si="130"/>
        <v>#N/A</v>
      </c>
      <c r="AI263" s="6" t="e">
        <f t="shared" si="140"/>
        <v>#N/A</v>
      </c>
      <c r="AJ263" s="6" t="e">
        <f t="shared" si="131"/>
        <v>#N/A</v>
      </c>
      <c r="AK263" s="11" t="str">
        <f t="shared" si="132"/>
        <v xml:space="preserve"> </v>
      </c>
      <c r="AL263" s="6" t="e">
        <f t="shared" si="133"/>
        <v>#N/A</v>
      </c>
      <c r="AM263" s="6" t="e">
        <f t="shared" si="134"/>
        <v>#N/A</v>
      </c>
      <c r="AN263" s="6" t="e">
        <f t="shared" si="135"/>
        <v>#N/A</v>
      </c>
      <c r="AO263" s="6" t="e">
        <f t="shared" si="115"/>
        <v>#N/A</v>
      </c>
      <c r="AP263" s="6" t="e">
        <f t="shared" si="136"/>
        <v>#N/A</v>
      </c>
      <c r="AQ263" s="6" t="e">
        <f t="shared" si="137"/>
        <v>#N/A</v>
      </c>
      <c r="AR263" s="6" t="e">
        <f t="shared" si="116"/>
        <v>#N/A</v>
      </c>
      <c r="AS263" s="6" t="e">
        <f t="shared" si="117"/>
        <v>#N/A</v>
      </c>
      <c r="AT263" s="6" t="e">
        <f t="shared" si="118"/>
        <v>#N/A</v>
      </c>
      <c r="AU263" s="6">
        <f t="shared" si="138"/>
        <v>0</v>
      </c>
      <c r="AV263" s="6" t="e">
        <f t="shared" si="139"/>
        <v>#N/A</v>
      </c>
      <c r="AW263" s="6" t="str">
        <f t="shared" si="119"/>
        <v/>
      </c>
      <c r="AX263" s="6" t="str">
        <f t="shared" si="120"/>
        <v/>
      </c>
      <c r="AY263" s="6" t="str">
        <f t="shared" si="121"/>
        <v/>
      </c>
      <c r="AZ263" s="6" t="str">
        <f t="shared" si="122"/>
        <v/>
      </c>
      <c r="BA263" s="103"/>
      <c r="BG263" s="3" t="s">
        <v>1206</v>
      </c>
    </row>
    <row r="264" spans="1:59" s="12" customFormat="1" ht="13.5" customHeight="1" x14ac:dyDescent="0.2">
      <c r="A264" s="163">
        <v>249</v>
      </c>
      <c r="B264" s="164"/>
      <c r="C264" s="165"/>
      <c r="D264" s="166"/>
      <c r="E264" s="165"/>
      <c r="F264" s="165"/>
      <c r="G264" s="220"/>
      <c r="H264" s="165"/>
      <c r="I264" s="167"/>
      <c r="J264" s="168"/>
      <c r="K264" s="845"/>
      <c r="L264" s="838"/>
      <c r="M264" s="428"/>
      <c r="N264" s="427"/>
      <c r="O264" s="429"/>
      <c r="P264" s="430"/>
      <c r="Q264" s="422" t="str">
        <f t="shared" si="106"/>
        <v/>
      </c>
      <c r="R264" s="422" t="str">
        <f t="shared" si="107"/>
        <v/>
      </c>
      <c r="S264" s="423" t="str">
        <f t="shared" si="108"/>
        <v/>
      </c>
      <c r="T264" s="424" t="str">
        <f t="shared" si="123"/>
        <v/>
      </c>
      <c r="U264" s="425" t="str">
        <f t="shared" si="109"/>
        <v/>
      </c>
      <c r="V264" s="425" t="str">
        <f t="shared" si="110"/>
        <v/>
      </c>
      <c r="W264" s="425" t="str">
        <f t="shared" si="111"/>
        <v/>
      </c>
      <c r="X264" s="38"/>
      <c r="Y264" s="37" t="str">
        <f t="shared" si="124"/>
        <v/>
      </c>
      <c r="Z264" s="37" t="str">
        <f t="shared" si="125"/>
        <v/>
      </c>
      <c r="AA264" s="29" t="str">
        <f t="shared" si="112"/>
        <v/>
      </c>
      <c r="AB264" s="6" t="e">
        <f t="shared" si="126"/>
        <v>#N/A</v>
      </c>
      <c r="AC264" s="6" t="e">
        <f t="shared" si="127"/>
        <v>#N/A</v>
      </c>
      <c r="AD264" s="6" t="e">
        <f t="shared" si="128"/>
        <v>#N/A</v>
      </c>
      <c r="AE264" s="6" t="str">
        <f t="shared" si="113"/>
        <v/>
      </c>
      <c r="AF264" s="10">
        <f t="shared" si="114"/>
        <v>1</v>
      </c>
      <c r="AG264" s="6" t="e">
        <f t="shared" si="129"/>
        <v>#N/A</v>
      </c>
      <c r="AH264" s="6" t="e">
        <f t="shared" si="130"/>
        <v>#N/A</v>
      </c>
      <c r="AI264" s="6" t="e">
        <f t="shared" si="140"/>
        <v>#N/A</v>
      </c>
      <c r="AJ264" s="6" t="e">
        <f t="shared" si="131"/>
        <v>#N/A</v>
      </c>
      <c r="AK264" s="11" t="str">
        <f t="shared" si="132"/>
        <v xml:space="preserve"> </v>
      </c>
      <c r="AL264" s="6" t="e">
        <f t="shared" si="133"/>
        <v>#N/A</v>
      </c>
      <c r="AM264" s="6" t="e">
        <f t="shared" si="134"/>
        <v>#N/A</v>
      </c>
      <c r="AN264" s="6" t="e">
        <f t="shared" si="135"/>
        <v>#N/A</v>
      </c>
      <c r="AO264" s="6" t="e">
        <f t="shared" si="115"/>
        <v>#N/A</v>
      </c>
      <c r="AP264" s="6" t="e">
        <f t="shared" si="136"/>
        <v>#N/A</v>
      </c>
      <c r="AQ264" s="6" t="e">
        <f t="shared" si="137"/>
        <v>#N/A</v>
      </c>
      <c r="AR264" s="6" t="e">
        <f t="shared" si="116"/>
        <v>#N/A</v>
      </c>
      <c r="AS264" s="6" t="e">
        <f t="shared" si="117"/>
        <v>#N/A</v>
      </c>
      <c r="AT264" s="6" t="e">
        <f t="shared" si="118"/>
        <v>#N/A</v>
      </c>
      <c r="AU264" s="6">
        <f t="shared" si="138"/>
        <v>0</v>
      </c>
      <c r="AV264" s="6" t="e">
        <f t="shared" si="139"/>
        <v>#N/A</v>
      </c>
      <c r="AW264" s="6" t="str">
        <f t="shared" si="119"/>
        <v/>
      </c>
      <c r="AX264" s="6" t="str">
        <f t="shared" si="120"/>
        <v/>
      </c>
      <c r="AY264" s="6" t="str">
        <f t="shared" si="121"/>
        <v/>
      </c>
      <c r="AZ264" s="6" t="str">
        <f t="shared" si="122"/>
        <v/>
      </c>
      <c r="BA264" s="103"/>
      <c r="BG264" s="3" t="s">
        <v>1207</v>
      </c>
    </row>
    <row r="265" spans="1:59" s="12" customFormat="1" ht="13.5" customHeight="1" x14ac:dyDescent="0.2">
      <c r="A265" s="163">
        <v>250</v>
      </c>
      <c r="B265" s="164"/>
      <c r="C265" s="165"/>
      <c r="D265" s="166"/>
      <c r="E265" s="165"/>
      <c r="F265" s="165"/>
      <c r="G265" s="220"/>
      <c r="H265" s="165"/>
      <c r="I265" s="167"/>
      <c r="J265" s="168"/>
      <c r="K265" s="845"/>
      <c r="L265" s="838"/>
      <c r="M265" s="428"/>
      <c r="N265" s="427"/>
      <c r="O265" s="429"/>
      <c r="P265" s="430"/>
      <c r="Q265" s="422" t="str">
        <f t="shared" si="106"/>
        <v/>
      </c>
      <c r="R265" s="422" t="str">
        <f t="shared" si="107"/>
        <v/>
      </c>
      <c r="S265" s="423" t="str">
        <f t="shared" si="108"/>
        <v/>
      </c>
      <c r="T265" s="424" t="str">
        <f t="shared" si="123"/>
        <v/>
      </c>
      <c r="U265" s="425" t="str">
        <f t="shared" si="109"/>
        <v/>
      </c>
      <c r="V265" s="425" t="str">
        <f t="shared" si="110"/>
        <v/>
      </c>
      <c r="W265" s="425" t="str">
        <f t="shared" si="111"/>
        <v/>
      </c>
      <c r="X265" s="38"/>
      <c r="Y265" s="37" t="str">
        <f t="shared" si="124"/>
        <v/>
      </c>
      <c r="Z265" s="37" t="str">
        <f t="shared" si="125"/>
        <v/>
      </c>
      <c r="AA265" s="29" t="str">
        <f t="shared" si="112"/>
        <v/>
      </c>
      <c r="AB265" s="6" t="e">
        <f t="shared" si="126"/>
        <v>#N/A</v>
      </c>
      <c r="AC265" s="6" t="e">
        <f t="shared" si="127"/>
        <v>#N/A</v>
      </c>
      <c r="AD265" s="6" t="e">
        <f t="shared" si="128"/>
        <v>#N/A</v>
      </c>
      <c r="AE265" s="6" t="str">
        <f t="shared" si="113"/>
        <v/>
      </c>
      <c r="AF265" s="10">
        <f t="shared" si="114"/>
        <v>1</v>
      </c>
      <c r="AG265" s="6" t="e">
        <f t="shared" si="129"/>
        <v>#N/A</v>
      </c>
      <c r="AH265" s="6" t="e">
        <f t="shared" si="130"/>
        <v>#N/A</v>
      </c>
      <c r="AI265" s="6" t="e">
        <f t="shared" si="140"/>
        <v>#N/A</v>
      </c>
      <c r="AJ265" s="6" t="e">
        <f t="shared" si="131"/>
        <v>#N/A</v>
      </c>
      <c r="AK265" s="11" t="str">
        <f t="shared" si="132"/>
        <v xml:space="preserve"> </v>
      </c>
      <c r="AL265" s="6" t="e">
        <f t="shared" si="133"/>
        <v>#N/A</v>
      </c>
      <c r="AM265" s="6" t="e">
        <f t="shared" si="134"/>
        <v>#N/A</v>
      </c>
      <c r="AN265" s="6" t="e">
        <f t="shared" si="135"/>
        <v>#N/A</v>
      </c>
      <c r="AO265" s="6" t="e">
        <f t="shared" si="115"/>
        <v>#N/A</v>
      </c>
      <c r="AP265" s="6" t="e">
        <f t="shared" si="136"/>
        <v>#N/A</v>
      </c>
      <c r="AQ265" s="6" t="e">
        <f t="shared" si="137"/>
        <v>#N/A</v>
      </c>
      <c r="AR265" s="6" t="e">
        <f t="shared" si="116"/>
        <v>#N/A</v>
      </c>
      <c r="AS265" s="6" t="e">
        <f t="shared" si="117"/>
        <v>#N/A</v>
      </c>
      <c r="AT265" s="6" t="e">
        <f t="shared" si="118"/>
        <v>#N/A</v>
      </c>
      <c r="AU265" s="6">
        <f t="shared" si="138"/>
        <v>0</v>
      </c>
      <c r="AV265" s="6" t="e">
        <f t="shared" si="139"/>
        <v>#N/A</v>
      </c>
      <c r="AW265" s="6" t="str">
        <f t="shared" si="119"/>
        <v/>
      </c>
      <c r="AX265" s="6" t="str">
        <f t="shared" si="120"/>
        <v/>
      </c>
      <c r="AY265" s="6" t="str">
        <f t="shared" si="121"/>
        <v/>
      </c>
      <c r="AZ265" s="6" t="str">
        <f t="shared" si="122"/>
        <v/>
      </c>
      <c r="BA265" s="103"/>
      <c r="BG265" s="3" t="s">
        <v>1208</v>
      </c>
    </row>
    <row r="266" spans="1:59" s="12" customFormat="1" ht="13.5" customHeight="1" x14ac:dyDescent="0.2">
      <c r="A266" s="163">
        <v>251</v>
      </c>
      <c r="B266" s="164"/>
      <c r="C266" s="165"/>
      <c r="D266" s="166"/>
      <c r="E266" s="165"/>
      <c r="F266" s="165"/>
      <c r="G266" s="220"/>
      <c r="H266" s="165"/>
      <c r="I266" s="167"/>
      <c r="J266" s="168"/>
      <c r="K266" s="845"/>
      <c r="L266" s="838"/>
      <c r="M266" s="428"/>
      <c r="N266" s="427"/>
      <c r="O266" s="429"/>
      <c r="P266" s="430"/>
      <c r="Q266" s="422" t="str">
        <f t="shared" si="106"/>
        <v/>
      </c>
      <c r="R266" s="422" t="str">
        <f t="shared" si="107"/>
        <v/>
      </c>
      <c r="S266" s="423" t="str">
        <f t="shared" si="108"/>
        <v/>
      </c>
      <c r="T266" s="424" t="str">
        <f t="shared" si="123"/>
        <v/>
      </c>
      <c r="U266" s="425" t="str">
        <f t="shared" si="109"/>
        <v/>
      </c>
      <c r="V266" s="425" t="str">
        <f t="shared" si="110"/>
        <v/>
      </c>
      <c r="W266" s="425" t="str">
        <f t="shared" si="111"/>
        <v/>
      </c>
      <c r="X266" s="38"/>
      <c r="Y266" s="37" t="str">
        <f t="shared" si="124"/>
        <v/>
      </c>
      <c r="Z266" s="37" t="str">
        <f t="shared" si="125"/>
        <v/>
      </c>
      <c r="AA266" s="29" t="str">
        <f t="shared" si="112"/>
        <v/>
      </c>
      <c r="AB266" s="6" t="e">
        <f t="shared" si="126"/>
        <v>#N/A</v>
      </c>
      <c r="AC266" s="6" t="e">
        <f t="shared" si="127"/>
        <v>#N/A</v>
      </c>
      <c r="AD266" s="6" t="e">
        <f t="shared" si="128"/>
        <v>#N/A</v>
      </c>
      <c r="AE266" s="6" t="str">
        <f t="shared" si="113"/>
        <v/>
      </c>
      <c r="AF266" s="10">
        <f t="shared" si="114"/>
        <v>1</v>
      </c>
      <c r="AG266" s="6" t="e">
        <f t="shared" si="129"/>
        <v>#N/A</v>
      </c>
      <c r="AH266" s="6" t="e">
        <f t="shared" si="130"/>
        <v>#N/A</v>
      </c>
      <c r="AI266" s="6" t="e">
        <f t="shared" si="140"/>
        <v>#N/A</v>
      </c>
      <c r="AJ266" s="6" t="e">
        <f t="shared" si="131"/>
        <v>#N/A</v>
      </c>
      <c r="AK266" s="11" t="str">
        <f t="shared" si="132"/>
        <v xml:space="preserve"> </v>
      </c>
      <c r="AL266" s="6" t="e">
        <f t="shared" si="133"/>
        <v>#N/A</v>
      </c>
      <c r="AM266" s="6" t="e">
        <f t="shared" si="134"/>
        <v>#N/A</v>
      </c>
      <c r="AN266" s="6" t="e">
        <f t="shared" si="135"/>
        <v>#N/A</v>
      </c>
      <c r="AO266" s="6" t="e">
        <f t="shared" si="115"/>
        <v>#N/A</v>
      </c>
      <c r="AP266" s="6" t="e">
        <f t="shared" si="136"/>
        <v>#N/A</v>
      </c>
      <c r="AQ266" s="6" t="e">
        <f t="shared" si="137"/>
        <v>#N/A</v>
      </c>
      <c r="AR266" s="6" t="e">
        <f t="shared" si="116"/>
        <v>#N/A</v>
      </c>
      <c r="AS266" s="6" t="e">
        <f t="shared" si="117"/>
        <v>#N/A</v>
      </c>
      <c r="AT266" s="6" t="e">
        <f t="shared" si="118"/>
        <v>#N/A</v>
      </c>
      <c r="AU266" s="6">
        <f t="shared" si="138"/>
        <v>0</v>
      </c>
      <c r="AV266" s="6" t="e">
        <f t="shared" si="139"/>
        <v>#N/A</v>
      </c>
      <c r="AW266" s="6" t="str">
        <f t="shared" si="119"/>
        <v/>
      </c>
      <c r="AX266" s="6" t="str">
        <f t="shared" si="120"/>
        <v/>
      </c>
      <c r="AY266" s="6" t="str">
        <f t="shared" si="121"/>
        <v/>
      </c>
      <c r="AZ266" s="6" t="str">
        <f t="shared" si="122"/>
        <v/>
      </c>
      <c r="BA266" s="103"/>
      <c r="BG266" s="3" t="s">
        <v>1209</v>
      </c>
    </row>
    <row r="267" spans="1:59" s="12" customFormat="1" ht="13.5" customHeight="1" x14ac:dyDescent="0.2">
      <c r="A267" s="163">
        <v>252</v>
      </c>
      <c r="B267" s="164"/>
      <c r="C267" s="165"/>
      <c r="D267" s="166"/>
      <c r="E267" s="165"/>
      <c r="F267" s="165"/>
      <c r="G267" s="220"/>
      <c r="H267" s="165"/>
      <c r="I267" s="167"/>
      <c r="J267" s="168"/>
      <c r="K267" s="845"/>
      <c r="L267" s="838"/>
      <c r="M267" s="428"/>
      <c r="N267" s="427"/>
      <c r="O267" s="429"/>
      <c r="P267" s="430"/>
      <c r="Q267" s="422" t="str">
        <f t="shared" si="106"/>
        <v/>
      </c>
      <c r="R267" s="422" t="str">
        <f t="shared" si="107"/>
        <v/>
      </c>
      <c r="S267" s="423" t="str">
        <f t="shared" si="108"/>
        <v/>
      </c>
      <c r="T267" s="424" t="str">
        <f t="shared" si="123"/>
        <v/>
      </c>
      <c r="U267" s="425" t="str">
        <f t="shared" si="109"/>
        <v/>
      </c>
      <c r="V267" s="425" t="str">
        <f t="shared" si="110"/>
        <v/>
      </c>
      <c r="W267" s="425" t="str">
        <f t="shared" si="111"/>
        <v/>
      </c>
      <c r="X267" s="38"/>
      <c r="Y267" s="37" t="str">
        <f t="shared" si="124"/>
        <v/>
      </c>
      <c r="Z267" s="37" t="str">
        <f t="shared" si="125"/>
        <v/>
      </c>
      <c r="AA267" s="29" t="str">
        <f t="shared" si="112"/>
        <v/>
      </c>
      <c r="AB267" s="6" t="e">
        <f t="shared" si="126"/>
        <v>#N/A</v>
      </c>
      <c r="AC267" s="6" t="e">
        <f t="shared" si="127"/>
        <v>#N/A</v>
      </c>
      <c r="AD267" s="6" t="e">
        <f t="shared" si="128"/>
        <v>#N/A</v>
      </c>
      <c r="AE267" s="6" t="str">
        <f t="shared" si="113"/>
        <v/>
      </c>
      <c r="AF267" s="10">
        <f t="shared" si="114"/>
        <v>1</v>
      </c>
      <c r="AG267" s="6" t="e">
        <f t="shared" si="129"/>
        <v>#N/A</v>
      </c>
      <c r="AH267" s="6" t="e">
        <f t="shared" si="130"/>
        <v>#N/A</v>
      </c>
      <c r="AI267" s="6" t="e">
        <f t="shared" si="140"/>
        <v>#N/A</v>
      </c>
      <c r="AJ267" s="6" t="e">
        <f t="shared" si="131"/>
        <v>#N/A</v>
      </c>
      <c r="AK267" s="11" t="str">
        <f t="shared" si="132"/>
        <v xml:space="preserve"> </v>
      </c>
      <c r="AL267" s="6" t="e">
        <f t="shared" si="133"/>
        <v>#N/A</v>
      </c>
      <c r="AM267" s="6" t="e">
        <f t="shared" si="134"/>
        <v>#N/A</v>
      </c>
      <c r="AN267" s="6" t="e">
        <f t="shared" si="135"/>
        <v>#N/A</v>
      </c>
      <c r="AO267" s="6" t="e">
        <f t="shared" si="115"/>
        <v>#N/A</v>
      </c>
      <c r="AP267" s="6" t="e">
        <f t="shared" si="136"/>
        <v>#N/A</v>
      </c>
      <c r="AQ267" s="6" t="e">
        <f t="shared" si="137"/>
        <v>#N/A</v>
      </c>
      <c r="AR267" s="6" t="e">
        <f t="shared" si="116"/>
        <v>#N/A</v>
      </c>
      <c r="AS267" s="6" t="e">
        <f t="shared" si="117"/>
        <v>#N/A</v>
      </c>
      <c r="AT267" s="6" t="e">
        <f t="shared" si="118"/>
        <v>#N/A</v>
      </c>
      <c r="AU267" s="6">
        <f t="shared" si="138"/>
        <v>0</v>
      </c>
      <c r="AV267" s="6" t="e">
        <f t="shared" si="139"/>
        <v>#N/A</v>
      </c>
      <c r="AW267" s="6" t="str">
        <f t="shared" si="119"/>
        <v/>
      </c>
      <c r="AX267" s="6" t="str">
        <f t="shared" si="120"/>
        <v/>
      </c>
      <c r="AY267" s="6" t="str">
        <f t="shared" si="121"/>
        <v/>
      </c>
      <c r="AZ267" s="6" t="str">
        <f t="shared" si="122"/>
        <v/>
      </c>
      <c r="BA267" s="103"/>
      <c r="BG267" s="3" t="s">
        <v>1210</v>
      </c>
    </row>
    <row r="268" spans="1:59" s="12" customFormat="1" ht="13.5" customHeight="1" x14ac:dyDescent="0.2">
      <c r="A268" s="163">
        <v>253</v>
      </c>
      <c r="B268" s="164"/>
      <c r="C268" s="165"/>
      <c r="D268" s="166"/>
      <c r="E268" s="165"/>
      <c r="F268" s="165"/>
      <c r="G268" s="220"/>
      <c r="H268" s="165"/>
      <c r="I268" s="167"/>
      <c r="J268" s="168"/>
      <c r="K268" s="845"/>
      <c r="L268" s="838"/>
      <c r="M268" s="428"/>
      <c r="N268" s="427"/>
      <c r="O268" s="429"/>
      <c r="P268" s="430"/>
      <c r="Q268" s="422" t="str">
        <f t="shared" si="106"/>
        <v/>
      </c>
      <c r="R268" s="422" t="str">
        <f t="shared" si="107"/>
        <v/>
      </c>
      <c r="S268" s="423" t="str">
        <f t="shared" si="108"/>
        <v/>
      </c>
      <c r="T268" s="424" t="str">
        <f t="shared" si="123"/>
        <v/>
      </c>
      <c r="U268" s="425" t="str">
        <f t="shared" si="109"/>
        <v/>
      </c>
      <c r="V268" s="425" t="str">
        <f t="shared" si="110"/>
        <v/>
      </c>
      <c r="W268" s="425" t="str">
        <f t="shared" si="111"/>
        <v/>
      </c>
      <c r="X268" s="38"/>
      <c r="Y268" s="37" t="str">
        <f t="shared" si="124"/>
        <v/>
      </c>
      <c r="Z268" s="37" t="str">
        <f t="shared" si="125"/>
        <v/>
      </c>
      <c r="AA268" s="29" t="str">
        <f t="shared" si="112"/>
        <v/>
      </c>
      <c r="AB268" s="6" t="e">
        <f t="shared" si="126"/>
        <v>#N/A</v>
      </c>
      <c r="AC268" s="6" t="e">
        <f t="shared" si="127"/>
        <v>#N/A</v>
      </c>
      <c r="AD268" s="6" t="e">
        <f t="shared" si="128"/>
        <v>#N/A</v>
      </c>
      <c r="AE268" s="6" t="str">
        <f t="shared" si="113"/>
        <v/>
      </c>
      <c r="AF268" s="10">
        <f t="shared" si="114"/>
        <v>1</v>
      </c>
      <c r="AG268" s="6" t="e">
        <f t="shared" si="129"/>
        <v>#N/A</v>
      </c>
      <c r="AH268" s="6" t="e">
        <f t="shared" si="130"/>
        <v>#N/A</v>
      </c>
      <c r="AI268" s="6" t="e">
        <f t="shared" si="140"/>
        <v>#N/A</v>
      </c>
      <c r="AJ268" s="6" t="e">
        <f t="shared" si="131"/>
        <v>#N/A</v>
      </c>
      <c r="AK268" s="11" t="str">
        <f t="shared" si="132"/>
        <v xml:space="preserve"> </v>
      </c>
      <c r="AL268" s="6" t="e">
        <f t="shared" si="133"/>
        <v>#N/A</v>
      </c>
      <c r="AM268" s="6" t="e">
        <f t="shared" si="134"/>
        <v>#N/A</v>
      </c>
      <c r="AN268" s="6" t="e">
        <f t="shared" si="135"/>
        <v>#N/A</v>
      </c>
      <c r="AO268" s="6" t="e">
        <f t="shared" si="115"/>
        <v>#N/A</v>
      </c>
      <c r="AP268" s="6" t="e">
        <f t="shared" si="136"/>
        <v>#N/A</v>
      </c>
      <c r="AQ268" s="6" t="e">
        <f t="shared" si="137"/>
        <v>#N/A</v>
      </c>
      <c r="AR268" s="6" t="e">
        <f t="shared" si="116"/>
        <v>#N/A</v>
      </c>
      <c r="AS268" s="6" t="e">
        <f t="shared" si="117"/>
        <v>#N/A</v>
      </c>
      <c r="AT268" s="6" t="e">
        <f t="shared" si="118"/>
        <v>#N/A</v>
      </c>
      <c r="AU268" s="6">
        <f t="shared" si="138"/>
        <v>0</v>
      </c>
      <c r="AV268" s="6" t="e">
        <f t="shared" si="139"/>
        <v>#N/A</v>
      </c>
      <c r="AW268" s="6" t="str">
        <f t="shared" si="119"/>
        <v/>
      </c>
      <c r="AX268" s="6" t="str">
        <f t="shared" si="120"/>
        <v/>
      </c>
      <c r="AY268" s="6" t="str">
        <f t="shared" si="121"/>
        <v/>
      </c>
      <c r="AZ268" s="6" t="str">
        <f t="shared" si="122"/>
        <v/>
      </c>
      <c r="BA268" s="103"/>
      <c r="BG268" s="3" t="s">
        <v>1211</v>
      </c>
    </row>
    <row r="269" spans="1:59" s="12" customFormat="1" ht="13.5" customHeight="1" x14ac:dyDescent="0.2">
      <c r="A269" s="163">
        <v>254</v>
      </c>
      <c r="B269" s="164"/>
      <c r="C269" s="165"/>
      <c r="D269" s="166"/>
      <c r="E269" s="165"/>
      <c r="F269" s="165"/>
      <c r="G269" s="220"/>
      <c r="H269" s="165"/>
      <c r="I269" s="167"/>
      <c r="J269" s="168"/>
      <c r="K269" s="845"/>
      <c r="L269" s="838"/>
      <c r="M269" s="428"/>
      <c r="N269" s="427"/>
      <c r="O269" s="429"/>
      <c r="P269" s="430"/>
      <c r="Q269" s="422" t="str">
        <f t="shared" si="106"/>
        <v/>
      </c>
      <c r="R269" s="422" t="str">
        <f t="shared" si="107"/>
        <v/>
      </c>
      <c r="S269" s="423" t="str">
        <f t="shared" si="108"/>
        <v/>
      </c>
      <c r="T269" s="424" t="str">
        <f t="shared" si="123"/>
        <v/>
      </c>
      <c r="U269" s="425" t="str">
        <f t="shared" si="109"/>
        <v/>
      </c>
      <c r="V269" s="425" t="str">
        <f t="shared" si="110"/>
        <v/>
      </c>
      <c r="W269" s="425" t="str">
        <f t="shared" si="111"/>
        <v/>
      </c>
      <c r="X269" s="38"/>
      <c r="Y269" s="37" t="str">
        <f t="shared" si="124"/>
        <v/>
      </c>
      <c r="Z269" s="37" t="str">
        <f t="shared" si="125"/>
        <v/>
      </c>
      <c r="AA269" s="29" t="str">
        <f t="shared" si="112"/>
        <v/>
      </c>
      <c r="AB269" s="6" t="e">
        <f t="shared" si="126"/>
        <v>#N/A</v>
      </c>
      <c r="AC269" s="6" t="e">
        <f t="shared" si="127"/>
        <v>#N/A</v>
      </c>
      <c r="AD269" s="6" t="e">
        <f t="shared" si="128"/>
        <v>#N/A</v>
      </c>
      <c r="AE269" s="6" t="str">
        <f t="shared" si="113"/>
        <v/>
      </c>
      <c r="AF269" s="10">
        <f t="shared" si="114"/>
        <v>1</v>
      </c>
      <c r="AG269" s="6" t="e">
        <f t="shared" si="129"/>
        <v>#N/A</v>
      </c>
      <c r="AH269" s="6" t="e">
        <f t="shared" si="130"/>
        <v>#N/A</v>
      </c>
      <c r="AI269" s="6" t="e">
        <f t="shared" si="140"/>
        <v>#N/A</v>
      </c>
      <c r="AJ269" s="6" t="e">
        <f t="shared" si="131"/>
        <v>#N/A</v>
      </c>
      <c r="AK269" s="11" t="str">
        <f t="shared" si="132"/>
        <v xml:space="preserve"> </v>
      </c>
      <c r="AL269" s="6" t="e">
        <f t="shared" si="133"/>
        <v>#N/A</v>
      </c>
      <c r="AM269" s="6" t="e">
        <f t="shared" si="134"/>
        <v>#N/A</v>
      </c>
      <c r="AN269" s="6" t="e">
        <f t="shared" si="135"/>
        <v>#N/A</v>
      </c>
      <c r="AO269" s="6" t="e">
        <f t="shared" si="115"/>
        <v>#N/A</v>
      </c>
      <c r="AP269" s="6" t="e">
        <f t="shared" si="136"/>
        <v>#N/A</v>
      </c>
      <c r="AQ269" s="6" t="e">
        <f t="shared" si="137"/>
        <v>#N/A</v>
      </c>
      <c r="AR269" s="6" t="e">
        <f t="shared" si="116"/>
        <v>#N/A</v>
      </c>
      <c r="AS269" s="6" t="e">
        <f t="shared" si="117"/>
        <v>#N/A</v>
      </c>
      <c r="AT269" s="6" t="e">
        <f t="shared" si="118"/>
        <v>#N/A</v>
      </c>
      <c r="AU269" s="6">
        <f t="shared" si="138"/>
        <v>0</v>
      </c>
      <c r="AV269" s="6" t="e">
        <f t="shared" si="139"/>
        <v>#N/A</v>
      </c>
      <c r="AW269" s="6" t="str">
        <f t="shared" si="119"/>
        <v/>
      </c>
      <c r="AX269" s="6" t="str">
        <f t="shared" si="120"/>
        <v/>
      </c>
      <c r="AY269" s="6" t="str">
        <f t="shared" si="121"/>
        <v/>
      </c>
      <c r="AZ269" s="6" t="str">
        <f t="shared" si="122"/>
        <v/>
      </c>
      <c r="BA269" s="103"/>
      <c r="BG269" s="3" t="s">
        <v>1212</v>
      </c>
    </row>
    <row r="270" spans="1:59" s="12" customFormat="1" ht="13.5" customHeight="1" x14ac:dyDescent="0.2">
      <c r="A270" s="163">
        <v>255</v>
      </c>
      <c r="B270" s="164"/>
      <c r="C270" s="165"/>
      <c r="D270" s="166"/>
      <c r="E270" s="165"/>
      <c r="F270" s="165"/>
      <c r="G270" s="220"/>
      <c r="H270" s="165"/>
      <c r="I270" s="167"/>
      <c r="J270" s="168"/>
      <c r="K270" s="845"/>
      <c r="L270" s="838"/>
      <c r="M270" s="428"/>
      <c r="N270" s="427"/>
      <c r="O270" s="429"/>
      <c r="P270" s="430"/>
      <c r="Q270" s="422" t="str">
        <f t="shared" si="106"/>
        <v/>
      </c>
      <c r="R270" s="422" t="str">
        <f t="shared" si="107"/>
        <v/>
      </c>
      <c r="S270" s="423" t="str">
        <f t="shared" si="108"/>
        <v/>
      </c>
      <c r="T270" s="424" t="str">
        <f t="shared" si="123"/>
        <v/>
      </c>
      <c r="U270" s="425" t="str">
        <f t="shared" si="109"/>
        <v/>
      </c>
      <c r="V270" s="425" t="str">
        <f t="shared" si="110"/>
        <v/>
      </c>
      <c r="W270" s="425" t="str">
        <f t="shared" si="111"/>
        <v/>
      </c>
      <c r="X270" s="38"/>
      <c r="Y270" s="37" t="str">
        <f t="shared" si="124"/>
        <v/>
      </c>
      <c r="Z270" s="37" t="str">
        <f t="shared" si="125"/>
        <v/>
      </c>
      <c r="AA270" s="29" t="str">
        <f t="shared" si="112"/>
        <v/>
      </c>
      <c r="AB270" s="6" t="e">
        <f t="shared" si="126"/>
        <v>#N/A</v>
      </c>
      <c r="AC270" s="6" t="e">
        <f t="shared" si="127"/>
        <v>#N/A</v>
      </c>
      <c r="AD270" s="6" t="e">
        <f t="shared" si="128"/>
        <v>#N/A</v>
      </c>
      <c r="AE270" s="6" t="str">
        <f t="shared" si="113"/>
        <v/>
      </c>
      <c r="AF270" s="10">
        <f t="shared" si="114"/>
        <v>1</v>
      </c>
      <c r="AG270" s="6" t="e">
        <f t="shared" si="129"/>
        <v>#N/A</v>
      </c>
      <c r="AH270" s="6" t="e">
        <f t="shared" si="130"/>
        <v>#N/A</v>
      </c>
      <c r="AI270" s="6" t="e">
        <f t="shared" si="140"/>
        <v>#N/A</v>
      </c>
      <c r="AJ270" s="6" t="e">
        <f t="shared" si="131"/>
        <v>#N/A</v>
      </c>
      <c r="AK270" s="11" t="str">
        <f t="shared" si="132"/>
        <v xml:space="preserve"> </v>
      </c>
      <c r="AL270" s="6" t="e">
        <f t="shared" si="133"/>
        <v>#N/A</v>
      </c>
      <c r="AM270" s="6" t="e">
        <f t="shared" si="134"/>
        <v>#N/A</v>
      </c>
      <c r="AN270" s="6" t="e">
        <f t="shared" si="135"/>
        <v>#N/A</v>
      </c>
      <c r="AO270" s="6" t="e">
        <f t="shared" si="115"/>
        <v>#N/A</v>
      </c>
      <c r="AP270" s="6" t="e">
        <f t="shared" si="136"/>
        <v>#N/A</v>
      </c>
      <c r="AQ270" s="6" t="e">
        <f t="shared" si="137"/>
        <v>#N/A</v>
      </c>
      <c r="AR270" s="6" t="e">
        <f t="shared" si="116"/>
        <v>#N/A</v>
      </c>
      <c r="AS270" s="6" t="e">
        <f t="shared" si="117"/>
        <v>#N/A</v>
      </c>
      <c r="AT270" s="6" t="e">
        <f t="shared" si="118"/>
        <v>#N/A</v>
      </c>
      <c r="AU270" s="6">
        <f t="shared" si="138"/>
        <v>0</v>
      </c>
      <c r="AV270" s="6" t="e">
        <f t="shared" si="139"/>
        <v>#N/A</v>
      </c>
      <c r="AW270" s="6" t="str">
        <f t="shared" si="119"/>
        <v/>
      </c>
      <c r="AX270" s="6" t="str">
        <f t="shared" si="120"/>
        <v/>
      </c>
      <c r="AY270" s="6" t="str">
        <f t="shared" si="121"/>
        <v/>
      </c>
      <c r="AZ270" s="6" t="str">
        <f t="shared" si="122"/>
        <v/>
      </c>
      <c r="BA270" s="103"/>
      <c r="BG270" s="3" t="s">
        <v>1213</v>
      </c>
    </row>
    <row r="271" spans="1:59" s="12" customFormat="1" ht="13.5" customHeight="1" x14ac:dyDescent="0.2">
      <c r="A271" s="163">
        <v>256</v>
      </c>
      <c r="B271" s="164"/>
      <c r="C271" s="165"/>
      <c r="D271" s="166"/>
      <c r="E271" s="165"/>
      <c r="F271" s="165"/>
      <c r="G271" s="220"/>
      <c r="H271" s="165"/>
      <c r="I271" s="167"/>
      <c r="J271" s="168"/>
      <c r="K271" s="845"/>
      <c r="L271" s="838"/>
      <c r="M271" s="428"/>
      <c r="N271" s="427"/>
      <c r="O271" s="429"/>
      <c r="P271" s="430"/>
      <c r="Q271" s="422" t="str">
        <f t="shared" si="106"/>
        <v/>
      </c>
      <c r="R271" s="422" t="str">
        <f t="shared" si="107"/>
        <v/>
      </c>
      <c r="S271" s="423" t="str">
        <f t="shared" si="108"/>
        <v/>
      </c>
      <c r="T271" s="424" t="str">
        <f t="shared" si="123"/>
        <v/>
      </c>
      <c r="U271" s="425" t="str">
        <f t="shared" si="109"/>
        <v/>
      </c>
      <c r="V271" s="425" t="str">
        <f t="shared" si="110"/>
        <v/>
      </c>
      <c r="W271" s="425" t="str">
        <f t="shared" si="111"/>
        <v/>
      </c>
      <c r="X271" s="38"/>
      <c r="Y271" s="37" t="str">
        <f t="shared" si="124"/>
        <v/>
      </c>
      <c r="Z271" s="37" t="str">
        <f t="shared" si="125"/>
        <v/>
      </c>
      <c r="AA271" s="29" t="str">
        <f t="shared" si="112"/>
        <v/>
      </c>
      <c r="AB271" s="6" t="e">
        <f t="shared" si="126"/>
        <v>#N/A</v>
      </c>
      <c r="AC271" s="6" t="e">
        <f t="shared" si="127"/>
        <v>#N/A</v>
      </c>
      <c r="AD271" s="6" t="e">
        <f t="shared" si="128"/>
        <v>#N/A</v>
      </c>
      <c r="AE271" s="6" t="str">
        <f t="shared" si="113"/>
        <v/>
      </c>
      <c r="AF271" s="10">
        <f t="shared" si="114"/>
        <v>1</v>
      </c>
      <c r="AG271" s="6" t="e">
        <f t="shared" si="129"/>
        <v>#N/A</v>
      </c>
      <c r="AH271" s="6" t="e">
        <f t="shared" si="130"/>
        <v>#N/A</v>
      </c>
      <c r="AI271" s="6" t="e">
        <f t="shared" si="140"/>
        <v>#N/A</v>
      </c>
      <c r="AJ271" s="6" t="e">
        <f t="shared" si="131"/>
        <v>#N/A</v>
      </c>
      <c r="AK271" s="11" t="str">
        <f t="shared" si="132"/>
        <v xml:space="preserve"> </v>
      </c>
      <c r="AL271" s="6" t="e">
        <f t="shared" si="133"/>
        <v>#N/A</v>
      </c>
      <c r="AM271" s="6" t="e">
        <f t="shared" si="134"/>
        <v>#N/A</v>
      </c>
      <c r="AN271" s="6" t="e">
        <f t="shared" si="135"/>
        <v>#N/A</v>
      </c>
      <c r="AO271" s="6" t="e">
        <f t="shared" si="115"/>
        <v>#N/A</v>
      </c>
      <c r="AP271" s="6" t="e">
        <f t="shared" si="136"/>
        <v>#N/A</v>
      </c>
      <c r="AQ271" s="6" t="e">
        <f t="shared" si="137"/>
        <v>#N/A</v>
      </c>
      <c r="AR271" s="6" t="e">
        <f t="shared" si="116"/>
        <v>#N/A</v>
      </c>
      <c r="AS271" s="6" t="e">
        <f t="shared" si="117"/>
        <v>#N/A</v>
      </c>
      <c r="AT271" s="6" t="e">
        <f t="shared" si="118"/>
        <v>#N/A</v>
      </c>
      <c r="AU271" s="6">
        <f t="shared" si="138"/>
        <v>0</v>
      </c>
      <c r="AV271" s="6" t="e">
        <f t="shared" si="139"/>
        <v>#N/A</v>
      </c>
      <c r="AW271" s="6" t="str">
        <f t="shared" si="119"/>
        <v/>
      </c>
      <c r="AX271" s="6" t="str">
        <f t="shared" si="120"/>
        <v/>
      </c>
      <c r="AY271" s="6" t="str">
        <f t="shared" si="121"/>
        <v/>
      </c>
      <c r="AZ271" s="6" t="str">
        <f t="shared" si="122"/>
        <v/>
      </c>
      <c r="BA271" s="103"/>
      <c r="BG271" s="3" t="s">
        <v>1214</v>
      </c>
    </row>
    <row r="272" spans="1:59" s="12" customFormat="1" ht="13.5" customHeight="1" x14ac:dyDescent="0.2">
      <c r="A272" s="163">
        <v>257</v>
      </c>
      <c r="B272" s="164"/>
      <c r="C272" s="165"/>
      <c r="D272" s="166"/>
      <c r="E272" s="165"/>
      <c r="F272" s="165"/>
      <c r="G272" s="220"/>
      <c r="H272" s="165"/>
      <c r="I272" s="167"/>
      <c r="J272" s="168"/>
      <c r="K272" s="845"/>
      <c r="L272" s="838"/>
      <c r="M272" s="428"/>
      <c r="N272" s="427"/>
      <c r="O272" s="429"/>
      <c r="P272" s="430"/>
      <c r="Q272" s="422" t="str">
        <f t="shared" ref="Q272:Q335" si="141">IF(ISBLANK(K272)=TRUE,"",IF(ISNUMBER(AM272)=TRUE,AM272,"エラー"))</f>
        <v/>
      </c>
      <c r="R272" s="422" t="str">
        <f t="shared" ref="R272:R335" si="142">IF(ISBLANK(K272)=TRUE,"",IF(ISNUMBER(AP272)=TRUE,AP272,"エラー"))</f>
        <v/>
      </c>
      <c r="S272" s="423" t="str">
        <f t="shared" ref="S272:S335" si="143">IF(ISBLANK(K272)=TRUE,"",IF(ISNUMBER(AV272)=TRUE,AV272,"エラー"))</f>
        <v/>
      </c>
      <c r="T272" s="424" t="str">
        <f t="shared" si="123"/>
        <v/>
      </c>
      <c r="U272" s="425" t="str">
        <f t="shared" ref="U272:U335" si="144">IF(Q272="","",IF(ISERROR(Q272*Y272*AF272),"エラー",IF(ISBLANK(Y272)=TRUE,"エラー",IF(ISBLANK(Q272)=TRUE,"エラー",IF(AY272=1,"エラー",Q272*AF272*Y272/1000)))))</f>
        <v/>
      </c>
      <c r="V272" s="425" t="str">
        <f t="shared" ref="V272:V335" si="145">IF(R272="","",IF(ISERROR(R272*Y272*AF272),"エラー",IF(ISBLANK(Y272)=TRUE,"エラー",IF(ISBLANK(R272)=TRUE,"エラー",IF(AY272=1,"エラー",R272*AF272*Y272/1000)))))</f>
        <v/>
      </c>
      <c r="W272" s="425" t="str">
        <f t="shared" ref="W272:W335" si="146">IF(S272="","",IF(ISERROR(S272*Z272),"エラー",IF(ISBLANK(Z272)=TRUE,"エラー",IF(ISBLANK(S272)=TRUE,"エラー",IF(AY272=1,"エラー",S272*Z272/1000)))))</f>
        <v/>
      </c>
      <c r="X272" s="38"/>
      <c r="Y272" s="37" t="str">
        <f t="shared" si="124"/>
        <v/>
      </c>
      <c r="Z272" s="37" t="str">
        <f t="shared" si="125"/>
        <v/>
      </c>
      <c r="AA272" s="29" t="str">
        <f t="shared" ref="AA272:AA335" si="147">IF(ISBLANK(H272)=TRUE,"",IF(OR(ISBLANK(B272)=TRUE),1,""))</f>
        <v/>
      </c>
      <c r="AB272" s="6" t="e">
        <f t="shared" si="126"/>
        <v>#N/A</v>
      </c>
      <c r="AC272" s="6" t="e">
        <f t="shared" si="127"/>
        <v>#N/A</v>
      </c>
      <c r="AD272" s="6" t="e">
        <f t="shared" si="128"/>
        <v>#N/A</v>
      </c>
      <c r="AE272" s="6" t="str">
        <f t="shared" ref="AE272:AE335" si="148">IF(ISERROR(SEARCH("-",I272,1))=TRUE,ASC(UPPER(I272)),ASC(UPPER(LEFT(I272,SEARCH("-",I272,1)-1))))</f>
        <v/>
      </c>
      <c r="AF272" s="10">
        <f t="shared" ref="AF272:AF335" si="149">IF(J272&gt;3500,J272/1000,1)</f>
        <v>1</v>
      </c>
      <c r="AG272" s="6" t="e">
        <f t="shared" si="129"/>
        <v>#N/A</v>
      </c>
      <c r="AH272" s="6" t="e">
        <f t="shared" si="130"/>
        <v>#N/A</v>
      </c>
      <c r="AI272" s="6" t="e">
        <f t="shared" si="140"/>
        <v>#N/A</v>
      </c>
      <c r="AJ272" s="6" t="e">
        <f t="shared" si="131"/>
        <v>#N/A</v>
      </c>
      <c r="AK272" s="11" t="str">
        <f t="shared" si="132"/>
        <v xml:space="preserve"> </v>
      </c>
      <c r="AL272" s="6" t="e">
        <f t="shared" si="133"/>
        <v>#N/A</v>
      </c>
      <c r="AM272" s="6" t="e">
        <f t="shared" si="134"/>
        <v>#N/A</v>
      </c>
      <c r="AN272" s="6" t="e">
        <f t="shared" si="135"/>
        <v>#N/A</v>
      </c>
      <c r="AO272" s="6" t="e">
        <f t="shared" ref="AO272:AO335" si="150">VLOOKUP(AH272,$BX$17:$CB$21,2,FALSE)</f>
        <v>#N/A</v>
      </c>
      <c r="AP272" s="6" t="e">
        <f t="shared" si="136"/>
        <v>#N/A</v>
      </c>
      <c r="AQ272" s="6" t="e">
        <f t="shared" si="137"/>
        <v>#N/A</v>
      </c>
      <c r="AR272" s="6" t="e">
        <f t="shared" ref="AR272:AR335" si="151">VLOOKUP(AH272,$BX$17:$CB$21,3,FALSE)</f>
        <v>#N/A</v>
      </c>
      <c r="AS272" s="6" t="e">
        <f t="shared" ref="AS272:AS335" si="152">VLOOKUP(AH272,$BX$17:$CB$21,4,FALSE)</f>
        <v>#N/A</v>
      </c>
      <c r="AT272" s="6" t="e">
        <f t="shared" ref="AT272:AT335" si="153">VLOOKUP(AH272,$BX$17:$CB$21,5,FALSE)</f>
        <v>#N/A</v>
      </c>
      <c r="AU272" s="6">
        <f t="shared" si="138"/>
        <v>0</v>
      </c>
      <c r="AV272" s="6" t="e">
        <f t="shared" si="139"/>
        <v>#N/A</v>
      </c>
      <c r="AW272" s="6" t="str">
        <f t="shared" ref="AW272:AW335" si="154">IF(H272="","",VLOOKUP(H272,$BB$17:$BF$25,5,FALSE))</f>
        <v/>
      </c>
      <c r="AX272" s="6" t="str">
        <f t="shared" ref="AX272:AX335" si="155">IF(D272="","",VLOOKUP(CONCATENATE("A",LEFT(D272)),$BU$17:$BV$26,2,FALSE))</f>
        <v/>
      </c>
      <c r="AY272" s="6" t="str">
        <f t="shared" ref="AY272:AY335" si="156">IF(AW272=AX272,"",1)</f>
        <v/>
      </c>
      <c r="AZ272" s="6" t="str">
        <f t="shared" ref="AZ272:AZ335" si="157">CONCATENATE(C272,D272,E272,F272)</f>
        <v/>
      </c>
      <c r="BA272" s="103"/>
      <c r="BG272" s="3" t="s">
        <v>1215</v>
      </c>
    </row>
    <row r="273" spans="1:59" s="12" customFormat="1" ht="13.5" customHeight="1" x14ac:dyDescent="0.2">
      <c r="A273" s="163">
        <v>258</v>
      </c>
      <c r="B273" s="164"/>
      <c r="C273" s="165"/>
      <c r="D273" s="166"/>
      <c r="E273" s="165"/>
      <c r="F273" s="165"/>
      <c r="G273" s="220"/>
      <c r="H273" s="165"/>
      <c r="I273" s="167"/>
      <c r="J273" s="168"/>
      <c r="K273" s="845"/>
      <c r="L273" s="838"/>
      <c r="M273" s="428"/>
      <c r="N273" s="427"/>
      <c r="O273" s="429"/>
      <c r="P273" s="430"/>
      <c r="Q273" s="422" t="str">
        <f t="shared" si="141"/>
        <v/>
      </c>
      <c r="R273" s="422" t="str">
        <f t="shared" si="142"/>
        <v/>
      </c>
      <c r="S273" s="423" t="str">
        <f t="shared" si="143"/>
        <v/>
      </c>
      <c r="T273" s="424" t="str">
        <f t="shared" ref="T273:T336" si="158">IF(OR(Y273="",Z273=""),"",Y273/Z273)</f>
        <v/>
      </c>
      <c r="U273" s="425" t="str">
        <f t="shared" si="144"/>
        <v/>
      </c>
      <c r="V273" s="425" t="str">
        <f t="shared" si="145"/>
        <v/>
      </c>
      <c r="W273" s="425" t="str">
        <f t="shared" si="146"/>
        <v/>
      </c>
      <c r="X273" s="38"/>
      <c r="Y273" s="37" t="str">
        <f t="shared" ref="Y273:Y336" si="159">IF(O273="","",O273)</f>
        <v/>
      </c>
      <c r="Z273" s="37" t="str">
        <f t="shared" ref="Z273:Z336" si="160">IF(P273="","",P273)</f>
        <v/>
      </c>
      <c r="AA273" s="29" t="str">
        <f t="shared" si="147"/>
        <v/>
      </c>
      <c r="AB273" s="6" t="e">
        <f t="shared" ref="AB273:AB336" si="161">VLOOKUP(H273,$BB$17:$BE$23,2,FALSE)</f>
        <v>#N/A</v>
      </c>
      <c r="AC273" s="6" t="e">
        <f t="shared" ref="AC273:AC336" si="162">VLOOKUP(H273,$BB$17:$BE$23,3,FALSE)</f>
        <v>#N/A</v>
      </c>
      <c r="AD273" s="6" t="e">
        <f t="shared" ref="AD273:AD336" si="163">VLOOKUP(H273,$BB$17:$BE$23,4,FALSE)</f>
        <v>#N/A</v>
      </c>
      <c r="AE273" s="6" t="str">
        <f t="shared" si="148"/>
        <v/>
      </c>
      <c r="AF273" s="10">
        <f t="shared" si="149"/>
        <v>1</v>
      </c>
      <c r="AG273" s="6" t="e">
        <f t="shared" ref="AG273:AG336" si="164">IF(AD273=9,0,IF(J273&lt;=2500,IF(J273&lt;=1700,1,2),IF(J273&lt;=12000,IF(J273&lt;=3500,3,4),IF(ISERROR(SEARCH(LEFT(I273,1),"LFMRQST")),4,IF(AND(LEN(I273)&lt;&gt;3,AI273&lt;&gt;"軽"),4,5)))))</f>
        <v>#N/A</v>
      </c>
      <c r="AH273" s="6" t="e">
        <f t="shared" ref="AH273:AH336" si="165">IF(AD273=5,0,IF(AD273=9,0,IF(J273&lt;=2500,IF(J273&lt;=1700,1,2),IF(J273&lt;=12000,IF(J273&lt;=3500,3,4),IF(ISERROR(SEARCH(LEFT(I273,1),"LFMRQST")),4,IF(AND(LEN(I273)&lt;&gt;3,AI273&lt;&gt;"軽"),4,5))))))</f>
        <v>#N/A</v>
      </c>
      <c r="AI273" s="6" t="e">
        <f t="shared" si="140"/>
        <v>#N/A</v>
      </c>
      <c r="AJ273" s="6" t="e">
        <f t="shared" ref="AJ273:AJ336" si="166">VLOOKUP(AL273,排出係数表,9,FALSE)</f>
        <v>#N/A</v>
      </c>
      <c r="AK273" s="11" t="str">
        <f t="shared" ref="AK273:AK336" si="167">IF(OR(ISBLANK(K273)=TRUE,ISBLANK(B273)=TRUE)," ",CONCATENATE(B273,AD273,AG273))</f>
        <v xml:space="preserve"> </v>
      </c>
      <c r="AL273" s="6" t="e">
        <f t="shared" ref="AL273:AL336" si="168">CONCATENATE(AB273,AH273,AI273,AE273)</f>
        <v>#N/A</v>
      </c>
      <c r="AM273" s="6" t="e">
        <f t="shared" ref="AM273:AM336" si="169">IF(AND(L273="あり",AI273="軽"),AO273,AN273)</f>
        <v>#N/A</v>
      </c>
      <c r="AN273" s="6" t="e">
        <f t="shared" ref="AN273:AN336" si="170">VLOOKUP(AL273,排出係数表,6,FALSE)</f>
        <v>#N/A</v>
      </c>
      <c r="AO273" s="6" t="e">
        <f t="shared" si="150"/>
        <v>#N/A</v>
      </c>
      <c r="AP273" s="6" t="e">
        <f t="shared" ref="AP273:AP336" si="171">IF(AND(L273="あり",M273="なし",AI273="軽"),AR273,IF(AND(L273="あり",M273="あり(H17なし)",AI273="軽"),AR273,IF(AND(L273="あり",M273="",AI273="軽"),AR273,IF(AND(L273="なし",M273="あり(H17なし)",AI273="軽"),AS273,IF(AND(L273="",M273="あり(H17なし)",AI273="軽"),AS273,IF(AND(M273="あり(H17あり)",AI273="軽"),AT273,AQ273))))))</f>
        <v>#N/A</v>
      </c>
      <c r="AQ273" s="6" t="e">
        <f t="shared" ref="AQ273:AQ336" si="172">VLOOKUP(AL273,排出係数表,7,FALSE)</f>
        <v>#N/A</v>
      </c>
      <c r="AR273" s="6" t="e">
        <f t="shared" si="151"/>
        <v>#N/A</v>
      </c>
      <c r="AS273" s="6" t="e">
        <f t="shared" si="152"/>
        <v>#N/A</v>
      </c>
      <c r="AT273" s="6" t="e">
        <f t="shared" si="153"/>
        <v>#N/A</v>
      </c>
      <c r="AU273" s="6">
        <f t="shared" ref="AU273:AU336" si="173">IF(AND(L273="なし",M273="なし"),0,IF(AND(L273="",M273=""),0,IF(AND(L273="",M273="なし"),0,IF(AND(L273="なし",M273=""),0,1))))</f>
        <v>0</v>
      </c>
      <c r="AV273" s="6" t="e">
        <f t="shared" ref="AV273:AV336" si="174">VLOOKUP(AL273,排出係数表,8,FALSE)</f>
        <v>#N/A</v>
      </c>
      <c r="AW273" s="6" t="str">
        <f t="shared" si="154"/>
        <v/>
      </c>
      <c r="AX273" s="6" t="str">
        <f t="shared" si="155"/>
        <v/>
      </c>
      <c r="AY273" s="6" t="str">
        <f t="shared" si="156"/>
        <v/>
      </c>
      <c r="AZ273" s="6" t="str">
        <f t="shared" si="157"/>
        <v/>
      </c>
      <c r="BA273" s="103"/>
      <c r="BG273" s="3" t="s">
        <v>1216</v>
      </c>
    </row>
    <row r="274" spans="1:59" s="12" customFormat="1" ht="13.5" customHeight="1" x14ac:dyDescent="0.2">
      <c r="A274" s="163">
        <v>259</v>
      </c>
      <c r="B274" s="164"/>
      <c r="C274" s="165"/>
      <c r="D274" s="166"/>
      <c r="E274" s="165"/>
      <c r="F274" s="165"/>
      <c r="G274" s="220"/>
      <c r="H274" s="165"/>
      <c r="I274" s="167"/>
      <c r="J274" s="168"/>
      <c r="K274" s="845"/>
      <c r="L274" s="838"/>
      <c r="M274" s="428"/>
      <c r="N274" s="427"/>
      <c r="O274" s="429"/>
      <c r="P274" s="430"/>
      <c r="Q274" s="422" t="str">
        <f t="shared" si="141"/>
        <v/>
      </c>
      <c r="R274" s="422" t="str">
        <f t="shared" si="142"/>
        <v/>
      </c>
      <c r="S274" s="423" t="str">
        <f t="shared" si="143"/>
        <v/>
      </c>
      <c r="T274" s="424" t="str">
        <f t="shared" si="158"/>
        <v/>
      </c>
      <c r="U274" s="425" t="str">
        <f t="shared" si="144"/>
        <v/>
      </c>
      <c r="V274" s="425" t="str">
        <f t="shared" si="145"/>
        <v/>
      </c>
      <c r="W274" s="425" t="str">
        <f t="shared" si="146"/>
        <v/>
      </c>
      <c r="X274" s="38"/>
      <c r="Y274" s="37" t="str">
        <f t="shared" si="159"/>
        <v/>
      </c>
      <c r="Z274" s="37" t="str">
        <f t="shared" si="160"/>
        <v/>
      </c>
      <c r="AA274" s="29" t="str">
        <f t="shared" si="147"/>
        <v/>
      </c>
      <c r="AB274" s="6" t="e">
        <f t="shared" si="161"/>
        <v>#N/A</v>
      </c>
      <c r="AC274" s="6" t="e">
        <f t="shared" si="162"/>
        <v>#N/A</v>
      </c>
      <c r="AD274" s="6" t="e">
        <f t="shared" si="163"/>
        <v>#N/A</v>
      </c>
      <c r="AE274" s="6" t="str">
        <f t="shared" si="148"/>
        <v/>
      </c>
      <c r="AF274" s="10">
        <f t="shared" si="149"/>
        <v>1</v>
      </c>
      <c r="AG274" s="6" t="e">
        <f t="shared" si="164"/>
        <v>#N/A</v>
      </c>
      <c r="AH274" s="6" t="e">
        <f t="shared" si="165"/>
        <v>#N/A</v>
      </c>
      <c r="AI274" s="6" t="e">
        <f t="shared" si="140"/>
        <v>#N/A</v>
      </c>
      <c r="AJ274" s="6" t="e">
        <f t="shared" si="166"/>
        <v>#N/A</v>
      </c>
      <c r="AK274" s="11" t="str">
        <f t="shared" si="167"/>
        <v xml:space="preserve"> </v>
      </c>
      <c r="AL274" s="6" t="e">
        <f t="shared" si="168"/>
        <v>#N/A</v>
      </c>
      <c r="AM274" s="6" t="e">
        <f t="shared" si="169"/>
        <v>#N/A</v>
      </c>
      <c r="AN274" s="6" t="e">
        <f t="shared" si="170"/>
        <v>#N/A</v>
      </c>
      <c r="AO274" s="6" t="e">
        <f t="shared" si="150"/>
        <v>#N/A</v>
      </c>
      <c r="AP274" s="6" t="e">
        <f t="shared" si="171"/>
        <v>#N/A</v>
      </c>
      <c r="AQ274" s="6" t="e">
        <f t="shared" si="172"/>
        <v>#N/A</v>
      </c>
      <c r="AR274" s="6" t="e">
        <f t="shared" si="151"/>
        <v>#N/A</v>
      </c>
      <c r="AS274" s="6" t="e">
        <f t="shared" si="152"/>
        <v>#N/A</v>
      </c>
      <c r="AT274" s="6" t="e">
        <f t="shared" si="153"/>
        <v>#N/A</v>
      </c>
      <c r="AU274" s="6">
        <f t="shared" si="173"/>
        <v>0</v>
      </c>
      <c r="AV274" s="6" t="e">
        <f t="shared" si="174"/>
        <v>#N/A</v>
      </c>
      <c r="AW274" s="6" t="str">
        <f t="shared" si="154"/>
        <v/>
      </c>
      <c r="AX274" s="6" t="str">
        <f t="shared" si="155"/>
        <v/>
      </c>
      <c r="AY274" s="6" t="str">
        <f t="shared" si="156"/>
        <v/>
      </c>
      <c r="AZ274" s="6" t="str">
        <f t="shared" si="157"/>
        <v/>
      </c>
      <c r="BA274" s="103"/>
      <c r="BG274" s="3" t="s">
        <v>1217</v>
      </c>
    </row>
    <row r="275" spans="1:59" s="12" customFormat="1" ht="13.5" customHeight="1" x14ac:dyDescent="0.2">
      <c r="A275" s="163">
        <v>260</v>
      </c>
      <c r="B275" s="164"/>
      <c r="C275" s="165"/>
      <c r="D275" s="166"/>
      <c r="E275" s="165"/>
      <c r="F275" s="165"/>
      <c r="G275" s="220"/>
      <c r="H275" s="165"/>
      <c r="I275" s="167"/>
      <c r="J275" s="168"/>
      <c r="K275" s="845"/>
      <c r="L275" s="838"/>
      <c r="M275" s="428"/>
      <c r="N275" s="427"/>
      <c r="O275" s="429"/>
      <c r="P275" s="430"/>
      <c r="Q275" s="422" t="str">
        <f t="shared" si="141"/>
        <v/>
      </c>
      <c r="R275" s="422" t="str">
        <f t="shared" si="142"/>
        <v/>
      </c>
      <c r="S275" s="423" t="str">
        <f t="shared" si="143"/>
        <v/>
      </c>
      <c r="T275" s="424" t="str">
        <f t="shared" si="158"/>
        <v/>
      </c>
      <c r="U275" s="425" t="str">
        <f t="shared" si="144"/>
        <v/>
      </c>
      <c r="V275" s="425" t="str">
        <f t="shared" si="145"/>
        <v/>
      </c>
      <c r="W275" s="425" t="str">
        <f t="shared" si="146"/>
        <v/>
      </c>
      <c r="X275" s="38"/>
      <c r="Y275" s="37" t="str">
        <f t="shared" si="159"/>
        <v/>
      </c>
      <c r="Z275" s="37" t="str">
        <f t="shared" si="160"/>
        <v/>
      </c>
      <c r="AA275" s="29" t="str">
        <f t="shared" si="147"/>
        <v/>
      </c>
      <c r="AB275" s="6" t="e">
        <f t="shared" si="161"/>
        <v>#N/A</v>
      </c>
      <c r="AC275" s="6" t="e">
        <f t="shared" si="162"/>
        <v>#N/A</v>
      </c>
      <c r="AD275" s="6" t="e">
        <f t="shared" si="163"/>
        <v>#N/A</v>
      </c>
      <c r="AE275" s="6" t="str">
        <f t="shared" si="148"/>
        <v/>
      </c>
      <c r="AF275" s="10">
        <f t="shared" si="149"/>
        <v>1</v>
      </c>
      <c r="AG275" s="6" t="e">
        <f t="shared" si="164"/>
        <v>#N/A</v>
      </c>
      <c r="AH275" s="6" t="e">
        <f t="shared" si="165"/>
        <v>#N/A</v>
      </c>
      <c r="AI275" s="6" t="e">
        <f t="shared" si="140"/>
        <v>#N/A</v>
      </c>
      <c r="AJ275" s="6" t="e">
        <f t="shared" si="166"/>
        <v>#N/A</v>
      </c>
      <c r="AK275" s="11" t="str">
        <f t="shared" si="167"/>
        <v xml:space="preserve"> </v>
      </c>
      <c r="AL275" s="6" t="e">
        <f t="shared" si="168"/>
        <v>#N/A</v>
      </c>
      <c r="AM275" s="6" t="e">
        <f t="shared" si="169"/>
        <v>#N/A</v>
      </c>
      <c r="AN275" s="6" t="e">
        <f t="shared" si="170"/>
        <v>#N/A</v>
      </c>
      <c r="AO275" s="6" t="e">
        <f t="shared" si="150"/>
        <v>#N/A</v>
      </c>
      <c r="AP275" s="6" t="e">
        <f t="shared" si="171"/>
        <v>#N/A</v>
      </c>
      <c r="AQ275" s="6" t="e">
        <f t="shared" si="172"/>
        <v>#N/A</v>
      </c>
      <c r="AR275" s="6" t="e">
        <f t="shared" si="151"/>
        <v>#N/A</v>
      </c>
      <c r="AS275" s="6" t="e">
        <f t="shared" si="152"/>
        <v>#N/A</v>
      </c>
      <c r="AT275" s="6" t="e">
        <f t="shared" si="153"/>
        <v>#N/A</v>
      </c>
      <c r="AU275" s="6">
        <f t="shared" si="173"/>
        <v>0</v>
      </c>
      <c r="AV275" s="6" t="e">
        <f t="shared" si="174"/>
        <v>#N/A</v>
      </c>
      <c r="AW275" s="6" t="str">
        <f t="shared" si="154"/>
        <v/>
      </c>
      <c r="AX275" s="6" t="str">
        <f t="shared" si="155"/>
        <v/>
      </c>
      <c r="AY275" s="6" t="str">
        <f t="shared" si="156"/>
        <v/>
      </c>
      <c r="AZ275" s="6" t="str">
        <f t="shared" si="157"/>
        <v/>
      </c>
      <c r="BA275" s="103"/>
      <c r="BG275" s="3" t="s">
        <v>1218</v>
      </c>
    </row>
    <row r="276" spans="1:59" s="12" customFormat="1" ht="13.5" customHeight="1" x14ac:dyDescent="0.2">
      <c r="A276" s="163">
        <v>261</v>
      </c>
      <c r="B276" s="164"/>
      <c r="C276" s="165"/>
      <c r="D276" s="166"/>
      <c r="E276" s="165"/>
      <c r="F276" s="165"/>
      <c r="G276" s="220"/>
      <c r="H276" s="165"/>
      <c r="I276" s="167"/>
      <c r="J276" s="168"/>
      <c r="K276" s="845"/>
      <c r="L276" s="838"/>
      <c r="M276" s="428"/>
      <c r="N276" s="427"/>
      <c r="O276" s="429"/>
      <c r="P276" s="430"/>
      <c r="Q276" s="422" t="str">
        <f t="shared" si="141"/>
        <v/>
      </c>
      <c r="R276" s="422" t="str">
        <f t="shared" si="142"/>
        <v/>
      </c>
      <c r="S276" s="423" t="str">
        <f t="shared" si="143"/>
        <v/>
      </c>
      <c r="T276" s="424" t="str">
        <f t="shared" si="158"/>
        <v/>
      </c>
      <c r="U276" s="425" t="str">
        <f t="shared" si="144"/>
        <v/>
      </c>
      <c r="V276" s="425" t="str">
        <f t="shared" si="145"/>
        <v/>
      </c>
      <c r="W276" s="425" t="str">
        <f t="shared" si="146"/>
        <v/>
      </c>
      <c r="X276" s="38"/>
      <c r="Y276" s="37" t="str">
        <f t="shared" si="159"/>
        <v/>
      </c>
      <c r="Z276" s="37" t="str">
        <f t="shared" si="160"/>
        <v/>
      </c>
      <c r="AA276" s="29" t="str">
        <f t="shared" si="147"/>
        <v/>
      </c>
      <c r="AB276" s="6" t="e">
        <f t="shared" si="161"/>
        <v>#N/A</v>
      </c>
      <c r="AC276" s="6" t="e">
        <f t="shared" si="162"/>
        <v>#N/A</v>
      </c>
      <c r="AD276" s="6" t="e">
        <f t="shared" si="163"/>
        <v>#N/A</v>
      </c>
      <c r="AE276" s="6" t="str">
        <f t="shared" si="148"/>
        <v/>
      </c>
      <c r="AF276" s="10">
        <f t="shared" si="149"/>
        <v>1</v>
      </c>
      <c r="AG276" s="6" t="e">
        <f t="shared" si="164"/>
        <v>#N/A</v>
      </c>
      <c r="AH276" s="6" t="e">
        <f t="shared" si="165"/>
        <v>#N/A</v>
      </c>
      <c r="AI276" s="6" t="e">
        <f t="shared" ref="AI276:AI339" si="175">VLOOKUP(K276,$BJ$17:$BK$27,2,FALSE)</f>
        <v>#N/A</v>
      </c>
      <c r="AJ276" s="6" t="e">
        <f t="shared" si="166"/>
        <v>#N/A</v>
      </c>
      <c r="AK276" s="11" t="str">
        <f t="shared" si="167"/>
        <v xml:space="preserve"> </v>
      </c>
      <c r="AL276" s="6" t="e">
        <f t="shared" si="168"/>
        <v>#N/A</v>
      </c>
      <c r="AM276" s="6" t="e">
        <f t="shared" si="169"/>
        <v>#N/A</v>
      </c>
      <c r="AN276" s="6" t="e">
        <f t="shared" si="170"/>
        <v>#N/A</v>
      </c>
      <c r="AO276" s="6" t="e">
        <f t="shared" si="150"/>
        <v>#N/A</v>
      </c>
      <c r="AP276" s="6" t="e">
        <f t="shared" si="171"/>
        <v>#N/A</v>
      </c>
      <c r="AQ276" s="6" t="e">
        <f t="shared" si="172"/>
        <v>#N/A</v>
      </c>
      <c r="AR276" s="6" t="e">
        <f t="shared" si="151"/>
        <v>#N/A</v>
      </c>
      <c r="AS276" s="6" t="e">
        <f t="shared" si="152"/>
        <v>#N/A</v>
      </c>
      <c r="AT276" s="6" t="e">
        <f t="shared" si="153"/>
        <v>#N/A</v>
      </c>
      <c r="AU276" s="6">
        <f t="shared" si="173"/>
        <v>0</v>
      </c>
      <c r="AV276" s="6" t="e">
        <f t="shared" si="174"/>
        <v>#N/A</v>
      </c>
      <c r="AW276" s="6" t="str">
        <f t="shared" si="154"/>
        <v/>
      </c>
      <c r="AX276" s="6" t="str">
        <f t="shared" si="155"/>
        <v/>
      </c>
      <c r="AY276" s="6" t="str">
        <f t="shared" si="156"/>
        <v/>
      </c>
      <c r="AZ276" s="6" t="str">
        <f t="shared" si="157"/>
        <v/>
      </c>
      <c r="BA276" s="103"/>
      <c r="BG276" s="3" t="s">
        <v>1219</v>
      </c>
    </row>
    <row r="277" spans="1:59" s="12" customFormat="1" ht="13.5" customHeight="1" x14ac:dyDescent="0.2">
      <c r="A277" s="163">
        <v>262</v>
      </c>
      <c r="B277" s="164"/>
      <c r="C277" s="165"/>
      <c r="D277" s="166"/>
      <c r="E277" s="165"/>
      <c r="F277" s="165"/>
      <c r="G277" s="220"/>
      <c r="H277" s="165"/>
      <c r="I277" s="167"/>
      <c r="J277" s="168"/>
      <c r="K277" s="845"/>
      <c r="L277" s="838"/>
      <c r="M277" s="428"/>
      <c r="N277" s="427"/>
      <c r="O277" s="429"/>
      <c r="P277" s="430"/>
      <c r="Q277" s="422" t="str">
        <f t="shared" si="141"/>
        <v/>
      </c>
      <c r="R277" s="422" t="str">
        <f t="shared" si="142"/>
        <v/>
      </c>
      <c r="S277" s="423" t="str">
        <f t="shared" si="143"/>
        <v/>
      </c>
      <c r="T277" s="424" t="str">
        <f t="shared" si="158"/>
        <v/>
      </c>
      <c r="U277" s="425" t="str">
        <f t="shared" si="144"/>
        <v/>
      </c>
      <c r="V277" s="425" t="str">
        <f t="shared" si="145"/>
        <v/>
      </c>
      <c r="W277" s="425" t="str">
        <f t="shared" si="146"/>
        <v/>
      </c>
      <c r="X277" s="38"/>
      <c r="Y277" s="37" t="str">
        <f t="shared" si="159"/>
        <v/>
      </c>
      <c r="Z277" s="37" t="str">
        <f t="shared" si="160"/>
        <v/>
      </c>
      <c r="AA277" s="29" t="str">
        <f t="shared" si="147"/>
        <v/>
      </c>
      <c r="AB277" s="6" t="e">
        <f t="shared" si="161"/>
        <v>#N/A</v>
      </c>
      <c r="AC277" s="6" t="e">
        <f t="shared" si="162"/>
        <v>#N/A</v>
      </c>
      <c r="AD277" s="6" t="e">
        <f t="shared" si="163"/>
        <v>#N/A</v>
      </c>
      <c r="AE277" s="6" t="str">
        <f t="shared" si="148"/>
        <v/>
      </c>
      <c r="AF277" s="10">
        <f t="shared" si="149"/>
        <v>1</v>
      </c>
      <c r="AG277" s="6" t="e">
        <f t="shared" si="164"/>
        <v>#N/A</v>
      </c>
      <c r="AH277" s="6" t="e">
        <f t="shared" si="165"/>
        <v>#N/A</v>
      </c>
      <c r="AI277" s="6" t="e">
        <f t="shared" si="175"/>
        <v>#N/A</v>
      </c>
      <c r="AJ277" s="6" t="e">
        <f t="shared" si="166"/>
        <v>#N/A</v>
      </c>
      <c r="AK277" s="11" t="str">
        <f t="shared" si="167"/>
        <v xml:space="preserve"> </v>
      </c>
      <c r="AL277" s="6" t="e">
        <f t="shared" si="168"/>
        <v>#N/A</v>
      </c>
      <c r="AM277" s="6" t="e">
        <f t="shared" si="169"/>
        <v>#N/A</v>
      </c>
      <c r="AN277" s="6" t="e">
        <f t="shared" si="170"/>
        <v>#N/A</v>
      </c>
      <c r="AO277" s="6" t="e">
        <f t="shared" si="150"/>
        <v>#N/A</v>
      </c>
      <c r="AP277" s="6" t="e">
        <f t="shared" si="171"/>
        <v>#N/A</v>
      </c>
      <c r="AQ277" s="6" t="e">
        <f t="shared" si="172"/>
        <v>#N/A</v>
      </c>
      <c r="AR277" s="6" t="e">
        <f t="shared" si="151"/>
        <v>#N/A</v>
      </c>
      <c r="AS277" s="6" t="e">
        <f t="shared" si="152"/>
        <v>#N/A</v>
      </c>
      <c r="AT277" s="6" t="e">
        <f t="shared" si="153"/>
        <v>#N/A</v>
      </c>
      <c r="AU277" s="6">
        <f t="shared" si="173"/>
        <v>0</v>
      </c>
      <c r="AV277" s="6" t="e">
        <f t="shared" si="174"/>
        <v>#N/A</v>
      </c>
      <c r="AW277" s="6" t="str">
        <f t="shared" si="154"/>
        <v/>
      </c>
      <c r="AX277" s="6" t="str">
        <f t="shared" si="155"/>
        <v/>
      </c>
      <c r="AY277" s="6" t="str">
        <f t="shared" si="156"/>
        <v/>
      </c>
      <c r="AZ277" s="6" t="str">
        <f t="shared" si="157"/>
        <v/>
      </c>
      <c r="BA277" s="103"/>
      <c r="BG277" s="3" t="s">
        <v>1220</v>
      </c>
    </row>
    <row r="278" spans="1:59" s="12" customFormat="1" ht="13.5" customHeight="1" x14ac:dyDescent="0.2">
      <c r="A278" s="163">
        <v>263</v>
      </c>
      <c r="B278" s="164"/>
      <c r="C278" s="165"/>
      <c r="D278" s="166"/>
      <c r="E278" s="165"/>
      <c r="F278" s="165"/>
      <c r="G278" s="220"/>
      <c r="H278" s="165"/>
      <c r="I278" s="167"/>
      <c r="J278" s="168"/>
      <c r="K278" s="845"/>
      <c r="L278" s="838"/>
      <c r="M278" s="428"/>
      <c r="N278" s="427"/>
      <c r="O278" s="429"/>
      <c r="P278" s="430"/>
      <c r="Q278" s="422" t="str">
        <f t="shared" si="141"/>
        <v/>
      </c>
      <c r="R278" s="422" t="str">
        <f t="shared" si="142"/>
        <v/>
      </c>
      <c r="S278" s="423" t="str">
        <f t="shared" si="143"/>
        <v/>
      </c>
      <c r="T278" s="424" t="str">
        <f t="shared" si="158"/>
        <v/>
      </c>
      <c r="U278" s="425" t="str">
        <f t="shared" si="144"/>
        <v/>
      </c>
      <c r="V278" s="425" t="str">
        <f t="shared" si="145"/>
        <v/>
      </c>
      <c r="W278" s="425" t="str">
        <f t="shared" si="146"/>
        <v/>
      </c>
      <c r="X278" s="38"/>
      <c r="Y278" s="37" t="str">
        <f t="shared" si="159"/>
        <v/>
      </c>
      <c r="Z278" s="37" t="str">
        <f t="shared" si="160"/>
        <v/>
      </c>
      <c r="AA278" s="29" t="str">
        <f t="shared" si="147"/>
        <v/>
      </c>
      <c r="AB278" s="6" t="e">
        <f t="shared" si="161"/>
        <v>#N/A</v>
      </c>
      <c r="AC278" s="6" t="e">
        <f t="shared" si="162"/>
        <v>#N/A</v>
      </c>
      <c r="AD278" s="6" t="e">
        <f t="shared" si="163"/>
        <v>#N/A</v>
      </c>
      <c r="AE278" s="6" t="str">
        <f t="shared" si="148"/>
        <v/>
      </c>
      <c r="AF278" s="10">
        <f t="shared" si="149"/>
        <v>1</v>
      </c>
      <c r="AG278" s="6" t="e">
        <f t="shared" si="164"/>
        <v>#N/A</v>
      </c>
      <c r="AH278" s="6" t="e">
        <f t="shared" si="165"/>
        <v>#N/A</v>
      </c>
      <c r="AI278" s="6" t="e">
        <f t="shared" si="175"/>
        <v>#N/A</v>
      </c>
      <c r="AJ278" s="6" t="e">
        <f t="shared" si="166"/>
        <v>#N/A</v>
      </c>
      <c r="AK278" s="11" t="str">
        <f t="shared" si="167"/>
        <v xml:space="preserve"> </v>
      </c>
      <c r="AL278" s="6" t="e">
        <f t="shared" si="168"/>
        <v>#N/A</v>
      </c>
      <c r="AM278" s="6" t="e">
        <f t="shared" si="169"/>
        <v>#N/A</v>
      </c>
      <c r="AN278" s="6" t="e">
        <f t="shared" si="170"/>
        <v>#N/A</v>
      </c>
      <c r="AO278" s="6" t="e">
        <f t="shared" si="150"/>
        <v>#N/A</v>
      </c>
      <c r="AP278" s="6" t="e">
        <f t="shared" si="171"/>
        <v>#N/A</v>
      </c>
      <c r="AQ278" s="6" t="e">
        <f t="shared" si="172"/>
        <v>#N/A</v>
      </c>
      <c r="AR278" s="6" t="e">
        <f t="shared" si="151"/>
        <v>#N/A</v>
      </c>
      <c r="AS278" s="6" t="e">
        <f t="shared" si="152"/>
        <v>#N/A</v>
      </c>
      <c r="AT278" s="6" t="e">
        <f t="shared" si="153"/>
        <v>#N/A</v>
      </c>
      <c r="AU278" s="6">
        <f t="shared" si="173"/>
        <v>0</v>
      </c>
      <c r="AV278" s="6" t="e">
        <f t="shared" si="174"/>
        <v>#N/A</v>
      </c>
      <c r="AW278" s="6" t="str">
        <f t="shared" si="154"/>
        <v/>
      </c>
      <c r="AX278" s="6" t="str">
        <f t="shared" si="155"/>
        <v/>
      </c>
      <c r="AY278" s="6" t="str">
        <f t="shared" si="156"/>
        <v/>
      </c>
      <c r="AZ278" s="6" t="str">
        <f t="shared" si="157"/>
        <v/>
      </c>
      <c r="BA278" s="103"/>
      <c r="BG278" s="3" t="s">
        <v>1221</v>
      </c>
    </row>
    <row r="279" spans="1:59" s="12" customFormat="1" ht="13.5" customHeight="1" x14ac:dyDescent="0.2">
      <c r="A279" s="163">
        <v>264</v>
      </c>
      <c r="B279" s="164"/>
      <c r="C279" s="165"/>
      <c r="D279" s="166"/>
      <c r="E279" s="165"/>
      <c r="F279" s="165"/>
      <c r="G279" s="220"/>
      <c r="H279" s="165"/>
      <c r="I279" s="167"/>
      <c r="J279" s="168"/>
      <c r="K279" s="845"/>
      <c r="L279" s="838"/>
      <c r="M279" s="428"/>
      <c r="N279" s="427"/>
      <c r="O279" s="429"/>
      <c r="P279" s="430"/>
      <c r="Q279" s="422" t="str">
        <f t="shared" si="141"/>
        <v/>
      </c>
      <c r="R279" s="422" t="str">
        <f t="shared" si="142"/>
        <v/>
      </c>
      <c r="S279" s="423" t="str">
        <f t="shared" si="143"/>
        <v/>
      </c>
      <c r="T279" s="424" t="str">
        <f t="shared" si="158"/>
        <v/>
      </c>
      <c r="U279" s="425" t="str">
        <f t="shared" si="144"/>
        <v/>
      </c>
      <c r="V279" s="425" t="str">
        <f t="shared" si="145"/>
        <v/>
      </c>
      <c r="W279" s="425" t="str">
        <f t="shared" si="146"/>
        <v/>
      </c>
      <c r="X279" s="38"/>
      <c r="Y279" s="37" t="str">
        <f t="shared" si="159"/>
        <v/>
      </c>
      <c r="Z279" s="37" t="str">
        <f t="shared" si="160"/>
        <v/>
      </c>
      <c r="AA279" s="29" t="str">
        <f t="shared" si="147"/>
        <v/>
      </c>
      <c r="AB279" s="6" t="e">
        <f t="shared" si="161"/>
        <v>#N/A</v>
      </c>
      <c r="AC279" s="6" t="e">
        <f t="shared" si="162"/>
        <v>#N/A</v>
      </c>
      <c r="AD279" s="6" t="e">
        <f t="shared" si="163"/>
        <v>#N/A</v>
      </c>
      <c r="AE279" s="6" t="str">
        <f t="shared" si="148"/>
        <v/>
      </c>
      <c r="AF279" s="10">
        <f t="shared" si="149"/>
        <v>1</v>
      </c>
      <c r="AG279" s="6" t="e">
        <f t="shared" si="164"/>
        <v>#N/A</v>
      </c>
      <c r="AH279" s="6" t="e">
        <f t="shared" si="165"/>
        <v>#N/A</v>
      </c>
      <c r="AI279" s="6" t="e">
        <f t="shared" si="175"/>
        <v>#N/A</v>
      </c>
      <c r="AJ279" s="6" t="e">
        <f t="shared" si="166"/>
        <v>#N/A</v>
      </c>
      <c r="AK279" s="11" t="str">
        <f t="shared" si="167"/>
        <v xml:space="preserve"> </v>
      </c>
      <c r="AL279" s="6" t="e">
        <f t="shared" si="168"/>
        <v>#N/A</v>
      </c>
      <c r="AM279" s="6" t="e">
        <f t="shared" si="169"/>
        <v>#N/A</v>
      </c>
      <c r="AN279" s="6" t="e">
        <f t="shared" si="170"/>
        <v>#N/A</v>
      </c>
      <c r="AO279" s="6" t="e">
        <f t="shared" si="150"/>
        <v>#N/A</v>
      </c>
      <c r="AP279" s="6" t="e">
        <f t="shared" si="171"/>
        <v>#N/A</v>
      </c>
      <c r="AQ279" s="6" t="e">
        <f t="shared" si="172"/>
        <v>#N/A</v>
      </c>
      <c r="AR279" s="6" t="e">
        <f t="shared" si="151"/>
        <v>#N/A</v>
      </c>
      <c r="AS279" s="6" t="e">
        <f t="shared" si="152"/>
        <v>#N/A</v>
      </c>
      <c r="AT279" s="6" t="e">
        <f t="shared" si="153"/>
        <v>#N/A</v>
      </c>
      <c r="AU279" s="6">
        <f t="shared" si="173"/>
        <v>0</v>
      </c>
      <c r="AV279" s="6" t="e">
        <f t="shared" si="174"/>
        <v>#N/A</v>
      </c>
      <c r="AW279" s="6" t="str">
        <f t="shared" si="154"/>
        <v/>
      </c>
      <c r="AX279" s="6" t="str">
        <f t="shared" si="155"/>
        <v/>
      </c>
      <c r="AY279" s="6" t="str">
        <f t="shared" si="156"/>
        <v/>
      </c>
      <c r="AZ279" s="6" t="str">
        <f t="shared" si="157"/>
        <v/>
      </c>
      <c r="BA279" s="103"/>
      <c r="BG279" s="3" t="s">
        <v>1222</v>
      </c>
    </row>
    <row r="280" spans="1:59" s="12" customFormat="1" ht="13.5" customHeight="1" x14ac:dyDescent="0.2">
      <c r="A280" s="163">
        <v>265</v>
      </c>
      <c r="B280" s="164"/>
      <c r="C280" s="165"/>
      <c r="D280" s="166"/>
      <c r="E280" s="165"/>
      <c r="F280" s="165"/>
      <c r="G280" s="220"/>
      <c r="H280" s="165"/>
      <c r="I280" s="167"/>
      <c r="J280" s="168"/>
      <c r="K280" s="845"/>
      <c r="L280" s="838"/>
      <c r="M280" s="428"/>
      <c r="N280" s="427"/>
      <c r="O280" s="429"/>
      <c r="P280" s="430"/>
      <c r="Q280" s="422" t="str">
        <f t="shared" si="141"/>
        <v/>
      </c>
      <c r="R280" s="422" t="str">
        <f t="shared" si="142"/>
        <v/>
      </c>
      <c r="S280" s="423" t="str">
        <f t="shared" si="143"/>
        <v/>
      </c>
      <c r="T280" s="424" t="str">
        <f t="shared" si="158"/>
        <v/>
      </c>
      <c r="U280" s="425" t="str">
        <f t="shared" si="144"/>
        <v/>
      </c>
      <c r="V280" s="425" t="str">
        <f t="shared" si="145"/>
        <v/>
      </c>
      <c r="W280" s="425" t="str">
        <f t="shared" si="146"/>
        <v/>
      </c>
      <c r="X280" s="38"/>
      <c r="Y280" s="37" t="str">
        <f t="shared" si="159"/>
        <v/>
      </c>
      <c r="Z280" s="37" t="str">
        <f t="shared" si="160"/>
        <v/>
      </c>
      <c r="AA280" s="29" t="str">
        <f t="shared" si="147"/>
        <v/>
      </c>
      <c r="AB280" s="6" t="e">
        <f t="shared" si="161"/>
        <v>#N/A</v>
      </c>
      <c r="AC280" s="6" t="e">
        <f t="shared" si="162"/>
        <v>#N/A</v>
      </c>
      <c r="AD280" s="6" t="e">
        <f t="shared" si="163"/>
        <v>#N/A</v>
      </c>
      <c r="AE280" s="6" t="str">
        <f t="shared" si="148"/>
        <v/>
      </c>
      <c r="AF280" s="10">
        <f t="shared" si="149"/>
        <v>1</v>
      </c>
      <c r="AG280" s="6" t="e">
        <f t="shared" si="164"/>
        <v>#N/A</v>
      </c>
      <c r="AH280" s="6" t="e">
        <f t="shared" si="165"/>
        <v>#N/A</v>
      </c>
      <c r="AI280" s="6" t="e">
        <f t="shared" si="175"/>
        <v>#N/A</v>
      </c>
      <c r="AJ280" s="6" t="e">
        <f t="shared" si="166"/>
        <v>#N/A</v>
      </c>
      <c r="AK280" s="11" t="str">
        <f t="shared" si="167"/>
        <v xml:space="preserve"> </v>
      </c>
      <c r="AL280" s="6" t="e">
        <f t="shared" si="168"/>
        <v>#N/A</v>
      </c>
      <c r="AM280" s="6" t="e">
        <f t="shared" si="169"/>
        <v>#N/A</v>
      </c>
      <c r="AN280" s="6" t="e">
        <f t="shared" si="170"/>
        <v>#N/A</v>
      </c>
      <c r="AO280" s="6" t="e">
        <f t="shared" si="150"/>
        <v>#N/A</v>
      </c>
      <c r="AP280" s="6" t="e">
        <f t="shared" si="171"/>
        <v>#N/A</v>
      </c>
      <c r="AQ280" s="6" t="e">
        <f t="shared" si="172"/>
        <v>#N/A</v>
      </c>
      <c r="AR280" s="6" t="e">
        <f t="shared" si="151"/>
        <v>#N/A</v>
      </c>
      <c r="AS280" s="6" t="e">
        <f t="shared" si="152"/>
        <v>#N/A</v>
      </c>
      <c r="AT280" s="6" t="e">
        <f t="shared" si="153"/>
        <v>#N/A</v>
      </c>
      <c r="AU280" s="6">
        <f t="shared" si="173"/>
        <v>0</v>
      </c>
      <c r="AV280" s="6" t="e">
        <f t="shared" si="174"/>
        <v>#N/A</v>
      </c>
      <c r="AW280" s="6" t="str">
        <f t="shared" si="154"/>
        <v/>
      </c>
      <c r="AX280" s="6" t="str">
        <f t="shared" si="155"/>
        <v/>
      </c>
      <c r="AY280" s="6" t="str">
        <f t="shared" si="156"/>
        <v/>
      </c>
      <c r="AZ280" s="6" t="str">
        <f t="shared" si="157"/>
        <v/>
      </c>
      <c r="BA280" s="103"/>
      <c r="BG280" s="3" t="s">
        <v>1223</v>
      </c>
    </row>
    <row r="281" spans="1:59" s="12" customFormat="1" ht="13.5" customHeight="1" x14ac:dyDescent="0.2">
      <c r="A281" s="163">
        <v>266</v>
      </c>
      <c r="B281" s="164"/>
      <c r="C281" s="165"/>
      <c r="D281" s="166"/>
      <c r="E281" s="165"/>
      <c r="F281" s="165"/>
      <c r="G281" s="220"/>
      <c r="H281" s="165"/>
      <c r="I281" s="167"/>
      <c r="J281" s="168"/>
      <c r="K281" s="845"/>
      <c r="L281" s="838"/>
      <c r="M281" s="428"/>
      <c r="N281" s="427"/>
      <c r="O281" s="429"/>
      <c r="P281" s="430"/>
      <c r="Q281" s="422" t="str">
        <f t="shared" si="141"/>
        <v/>
      </c>
      <c r="R281" s="422" t="str">
        <f t="shared" si="142"/>
        <v/>
      </c>
      <c r="S281" s="423" t="str">
        <f t="shared" si="143"/>
        <v/>
      </c>
      <c r="T281" s="424" t="str">
        <f t="shared" si="158"/>
        <v/>
      </c>
      <c r="U281" s="425" t="str">
        <f t="shared" si="144"/>
        <v/>
      </c>
      <c r="V281" s="425" t="str">
        <f t="shared" si="145"/>
        <v/>
      </c>
      <c r="W281" s="425" t="str">
        <f t="shared" si="146"/>
        <v/>
      </c>
      <c r="X281" s="38"/>
      <c r="Y281" s="37" t="str">
        <f t="shared" si="159"/>
        <v/>
      </c>
      <c r="Z281" s="37" t="str">
        <f t="shared" si="160"/>
        <v/>
      </c>
      <c r="AA281" s="29" t="str">
        <f t="shared" si="147"/>
        <v/>
      </c>
      <c r="AB281" s="6" t="e">
        <f t="shared" si="161"/>
        <v>#N/A</v>
      </c>
      <c r="AC281" s="6" t="e">
        <f t="shared" si="162"/>
        <v>#N/A</v>
      </c>
      <c r="AD281" s="6" t="e">
        <f t="shared" si="163"/>
        <v>#N/A</v>
      </c>
      <c r="AE281" s="6" t="str">
        <f t="shared" si="148"/>
        <v/>
      </c>
      <c r="AF281" s="10">
        <f t="shared" si="149"/>
        <v>1</v>
      </c>
      <c r="AG281" s="6" t="e">
        <f t="shared" si="164"/>
        <v>#N/A</v>
      </c>
      <c r="AH281" s="6" t="e">
        <f t="shared" si="165"/>
        <v>#N/A</v>
      </c>
      <c r="AI281" s="6" t="e">
        <f t="shared" si="175"/>
        <v>#N/A</v>
      </c>
      <c r="AJ281" s="6" t="e">
        <f t="shared" si="166"/>
        <v>#N/A</v>
      </c>
      <c r="AK281" s="11" t="str">
        <f t="shared" si="167"/>
        <v xml:space="preserve"> </v>
      </c>
      <c r="AL281" s="6" t="e">
        <f t="shared" si="168"/>
        <v>#N/A</v>
      </c>
      <c r="AM281" s="6" t="e">
        <f t="shared" si="169"/>
        <v>#N/A</v>
      </c>
      <c r="AN281" s="6" t="e">
        <f t="shared" si="170"/>
        <v>#N/A</v>
      </c>
      <c r="AO281" s="6" t="e">
        <f t="shared" si="150"/>
        <v>#N/A</v>
      </c>
      <c r="AP281" s="6" t="e">
        <f t="shared" si="171"/>
        <v>#N/A</v>
      </c>
      <c r="AQ281" s="6" t="e">
        <f t="shared" si="172"/>
        <v>#N/A</v>
      </c>
      <c r="AR281" s="6" t="e">
        <f t="shared" si="151"/>
        <v>#N/A</v>
      </c>
      <c r="AS281" s="6" t="e">
        <f t="shared" si="152"/>
        <v>#N/A</v>
      </c>
      <c r="AT281" s="6" t="e">
        <f t="shared" si="153"/>
        <v>#N/A</v>
      </c>
      <c r="AU281" s="6">
        <f t="shared" si="173"/>
        <v>0</v>
      </c>
      <c r="AV281" s="6" t="e">
        <f t="shared" si="174"/>
        <v>#N/A</v>
      </c>
      <c r="AW281" s="6" t="str">
        <f t="shared" si="154"/>
        <v/>
      </c>
      <c r="AX281" s="6" t="str">
        <f t="shared" si="155"/>
        <v/>
      </c>
      <c r="AY281" s="6" t="str">
        <f t="shared" si="156"/>
        <v/>
      </c>
      <c r="AZ281" s="6" t="str">
        <f t="shared" si="157"/>
        <v/>
      </c>
      <c r="BA281" s="103"/>
      <c r="BG281" s="3" t="s">
        <v>1224</v>
      </c>
    </row>
    <row r="282" spans="1:59" s="12" customFormat="1" ht="13.5" customHeight="1" x14ac:dyDescent="0.2">
      <c r="A282" s="163">
        <v>267</v>
      </c>
      <c r="B282" s="164"/>
      <c r="C282" s="165"/>
      <c r="D282" s="166"/>
      <c r="E282" s="165"/>
      <c r="F282" s="165"/>
      <c r="G282" s="220"/>
      <c r="H282" s="165"/>
      <c r="I282" s="167"/>
      <c r="J282" s="168"/>
      <c r="K282" s="845"/>
      <c r="L282" s="838"/>
      <c r="M282" s="428"/>
      <c r="N282" s="427"/>
      <c r="O282" s="429"/>
      <c r="P282" s="430"/>
      <c r="Q282" s="422" t="str">
        <f t="shared" si="141"/>
        <v/>
      </c>
      <c r="R282" s="422" t="str">
        <f t="shared" si="142"/>
        <v/>
      </c>
      <c r="S282" s="423" t="str">
        <f t="shared" si="143"/>
        <v/>
      </c>
      <c r="T282" s="424" t="str">
        <f t="shared" si="158"/>
        <v/>
      </c>
      <c r="U282" s="425" t="str">
        <f t="shared" si="144"/>
        <v/>
      </c>
      <c r="V282" s="425" t="str">
        <f t="shared" si="145"/>
        <v/>
      </c>
      <c r="W282" s="425" t="str">
        <f t="shared" si="146"/>
        <v/>
      </c>
      <c r="X282" s="38"/>
      <c r="Y282" s="37" t="str">
        <f t="shared" si="159"/>
        <v/>
      </c>
      <c r="Z282" s="37" t="str">
        <f t="shared" si="160"/>
        <v/>
      </c>
      <c r="AA282" s="29" t="str">
        <f t="shared" si="147"/>
        <v/>
      </c>
      <c r="AB282" s="6" t="e">
        <f t="shared" si="161"/>
        <v>#N/A</v>
      </c>
      <c r="AC282" s="6" t="e">
        <f t="shared" si="162"/>
        <v>#N/A</v>
      </c>
      <c r="AD282" s="6" t="e">
        <f t="shared" si="163"/>
        <v>#N/A</v>
      </c>
      <c r="AE282" s="6" t="str">
        <f t="shared" si="148"/>
        <v/>
      </c>
      <c r="AF282" s="10">
        <f t="shared" si="149"/>
        <v>1</v>
      </c>
      <c r="AG282" s="6" t="e">
        <f t="shared" si="164"/>
        <v>#N/A</v>
      </c>
      <c r="AH282" s="6" t="e">
        <f t="shared" si="165"/>
        <v>#N/A</v>
      </c>
      <c r="AI282" s="6" t="e">
        <f t="shared" si="175"/>
        <v>#N/A</v>
      </c>
      <c r="AJ282" s="6" t="e">
        <f t="shared" si="166"/>
        <v>#N/A</v>
      </c>
      <c r="AK282" s="11" t="str">
        <f t="shared" si="167"/>
        <v xml:space="preserve"> </v>
      </c>
      <c r="AL282" s="6" t="e">
        <f t="shared" si="168"/>
        <v>#N/A</v>
      </c>
      <c r="AM282" s="6" t="e">
        <f t="shared" si="169"/>
        <v>#N/A</v>
      </c>
      <c r="AN282" s="6" t="e">
        <f t="shared" si="170"/>
        <v>#N/A</v>
      </c>
      <c r="AO282" s="6" t="e">
        <f t="shared" si="150"/>
        <v>#N/A</v>
      </c>
      <c r="AP282" s="6" t="e">
        <f t="shared" si="171"/>
        <v>#N/A</v>
      </c>
      <c r="AQ282" s="6" t="e">
        <f t="shared" si="172"/>
        <v>#N/A</v>
      </c>
      <c r="AR282" s="6" t="e">
        <f t="shared" si="151"/>
        <v>#N/A</v>
      </c>
      <c r="AS282" s="6" t="e">
        <f t="shared" si="152"/>
        <v>#N/A</v>
      </c>
      <c r="AT282" s="6" t="e">
        <f t="shared" si="153"/>
        <v>#N/A</v>
      </c>
      <c r="AU282" s="6">
        <f t="shared" si="173"/>
        <v>0</v>
      </c>
      <c r="AV282" s="6" t="e">
        <f t="shared" si="174"/>
        <v>#N/A</v>
      </c>
      <c r="AW282" s="6" t="str">
        <f t="shared" si="154"/>
        <v/>
      </c>
      <c r="AX282" s="6" t="str">
        <f t="shared" si="155"/>
        <v/>
      </c>
      <c r="AY282" s="6" t="str">
        <f t="shared" si="156"/>
        <v/>
      </c>
      <c r="AZ282" s="6" t="str">
        <f t="shared" si="157"/>
        <v/>
      </c>
      <c r="BA282" s="103"/>
      <c r="BG282" s="3" t="s">
        <v>1225</v>
      </c>
    </row>
    <row r="283" spans="1:59" s="12" customFormat="1" ht="13.5" customHeight="1" x14ac:dyDescent="0.2">
      <c r="A283" s="163">
        <v>268</v>
      </c>
      <c r="B283" s="164"/>
      <c r="C283" s="165"/>
      <c r="D283" s="166"/>
      <c r="E283" s="165"/>
      <c r="F283" s="165"/>
      <c r="G283" s="220"/>
      <c r="H283" s="165"/>
      <c r="I283" s="167"/>
      <c r="J283" s="168"/>
      <c r="K283" s="845"/>
      <c r="L283" s="838"/>
      <c r="M283" s="428"/>
      <c r="N283" s="427"/>
      <c r="O283" s="429"/>
      <c r="P283" s="430"/>
      <c r="Q283" s="422" t="str">
        <f t="shared" si="141"/>
        <v/>
      </c>
      <c r="R283" s="422" t="str">
        <f t="shared" si="142"/>
        <v/>
      </c>
      <c r="S283" s="423" t="str">
        <f t="shared" si="143"/>
        <v/>
      </c>
      <c r="T283" s="424" t="str">
        <f t="shared" si="158"/>
        <v/>
      </c>
      <c r="U283" s="425" t="str">
        <f t="shared" si="144"/>
        <v/>
      </c>
      <c r="V283" s="425" t="str">
        <f t="shared" si="145"/>
        <v/>
      </c>
      <c r="W283" s="425" t="str">
        <f t="shared" si="146"/>
        <v/>
      </c>
      <c r="X283" s="38"/>
      <c r="Y283" s="37" t="str">
        <f t="shared" si="159"/>
        <v/>
      </c>
      <c r="Z283" s="37" t="str">
        <f t="shared" si="160"/>
        <v/>
      </c>
      <c r="AA283" s="29" t="str">
        <f t="shared" si="147"/>
        <v/>
      </c>
      <c r="AB283" s="6" t="e">
        <f t="shared" si="161"/>
        <v>#N/A</v>
      </c>
      <c r="AC283" s="6" t="e">
        <f t="shared" si="162"/>
        <v>#N/A</v>
      </c>
      <c r="AD283" s="6" t="e">
        <f t="shared" si="163"/>
        <v>#N/A</v>
      </c>
      <c r="AE283" s="6" t="str">
        <f t="shared" si="148"/>
        <v/>
      </c>
      <c r="AF283" s="10">
        <f t="shared" si="149"/>
        <v>1</v>
      </c>
      <c r="AG283" s="6" t="e">
        <f t="shared" si="164"/>
        <v>#N/A</v>
      </c>
      <c r="AH283" s="6" t="e">
        <f t="shared" si="165"/>
        <v>#N/A</v>
      </c>
      <c r="AI283" s="6" t="e">
        <f t="shared" si="175"/>
        <v>#N/A</v>
      </c>
      <c r="AJ283" s="6" t="e">
        <f t="shared" si="166"/>
        <v>#N/A</v>
      </c>
      <c r="AK283" s="11" t="str">
        <f t="shared" si="167"/>
        <v xml:space="preserve"> </v>
      </c>
      <c r="AL283" s="6" t="e">
        <f t="shared" si="168"/>
        <v>#N/A</v>
      </c>
      <c r="AM283" s="6" t="e">
        <f t="shared" si="169"/>
        <v>#N/A</v>
      </c>
      <c r="AN283" s="6" t="e">
        <f t="shared" si="170"/>
        <v>#N/A</v>
      </c>
      <c r="AO283" s="6" t="e">
        <f t="shared" si="150"/>
        <v>#N/A</v>
      </c>
      <c r="AP283" s="6" t="e">
        <f t="shared" si="171"/>
        <v>#N/A</v>
      </c>
      <c r="AQ283" s="6" t="e">
        <f t="shared" si="172"/>
        <v>#N/A</v>
      </c>
      <c r="AR283" s="6" t="e">
        <f t="shared" si="151"/>
        <v>#N/A</v>
      </c>
      <c r="AS283" s="6" t="e">
        <f t="shared" si="152"/>
        <v>#N/A</v>
      </c>
      <c r="AT283" s="6" t="e">
        <f t="shared" si="153"/>
        <v>#N/A</v>
      </c>
      <c r="AU283" s="6">
        <f t="shared" si="173"/>
        <v>0</v>
      </c>
      <c r="AV283" s="6" t="e">
        <f t="shared" si="174"/>
        <v>#N/A</v>
      </c>
      <c r="AW283" s="6" t="str">
        <f t="shared" si="154"/>
        <v/>
      </c>
      <c r="AX283" s="6" t="str">
        <f t="shared" si="155"/>
        <v/>
      </c>
      <c r="AY283" s="6" t="str">
        <f t="shared" si="156"/>
        <v/>
      </c>
      <c r="AZ283" s="6" t="str">
        <f t="shared" si="157"/>
        <v/>
      </c>
      <c r="BA283" s="103"/>
      <c r="BG283" s="3" t="s">
        <v>1226</v>
      </c>
    </row>
    <row r="284" spans="1:59" s="12" customFormat="1" ht="13.5" customHeight="1" x14ac:dyDescent="0.2">
      <c r="A284" s="163">
        <v>269</v>
      </c>
      <c r="B284" s="164"/>
      <c r="C284" s="165"/>
      <c r="D284" s="166"/>
      <c r="E284" s="165"/>
      <c r="F284" s="165"/>
      <c r="G284" s="220"/>
      <c r="H284" s="165"/>
      <c r="I284" s="167"/>
      <c r="J284" s="168"/>
      <c r="K284" s="845"/>
      <c r="L284" s="838"/>
      <c r="M284" s="428"/>
      <c r="N284" s="427"/>
      <c r="O284" s="429"/>
      <c r="P284" s="430"/>
      <c r="Q284" s="422" t="str">
        <f t="shared" si="141"/>
        <v/>
      </c>
      <c r="R284" s="422" t="str">
        <f t="shared" si="142"/>
        <v/>
      </c>
      <c r="S284" s="423" t="str">
        <f t="shared" si="143"/>
        <v/>
      </c>
      <c r="T284" s="424" t="str">
        <f t="shared" si="158"/>
        <v/>
      </c>
      <c r="U284" s="425" t="str">
        <f t="shared" si="144"/>
        <v/>
      </c>
      <c r="V284" s="425" t="str">
        <f t="shared" si="145"/>
        <v/>
      </c>
      <c r="W284" s="425" t="str">
        <f t="shared" si="146"/>
        <v/>
      </c>
      <c r="X284" s="38"/>
      <c r="Y284" s="37" t="str">
        <f t="shared" si="159"/>
        <v/>
      </c>
      <c r="Z284" s="37" t="str">
        <f t="shared" si="160"/>
        <v/>
      </c>
      <c r="AA284" s="29" t="str">
        <f t="shared" si="147"/>
        <v/>
      </c>
      <c r="AB284" s="6" t="e">
        <f t="shared" si="161"/>
        <v>#N/A</v>
      </c>
      <c r="AC284" s="6" t="e">
        <f t="shared" si="162"/>
        <v>#N/A</v>
      </c>
      <c r="AD284" s="6" t="e">
        <f t="shared" si="163"/>
        <v>#N/A</v>
      </c>
      <c r="AE284" s="6" t="str">
        <f t="shared" si="148"/>
        <v/>
      </c>
      <c r="AF284" s="10">
        <f t="shared" si="149"/>
        <v>1</v>
      </c>
      <c r="AG284" s="6" t="e">
        <f t="shared" si="164"/>
        <v>#N/A</v>
      </c>
      <c r="AH284" s="6" t="e">
        <f t="shared" si="165"/>
        <v>#N/A</v>
      </c>
      <c r="AI284" s="6" t="e">
        <f t="shared" si="175"/>
        <v>#N/A</v>
      </c>
      <c r="AJ284" s="6" t="e">
        <f t="shared" si="166"/>
        <v>#N/A</v>
      </c>
      <c r="AK284" s="11" t="str">
        <f t="shared" si="167"/>
        <v xml:space="preserve"> </v>
      </c>
      <c r="AL284" s="6" t="e">
        <f t="shared" si="168"/>
        <v>#N/A</v>
      </c>
      <c r="AM284" s="6" t="e">
        <f t="shared" si="169"/>
        <v>#N/A</v>
      </c>
      <c r="AN284" s="6" t="e">
        <f t="shared" si="170"/>
        <v>#N/A</v>
      </c>
      <c r="AO284" s="6" t="e">
        <f t="shared" si="150"/>
        <v>#N/A</v>
      </c>
      <c r="AP284" s="6" t="e">
        <f t="shared" si="171"/>
        <v>#N/A</v>
      </c>
      <c r="AQ284" s="6" t="e">
        <f t="shared" si="172"/>
        <v>#N/A</v>
      </c>
      <c r="AR284" s="6" t="e">
        <f t="shared" si="151"/>
        <v>#N/A</v>
      </c>
      <c r="AS284" s="6" t="e">
        <f t="shared" si="152"/>
        <v>#N/A</v>
      </c>
      <c r="AT284" s="6" t="e">
        <f t="shared" si="153"/>
        <v>#N/A</v>
      </c>
      <c r="AU284" s="6">
        <f t="shared" si="173"/>
        <v>0</v>
      </c>
      <c r="AV284" s="6" t="e">
        <f t="shared" si="174"/>
        <v>#N/A</v>
      </c>
      <c r="AW284" s="6" t="str">
        <f t="shared" si="154"/>
        <v/>
      </c>
      <c r="AX284" s="6" t="str">
        <f t="shared" si="155"/>
        <v/>
      </c>
      <c r="AY284" s="6" t="str">
        <f t="shared" si="156"/>
        <v/>
      </c>
      <c r="AZ284" s="6" t="str">
        <f t="shared" si="157"/>
        <v/>
      </c>
      <c r="BA284" s="103"/>
      <c r="BG284" s="3" t="s">
        <v>1227</v>
      </c>
    </row>
    <row r="285" spans="1:59" s="12" customFormat="1" ht="13.5" customHeight="1" x14ac:dyDescent="0.2">
      <c r="A285" s="163">
        <v>270</v>
      </c>
      <c r="B285" s="164"/>
      <c r="C285" s="165"/>
      <c r="D285" s="166"/>
      <c r="E285" s="165"/>
      <c r="F285" s="165"/>
      <c r="G285" s="220"/>
      <c r="H285" s="165"/>
      <c r="I285" s="167"/>
      <c r="J285" s="168"/>
      <c r="K285" s="845"/>
      <c r="L285" s="838"/>
      <c r="M285" s="428"/>
      <c r="N285" s="427"/>
      <c r="O285" s="429"/>
      <c r="P285" s="430"/>
      <c r="Q285" s="422" t="str">
        <f t="shared" si="141"/>
        <v/>
      </c>
      <c r="R285" s="422" t="str">
        <f t="shared" si="142"/>
        <v/>
      </c>
      <c r="S285" s="423" t="str">
        <f t="shared" si="143"/>
        <v/>
      </c>
      <c r="T285" s="424" t="str">
        <f t="shared" si="158"/>
        <v/>
      </c>
      <c r="U285" s="425" t="str">
        <f t="shared" si="144"/>
        <v/>
      </c>
      <c r="V285" s="425" t="str">
        <f t="shared" si="145"/>
        <v/>
      </c>
      <c r="W285" s="425" t="str">
        <f t="shared" si="146"/>
        <v/>
      </c>
      <c r="X285" s="38"/>
      <c r="Y285" s="37" t="str">
        <f t="shared" si="159"/>
        <v/>
      </c>
      <c r="Z285" s="37" t="str">
        <f t="shared" si="160"/>
        <v/>
      </c>
      <c r="AA285" s="29" t="str">
        <f t="shared" si="147"/>
        <v/>
      </c>
      <c r="AB285" s="6" t="e">
        <f t="shared" si="161"/>
        <v>#N/A</v>
      </c>
      <c r="AC285" s="6" t="e">
        <f t="shared" si="162"/>
        <v>#N/A</v>
      </c>
      <c r="AD285" s="6" t="e">
        <f t="shared" si="163"/>
        <v>#N/A</v>
      </c>
      <c r="AE285" s="6" t="str">
        <f t="shared" si="148"/>
        <v/>
      </c>
      <c r="AF285" s="10">
        <f t="shared" si="149"/>
        <v>1</v>
      </c>
      <c r="AG285" s="6" t="e">
        <f t="shared" si="164"/>
        <v>#N/A</v>
      </c>
      <c r="AH285" s="6" t="e">
        <f t="shared" si="165"/>
        <v>#N/A</v>
      </c>
      <c r="AI285" s="6" t="e">
        <f t="shared" si="175"/>
        <v>#N/A</v>
      </c>
      <c r="AJ285" s="6" t="e">
        <f t="shared" si="166"/>
        <v>#N/A</v>
      </c>
      <c r="AK285" s="11" t="str">
        <f t="shared" si="167"/>
        <v xml:space="preserve"> </v>
      </c>
      <c r="AL285" s="6" t="e">
        <f t="shared" si="168"/>
        <v>#N/A</v>
      </c>
      <c r="AM285" s="6" t="e">
        <f t="shared" si="169"/>
        <v>#N/A</v>
      </c>
      <c r="AN285" s="6" t="e">
        <f t="shared" si="170"/>
        <v>#N/A</v>
      </c>
      <c r="AO285" s="6" t="e">
        <f t="shared" si="150"/>
        <v>#N/A</v>
      </c>
      <c r="AP285" s="6" t="e">
        <f t="shared" si="171"/>
        <v>#N/A</v>
      </c>
      <c r="AQ285" s="6" t="e">
        <f t="shared" si="172"/>
        <v>#N/A</v>
      </c>
      <c r="AR285" s="6" t="e">
        <f t="shared" si="151"/>
        <v>#N/A</v>
      </c>
      <c r="AS285" s="6" t="e">
        <f t="shared" si="152"/>
        <v>#N/A</v>
      </c>
      <c r="AT285" s="6" t="e">
        <f t="shared" si="153"/>
        <v>#N/A</v>
      </c>
      <c r="AU285" s="6">
        <f t="shared" si="173"/>
        <v>0</v>
      </c>
      <c r="AV285" s="6" t="e">
        <f t="shared" si="174"/>
        <v>#N/A</v>
      </c>
      <c r="AW285" s="6" t="str">
        <f t="shared" si="154"/>
        <v/>
      </c>
      <c r="AX285" s="6" t="str">
        <f t="shared" si="155"/>
        <v/>
      </c>
      <c r="AY285" s="6" t="str">
        <f t="shared" si="156"/>
        <v/>
      </c>
      <c r="AZ285" s="6" t="str">
        <f t="shared" si="157"/>
        <v/>
      </c>
      <c r="BA285" s="103"/>
      <c r="BG285" s="3" t="s">
        <v>1228</v>
      </c>
    </row>
    <row r="286" spans="1:59" s="12" customFormat="1" ht="13.5" customHeight="1" x14ac:dyDescent="0.2">
      <c r="A286" s="163">
        <v>271</v>
      </c>
      <c r="B286" s="164"/>
      <c r="C286" s="165"/>
      <c r="D286" s="166"/>
      <c r="E286" s="165"/>
      <c r="F286" s="165"/>
      <c r="G286" s="220"/>
      <c r="H286" s="165"/>
      <c r="I286" s="167"/>
      <c r="J286" s="168"/>
      <c r="K286" s="845"/>
      <c r="L286" s="838"/>
      <c r="M286" s="428"/>
      <c r="N286" s="427"/>
      <c r="O286" s="429"/>
      <c r="P286" s="430"/>
      <c r="Q286" s="422" t="str">
        <f t="shared" si="141"/>
        <v/>
      </c>
      <c r="R286" s="422" t="str">
        <f t="shared" si="142"/>
        <v/>
      </c>
      <c r="S286" s="423" t="str">
        <f t="shared" si="143"/>
        <v/>
      </c>
      <c r="T286" s="424" t="str">
        <f t="shared" si="158"/>
        <v/>
      </c>
      <c r="U286" s="425" t="str">
        <f t="shared" si="144"/>
        <v/>
      </c>
      <c r="V286" s="425" t="str">
        <f t="shared" si="145"/>
        <v/>
      </c>
      <c r="W286" s="425" t="str">
        <f t="shared" si="146"/>
        <v/>
      </c>
      <c r="X286" s="38"/>
      <c r="Y286" s="37" t="str">
        <f t="shared" si="159"/>
        <v/>
      </c>
      <c r="Z286" s="37" t="str">
        <f t="shared" si="160"/>
        <v/>
      </c>
      <c r="AA286" s="29" t="str">
        <f t="shared" si="147"/>
        <v/>
      </c>
      <c r="AB286" s="6" t="e">
        <f t="shared" si="161"/>
        <v>#N/A</v>
      </c>
      <c r="AC286" s="6" t="e">
        <f t="shared" si="162"/>
        <v>#N/A</v>
      </c>
      <c r="AD286" s="6" t="e">
        <f t="shared" si="163"/>
        <v>#N/A</v>
      </c>
      <c r="AE286" s="6" t="str">
        <f t="shared" si="148"/>
        <v/>
      </c>
      <c r="AF286" s="10">
        <f t="shared" si="149"/>
        <v>1</v>
      </c>
      <c r="AG286" s="6" t="e">
        <f t="shared" si="164"/>
        <v>#N/A</v>
      </c>
      <c r="AH286" s="6" t="e">
        <f t="shared" si="165"/>
        <v>#N/A</v>
      </c>
      <c r="AI286" s="6" t="e">
        <f t="shared" si="175"/>
        <v>#N/A</v>
      </c>
      <c r="AJ286" s="6" t="e">
        <f t="shared" si="166"/>
        <v>#N/A</v>
      </c>
      <c r="AK286" s="11" t="str">
        <f t="shared" si="167"/>
        <v xml:space="preserve"> </v>
      </c>
      <c r="AL286" s="6" t="e">
        <f t="shared" si="168"/>
        <v>#N/A</v>
      </c>
      <c r="AM286" s="6" t="e">
        <f t="shared" si="169"/>
        <v>#N/A</v>
      </c>
      <c r="AN286" s="6" t="e">
        <f t="shared" si="170"/>
        <v>#N/A</v>
      </c>
      <c r="AO286" s="6" t="e">
        <f t="shared" si="150"/>
        <v>#N/A</v>
      </c>
      <c r="AP286" s="6" t="e">
        <f t="shared" si="171"/>
        <v>#N/A</v>
      </c>
      <c r="AQ286" s="6" t="e">
        <f t="shared" si="172"/>
        <v>#N/A</v>
      </c>
      <c r="AR286" s="6" t="e">
        <f t="shared" si="151"/>
        <v>#N/A</v>
      </c>
      <c r="AS286" s="6" t="e">
        <f t="shared" si="152"/>
        <v>#N/A</v>
      </c>
      <c r="AT286" s="6" t="e">
        <f t="shared" si="153"/>
        <v>#N/A</v>
      </c>
      <c r="AU286" s="6">
        <f t="shared" si="173"/>
        <v>0</v>
      </c>
      <c r="AV286" s="6" t="e">
        <f t="shared" si="174"/>
        <v>#N/A</v>
      </c>
      <c r="AW286" s="6" t="str">
        <f t="shared" si="154"/>
        <v/>
      </c>
      <c r="AX286" s="6" t="str">
        <f t="shared" si="155"/>
        <v/>
      </c>
      <c r="AY286" s="6" t="str">
        <f t="shared" si="156"/>
        <v/>
      </c>
      <c r="AZ286" s="6" t="str">
        <f t="shared" si="157"/>
        <v/>
      </c>
      <c r="BA286" s="103"/>
      <c r="BG286" s="3" t="s">
        <v>1229</v>
      </c>
    </row>
    <row r="287" spans="1:59" s="12" customFormat="1" ht="13.5" customHeight="1" x14ac:dyDescent="0.2">
      <c r="A287" s="163">
        <v>272</v>
      </c>
      <c r="B287" s="164"/>
      <c r="C287" s="165"/>
      <c r="D287" s="166"/>
      <c r="E287" s="165"/>
      <c r="F287" s="165"/>
      <c r="G287" s="220"/>
      <c r="H287" s="165"/>
      <c r="I287" s="167"/>
      <c r="J287" s="168"/>
      <c r="K287" s="845"/>
      <c r="L287" s="838"/>
      <c r="M287" s="428"/>
      <c r="N287" s="427"/>
      <c r="O287" s="429"/>
      <c r="P287" s="430"/>
      <c r="Q287" s="422" t="str">
        <f t="shared" si="141"/>
        <v/>
      </c>
      <c r="R287" s="422" t="str">
        <f t="shared" si="142"/>
        <v/>
      </c>
      <c r="S287" s="423" t="str">
        <f t="shared" si="143"/>
        <v/>
      </c>
      <c r="T287" s="424" t="str">
        <f t="shared" si="158"/>
        <v/>
      </c>
      <c r="U287" s="425" t="str">
        <f t="shared" si="144"/>
        <v/>
      </c>
      <c r="V287" s="425" t="str">
        <f t="shared" si="145"/>
        <v/>
      </c>
      <c r="W287" s="425" t="str">
        <f t="shared" si="146"/>
        <v/>
      </c>
      <c r="X287" s="38"/>
      <c r="Y287" s="37" t="str">
        <f t="shared" si="159"/>
        <v/>
      </c>
      <c r="Z287" s="37" t="str">
        <f t="shared" si="160"/>
        <v/>
      </c>
      <c r="AA287" s="29" t="str">
        <f t="shared" si="147"/>
        <v/>
      </c>
      <c r="AB287" s="6" t="e">
        <f t="shared" si="161"/>
        <v>#N/A</v>
      </c>
      <c r="AC287" s="6" t="e">
        <f t="shared" si="162"/>
        <v>#N/A</v>
      </c>
      <c r="AD287" s="6" t="e">
        <f t="shared" si="163"/>
        <v>#N/A</v>
      </c>
      <c r="AE287" s="6" t="str">
        <f t="shared" si="148"/>
        <v/>
      </c>
      <c r="AF287" s="10">
        <f t="shared" si="149"/>
        <v>1</v>
      </c>
      <c r="AG287" s="6" t="e">
        <f t="shared" si="164"/>
        <v>#N/A</v>
      </c>
      <c r="AH287" s="6" t="e">
        <f t="shared" si="165"/>
        <v>#N/A</v>
      </c>
      <c r="AI287" s="6" t="e">
        <f t="shared" si="175"/>
        <v>#N/A</v>
      </c>
      <c r="AJ287" s="6" t="e">
        <f t="shared" si="166"/>
        <v>#N/A</v>
      </c>
      <c r="AK287" s="11" t="str">
        <f t="shared" si="167"/>
        <v xml:space="preserve"> </v>
      </c>
      <c r="AL287" s="6" t="e">
        <f t="shared" si="168"/>
        <v>#N/A</v>
      </c>
      <c r="AM287" s="6" t="e">
        <f t="shared" si="169"/>
        <v>#N/A</v>
      </c>
      <c r="AN287" s="6" t="e">
        <f t="shared" si="170"/>
        <v>#N/A</v>
      </c>
      <c r="AO287" s="6" t="e">
        <f t="shared" si="150"/>
        <v>#N/A</v>
      </c>
      <c r="AP287" s="6" t="e">
        <f t="shared" si="171"/>
        <v>#N/A</v>
      </c>
      <c r="AQ287" s="6" t="e">
        <f t="shared" si="172"/>
        <v>#N/A</v>
      </c>
      <c r="AR287" s="6" t="e">
        <f t="shared" si="151"/>
        <v>#N/A</v>
      </c>
      <c r="AS287" s="6" t="e">
        <f t="shared" si="152"/>
        <v>#N/A</v>
      </c>
      <c r="AT287" s="6" t="e">
        <f t="shared" si="153"/>
        <v>#N/A</v>
      </c>
      <c r="AU287" s="6">
        <f t="shared" si="173"/>
        <v>0</v>
      </c>
      <c r="AV287" s="6" t="e">
        <f t="shared" si="174"/>
        <v>#N/A</v>
      </c>
      <c r="AW287" s="6" t="str">
        <f t="shared" si="154"/>
        <v/>
      </c>
      <c r="AX287" s="6" t="str">
        <f t="shared" si="155"/>
        <v/>
      </c>
      <c r="AY287" s="6" t="str">
        <f t="shared" si="156"/>
        <v/>
      </c>
      <c r="AZ287" s="6" t="str">
        <f t="shared" si="157"/>
        <v/>
      </c>
      <c r="BA287" s="103"/>
      <c r="BG287" s="3" t="s">
        <v>1432</v>
      </c>
    </row>
    <row r="288" spans="1:59" s="12" customFormat="1" ht="13.5" customHeight="1" x14ac:dyDescent="0.2">
      <c r="A288" s="163">
        <v>273</v>
      </c>
      <c r="B288" s="164"/>
      <c r="C288" s="165"/>
      <c r="D288" s="166"/>
      <c r="E288" s="165"/>
      <c r="F288" s="165"/>
      <c r="G288" s="220"/>
      <c r="H288" s="165"/>
      <c r="I288" s="167"/>
      <c r="J288" s="168"/>
      <c r="K288" s="845"/>
      <c r="L288" s="838"/>
      <c r="M288" s="428"/>
      <c r="N288" s="427"/>
      <c r="O288" s="429"/>
      <c r="P288" s="430"/>
      <c r="Q288" s="422" t="str">
        <f t="shared" si="141"/>
        <v/>
      </c>
      <c r="R288" s="422" t="str">
        <f t="shared" si="142"/>
        <v/>
      </c>
      <c r="S288" s="423" t="str">
        <f t="shared" si="143"/>
        <v/>
      </c>
      <c r="T288" s="424" t="str">
        <f t="shared" si="158"/>
        <v/>
      </c>
      <c r="U288" s="425" t="str">
        <f t="shared" si="144"/>
        <v/>
      </c>
      <c r="V288" s="425" t="str">
        <f t="shared" si="145"/>
        <v/>
      </c>
      <c r="W288" s="425" t="str">
        <f t="shared" si="146"/>
        <v/>
      </c>
      <c r="X288" s="38"/>
      <c r="Y288" s="37" t="str">
        <f t="shared" si="159"/>
        <v/>
      </c>
      <c r="Z288" s="37" t="str">
        <f t="shared" si="160"/>
        <v/>
      </c>
      <c r="AA288" s="29" t="str">
        <f t="shared" si="147"/>
        <v/>
      </c>
      <c r="AB288" s="6" t="e">
        <f t="shared" si="161"/>
        <v>#N/A</v>
      </c>
      <c r="AC288" s="6" t="e">
        <f t="shared" si="162"/>
        <v>#N/A</v>
      </c>
      <c r="AD288" s="6" t="e">
        <f t="shared" si="163"/>
        <v>#N/A</v>
      </c>
      <c r="AE288" s="6" t="str">
        <f t="shared" si="148"/>
        <v/>
      </c>
      <c r="AF288" s="10">
        <f t="shared" si="149"/>
        <v>1</v>
      </c>
      <c r="AG288" s="6" t="e">
        <f t="shared" si="164"/>
        <v>#N/A</v>
      </c>
      <c r="AH288" s="6" t="e">
        <f t="shared" si="165"/>
        <v>#N/A</v>
      </c>
      <c r="AI288" s="6" t="e">
        <f t="shared" si="175"/>
        <v>#N/A</v>
      </c>
      <c r="AJ288" s="6" t="e">
        <f t="shared" si="166"/>
        <v>#N/A</v>
      </c>
      <c r="AK288" s="11" t="str">
        <f t="shared" si="167"/>
        <v xml:space="preserve"> </v>
      </c>
      <c r="AL288" s="6" t="e">
        <f t="shared" si="168"/>
        <v>#N/A</v>
      </c>
      <c r="AM288" s="6" t="e">
        <f t="shared" si="169"/>
        <v>#N/A</v>
      </c>
      <c r="AN288" s="6" t="e">
        <f t="shared" si="170"/>
        <v>#N/A</v>
      </c>
      <c r="AO288" s="6" t="e">
        <f t="shared" si="150"/>
        <v>#N/A</v>
      </c>
      <c r="AP288" s="6" t="e">
        <f t="shared" si="171"/>
        <v>#N/A</v>
      </c>
      <c r="AQ288" s="6" t="e">
        <f t="shared" si="172"/>
        <v>#N/A</v>
      </c>
      <c r="AR288" s="6" t="e">
        <f t="shared" si="151"/>
        <v>#N/A</v>
      </c>
      <c r="AS288" s="6" t="e">
        <f t="shared" si="152"/>
        <v>#N/A</v>
      </c>
      <c r="AT288" s="6" t="e">
        <f t="shared" si="153"/>
        <v>#N/A</v>
      </c>
      <c r="AU288" s="6">
        <f t="shared" si="173"/>
        <v>0</v>
      </c>
      <c r="AV288" s="6" t="e">
        <f t="shared" si="174"/>
        <v>#N/A</v>
      </c>
      <c r="AW288" s="6" t="str">
        <f t="shared" si="154"/>
        <v/>
      </c>
      <c r="AX288" s="6" t="str">
        <f t="shared" si="155"/>
        <v/>
      </c>
      <c r="AY288" s="6" t="str">
        <f t="shared" si="156"/>
        <v/>
      </c>
      <c r="AZ288" s="6" t="str">
        <f t="shared" si="157"/>
        <v/>
      </c>
      <c r="BA288" s="103"/>
      <c r="BG288" s="3" t="s">
        <v>1275</v>
      </c>
    </row>
    <row r="289" spans="1:59" s="12" customFormat="1" ht="13.5" customHeight="1" x14ac:dyDescent="0.2">
      <c r="A289" s="163">
        <v>274</v>
      </c>
      <c r="B289" s="164"/>
      <c r="C289" s="165"/>
      <c r="D289" s="166"/>
      <c r="E289" s="165"/>
      <c r="F289" s="165"/>
      <c r="G289" s="220"/>
      <c r="H289" s="165"/>
      <c r="I289" s="167"/>
      <c r="J289" s="168"/>
      <c r="K289" s="845"/>
      <c r="L289" s="838"/>
      <c r="M289" s="428"/>
      <c r="N289" s="427"/>
      <c r="O289" s="429"/>
      <c r="P289" s="430"/>
      <c r="Q289" s="422" t="str">
        <f t="shared" si="141"/>
        <v/>
      </c>
      <c r="R289" s="422" t="str">
        <f t="shared" si="142"/>
        <v/>
      </c>
      <c r="S289" s="423" t="str">
        <f t="shared" si="143"/>
        <v/>
      </c>
      <c r="T289" s="424" t="str">
        <f t="shared" si="158"/>
        <v/>
      </c>
      <c r="U289" s="425" t="str">
        <f t="shared" si="144"/>
        <v/>
      </c>
      <c r="V289" s="425" t="str">
        <f t="shared" si="145"/>
        <v/>
      </c>
      <c r="W289" s="425" t="str">
        <f t="shared" si="146"/>
        <v/>
      </c>
      <c r="X289" s="38"/>
      <c r="Y289" s="37" t="str">
        <f t="shared" si="159"/>
        <v/>
      </c>
      <c r="Z289" s="37" t="str">
        <f t="shared" si="160"/>
        <v/>
      </c>
      <c r="AA289" s="29" t="str">
        <f t="shared" si="147"/>
        <v/>
      </c>
      <c r="AB289" s="6" t="e">
        <f t="shared" si="161"/>
        <v>#N/A</v>
      </c>
      <c r="AC289" s="6" t="e">
        <f t="shared" si="162"/>
        <v>#N/A</v>
      </c>
      <c r="AD289" s="6" t="e">
        <f t="shared" si="163"/>
        <v>#N/A</v>
      </c>
      <c r="AE289" s="6" t="str">
        <f t="shared" si="148"/>
        <v/>
      </c>
      <c r="AF289" s="10">
        <f t="shared" si="149"/>
        <v>1</v>
      </c>
      <c r="AG289" s="6" t="e">
        <f t="shared" si="164"/>
        <v>#N/A</v>
      </c>
      <c r="AH289" s="6" t="e">
        <f t="shared" si="165"/>
        <v>#N/A</v>
      </c>
      <c r="AI289" s="6" t="e">
        <f t="shared" si="175"/>
        <v>#N/A</v>
      </c>
      <c r="AJ289" s="6" t="e">
        <f t="shared" si="166"/>
        <v>#N/A</v>
      </c>
      <c r="AK289" s="11" t="str">
        <f t="shared" si="167"/>
        <v xml:space="preserve"> </v>
      </c>
      <c r="AL289" s="6" t="e">
        <f t="shared" si="168"/>
        <v>#N/A</v>
      </c>
      <c r="AM289" s="6" t="e">
        <f t="shared" si="169"/>
        <v>#N/A</v>
      </c>
      <c r="AN289" s="6" t="e">
        <f t="shared" si="170"/>
        <v>#N/A</v>
      </c>
      <c r="AO289" s="6" t="e">
        <f t="shared" si="150"/>
        <v>#N/A</v>
      </c>
      <c r="AP289" s="6" t="e">
        <f t="shared" si="171"/>
        <v>#N/A</v>
      </c>
      <c r="AQ289" s="6" t="e">
        <f t="shared" si="172"/>
        <v>#N/A</v>
      </c>
      <c r="AR289" s="6" t="e">
        <f t="shared" si="151"/>
        <v>#N/A</v>
      </c>
      <c r="AS289" s="6" t="e">
        <f t="shared" si="152"/>
        <v>#N/A</v>
      </c>
      <c r="AT289" s="6" t="e">
        <f t="shared" si="153"/>
        <v>#N/A</v>
      </c>
      <c r="AU289" s="6">
        <f t="shared" si="173"/>
        <v>0</v>
      </c>
      <c r="AV289" s="6" t="e">
        <f t="shared" si="174"/>
        <v>#N/A</v>
      </c>
      <c r="AW289" s="6" t="str">
        <f t="shared" si="154"/>
        <v/>
      </c>
      <c r="AX289" s="6" t="str">
        <f t="shared" si="155"/>
        <v/>
      </c>
      <c r="AY289" s="6" t="str">
        <f t="shared" si="156"/>
        <v/>
      </c>
      <c r="AZ289" s="6" t="str">
        <f t="shared" si="157"/>
        <v/>
      </c>
      <c r="BA289" s="103"/>
      <c r="BG289" s="3" t="s">
        <v>1301</v>
      </c>
    </row>
    <row r="290" spans="1:59" s="12" customFormat="1" ht="13.5" customHeight="1" x14ac:dyDescent="0.2">
      <c r="A290" s="163">
        <v>275</v>
      </c>
      <c r="B290" s="164"/>
      <c r="C290" s="165"/>
      <c r="D290" s="166"/>
      <c r="E290" s="165"/>
      <c r="F290" s="165"/>
      <c r="G290" s="220"/>
      <c r="H290" s="165"/>
      <c r="I290" s="167"/>
      <c r="J290" s="168"/>
      <c r="K290" s="845"/>
      <c r="L290" s="838"/>
      <c r="M290" s="428"/>
      <c r="N290" s="427"/>
      <c r="O290" s="429"/>
      <c r="P290" s="430"/>
      <c r="Q290" s="422" t="str">
        <f t="shared" si="141"/>
        <v/>
      </c>
      <c r="R290" s="422" t="str">
        <f t="shared" si="142"/>
        <v/>
      </c>
      <c r="S290" s="423" t="str">
        <f t="shared" si="143"/>
        <v/>
      </c>
      <c r="T290" s="424" t="str">
        <f t="shared" si="158"/>
        <v/>
      </c>
      <c r="U290" s="425" t="str">
        <f t="shared" si="144"/>
        <v/>
      </c>
      <c r="V290" s="425" t="str">
        <f t="shared" si="145"/>
        <v/>
      </c>
      <c r="W290" s="425" t="str">
        <f t="shared" si="146"/>
        <v/>
      </c>
      <c r="X290" s="38"/>
      <c r="Y290" s="37" t="str">
        <f t="shared" si="159"/>
        <v/>
      </c>
      <c r="Z290" s="37" t="str">
        <f t="shared" si="160"/>
        <v/>
      </c>
      <c r="AA290" s="29" t="str">
        <f t="shared" si="147"/>
        <v/>
      </c>
      <c r="AB290" s="6" t="e">
        <f t="shared" si="161"/>
        <v>#N/A</v>
      </c>
      <c r="AC290" s="6" t="e">
        <f t="shared" si="162"/>
        <v>#N/A</v>
      </c>
      <c r="AD290" s="6" t="e">
        <f t="shared" si="163"/>
        <v>#N/A</v>
      </c>
      <c r="AE290" s="6" t="str">
        <f t="shared" si="148"/>
        <v/>
      </c>
      <c r="AF290" s="10">
        <f t="shared" si="149"/>
        <v>1</v>
      </c>
      <c r="AG290" s="6" t="e">
        <f t="shared" si="164"/>
        <v>#N/A</v>
      </c>
      <c r="AH290" s="6" t="e">
        <f t="shared" si="165"/>
        <v>#N/A</v>
      </c>
      <c r="AI290" s="6" t="e">
        <f t="shared" si="175"/>
        <v>#N/A</v>
      </c>
      <c r="AJ290" s="6" t="e">
        <f t="shared" si="166"/>
        <v>#N/A</v>
      </c>
      <c r="AK290" s="11" t="str">
        <f t="shared" si="167"/>
        <v xml:space="preserve"> </v>
      </c>
      <c r="AL290" s="6" t="e">
        <f t="shared" si="168"/>
        <v>#N/A</v>
      </c>
      <c r="AM290" s="6" t="e">
        <f t="shared" si="169"/>
        <v>#N/A</v>
      </c>
      <c r="AN290" s="6" t="e">
        <f t="shared" si="170"/>
        <v>#N/A</v>
      </c>
      <c r="AO290" s="6" t="e">
        <f t="shared" si="150"/>
        <v>#N/A</v>
      </c>
      <c r="AP290" s="6" t="e">
        <f t="shared" si="171"/>
        <v>#N/A</v>
      </c>
      <c r="AQ290" s="6" t="e">
        <f t="shared" si="172"/>
        <v>#N/A</v>
      </c>
      <c r="AR290" s="6" t="e">
        <f t="shared" si="151"/>
        <v>#N/A</v>
      </c>
      <c r="AS290" s="6" t="e">
        <f t="shared" si="152"/>
        <v>#N/A</v>
      </c>
      <c r="AT290" s="6" t="e">
        <f t="shared" si="153"/>
        <v>#N/A</v>
      </c>
      <c r="AU290" s="6">
        <f t="shared" si="173"/>
        <v>0</v>
      </c>
      <c r="AV290" s="6" t="e">
        <f t="shared" si="174"/>
        <v>#N/A</v>
      </c>
      <c r="AW290" s="6" t="str">
        <f t="shared" si="154"/>
        <v/>
      </c>
      <c r="AX290" s="6" t="str">
        <f t="shared" si="155"/>
        <v/>
      </c>
      <c r="AY290" s="6" t="str">
        <f t="shared" si="156"/>
        <v/>
      </c>
      <c r="AZ290" s="6" t="str">
        <f t="shared" si="157"/>
        <v/>
      </c>
      <c r="BA290" s="103"/>
      <c r="BG290" s="3" t="s">
        <v>1430</v>
      </c>
    </row>
    <row r="291" spans="1:59" s="12" customFormat="1" ht="13.5" customHeight="1" x14ac:dyDescent="0.2">
      <c r="A291" s="163">
        <v>276</v>
      </c>
      <c r="B291" s="164"/>
      <c r="C291" s="165"/>
      <c r="D291" s="166"/>
      <c r="E291" s="165"/>
      <c r="F291" s="165"/>
      <c r="G291" s="220"/>
      <c r="H291" s="165"/>
      <c r="I291" s="167"/>
      <c r="J291" s="168"/>
      <c r="K291" s="845"/>
      <c r="L291" s="838"/>
      <c r="M291" s="428"/>
      <c r="N291" s="427"/>
      <c r="O291" s="429"/>
      <c r="P291" s="430"/>
      <c r="Q291" s="422" t="str">
        <f t="shared" si="141"/>
        <v/>
      </c>
      <c r="R291" s="422" t="str">
        <f t="shared" si="142"/>
        <v/>
      </c>
      <c r="S291" s="423" t="str">
        <f t="shared" si="143"/>
        <v/>
      </c>
      <c r="T291" s="424" t="str">
        <f t="shared" si="158"/>
        <v/>
      </c>
      <c r="U291" s="425" t="str">
        <f t="shared" si="144"/>
        <v/>
      </c>
      <c r="V291" s="425" t="str">
        <f t="shared" si="145"/>
        <v/>
      </c>
      <c r="W291" s="425" t="str">
        <f t="shared" si="146"/>
        <v/>
      </c>
      <c r="X291" s="38"/>
      <c r="Y291" s="37" t="str">
        <f t="shared" si="159"/>
        <v/>
      </c>
      <c r="Z291" s="37" t="str">
        <f t="shared" si="160"/>
        <v/>
      </c>
      <c r="AA291" s="29" t="str">
        <f t="shared" si="147"/>
        <v/>
      </c>
      <c r="AB291" s="6" t="e">
        <f t="shared" si="161"/>
        <v>#N/A</v>
      </c>
      <c r="AC291" s="6" t="e">
        <f t="shared" si="162"/>
        <v>#N/A</v>
      </c>
      <c r="AD291" s="6" t="e">
        <f t="shared" si="163"/>
        <v>#N/A</v>
      </c>
      <c r="AE291" s="6" t="str">
        <f t="shared" si="148"/>
        <v/>
      </c>
      <c r="AF291" s="10">
        <f t="shared" si="149"/>
        <v>1</v>
      </c>
      <c r="AG291" s="6" t="e">
        <f t="shared" si="164"/>
        <v>#N/A</v>
      </c>
      <c r="AH291" s="6" t="e">
        <f t="shared" si="165"/>
        <v>#N/A</v>
      </c>
      <c r="AI291" s="6" t="e">
        <f t="shared" si="175"/>
        <v>#N/A</v>
      </c>
      <c r="AJ291" s="6" t="e">
        <f t="shared" si="166"/>
        <v>#N/A</v>
      </c>
      <c r="AK291" s="11" t="str">
        <f t="shared" si="167"/>
        <v xml:space="preserve"> </v>
      </c>
      <c r="AL291" s="6" t="e">
        <f t="shared" si="168"/>
        <v>#N/A</v>
      </c>
      <c r="AM291" s="6" t="e">
        <f t="shared" si="169"/>
        <v>#N/A</v>
      </c>
      <c r="AN291" s="6" t="e">
        <f t="shared" si="170"/>
        <v>#N/A</v>
      </c>
      <c r="AO291" s="6" t="e">
        <f t="shared" si="150"/>
        <v>#N/A</v>
      </c>
      <c r="AP291" s="6" t="e">
        <f t="shared" si="171"/>
        <v>#N/A</v>
      </c>
      <c r="AQ291" s="6" t="e">
        <f t="shared" si="172"/>
        <v>#N/A</v>
      </c>
      <c r="AR291" s="6" t="e">
        <f t="shared" si="151"/>
        <v>#N/A</v>
      </c>
      <c r="AS291" s="6" t="e">
        <f t="shared" si="152"/>
        <v>#N/A</v>
      </c>
      <c r="AT291" s="6" t="e">
        <f t="shared" si="153"/>
        <v>#N/A</v>
      </c>
      <c r="AU291" s="6">
        <f t="shared" si="173"/>
        <v>0</v>
      </c>
      <c r="AV291" s="6" t="e">
        <f t="shared" si="174"/>
        <v>#N/A</v>
      </c>
      <c r="AW291" s="6" t="str">
        <f t="shared" si="154"/>
        <v/>
      </c>
      <c r="AX291" s="6" t="str">
        <f t="shared" si="155"/>
        <v/>
      </c>
      <c r="AY291" s="6" t="str">
        <f t="shared" si="156"/>
        <v/>
      </c>
      <c r="AZ291" s="6" t="str">
        <f t="shared" si="157"/>
        <v/>
      </c>
      <c r="BA291" s="103"/>
      <c r="BG291" s="3" t="s">
        <v>1273</v>
      </c>
    </row>
    <row r="292" spans="1:59" s="12" customFormat="1" ht="13.5" customHeight="1" x14ac:dyDescent="0.2">
      <c r="A292" s="163">
        <v>277</v>
      </c>
      <c r="B292" s="164"/>
      <c r="C292" s="165"/>
      <c r="D292" s="166"/>
      <c r="E292" s="165"/>
      <c r="F292" s="165"/>
      <c r="G292" s="220"/>
      <c r="H292" s="165"/>
      <c r="I292" s="167"/>
      <c r="J292" s="168"/>
      <c r="K292" s="845"/>
      <c r="L292" s="838"/>
      <c r="M292" s="428"/>
      <c r="N292" s="427"/>
      <c r="O292" s="429"/>
      <c r="P292" s="430"/>
      <c r="Q292" s="422" t="str">
        <f t="shared" si="141"/>
        <v/>
      </c>
      <c r="R292" s="422" t="str">
        <f t="shared" si="142"/>
        <v/>
      </c>
      <c r="S292" s="423" t="str">
        <f t="shared" si="143"/>
        <v/>
      </c>
      <c r="T292" s="424" t="str">
        <f t="shared" si="158"/>
        <v/>
      </c>
      <c r="U292" s="425" t="str">
        <f t="shared" si="144"/>
        <v/>
      </c>
      <c r="V292" s="425" t="str">
        <f t="shared" si="145"/>
        <v/>
      </c>
      <c r="W292" s="425" t="str">
        <f t="shared" si="146"/>
        <v/>
      </c>
      <c r="X292" s="38"/>
      <c r="Y292" s="37" t="str">
        <f t="shared" si="159"/>
        <v/>
      </c>
      <c r="Z292" s="37" t="str">
        <f t="shared" si="160"/>
        <v/>
      </c>
      <c r="AA292" s="29" t="str">
        <f t="shared" si="147"/>
        <v/>
      </c>
      <c r="AB292" s="6" t="e">
        <f t="shared" si="161"/>
        <v>#N/A</v>
      </c>
      <c r="AC292" s="6" t="e">
        <f t="shared" si="162"/>
        <v>#N/A</v>
      </c>
      <c r="AD292" s="6" t="e">
        <f t="shared" si="163"/>
        <v>#N/A</v>
      </c>
      <c r="AE292" s="6" t="str">
        <f t="shared" si="148"/>
        <v/>
      </c>
      <c r="AF292" s="10">
        <f t="shared" si="149"/>
        <v>1</v>
      </c>
      <c r="AG292" s="6" t="e">
        <f t="shared" si="164"/>
        <v>#N/A</v>
      </c>
      <c r="AH292" s="6" t="e">
        <f t="shared" si="165"/>
        <v>#N/A</v>
      </c>
      <c r="AI292" s="6" t="e">
        <f t="shared" si="175"/>
        <v>#N/A</v>
      </c>
      <c r="AJ292" s="6" t="e">
        <f t="shared" si="166"/>
        <v>#N/A</v>
      </c>
      <c r="AK292" s="11" t="str">
        <f t="shared" si="167"/>
        <v xml:space="preserve"> </v>
      </c>
      <c r="AL292" s="6" t="e">
        <f t="shared" si="168"/>
        <v>#N/A</v>
      </c>
      <c r="AM292" s="6" t="e">
        <f t="shared" si="169"/>
        <v>#N/A</v>
      </c>
      <c r="AN292" s="6" t="e">
        <f t="shared" si="170"/>
        <v>#N/A</v>
      </c>
      <c r="AO292" s="6" t="e">
        <f t="shared" si="150"/>
        <v>#N/A</v>
      </c>
      <c r="AP292" s="6" t="e">
        <f t="shared" si="171"/>
        <v>#N/A</v>
      </c>
      <c r="AQ292" s="6" t="e">
        <f t="shared" si="172"/>
        <v>#N/A</v>
      </c>
      <c r="AR292" s="6" t="e">
        <f t="shared" si="151"/>
        <v>#N/A</v>
      </c>
      <c r="AS292" s="6" t="e">
        <f t="shared" si="152"/>
        <v>#N/A</v>
      </c>
      <c r="AT292" s="6" t="e">
        <f t="shared" si="153"/>
        <v>#N/A</v>
      </c>
      <c r="AU292" s="6">
        <f t="shared" si="173"/>
        <v>0</v>
      </c>
      <c r="AV292" s="6" t="e">
        <f t="shared" si="174"/>
        <v>#N/A</v>
      </c>
      <c r="AW292" s="6" t="str">
        <f t="shared" si="154"/>
        <v/>
      </c>
      <c r="AX292" s="6" t="str">
        <f t="shared" si="155"/>
        <v/>
      </c>
      <c r="AY292" s="6" t="str">
        <f t="shared" si="156"/>
        <v/>
      </c>
      <c r="AZ292" s="6" t="str">
        <f t="shared" si="157"/>
        <v/>
      </c>
      <c r="BA292" s="103"/>
      <c r="BG292" s="3" t="s">
        <v>1300</v>
      </c>
    </row>
    <row r="293" spans="1:59" s="12" customFormat="1" ht="13.5" customHeight="1" x14ac:dyDescent="0.2">
      <c r="A293" s="163">
        <v>278</v>
      </c>
      <c r="B293" s="164"/>
      <c r="C293" s="165"/>
      <c r="D293" s="166"/>
      <c r="E293" s="165"/>
      <c r="F293" s="165"/>
      <c r="G293" s="220"/>
      <c r="H293" s="165"/>
      <c r="I293" s="167"/>
      <c r="J293" s="168"/>
      <c r="K293" s="845"/>
      <c r="L293" s="838"/>
      <c r="M293" s="428"/>
      <c r="N293" s="427"/>
      <c r="O293" s="429"/>
      <c r="P293" s="430"/>
      <c r="Q293" s="422" t="str">
        <f t="shared" si="141"/>
        <v/>
      </c>
      <c r="R293" s="422" t="str">
        <f t="shared" si="142"/>
        <v/>
      </c>
      <c r="S293" s="423" t="str">
        <f t="shared" si="143"/>
        <v/>
      </c>
      <c r="T293" s="424" t="str">
        <f t="shared" si="158"/>
        <v/>
      </c>
      <c r="U293" s="425" t="str">
        <f t="shared" si="144"/>
        <v/>
      </c>
      <c r="V293" s="425" t="str">
        <f t="shared" si="145"/>
        <v/>
      </c>
      <c r="W293" s="425" t="str">
        <f t="shared" si="146"/>
        <v/>
      </c>
      <c r="X293" s="38"/>
      <c r="Y293" s="37" t="str">
        <f t="shared" si="159"/>
        <v/>
      </c>
      <c r="Z293" s="37" t="str">
        <f t="shared" si="160"/>
        <v/>
      </c>
      <c r="AA293" s="29" t="str">
        <f t="shared" si="147"/>
        <v/>
      </c>
      <c r="AB293" s="6" t="e">
        <f t="shared" si="161"/>
        <v>#N/A</v>
      </c>
      <c r="AC293" s="6" t="e">
        <f t="shared" si="162"/>
        <v>#N/A</v>
      </c>
      <c r="AD293" s="6" t="e">
        <f t="shared" si="163"/>
        <v>#N/A</v>
      </c>
      <c r="AE293" s="6" t="str">
        <f t="shared" si="148"/>
        <v/>
      </c>
      <c r="AF293" s="10">
        <f t="shared" si="149"/>
        <v>1</v>
      </c>
      <c r="AG293" s="6" t="e">
        <f t="shared" si="164"/>
        <v>#N/A</v>
      </c>
      <c r="AH293" s="6" t="e">
        <f t="shared" si="165"/>
        <v>#N/A</v>
      </c>
      <c r="AI293" s="6" t="e">
        <f t="shared" si="175"/>
        <v>#N/A</v>
      </c>
      <c r="AJ293" s="6" t="e">
        <f t="shared" si="166"/>
        <v>#N/A</v>
      </c>
      <c r="AK293" s="11" t="str">
        <f t="shared" si="167"/>
        <v xml:space="preserve"> </v>
      </c>
      <c r="AL293" s="6" t="e">
        <f t="shared" si="168"/>
        <v>#N/A</v>
      </c>
      <c r="AM293" s="6" t="e">
        <f t="shared" si="169"/>
        <v>#N/A</v>
      </c>
      <c r="AN293" s="6" t="e">
        <f t="shared" si="170"/>
        <v>#N/A</v>
      </c>
      <c r="AO293" s="6" t="e">
        <f t="shared" si="150"/>
        <v>#N/A</v>
      </c>
      <c r="AP293" s="6" t="e">
        <f t="shared" si="171"/>
        <v>#N/A</v>
      </c>
      <c r="AQ293" s="6" t="e">
        <f t="shared" si="172"/>
        <v>#N/A</v>
      </c>
      <c r="AR293" s="6" t="e">
        <f t="shared" si="151"/>
        <v>#N/A</v>
      </c>
      <c r="AS293" s="6" t="e">
        <f t="shared" si="152"/>
        <v>#N/A</v>
      </c>
      <c r="AT293" s="6" t="e">
        <f t="shared" si="153"/>
        <v>#N/A</v>
      </c>
      <c r="AU293" s="6">
        <f t="shared" si="173"/>
        <v>0</v>
      </c>
      <c r="AV293" s="6" t="e">
        <f t="shared" si="174"/>
        <v>#N/A</v>
      </c>
      <c r="AW293" s="6" t="str">
        <f t="shared" si="154"/>
        <v/>
      </c>
      <c r="AX293" s="6" t="str">
        <f t="shared" si="155"/>
        <v/>
      </c>
      <c r="AY293" s="6" t="str">
        <f t="shared" si="156"/>
        <v/>
      </c>
      <c r="AZ293" s="6" t="str">
        <f t="shared" si="157"/>
        <v/>
      </c>
      <c r="BA293" s="103"/>
      <c r="BG293" s="3" t="s">
        <v>1588</v>
      </c>
    </row>
    <row r="294" spans="1:59" s="12" customFormat="1" ht="13.5" customHeight="1" x14ac:dyDescent="0.2">
      <c r="A294" s="163">
        <v>279</v>
      </c>
      <c r="B294" s="164"/>
      <c r="C294" s="165"/>
      <c r="D294" s="166"/>
      <c r="E294" s="165"/>
      <c r="F294" s="165"/>
      <c r="G294" s="220"/>
      <c r="H294" s="165"/>
      <c r="I294" s="167"/>
      <c r="J294" s="168"/>
      <c r="K294" s="845"/>
      <c r="L294" s="838"/>
      <c r="M294" s="428"/>
      <c r="N294" s="427"/>
      <c r="O294" s="429"/>
      <c r="P294" s="430"/>
      <c r="Q294" s="422" t="str">
        <f t="shared" si="141"/>
        <v/>
      </c>
      <c r="R294" s="422" t="str">
        <f t="shared" si="142"/>
        <v/>
      </c>
      <c r="S294" s="423" t="str">
        <f t="shared" si="143"/>
        <v/>
      </c>
      <c r="T294" s="424" t="str">
        <f t="shared" si="158"/>
        <v/>
      </c>
      <c r="U294" s="425" t="str">
        <f t="shared" si="144"/>
        <v/>
      </c>
      <c r="V294" s="425" t="str">
        <f t="shared" si="145"/>
        <v/>
      </c>
      <c r="W294" s="425" t="str">
        <f t="shared" si="146"/>
        <v/>
      </c>
      <c r="X294" s="38"/>
      <c r="Y294" s="37" t="str">
        <f t="shared" si="159"/>
        <v/>
      </c>
      <c r="Z294" s="37" t="str">
        <f t="shared" si="160"/>
        <v/>
      </c>
      <c r="AA294" s="29" t="str">
        <f t="shared" si="147"/>
        <v/>
      </c>
      <c r="AB294" s="6" t="e">
        <f t="shared" si="161"/>
        <v>#N/A</v>
      </c>
      <c r="AC294" s="6" t="e">
        <f t="shared" si="162"/>
        <v>#N/A</v>
      </c>
      <c r="AD294" s="6" t="e">
        <f t="shared" si="163"/>
        <v>#N/A</v>
      </c>
      <c r="AE294" s="6" t="str">
        <f t="shared" si="148"/>
        <v/>
      </c>
      <c r="AF294" s="10">
        <f t="shared" si="149"/>
        <v>1</v>
      </c>
      <c r="AG294" s="6" t="e">
        <f t="shared" si="164"/>
        <v>#N/A</v>
      </c>
      <c r="AH294" s="6" t="e">
        <f t="shared" si="165"/>
        <v>#N/A</v>
      </c>
      <c r="AI294" s="6" t="e">
        <f t="shared" si="175"/>
        <v>#N/A</v>
      </c>
      <c r="AJ294" s="6" t="e">
        <f t="shared" si="166"/>
        <v>#N/A</v>
      </c>
      <c r="AK294" s="11" t="str">
        <f t="shared" si="167"/>
        <v xml:space="preserve"> </v>
      </c>
      <c r="AL294" s="6" t="e">
        <f t="shared" si="168"/>
        <v>#N/A</v>
      </c>
      <c r="AM294" s="6" t="e">
        <f t="shared" si="169"/>
        <v>#N/A</v>
      </c>
      <c r="AN294" s="6" t="e">
        <f t="shared" si="170"/>
        <v>#N/A</v>
      </c>
      <c r="AO294" s="6" t="e">
        <f t="shared" si="150"/>
        <v>#N/A</v>
      </c>
      <c r="AP294" s="6" t="e">
        <f t="shared" si="171"/>
        <v>#N/A</v>
      </c>
      <c r="AQ294" s="6" t="e">
        <f t="shared" si="172"/>
        <v>#N/A</v>
      </c>
      <c r="AR294" s="6" t="e">
        <f t="shared" si="151"/>
        <v>#N/A</v>
      </c>
      <c r="AS294" s="6" t="e">
        <f t="shared" si="152"/>
        <v>#N/A</v>
      </c>
      <c r="AT294" s="6" t="e">
        <f t="shared" si="153"/>
        <v>#N/A</v>
      </c>
      <c r="AU294" s="6">
        <f t="shared" si="173"/>
        <v>0</v>
      </c>
      <c r="AV294" s="6" t="e">
        <f t="shared" si="174"/>
        <v>#N/A</v>
      </c>
      <c r="AW294" s="6" t="str">
        <f t="shared" si="154"/>
        <v/>
      </c>
      <c r="AX294" s="6" t="str">
        <f t="shared" si="155"/>
        <v/>
      </c>
      <c r="AY294" s="6" t="str">
        <f t="shared" si="156"/>
        <v/>
      </c>
      <c r="AZ294" s="6" t="str">
        <f t="shared" si="157"/>
        <v/>
      </c>
      <c r="BA294" s="103"/>
      <c r="BG294" s="3" t="s">
        <v>1315</v>
      </c>
    </row>
    <row r="295" spans="1:59" s="12" customFormat="1" ht="13.5" customHeight="1" x14ac:dyDescent="0.2">
      <c r="A295" s="163">
        <v>280</v>
      </c>
      <c r="B295" s="164"/>
      <c r="C295" s="165"/>
      <c r="D295" s="166"/>
      <c r="E295" s="165"/>
      <c r="F295" s="165"/>
      <c r="G295" s="220"/>
      <c r="H295" s="165"/>
      <c r="I295" s="167"/>
      <c r="J295" s="168"/>
      <c r="K295" s="845"/>
      <c r="L295" s="838"/>
      <c r="M295" s="428"/>
      <c r="N295" s="427"/>
      <c r="O295" s="429"/>
      <c r="P295" s="430"/>
      <c r="Q295" s="422" t="str">
        <f t="shared" si="141"/>
        <v/>
      </c>
      <c r="R295" s="422" t="str">
        <f t="shared" si="142"/>
        <v/>
      </c>
      <c r="S295" s="423" t="str">
        <f t="shared" si="143"/>
        <v/>
      </c>
      <c r="T295" s="424" t="str">
        <f t="shared" si="158"/>
        <v/>
      </c>
      <c r="U295" s="425" t="str">
        <f t="shared" si="144"/>
        <v/>
      </c>
      <c r="V295" s="425" t="str">
        <f t="shared" si="145"/>
        <v/>
      </c>
      <c r="W295" s="425" t="str">
        <f t="shared" si="146"/>
        <v/>
      </c>
      <c r="X295" s="38"/>
      <c r="Y295" s="37" t="str">
        <f t="shared" si="159"/>
        <v/>
      </c>
      <c r="Z295" s="37" t="str">
        <f t="shared" si="160"/>
        <v/>
      </c>
      <c r="AA295" s="29" t="str">
        <f t="shared" si="147"/>
        <v/>
      </c>
      <c r="AB295" s="6" t="e">
        <f t="shared" si="161"/>
        <v>#N/A</v>
      </c>
      <c r="AC295" s="6" t="e">
        <f t="shared" si="162"/>
        <v>#N/A</v>
      </c>
      <c r="AD295" s="6" t="e">
        <f t="shared" si="163"/>
        <v>#N/A</v>
      </c>
      <c r="AE295" s="6" t="str">
        <f t="shared" si="148"/>
        <v/>
      </c>
      <c r="AF295" s="10">
        <f t="shared" si="149"/>
        <v>1</v>
      </c>
      <c r="AG295" s="6" t="e">
        <f t="shared" si="164"/>
        <v>#N/A</v>
      </c>
      <c r="AH295" s="6" t="e">
        <f t="shared" si="165"/>
        <v>#N/A</v>
      </c>
      <c r="AI295" s="6" t="e">
        <f t="shared" si="175"/>
        <v>#N/A</v>
      </c>
      <c r="AJ295" s="6" t="e">
        <f t="shared" si="166"/>
        <v>#N/A</v>
      </c>
      <c r="AK295" s="11" t="str">
        <f t="shared" si="167"/>
        <v xml:space="preserve"> </v>
      </c>
      <c r="AL295" s="6" t="e">
        <f t="shared" si="168"/>
        <v>#N/A</v>
      </c>
      <c r="AM295" s="6" t="e">
        <f t="shared" si="169"/>
        <v>#N/A</v>
      </c>
      <c r="AN295" s="6" t="e">
        <f t="shared" si="170"/>
        <v>#N/A</v>
      </c>
      <c r="AO295" s="6" t="e">
        <f t="shared" si="150"/>
        <v>#N/A</v>
      </c>
      <c r="AP295" s="6" t="e">
        <f t="shared" si="171"/>
        <v>#N/A</v>
      </c>
      <c r="AQ295" s="6" t="e">
        <f t="shared" si="172"/>
        <v>#N/A</v>
      </c>
      <c r="AR295" s="6" t="e">
        <f t="shared" si="151"/>
        <v>#N/A</v>
      </c>
      <c r="AS295" s="6" t="e">
        <f t="shared" si="152"/>
        <v>#N/A</v>
      </c>
      <c r="AT295" s="6" t="e">
        <f t="shared" si="153"/>
        <v>#N/A</v>
      </c>
      <c r="AU295" s="6">
        <f t="shared" si="173"/>
        <v>0</v>
      </c>
      <c r="AV295" s="6" t="e">
        <f t="shared" si="174"/>
        <v>#N/A</v>
      </c>
      <c r="AW295" s="6" t="str">
        <f t="shared" si="154"/>
        <v/>
      </c>
      <c r="AX295" s="6" t="str">
        <f t="shared" si="155"/>
        <v/>
      </c>
      <c r="AY295" s="6" t="str">
        <f t="shared" si="156"/>
        <v/>
      </c>
      <c r="AZ295" s="6" t="str">
        <f t="shared" si="157"/>
        <v/>
      </c>
      <c r="BA295" s="103"/>
      <c r="BG295" s="3" t="s">
        <v>1324</v>
      </c>
    </row>
    <row r="296" spans="1:59" s="12" customFormat="1" ht="13.5" customHeight="1" x14ac:dyDescent="0.2">
      <c r="A296" s="163">
        <v>281</v>
      </c>
      <c r="B296" s="164"/>
      <c r="C296" s="165"/>
      <c r="D296" s="166"/>
      <c r="E296" s="165"/>
      <c r="F296" s="165"/>
      <c r="G296" s="220"/>
      <c r="H296" s="165"/>
      <c r="I296" s="167"/>
      <c r="J296" s="168"/>
      <c r="K296" s="845"/>
      <c r="L296" s="838"/>
      <c r="M296" s="428"/>
      <c r="N296" s="427"/>
      <c r="O296" s="429"/>
      <c r="P296" s="430"/>
      <c r="Q296" s="422" t="str">
        <f t="shared" si="141"/>
        <v/>
      </c>
      <c r="R296" s="422" t="str">
        <f t="shared" si="142"/>
        <v/>
      </c>
      <c r="S296" s="423" t="str">
        <f t="shared" si="143"/>
        <v/>
      </c>
      <c r="T296" s="424" t="str">
        <f t="shared" si="158"/>
        <v/>
      </c>
      <c r="U296" s="425" t="str">
        <f t="shared" si="144"/>
        <v/>
      </c>
      <c r="V296" s="425" t="str">
        <f t="shared" si="145"/>
        <v/>
      </c>
      <c r="W296" s="425" t="str">
        <f t="shared" si="146"/>
        <v/>
      </c>
      <c r="X296" s="38"/>
      <c r="Y296" s="37" t="str">
        <f t="shared" si="159"/>
        <v/>
      </c>
      <c r="Z296" s="37" t="str">
        <f t="shared" si="160"/>
        <v/>
      </c>
      <c r="AA296" s="29" t="str">
        <f t="shared" si="147"/>
        <v/>
      </c>
      <c r="AB296" s="6" t="e">
        <f t="shared" si="161"/>
        <v>#N/A</v>
      </c>
      <c r="AC296" s="6" t="e">
        <f t="shared" si="162"/>
        <v>#N/A</v>
      </c>
      <c r="AD296" s="6" t="e">
        <f t="shared" si="163"/>
        <v>#N/A</v>
      </c>
      <c r="AE296" s="6" t="str">
        <f t="shared" si="148"/>
        <v/>
      </c>
      <c r="AF296" s="10">
        <f t="shared" si="149"/>
        <v>1</v>
      </c>
      <c r="AG296" s="6" t="e">
        <f t="shared" si="164"/>
        <v>#N/A</v>
      </c>
      <c r="AH296" s="6" t="e">
        <f t="shared" si="165"/>
        <v>#N/A</v>
      </c>
      <c r="AI296" s="6" t="e">
        <f t="shared" si="175"/>
        <v>#N/A</v>
      </c>
      <c r="AJ296" s="6" t="e">
        <f t="shared" si="166"/>
        <v>#N/A</v>
      </c>
      <c r="AK296" s="11" t="str">
        <f t="shared" si="167"/>
        <v xml:space="preserve"> </v>
      </c>
      <c r="AL296" s="6" t="e">
        <f t="shared" si="168"/>
        <v>#N/A</v>
      </c>
      <c r="AM296" s="6" t="e">
        <f t="shared" si="169"/>
        <v>#N/A</v>
      </c>
      <c r="AN296" s="6" t="e">
        <f t="shared" si="170"/>
        <v>#N/A</v>
      </c>
      <c r="AO296" s="6" t="e">
        <f t="shared" si="150"/>
        <v>#N/A</v>
      </c>
      <c r="AP296" s="6" t="e">
        <f t="shared" si="171"/>
        <v>#N/A</v>
      </c>
      <c r="AQ296" s="6" t="e">
        <f t="shared" si="172"/>
        <v>#N/A</v>
      </c>
      <c r="AR296" s="6" t="e">
        <f t="shared" si="151"/>
        <v>#N/A</v>
      </c>
      <c r="AS296" s="6" t="e">
        <f t="shared" si="152"/>
        <v>#N/A</v>
      </c>
      <c r="AT296" s="6" t="e">
        <f t="shared" si="153"/>
        <v>#N/A</v>
      </c>
      <c r="AU296" s="6">
        <f t="shared" si="173"/>
        <v>0</v>
      </c>
      <c r="AV296" s="6" t="e">
        <f t="shared" si="174"/>
        <v>#N/A</v>
      </c>
      <c r="AW296" s="6" t="str">
        <f t="shared" si="154"/>
        <v/>
      </c>
      <c r="AX296" s="6" t="str">
        <f t="shared" si="155"/>
        <v/>
      </c>
      <c r="AY296" s="6" t="str">
        <f t="shared" si="156"/>
        <v/>
      </c>
      <c r="AZ296" s="6" t="str">
        <f t="shared" si="157"/>
        <v/>
      </c>
      <c r="BA296" s="103"/>
      <c r="BG296" s="3" t="s">
        <v>1589</v>
      </c>
    </row>
    <row r="297" spans="1:59" s="12" customFormat="1" ht="13.5" customHeight="1" x14ac:dyDescent="0.2">
      <c r="A297" s="163">
        <v>282</v>
      </c>
      <c r="B297" s="164"/>
      <c r="C297" s="165"/>
      <c r="D297" s="166"/>
      <c r="E297" s="165"/>
      <c r="F297" s="165"/>
      <c r="G297" s="220"/>
      <c r="H297" s="165"/>
      <c r="I297" s="167"/>
      <c r="J297" s="168"/>
      <c r="K297" s="845"/>
      <c r="L297" s="838"/>
      <c r="M297" s="428"/>
      <c r="N297" s="427"/>
      <c r="O297" s="429"/>
      <c r="P297" s="430"/>
      <c r="Q297" s="422" t="str">
        <f t="shared" si="141"/>
        <v/>
      </c>
      <c r="R297" s="422" t="str">
        <f t="shared" si="142"/>
        <v/>
      </c>
      <c r="S297" s="423" t="str">
        <f t="shared" si="143"/>
        <v/>
      </c>
      <c r="T297" s="424" t="str">
        <f t="shared" si="158"/>
        <v/>
      </c>
      <c r="U297" s="425" t="str">
        <f t="shared" si="144"/>
        <v/>
      </c>
      <c r="V297" s="425" t="str">
        <f t="shared" si="145"/>
        <v/>
      </c>
      <c r="W297" s="425" t="str">
        <f t="shared" si="146"/>
        <v/>
      </c>
      <c r="X297" s="38"/>
      <c r="Y297" s="37" t="str">
        <f t="shared" si="159"/>
        <v/>
      </c>
      <c r="Z297" s="37" t="str">
        <f t="shared" si="160"/>
        <v/>
      </c>
      <c r="AA297" s="29" t="str">
        <f t="shared" si="147"/>
        <v/>
      </c>
      <c r="AB297" s="6" t="e">
        <f t="shared" si="161"/>
        <v>#N/A</v>
      </c>
      <c r="AC297" s="6" t="e">
        <f t="shared" si="162"/>
        <v>#N/A</v>
      </c>
      <c r="AD297" s="6" t="e">
        <f t="shared" si="163"/>
        <v>#N/A</v>
      </c>
      <c r="AE297" s="6" t="str">
        <f t="shared" si="148"/>
        <v/>
      </c>
      <c r="AF297" s="10">
        <f t="shared" si="149"/>
        <v>1</v>
      </c>
      <c r="AG297" s="6" t="e">
        <f t="shared" si="164"/>
        <v>#N/A</v>
      </c>
      <c r="AH297" s="6" t="e">
        <f t="shared" si="165"/>
        <v>#N/A</v>
      </c>
      <c r="AI297" s="6" t="e">
        <f t="shared" si="175"/>
        <v>#N/A</v>
      </c>
      <c r="AJ297" s="6" t="e">
        <f t="shared" si="166"/>
        <v>#N/A</v>
      </c>
      <c r="AK297" s="11" t="str">
        <f t="shared" si="167"/>
        <v xml:space="preserve"> </v>
      </c>
      <c r="AL297" s="6" t="e">
        <f t="shared" si="168"/>
        <v>#N/A</v>
      </c>
      <c r="AM297" s="6" t="e">
        <f t="shared" si="169"/>
        <v>#N/A</v>
      </c>
      <c r="AN297" s="6" t="e">
        <f t="shared" si="170"/>
        <v>#N/A</v>
      </c>
      <c r="AO297" s="6" t="e">
        <f t="shared" si="150"/>
        <v>#N/A</v>
      </c>
      <c r="AP297" s="6" t="e">
        <f t="shared" si="171"/>
        <v>#N/A</v>
      </c>
      <c r="AQ297" s="6" t="e">
        <f t="shared" si="172"/>
        <v>#N/A</v>
      </c>
      <c r="AR297" s="6" t="e">
        <f t="shared" si="151"/>
        <v>#N/A</v>
      </c>
      <c r="AS297" s="6" t="e">
        <f t="shared" si="152"/>
        <v>#N/A</v>
      </c>
      <c r="AT297" s="6" t="e">
        <f t="shared" si="153"/>
        <v>#N/A</v>
      </c>
      <c r="AU297" s="6">
        <f t="shared" si="173"/>
        <v>0</v>
      </c>
      <c r="AV297" s="6" t="e">
        <f t="shared" si="174"/>
        <v>#N/A</v>
      </c>
      <c r="AW297" s="6" t="str">
        <f t="shared" si="154"/>
        <v/>
      </c>
      <c r="AX297" s="6" t="str">
        <f t="shared" si="155"/>
        <v/>
      </c>
      <c r="AY297" s="6" t="str">
        <f t="shared" si="156"/>
        <v/>
      </c>
      <c r="AZ297" s="6" t="str">
        <f t="shared" si="157"/>
        <v/>
      </c>
      <c r="BA297" s="103"/>
      <c r="BG297" s="3" t="s">
        <v>1314</v>
      </c>
    </row>
    <row r="298" spans="1:59" s="12" customFormat="1" ht="13.5" customHeight="1" x14ac:dyDescent="0.2">
      <c r="A298" s="163">
        <v>283</v>
      </c>
      <c r="B298" s="164"/>
      <c r="C298" s="165"/>
      <c r="D298" s="166"/>
      <c r="E298" s="165"/>
      <c r="F298" s="165"/>
      <c r="G298" s="220"/>
      <c r="H298" s="165"/>
      <c r="I298" s="167"/>
      <c r="J298" s="168"/>
      <c r="K298" s="845"/>
      <c r="L298" s="838"/>
      <c r="M298" s="428"/>
      <c r="N298" s="427"/>
      <c r="O298" s="429"/>
      <c r="P298" s="430"/>
      <c r="Q298" s="422" t="str">
        <f t="shared" si="141"/>
        <v/>
      </c>
      <c r="R298" s="422" t="str">
        <f t="shared" si="142"/>
        <v/>
      </c>
      <c r="S298" s="423" t="str">
        <f t="shared" si="143"/>
        <v/>
      </c>
      <c r="T298" s="424" t="str">
        <f t="shared" si="158"/>
        <v/>
      </c>
      <c r="U298" s="425" t="str">
        <f t="shared" si="144"/>
        <v/>
      </c>
      <c r="V298" s="425" t="str">
        <f t="shared" si="145"/>
        <v/>
      </c>
      <c r="W298" s="425" t="str">
        <f t="shared" si="146"/>
        <v/>
      </c>
      <c r="X298" s="38"/>
      <c r="Y298" s="37" t="str">
        <f t="shared" si="159"/>
        <v/>
      </c>
      <c r="Z298" s="37" t="str">
        <f t="shared" si="160"/>
        <v/>
      </c>
      <c r="AA298" s="29" t="str">
        <f t="shared" si="147"/>
        <v/>
      </c>
      <c r="AB298" s="6" t="e">
        <f t="shared" si="161"/>
        <v>#N/A</v>
      </c>
      <c r="AC298" s="6" t="e">
        <f t="shared" si="162"/>
        <v>#N/A</v>
      </c>
      <c r="AD298" s="6" t="e">
        <f t="shared" si="163"/>
        <v>#N/A</v>
      </c>
      <c r="AE298" s="6" t="str">
        <f t="shared" si="148"/>
        <v/>
      </c>
      <c r="AF298" s="10">
        <f t="shared" si="149"/>
        <v>1</v>
      </c>
      <c r="AG298" s="6" t="e">
        <f t="shared" si="164"/>
        <v>#N/A</v>
      </c>
      <c r="AH298" s="6" t="e">
        <f t="shared" si="165"/>
        <v>#N/A</v>
      </c>
      <c r="AI298" s="6" t="e">
        <f t="shared" si="175"/>
        <v>#N/A</v>
      </c>
      <c r="AJ298" s="6" t="e">
        <f t="shared" si="166"/>
        <v>#N/A</v>
      </c>
      <c r="AK298" s="11" t="str">
        <f t="shared" si="167"/>
        <v xml:space="preserve"> </v>
      </c>
      <c r="AL298" s="6" t="e">
        <f t="shared" si="168"/>
        <v>#N/A</v>
      </c>
      <c r="AM298" s="6" t="e">
        <f t="shared" si="169"/>
        <v>#N/A</v>
      </c>
      <c r="AN298" s="6" t="e">
        <f t="shared" si="170"/>
        <v>#N/A</v>
      </c>
      <c r="AO298" s="6" t="e">
        <f t="shared" si="150"/>
        <v>#N/A</v>
      </c>
      <c r="AP298" s="6" t="e">
        <f t="shared" si="171"/>
        <v>#N/A</v>
      </c>
      <c r="AQ298" s="6" t="e">
        <f t="shared" si="172"/>
        <v>#N/A</v>
      </c>
      <c r="AR298" s="6" t="e">
        <f t="shared" si="151"/>
        <v>#N/A</v>
      </c>
      <c r="AS298" s="6" t="e">
        <f t="shared" si="152"/>
        <v>#N/A</v>
      </c>
      <c r="AT298" s="6" t="e">
        <f t="shared" si="153"/>
        <v>#N/A</v>
      </c>
      <c r="AU298" s="6">
        <f t="shared" si="173"/>
        <v>0</v>
      </c>
      <c r="AV298" s="6" t="e">
        <f t="shared" si="174"/>
        <v>#N/A</v>
      </c>
      <c r="AW298" s="6" t="str">
        <f t="shared" si="154"/>
        <v/>
      </c>
      <c r="AX298" s="6" t="str">
        <f t="shared" si="155"/>
        <v/>
      </c>
      <c r="AY298" s="6" t="str">
        <f t="shared" si="156"/>
        <v/>
      </c>
      <c r="AZ298" s="6" t="str">
        <f t="shared" si="157"/>
        <v/>
      </c>
      <c r="BA298" s="103"/>
      <c r="BG298" s="3" t="s">
        <v>1322</v>
      </c>
    </row>
    <row r="299" spans="1:59" s="12" customFormat="1" ht="13.5" customHeight="1" x14ac:dyDescent="0.2">
      <c r="A299" s="163">
        <v>284</v>
      </c>
      <c r="B299" s="164"/>
      <c r="C299" s="165"/>
      <c r="D299" s="166"/>
      <c r="E299" s="165"/>
      <c r="F299" s="165"/>
      <c r="G299" s="220"/>
      <c r="H299" s="165"/>
      <c r="I299" s="167"/>
      <c r="J299" s="168"/>
      <c r="K299" s="845"/>
      <c r="L299" s="838"/>
      <c r="M299" s="428"/>
      <c r="N299" s="427"/>
      <c r="O299" s="429"/>
      <c r="P299" s="430"/>
      <c r="Q299" s="422" t="str">
        <f t="shared" si="141"/>
        <v/>
      </c>
      <c r="R299" s="422" t="str">
        <f t="shared" si="142"/>
        <v/>
      </c>
      <c r="S299" s="423" t="str">
        <f t="shared" si="143"/>
        <v/>
      </c>
      <c r="T299" s="424" t="str">
        <f t="shared" si="158"/>
        <v/>
      </c>
      <c r="U299" s="425" t="str">
        <f t="shared" si="144"/>
        <v/>
      </c>
      <c r="V299" s="425" t="str">
        <f t="shared" si="145"/>
        <v/>
      </c>
      <c r="W299" s="425" t="str">
        <f t="shared" si="146"/>
        <v/>
      </c>
      <c r="X299" s="38"/>
      <c r="Y299" s="37" t="str">
        <f t="shared" si="159"/>
        <v/>
      </c>
      <c r="Z299" s="37" t="str">
        <f t="shared" si="160"/>
        <v/>
      </c>
      <c r="AA299" s="29" t="str">
        <f t="shared" si="147"/>
        <v/>
      </c>
      <c r="AB299" s="6" t="e">
        <f t="shared" si="161"/>
        <v>#N/A</v>
      </c>
      <c r="AC299" s="6" t="e">
        <f t="shared" si="162"/>
        <v>#N/A</v>
      </c>
      <c r="AD299" s="6" t="e">
        <f t="shared" si="163"/>
        <v>#N/A</v>
      </c>
      <c r="AE299" s="6" t="str">
        <f t="shared" si="148"/>
        <v/>
      </c>
      <c r="AF299" s="10">
        <f t="shared" si="149"/>
        <v>1</v>
      </c>
      <c r="AG299" s="6" t="e">
        <f t="shared" si="164"/>
        <v>#N/A</v>
      </c>
      <c r="AH299" s="6" t="e">
        <f t="shared" si="165"/>
        <v>#N/A</v>
      </c>
      <c r="AI299" s="6" t="e">
        <f t="shared" si="175"/>
        <v>#N/A</v>
      </c>
      <c r="AJ299" s="6" t="e">
        <f t="shared" si="166"/>
        <v>#N/A</v>
      </c>
      <c r="AK299" s="11" t="str">
        <f t="shared" si="167"/>
        <v xml:space="preserve"> </v>
      </c>
      <c r="AL299" s="6" t="e">
        <f t="shared" si="168"/>
        <v>#N/A</v>
      </c>
      <c r="AM299" s="6" t="e">
        <f t="shared" si="169"/>
        <v>#N/A</v>
      </c>
      <c r="AN299" s="6" t="e">
        <f t="shared" si="170"/>
        <v>#N/A</v>
      </c>
      <c r="AO299" s="6" t="e">
        <f t="shared" si="150"/>
        <v>#N/A</v>
      </c>
      <c r="AP299" s="6" t="e">
        <f t="shared" si="171"/>
        <v>#N/A</v>
      </c>
      <c r="AQ299" s="6" t="e">
        <f t="shared" si="172"/>
        <v>#N/A</v>
      </c>
      <c r="AR299" s="6" t="e">
        <f t="shared" si="151"/>
        <v>#N/A</v>
      </c>
      <c r="AS299" s="6" t="e">
        <f t="shared" si="152"/>
        <v>#N/A</v>
      </c>
      <c r="AT299" s="6" t="e">
        <f t="shared" si="153"/>
        <v>#N/A</v>
      </c>
      <c r="AU299" s="6">
        <f t="shared" si="173"/>
        <v>0</v>
      </c>
      <c r="AV299" s="6" t="e">
        <f t="shared" si="174"/>
        <v>#N/A</v>
      </c>
      <c r="AW299" s="6" t="str">
        <f t="shared" si="154"/>
        <v/>
      </c>
      <c r="AX299" s="6" t="str">
        <f t="shared" si="155"/>
        <v/>
      </c>
      <c r="AY299" s="6" t="str">
        <f t="shared" si="156"/>
        <v/>
      </c>
      <c r="AZ299" s="6" t="str">
        <f t="shared" si="157"/>
        <v/>
      </c>
      <c r="BA299" s="103"/>
      <c r="BG299" s="3" t="s">
        <v>1590</v>
      </c>
    </row>
    <row r="300" spans="1:59" s="12" customFormat="1" ht="13.5" customHeight="1" x14ac:dyDescent="0.2">
      <c r="A300" s="163">
        <v>285</v>
      </c>
      <c r="B300" s="164"/>
      <c r="C300" s="165"/>
      <c r="D300" s="166"/>
      <c r="E300" s="165"/>
      <c r="F300" s="165"/>
      <c r="G300" s="220"/>
      <c r="H300" s="165"/>
      <c r="I300" s="167"/>
      <c r="J300" s="168"/>
      <c r="K300" s="845"/>
      <c r="L300" s="838"/>
      <c r="M300" s="428"/>
      <c r="N300" s="427"/>
      <c r="O300" s="429"/>
      <c r="P300" s="430"/>
      <c r="Q300" s="422" t="str">
        <f t="shared" si="141"/>
        <v/>
      </c>
      <c r="R300" s="422" t="str">
        <f t="shared" si="142"/>
        <v/>
      </c>
      <c r="S300" s="423" t="str">
        <f t="shared" si="143"/>
        <v/>
      </c>
      <c r="T300" s="424" t="str">
        <f t="shared" si="158"/>
        <v/>
      </c>
      <c r="U300" s="425" t="str">
        <f t="shared" si="144"/>
        <v/>
      </c>
      <c r="V300" s="425" t="str">
        <f t="shared" si="145"/>
        <v/>
      </c>
      <c r="W300" s="425" t="str">
        <f t="shared" si="146"/>
        <v/>
      </c>
      <c r="X300" s="38"/>
      <c r="Y300" s="37" t="str">
        <f t="shared" si="159"/>
        <v/>
      </c>
      <c r="Z300" s="37" t="str">
        <f t="shared" si="160"/>
        <v/>
      </c>
      <c r="AA300" s="29" t="str">
        <f t="shared" si="147"/>
        <v/>
      </c>
      <c r="AB300" s="6" t="e">
        <f t="shared" si="161"/>
        <v>#N/A</v>
      </c>
      <c r="AC300" s="6" t="e">
        <f t="shared" si="162"/>
        <v>#N/A</v>
      </c>
      <c r="AD300" s="6" t="e">
        <f t="shared" si="163"/>
        <v>#N/A</v>
      </c>
      <c r="AE300" s="6" t="str">
        <f t="shared" si="148"/>
        <v/>
      </c>
      <c r="AF300" s="10">
        <f t="shared" si="149"/>
        <v>1</v>
      </c>
      <c r="AG300" s="6" t="e">
        <f t="shared" si="164"/>
        <v>#N/A</v>
      </c>
      <c r="AH300" s="6" t="e">
        <f t="shared" si="165"/>
        <v>#N/A</v>
      </c>
      <c r="AI300" s="6" t="e">
        <f t="shared" si="175"/>
        <v>#N/A</v>
      </c>
      <c r="AJ300" s="6" t="e">
        <f t="shared" si="166"/>
        <v>#N/A</v>
      </c>
      <c r="AK300" s="11" t="str">
        <f t="shared" si="167"/>
        <v xml:space="preserve"> </v>
      </c>
      <c r="AL300" s="6" t="e">
        <f t="shared" si="168"/>
        <v>#N/A</v>
      </c>
      <c r="AM300" s="6" t="e">
        <f t="shared" si="169"/>
        <v>#N/A</v>
      </c>
      <c r="AN300" s="6" t="e">
        <f t="shared" si="170"/>
        <v>#N/A</v>
      </c>
      <c r="AO300" s="6" t="e">
        <f t="shared" si="150"/>
        <v>#N/A</v>
      </c>
      <c r="AP300" s="6" t="e">
        <f t="shared" si="171"/>
        <v>#N/A</v>
      </c>
      <c r="AQ300" s="6" t="e">
        <f t="shared" si="172"/>
        <v>#N/A</v>
      </c>
      <c r="AR300" s="6" t="e">
        <f t="shared" si="151"/>
        <v>#N/A</v>
      </c>
      <c r="AS300" s="6" t="e">
        <f t="shared" si="152"/>
        <v>#N/A</v>
      </c>
      <c r="AT300" s="6" t="e">
        <f t="shared" si="153"/>
        <v>#N/A</v>
      </c>
      <c r="AU300" s="6">
        <f t="shared" si="173"/>
        <v>0</v>
      </c>
      <c r="AV300" s="6" t="e">
        <f t="shared" si="174"/>
        <v>#N/A</v>
      </c>
      <c r="AW300" s="6" t="str">
        <f t="shared" si="154"/>
        <v/>
      </c>
      <c r="AX300" s="6" t="str">
        <f t="shared" si="155"/>
        <v/>
      </c>
      <c r="AY300" s="6" t="str">
        <f t="shared" si="156"/>
        <v/>
      </c>
      <c r="AZ300" s="6" t="str">
        <f t="shared" si="157"/>
        <v/>
      </c>
      <c r="BA300" s="103"/>
      <c r="BG300" s="3" t="s">
        <v>1591</v>
      </c>
    </row>
    <row r="301" spans="1:59" s="12" customFormat="1" ht="13.5" customHeight="1" x14ac:dyDescent="0.2">
      <c r="A301" s="163">
        <v>286</v>
      </c>
      <c r="B301" s="164"/>
      <c r="C301" s="165"/>
      <c r="D301" s="166"/>
      <c r="E301" s="165"/>
      <c r="F301" s="165"/>
      <c r="G301" s="220"/>
      <c r="H301" s="165"/>
      <c r="I301" s="167"/>
      <c r="J301" s="168"/>
      <c r="K301" s="845"/>
      <c r="L301" s="838"/>
      <c r="M301" s="428"/>
      <c r="N301" s="427"/>
      <c r="O301" s="429"/>
      <c r="P301" s="430"/>
      <c r="Q301" s="422" t="str">
        <f t="shared" si="141"/>
        <v/>
      </c>
      <c r="R301" s="422" t="str">
        <f t="shared" si="142"/>
        <v/>
      </c>
      <c r="S301" s="423" t="str">
        <f t="shared" si="143"/>
        <v/>
      </c>
      <c r="T301" s="424" t="str">
        <f t="shared" si="158"/>
        <v/>
      </c>
      <c r="U301" s="425" t="str">
        <f t="shared" si="144"/>
        <v/>
      </c>
      <c r="V301" s="425" t="str">
        <f t="shared" si="145"/>
        <v/>
      </c>
      <c r="W301" s="425" t="str">
        <f t="shared" si="146"/>
        <v/>
      </c>
      <c r="X301" s="38"/>
      <c r="Y301" s="37" t="str">
        <f t="shared" si="159"/>
        <v/>
      </c>
      <c r="Z301" s="37" t="str">
        <f t="shared" si="160"/>
        <v/>
      </c>
      <c r="AA301" s="29" t="str">
        <f t="shared" si="147"/>
        <v/>
      </c>
      <c r="AB301" s="6" t="e">
        <f t="shared" si="161"/>
        <v>#N/A</v>
      </c>
      <c r="AC301" s="6" t="e">
        <f t="shared" si="162"/>
        <v>#N/A</v>
      </c>
      <c r="AD301" s="6" t="e">
        <f t="shared" si="163"/>
        <v>#N/A</v>
      </c>
      <c r="AE301" s="6" t="str">
        <f t="shared" si="148"/>
        <v/>
      </c>
      <c r="AF301" s="10">
        <f t="shared" si="149"/>
        <v>1</v>
      </c>
      <c r="AG301" s="6" t="e">
        <f t="shared" si="164"/>
        <v>#N/A</v>
      </c>
      <c r="AH301" s="6" t="e">
        <f t="shared" si="165"/>
        <v>#N/A</v>
      </c>
      <c r="AI301" s="6" t="e">
        <f t="shared" si="175"/>
        <v>#N/A</v>
      </c>
      <c r="AJ301" s="6" t="e">
        <f t="shared" si="166"/>
        <v>#N/A</v>
      </c>
      <c r="AK301" s="11" t="str">
        <f t="shared" si="167"/>
        <v xml:space="preserve"> </v>
      </c>
      <c r="AL301" s="6" t="e">
        <f t="shared" si="168"/>
        <v>#N/A</v>
      </c>
      <c r="AM301" s="6" t="e">
        <f t="shared" si="169"/>
        <v>#N/A</v>
      </c>
      <c r="AN301" s="6" t="e">
        <f t="shared" si="170"/>
        <v>#N/A</v>
      </c>
      <c r="AO301" s="6" t="e">
        <f t="shared" si="150"/>
        <v>#N/A</v>
      </c>
      <c r="AP301" s="6" t="e">
        <f t="shared" si="171"/>
        <v>#N/A</v>
      </c>
      <c r="AQ301" s="6" t="e">
        <f t="shared" si="172"/>
        <v>#N/A</v>
      </c>
      <c r="AR301" s="6" t="e">
        <f t="shared" si="151"/>
        <v>#N/A</v>
      </c>
      <c r="AS301" s="6" t="e">
        <f t="shared" si="152"/>
        <v>#N/A</v>
      </c>
      <c r="AT301" s="6" t="e">
        <f t="shared" si="153"/>
        <v>#N/A</v>
      </c>
      <c r="AU301" s="6">
        <f t="shared" si="173"/>
        <v>0</v>
      </c>
      <c r="AV301" s="6" t="e">
        <f t="shared" si="174"/>
        <v>#N/A</v>
      </c>
      <c r="AW301" s="6" t="str">
        <f t="shared" si="154"/>
        <v/>
      </c>
      <c r="AX301" s="6" t="str">
        <f t="shared" si="155"/>
        <v/>
      </c>
      <c r="AY301" s="6" t="str">
        <f t="shared" si="156"/>
        <v/>
      </c>
      <c r="AZ301" s="6" t="str">
        <f t="shared" si="157"/>
        <v/>
      </c>
      <c r="BA301" s="103"/>
      <c r="BG301" s="3" t="s">
        <v>1366</v>
      </c>
    </row>
    <row r="302" spans="1:59" s="12" customFormat="1" ht="13.5" customHeight="1" x14ac:dyDescent="0.2">
      <c r="A302" s="163">
        <v>287</v>
      </c>
      <c r="B302" s="164"/>
      <c r="C302" s="165"/>
      <c r="D302" s="166"/>
      <c r="E302" s="165"/>
      <c r="F302" s="165"/>
      <c r="G302" s="220"/>
      <c r="H302" s="165"/>
      <c r="I302" s="167"/>
      <c r="J302" s="168"/>
      <c r="K302" s="845"/>
      <c r="L302" s="838"/>
      <c r="M302" s="428"/>
      <c r="N302" s="427"/>
      <c r="O302" s="429"/>
      <c r="P302" s="430"/>
      <c r="Q302" s="422" t="str">
        <f t="shared" si="141"/>
        <v/>
      </c>
      <c r="R302" s="422" t="str">
        <f t="shared" si="142"/>
        <v/>
      </c>
      <c r="S302" s="423" t="str">
        <f t="shared" si="143"/>
        <v/>
      </c>
      <c r="T302" s="424" t="str">
        <f t="shared" si="158"/>
        <v/>
      </c>
      <c r="U302" s="425" t="str">
        <f t="shared" si="144"/>
        <v/>
      </c>
      <c r="V302" s="425" t="str">
        <f t="shared" si="145"/>
        <v/>
      </c>
      <c r="W302" s="425" t="str">
        <f t="shared" si="146"/>
        <v/>
      </c>
      <c r="X302" s="38"/>
      <c r="Y302" s="37" t="str">
        <f t="shared" si="159"/>
        <v/>
      </c>
      <c r="Z302" s="37" t="str">
        <f t="shared" si="160"/>
        <v/>
      </c>
      <c r="AA302" s="29" t="str">
        <f t="shared" si="147"/>
        <v/>
      </c>
      <c r="AB302" s="6" t="e">
        <f t="shared" si="161"/>
        <v>#N/A</v>
      </c>
      <c r="AC302" s="6" t="e">
        <f t="shared" si="162"/>
        <v>#N/A</v>
      </c>
      <c r="AD302" s="6" t="e">
        <f t="shared" si="163"/>
        <v>#N/A</v>
      </c>
      <c r="AE302" s="6" t="str">
        <f t="shared" si="148"/>
        <v/>
      </c>
      <c r="AF302" s="10">
        <f t="shared" si="149"/>
        <v>1</v>
      </c>
      <c r="AG302" s="6" t="e">
        <f t="shared" si="164"/>
        <v>#N/A</v>
      </c>
      <c r="AH302" s="6" t="e">
        <f t="shared" si="165"/>
        <v>#N/A</v>
      </c>
      <c r="AI302" s="6" t="e">
        <f t="shared" si="175"/>
        <v>#N/A</v>
      </c>
      <c r="AJ302" s="6" t="e">
        <f t="shared" si="166"/>
        <v>#N/A</v>
      </c>
      <c r="AK302" s="11" t="str">
        <f t="shared" si="167"/>
        <v xml:space="preserve"> </v>
      </c>
      <c r="AL302" s="6" t="e">
        <f t="shared" si="168"/>
        <v>#N/A</v>
      </c>
      <c r="AM302" s="6" t="e">
        <f t="shared" si="169"/>
        <v>#N/A</v>
      </c>
      <c r="AN302" s="6" t="e">
        <f t="shared" si="170"/>
        <v>#N/A</v>
      </c>
      <c r="AO302" s="6" t="e">
        <f t="shared" si="150"/>
        <v>#N/A</v>
      </c>
      <c r="AP302" s="6" t="e">
        <f t="shared" si="171"/>
        <v>#N/A</v>
      </c>
      <c r="AQ302" s="6" t="e">
        <f t="shared" si="172"/>
        <v>#N/A</v>
      </c>
      <c r="AR302" s="6" t="e">
        <f t="shared" si="151"/>
        <v>#N/A</v>
      </c>
      <c r="AS302" s="6" t="e">
        <f t="shared" si="152"/>
        <v>#N/A</v>
      </c>
      <c r="AT302" s="6" t="e">
        <f t="shared" si="153"/>
        <v>#N/A</v>
      </c>
      <c r="AU302" s="6">
        <f t="shared" si="173"/>
        <v>0</v>
      </c>
      <c r="AV302" s="6" t="e">
        <f t="shared" si="174"/>
        <v>#N/A</v>
      </c>
      <c r="AW302" s="6" t="str">
        <f t="shared" si="154"/>
        <v/>
      </c>
      <c r="AX302" s="6" t="str">
        <f t="shared" si="155"/>
        <v/>
      </c>
      <c r="AY302" s="6" t="str">
        <f t="shared" si="156"/>
        <v/>
      </c>
      <c r="AZ302" s="6" t="str">
        <f t="shared" si="157"/>
        <v/>
      </c>
      <c r="BA302" s="103"/>
      <c r="BG302" s="3" t="s">
        <v>1592</v>
      </c>
    </row>
    <row r="303" spans="1:59" s="12" customFormat="1" ht="13.5" customHeight="1" x14ac:dyDescent="0.2">
      <c r="A303" s="163">
        <v>288</v>
      </c>
      <c r="B303" s="164"/>
      <c r="C303" s="165"/>
      <c r="D303" s="166"/>
      <c r="E303" s="165"/>
      <c r="F303" s="165"/>
      <c r="G303" s="220"/>
      <c r="H303" s="165"/>
      <c r="I303" s="167"/>
      <c r="J303" s="168"/>
      <c r="K303" s="845"/>
      <c r="L303" s="838"/>
      <c r="M303" s="428"/>
      <c r="N303" s="427"/>
      <c r="O303" s="429"/>
      <c r="P303" s="430"/>
      <c r="Q303" s="422" t="str">
        <f t="shared" si="141"/>
        <v/>
      </c>
      <c r="R303" s="422" t="str">
        <f t="shared" si="142"/>
        <v/>
      </c>
      <c r="S303" s="423" t="str">
        <f t="shared" si="143"/>
        <v/>
      </c>
      <c r="T303" s="424" t="str">
        <f t="shared" si="158"/>
        <v/>
      </c>
      <c r="U303" s="425" t="str">
        <f t="shared" si="144"/>
        <v/>
      </c>
      <c r="V303" s="425" t="str">
        <f t="shared" si="145"/>
        <v/>
      </c>
      <c r="W303" s="425" t="str">
        <f t="shared" si="146"/>
        <v/>
      </c>
      <c r="X303" s="38"/>
      <c r="Y303" s="37" t="str">
        <f t="shared" si="159"/>
        <v/>
      </c>
      <c r="Z303" s="37" t="str">
        <f t="shared" si="160"/>
        <v/>
      </c>
      <c r="AA303" s="29" t="str">
        <f t="shared" si="147"/>
        <v/>
      </c>
      <c r="AB303" s="6" t="e">
        <f t="shared" si="161"/>
        <v>#N/A</v>
      </c>
      <c r="AC303" s="6" t="e">
        <f t="shared" si="162"/>
        <v>#N/A</v>
      </c>
      <c r="AD303" s="6" t="e">
        <f t="shared" si="163"/>
        <v>#N/A</v>
      </c>
      <c r="AE303" s="6" t="str">
        <f t="shared" si="148"/>
        <v/>
      </c>
      <c r="AF303" s="10">
        <f t="shared" si="149"/>
        <v>1</v>
      </c>
      <c r="AG303" s="6" t="e">
        <f t="shared" si="164"/>
        <v>#N/A</v>
      </c>
      <c r="AH303" s="6" t="e">
        <f t="shared" si="165"/>
        <v>#N/A</v>
      </c>
      <c r="AI303" s="6" t="e">
        <f t="shared" si="175"/>
        <v>#N/A</v>
      </c>
      <c r="AJ303" s="6" t="e">
        <f t="shared" si="166"/>
        <v>#N/A</v>
      </c>
      <c r="AK303" s="11" t="str">
        <f t="shared" si="167"/>
        <v xml:space="preserve"> </v>
      </c>
      <c r="AL303" s="6" t="e">
        <f t="shared" si="168"/>
        <v>#N/A</v>
      </c>
      <c r="AM303" s="6" t="e">
        <f t="shared" si="169"/>
        <v>#N/A</v>
      </c>
      <c r="AN303" s="6" t="e">
        <f t="shared" si="170"/>
        <v>#N/A</v>
      </c>
      <c r="AO303" s="6" t="e">
        <f t="shared" si="150"/>
        <v>#N/A</v>
      </c>
      <c r="AP303" s="6" t="e">
        <f t="shared" si="171"/>
        <v>#N/A</v>
      </c>
      <c r="AQ303" s="6" t="e">
        <f t="shared" si="172"/>
        <v>#N/A</v>
      </c>
      <c r="AR303" s="6" t="e">
        <f t="shared" si="151"/>
        <v>#N/A</v>
      </c>
      <c r="AS303" s="6" t="e">
        <f t="shared" si="152"/>
        <v>#N/A</v>
      </c>
      <c r="AT303" s="6" t="e">
        <f t="shared" si="153"/>
        <v>#N/A</v>
      </c>
      <c r="AU303" s="6">
        <f t="shared" si="173"/>
        <v>0</v>
      </c>
      <c r="AV303" s="6" t="e">
        <f t="shared" si="174"/>
        <v>#N/A</v>
      </c>
      <c r="AW303" s="6" t="str">
        <f t="shared" si="154"/>
        <v/>
      </c>
      <c r="AX303" s="6" t="str">
        <f t="shared" si="155"/>
        <v/>
      </c>
      <c r="AY303" s="6" t="str">
        <f t="shared" si="156"/>
        <v/>
      </c>
      <c r="AZ303" s="6" t="str">
        <f t="shared" si="157"/>
        <v/>
      </c>
      <c r="BA303" s="103"/>
      <c r="BG303" s="3" t="s">
        <v>1593</v>
      </c>
    </row>
    <row r="304" spans="1:59" s="12" customFormat="1" ht="13.5" customHeight="1" x14ac:dyDescent="0.2">
      <c r="A304" s="163">
        <v>289</v>
      </c>
      <c r="B304" s="164"/>
      <c r="C304" s="165"/>
      <c r="D304" s="166"/>
      <c r="E304" s="165"/>
      <c r="F304" s="165"/>
      <c r="G304" s="220"/>
      <c r="H304" s="165"/>
      <c r="I304" s="167"/>
      <c r="J304" s="168"/>
      <c r="K304" s="845"/>
      <c r="L304" s="838"/>
      <c r="M304" s="428"/>
      <c r="N304" s="427"/>
      <c r="O304" s="429"/>
      <c r="P304" s="430"/>
      <c r="Q304" s="422" t="str">
        <f t="shared" si="141"/>
        <v/>
      </c>
      <c r="R304" s="422" t="str">
        <f t="shared" si="142"/>
        <v/>
      </c>
      <c r="S304" s="423" t="str">
        <f t="shared" si="143"/>
        <v/>
      </c>
      <c r="T304" s="424" t="str">
        <f t="shared" si="158"/>
        <v/>
      </c>
      <c r="U304" s="425" t="str">
        <f t="shared" si="144"/>
        <v/>
      </c>
      <c r="V304" s="425" t="str">
        <f t="shared" si="145"/>
        <v/>
      </c>
      <c r="W304" s="425" t="str">
        <f t="shared" si="146"/>
        <v/>
      </c>
      <c r="X304" s="38"/>
      <c r="Y304" s="37" t="str">
        <f t="shared" si="159"/>
        <v/>
      </c>
      <c r="Z304" s="37" t="str">
        <f t="shared" si="160"/>
        <v/>
      </c>
      <c r="AA304" s="29" t="str">
        <f t="shared" si="147"/>
        <v/>
      </c>
      <c r="AB304" s="6" t="e">
        <f t="shared" si="161"/>
        <v>#N/A</v>
      </c>
      <c r="AC304" s="6" t="e">
        <f t="shared" si="162"/>
        <v>#N/A</v>
      </c>
      <c r="AD304" s="6" t="e">
        <f t="shared" si="163"/>
        <v>#N/A</v>
      </c>
      <c r="AE304" s="6" t="str">
        <f t="shared" si="148"/>
        <v/>
      </c>
      <c r="AF304" s="10">
        <f t="shared" si="149"/>
        <v>1</v>
      </c>
      <c r="AG304" s="6" t="e">
        <f t="shared" si="164"/>
        <v>#N/A</v>
      </c>
      <c r="AH304" s="6" t="e">
        <f t="shared" si="165"/>
        <v>#N/A</v>
      </c>
      <c r="AI304" s="6" t="e">
        <f t="shared" si="175"/>
        <v>#N/A</v>
      </c>
      <c r="AJ304" s="6" t="e">
        <f t="shared" si="166"/>
        <v>#N/A</v>
      </c>
      <c r="AK304" s="11" t="str">
        <f t="shared" si="167"/>
        <v xml:space="preserve"> </v>
      </c>
      <c r="AL304" s="6" t="e">
        <f t="shared" si="168"/>
        <v>#N/A</v>
      </c>
      <c r="AM304" s="6" t="e">
        <f t="shared" si="169"/>
        <v>#N/A</v>
      </c>
      <c r="AN304" s="6" t="e">
        <f t="shared" si="170"/>
        <v>#N/A</v>
      </c>
      <c r="AO304" s="6" t="e">
        <f t="shared" si="150"/>
        <v>#N/A</v>
      </c>
      <c r="AP304" s="6" t="e">
        <f t="shared" si="171"/>
        <v>#N/A</v>
      </c>
      <c r="AQ304" s="6" t="e">
        <f t="shared" si="172"/>
        <v>#N/A</v>
      </c>
      <c r="AR304" s="6" t="e">
        <f t="shared" si="151"/>
        <v>#N/A</v>
      </c>
      <c r="AS304" s="6" t="e">
        <f t="shared" si="152"/>
        <v>#N/A</v>
      </c>
      <c r="AT304" s="6" t="e">
        <f t="shared" si="153"/>
        <v>#N/A</v>
      </c>
      <c r="AU304" s="6">
        <f t="shared" si="173"/>
        <v>0</v>
      </c>
      <c r="AV304" s="6" t="e">
        <f t="shared" si="174"/>
        <v>#N/A</v>
      </c>
      <c r="AW304" s="6" t="str">
        <f t="shared" si="154"/>
        <v/>
      </c>
      <c r="AX304" s="6" t="str">
        <f t="shared" si="155"/>
        <v/>
      </c>
      <c r="AY304" s="6" t="str">
        <f t="shared" si="156"/>
        <v/>
      </c>
      <c r="AZ304" s="6" t="str">
        <f t="shared" si="157"/>
        <v/>
      </c>
      <c r="BA304" s="103"/>
      <c r="BG304" s="3" t="s">
        <v>1365</v>
      </c>
    </row>
    <row r="305" spans="1:59" s="12" customFormat="1" ht="13.5" customHeight="1" x14ac:dyDescent="0.2">
      <c r="A305" s="163">
        <v>290</v>
      </c>
      <c r="B305" s="164"/>
      <c r="C305" s="165"/>
      <c r="D305" s="166"/>
      <c r="E305" s="165"/>
      <c r="F305" s="165"/>
      <c r="G305" s="220"/>
      <c r="H305" s="165"/>
      <c r="I305" s="167"/>
      <c r="J305" s="168"/>
      <c r="K305" s="845"/>
      <c r="L305" s="838"/>
      <c r="M305" s="428"/>
      <c r="N305" s="427"/>
      <c r="O305" s="429"/>
      <c r="P305" s="430"/>
      <c r="Q305" s="422" t="str">
        <f t="shared" si="141"/>
        <v/>
      </c>
      <c r="R305" s="422" t="str">
        <f t="shared" si="142"/>
        <v/>
      </c>
      <c r="S305" s="423" t="str">
        <f t="shared" si="143"/>
        <v/>
      </c>
      <c r="T305" s="424" t="str">
        <f t="shared" si="158"/>
        <v/>
      </c>
      <c r="U305" s="425" t="str">
        <f t="shared" si="144"/>
        <v/>
      </c>
      <c r="V305" s="425" t="str">
        <f t="shared" si="145"/>
        <v/>
      </c>
      <c r="W305" s="425" t="str">
        <f t="shared" si="146"/>
        <v/>
      </c>
      <c r="X305" s="38"/>
      <c r="Y305" s="37" t="str">
        <f t="shared" si="159"/>
        <v/>
      </c>
      <c r="Z305" s="37" t="str">
        <f t="shared" si="160"/>
        <v/>
      </c>
      <c r="AA305" s="29" t="str">
        <f t="shared" si="147"/>
        <v/>
      </c>
      <c r="AB305" s="6" t="e">
        <f t="shared" si="161"/>
        <v>#N/A</v>
      </c>
      <c r="AC305" s="6" t="e">
        <f t="shared" si="162"/>
        <v>#N/A</v>
      </c>
      <c r="AD305" s="6" t="e">
        <f t="shared" si="163"/>
        <v>#N/A</v>
      </c>
      <c r="AE305" s="6" t="str">
        <f t="shared" si="148"/>
        <v/>
      </c>
      <c r="AF305" s="10">
        <f t="shared" si="149"/>
        <v>1</v>
      </c>
      <c r="AG305" s="6" t="e">
        <f t="shared" si="164"/>
        <v>#N/A</v>
      </c>
      <c r="AH305" s="6" t="e">
        <f t="shared" si="165"/>
        <v>#N/A</v>
      </c>
      <c r="AI305" s="6" t="e">
        <f t="shared" si="175"/>
        <v>#N/A</v>
      </c>
      <c r="AJ305" s="6" t="e">
        <f t="shared" si="166"/>
        <v>#N/A</v>
      </c>
      <c r="AK305" s="11" t="str">
        <f t="shared" si="167"/>
        <v xml:space="preserve"> </v>
      </c>
      <c r="AL305" s="6" t="e">
        <f t="shared" si="168"/>
        <v>#N/A</v>
      </c>
      <c r="AM305" s="6" t="e">
        <f t="shared" si="169"/>
        <v>#N/A</v>
      </c>
      <c r="AN305" s="6" t="e">
        <f t="shared" si="170"/>
        <v>#N/A</v>
      </c>
      <c r="AO305" s="6" t="e">
        <f t="shared" si="150"/>
        <v>#N/A</v>
      </c>
      <c r="AP305" s="6" t="e">
        <f t="shared" si="171"/>
        <v>#N/A</v>
      </c>
      <c r="AQ305" s="6" t="e">
        <f t="shared" si="172"/>
        <v>#N/A</v>
      </c>
      <c r="AR305" s="6" t="e">
        <f t="shared" si="151"/>
        <v>#N/A</v>
      </c>
      <c r="AS305" s="6" t="e">
        <f t="shared" si="152"/>
        <v>#N/A</v>
      </c>
      <c r="AT305" s="6" t="e">
        <f t="shared" si="153"/>
        <v>#N/A</v>
      </c>
      <c r="AU305" s="6">
        <f t="shared" si="173"/>
        <v>0</v>
      </c>
      <c r="AV305" s="6" t="e">
        <f t="shared" si="174"/>
        <v>#N/A</v>
      </c>
      <c r="AW305" s="6" t="str">
        <f t="shared" si="154"/>
        <v/>
      </c>
      <c r="AX305" s="6" t="str">
        <f t="shared" si="155"/>
        <v/>
      </c>
      <c r="AY305" s="6" t="str">
        <f t="shared" si="156"/>
        <v/>
      </c>
      <c r="AZ305" s="6" t="str">
        <f t="shared" si="157"/>
        <v/>
      </c>
      <c r="BA305" s="103"/>
      <c r="BG305" s="3" t="s">
        <v>1594</v>
      </c>
    </row>
    <row r="306" spans="1:59" s="12" customFormat="1" ht="13.5" customHeight="1" x14ac:dyDescent="0.2">
      <c r="A306" s="163">
        <v>291</v>
      </c>
      <c r="B306" s="164"/>
      <c r="C306" s="165"/>
      <c r="D306" s="166"/>
      <c r="E306" s="165"/>
      <c r="F306" s="165"/>
      <c r="G306" s="220"/>
      <c r="H306" s="165"/>
      <c r="I306" s="167"/>
      <c r="J306" s="168"/>
      <c r="K306" s="845"/>
      <c r="L306" s="838"/>
      <c r="M306" s="428"/>
      <c r="N306" s="427"/>
      <c r="O306" s="429"/>
      <c r="P306" s="430"/>
      <c r="Q306" s="422" t="str">
        <f t="shared" si="141"/>
        <v/>
      </c>
      <c r="R306" s="422" t="str">
        <f t="shared" si="142"/>
        <v/>
      </c>
      <c r="S306" s="423" t="str">
        <f t="shared" si="143"/>
        <v/>
      </c>
      <c r="T306" s="424" t="str">
        <f t="shared" si="158"/>
        <v/>
      </c>
      <c r="U306" s="425" t="str">
        <f t="shared" si="144"/>
        <v/>
      </c>
      <c r="V306" s="425" t="str">
        <f t="shared" si="145"/>
        <v/>
      </c>
      <c r="W306" s="425" t="str">
        <f t="shared" si="146"/>
        <v/>
      </c>
      <c r="X306" s="38"/>
      <c r="Y306" s="37" t="str">
        <f t="shared" si="159"/>
        <v/>
      </c>
      <c r="Z306" s="37" t="str">
        <f t="shared" si="160"/>
        <v/>
      </c>
      <c r="AA306" s="29" t="str">
        <f t="shared" si="147"/>
        <v/>
      </c>
      <c r="AB306" s="6" t="e">
        <f t="shared" si="161"/>
        <v>#N/A</v>
      </c>
      <c r="AC306" s="6" t="e">
        <f t="shared" si="162"/>
        <v>#N/A</v>
      </c>
      <c r="AD306" s="6" t="e">
        <f t="shared" si="163"/>
        <v>#N/A</v>
      </c>
      <c r="AE306" s="6" t="str">
        <f t="shared" si="148"/>
        <v/>
      </c>
      <c r="AF306" s="10">
        <f t="shared" si="149"/>
        <v>1</v>
      </c>
      <c r="AG306" s="6" t="e">
        <f t="shared" si="164"/>
        <v>#N/A</v>
      </c>
      <c r="AH306" s="6" t="e">
        <f t="shared" si="165"/>
        <v>#N/A</v>
      </c>
      <c r="AI306" s="6" t="e">
        <f t="shared" si="175"/>
        <v>#N/A</v>
      </c>
      <c r="AJ306" s="6" t="e">
        <f t="shared" si="166"/>
        <v>#N/A</v>
      </c>
      <c r="AK306" s="11" t="str">
        <f t="shared" si="167"/>
        <v xml:space="preserve"> </v>
      </c>
      <c r="AL306" s="6" t="e">
        <f t="shared" si="168"/>
        <v>#N/A</v>
      </c>
      <c r="AM306" s="6" t="e">
        <f t="shared" si="169"/>
        <v>#N/A</v>
      </c>
      <c r="AN306" s="6" t="e">
        <f t="shared" si="170"/>
        <v>#N/A</v>
      </c>
      <c r="AO306" s="6" t="e">
        <f t="shared" si="150"/>
        <v>#N/A</v>
      </c>
      <c r="AP306" s="6" t="e">
        <f t="shared" si="171"/>
        <v>#N/A</v>
      </c>
      <c r="AQ306" s="6" t="e">
        <f t="shared" si="172"/>
        <v>#N/A</v>
      </c>
      <c r="AR306" s="6" t="e">
        <f t="shared" si="151"/>
        <v>#N/A</v>
      </c>
      <c r="AS306" s="6" t="e">
        <f t="shared" si="152"/>
        <v>#N/A</v>
      </c>
      <c r="AT306" s="6" t="e">
        <f t="shared" si="153"/>
        <v>#N/A</v>
      </c>
      <c r="AU306" s="6">
        <f t="shared" si="173"/>
        <v>0</v>
      </c>
      <c r="AV306" s="6" t="e">
        <f t="shared" si="174"/>
        <v>#N/A</v>
      </c>
      <c r="AW306" s="6" t="str">
        <f t="shared" si="154"/>
        <v/>
      </c>
      <c r="AX306" s="6" t="str">
        <f t="shared" si="155"/>
        <v/>
      </c>
      <c r="AY306" s="6" t="str">
        <f t="shared" si="156"/>
        <v/>
      </c>
      <c r="AZ306" s="6" t="str">
        <f t="shared" si="157"/>
        <v/>
      </c>
      <c r="BA306" s="103"/>
      <c r="BG306" s="3" t="s">
        <v>1394</v>
      </c>
    </row>
    <row r="307" spans="1:59" s="12" customFormat="1" ht="13.5" customHeight="1" x14ac:dyDescent="0.2">
      <c r="A307" s="163">
        <v>292</v>
      </c>
      <c r="B307" s="164"/>
      <c r="C307" s="165"/>
      <c r="D307" s="166"/>
      <c r="E307" s="165"/>
      <c r="F307" s="165"/>
      <c r="G307" s="220"/>
      <c r="H307" s="165"/>
      <c r="I307" s="167"/>
      <c r="J307" s="168"/>
      <c r="K307" s="845"/>
      <c r="L307" s="838"/>
      <c r="M307" s="428"/>
      <c r="N307" s="427"/>
      <c r="O307" s="429"/>
      <c r="P307" s="430"/>
      <c r="Q307" s="422" t="str">
        <f t="shared" si="141"/>
        <v/>
      </c>
      <c r="R307" s="422" t="str">
        <f t="shared" si="142"/>
        <v/>
      </c>
      <c r="S307" s="423" t="str">
        <f t="shared" si="143"/>
        <v/>
      </c>
      <c r="T307" s="424" t="str">
        <f t="shared" si="158"/>
        <v/>
      </c>
      <c r="U307" s="425" t="str">
        <f t="shared" si="144"/>
        <v/>
      </c>
      <c r="V307" s="425" t="str">
        <f t="shared" si="145"/>
        <v/>
      </c>
      <c r="W307" s="425" t="str">
        <f t="shared" si="146"/>
        <v/>
      </c>
      <c r="X307" s="38"/>
      <c r="Y307" s="37" t="str">
        <f t="shared" si="159"/>
        <v/>
      </c>
      <c r="Z307" s="37" t="str">
        <f t="shared" si="160"/>
        <v/>
      </c>
      <c r="AA307" s="29" t="str">
        <f t="shared" si="147"/>
        <v/>
      </c>
      <c r="AB307" s="6" t="e">
        <f t="shared" si="161"/>
        <v>#N/A</v>
      </c>
      <c r="AC307" s="6" t="e">
        <f t="shared" si="162"/>
        <v>#N/A</v>
      </c>
      <c r="AD307" s="6" t="e">
        <f t="shared" si="163"/>
        <v>#N/A</v>
      </c>
      <c r="AE307" s="6" t="str">
        <f t="shared" si="148"/>
        <v/>
      </c>
      <c r="AF307" s="10">
        <f t="shared" si="149"/>
        <v>1</v>
      </c>
      <c r="AG307" s="6" t="e">
        <f t="shared" si="164"/>
        <v>#N/A</v>
      </c>
      <c r="AH307" s="6" t="e">
        <f t="shared" si="165"/>
        <v>#N/A</v>
      </c>
      <c r="AI307" s="6" t="e">
        <f t="shared" si="175"/>
        <v>#N/A</v>
      </c>
      <c r="AJ307" s="6" t="e">
        <f t="shared" si="166"/>
        <v>#N/A</v>
      </c>
      <c r="AK307" s="11" t="str">
        <f t="shared" si="167"/>
        <v xml:space="preserve"> </v>
      </c>
      <c r="AL307" s="6" t="e">
        <f t="shared" si="168"/>
        <v>#N/A</v>
      </c>
      <c r="AM307" s="6" t="e">
        <f t="shared" si="169"/>
        <v>#N/A</v>
      </c>
      <c r="AN307" s="6" t="e">
        <f t="shared" si="170"/>
        <v>#N/A</v>
      </c>
      <c r="AO307" s="6" t="e">
        <f t="shared" si="150"/>
        <v>#N/A</v>
      </c>
      <c r="AP307" s="6" t="e">
        <f t="shared" si="171"/>
        <v>#N/A</v>
      </c>
      <c r="AQ307" s="6" t="e">
        <f t="shared" si="172"/>
        <v>#N/A</v>
      </c>
      <c r="AR307" s="6" t="e">
        <f t="shared" si="151"/>
        <v>#N/A</v>
      </c>
      <c r="AS307" s="6" t="e">
        <f t="shared" si="152"/>
        <v>#N/A</v>
      </c>
      <c r="AT307" s="6" t="e">
        <f t="shared" si="153"/>
        <v>#N/A</v>
      </c>
      <c r="AU307" s="6">
        <f t="shared" si="173"/>
        <v>0</v>
      </c>
      <c r="AV307" s="6" t="e">
        <f t="shared" si="174"/>
        <v>#N/A</v>
      </c>
      <c r="AW307" s="6" t="str">
        <f t="shared" si="154"/>
        <v/>
      </c>
      <c r="AX307" s="6" t="str">
        <f t="shared" si="155"/>
        <v/>
      </c>
      <c r="AY307" s="6" t="str">
        <f t="shared" si="156"/>
        <v/>
      </c>
      <c r="AZ307" s="6" t="str">
        <f t="shared" si="157"/>
        <v/>
      </c>
      <c r="BA307" s="103"/>
      <c r="BG307" s="3" t="s">
        <v>1413</v>
      </c>
    </row>
    <row r="308" spans="1:59" s="12" customFormat="1" ht="13.5" customHeight="1" x14ac:dyDescent="0.2">
      <c r="A308" s="163">
        <v>293</v>
      </c>
      <c r="B308" s="164"/>
      <c r="C308" s="165"/>
      <c r="D308" s="166"/>
      <c r="E308" s="165"/>
      <c r="F308" s="165"/>
      <c r="G308" s="220"/>
      <c r="H308" s="165"/>
      <c r="I308" s="167"/>
      <c r="J308" s="168"/>
      <c r="K308" s="845"/>
      <c r="L308" s="838"/>
      <c r="M308" s="428"/>
      <c r="N308" s="427"/>
      <c r="O308" s="429"/>
      <c r="P308" s="430"/>
      <c r="Q308" s="422" t="str">
        <f t="shared" si="141"/>
        <v/>
      </c>
      <c r="R308" s="422" t="str">
        <f t="shared" si="142"/>
        <v/>
      </c>
      <c r="S308" s="423" t="str">
        <f t="shared" si="143"/>
        <v/>
      </c>
      <c r="T308" s="424" t="str">
        <f t="shared" si="158"/>
        <v/>
      </c>
      <c r="U308" s="425" t="str">
        <f t="shared" si="144"/>
        <v/>
      </c>
      <c r="V308" s="425" t="str">
        <f t="shared" si="145"/>
        <v/>
      </c>
      <c r="W308" s="425" t="str">
        <f t="shared" si="146"/>
        <v/>
      </c>
      <c r="X308" s="38"/>
      <c r="Y308" s="37" t="str">
        <f t="shared" si="159"/>
        <v/>
      </c>
      <c r="Z308" s="37" t="str">
        <f t="shared" si="160"/>
        <v/>
      </c>
      <c r="AA308" s="29" t="str">
        <f t="shared" si="147"/>
        <v/>
      </c>
      <c r="AB308" s="6" t="e">
        <f t="shared" si="161"/>
        <v>#N/A</v>
      </c>
      <c r="AC308" s="6" t="e">
        <f t="shared" si="162"/>
        <v>#N/A</v>
      </c>
      <c r="AD308" s="6" t="e">
        <f t="shared" si="163"/>
        <v>#N/A</v>
      </c>
      <c r="AE308" s="6" t="str">
        <f t="shared" si="148"/>
        <v/>
      </c>
      <c r="AF308" s="10">
        <f t="shared" si="149"/>
        <v>1</v>
      </c>
      <c r="AG308" s="6" t="e">
        <f t="shared" si="164"/>
        <v>#N/A</v>
      </c>
      <c r="AH308" s="6" t="e">
        <f t="shared" si="165"/>
        <v>#N/A</v>
      </c>
      <c r="AI308" s="6" t="e">
        <f t="shared" si="175"/>
        <v>#N/A</v>
      </c>
      <c r="AJ308" s="6" t="e">
        <f t="shared" si="166"/>
        <v>#N/A</v>
      </c>
      <c r="AK308" s="11" t="str">
        <f t="shared" si="167"/>
        <v xml:space="preserve"> </v>
      </c>
      <c r="AL308" s="6" t="e">
        <f t="shared" si="168"/>
        <v>#N/A</v>
      </c>
      <c r="AM308" s="6" t="e">
        <f t="shared" si="169"/>
        <v>#N/A</v>
      </c>
      <c r="AN308" s="6" t="e">
        <f t="shared" si="170"/>
        <v>#N/A</v>
      </c>
      <c r="AO308" s="6" t="e">
        <f t="shared" si="150"/>
        <v>#N/A</v>
      </c>
      <c r="AP308" s="6" t="e">
        <f t="shared" si="171"/>
        <v>#N/A</v>
      </c>
      <c r="AQ308" s="6" t="e">
        <f t="shared" si="172"/>
        <v>#N/A</v>
      </c>
      <c r="AR308" s="6" t="e">
        <f t="shared" si="151"/>
        <v>#N/A</v>
      </c>
      <c r="AS308" s="6" t="e">
        <f t="shared" si="152"/>
        <v>#N/A</v>
      </c>
      <c r="AT308" s="6" t="e">
        <f t="shared" si="153"/>
        <v>#N/A</v>
      </c>
      <c r="AU308" s="6">
        <f t="shared" si="173"/>
        <v>0</v>
      </c>
      <c r="AV308" s="6" t="e">
        <f t="shared" si="174"/>
        <v>#N/A</v>
      </c>
      <c r="AW308" s="6" t="str">
        <f t="shared" si="154"/>
        <v/>
      </c>
      <c r="AX308" s="6" t="str">
        <f t="shared" si="155"/>
        <v/>
      </c>
      <c r="AY308" s="6" t="str">
        <f t="shared" si="156"/>
        <v/>
      </c>
      <c r="AZ308" s="6" t="str">
        <f t="shared" si="157"/>
        <v/>
      </c>
      <c r="BA308" s="103"/>
      <c r="BG308" s="3" t="s">
        <v>1595</v>
      </c>
    </row>
    <row r="309" spans="1:59" s="12" customFormat="1" ht="13.5" customHeight="1" x14ac:dyDescent="0.2">
      <c r="A309" s="163">
        <v>294</v>
      </c>
      <c r="B309" s="164"/>
      <c r="C309" s="165"/>
      <c r="D309" s="166"/>
      <c r="E309" s="165"/>
      <c r="F309" s="165"/>
      <c r="G309" s="220"/>
      <c r="H309" s="165"/>
      <c r="I309" s="167"/>
      <c r="J309" s="168"/>
      <c r="K309" s="845"/>
      <c r="L309" s="838"/>
      <c r="M309" s="428"/>
      <c r="N309" s="427"/>
      <c r="O309" s="429"/>
      <c r="P309" s="430"/>
      <c r="Q309" s="422" t="str">
        <f t="shared" si="141"/>
        <v/>
      </c>
      <c r="R309" s="422" t="str">
        <f t="shared" si="142"/>
        <v/>
      </c>
      <c r="S309" s="423" t="str">
        <f t="shared" si="143"/>
        <v/>
      </c>
      <c r="T309" s="424" t="str">
        <f t="shared" si="158"/>
        <v/>
      </c>
      <c r="U309" s="425" t="str">
        <f t="shared" si="144"/>
        <v/>
      </c>
      <c r="V309" s="425" t="str">
        <f t="shared" si="145"/>
        <v/>
      </c>
      <c r="W309" s="425" t="str">
        <f t="shared" si="146"/>
        <v/>
      </c>
      <c r="X309" s="38"/>
      <c r="Y309" s="37" t="str">
        <f t="shared" si="159"/>
        <v/>
      </c>
      <c r="Z309" s="37" t="str">
        <f t="shared" si="160"/>
        <v/>
      </c>
      <c r="AA309" s="29" t="str">
        <f t="shared" si="147"/>
        <v/>
      </c>
      <c r="AB309" s="6" t="e">
        <f t="shared" si="161"/>
        <v>#N/A</v>
      </c>
      <c r="AC309" s="6" t="e">
        <f t="shared" si="162"/>
        <v>#N/A</v>
      </c>
      <c r="AD309" s="6" t="e">
        <f t="shared" si="163"/>
        <v>#N/A</v>
      </c>
      <c r="AE309" s="6" t="str">
        <f t="shared" si="148"/>
        <v/>
      </c>
      <c r="AF309" s="10">
        <f t="shared" si="149"/>
        <v>1</v>
      </c>
      <c r="AG309" s="6" t="e">
        <f t="shared" si="164"/>
        <v>#N/A</v>
      </c>
      <c r="AH309" s="6" t="e">
        <f t="shared" si="165"/>
        <v>#N/A</v>
      </c>
      <c r="AI309" s="6" t="e">
        <f t="shared" si="175"/>
        <v>#N/A</v>
      </c>
      <c r="AJ309" s="6" t="e">
        <f t="shared" si="166"/>
        <v>#N/A</v>
      </c>
      <c r="AK309" s="11" t="str">
        <f t="shared" si="167"/>
        <v xml:space="preserve"> </v>
      </c>
      <c r="AL309" s="6" t="e">
        <f t="shared" si="168"/>
        <v>#N/A</v>
      </c>
      <c r="AM309" s="6" t="e">
        <f t="shared" si="169"/>
        <v>#N/A</v>
      </c>
      <c r="AN309" s="6" t="e">
        <f t="shared" si="170"/>
        <v>#N/A</v>
      </c>
      <c r="AO309" s="6" t="e">
        <f t="shared" si="150"/>
        <v>#N/A</v>
      </c>
      <c r="AP309" s="6" t="e">
        <f t="shared" si="171"/>
        <v>#N/A</v>
      </c>
      <c r="AQ309" s="6" t="e">
        <f t="shared" si="172"/>
        <v>#N/A</v>
      </c>
      <c r="AR309" s="6" t="e">
        <f t="shared" si="151"/>
        <v>#N/A</v>
      </c>
      <c r="AS309" s="6" t="e">
        <f t="shared" si="152"/>
        <v>#N/A</v>
      </c>
      <c r="AT309" s="6" t="e">
        <f t="shared" si="153"/>
        <v>#N/A</v>
      </c>
      <c r="AU309" s="6">
        <f t="shared" si="173"/>
        <v>0</v>
      </c>
      <c r="AV309" s="6" t="e">
        <f t="shared" si="174"/>
        <v>#N/A</v>
      </c>
      <c r="AW309" s="6" t="str">
        <f t="shared" si="154"/>
        <v/>
      </c>
      <c r="AX309" s="6" t="str">
        <f t="shared" si="155"/>
        <v/>
      </c>
      <c r="AY309" s="6" t="str">
        <f t="shared" si="156"/>
        <v/>
      </c>
      <c r="AZ309" s="6" t="str">
        <f t="shared" si="157"/>
        <v/>
      </c>
      <c r="BA309" s="103"/>
      <c r="BG309" s="3" t="s">
        <v>1392</v>
      </c>
    </row>
    <row r="310" spans="1:59" s="12" customFormat="1" ht="13.5" customHeight="1" x14ac:dyDescent="0.2">
      <c r="A310" s="163">
        <v>295</v>
      </c>
      <c r="B310" s="164"/>
      <c r="C310" s="165"/>
      <c r="D310" s="166"/>
      <c r="E310" s="165"/>
      <c r="F310" s="165"/>
      <c r="G310" s="220"/>
      <c r="H310" s="165"/>
      <c r="I310" s="167"/>
      <c r="J310" s="168"/>
      <c r="K310" s="845"/>
      <c r="L310" s="838"/>
      <c r="M310" s="428"/>
      <c r="N310" s="427"/>
      <c r="O310" s="429"/>
      <c r="P310" s="430"/>
      <c r="Q310" s="422" t="str">
        <f t="shared" si="141"/>
        <v/>
      </c>
      <c r="R310" s="422" t="str">
        <f t="shared" si="142"/>
        <v/>
      </c>
      <c r="S310" s="423" t="str">
        <f t="shared" si="143"/>
        <v/>
      </c>
      <c r="T310" s="424" t="str">
        <f t="shared" si="158"/>
        <v/>
      </c>
      <c r="U310" s="425" t="str">
        <f t="shared" si="144"/>
        <v/>
      </c>
      <c r="V310" s="425" t="str">
        <f t="shared" si="145"/>
        <v/>
      </c>
      <c r="W310" s="425" t="str">
        <f t="shared" si="146"/>
        <v/>
      </c>
      <c r="X310" s="38"/>
      <c r="Y310" s="37" t="str">
        <f t="shared" si="159"/>
        <v/>
      </c>
      <c r="Z310" s="37" t="str">
        <f t="shared" si="160"/>
        <v/>
      </c>
      <c r="AA310" s="29" t="str">
        <f t="shared" si="147"/>
        <v/>
      </c>
      <c r="AB310" s="6" t="e">
        <f t="shared" si="161"/>
        <v>#N/A</v>
      </c>
      <c r="AC310" s="6" t="e">
        <f t="shared" si="162"/>
        <v>#N/A</v>
      </c>
      <c r="AD310" s="6" t="e">
        <f t="shared" si="163"/>
        <v>#N/A</v>
      </c>
      <c r="AE310" s="6" t="str">
        <f t="shared" si="148"/>
        <v/>
      </c>
      <c r="AF310" s="10">
        <f t="shared" si="149"/>
        <v>1</v>
      </c>
      <c r="AG310" s="6" t="e">
        <f t="shared" si="164"/>
        <v>#N/A</v>
      </c>
      <c r="AH310" s="6" t="e">
        <f t="shared" si="165"/>
        <v>#N/A</v>
      </c>
      <c r="AI310" s="6" t="e">
        <f t="shared" si="175"/>
        <v>#N/A</v>
      </c>
      <c r="AJ310" s="6" t="e">
        <f t="shared" si="166"/>
        <v>#N/A</v>
      </c>
      <c r="AK310" s="11" t="str">
        <f t="shared" si="167"/>
        <v xml:space="preserve"> </v>
      </c>
      <c r="AL310" s="6" t="e">
        <f t="shared" si="168"/>
        <v>#N/A</v>
      </c>
      <c r="AM310" s="6" t="e">
        <f t="shared" si="169"/>
        <v>#N/A</v>
      </c>
      <c r="AN310" s="6" t="e">
        <f t="shared" si="170"/>
        <v>#N/A</v>
      </c>
      <c r="AO310" s="6" t="e">
        <f t="shared" si="150"/>
        <v>#N/A</v>
      </c>
      <c r="AP310" s="6" t="e">
        <f t="shared" si="171"/>
        <v>#N/A</v>
      </c>
      <c r="AQ310" s="6" t="e">
        <f t="shared" si="172"/>
        <v>#N/A</v>
      </c>
      <c r="AR310" s="6" t="e">
        <f t="shared" si="151"/>
        <v>#N/A</v>
      </c>
      <c r="AS310" s="6" t="e">
        <f t="shared" si="152"/>
        <v>#N/A</v>
      </c>
      <c r="AT310" s="6" t="e">
        <f t="shared" si="153"/>
        <v>#N/A</v>
      </c>
      <c r="AU310" s="6">
        <f t="shared" si="173"/>
        <v>0</v>
      </c>
      <c r="AV310" s="6" t="e">
        <f t="shared" si="174"/>
        <v>#N/A</v>
      </c>
      <c r="AW310" s="6" t="str">
        <f t="shared" si="154"/>
        <v/>
      </c>
      <c r="AX310" s="6" t="str">
        <f t="shared" si="155"/>
        <v/>
      </c>
      <c r="AY310" s="6" t="str">
        <f t="shared" si="156"/>
        <v/>
      </c>
      <c r="AZ310" s="6" t="str">
        <f t="shared" si="157"/>
        <v/>
      </c>
      <c r="BA310" s="103"/>
      <c r="BG310" s="3" t="s">
        <v>1412</v>
      </c>
    </row>
    <row r="311" spans="1:59" s="12" customFormat="1" ht="13.5" customHeight="1" x14ac:dyDescent="0.2">
      <c r="A311" s="163">
        <v>296</v>
      </c>
      <c r="B311" s="164"/>
      <c r="C311" s="165"/>
      <c r="D311" s="166"/>
      <c r="E311" s="165"/>
      <c r="F311" s="165"/>
      <c r="G311" s="220"/>
      <c r="H311" s="165"/>
      <c r="I311" s="167"/>
      <c r="J311" s="168"/>
      <c r="K311" s="845"/>
      <c r="L311" s="838"/>
      <c r="M311" s="428"/>
      <c r="N311" s="427"/>
      <c r="O311" s="429"/>
      <c r="P311" s="430"/>
      <c r="Q311" s="422" t="str">
        <f t="shared" si="141"/>
        <v/>
      </c>
      <c r="R311" s="422" t="str">
        <f t="shared" si="142"/>
        <v/>
      </c>
      <c r="S311" s="423" t="str">
        <f t="shared" si="143"/>
        <v/>
      </c>
      <c r="T311" s="424" t="str">
        <f t="shared" si="158"/>
        <v/>
      </c>
      <c r="U311" s="425" t="str">
        <f t="shared" si="144"/>
        <v/>
      </c>
      <c r="V311" s="425" t="str">
        <f t="shared" si="145"/>
        <v/>
      </c>
      <c r="W311" s="425" t="str">
        <f t="shared" si="146"/>
        <v/>
      </c>
      <c r="X311" s="38"/>
      <c r="Y311" s="37" t="str">
        <f t="shared" si="159"/>
        <v/>
      </c>
      <c r="Z311" s="37" t="str">
        <f t="shared" si="160"/>
        <v/>
      </c>
      <c r="AA311" s="29" t="str">
        <f t="shared" si="147"/>
        <v/>
      </c>
      <c r="AB311" s="6" t="e">
        <f t="shared" si="161"/>
        <v>#N/A</v>
      </c>
      <c r="AC311" s="6" t="e">
        <f t="shared" si="162"/>
        <v>#N/A</v>
      </c>
      <c r="AD311" s="6" t="e">
        <f t="shared" si="163"/>
        <v>#N/A</v>
      </c>
      <c r="AE311" s="6" t="str">
        <f t="shared" si="148"/>
        <v/>
      </c>
      <c r="AF311" s="10">
        <f t="shared" si="149"/>
        <v>1</v>
      </c>
      <c r="AG311" s="6" t="e">
        <f t="shared" si="164"/>
        <v>#N/A</v>
      </c>
      <c r="AH311" s="6" t="e">
        <f t="shared" si="165"/>
        <v>#N/A</v>
      </c>
      <c r="AI311" s="6" t="e">
        <f t="shared" si="175"/>
        <v>#N/A</v>
      </c>
      <c r="AJ311" s="6" t="e">
        <f t="shared" si="166"/>
        <v>#N/A</v>
      </c>
      <c r="AK311" s="11" t="str">
        <f t="shared" si="167"/>
        <v xml:space="preserve"> </v>
      </c>
      <c r="AL311" s="6" t="e">
        <f t="shared" si="168"/>
        <v>#N/A</v>
      </c>
      <c r="AM311" s="6" t="e">
        <f t="shared" si="169"/>
        <v>#N/A</v>
      </c>
      <c r="AN311" s="6" t="e">
        <f t="shared" si="170"/>
        <v>#N/A</v>
      </c>
      <c r="AO311" s="6" t="e">
        <f t="shared" si="150"/>
        <v>#N/A</v>
      </c>
      <c r="AP311" s="6" t="e">
        <f t="shared" si="171"/>
        <v>#N/A</v>
      </c>
      <c r="AQ311" s="6" t="e">
        <f t="shared" si="172"/>
        <v>#N/A</v>
      </c>
      <c r="AR311" s="6" t="e">
        <f t="shared" si="151"/>
        <v>#N/A</v>
      </c>
      <c r="AS311" s="6" t="e">
        <f t="shared" si="152"/>
        <v>#N/A</v>
      </c>
      <c r="AT311" s="6" t="e">
        <f t="shared" si="153"/>
        <v>#N/A</v>
      </c>
      <c r="AU311" s="6">
        <f t="shared" si="173"/>
        <v>0</v>
      </c>
      <c r="AV311" s="6" t="e">
        <f t="shared" si="174"/>
        <v>#N/A</v>
      </c>
      <c r="AW311" s="6" t="str">
        <f t="shared" si="154"/>
        <v/>
      </c>
      <c r="AX311" s="6" t="str">
        <f t="shared" si="155"/>
        <v/>
      </c>
      <c r="AY311" s="6" t="str">
        <f t="shared" si="156"/>
        <v/>
      </c>
      <c r="AZ311" s="6" t="str">
        <f t="shared" si="157"/>
        <v/>
      </c>
      <c r="BA311" s="103"/>
      <c r="BG311" s="3" t="s">
        <v>1596</v>
      </c>
    </row>
    <row r="312" spans="1:59" s="12" customFormat="1" ht="13.5" customHeight="1" x14ac:dyDescent="0.2">
      <c r="A312" s="163">
        <v>297</v>
      </c>
      <c r="B312" s="164"/>
      <c r="C312" s="165"/>
      <c r="D312" s="166"/>
      <c r="E312" s="165"/>
      <c r="F312" s="165"/>
      <c r="G312" s="220"/>
      <c r="H312" s="165"/>
      <c r="I312" s="167"/>
      <c r="J312" s="168"/>
      <c r="K312" s="845"/>
      <c r="L312" s="838"/>
      <c r="M312" s="428"/>
      <c r="N312" s="427"/>
      <c r="O312" s="429"/>
      <c r="P312" s="430"/>
      <c r="Q312" s="422" t="str">
        <f t="shared" si="141"/>
        <v/>
      </c>
      <c r="R312" s="422" t="str">
        <f t="shared" si="142"/>
        <v/>
      </c>
      <c r="S312" s="423" t="str">
        <f t="shared" si="143"/>
        <v/>
      </c>
      <c r="T312" s="424" t="str">
        <f t="shared" si="158"/>
        <v/>
      </c>
      <c r="U312" s="425" t="str">
        <f t="shared" si="144"/>
        <v/>
      </c>
      <c r="V312" s="425" t="str">
        <f t="shared" si="145"/>
        <v/>
      </c>
      <c r="W312" s="425" t="str">
        <f t="shared" si="146"/>
        <v/>
      </c>
      <c r="X312" s="38"/>
      <c r="Y312" s="37" t="str">
        <f t="shared" si="159"/>
        <v/>
      </c>
      <c r="Z312" s="37" t="str">
        <f t="shared" si="160"/>
        <v/>
      </c>
      <c r="AA312" s="29" t="str">
        <f t="shared" si="147"/>
        <v/>
      </c>
      <c r="AB312" s="6" t="e">
        <f t="shared" si="161"/>
        <v>#N/A</v>
      </c>
      <c r="AC312" s="6" t="e">
        <f t="shared" si="162"/>
        <v>#N/A</v>
      </c>
      <c r="AD312" s="6" t="e">
        <f t="shared" si="163"/>
        <v>#N/A</v>
      </c>
      <c r="AE312" s="6" t="str">
        <f t="shared" si="148"/>
        <v/>
      </c>
      <c r="AF312" s="10">
        <f t="shared" si="149"/>
        <v>1</v>
      </c>
      <c r="AG312" s="6" t="e">
        <f t="shared" si="164"/>
        <v>#N/A</v>
      </c>
      <c r="AH312" s="6" t="e">
        <f t="shared" si="165"/>
        <v>#N/A</v>
      </c>
      <c r="AI312" s="6" t="e">
        <f t="shared" si="175"/>
        <v>#N/A</v>
      </c>
      <c r="AJ312" s="6" t="e">
        <f t="shared" si="166"/>
        <v>#N/A</v>
      </c>
      <c r="AK312" s="11" t="str">
        <f t="shared" si="167"/>
        <v xml:space="preserve"> </v>
      </c>
      <c r="AL312" s="6" t="e">
        <f t="shared" si="168"/>
        <v>#N/A</v>
      </c>
      <c r="AM312" s="6" t="e">
        <f t="shared" si="169"/>
        <v>#N/A</v>
      </c>
      <c r="AN312" s="6" t="e">
        <f t="shared" si="170"/>
        <v>#N/A</v>
      </c>
      <c r="AO312" s="6" t="e">
        <f t="shared" si="150"/>
        <v>#N/A</v>
      </c>
      <c r="AP312" s="6" t="e">
        <f t="shared" si="171"/>
        <v>#N/A</v>
      </c>
      <c r="AQ312" s="6" t="e">
        <f t="shared" si="172"/>
        <v>#N/A</v>
      </c>
      <c r="AR312" s="6" t="e">
        <f t="shared" si="151"/>
        <v>#N/A</v>
      </c>
      <c r="AS312" s="6" t="e">
        <f t="shared" si="152"/>
        <v>#N/A</v>
      </c>
      <c r="AT312" s="6" t="e">
        <f t="shared" si="153"/>
        <v>#N/A</v>
      </c>
      <c r="AU312" s="6">
        <f t="shared" si="173"/>
        <v>0</v>
      </c>
      <c r="AV312" s="6" t="e">
        <f t="shared" si="174"/>
        <v>#N/A</v>
      </c>
      <c r="AW312" s="6" t="str">
        <f t="shared" si="154"/>
        <v/>
      </c>
      <c r="AX312" s="6" t="str">
        <f t="shared" si="155"/>
        <v/>
      </c>
      <c r="AY312" s="6" t="str">
        <f t="shared" si="156"/>
        <v/>
      </c>
      <c r="AZ312" s="6" t="str">
        <f t="shared" si="157"/>
        <v/>
      </c>
      <c r="BA312" s="103"/>
      <c r="BG312" s="3" t="s">
        <v>1483</v>
      </c>
    </row>
    <row r="313" spans="1:59" s="12" customFormat="1" ht="13.5" customHeight="1" x14ac:dyDescent="0.2">
      <c r="A313" s="163">
        <v>298</v>
      </c>
      <c r="B313" s="164"/>
      <c r="C313" s="165"/>
      <c r="D313" s="166"/>
      <c r="E313" s="165"/>
      <c r="F313" s="165"/>
      <c r="G313" s="220"/>
      <c r="H313" s="165"/>
      <c r="I313" s="167"/>
      <c r="J313" s="168"/>
      <c r="K313" s="845"/>
      <c r="L313" s="838"/>
      <c r="M313" s="428"/>
      <c r="N313" s="427"/>
      <c r="O313" s="429"/>
      <c r="P313" s="430"/>
      <c r="Q313" s="422" t="str">
        <f t="shared" si="141"/>
        <v/>
      </c>
      <c r="R313" s="422" t="str">
        <f t="shared" si="142"/>
        <v/>
      </c>
      <c r="S313" s="423" t="str">
        <f t="shared" si="143"/>
        <v/>
      </c>
      <c r="T313" s="424" t="str">
        <f t="shared" si="158"/>
        <v/>
      </c>
      <c r="U313" s="425" t="str">
        <f t="shared" si="144"/>
        <v/>
      </c>
      <c r="V313" s="425" t="str">
        <f t="shared" si="145"/>
        <v/>
      </c>
      <c r="W313" s="425" t="str">
        <f t="shared" si="146"/>
        <v/>
      </c>
      <c r="X313" s="38"/>
      <c r="Y313" s="37" t="str">
        <f t="shared" si="159"/>
        <v/>
      </c>
      <c r="Z313" s="37" t="str">
        <f t="shared" si="160"/>
        <v/>
      </c>
      <c r="AA313" s="29" t="str">
        <f t="shared" si="147"/>
        <v/>
      </c>
      <c r="AB313" s="6" t="e">
        <f t="shared" si="161"/>
        <v>#N/A</v>
      </c>
      <c r="AC313" s="6" t="e">
        <f t="shared" si="162"/>
        <v>#N/A</v>
      </c>
      <c r="AD313" s="6" t="e">
        <f t="shared" si="163"/>
        <v>#N/A</v>
      </c>
      <c r="AE313" s="6" t="str">
        <f t="shared" si="148"/>
        <v/>
      </c>
      <c r="AF313" s="10">
        <f t="shared" si="149"/>
        <v>1</v>
      </c>
      <c r="AG313" s="6" t="e">
        <f t="shared" si="164"/>
        <v>#N/A</v>
      </c>
      <c r="AH313" s="6" t="e">
        <f t="shared" si="165"/>
        <v>#N/A</v>
      </c>
      <c r="AI313" s="6" t="e">
        <f t="shared" si="175"/>
        <v>#N/A</v>
      </c>
      <c r="AJ313" s="6" t="e">
        <f t="shared" si="166"/>
        <v>#N/A</v>
      </c>
      <c r="AK313" s="11" t="str">
        <f t="shared" si="167"/>
        <v xml:space="preserve"> </v>
      </c>
      <c r="AL313" s="6" t="e">
        <f t="shared" si="168"/>
        <v>#N/A</v>
      </c>
      <c r="AM313" s="6" t="e">
        <f t="shared" si="169"/>
        <v>#N/A</v>
      </c>
      <c r="AN313" s="6" t="e">
        <f t="shared" si="170"/>
        <v>#N/A</v>
      </c>
      <c r="AO313" s="6" t="e">
        <f t="shared" si="150"/>
        <v>#N/A</v>
      </c>
      <c r="AP313" s="6" t="e">
        <f t="shared" si="171"/>
        <v>#N/A</v>
      </c>
      <c r="AQ313" s="6" t="e">
        <f t="shared" si="172"/>
        <v>#N/A</v>
      </c>
      <c r="AR313" s="6" t="e">
        <f t="shared" si="151"/>
        <v>#N/A</v>
      </c>
      <c r="AS313" s="6" t="e">
        <f t="shared" si="152"/>
        <v>#N/A</v>
      </c>
      <c r="AT313" s="6" t="e">
        <f t="shared" si="153"/>
        <v>#N/A</v>
      </c>
      <c r="AU313" s="6">
        <f t="shared" si="173"/>
        <v>0</v>
      </c>
      <c r="AV313" s="6" t="e">
        <f t="shared" si="174"/>
        <v>#N/A</v>
      </c>
      <c r="AW313" s="6" t="str">
        <f t="shared" si="154"/>
        <v/>
      </c>
      <c r="AX313" s="6" t="str">
        <f t="shared" si="155"/>
        <v/>
      </c>
      <c r="AY313" s="6" t="str">
        <f t="shared" si="156"/>
        <v/>
      </c>
      <c r="AZ313" s="6" t="str">
        <f t="shared" si="157"/>
        <v/>
      </c>
      <c r="BA313" s="103"/>
      <c r="BG313" s="3" t="s">
        <v>1497</v>
      </c>
    </row>
    <row r="314" spans="1:59" s="12" customFormat="1" ht="13.5" customHeight="1" x14ac:dyDescent="0.2">
      <c r="A314" s="163">
        <v>299</v>
      </c>
      <c r="B314" s="164"/>
      <c r="C314" s="165"/>
      <c r="D314" s="166"/>
      <c r="E314" s="165"/>
      <c r="F314" s="165"/>
      <c r="G314" s="220"/>
      <c r="H314" s="165"/>
      <c r="I314" s="167"/>
      <c r="J314" s="168"/>
      <c r="K314" s="845"/>
      <c r="L314" s="838"/>
      <c r="M314" s="428"/>
      <c r="N314" s="427"/>
      <c r="O314" s="429"/>
      <c r="P314" s="430"/>
      <c r="Q314" s="422" t="str">
        <f t="shared" si="141"/>
        <v/>
      </c>
      <c r="R314" s="422" t="str">
        <f t="shared" si="142"/>
        <v/>
      </c>
      <c r="S314" s="423" t="str">
        <f t="shared" si="143"/>
        <v/>
      </c>
      <c r="T314" s="424" t="str">
        <f t="shared" si="158"/>
        <v/>
      </c>
      <c r="U314" s="425" t="str">
        <f t="shared" si="144"/>
        <v/>
      </c>
      <c r="V314" s="425" t="str">
        <f t="shared" si="145"/>
        <v/>
      </c>
      <c r="W314" s="425" t="str">
        <f t="shared" si="146"/>
        <v/>
      </c>
      <c r="X314" s="38"/>
      <c r="Y314" s="37" t="str">
        <f t="shared" si="159"/>
        <v/>
      </c>
      <c r="Z314" s="37" t="str">
        <f t="shared" si="160"/>
        <v/>
      </c>
      <c r="AA314" s="29" t="str">
        <f t="shared" si="147"/>
        <v/>
      </c>
      <c r="AB314" s="6" t="e">
        <f t="shared" si="161"/>
        <v>#N/A</v>
      </c>
      <c r="AC314" s="6" t="e">
        <f t="shared" si="162"/>
        <v>#N/A</v>
      </c>
      <c r="AD314" s="6" t="e">
        <f t="shared" si="163"/>
        <v>#N/A</v>
      </c>
      <c r="AE314" s="6" t="str">
        <f t="shared" si="148"/>
        <v/>
      </c>
      <c r="AF314" s="10">
        <f t="shared" si="149"/>
        <v>1</v>
      </c>
      <c r="AG314" s="6" t="e">
        <f t="shared" si="164"/>
        <v>#N/A</v>
      </c>
      <c r="AH314" s="6" t="e">
        <f t="shared" si="165"/>
        <v>#N/A</v>
      </c>
      <c r="AI314" s="6" t="e">
        <f t="shared" si="175"/>
        <v>#N/A</v>
      </c>
      <c r="AJ314" s="6" t="e">
        <f t="shared" si="166"/>
        <v>#N/A</v>
      </c>
      <c r="AK314" s="11" t="str">
        <f t="shared" si="167"/>
        <v xml:space="preserve"> </v>
      </c>
      <c r="AL314" s="6" t="e">
        <f t="shared" si="168"/>
        <v>#N/A</v>
      </c>
      <c r="AM314" s="6" t="e">
        <f t="shared" si="169"/>
        <v>#N/A</v>
      </c>
      <c r="AN314" s="6" t="e">
        <f t="shared" si="170"/>
        <v>#N/A</v>
      </c>
      <c r="AO314" s="6" t="e">
        <f t="shared" si="150"/>
        <v>#N/A</v>
      </c>
      <c r="AP314" s="6" t="e">
        <f t="shared" si="171"/>
        <v>#N/A</v>
      </c>
      <c r="AQ314" s="6" t="e">
        <f t="shared" si="172"/>
        <v>#N/A</v>
      </c>
      <c r="AR314" s="6" t="e">
        <f t="shared" si="151"/>
        <v>#N/A</v>
      </c>
      <c r="AS314" s="6" t="e">
        <f t="shared" si="152"/>
        <v>#N/A</v>
      </c>
      <c r="AT314" s="6" t="e">
        <f t="shared" si="153"/>
        <v>#N/A</v>
      </c>
      <c r="AU314" s="6">
        <f t="shared" si="173"/>
        <v>0</v>
      </c>
      <c r="AV314" s="6" t="e">
        <f t="shared" si="174"/>
        <v>#N/A</v>
      </c>
      <c r="AW314" s="6" t="str">
        <f t="shared" si="154"/>
        <v/>
      </c>
      <c r="AX314" s="6" t="str">
        <f t="shared" si="155"/>
        <v/>
      </c>
      <c r="AY314" s="6" t="str">
        <f t="shared" si="156"/>
        <v/>
      </c>
      <c r="AZ314" s="6" t="str">
        <f t="shared" si="157"/>
        <v/>
      </c>
      <c r="BA314" s="103"/>
      <c r="BG314" s="3" t="s">
        <v>1597</v>
      </c>
    </row>
    <row r="315" spans="1:59" s="12" customFormat="1" ht="13.5" customHeight="1" x14ac:dyDescent="0.2">
      <c r="A315" s="163">
        <v>300</v>
      </c>
      <c r="B315" s="164"/>
      <c r="C315" s="165"/>
      <c r="D315" s="166"/>
      <c r="E315" s="165"/>
      <c r="F315" s="165"/>
      <c r="G315" s="220"/>
      <c r="H315" s="165"/>
      <c r="I315" s="167"/>
      <c r="J315" s="168"/>
      <c r="K315" s="845"/>
      <c r="L315" s="838"/>
      <c r="M315" s="428"/>
      <c r="N315" s="427"/>
      <c r="O315" s="429"/>
      <c r="P315" s="430"/>
      <c r="Q315" s="422" t="str">
        <f t="shared" si="141"/>
        <v/>
      </c>
      <c r="R315" s="422" t="str">
        <f t="shared" si="142"/>
        <v/>
      </c>
      <c r="S315" s="423" t="str">
        <f t="shared" si="143"/>
        <v/>
      </c>
      <c r="T315" s="424" t="str">
        <f t="shared" si="158"/>
        <v/>
      </c>
      <c r="U315" s="425" t="str">
        <f t="shared" si="144"/>
        <v/>
      </c>
      <c r="V315" s="425" t="str">
        <f t="shared" si="145"/>
        <v/>
      </c>
      <c r="W315" s="425" t="str">
        <f t="shared" si="146"/>
        <v/>
      </c>
      <c r="X315" s="38"/>
      <c r="Y315" s="37" t="str">
        <f t="shared" si="159"/>
        <v/>
      </c>
      <c r="Z315" s="37" t="str">
        <f t="shared" si="160"/>
        <v/>
      </c>
      <c r="AA315" s="29" t="str">
        <f t="shared" si="147"/>
        <v/>
      </c>
      <c r="AB315" s="6" t="e">
        <f t="shared" si="161"/>
        <v>#N/A</v>
      </c>
      <c r="AC315" s="6" t="e">
        <f t="shared" si="162"/>
        <v>#N/A</v>
      </c>
      <c r="AD315" s="6" t="e">
        <f t="shared" si="163"/>
        <v>#N/A</v>
      </c>
      <c r="AE315" s="6" t="str">
        <f t="shared" si="148"/>
        <v/>
      </c>
      <c r="AF315" s="10">
        <f t="shared" si="149"/>
        <v>1</v>
      </c>
      <c r="AG315" s="6" t="e">
        <f t="shared" si="164"/>
        <v>#N/A</v>
      </c>
      <c r="AH315" s="6" t="e">
        <f t="shared" si="165"/>
        <v>#N/A</v>
      </c>
      <c r="AI315" s="6" t="e">
        <f t="shared" si="175"/>
        <v>#N/A</v>
      </c>
      <c r="AJ315" s="6" t="e">
        <f t="shared" si="166"/>
        <v>#N/A</v>
      </c>
      <c r="AK315" s="11" t="str">
        <f t="shared" si="167"/>
        <v xml:space="preserve"> </v>
      </c>
      <c r="AL315" s="6" t="e">
        <f t="shared" si="168"/>
        <v>#N/A</v>
      </c>
      <c r="AM315" s="6" t="e">
        <f t="shared" si="169"/>
        <v>#N/A</v>
      </c>
      <c r="AN315" s="6" t="e">
        <f t="shared" si="170"/>
        <v>#N/A</v>
      </c>
      <c r="AO315" s="6" t="e">
        <f t="shared" si="150"/>
        <v>#N/A</v>
      </c>
      <c r="AP315" s="6" t="e">
        <f t="shared" si="171"/>
        <v>#N/A</v>
      </c>
      <c r="AQ315" s="6" t="e">
        <f t="shared" si="172"/>
        <v>#N/A</v>
      </c>
      <c r="AR315" s="6" t="e">
        <f t="shared" si="151"/>
        <v>#N/A</v>
      </c>
      <c r="AS315" s="6" t="e">
        <f t="shared" si="152"/>
        <v>#N/A</v>
      </c>
      <c r="AT315" s="6" t="e">
        <f t="shared" si="153"/>
        <v>#N/A</v>
      </c>
      <c r="AU315" s="6">
        <f t="shared" si="173"/>
        <v>0</v>
      </c>
      <c r="AV315" s="6" t="e">
        <f t="shared" si="174"/>
        <v>#N/A</v>
      </c>
      <c r="AW315" s="6" t="str">
        <f t="shared" si="154"/>
        <v/>
      </c>
      <c r="AX315" s="6" t="str">
        <f t="shared" si="155"/>
        <v/>
      </c>
      <c r="AY315" s="6" t="str">
        <f t="shared" si="156"/>
        <v/>
      </c>
      <c r="AZ315" s="6" t="str">
        <f t="shared" si="157"/>
        <v/>
      </c>
      <c r="BA315" s="103"/>
      <c r="BG315" s="3" t="s">
        <v>1490</v>
      </c>
    </row>
    <row r="316" spans="1:59" s="12" customFormat="1" ht="13.5" customHeight="1" x14ac:dyDescent="0.2">
      <c r="A316" s="163">
        <v>301</v>
      </c>
      <c r="B316" s="164"/>
      <c r="C316" s="165"/>
      <c r="D316" s="166"/>
      <c r="E316" s="165"/>
      <c r="F316" s="165"/>
      <c r="G316" s="220"/>
      <c r="H316" s="165"/>
      <c r="I316" s="167"/>
      <c r="J316" s="168"/>
      <c r="K316" s="845"/>
      <c r="L316" s="838"/>
      <c r="M316" s="428"/>
      <c r="N316" s="427"/>
      <c r="O316" s="429"/>
      <c r="P316" s="430"/>
      <c r="Q316" s="422" t="str">
        <f t="shared" si="141"/>
        <v/>
      </c>
      <c r="R316" s="422" t="str">
        <f t="shared" si="142"/>
        <v/>
      </c>
      <c r="S316" s="423" t="str">
        <f t="shared" si="143"/>
        <v/>
      </c>
      <c r="T316" s="424" t="str">
        <f t="shared" si="158"/>
        <v/>
      </c>
      <c r="U316" s="425" t="str">
        <f t="shared" si="144"/>
        <v/>
      </c>
      <c r="V316" s="425" t="str">
        <f t="shared" si="145"/>
        <v/>
      </c>
      <c r="W316" s="425" t="str">
        <f t="shared" si="146"/>
        <v/>
      </c>
      <c r="X316" s="38"/>
      <c r="Y316" s="37" t="str">
        <f t="shared" si="159"/>
        <v/>
      </c>
      <c r="Z316" s="37" t="str">
        <f t="shared" si="160"/>
        <v/>
      </c>
      <c r="AA316" s="29" t="str">
        <f t="shared" si="147"/>
        <v/>
      </c>
      <c r="AB316" s="6" t="e">
        <f t="shared" si="161"/>
        <v>#N/A</v>
      </c>
      <c r="AC316" s="6" t="e">
        <f t="shared" si="162"/>
        <v>#N/A</v>
      </c>
      <c r="AD316" s="6" t="e">
        <f t="shared" si="163"/>
        <v>#N/A</v>
      </c>
      <c r="AE316" s="6" t="str">
        <f t="shared" si="148"/>
        <v/>
      </c>
      <c r="AF316" s="10">
        <f t="shared" si="149"/>
        <v>1</v>
      </c>
      <c r="AG316" s="6" t="e">
        <f t="shared" si="164"/>
        <v>#N/A</v>
      </c>
      <c r="AH316" s="6" t="e">
        <f t="shared" si="165"/>
        <v>#N/A</v>
      </c>
      <c r="AI316" s="6" t="e">
        <f t="shared" si="175"/>
        <v>#N/A</v>
      </c>
      <c r="AJ316" s="6" t="e">
        <f t="shared" si="166"/>
        <v>#N/A</v>
      </c>
      <c r="AK316" s="11" t="str">
        <f t="shared" si="167"/>
        <v xml:space="preserve"> </v>
      </c>
      <c r="AL316" s="6" t="e">
        <f t="shared" si="168"/>
        <v>#N/A</v>
      </c>
      <c r="AM316" s="6" t="e">
        <f t="shared" si="169"/>
        <v>#N/A</v>
      </c>
      <c r="AN316" s="6" t="e">
        <f t="shared" si="170"/>
        <v>#N/A</v>
      </c>
      <c r="AO316" s="6" t="e">
        <f t="shared" si="150"/>
        <v>#N/A</v>
      </c>
      <c r="AP316" s="6" t="e">
        <f t="shared" si="171"/>
        <v>#N/A</v>
      </c>
      <c r="AQ316" s="6" t="e">
        <f t="shared" si="172"/>
        <v>#N/A</v>
      </c>
      <c r="AR316" s="6" t="e">
        <f t="shared" si="151"/>
        <v>#N/A</v>
      </c>
      <c r="AS316" s="6" t="e">
        <f t="shared" si="152"/>
        <v>#N/A</v>
      </c>
      <c r="AT316" s="6" t="e">
        <f t="shared" si="153"/>
        <v>#N/A</v>
      </c>
      <c r="AU316" s="6">
        <f t="shared" si="173"/>
        <v>0</v>
      </c>
      <c r="AV316" s="6" t="e">
        <f t="shared" si="174"/>
        <v>#N/A</v>
      </c>
      <c r="AW316" s="6" t="str">
        <f t="shared" si="154"/>
        <v/>
      </c>
      <c r="AX316" s="6" t="str">
        <f t="shared" si="155"/>
        <v/>
      </c>
      <c r="AY316" s="6" t="str">
        <f t="shared" si="156"/>
        <v/>
      </c>
      <c r="AZ316" s="6" t="str">
        <f t="shared" si="157"/>
        <v/>
      </c>
      <c r="BA316" s="103"/>
      <c r="BG316" s="3" t="s">
        <v>1504</v>
      </c>
    </row>
    <row r="317" spans="1:59" s="12" customFormat="1" ht="13.5" customHeight="1" x14ac:dyDescent="0.2">
      <c r="A317" s="163">
        <v>302</v>
      </c>
      <c r="B317" s="164"/>
      <c r="C317" s="165"/>
      <c r="D317" s="166"/>
      <c r="E317" s="165"/>
      <c r="F317" s="165"/>
      <c r="G317" s="220"/>
      <c r="H317" s="165"/>
      <c r="I317" s="167"/>
      <c r="J317" s="168"/>
      <c r="K317" s="845"/>
      <c r="L317" s="838"/>
      <c r="M317" s="428"/>
      <c r="N317" s="427"/>
      <c r="O317" s="429"/>
      <c r="P317" s="430"/>
      <c r="Q317" s="422" t="str">
        <f t="shared" si="141"/>
        <v/>
      </c>
      <c r="R317" s="422" t="str">
        <f t="shared" si="142"/>
        <v/>
      </c>
      <c r="S317" s="423" t="str">
        <f t="shared" si="143"/>
        <v/>
      </c>
      <c r="T317" s="424" t="str">
        <f t="shared" si="158"/>
        <v/>
      </c>
      <c r="U317" s="425" t="str">
        <f t="shared" si="144"/>
        <v/>
      </c>
      <c r="V317" s="425" t="str">
        <f t="shared" si="145"/>
        <v/>
      </c>
      <c r="W317" s="425" t="str">
        <f t="shared" si="146"/>
        <v/>
      </c>
      <c r="X317" s="38"/>
      <c r="Y317" s="37" t="str">
        <f t="shared" si="159"/>
        <v/>
      </c>
      <c r="Z317" s="37" t="str">
        <f t="shared" si="160"/>
        <v/>
      </c>
      <c r="AA317" s="29" t="str">
        <f t="shared" si="147"/>
        <v/>
      </c>
      <c r="AB317" s="6" t="e">
        <f t="shared" si="161"/>
        <v>#N/A</v>
      </c>
      <c r="AC317" s="6" t="e">
        <f t="shared" si="162"/>
        <v>#N/A</v>
      </c>
      <c r="AD317" s="6" t="e">
        <f t="shared" si="163"/>
        <v>#N/A</v>
      </c>
      <c r="AE317" s="6" t="str">
        <f t="shared" si="148"/>
        <v/>
      </c>
      <c r="AF317" s="10">
        <f t="shared" si="149"/>
        <v>1</v>
      </c>
      <c r="AG317" s="6" t="e">
        <f t="shared" si="164"/>
        <v>#N/A</v>
      </c>
      <c r="AH317" s="6" t="e">
        <f t="shared" si="165"/>
        <v>#N/A</v>
      </c>
      <c r="AI317" s="6" t="e">
        <f t="shared" si="175"/>
        <v>#N/A</v>
      </c>
      <c r="AJ317" s="6" t="e">
        <f t="shared" si="166"/>
        <v>#N/A</v>
      </c>
      <c r="AK317" s="11" t="str">
        <f t="shared" si="167"/>
        <v xml:space="preserve"> </v>
      </c>
      <c r="AL317" s="6" t="e">
        <f t="shared" si="168"/>
        <v>#N/A</v>
      </c>
      <c r="AM317" s="6" t="e">
        <f t="shared" si="169"/>
        <v>#N/A</v>
      </c>
      <c r="AN317" s="6" t="e">
        <f t="shared" si="170"/>
        <v>#N/A</v>
      </c>
      <c r="AO317" s="6" t="e">
        <f t="shared" si="150"/>
        <v>#N/A</v>
      </c>
      <c r="AP317" s="6" t="e">
        <f t="shared" si="171"/>
        <v>#N/A</v>
      </c>
      <c r="AQ317" s="6" t="e">
        <f t="shared" si="172"/>
        <v>#N/A</v>
      </c>
      <c r="AR317" s="6" t="e">
        <f t="shared" si="151"/>
        <v>#N/A</v>
      </c>
      <c r="AS317" s="6" t="e">
        <f t="shared" si="152"/>
        <v>#N/A</v>
      </c>
      <c r="AT317" s="6" t="e">
        <f t="shared" si="153"/>
        <v>#N/A</v>
      </c>
      <c r="AU317" s="6">
        <f t="shared" si="173"/>
        <v>0</v>
      </c>
      <c r="AV317" s="6" t="e">
        <f t="shared" si="174"/>
        <v>#N/A</v>
      </c>
      <c r="AW317" s="6" t="str">
        <f t="shared" si="154"/>
        <v/>
      </c>
      <c r="AX317" s="6" t="str">
        <f t="shared" si="155"/>
        <v/>
      </c>
      <c r="AY317" s="6" t="str">
        <f t="shared" si="156"/>
        <v/>
      </c>
      <c r="AZ317" s="6" t="str">
        <f t="shared" si="157"/>
        <v/>
      </c>
      <c r="BA317" s="103"/>
      <c r="BG317" s="3" t="s">
        <v>1436</v>
      </c>
    </row>
    <row r="318" spans="1:59" s="12" customFormat="1" ht="13.5" customHeight="1" x14ac:dyDescent="0.2">
      <c r="A318" s="163">
        <v>303</v>
      </c>
      <c r="B318" s="164"/>
      <c r="C318" s="165"/>
      <c r="D318" s="166"/>
      <c r="E318" s="165"/>
      <c r="F318" s="165"/>
      <c r="G318" s="220"/>
      <c r="H318" s="165"/>
      <c r="I318" s="167"/>
      <c r="J318" s="168"/>
      <c r="K318" s="845"/>
      <c r="L318" s="838"/>
      <c r="M318" s="428"/>
      <c r="N318" s="427"/>
      <c r="O318" s="429"/>
      <c r="P318" s="430"/>
      <c r="Q318" s="422" t="str">
        <f t="shared" si="141"/>
        <v/>
      </c>
      <c r="R318" s="422" t="str">
        <f t="shared" si="142"/>
        <v/>
      </c>
      <c r="S318" s="423" t="str">
        <f t="shared" si="143"/>
        <v/>
      </c>
      <c r="T318" s="424" t="str">
        <f t="shared" si="158"/>
        <v/>
      </c>
      <c r="U318" s="425" t="str">
        <f t="shared" si="144"/>
        <v/>
      </c>
      <c r="V318" s="425" t="str">
        <f t="shared" si="145"/>
        <v/>
      </c>
      <c r="W318" s="425" t="str">
        <f t="shared" si="146"/>
        <v/>
      </c>
      <c r="X318" s="38"/>
      <c r="Y318" s="37" t="str">
        <f t="shared" si="159"/>
        <v/>
      </c>
      <c r="Z318" s="37" t="str">
        <f t="shared" si="160"/>
        <v/>
      </c>
      <c r="AA318" s="29" t="str">
        <f t="shared" si="147"/>
        <v/>
      </c>
      <c r="AB318" s="6" t="e">
        <f t="shared" si="161"/>
        <v>#N/A</v>
      </c>
      <c r="AC318" s="6" t="e">
        <f t="shared" si="162"/>
        <v>#N/A</v>
      </c>
      <c r="AD318" s="6" t="e">
        <f t="shared" si="163"/>
        <v>#N/A</v>
      </c>
      <c r="AE318" s="6" t="str">
        <f t="shared" si="148"/>
        <v/>
      </c>
      <c r="AF318" s="10">
        <f t="shared" si="149"/>
        <v>1</v>
      </c>
      <c r="AG318" s="6" t="e">
        <f t="shared" si="164"/>
        <v>#N/A</v>
      </c>
      <c r="AH318" s="6" t="e">
        <f t="shared" si="165"/>
        <v>#N/A</v>
      </c>
      <c r="AI318" s="6" t="e">
        <f t="shared" si="175"/>
        <v>#N/A</v>
      </c>
      <c r="AJ318" s="6" t="e">
        <f t="shared" si="166"/>
        <v>#N/A</v>
      </c>
      <c r="AK318" s="11" t="str">
        <f t="shared" si="167"/>
        <v xml:space="preserve"> </v>
      </c>
      <c r="AL318" s="6" t="e">
        <f t="shared" si="168"/>
        <v>#N/A</v>
      </c>
      <c r="AM318" s="6" t="e">
        <f t="shared" si="169"/>
        <v>#N/A</v>
      </c>
      <c r="AN318" s="6" t="e">
        <f t="shared" si="170"/>
        <v>#N/A</v>
      </c>
      <c r="AO318" s="6" t="e">
        <f t="shared" si="150"/>
        <v>#N/A</v>
      </c>
      <c r="AP318" s="6" t="e">
        <f t="shared" si="171"/>
        <v>#N/A</v>
      </c>
      <c r="AQ318" s="6" t="e">
        <f t="shared" si="172"/>
        <v>#N/A</v>
      </c>
      <c r="AR318" s="6" t="e">
        <f t="shared" si="151"/>
        <v>#N/A</v>
      </c>
      <c r="AS318" s="6" t="e">
        <f t="shared" si="152"/>
        <v>#N/A</v>
      </c>
      <c r="AT318" s="6" t="e">
        <f t="shared" si="153"/>
        <v>#N/A</v>
      </c>
      <c r="AU318" s="6">
        <f t="shared" si="173"/>
        <v>0</v>
      </c>
      <c r="AV318" s="6" t="e">
        <f t="shared" si="174"/>
        <v>#N/A</v>
      </c>
      <c r="AW318" s="6" t="str">
        <f t="shared" si="154"/>
        <v/>
      </c>
      <c r="AX318" s="6" t="str">
        <f t="shared" si="155"/>
        <v/>
      </c>
      <c r="AY318" s="6" t="str">
        <f t="shared" si="156"/>
        <v/>
      </c>
      <c r="AZ318" s="6" t="str">
        <f t="shared" si="157"/>
        <v/>
      </c>
      <c r="BA318" s="103"/>
      <c r="BG318" s="3" t="s">
        <v>1279</v>
      </c>
    </row>
    <row r="319" spans="1:59" s="12" customFormat="1" ht="13.5" customHeight="1" x14ac:dyDescent="0.2">
      <c r="A319" s="163">
        <v>304</v>
      </c>
      <c r="B319" s="164"/>
      <c r="C319" s="165"/>
      <c r="D319" s="166"/>
      <c r="E319" s="165"/>
      <c r="F319" s="165"/>
      <c r="G319" s="220"/>
      <c r="H319" s="165"/>
      <c r="I319" s="167"/>
      <c r="J319" s="168"/>
      <c r="K319" s="845"/>
      <c r="L319" s="838"/>
      <c r="M319" s="428"/>
      <c r="N319" s="427"/>
      <c r="O319" s="429"/>
      <c r="P319" s="430"/>
      <c r="Q319" s="422" t="str">
        <f t="shared" si="141"/>
        <v/>
      </c>
      <c r="R319" s="422" t="str">
        <f t="shared" si="142"/>
        <v/>
      </c>
      <c r="S319" s="423" t="str">
        <f t="shared" si="143"/>
        <v/>
      </c>
      <c r="T319" s="424" t="str">
        <f t="shared" si="158"/>
        <v/>
      </c>
      <c r="U319" s="425" t="str">
        <f t="shared" si="144"/>
        <v/>
      </c>
      <c r="V319" s="425" t="str">
        <f t="shared" si="145"/>
        <v/>
      </c>
      <c r="W319" s="425" t="str">
        <f t="shared" si="146"/>
        <v/>
      </c>
      <c r="X319" s="38"/>
      <c r="Y319" s="37" t="str">
        <f t="shared" si="159"/>
        <v/>
      </c>
      <c r="Z319" s="37" t="str">
        <f t="shared" si="160"/>
        <v/>
      </c>
      <c r="AA319" s="29" t="str">
        <f t="shared" si="147"/>
        <v/>
      </c>
      <c r="AB319" s="6" t="e">
        <f t="shared" si="161"/>
        <v>#N/A</v>
      </c>
      <c r="AC319" s="6" t="e">
        <f t="shared" si="162"/>
        <v>#N/A</v>
      </c>
      <c r="AD319" s="6" t="e">
        <f t="shared" si="163"/>
        <v>#N/A</v>
      </c>
      <c r="AE319" s="6" t="str">
        <f t="shared" si="148"/>
        <v/>
      </c>
      <c r="AF319" s="10">
        <f t="shared" si="149"/>
        <v>1</v>
      </c>
      <c r="AG319" s="6" t="e">
        <f t="shared" si="164"/>
        <v>#N/A</v>
      </c>
      <c r="AH319" s="6" t="e">
        <f t="shared" si="165"/>
        <v>#N/A</v>
      </c>
      <c r="AI319" s="6" t="e">
        <f t="shared" si="175"/>
        <v>#N/A</v>
      </c>
      <c r="AJ319" s="6" t="e">
        <f t="shared" si="166"/>
        <v>#N/A</v>
      </c>
      <c r="AK319" s="11" t="str">
        <f t="shared" si="167"/>
        <v xml:space="preserve"> </v>
      </c>
      <c r="AL319" s="6" t="e">
        <f t="shared" si="168"/>
        <v>#N/A</v>
      </c>
      <c r="AM319" s="6" t="e">
        <f t="shared" si="169"/>
        <v>#N/A</v>
      </c>
      <c r="AN319" s="6" t="e">
        <f t="shared" si="170"/>
        <v>#N/A</v>
      </c>
      <c r="AO319" s="6" t="e">
        <f t="shared" si="150"/>
        <v>#N/A</v>
      </c>
      <c r="AP319" s="6" t="e">
        <f t="shared" si="171"/>
        <v>#N/A</v>
      </c>
      <c r="AQ319" s="6" t="e">
        <f t="shared" si="172"/>
        <v>#N/A</v>
      </c>
      <c r="AR319" s="6" t="e">
        <f t="shared" si="151"/>
        <v>#N/A</v>
      </c>
      <c r="AS319" s="6" t="e">
        <f t="shared" si="152"/>
        <v>#N/A</v>
      </c>
      <c r="AT319" s="6" t="e">
        <f t="shared" si="153"/>
        <v>#N/A</v>
      </c>
      <c r="AU319" s="6">
        <f t="shared" si="173"/>
        <v>0</v>
      </c>
      <c r="AV319" s="6" t="e">
        <f t="shared" si="174"/>
        <v>#N/A</v>
      </c>
      <c r="AW319" s="6" t="str">
        <f t="shared" si="154"/>
        <v/>
      </c>
      <c r="AX319" s="6" t="str">
        <f t="shared" si="155"/>
        <v/>
      </c>
      <c r="AY319" s="6" t="str">
        <f t="shared" si="156"/>
        <v/>
      </c>
      <c r="AZ319" s="6" t="str">
        <f t="shared" si="157"/>
        <v/>
      </c>
      <c r="BA319" s="103"/>
      <c r="BG319" s="3" t="s">
        <v>1303</v>
      </c>
    </row>
    <row r="320" spans="1:59" s="12" customFormat="1" ht="13.5" customHeight="1" x14ac:dyDescent="0.2">
      <c r="A320" s="163">
        <v>305</v>
      </c>
      <c r="B320" s="164"/>
      <c r="C320" s="165"/>
      <c r="D320" s="166"/>
      <c r="E320" s="165"/>
      <c r="F320" s="165"/>
      <c r="G320" s="220"/>
      <c r="H320" s="165"/>
      <c r="I320" s="167"/>
      <c r="J320" s="168"/>
      <c r="K320" s="845"/>
      <c r="L320" s="838"/>
      <c r="M320" s="428"/>
      <c r="N320" s="427"/>
      <c r="O320" s="429"/>
      <c r="P320" s="430"/>
      <c r="Q320" s="422" t="str">
        <f t="shared" si="141"/>
        <v/>
      </c>
      <c r="R320" s="422" t="str">
        <f t="shared" si="142"/>
        <v/>
      </c>
      <c r="S320" s="423" t="str">
        <f t="shared" si="143"/>
        <v/>
      </c>
      <c r="T320" s="424" t="str">
        <f t="shared" si="158"/>
        <v/>
      </c>
      <c r="U320" s="425" t="str">
        <f t="shared" si="144"/>
        <v/>
      </c>
      <c r="V320" s="425" t="str">
        <f t="shared" si="145"/>
        <v/>
      </c>
      <c r="W320" s="425" t="str">
        <f t="shared" si="146"/>
        <v/>
      </c>
      <c r="X320" s="38"/>
      <c r="Y320" s="37" t="str">
        <f t="shared" si="159"/>
        <v/>
      </c>
      <c r="Z320" s="37" t="str">
        <f t="shared" si="160"/>
        <v/>
      </c>
      <c r="AA320" s="29" t="str">
        <f t="shared" si="147"/>
        <v/>
      </c>
      <c r="AB320" s="6" t="e">
        <f t="shared" si="161"/>
        <v>#N/A</v>
      </c>
      <c r="AC320" s="6" t="e">
        <f t="shared" si="162"/>
        <v>#N/A</v>
      </c>
      <c r="AD320" s="6" t="e">
        <f t="shared" si="163"/>
        <v>#N/A</v>
      </c>
      <c r="AE320" s="6" t="str">
        <f t="shared" si="148"/>
        <v/>
      </c>
      <c r="AF320" s="10">
        <f t="shared" si="149"/>
        <v>1</v>
      </c>
      <c r="AG320" s="6" t="e">
        <f t="shared" si="164"/>
        <v>#N/A</v>
      </c>
      <c r="AH320" s="6" t="e">
        <f t="shared" si="165"/>
        <v>#N/A</v>
      </c>
      <c r="AI320" s="6" t="e">
        <f t="shared" si="175"/>
        <v>#N/A</v>
      </c>
      <c r="AJ320" s="6" t="e">
        <f t="shared" si="166"/>
        <v>#N/A</v>
      </c>
      <c r="AK320" s="11" t="str">
        <f t="shared" si="167"/>
        <v xml:space="preserve"> </v>
      </c>
      <c r="AL320" s="6" t="e">
        <f t="shared" si="168"/>
        <v>#N/A</v>
      </c>
      <c r="AM320" s="6" t="e">
        <f t="shared" si="169"/>
        <v>#N/A</v>
      </c>
      <c r="AN320" s="6" t="e">
        <f t="shared" si="170"/>
        <v>#N/A</v>
      </c>
      <c r="AO320" s="6" t="e">
        <f t="shared" si="150"/>
        <v>#N/A</v>
      </c>
      <c r="AP320" s="6" t="e">
        <f t="shared" si="171"/>
        <v>#N/A</v>
      </c>
      <c r="AQ320" s="6" t="e">
        <f t="shared" si="172"/>
        <v>#N/A</v>
      </c>
      <c r="AR320" s="6" t="e">
        <f t="shared" si="151"/>
        <v>#N/A</v>
      </c>
      <c r="AS320" s="6" t="e">
        <f t="shared" si="152"/>
        <v>#N/A</v>
      </c>
      <c r="AT320" s="6" t="e">
        <f t="shared" si="153"/>
        <v>#N/A</v>
      </c>
      <c r="AU320" s="6">
        <f t="shared" si="173"/>
        <v>0</v>
      </c>
      <c r="AV320" s="6" t="e">
        <f t="shared" si="174"/>
        <v>#N/A</v>
      </c>
      <c r="AW320" s="6" t="str">
        <f t="shared" si="154"/>
        <v/>
      </c>
      <c r="AX320" s="6" t="str">
        <f t="shared" si="155"/>
        <v/>
      </c>
      <c r="AY320" s="6" t="str">
        <f t="shared" si="156"/>
        <v/>
      </c>
      <c r="AZ320" s="6" t="str">
        <f t="shared" si="157"/>
        <v/>
      </c>
      <c r="BA320" s="103"/>
      <c r="BG320" s="3" t="s">
        <v>1434</v>
      </c>
    </row>
    <row r="321" spans="1:59" s="12" customFormat="1" ht="13.5" customHeight="1" x14ac:dyDescent="0.2">
      <c r="A321" s="163">
        <v>306</v>
      </c>
      <c r="B321" s="164"/>
      <c r="C321" s="165"/>
      <c r="D321" s="166"/>
      <c r="E321" s="165"/>
      <c r="F321" s="165"/>
      <c r="G321" s="220"/>
      <c r="H321" s="165"/>
      <c r="I321" s="167"/>
      <c r="J321" s="168"/>
      <c r="K321" s="845"/>
      <c r="L321" s="838"/>
      <c r="M321" s="428"/>
      <c r="N321" s="427"/>
      <c r="O321" s="429"/>
      <c r="P321" s="430"/>
      <c r="Q321" s="422" t="str">
        <f t="shared" si="141"/>
        <v/>
      </c>
      <c r="R321" s="422" t="str">
        <f t="shared" si="142"/>
        <v/>
      </c>
      <c r="S321" s="423" t="str">
        <f t="shared" si="143"/>
        <v/>
      </c>
      <c r="T321" s="424" t="str">
        <f t="shared" si="158"/>
        <v/>
      </c>
      <c r="U321" s="425" t="str">
        <f t="shared" si="144"/>
        <v/>
      </c>
      <c r="V321" s="425" t="str">
        <f t="shared" si="145"/>
        <v/>
      </c>
      <c r="W321" s="425" t="str">
        <f t="shared" si="146"/>
        <v/>
      </c>
      <c r="X321" s="38"/>
      <c r="Y321" s="37" t="str">
        <f t="shared" si="159"/>
        <v/>
      </c>
      <c r="Z321" s="37" t="str">
        <f t="shared" si="160"/>
        <v/>
      </c>
      <c r="AA321" s="29" t="str">
        <f t="shared" si="147"/>
        <v/>
      </c>
      <c r="AB321" s="6" t="e">
        <f t="shared" si="161"/>
        <v>#N/A</v>
      </c>
      <c r="AC321" s="6" t="e">
        <f t="shared" si="162"/>
        <v>#N/A</v>
      </c>
      <c r="AD321" s="6" t="e">
        <f t="shared" si="163"/>
        <v>#N/A</v>
      </c>
      <c r="AE321" s="6" t="str">
        <f t="shared" si="148"/>
        <v/>
      </c>
      <c r="AF321" s="10">
        <f t="shared" si="149"/>
        <v>1</v>
      </c>
      <c r="AG321" s="6" t="e">
        <f t="shared" si="164"/>
        <v>#N/A</v>
      </c>
      <c r="AH321" s="6" t="e">
        <f t="shared" si="165"/>
        <v>#N/A</v>
      </c>
      <c r="AI321" s="6" t="e">
        <f t="shared" si="175"/>
        <v>#N/A</v>
      </c>
      <c r="AJ321" s="6" t="e">
        <f t="shared" si="166"/>
        <v>#N/A</v>
      </c>
      <c r="AK321" s="11" t="str">
        <f t="shared" si="167"/>
        <v xml:space="preserve"> </v>
      </c>
      <c r="AL321" s="6" t="e">
        <f t="shared" si="168"/>
        <v>#N/A</v>
      </c>
      <c r="AM321" s="6" t="e">
        <f t="shared" si="169"/>
        <v>#N/A</v>
      </c>
      <c r="AN321" s="6" t="e">
        <f t="shared" si="170"/>
        <v>#N/A</v>
      </c>
      <c r="AO321" s="6" t="e">
        <f t="shared" si="150"/>
        <v>#N/A</v>
      </c>
      <c r="AP321" s="6" t="e">
        <f t="shared" si="171"/>
        <v>#N/A</v>
      </c>
      <c r="AQ321" s="6" t="e">
        <f t="shared" si="172"/>
        <v>#N/A</v>
      </c>
      <c r="AR321" s="6" t="e">
        <f t="shared" si="151"/>
        <v>#N/A</v>
      </c>
      <c r="AS321" s="6" t="e">
        <f t="shared" si="152"/>
        <v>#N/A</v>
      </c>
      <c r="AT321" s="6" t="e">
        <f t="shared" si="153"/>
        <v>#N/A</v>
      </c>
      <c r="AU321" s="6">
        <f t="shared" si="173"/>
        <v>0</v>
      </c>
      <c r="AV321" s="6" t="e">
        <f t="shared" si="174"/>
        <v>#N/A</v>
      </c>
      <c r="AW321" s="6" t="str">
        <f t="shared" si="154"/>
        <v/>
      </c>
      <c r="AX321" s="6" t="str">
        <f t="shared" si="155"/>
        <v/>
      </c>
      <c r="AY321" s="6" t="str">
        <f t="shared" si="156"/>
        <v/>
      </c>
      <c r="AZ321" s="6" t="str">
        <f t="shared" si="157"/>
        <v/>
      </c>
      <c r="BA321" s="103"/>
      <c r="BG321" s="3" t="s">
        <v>1277</v>
      </c>
    </row>
    <row r="322" spans="1:59" s="12" customFormat="1" ht="13.5" customHeight="1" x14ac:dyDescent="0.2">
      <c r="A322" s="163">
        <v>307</v>
      </c>
      <c r="B322" s="164"/>
      <c r="C322" s="165"/>
      <c r="D322" s="166"/>
      <c r="E322" s="165"/>
      <c r="F322" s="165"/>
      <c r="G322" s="220"/>
      <c r="H322" s="165"/>
      <c r="I322" s="167"/>
      <c r="J322" s="168"/>
      <c r="K322" s="845"/>
      <c r="L322" s="838"/>
      <c r="M322" s="428"/>
      <c r="N322" s="427"/>
      <c r="O322" s="429"/>
      <c r="P322" s="430"/>
      <c r="Q322" s="422" t="str">
        <f t="shared" si="141"/>
        <v/>
      </c>
      <c r="R322" s="422" t="str">
        <f t="shared" si="142"/>
        <v/>
      </c>
      <c r="S322" s="423" t="str">
        <f t="shared" si="143"/>
        <v/>
      </c>
      <c r="T322" s="424" t="str">
        <f t="shared" si="158"/>
        <v/>
      </c>
      <c r="U322" s="425" t="str">
        <f t="shared" si="144"/>
        <v/>
      </c>
      <c r="V322" s="425" t="str">
        <f t="shared" si="145"/>
        <v/>
      </c>
      <c r="W322" s="425" t="str">
        <f t="shared" si="146"/>
        <v/>
      </c>
      <c r="X322" s="38"/>
      <c r="Y322" s="37" t="str">
        <f t="shared" si="159"/>
        <v/>
      </c>
      <c r="Z322" s="37" t="str">
        <f t="shared" si="160"/>
        <v/>
      </c>
      <c r="AA322" s="29" t="str">
        <f t="shared" si="147"/>
        <v/>
      </c>
      <c r="AB322" s="6" t="e">
        <f t="shared" si="161"/>
        <v>#N/A</v>
      </c>
      <c r="AC322" s="6" t="e">
        <f t="shared" si="162"/>
        <v>#N/A</v>
      </c>
      <c r="AD322" s="6" t="e">
        <f t="shared" si="163"/>
        <v>#N/A</v>
      </c>
      <c r="AE322" s="6" t="str">
        <f t="shared" si="148"/>
        <v/>
      </c>
      <c r="AF322" s="10">
        <f t="shared" si="149"/>
        <v>1</v>
      </c>
      <c r="AG322" s="6" t="e">
        <f t="shared" si="164"/>
        <v>#N/A</v>
      </c>
      <c r="AH322" s="6" t="e">
        <f t="shared" si="165"/>
        <v>#N/A</v>
      </c>
      <c r="AI322" s="6" t="e">
        <f t="shared" si="175"/>
        <v>#N/A</v>
      </c>
      <c r="AJ322" s="6" t="e">
        <f t="shared" si="166"/>
        <v>#N/A</v>
      </c>
      <c r="AK322" s="11" t="str">
        <f t="shared" si="167"/>
        <v xml:space="preserve"> </v>
      </c>
      <c r="AL322" s="6" t="e">
        <f t="shared" si="168"/>
        <v>#N/A</v>
      </c>
      <c r="AM322" s="6" t="e">
        <f t="shared" si="169"/>
        <v>#N/A</v>
      </c>
      <c r="AN322" s="6" t="e">
        <f t="shared" si="170"/>
        <v>#N/A</v>
      </c>
      <c r="AO322" s="6" t="e">
        <f t="shared" si="150"/>
        <v>#N/A</v>
      </c>
      <c r="AP322" s="6" t="e">
        <f t="shared" si="171"/>
        <v>#N/A</v>
      </c>
      <c r="AQ322" s="6" t="e">
        <f t="shared" si="172"/>
        <v>#N/A</v>
      </c>
      <c r="AR322" s="6" t="e">
        <f t="shared" si="151"/>
        <v>#N/A</v>
      </c>
      <c r="AS322" s="6" t="e">
        <f t="shared" si="152"/>
        <v>#N/A</v>
      </c>
      <c r="AT322" s="6" t="e">
        <f t="shared" si="153"/>
        <v>#N/A</v>
      </c>
      <c r="AU322" s="6">
        <f t="shared" si="173"/>
        <v>0</v>
      </c>
      <c r="AV322" s="6" t="e">
        <f t="shared" si="174"/>
        <v>#N/A</v>
      </c>
      <c r="AW322" s="6" t="str">
        <f t="shared" si="154"/>
        <v/>
      </c>
      <c r="AX322" s="6" t="str">
        <f t="shared" si="155"/>
        <v/>
      </c>
      <c r="AY322" s="6" t="str">
        <f t="shared" si="156"/>
        <v/>
      </c>
      <c r="AZ322" s="6" t="str">
        <f t="shared" si="157"/>
        <v/>
      </c>
      <c r="BA322" s="103"/>
      <c r="BG322" s="3" t="s">
        <v>1302</v>
      </c>
    </row>
    <row r="323" spans="1:59" s="12" customFormat="1" ht="13.5" customHeight="1" x14ac:dyDescent="0.2">
      <c r="A323" s="163">
        <v>308</v>
      </c>
      <c r="B323" s="164"/>
      <c r="C323" s="165"/>
      <c r="D323" s="166"/>
      <c r="E323" s="165"/>
      <c r="F323" s="165"/>
      <c r="G323" s="220"/>
      <c r="H323" s="165"/>
      <c r="I323" s="167"/>
      <c r="J323" s="168"/>
      <c r="K323" s="845"/>
      <c r="L323" s="838"/>
      <c r="M323" s="428"/>
      <c r="N323" s="427"/>
      <c r="O323" s="429"/>
      <c r="P323" s="430"/>
      <c r="Q323" s="422" t="str">
        <f t="shared" si="141"/>
        <v/>
      </c>
      <c r="R323" s="422" t="str">
        <f t="shared" si="142"/>
        <v/>
      </c>
      <c r="S323" s="423" t="str">
        <f t="shared" si="143"/>
        <v/>
      </c>
      <c r="T323" s="424" t="str">
        <f t="shared" si="158"/>
        <v/>
      </c>
      <c r="U323" s="425" t="str">
        <f t="shared" si="144"/>
        <v/>
      </c>
      <c r="V323" s="425" t="str">
        <f t="shared" si="145"/>
        <v/>
      </c>
      <c r="W323" s="425" t="str">
        <f t="shared" si="146"/>
        <v/>
      </c>
      <c r="X323" s="38"/>
      <c r="Y323" s="37" t="str">
        <f t="shared" si="159"/>
        <v/>
      </c>
      <c r="Z323" s="37" t="str">
        <f t="shared" si="160"/>
        <v/>
      </c>
      <c r="AA323" s="29" t="str">
        <f t="shared" si="147"/>
        <v/>
      </c>
      <c r="AB323" s="6" t="e">
        <f t="shared" si="161"/>
        <v>#N/A</v>
      </c>
      <c r="AC323" s="6" t="e">
        <f t="shared" si="162"/>
        <v>#N/A</v>
      </c>
      <c r="AD323" s="6" t="e">
        <f t="shared" si="163"/>
        <v>#N/A</v>
      </c>
      <c r="AE323" s="6" t="str">
        <f t="shared" si="148"/>
        <v/>
      </c>
      <c r="AF323" s="10">
        <f t="shared" si="149"/>
        <v>1</v>
      </c>
      <c r="AG323" s="6" t="e">
        <f t="shared" si="164"/>
        <v>#N/A</v>
      </c>
      <c r="AH323" s="6" t="e">
        <f t="shared" si="165"/>
        <v>#N/A</v>
      </c>
      <c r="AI323" s="6" t="e">
        <f t="shared" si="175"/>
        <v>#N/A</v>
      </c>
      <c r="AJ323" s="6" t="e">
        <f t="shared" si="166"/>
        <v>#N/A</v>
      </c>
      <c r="AK323" s="11" t="str">
        <f t="shared" si="167"/>
        <v xml:space="preserve"> </v>
      </c>
      <c r="AL323" s="6" t="e">
        <f t="shared" si="168"/>
        <v>#N/A</v>
      </c>
      <c r="AM323" s="6" t="e">
        <f t="shared" si="169"/>
        <v>#N/A</v>
      </c>
      <c r="AN323" s="6" t="e">
        <f t="shared" si="170"/>
        <v>#N/A</v>
      </c>
      <c r="AO323" s="6" t="e">
        <f t="shared" si="150"/>
        <v>#N/A</v>
      </c>
      <c r="AP323" s="6" t="e">
        <f t="shared" si="171"/>
        <v>#N/A</v>
      </c>
      <c r="AQ323" s="6" t="e">
        <f t="shared" si="172"/>
        <v>#N/A</v>
      </c>
      <c r="AR323" s="6" t="e">
        <f t="shared" si="151"/>
        <v>#N/A</v>
      </c>
      <c r="AS323" s="6" t="e">
        <f t="shared" si="152"/>
        <v>#N/A</v>
      </c>
      <c r="AT323" s="6" t="e">
        <f t="shared" si="153"/>
        <v>#N/A</v>
      </c>
      <c r="AU323" s="6">
        <f t="shared" si="173"/>
        <v>0</v>
      </c>
      <c r="AV323" s="6" t="e">
        <f t="shared" si="174"/>
        <v>#N/A</v>
      </c>
      <c r="AW323" s="6" t="str">
        <f t="shared" si="154"/>
        <v/>
      </c>
      <c r="AX323" s="6" t="str">
        <f t="shared" si="155"/>
        <v/>
      </c>
      <c r="AY323" s="6" t="str">
        <f t="shared" si="156"/>
        <v/>
      </c>
      <c r="AZ323" s="6" t="str">
        <f t="shared" si="157"/>
        <v/>
      </c>
      <c r="BA323" s="103"/>
      <c r="BG323" s="3" t="s">
        <v>1598</v>
      </c>
    </row>
    <row r="324" spans="1:59" s="12" customFormat="1" ht="13.5" customHeight="1" x14ac:dyDescent="0.2">
      <c r="A324" s="163">
        <v>309</v>
      </c>
      <c r="B324" s="164"/>
      <c r="C324" s="165"/>
      <c r="D324" s="166"/>
      <c r="E324" s="165"/>
      <c r="F324" s="165"/>
      <c r="G324" s="220"/>
      <c r="H324" s="165"/>
      <c r="I324" s="167"/>
      <c r="J324" s="168"/>
      <c r="K324" s="845"/>
      <c r="L324" s="838"/>
      <c r="M324" s="428"/>
      <c r="N324" s="427"/>
      <c r="O324" s="429"/>
      <c r="P324" s="430"/>
      <c r="Q324" s="422" t="str">
        <f t="shared" si="141"/>
        <v/>
      </c>
      <c r="R324" s="422" t="str">
        <f t="shared" si="142"/>
        <v/>
      </c>
      <c r="S324" s="423" t="str">
        <f t="shared" si="143"/>
        <v/>
      </c>
      <c r="T324" s="424" t="str">
        <f t="shared" si="158"/>
        <v/>
      </c>
      <c r="U324" s="425" t="str">
        <f t="shared" si="144"/>
        <v/>
      </c>
      <c r="V324" s="425" t="str">
        <f t="shared" si="145"/>
        <v/>
      </c>
      <c r="W324" s="425" t="str">
        <f t="shared" si="146"/>
        <v/>
      </c>
      <c r="X324" s="38"/>
      <c r="Y324" s="37" t="str">
        <f t="shared" si="159"/>
        <v/>
      </c>
      <c r="Z324" s="37" t="str">
        <f t="shared" si="160"/>
        <v/>
      </c>
      <c r="AA324" s="29" t="str">
        <f t="shared" si="147"/>
        <v/>
      </c>
      <c r="AB324" s="6" t="e">
        <f t="shared" si="161"/>
        <v>#N/A</v>
      </c>
      <c r="AC324" s="6" t="e">
        <f t="shared" si="162"/>
        <v>#N/A</v>
      </c>
      <c r="AD324" s="6" t="e">
        <f t="shared" si="163"/>
        <v>#N/A</v>
      </c>
      <c r="AE324" s="6" t="str">
        <f t="shared" si="148"/>
        <v/>
      </c>
      <c r="AF324" s="10">
        <f t="shared" si="149"/>
        <v>1</v>
      </c>
      <c r="AG324" s="6" t="e">
        <f t="shared" si="164"/>
        <v>#N/A</v>
      </c>
      <c r="AH324" s="6" t="e">
        <f t="shared" si="165"/>
        <v>#N/A</v>
      </c>
      <c r="AI324" s="6" t="e">
        <f t="shared" si="175"/>
        <v>#N/A</v>
      </c>
      <c r="AJ324" s="6" t="e">
        <f t="shared" si="166"/>
        <v>#N/A</v>
      </c>
      <c r="AK324" s="11" t="str">
        <f t="shared" si="167"/>
        <v xml:space="preserve"> </v>
      </c>
      <c r="AL324" s="6" t="e">
        <f t="shared" si="168"/>
        <v>#N/A</v>
      </c>
      <c r="AM324" s="6" t="e">
        <f t="shared" si="169"/>
        <v>#N/A</v>
      </c>
      <c r="AN324" s="6" t="e">
        <f t="shared" si="170"/>
        <v>#N/A</v>
      </c>
      <c r="AO324" s="6" t="e">
        <f t="shared" si="150"/>
        <v>#N/A</v>
      </c>
      <c r="AP324" s="6" t="e">
        <f t="shared" si="171"/>
        <v>#N/A</v>
      </c>
      <c r="AQ324" s="6" t="e">
        <f t="shared" si="172"/>
        <v>#N/A</v>
      </c>
      <c r="AR324" s="6" t="e">
        <f t="shared" si="151"/>
        <v>#N/A</v>
      </c>
      <c r="AS324" s="6" t="e">
        <f t="shared" si="152"/>
        <v>#N/A</v>
      </c>
      <c r="AT324" s="6" t="e">
        <f t="shared" si="153"/>
        <v>#N/A</v>
      </c>
      <c r="AU324" s="6">
        <f t="shared" si="173"/>
        <v>0</v>
      </c>
      <c r="AV324" s="6" t="e">
        <f t="shared" si="174"/>
        <v>#N/A</v>
      </c>
      <c r="AW324" s="6" t="str">
        <f t="shared" si="154"/>
        <v/>
      </c>
      <c r="AX324" s="6" t="str">
        <f t="shared" si="155"/>
        <v/>
      </c>
      <c r="AY324" s="6" t="str">
        <f t="shared" si="156"/>
        <v/>
      </c>
      <c r="AZ324" s="6" t="str">
        <f t="shared" si="157"/>
        <v/>
      </c>
      <c r="BA324" s="103"/>
      <c r="BG324" s="3" t="s">
        <v>1317</v>
      </c>
    </row>
    <row r="325" spans="1:59" s="12" customFormat="1" ht="13.5" customHeight="1" x14ac:dyDescent="0.2">
      <c r="A325" s="163">
        <v>310</v>
      </c>
      <c r="B325" s="164"/>
      <c r="C325" s="165"/>
      <c r="D325" s="166"/>
      <c r="E325" s="165"/>
      <c r="F325" s="165"/>
      <c r="G325" s="220"/>
      <c r="H325" s="165"/>
      <c r="I325" s="167"/>
      <c r="J325" s="168"/>
      <c r="K325" s="845"/>
      <c r="L325" s="838"/>
      <c r="M325" s="428"/>
      <c r="N325" s="427"/>
      <c r="O325" s="429"/>
      <c r="P325" s="430"/>
      <c r="Q325" s="422" t="str">
        <f t="shared" si="141"/>
        <v/>
      </c>
      <c r="R325" s="422" t="str">
        <f t="shared" si="142"/>
        <v/>
      </c>
      <c r="S325" s="423" t="str">
        <f t="shared" si="143"/>
        <v/>
      </c>
      <c r="T325" s="424" t="str">
        <f t="shared" si="158"/>
        <v/>
      </c>
      <c r="U325" s="425" t="str">
        <f t="shared" si="144"/>
        <v/>
      </c>
      <c r="V325" s="425" t="str">
        <f t="shared" si="145"/>
        <v/>
      </c>
      <c r="W325" s="425" t="str">
        <f t="shared" si="146"/>
        <v/>
      </c>
      <c r="X325" s="38"/>
      <c r="Y325" s="37" t="str">
        <f t="shared" si="159"/>
        <v/>
      </c>
      <c r="Z325" s="37" t="str">
        <f t="shared" si="160"/>
        <v/>
      </c>
      <c r="AA325" s="29" t="str">
        <f t="shared" si="147"/>
        <v/>
      </c>
      <c r="AB325" s="6" t="e">
        <f t="shared" si="161"/>
        <v>#N/A</v>
      </c>
      <c r="AC325" s="6" t="e">
        <f t="shared" si="162"/>
        <v>#N/A</v>
      </c>
      <c r="AD325" s="6" t="e">
        <f t="shared" si="163"/>
        <v>#N/A</v>
      </c>
      <c r="AE325" s="6" t="str">
        <f t="shared" si="148"/>
        <v/>
      </c>
      <c r="AF325" s="10">
        <f t="shared" si="149"/>
        <v>1</v>
      </c>
      <c r="AG325" s="6" t="e">
        <f t="shared" si="164"/>
        <v>#N/A</v>
      </c>
      <c r="AH325" s="6" t="e">
        <f t="shared" si="165"/>
        <v>#N/A</v>
      </c>
      <c r="AI325" s="6" t="e">
        <f t="shared" si="175"/>
        <v>#N/A</v>
      </c>
      <c r="AJ325" s="6" t="e">
        <f t="shared" si="166"/>
        <v>#N/A</v>
      </c>
      <c r="AK325" s="11" t="str">
        <f t="shared" si="167"/>
        <v xml:space="preserve"> </v>
      </c>
      <c r="AL325" s="6" t="e">
        <f t="shared" si="168"/>
        <v>#N/A</v>
      </c>
      <c r="AM325" s="6" t="e">
        <f t="shared" si="169"/>
        <v>#N/A</v>
      </c>
      <c r="AN325" s="6" t="e">
        <f t="shared" si="170"/>
        <v>#N/A</v>
      </c>
      <c r="AO325" s="6" t="e">
        <f t="shared" si="150"/>
        <v>#N/A</v>
      </c>
      <c r="AP325" s="6" t="e">
        <f t="shared" si="171"/>
        <v>#N/A</v>
      </c>
      <c r="AQ325" s="6" t="e">
        <f t="shared" si="172"/>
        <v>#N/A</v>
      </c>
      <c r="AR325" s="6" t="e">
        <f t="shared" si="151"/>
        <v>#N/A</v>
      </c>
      <c r="AS325" s="6" t="e">
        <f t="shared" si="152"/>
        <v>#N/A</v>
      </c>
      <c r="AT325" s="6" t="e">
        <f t="shared" si="153"/>
        <v>#N/A</v>
      </c>
      <c r="AU325" s="6">
        <f t="shared" si="173"/>
        <v>0</v>
      </c>
      <c r="AV325" s="6" t="e">
        <f t="shared" si="174"/>
        <v>#N/A</v>
      </c>
      <c r="AW325" s="6" t="str">
        <f t="shared" si="154"/>
        <v/>
      </c>
      <c r="AX325" s="6" t="str">
        <f t="shared" si="155"/>
        <v/>
      </c>
      <c r="AY325" s="6" t="str">
        <f t="shared" si="156"/>
        <v/>
      </c>
      <c r="AZ325" s="6" t="str">
        <f t="shared" si="157"/>
        <v/>
      </c>
      <c r="BA325" s="103"/>
      <c r="BG325" s="3" t="s">
        <v>1328</v>
      </c>
    </row>
    <row r="326" spans="1:59" s="12" customFormat="1" ht="13.5" customHeight="1" x14ac:dyDescent="0.2">
      <c r="A326" s="163">
        <v>311</v>
      </c>
      <c r="B326" s="164"/>
      <c r="C326" s="165"/>
      <c r="D326" s="166"/>
      <c r="E326" s="165"/>
      <c r="F326" s="165"/>
      <c r="G326" s="220"/>
      <c r="H326" s="165"/>
      <c r="I326" s="167"/>
      <c r="J326" s="168"/>
      <c r="K326" s="845"/>
      <c r="L326" s="838"/>
      <c r="M326" s="428"/>
      <c r="N326" s="427"/>
      <c r="O326" s="429"/>
      <c r="P326" s="430"/>
      <c r="Q326" s="422" t="str">
        <f t="shared" si="141"/>
        <v/>
      </c>
      <c r="R326" s="422" t="str">
        <f t="shared" si="142"/>
        <v/>
      </c>
      <c r="S326" s="423" t="str">
        <f t="shared" si="143"/>
        <v/>
      </c>
      <c r="T326" s="424" t="str">
        <f t="shared" si="158"/>
        <v/>
      </c>
      <c r="U326" s="425" t="str">
        <f t="shared" si="144"/>
        <v/>
      </c>
      <c r="V326" s="425" t="str">
        <f t="shared" si="145"/>
        <v/>
      </c>
      <c r="W326" s="425" t="str">
        <f t="shared" si="146"/>
        <v/>
      </c>
      <c r="X326" s="38"/>
      <c r="Y326" s="37" t="str">
        <f t="shared" si="159"/>
        <v/>
      </c>
      <c r="Z326" s="37" t="str">
        <f t="shared" si="160"/>
        <v/>
      </c>
      <c r="AA326" s="29" t="str">
        <f t="shared" si="147"/>
        <v/>
      </c>
      <c r="AB326" s="6" t="e">
        <f t="shared" si="161"/>
        <v>#N/A</v>
      </c>
      <c r="AC326" s="6" t="e">
        <f t="shared" si="162"/>
        <v>#N/A</v>
      </c>
      <c r="AD326" s="6" t="e">
        <f t="shared" si="163"/>
        <v>#N/A</v>
      </c>
      <c r="AE326" s="6" t="str">
        <f t="shared" si="148"/>
        <v/>
      </c>
      <c r="AF326" s="10">
        <f t="shared" si="149"/>
        <v>1</v>
      </c>
      <c r="AG326" s="6" t="e">
        <f t="shared" si="164"/>
        <v>#N/A</v>
      </c>
      <c r="AH326" s="6" t="e">
        <f t="shared" si="165"/>
        <v>#N/A</v>
      </c>
      <c r="AI326" s="6" t="e">
        <f t="shared" si="175"/>
        <v>#N/A</v>
      </c>
      <c r="AJ326" s="6" t="e">
        <f t="shared" si="166"/>
        <v>#N/A</v>
      </c>
      <c r="AK326" s="11" t="str">
        <f t="shared" si="167"/>
        <v xml:space="preserve"> </v>
      </c>
      <c r="AL326" s="6" t="e">
        <f t="shared" si="168"/>
        <v>#N/A</v>
      </c>
      <c r="AM326" s="6" t="e">
        <f t="shared" si="169"/>
        <v>#N/A</v>
      </c>
      <c r="AN326" s="6" t="e">
        <f t="shared" si="170"/>
        <v>#N/A</v>
      </c>
      <c r="AO326" s="6" t="e">
        <f t="shared" si="150"/>
        <v>#N/A</v>
      </c>
      <c r="AP326" s="6" t="e">
        <f t="shared" si="171"/>
        <v>#N/A</v>
      </c>
      <c r="AQ326" s="6" t="e">
        <f t="shared" si="172"/>
        <v>#N/A</v>
      </c>
      <c r="AR326" s="6" t="e">
        <f t="shared" si="151"/>
        <v>#N/A</v>
      </c>
      <c r="AS326" s="6" t="e">
        <f t="shared" si="152"/>
        <v>#N/A</v>
      </c>
      <c r="AT326" s="6" t="e">
        <f t="shared" si="153"/>
        <v>#N/A</v>
      </c>
      <c r="AU326" s="6">
        <f t="shared" si="173"/>
        <v>0</v>
      </c>
      <c r="AV326" s="6" t="e">
        <f t="shared" si="174"/>
        <v>#N/A</v>
      </c>
      <c r="AW326" s="6" t="str">
        <f t="shared" si="154"/>
        <v/>
      </c>
      <c r="AX326" s="6" t="str">
        <f t="shared" si="155"/>
        <v/>
      </c>
      <c r="AY326" s="6" t="str">
        <f t="shared" si="156"/>
        <v/>
      </c>
      <c r="AZ326" s="6" t="str">
        <f t="shared" si="157"/>
        <v/>
      </c>
      <c r="BA326" s="103"/>
      <c r="BG326" s="3" t="s">
        <v>1448</v>
      </c>
    </row>
    <row r="327" spans="1:59" s="12" customFormat="1" ht="13.5" customHeight="1" x14ac:dyDescent="0.2">
      <c r="A327" s="163">
        <v>312</v>
      </c>
      <c r="B327" s="164"/>
      <c r="C327" s="165"/>
      <c r="D327" s="166"/>
      <c r="E327" s="165"/>
      <c r="F327" s="165"/>
      <c r="G327" s="220"/>
      <c r="H327" s="165"/>
      <c r="I327" s="167"/>
      <c r="J327" s="168"/>
      <c r="K327" s="845"/>
      <c r="L327" s="838"/>
      <c r="M327" s="428"/>
      <c r="N327" s="427"/>
      <c r="O327" s="429"/>
      <c r="P327" s="430"/>
      <c r="Q327" s="422" t="str">
        <f t="shared" si="141"/>
        <v/>
      </c>
      <c r="R327" s="422" t="str">
        <f t="shared" si="142"/>
        <v/>
      </c>
      <c r="S327" s="423" t="str">
        <f t="shared" si="143"/>
        <v/>
      </c>
      <c r="T327" s="424" t="str">
        <f t="shared" si="158"/>
        <v/>
      </c>
      <c r="U327" s="425" t="str">
        <f t="shared" si="144"/>
        <v/>
      </c>
      <c r="V327" s="425" t="str">
        <f t="shared" si="145"/>
        <v/>
      </c>
      <c r="W327" s="425" t="str">
        <f t="shared" si="146"/>
        <v/>
      </c>
      <c r="X327" s="38"/>
      <c r="Y327" s="37" t="str">
        <f t="shared" si="159"/>
        <v/>
      </c>
      <c r="Z327" s="37" t="str">
        <f t="shared" si="160"/>
        <v/>
      </c>
      <c r="AA327" s="29" t="str">
        <f t="shared" si="147"/>
        <v/>
      </c>
      <c r="AB327" s="6" t="e">
        <f t="shared" si="161"/>
        <v>#N/A</v>
      </c>
      <c r="AC327" s="6" t="e">
        <f t="shared" si="162"/>
        <v>#N/A</v>
      </c>
      <c r="AD327" s="6" t="e">
        <f t="shared" si="163"/>
        <v>#N/A</v>
      </c>
      <c r="AE327" s="6" t="str">
        <f t="shared" si="148"/>
        <v/>
      </c>
      <c r="AF327" s="10">
        <f t="shared" si="149"/>
        <v>1</v>
      </c>
      <c r="AG327" s="6" t="e">
        <f t="shared" si="164"/>
        <v>#N/A</v>
      </c>
      <c r="AH327" s="6" t="e">
        <f t="shared" si="165"/>
        <v>#N/A</v>
      </c>
      <c r="AI327" s="6" t="e">
        <f t="shared" si="175"/>
        <v>#N/A</v>
      </c>
      <c r="AJ327" s="6" t="e">
        <f t="shared" si="166"/>
        <v>#N/A</v>
      </c>
      <c r="AK327" s="11" t="str">
        <f t="shared" si="167"/>
        <v xml:space="preserve"> </v>
      </c>
      <c r="AL327" s="6" t="e">
        <f t="shared" si="168"/>
        <v>#N/A</v>
      </c>
      <c r="AM327" s="6" t="e">
        <f t="shared" si="169"/>
        <v>#N/A</v>
      </c>
      <c r="AN327" s="6" t="e">
        <f t="shared" si="170"/>
        <v>#N/A</v>
      </c>
      <c r="AO327" s="6" t="e">
        <f t="shared" si="150"/>
        <v>#N/A</v>
      </c>
      <c r="AP327" s="6" t="e">
        <f t="shared" si="171"/>
        <v>#N/A</v>
      </c>
      <c r="AQ327" s="6" t="e">
        <f t="shared" si="172"/>
        <v>#N/A</v>
      </c>
      <c r="AR327" s="6" t="e">
        <f t="shared" si="151"/>
        <v>#N/A</v>
      </c>
      <c r="AS327" s="6" t="e">
        <f t="shared" si="152"/>
        <v>#N/A</v>
      </c>
      <c r="AT327" s="6" t="e">
        <f t="shared" si="153"/>
        <v>#N/A</v>
      </c>
      <c r="AU327" s="6">
        <f t="shared" si="173"/>
        <v>0</v>
      </c>
      <c r="AV327" s="6" t="e">
        <f t="shared" si="174"/>
        <v>#N/A</v>
      </c>
      <c r="AW327" s="6" t="str">
        <f t="shared" si="154"/>
        <v/>
      </c>
      <c r="AX327" s="6" t="str">
        <f t="shared" si="155"/>
        <v/>
      </c>
      <c r="AY327" s="6" t="str">
        <f t="shared" si="156"/>
        <v/>
      </c>
      <c r="AZ327" s="6" t="str">
        <f t="shared" si="157"/>
        <v/>
      </c>
      <c r="BA327" s="103"/>
      <c r="BG327" s="3" t="s">
        <v>1316</v>
      </c>
    </row>
    <row r="328" spans="1:59" s="12" customFormat="1" ht="13.5" customHeight="1" x14ac:dyDescent="0.2">
      <c r="A328" s="163">
        <v>313</v>
      </c>
      <c r="B328" s="164"/>
      <c r="C328" s="165"/>
      <c r="D328" s="166"/>
      <c r="E328" s="165"/>
      <c r="F328" s="165"/>
      <c r="G328" s="220"/>
      <c r="H328" s="165"/>
      <c r="I328" s="167"/>
      <c r="J328" s="168"/>
      <c r="K328" s="845"/>
      <c r="L328" s="838"/>
      <c r="M328" s="428"/>
      <c r="N328" s="427"/>
      <c r="O328" s="429"/>
      <c r="P328" s="430"/>
      <c r="Q328" s="422" t="str">
        <f t="shared" si="141"/>
        <v/>
      </c>
      <c r="R328" s="422" t="str">
        <f t="shared" si="142"/>
        <v/>
      </c>
      <c r="S328" s="423" t="str">
        <f t="shared" si="143"/>
        <v/>
      </c>
      <c r="T328" s="424" t="str">
        <f t="shared" si="158"/>
        <v/>
      </c>
      <c r="U328" s="425" t="str">
        <f t="shared" si="144"/>
        <v/>
      </c>
      <c r="V328" s="425" t="str">
        <f t="shared" si="145"/>
        <v/>
      </c>
      <c r="W328" s="425" t="str">
        <f t="shared" si="146"/>
        <v/>
      </c>
      <c r="X328" s="38"/>
      <c r="Y328" s="37" t="str">
        <f t="shared" si="159"/>
        <v/>
      </c>
      <c r="Z328" s="37" t="str">
        <f t="shared" si="160"/>
        <v/>
      </c>
      <c r="AA328" s="29" t="str">
        <f t="shared" si="147"/>
        <v/>
      </c>
      <c r="AB328" s="6" t="e">
        <f t="shared" si="161"/>
        <v>#N/A</v>
      </c>
      <c r="AC328" s="6" t="e">
        <f t="shared" si="162"/>
        <v>#N/A</v>
      </c>
      <c r="AD328" s="6" t="e">
        <f t="shared" si="163"/>
        <v>#N/A</v>
      </c>
      <c r="AE328" s="6" t="str">
        <f t="shared" si="148"/>
        <v/>
      </c>
      <c r="AF328" s="10">
        <f t="shared" si="149"/>
        <v>1</v>
      </c>
      <c r="AG328" s="6" t="e">
        <f t="shared" si="164"/>
        <v>#N/A</v>
      </c>
      <c r="AH328" s="6" t="e">
        <f t="shared" si="165"/>
        <v>#N/A</v>
      </c>
      <c r="AI328" s="6" t="e">
        <f t="shared" si="175"/>
        <v>#N/A</v>
      </c>
      <c r="AJ328" s="6" t="e">
        <f t="shared" si="166"/>
        <v>#N/A</v>
      </c>
      <c r="AK328" s="11" t="str">
        <f t="shared" si="167"/>
        <v xml:space="preserve"> </v>
      </c>
      <c r="AL328" s="6" t="e">
        <f t="shared" si="168"/>
        <v>#N/A</v>
      </c>
      <c r="AM328" s="6" t="e">
        <f t="shared" si="169"/>
        <v>#N/A</v>
      </c>
      <c r="AN328" s="6" t="e">
        <f t="shared" si="170"/>
        <v>#N/A</v>
      </c>
      <c r="AO328" s="6" t="e">
        <f t="shared" si="150"/>
        <v>#N/A</v>
      </c>
      <c r="AP328" s="6" t="e">
        <f t="shared" si="171"/>
        <v>#N/A</v>
      </c>
      <c r="AQ328" s="6" t="e">
        <f t="shared" si="172"/>
        <v>#N/A</v>
      </c>
      <c r="AR328" s="6" t="e">
        <f t="shared" si="151"/>
        <v>#N/A</v>
      </c>
      <c r="AS328" s="6" t="e">
        <f t="shared" si="152"/>
        <v>#N/A</v>
      </c>
      <c r="AT328" s="6" t="e">
        <f t="shared" si="153"/>
        <v>#N/A</v>
      </c>
      <c r="AU328" s="6">
        <f t="shared" si="173"/>
        <v>0</v>
      </c>
      <c r="AV328" s="6" t="e">
        <f t="shared" si="174"/>
        <v>#N/A</v>
      </c>
      <c r="AW328" s="6" t="str">
        <f t="shared" si="154"/>
        <v/>
      </c>
      <c r="AX328" s="6" t="str">
        <f t="shared" si="155"/>
        <v/>
      </c>
      <c r="AY328" s="6" t="str">
        <f t="shared" si="156"/>
        <v/>
      </c>
      <c r="AZ328" s="6" t="str">
        <f t="shared" si="157"/>
        <v/>
      </c>
      <c r="BA328" s="103"/>
      <c r="BG328" s="3" t="s">
        <v>1326</v>
      </c>
    </row>
    <row r="329" spans="1:59" s="12" customFormat="1" ht="13.5" customHeight="1" x14ac:dyDescent="0.2">
      <c r="A329" s="163">
        <v>314</v>
      </c>
      <c r="B329" s="164"/>
      <c r="C329" s="165"/>
      <c r="D329" s="166"/>
      <c r="E329" s="165"/>
      <c r="F329" s="165"/>
      <c r="G329" s="220"/>
      <c r="H329" s="165"/>
      <c r="I329" s="167"/>
      <c r="J329" s="168"/>
      <c r="K329" s="845"/>
      <c r="L329" s="838"/>
      <c r="M329" s="428"/>
      <c r="N329" s="427"/>
      <c r="O329" s="429"/>
      <c r="P329" s="430"/>
      <c r="Q329" s="422" t="str">
        <f t="shared" si="141"/>
        <v/>
      </c>
      <c r="R329" s="422" t="str">
        <f t="shared" si="142"/>
        <v/>
      </c>
      <c r="S329" s="423" t="str">
        <f t="shared" si="143"/>
        <v/>
      </c>
      <c r="T329" s="424" t="str">
        <f t="shared" si="158"/>
        <v/>
      </c>
      <c r="U329" s="425" t="str">
        <f t="shared" si="144"/>
        <v/>
      </c>
      <c r="V329" s="425" t="str">
        <f t="shared" si="145"/>
        <v/>
      </c>
      <c r="W329" s="425" t="str">
        <f t="shared" si="146"/>
        <v/>
      </c>
      <c r="X329" s="38"/>
      <c r="Y329" s="37" t="str">
        <f t="shared" si="159"/>
        <v/>
      </c>
      <c r="Z329" s="37" t="str">
        <f t="shared" si="160"/>
        <v/>
      </c>
      <c r="AA329" s="29" t="str">
        <f t="shared" si="147"/>
        <v/>
      </c>
      <c r="AB329" s="6" t="e">
        <f t="shared" si="161"/>
        <v>#N/A</v>
      </c>
      <c r="AC329" s="6" t="e">
        <f t="shared" si="162"/>
        <v>#N/A</v>
      </c>
      <c r="AD329" s="6" t="e">
        <f t="shared" si="163"/>
        <v>#N/A</v>
      </c>
      <c r="AE329" s="6" t="str">
        <f t="shared" si="148"/>
        <v/>
      </c>
      <c r="AF329" s="10">
        <f t="shared" si="149"/>
        <v>1</v>
      </c>
      <c r="AG329" s="6" t="e">
        <f t="shared" si="164"/>
        <v>#N/A</v>
      </c>
      <c r="AH329" s="6" t="e">
        <f t="shared" si="165"/>
        <v>#N/A</v>
      </c>
      <c r="AI329" s="6" t="e">
        <f t="shared" si="175"/>
        <v>#N/A</v>
      </c>
      <c r="AJ329" s="6" t="e">
        <f t="shared" si="166"/>
        <v>#N/A</v>
      </c>
      <c r="AK329" s="11" t="str">
        <f t="shared" si="167"/>
        <v xml:space="preserve"> </v>
      </c>
      <c r="AL329" s="6" t="e">
        <f t="shared" si="168"/>
        <v>#N/A</v>
      </c>
      <c r="AM329" s="6" t="e">
        <f t="shared" si="169"/>
        <v>#N/A</v>
      </c>
      <c r="AN329" s="6" t="e">
        <f t="shared" si="170"/>
        <v>#N/A</v>
      </c>
      <c r="AO329" s="6" t="e">
        <f t="shared" si="150"/>
        <v>#N/A</v>
      </c>
      <c r="AP329" s="6" t="e">
        <f t="shared" si="171"/>
        <v>#N/A</v>
      </c>
      <c r="AQ329" s="6" t="e">
        <f t="shared" si="172"/>
        <v>#N/A</v>
      </c>
      <c r="AR329" s="6" t="e">
        <f t="shared" si="151"/>
        <v>#N/A</v>
      </c>
      <c r="AS329" s="6" t="e">
        <f t="shared" si="152"/>
        <v>#N/A</v>
      </c>
      <c r="AT329" s="6" t="e">
        <f t="shared" si="153"/>
        <v>#N/A</v>
      </c>
      <c r="AU329" s="6">
        <f t="shared" si="173"/>
        <v>0</v>
      </c>
      <c r="AV329" s="6" t="e">
        <f t="shared" si="174"/>
        <v>#N/A</v>
      </c>
      <c r="AW329" s="6" t="str">
        <f t="shared" si="154"/>
        <v/>
      </c>
      <c r="AX329" s="6" t="str">
        <f t="shared" si="155"/>
        <v/>
      </c>
      <c r="AY329" s="6" t="str">
        <f t="shared" si="156"/>
        <v/>
      </c>
      <c r="AZ329" s="6" t="str">
        <f t="shared" si="157"/>
        <v/>
      </c>
      <c r="BA329" s="103"/>
      <c r="BG329" s="3" t="s">
        <v>1599</v>
      </c>
    </row>
    <row r="330" spans="1:59" s="12" customFormat="1" ht="13.5" customHeight="1" x14ac:dyDescent="0.2">
      <c r="A330" s="163">
        <v>315</v>
      </c>
      <c r="B330" s="164"/>
      <c r="C330" s="165"/>
      <c r="D330" s="166"/>
      <c r="E330" s="165"/>
      <c r="F330" s="165"/>
      <c r="G330" s="220"/>
      <c r="H330" s="165"/>
      <c r="I330" s="167"/>
      <c r="J330" s="168"/>
      <c r="K330" s="845"/>
      <c r="L330" s="838"/>
      <c r="M330" s="428"/>
      <c r="N330" s="427"/>
      <c r="O330" s="429"/>
      <c r="P330" s="430"/>
      <c r="Q330" s="422" t="str">
        <f t="shared" si="141"/>
        <v/>
      </c>
      <c r="R330" s="422" t="str">
        <f t="shared" si="142"/>
        <v/>
      </c>
      <c r="S330" s="423" t="str">
        <f t="shared" si="143"/>
        <v/>
      </c>
      <c r="T330" s="424" t="str">
        <f t="shared" si="158"/>
        <v/>
      </c>
      <c r="U330" s="425" t="str">
        <f t="shared" si="144"/>
        <v/>
      </c>
      <c r="V330" s="425" t="str">
        <f t="shared" si="145"/>
        <v/>
      </c>
      <c r="W330" s="425" t="str">
        <f t="shared" si="146"/>
        <v/>
      </c>
      <c r="X330" s="38"/>
      <c r="Y330" s="37" t="str">
        <f t="shared" si="159"/>
        <v/>
      </c>
      <c r="Z330" s="37" t="str">
        <f t="shared" si="160"/>
        <v/>
      </c>
      <c r="AA330" s="29" t="str">
        <f t="shared" si="147"/>
        <v/>
      </c>
      <c r="AB330" s="6" t="e">
        <f t="shared" si="161"/>
        <v>#N/A</v>
      </c>
      <c r="AC330" s="6" t="e">
        <f t="shared" si="162"/>
        <v>#N/A</v>
      </c>
      <c r="AD330" s="6" t="e">
        <f t="shared" si="163"/>
        <v>#N/A</v>
      </c>
      <c r="AE330" s="6" t="str">
        <f t="shared" si="148"/>
        <v/>
      </c>
      <c r="AF330" s="10">
        <f t="shared" si="149"/>
        <v>1</v>
      </c>
      <c r="AG330" s="6" t="e">
        <f t="shared" si="164"/>
        <v>#N/A</v>
      </c>
      <c r="AH330" s="6" t="e">
        <f t="shared" si="165"/>
        <v>#N/A</v>
      </c>
      <c r="AI330" s="6" t="e">
        <f t="shared" si="175"/>
        <v>#N/A</v>
      </c>
      <c r="AJ330" s="6" t="e">
        <f t="shared" si="166"/>
        <v>#N/A</v>
      </c>
      <c r="AK330" s="11" t="str">
        <f t="shared" si="167"/>
        <v xml:space="preserve"> </v>
      </c>
      <c r="AL330" s="6" t="e">
        <f t="shared" si="168"/>
        <v>#N/A</v>
      </c>
      <c r="AM330" s="6" t="e">
        <f t="shared" si="169"/>
        <v>#N/A</v>
      </c>
      <c r="AN330" s="6" t="e">
        <f t="shared" si="170"/>
        <v>#N/A</v>
      </c>
      <c r="AO330" s="6" t="e">
        <f t="shared" si="150"/>
        <v>#N/A</v>
      </c>
      <c r="AP330" s="6" t="e">
        <f t="shared" si="171"/>
        <v>#N/A</v>
      </c>
      <c r="AQ330" s="6" t="e">
        <f t="shared" si="172"/>
        <v>#N/A</v>
      </c>
      <c r="AR330" s="6" t="e">
        <f t="shared" si="151"/>
        <v>#N/A</v>
      </c>
      <c r="AS330" s="6" t="e">
        <f t="shared" si="152"/>
        <v>#N/A</v>
      </c>
      <c r="AT330" s="6" t="e">
        <f t="shared" si="153"/>
        <v>#N/A</v>
      </c>
      <c r="AU330" s="6">
        <f t="shared" si="173"/>
        <v>0</v>
      </c>
      <c r="AV330" s="6" t="e">
        <f t="shared" si="174"/>
        <v>#N/A</v>
      </c>
      <c r="AW330" s="6" t="str">
        <f t="shared" si="154"/>
        <v/>
      </c>
      <c r="AX330" s="6" t="str">
        <f t="shared" si="155"/>
        <v/>
      </c>
      <c r="AY330" s="6" t="str">
        <f t="shared" si="156"/>
        <v/>
      </c>
      <c r="AZ330" s="6" t="str">
        <f t="shared" si="157"/>
        <v/>
      </c>
      <c r="BA330" s="103"/>
      <c r="BG330" s="3" t="s">
        <v>1600</v>
      </c>
    </row>
    <row r="331" spans="1:59" s="12" customFormat="1" ht="13.5" customHeight="1" x14ac:dyDescent="0.2">
      <c r="A331" s="163">
        <v>316</v>
      </c>
      <c r="B331" s="164"/>
      <c r="C331" s="165"/>
      <c r="D331" s="166"/>
      <c r="E331" s="165"/>
      <c r="F331" s="165"/>
      <c r="G331" s="220"/>
      <c r="H331" s="165"/>
      <c r="I331" s="167"/>
      <c r="J331" s="168"/>
      <c r="K331" s="845"/>
      <c r="L331" s="838"/>
      <c r="M331" s="428"/>
      <c r="N331" s="427"/>
      <c r="O331" s="429"/>
      <c r="P331" s="430"/>
      <c r="Q331" s="422" t="str">
        <f t="shared" si="141"/>
        <v/>
      </c>
      <c r="R331" s="422" t="str">
        <f t="shared" si="142"/>
        <v/>
      </c>
      <c r="S331" s="423" t="str">
        <f t="shared" si="143"/>
        <v/>
      </c>
      <c r="T331" s="424" t="str">
        <f t="shared" si="158"/>
        <v/>
      </c>
      <c r="U331" s="425" t="str">
        <f t="shared" si="144"/>
        <v/>
      </c>
      <c r="V331" s="425" t="str">
        <f t="shared" si="145"/>
        <v/>
      </c>
      <c r="W331" s="425" t="str">
        <f t="shared" si="146"/>
        <v/>
      </c>
      <c r="X331" s="38"/>
      <c r="Y331" s="37" t="str">
        <f t="shared" si="159"/>
        <v/>
      </c>
      <c r="Z331" s="37" t="str">
        <f t="shared" si="160"/>
        <v/>
      </c>
      <c r="AA331" s="29" t="str">
        <f t="shared" si="147"/>
        <v/>
      </c>
      <c r="AB331" s="6" t="e">
        <f t="shared" si="161"/>
        <v>#N/A</v>
      </c>
      <c r="AC331" s="6" t="e">
        <f t="shared" si="162"/>
        <v>#N/A</v>
      </c>
      <c r="AD331" s="6" t="e">
        <f t="shared" si="163"/>
        <v>#N/A</v>
      </c>
      <c r="AE331" s="6" t="str">
        <f t="shared" si="148"/>
        <v/>
      </c>
      <c r="AF331" s="10">
        <f t="shared" si="149"/>
        <v>1</v>
      </c>
      <c r="AG331" s="6" t="e">
        <f t="shared" si="164"/>
        <v>#N/A</v>
      </c>
      <c r="AH331" s="6" t="e">
        <f t="shared" si="165"/>
        <v>#N/A</v>
      </c>
      <c r="AI331" s="6" t="e">
        <f t="shared" si="175"/>
        <v>#N/A</v>
      </c>
      <c r="AJ331" s="6" t="e">
        <f t="shared" si="166"/>
        <v>#N/A</v>
      </c>
      <c r="AK331" s="11" t="str">
        <f t="shared" si="167"/>
        <v xml:space="preserve"> </v>
      </c>
      <c r="AL331" s="6" t="e">
        <f t="shared" si="168"/>
        <v>#N/A</v>
      </c>
      <c r="AM331" s="6" t="e">
        <f t="shared" si="169"/>
        <v>#N/A</v>
      </c>
      <c r="AN331" s="6" t="e">
        <f t="shared" si="170"/>
        <v>#N/A</v>
      </c>
      <c r="AO331" s="6" t="e">
        <f t="shared" si="150"/>
        <v>#N/A</v>
      </c>
      <c r="AP331" s="6" t="e">
        <f t="shared" si="171"/>
        <v>#N/A</v>
      </c>
      <c r="AQ331" s="6" t="e">
        <f t="shared" si="172"/>
        <v>#N/A</v>
      </c>
      <c r="AR331" s="6" t="e">
        <f t="shared" si="151"/>
        <v>#N/A</v>
      </c>
      <c r="AS331" s="6" t="e">
        <f t="shared" si="152"/>
        <v>#N/A</v>
      </c>
      <c r="AT331" s="6" t="e">
        <f t="shared" si="153"/>
        <v>#N/A</v>
      </c>
      <c r="AU331" s="6">
        <f t="shared" si="173"/>
        <v>0</v>
      </c>
      <c r="AV331" s="6" t="e">
        <f t="shared" si="174"/>
        <v>#N/A</v>
      </c>
      <c r="AW331" s="6" t="str">
        <f t="shared" si="154"/>
        <v/>
      </c>
      <c r="AX331" s="6" t="str">
        <f t="shared" si="155"/>
        <v/>
      </c>
      <c r="AY331" s="6" t="str">
        <f t="shared" si="156"/>
        <v/>
      </c>
      <c r="AZ331" s="6" t="str">
        <f t="shared" si="157"/>
        <v/>
      </c>
      <c r="BA331" s="103"/>
      <c r="BG331" s="3" t="s">
        <v>1368</v>
      </c>
    </row>
    <row r="332" spans="1:59" s="12" customFormat="1" ht="13.5" customHeight="1" x14ac:dyDescent="0.2">
      <c r="A332" s="163">
        <v>317</v>
      </c>
      <c r="B332" s="164"/>
      <c r="C332" s="165"/>
      <c r="D332" s="166"/>
      <c r="E332" s="165"/>
      <c r="F332" s="165"/>
      <c r="G332" s="220"/>
      <c r="H332" s="165"/>
      <c r="I332" s="167"/>
      <c r="J332" s="168"/>
      <c r="K332" s="845"/>
      <c r="L332" s="838"/>
      <c r="M332" s="428"/>
      <c r="N332" s="427"/>
      <c r="O332" s="429"/>
      <c r="P332" s="430"/>
      <c r="Q332" s="422" t="str">
        <f t="shared" si="141"/>
        <v/>
      </c>
      <c r="R332" s="422" t="str">
        <f t="shared" si="142"/>
        <v/>
      </c>
      <c r="S332" s="423" t="str">
        <f t="shared" si="143"/>
        <v/>
      </c>
      <c r="T332" s="424" t="str">
        <f t="shared" si="158"/>
        <v/>
      </c>
      <c r="U332" s="425" t="str">
        <f t="shared" si="144"/>
        <v/>
      </c>
      <c r="V332" s="425" t="str">
        <f t="shared" si="145"/>
        <v/>
      </c>
      <c r="W332" s="425" t="str">
        <f t="shared" si="146"/>
        <v/>
      </c>
      <c r="X332" s="38"/>
      <c r="Y332" s="37" t="str">
        <f t="shared" si="159"/>
        <v/>
      </c>
      <c r="Z332" s="37" t="str">
        <f t="shared" si="160"/>
        <v/>
      </c>
      <c r="AA332" s="29" t="str">
        <f t="shared" si="147"/>
        <v/>
      </c>
      <c r="AB332" s="6" t="e">
        <f t="shared" si="161"/>
        <v>#N/A</v>
      </c>
      <c r="AC332" s="6" t="e">
        <f t="shared" si="162"/>
        <v>#N/A</v>
      </c>
      <c r="AD332" s="6" t="e">
        <f t="shared" si="163"/>
        <v>#N/A</v>
      </c>
      <c r="AE332" s="6" t="str">
        <f t="shared" si="148"/>
        <v/>
      </c>
      <c r="AF332" s="10">
        <f t="shared" si="149"/>
        <v>1</v>
      </c>
      <c r="AG332" s="6" t="e">
        <f t="shared" si="164"/>
        <v>#N/A</v>
      </c>
      <c r="AH332" s="6" t="e">
        <f t="shared" si="165"/>
        <v>#N/A</v>
      </c>
      <c r="AI332" s="6" t="e">
        <f t="shared" si="175"/>
        <v>#N/A</v>
      </c>
      <c r="AJ332" s="6" t="e">
        <f t="shared" si="166"/>
        <v>#N/A</v>
      </c>
      <c r="AK332" s="11" t="str">
        <f t="shared" si="167"/>
        <v xml:space="preserve"> </v>
      </c>
      <c r="AL332" s="6" t="e">
        <f t="shared" si="168"/>
        <v>#N/A</v>
      </c>
      <c r="AM332" s="6" t="e">
        <f t="shared" si="169"/>
        <v>#N/A</v>
      </c>
      <c r="AN332" s="6" t="e">
        <f t="shared" si="170"/>
        <v>#N/A</v>
      </c>
      <c r="AO332" s="6" t="e">
        <f t="shared" si="150"/>
        <v>#N/A</v>
      </c>
      <c r="AP332" s="6" t="e">
        <f t="shared" si="171"/>
        <v>#N/A</v>
      </c>
      <c r="AQ332" s="6" t="e">
        <f t="shared" si="172"/>
        <v>#N/A</v>
      </c>
      <c r="AR332" s="6" t="e">
        <f t="shared" si="151"/>
        <v>#N/A</v>
      </c>
      <c r="AS332" s="6" t="e">
        <f t="shared" si="152"/>
        <v>#N/A</v>
      </c>
      <c r="AT332" s="6" t="e">
        <f t="shared" si="153"/>
        <v>#N/A</v>
      </c>
      <c r="AU332" s="6">
        <f t="shared" si="173"/>
        <v>0</v>
      </c>
      <c r="AV332" s="6" t="e">
        <f t="shared" si="174"/>
        <v>#N/A</v>
      </c>
      <c r="AW332" s="6" t="str">
        <f t="shared" si="154"/>
        <v/>
      </c>
      <c r="AX332" s="6" t="str">
        <f t="shared" si="155"/>
        <v/>
      </c>
      <c r="AY332" s="6" t="str">
        <f t="shared" si="156"/>
        <v/>
      </c>
      <c r="AZ332" s="6" t="str">
        <f t="shared" si="157"/>
        <v/>
      </c>
      <c r="BA332" s="103"/>
      <c r="BG332" s="3" t="s">
        <v>1601</v>
      </c>
    </row>
    <row r="333" spans="1:59" s="12" customFormat="1" ht="13.5" customHeight="1" x14ac:dyDescent="0.2">
      <c r="A333" s="163">
        <v>318</v>
      </c>
      <c r="B333" s="164"/>
      <c r="C333" s="165"/>
      <c r="D333" s="166"/>
      <c r="E333" s="165"/>
      <c r="F333" s="165"/>
      <c r="G333" s="220"/>
      <c r="H333" s="165"/>
      <c r="I333" s="167"/>
      <c r="J333" s="168"/>
      <c r="K333" s="845"/>
      <c r="L333" s="838"/>
      <c r="M333" s="428"/>
      <c r="N333" s="427"/>
      <c r="O333" s="429"/>
      <c r="P333" s="430"/>
      <c r="Q333" s="422" t="str">
        <f t="shared" si="141"/>
        <v/>
      </c>
      <c r="R333" s="422" t="str">
        <f t="shared" si="142"/>
        <v/>
      </c>
      <c r="S333" s="423" t="str">
        <f t="shared" si="143"/>
        <v/>
      </c>
      <c r="T333" s="424" t="str">
        <f t="shared" si="158"/>
        <v/>
      </c>
      <c r="U333" s="425" t="str">
        <f t="shared" si="144"/>
        <v/>
      </c>
      <c r="V333" s="425" t="str">
        <f t="shared" si="145"/>
        <v/>
      </c>
      <c r="W333" s="425" t="str">
        <f t="shared" si="146"/>
        <v/>
      </c>
      <c r="X333" s="38"/>
      <c r="Y333" s="37" t="str">
        <f t="shared" si="159"/>
        <v/>
      </c>
      <c r="Z333" s="37" t="str">
        <f t="shared" si="160"/>
        <v/>
      </c>
      <c r="AA333" s="29" t="str">
        <f t="shared" si="147"/>
        <v/>
      </c>
      <c r="AB333" s="6" t="e">
        <f t="shared" si="161"/>
        <v>#N/A</v>
      </c>
      <c r="AC333" s="6" t="e">
        <f t="shared" si="162"/>
        <v>#N/A</v>
      </c>
      <c r="AD333" s="6" t="e">
        <f t="shared" si="163"/>
        <v>#N/A</v>
      </c>
      <c r="AE333" s="6" t="str">
        <f t="shared" si="148"/>
        <v/>
      </c>
      <c r="AF333" s="10">
        <f t="shared" si="149"/>
        <v>1</v>
      </c>
      <c r="AG333" s="6" t="e">
        <f t="shared" si="164"/>
        <v>#N/A</v>
      </c>
      <c r="AH333" s="6" t="e">
        <f t="shared" si="165"/>
        <v>#N/A</v>
      </c>
      <c r="AI333" s="6" t="e">
        <f t="shared" si="175"/>
        <v>#N/A</v>
      </c>
      <c r="AJ333" s="6" t="e">
        <f t="shared" si="166"/>
        <v>#N/A</v>
      </c>
      <c r="AK333" s="11" t="str">
        <f t="shared" si="167"/>
        <v xml:space="preserve"> </v>
      </c>
      <c r="AL333" s="6" t="e">
        <f t="shared" si="168"/>
        <v>#N/A</v>
      </c>
      <c r="AM333" s="6" t="e">
        <f t="shared" si="169"/>
        <v>#N/A</v>
      </c>
      <c r="AN333" s="6" t="e">
        <f t="shared" si="170"/>
        <v>#N/A</v>
      </c>
      <c r="AO333" s="6" t="e">
        <f t="shared" si="150"/>
        <v>#N/A</v>
      </c>
      <c r="AP333" s="6" t="e">
        <f t="shared" si="171"/>
        <v>#N/A</v>
      </c>
      <c r="AQ333" s="6" t="e">
        <f t="shared" si="172"/>
        <v>#N/A</v>
      </c>
      <c r="AR333" s="6" t="e">
        <f t="shared" si="151"/>
        <v>#N/A</v>
      </c>
      <c r="AS333" s="6" t="e">
        <f t="shared" si="152"/>
        <v>#N/A</v>
      </c>
      <c r="AT333" s="6" t="e">
        <f t="shared" si="153"/>
        <v>#N/A</v>
      </c>
      <c r="AU333" s="6">
        <f t="shared" si="173"/>
        <v>0</v>
      </c>
      <c r="AV333" s="6" t="e">
        <f t="shared" si="174"/>
        <v>#N/A</v>
      </c>
      <c r="AW333" s="6" t="str">
        <f t="shared" si="154"/>
        <v/>
      </c>
      <c r="AX333" s="6" t="str">
        <f t="shared" si="155"/>
        <v/>
      </c>
      <c r="AY333" s="6" t="str">
        <f t="shared" si="156"/>
        <v/>
      </c>
      <c r="AZ333" s="6" t="str">
        <f t="shared" si="157"/>
        <v/>
      </c>
      <c r="BA333" s="103"/>
      <c r="BG333" s="3" t="s">
        <v>1602</v>
      </c>
    </row>
    <row r="334" spans="1:59" s="12" customFormat="1" ht="13.5" customHeight="1" x14ac:dyDescent="0.2">
      <c r="A334" s="163">
        <v>319</v>
      </c>
      <c r="B334" s="164"/>
      <c r="C334" s="165"/>
      <c r="D334" s="166"/>
      <c r="E334" s="165"/>
      <c r="F334" s="165"/>
      <c r="G334" s="220"/>
      <c r="H334" s="165"/>
      <c r="I334" s="167"/>
      <c r="J334" s="168"/>
      <c r="K334" s="845"/>
      <c r="L334" s="838"/>
      <c r="M334" s="428"/>
      <c r="N334" s="427"/>
      <c r="O334" s="429"/>
      <c r="P334" s="430"/>
      <c r="Q334" s="422" t="str">
        <f t="shared" si="141"/>
        <v/>
      </c>
      <c r="R334" s="422" t="str">
        <f t="shared" si="142"/>
        <v/>
      </c>
      <c r="S334" s="423" t="str">
        <f t="shared" si="143"/>
        <v/>
      </c>
      <c r="T334" s="424" t="str">
        <f t="shared" si="158"/>
        <v/>
      </c>
      <c r="U334" s="425" t="str">
        <f t="shared" si="144"/>
        <v/>
      </c>
      <c r="V334" s="425" t="str">
        <f t="shared" si="145"/>
        <v/>
      </c>
      <c r="W334" s="425" t="str">
        <f t="shared" si="146"/>
        <v/>
      </c>
      <c r="X334" s="38"/>
      <c r="Y334" s="37" t="str">
        <f t="shared" si="159"/>
        <v/>
      </c>
      <c r="Z334" s="37" t="str">
        <f t="shared" si="160"/>
        <v/>
      </c>
      <c r="AA334" s="29" t="str">
        <f t="shared" si="147"/>
        <v/>
      </c>
      <c r="AB334" s="6" t="e">
        <f t="shared" si="161"/>
        <v>#N/A</v>
      </c>
      <c r="AC334" s="6" t="e">
        <f t="shared" si="162"/>
        <v>#N/A</v>
      </c>
      <c r="AD334" s="6" t="e">
        <f t="shared" si="163"/>
        <v>#N/A</v>
      </c>
      <c r="AE334" s="6" t="str">
        <f t="shared" si="148"/>
        <v/>
      </c>
      <c r="AF334" s="10">
        <f t="shared" si="149"/>
        <v>1</v>
      </c>
      <c r="AG334" s="6" t="e">
        <f t="shared" si="164"/>
        <v>#N/A</v>
      </c>
      <c r="AH334" s="6" t="e">
        <f t="shared" si="165"/>
        <v>#N/A</v>
      </c>
      <c r="AI334" s="6" t="e">
        <f t="shared" si="175"/>
        <v>#N/A</v>
      </c>
      <c r="AJ334" s="6" t="e">
        <f t="shared" si="166"/>
        <v>#N/A</v>
      </c>
      <c r="AK334" s="11" t="str">
        <f t="shared" si="167"/>
        <v xml:space="preserve"> </v>
      </c>
      <c r="AL334" s="6" t="e">
        <f t="shared" si="168"/>
        <v>#N/A</v>
      </c>
      <c r="AM334" s="6" t="e">
        <f t="shared" si="169"/>
        <v>#N/A</v>
      </c>
      <c r="AN334" s="6" t="e">
        <f t="shared" si="170"/>
        <v>#N/A</v>
      </c>
      <c r="AO334" s="6" t="e">
        <f t="shared" si="150"/>
        <v>#N/A</v>
      </c>
      <c r="AP334" s="6" t="e">
        <f t="shared" si="171"/>
        <v>#N/A</v>
      </c>
      <c r="AQ334" s="6" t="e">
        <f t="shared" si="172"/>
        <v>#N/A</v>
      </c>
      <c r="AR334" s="6" t="e">
        <f t="shared" si="151"/>
        <v>#N/A</v>
      </c>
      <c r="AS334" s="6" t="e">
        <f t="shared" si="152"/>
        <v>#N/A</v>
      </c>
      <c r="AT334" s="6" t="e">
        <f t="shared" si="153"/>
        <v>#N/A</v>
      </c>
      <c r="AU334" s="6">
        <f t="shared" si="173"/>
        <v>0</v>
      </c>
      <c r="AV334" s="6" t="e">
        <f t="shared" si="174"/>
        <v>#N/A</v>
      </c>
      <c r="AW334" s="6" t="str">
        <f t="shared" si="154"/>
        <v/>
      </c>
      <c r="AX334" s="6" t="str">
        <f t="shared" si="155"/>
        <v/>
      </c>
      <c r="AY334" s="6" t="str">
        <f t="shared" si="156"/>
        <v/>
      </c>
      <c r="AZ334" s="6" t="str">
        <f t="shared" si="157"/>
        <v/>
      </c>
      <c r="BA334" s="103"/>
      <c r="BG334" s="3" t="s">
        <v>1367</v>
      </c>
    </row>
    <row r="335" spans="1:59" s="12" customFormat="1" ht="13.5" customHeight="1" x14ac:dyDescent="0.2">
      <c r="A335" s="163">
        <v>320</v>
      </c>
      <c r="B335" s="164"/>
      <c r="C335" s="165"/>
      <c r="D335" s="166"/>
      <c r="E335" s="165"/>
      <c r="F335" s="165"/>
      <c r="G335" s="220"/>
      <c r="H335" s="165"/>
      <c r="I335" s="167"/>
      <c r="J335" s="168"/>
      <c r="K335" s="845"/>
      <c r="L335" s="838"/>
      <c r="M335" s="428"/>
      <c r="N335" s="427"/>
      <c r="O335" s="429"/>
      <c r="P335" s="430"/>
      <c r="Q335" s="422" t="str">
        <f t="shared" si="141"/>
        <v/>
      </c>
      <c r="R335" s="422" t="str">
        <f t="shared" si="142"/>
        <v/>
      </c>
      <c r="S335" s="423" t="str">
        <f t="shared" si="143"/>
        <v/>
      </c>
      <c r="T335" s="424" t="str">
        <f t="shared" si="158"/>
        <v/>
      </c>
      <c r="U335" s="425" t="str">
        <f t="shared" si="144"/>
        <v/>
      </c>
      <c r="V335" s="425" t="str">
        <f t="shared" si="145"/>
        <v/>
      </c>
      <c r="W335" s="425" t="str">
        <f t="shared" si="146"/>
        <v/>
      </c>
      <c r="X335" s="38"/>
      <c r="Y335" s="37" t="str">
        <f t="shared" si="159"/>
        <v/>
      </c>
      <c r="Z335" s="37" t="str">
        <f t="shared" si="160"/>
        <v/>
      </c>
      <c r="AA335" s="29" t="str">
        <f t="shared" si="147"/>
        <v/>
      </c>
      <c r="AB335" s="6" t="e">
        <f t="shared" si="161"/>
        <v>#N/A</v>
      </c>
      <c r="AC335" s="6" t="e">
        <f t="shared" si="162"/>
        <v>#N/A</v>
      </c>
      <c r="AD335" s="6" t="e">
        <f t="shared" si="163"/>
        <v>#N/A</v>
      </c>
      <c r="AE335" s="6" t="str">
        <f t="shared" si="148"/>
        <v/>
      </c>
      <c r="AF335" s="10">
        <f t="shared" si="149"/>
        <v>1</v>
      </c>
      <c r="AG335" s="6" t="e">
        <f t="shared" si="164"/>
        <v>#N/A</v>
      </c>
      <c r="AH335" s="6" t="e">
        <f t="shared" si="165"/>
        <v>#N/A</v>
      </c>
      <c r="AI335" s="6" t="e">
        <f t="shared" si="175"/>
        <v>#N/A</v>
      </c>
      <c r="AJ335" s="6" t="e">
        <f t="shared" si="166"/>
        <v>#N/A</v>
      </c>
      <c r="AK335" s="11" t="str">
        <f t="shared" si="167"/>
        <v xml:space="preserve"> </v>
      </c>
      <c r="AL335" s="6" t="e">
        <f t="shared" si="168"/>
        <v>#N/A</v>
      </c>
      <c r="AM335" s="6" t="e">
        <f t="shared" si="169"/>
        <v>#N/A</v>
      </c>
      <c r="AN335" s="6" t="e">
        <f t="shared" si="170"/>
        <v>#N/A</v>
      </c>
      <c r="AO335" s="6" t="e">
        <f t="shared" si="150"/>
        <v>#N/A</v>
      </c>
      <c r="AP335" s="6" t="e">
        <f t="shared" si="171"/>
        <v>#N/A</v>
      </c>
      <c r="AQ335" s="6" t="e">
        <f t="shared" si="172"/>
        <v>#N/A</v>
      </c>
      <c r="AR335" s="6" t="e">
        <f t="shared" si="151"/>
        <v>#N/A</v>
      </c>
      <c r="AS335" s="6" t="e">
        <f t="shared" si="152"/>
        <v>#N/A</v>
      </c>
      <c r="AT335" s="6" t="e">
        <f t="shared" si="153"/>
        <v>#N/A</v>
      </c>
      <c r="AU335" s="6">
        <f t="shared" si="173"/>
        <v>0</v>
      </c>
      <c r="AV335" s="6" t="e">
        <f t="shared" si="174"/>
        <v>#N/A</v>
      </c>
      <c r="AW335" s="6" t="str">
        <f t="shared" si="154"/>
        <v/>
      </c>
      <c r="AX335" s="6" t="str">
        <f t="shared" si="155"/>
        <v/>
      </c>
      <c r="AY335" s="6" t="str">
        <f t="shared" si="156"/>
        <v/>
      </c>
      <c r="AZ335" s="6" t="str">
        <f t="shared" si="157"/>
        <v/>
      </c>
      <c r="BA335" s="103"/>
      <c r="BG335" s="3" t="s">
        <v>1603</v>
      </c>
    </row>
    <row r="336" spans="1:59" s="12" customFormat="1" ht="13.5" customHeight="1" x14ac:dyDescent="0.2">
      <c r="A336" s="163">
        <v>321</v>
      </c>
      <c r="B336" s="164"/>
      <c r="C336" s="165"/>
      <c r="D336" s="166"/>
      <c r="E336" s="165"/>
      <c r="F336" s="165"/>
      <c r="G336" s="220"/>
      <c r="H336" s="165"/>
      <c r="I336" s="167"/>
      <c r="J336" s="168"/>
      <c r="K336" s="845"/>
      <c r="L336" s="838"/>
      <c r="M336" s="428"/>
      <c r="N336" s="427"/>
      <c r="O336" s="429"/>
      <c r="P336" s="430"/>
      <c r="Q336" s="422" t="str">
        <f t="shared" ref="Q336:Q399" si="176">IF(ISBLANK(K336)=TRUE,"",IF(ISNUMBER(AM336)=TRUE,AM336,"エラー"))</f>
        <v/>
      </c>
      <c r="R336" s="422" t="str">
        <f t="shared" ref="R336:R399" si="177">IF(ISBLANK(K336)=TRUE,"",IF(ISNUMBER(AP336)=TRUE,AP336,"エラー"))</f>
        <v/>
      </c>
      <c r="S336" s="423" t="str">
        <f t="shared" ref="S336:S399" si="178">IF(ISBLANK(K336)=TRUE,"",IF(ISNUMBER(AV336)=TRUE,AV336,"エラー"))</f>
        <v/>
      </c>
      <c r="T336" s="424" t="str">
        <f t="shared" si="158"/>
        <v/>
      </c>
      <c r="U336" s="425" t="str">
        <f t="shared" ref="U336:U399" si="179">IF(Q336="","",IF(ISERROR(Q336*Y336*AF336),"エラー",IF(ISBLANK(Y336)=TRUE,"エラー",IF(ISBLANK(Q336)=TRUE,"エラー",IF(AY336=1,"エラー",Q336*AF336*Y336/1000)))))</f>
        <v/>
      </c>
      <c r="V336" s="425" t="str">
        <f t="shared" ref="V336:V399" si="180">IF(R336="","",IF(ISERROR(R336*Y336*AF336),"エラー",IF(ISBLANK(Y336)=TRUE,"エラー",IF(ISBLANK(R336)=TRUE,"エラー",IF(AY336=1,"エラー",R336*AF336*Y336/1000)))))</f>
        <v/>
      </c>
      <c r="W336" s="425" t="str">
        <f t="shared" ref="W336:W399" si="181">IF(S336="","",IF(ISERROR(S336*Z336),"エラー",IF(ISBLANK(Z336)=TRUE,"エラー",IF(ISBLANK(S336)=TRUE,"エラー",IF(AY336=1,"エラー",S336*Z336/1000)))))</f>
        <v/>
      </c>
      <c r="X336" s="38"/>
      <c r="Y336" s="37" t="str">
        <f t="shared" si="159"/>
        <v/>
      </c>
      <c r="Z336" s="37" t="str">
        <f t="shared" si="160"/>
        <v/>
      </c>
      <c r="AA336" s="29" t="str">
        <f t="shared" ref="AA336:AA399" si="182">IF(ISBLANK(H336)=TRUE,"",IF(OR(ISBLANK(B336)=TRUE),1,""))</f>
        <v/>
      </c>
      <c r="AB336" s="6" t="e">
        <f t="shared" si="161"/>
        <v>#N/A</v>
      </c>
      <c r="AC336" s="6" t="e">
        <f t="shared" si="162"/>
        <v>#N/A</v>
      </c>
      <c r="AD336" s="6" t="e">
        <f t="shared" si="163"/>
        <v>#N/A</v>
      </c>
      <c r="AE336" s="6" t="str">
        <f t="shared" ref="AE336:AE399" si="183">IF(ISERROR(SEARCH("-",I336,1))=TRUE,ASC(UPPER(I336)),ASC(UPPER(LEFT(I336,SEARCH("-",I336,1)-1))))</f>
        <v/>
      </c>
      <c r="AF336" s="10">
        <f t="shared" ref="AF336:AF399" si="184">IF(J336&gt;3500,J336/1000,1)</f>
        <v>1</v>
      </c>
      <c r="AG336" s="6" t="e">
        <f t="shared" si="164"/>
        <v>#N/A</v>
      </c>
      <c r="AH336" s="6" t="e">
        <f t="shared" si="165"/>
        <v>#N/A</v>
      </c>
      <c r="AI336" s="6" t="e">
        <f t="shared" si="175"/>
        <v>#N/A</v>
      </c>
      <c r="AJ336" s="6" t="e">
        <f t="shared" si="166"/>
        <v>#N/A</v>
      </c>
      <c r="AK336" s="11" t="str">
        <f t="shared" si="167"/>
        <v xml:space="preserve"> </v>
      </c>
      <c r="AL336" s="6" t="e">
        <f t="shared" si="168"/>
        <v>#N/A</v>
      </c>
      <c r="AM336" s="6" t="e">
        <f t="shared" si="169"/>
        <v>#N/A</v>
      </c>
      <c r="AN336" s="6" t="e">
        <f t="shared" si="170"/>
        <v>#N/A</v>
      </c>
      <c r="AO336" s="6" t="e">
        <f t="shared" ref="AO336:AO399" si="185">VLOOKUP(AH336,$BX$17:$CB$21,2,FALSE)</f>
        <v>#N/A</v>
      </c>
      <c r="AP336" s="6" t="e">
        <f t="shared" si="171"/>
        <v>#N/A</v>
      </c>
      <c r="AQ336" s="6" t="e">
        <f t="shared" si="172"/>
        <v>#N/A</v>
      </c>
      <c r="AR336" s="6" t="e">
        <f t="shared" ref="AR336:AR399" si="186">VLOOKUP(AH336,$BX$17:$CB$21,3,FALSE)</f>
        <v>#N/A</v>
      </c>
      <c r="AS336" s="6" t="e">
        <f t="shared" ref="AS336:AS399" si="187">VLOOKUP(AH336,$BX$17:$CB$21,4,FALSE)</f>
        <v>#N/A</v>
      </c>
      <c r="AT336" s="6" t="e">
        <f t="shared" ref="AT336:AT399" si="188">VLOOKUP(AH336,$BX$17:$CB$21,5,FALSE)</f>
        <v>#N/A</v>
      </c>
      <c r="AU336" s="6">
        <f t="shared" si="173"/>
        <v>0</v>
      </c>
      <c r="AV336" s="6" t="e">
        <f t="shared" si="174"/>
        <v>#N/A</v>
      </c>
      <c r="AW336" s="6" t="str">
        <f t="shared" ref="AW336:AW399" si="189">IF(H336="","",VLOOKUP(H336,$BB$17:$BF$25,5,FALSE))</f>
        <v/>
      </c>
      <c r="AX336" s="6" t="str">
        <f t="shared" ref="AX336:AX399" si="190">IF(D336="","",VLOOKUP(CONCATENATE("A",LEFT(D336)),$BU$17:$BV$26,2,FALSE))</f>
        <v/>
      </c>
      <c r="AY336" s="6" t="str">
        <f t="shared" ref="AY336:AY399" si="191">IF(AW336=AX336,"",1)</f>
        <v/>
      </c>
      <c r="AZ336" s="6" t="str">
        <f t="shared" ref="AZ336:AZ399" si="192">CONCATENATE(C336,D336,E336,F336)</f>
        <v/>
      </c>
      <c r="BA336" s="103"/>
      <c r="BG336" s="3" t="s">
        <v>1398</v>
      </c>
    </row>
    <row r="337" spans="1:59" s="12" customFormat="1" ht="13.5" customHeight="1" x14ac:dyDescent="0.2">
      <c r="A337" s="163">
        <v>322</v>
      </c>
      <c r="B337" s="164"/>
      <c r="C337" s="165"/>
      <c r="D337" s="166"/>
      <c r="E337" s="165"/>
      <c r="F337" s="165"/>
      <c r="G337" s="220"/>
      <c r="H337" s="165"/>
      <c r="I337" s="167"/>
      <c r="J337" s="168"/>
      <c r="K337" s="845"/>
      <c r="L337" s="838"/>
      <c r="M337" s="428"/>
      <c r="N337" s="427"/>
      <c r="O337" s="429"/>
      <c r="P337" s="430"/>
      <c r="Q337" s="422" t="str">
        <f t="shared" si="176"/>
        <v/>
      </c>
      <c r="R337" s="422" t="str">
        <f t="shared" si="177"/>
        <v/>
      </c>
      <c r="S337" s="423" t="str">
        <f t="shared" si="178"/>
        <v/>
      </c>
      <c r="T337" s="424" t="str">
        <f t="shared" ref="T337:T400" si="193">IF(OR(Y337="",Z337=""),"",Y337/Z337)</f>
        <v/>
      </c>
      <c r="U337" s="425" t="str">
        <f t="shared" si="179"/>
        <v/>
      </c>
      <c r="V337" s="425" t="str">
        <f t="shared" si="180"/>
        <v/>
      </c>
      <c r="W337" s="425" t="str">
        <f t="shared" si="181"/>
        <v/>
      </c>
      <c r="X337" s="38"/>
      <c r="Y337" s="37" t="str">
        <f t="shared" ref="Y337:Y400" si="194">IF(O337="","",O337)</f>
        <v/>
      </c>
      <c r="Z337" s="37" t="str">
        <f t="shared" ref="Z337:Z400" si="195">IF(P337="","",P337)</f>
        <v/>
      </c>
      <c r="AA337" s="29" t="str">
        <f t="shared" si="182"/>
        <v/>
      </c>
      <c r="AB337" s="6" t="e">
        <f t="shared" ref="AB337:AB400" si="196">VLOOKUP(H337,$BB$17:$BE$23,2,FALSE)</f>
        <v>#N/A</v>
      </c>
      <c r="AC337" s="6" t="e">
        <f t="shared" ref="AC337:AC400" si="197">VLOOKUP(H337,$BB$17:$BE$23,3,FALSE)</f>
        <v>#N/A</v>
      </c>
      <c r="AD337" s="6" t="e">
        <f t="shared" ref="AD337:AD400" si="198">VLOOKUP(H337,$BB$17:$BE$23,4,FALSE)</f>
        <v>#N/A</v>
      </c>
      <c r="AE337" s="6" t="str">
        <f t="shared" si="183"/>
        <v/>
      </c>
      <c r="AF337" s="10">
        <f t="shared" si="184"/>
        <v>1</v>
      </c>
      <c r="AG337" s="6" t="e">
        <f t="shared" ref="AG337:AG400" si="199">IF(AD337=9,0,IF(J337&lt;=2500,IF(J337&lt;=1700,1,2),IF(J337&lt;=12000,IF(J337&lt;=3500,3,4),IF(ISERROR(SEARCH(LEFT(I337,1),"LFMRQST")),4,IF(AND(LEN(I337)&lt;&gt;3,AI337&lt;&gt;"軽"),4,5)))))</f>
        <v>#N/A</v>
      </c>
      <c r="AH337" s="6" t="e">
        <f t="shared" ref="AH337:AH400" si="200">IF(AD337=5,0,IF(AD337=9,0,IF(J337&lt;=2500,IF(J337&lt;=1700,1,2),IF(J337&lt;=12000,IF(J337&lt;=3500,3,4),IF(ISERROR(SEARCH(LEFT(I337,1),"LFMRQST")),4,IF(AND(LEN(I337)&lt;&gt;3,AI337&lt;&gt;"軽"),4,5))))))</f>
        <v>#N/A</v>
      </c>
      <c r="AI337" s="6" t="e">
        <f t="shared" si="175"/>
        <v>#N/A</v>
      </c>
      <c r="AJ337" s="6" t="e">
        <f t="shared" ref="AJ337:AJ400" si="201">VLOOKUP(AL337,排出係数表,9,FALSE)</f>
        <v>#N/A</v>
      </c>
      <c r="AK337" s="11" t="str">
        <f t="shared" ref="AK337:AK400" si="202">IF(OR(ISBLANK(K337)=TRUE,ISBLANK(B337)=TRUE)," ",CONCATENATE(B337,AD337,AG337))</f>
        <v xml:space="preserve"> </v>
      </c>
      <c r="AL337" s="6" t="e">
        <f t="shared" ref="AL337:AL400" si="203">CONCATENATE(AB337,AH337,AI337,AE337)</f>
        <v>#N/A</v>
      </c>
      <c r="AM337" s="6" t="e">
        <f t="shared" ref="AM337:AM400" si="204">IF(AND(L337="あり",AI337="軽"),AO337,AN337)</f>
        <v>#N/A</v>
      </c>
      <c r="AN337" s="6" t="e">
        <f t="shared" ref="AN337:AN400" si="205">VLOOKUP(AL337,排出係数表,6,FALSE)</f>
        <v>#N/A</v>
      </c>
      <c r="AO337" s="6" t="e">
        <f t="shared" si="185"/>
        <v>#N/A</v>
      </c>
      <c r="AP337" s="6" t="e">
        <f t="shared" ref="AP337:AP400" si="206">IF(AND(L337="あり",M337="なし",AI337="軽"),AR337,IF(AND(L337="あり",M337="あり(H17なし)",AI337="軽"),AR337,IF(AND(L337="あり",M337="",AI337="軽"),AR337,IF(AND(L337="なし",M337="あり(H17なし)",AI337="軽"),AS337,IF(AND(L337="",M337="あり(H17なし)",AI337="軽"),AS337,IF(AND(M337="あり(H17あり)",AI337="軽"),AT337,AQ337))))))</f>
        <v>#N/A</v>
      </c>
      <c r="AQ337" s="6" t="e">
        <f t="shared" ref="AQ337:AQ400" si="207">VLOOKUP(AL337,排出係数表,7,FALSE)</f>
        <v>#N/A</v>
      </c>
      <c r="AR337" s="6" t="e">
        <f t="shared" si="186"/>
        <v>#N/A</v>
      </c>
      <c r="AS337" s="6" t="e">
        <f t="shared" si="187"/>
        <v>#N/A</v>
      </c>
      <c r="AT337" s="6" t="e">
        <f t="shared" si="188"/>
        <v>#N/A</v>
      </c>
      <c r="AU337" s="6">
        <f t="shared" ref="AU337:AU400" si="208">IF(AND(L337="なし",M337="なし"),0,IF(AND(L337="",M337=""),0,IF(AND(L337="",M337="なし"),0,IF(AND(L337="なし",M337=""),0,1))))</f>
        <v>0</v>
      </c>
      <c r="AV337" s="6" t="e">
        <f t="shared" ref="AV337:AV400" si="209">VLOOKUP(AL337,排出係数表,8,FALSE)</f>
        <v>#N/A</v>
      </c>
      <c r="AW337" s="6" t="str">
        <f t="shared" si="189"/>
        <v/>
      </c>
      <c r="AX337" s="6" t="str">
        <f t="shared" si="190"/>
        <v/>
      </c>
      <c r="AY337" s="6" t="str">
        <f t="shared" si="191"/>
        <v/>
      </c>
      <c r="AZ337" s="6" t="str">
        <f t="shared" si="192"/>
        <v/>
      </c>
      <c r="BA337" s="103"/>
      <c r="BG337" s="3" t="s">
        <v>1415</v>
      </c>
    </row>
    <row r="338" spans="1:59" s="12" customFormat="1" ht="13.5" customHeight="1" x14ac:dyDescent="0.2">
      <c r="A338" s="163">
        <v>323</v>
      </c>
      <c r="B338" s="164"/>
      <c r="C338" s="165"/>
      <c r="D338" s="166"/>
      <c r="E338" s="165"/>
      <c r="F338" s="165"/>
      <c r="G338" s="220"/>
      <c r="H338" s="165"/>
      <c r="I338" s="167"/>
      <c r="J338" s="168"/>
      <c r="K338" s="845"/>
      <c r="L338" s="838"/>
      <c r="M338" s="428"/>
      <c r="N338" s="427"/>
      <c r="O338" s="429"/>
      <c r="P338" s="430"/>
      <c r="Q338" s="422" t="str">
        <f t="shared" si="176"/>
        <v/>
      </c>
      <c r="R338" s="422" t="str">
        <f t="shared" si="177"/>
        <v/>
      </c>
      <c r="S338" s="423" t="str">
        <f t="shared" si="178"/>
        <v/>
      </c>
      <c r="T338" s="424" t="str">
        <f t="shared" si="193"/>
        <v/>
      </c>
      <c r="U338" s="425" t="str">
        <f t="shared" si="179"/>
        <v/>
      </c>
      <c r="V338" s="425" t="str">
        <f t="shared" si="180"/>
        <v/>
      </c>
      <c r="W338" s="425" t="str">
        <f t="shared" si="181"/>
        <v/>
      </c>
      <c r="X338" s="38"/>
      <c r="Y338" s="37" t="str">
        <f t="shared" si="194"/>
        <v/>
      </c>
      <c r="Z338" s="37" t="str">
        <f t="shared" si="195"/>
        <v/>
      </c>
      <c r="AA338" s="29" t="str">
        <f t="shared" si="182"/>
        <v/>
      </c>
      <c r="AB338" s="6" t="e">
        <f t="shared" si="196"/>
        <v>#N/A</v>
      </c>
      <c r="AC338" s="6" t="e">
        <f t="shared" si="197"/>
        <v>#N/A</v>
      </c>
      <c r="AD338" s="6" t="e">
        <f t="shared" si="198"/>
        <v>#N/A</v>
      </c>
      <c r="AE338" s="6" t="str">
        <f t="shared" si="183"/>
        <v/>
      </c>
      <c r="AF338" s="10">
        <f t="shared" si="184"/>
        <v>1</v>
      </c>
      <c r="AG338" s="6" t="e">
        <f t="shared" si="199"/>
        <v>#N/A</v>
      </c>
      <c r="AH338" s="6" t="e">
        <f t="shared" si="200"/>
        <v>#N/A</v>
      </c>
      <c r="AI338" s="6" t="e">
        <f t="shared" si="175"/>
        <v>#N/A</v>
      </c>
      <c r="AJ338" s="6" t="e">
        <f t="shared" si="201"/>
        <v>#N/A</v>
      </c>
      <c r="AK338" s="11" t="str">
        <f t="shared" si="202"/>
        <v xml:space="preserve"> </v>
      </c>
      <c r="AL338" s="6" t="e">
        <f t="shared" si="203"/>
        <v>#N/A</v>
      </c>
      <c r="AM338" s="6" t="e">
        <f t="shared" si="204"/>
        <v>#N/A</v>
      </c>
      <c r="AN338" s="6" t="e">
        <f t="shared" si="205"/>
        <v>#N/A</v>
      </c>
      <c r="AO338" s="6" t="e">
        <f t="shared" si="185"/>
        <v>#N/A</v>
      </c>
      <c r="AP338" s="6" t="e">
        <f t="shared" si="206"/>
        <v>#N/A</v>
      </c>
      <c r="AQ338" s="6" t="e">
        <f t="shared" si="207"/>
        <v>#N/A</v>
      </c>
      <c r="AR338" s="6" t="e">
        <f t="shared" si="186"/>
        <v>#N/A</v>
      </c>
      <c r="AS338" s="6" t="e">
        <f t="shared" si="187"/>
        <v>#N/A</v>
      </c>
      <c r="AT338" s="6" t="e">
        <f t="shared" si="188"/>
        <v>#N/A</v>
      </c>
      <c r="AU338" s="6">
        <f t="shared" si="208"/>
        <v>0</v>
      </c>
      <c r="AV338" s="6" t="e">
        <f t="shared" si="209"/>
        <v>#N/A</v>
      </c>
      <c r="AW338" s="6" t="str">
        <f t="shared" si="189"/>
        <v/>
      </c>
      <c r="AX338" s="6" t="str">
        <f t="shared" si="190"/>
        <v/>
      </c>
      <c r="AY338" s="6" t="str">
        <f t="shared" si="191"/>
        <v/>
      </c>
      <c r="AZ338" s="6" t="str">
        <f t="shared" si="192"/>
        <v/>
      </c>
      <c r="BA338" s="103"/>
      <c r="BG338" s="3" t="s">
        <v>1604</v>
      </c>
    </row>
    <row r="339" spans="1:59" s="12" customFormat="1" ht="13.5" customHeight="1" x14ac:dyDescent="0.2">
      <c r="A339" s="163">
        <v>324</v>
      </c>
      <c r="B339" s="164"/>
      <c r="C339" s="165"/>
      <c r="D339" s="166"/>
      <c r="E339" s="165"/>
      <c r="F339" s="165"/>
      <c r="G339" s="220"/>
      <c r="H339" s="165"/>
      <c r="I339" s="167"/>
      <c r="J339" s="168"/>
      <c r="K339" s="845"/>
      <c r="L339" s="838"/>
      <c r="M339" s="428"/>
      <c r="N339" s="427"/>
      <c r="O339" s="429"/>
      <c r="P339" s="430"/>
      <c r="Q339" s="422" t="str">
        <f t="shared" si="176"/>
        <v/>
      </c>
      <c r="R339" s="422" t="str">
        <f t="shared" si="177"/>
        <v/>
      </c>
      <c r="S339" s="423" t="str">
        <f t="shared" si="178"/>
        <v/>
      </c>
      <c r="T339" s="424" t="str">
        <f t="shared" si="193"/>
        <v/>
      </c>
      <c r="U339" s="425" t="str">
        <f t="shared" si="179"/>
        <v/>
      </c>
      <c r="V339" s="425" t="str">
        <f t="shared" si="180"/>
        <v/>
      </c>
      <c r="W339" s="425" t="str">
        <f t="shared" si="181"/>
        <v/>
      </c>
      <c r="X339" s="38"/>
      <c r="Y339" s="37" t="str">
        <f t="shared" si="194"/>
        <v/>
      </c>
      <c r="Z339" s="37" t="str">
        <f t="shared" si="195"/>
        <v/>
      </c>
      <c r="AA339" s="29" t="str">
        <f t="shared" si="182"/>
        <v/>
      </c>
      <c r="AB339" s="6" t="e">
        <f t="shared" si="196"/>
        <v>#N/A</v>
      </c>
      <c r="AC339" s="6" t="e">
        <f t="shared" si="197"/>
        <v>#N/A</v>
      </c>
      <c r="AD339" s="6" t="e">
        <f t="shared" si="198"/>
        <v>#N/A</v>
      </c>
      <c r="AE339" s="6" t="str">
        <f t="shared" si="183"/>
        <v/>
      </c>
      <c r="AF339" s="10">
        <f t="shared" si="184"/>
        <v>1</v>
      </c>
      <c r="AG339" s="6" t="e">
        <f t="shared" si="199"/>
        <v>#N/A</v>
      </c>
      <c r="AH339" s="6" t="e">
        <f t="shared" si="200"/>
        <v>#N/A</v>
      </c>
      <c r="AI339" s="6" t="e">
        <f t="shared" si="175"/>
        <v>#N/A</v>
      </c>
      <c r="AJ339" s="6" t="e">
        <f t="shared" si="201"/>
        <v>#N/A</v>
      </c>
      <c r="AK339" s="11" t="str">
        <f t="shared" si="202"/>
        <v xml:space="preserve"> </v>
      </c>
      <c r="AL339" s="6" t="e">
        <f t="shared" si="203"/>
        <v>#N/A</v>
      </c>
      <c r="AM339" s="6" t="e">
        <f t="shared" si="204"/>
        <v>#N/A</v>
      </c>
      <c r="AN339" s="6" t="e">
        <f t="shared" si="205"/>
        <v>#N/A</v>
      </c>
      <c r="AO339" s="6" t="e">
        <f t="shared" si="185"/>
        <v>#N/A</v>
      </c>
      <c r="AP339" s="6" t="e">
        <f t="shared" si="206"/>
        <v>#N/A</v>
      </c>
      <c r="AQ339" s="6" t="e">
        <f t="shared" si="207"/>
        <v>#N/A</v>
      </c>
      <c r="AR339" s="6" t="e">
        <f t="shared" si="186"/>
        <v>#N/A</v>
      </c>
      <c r="AS339" s="6" t="e">
        <f t="shared" si="187"/>
        <v>#N/A</v>
      </c>
      <c r="AT339" s="6" t="e">
        <f t="shared" si="188"/>
        <v>#N/A</v>
      </c>
      <c r="AU339" s="6">
        <f t="shared" si="208"/>
        <v>0</v>
      </c>
      <c r="AV339" s="6" t="e">
        <f t="shared" si="209"/>
        <v>#N/A</v>
      </c>
      <c r="AW339" s="6" t="str">
        <f t="shared" si="189"/>
        <v/>
      </c>
      <c r="AX339" s="6" t="str">
        <f t="shared" si="190"/>
        <v/>
      </c>
      <c r="AY339" s="6" t="str">
        <f t="shared" si="191"/>
        <v/>
      </c>
      <c r="AZ339" s="6" t="str">
        <f t="shared" si="192"/>
        <v/>
      </c>
      <c r="BA339" s="103"/>
      <c r="BG339" s="3" t="s">
        <v>1396</v>
      </c>
    </row>
    <row r="340" spans="1:59" s="12" customFormat="1" ht="13.5" customHeight="1" x14ac:dyDescent="0.2">
      <c r="A340" s="163">
        <v>325</v>
      </c>
      <c r="B340" s="164"/>
      <c r="C340" s="165"/>
      <c r="D340" s="166"/>
      <c r="E340" s="165"/>
      <c r="F340" s="165"/>
      <c r="G340" s="220"/>
      <c r="H340" s="165"/>
      <c r="I340" s="167"/>
      <c r="J340" s="168"/>
      <c r="K340" s="845"/>
      <c r="L340" s="838"/>
      <c r="M340" s="428"/>
      <c r="N340" s="427"/>
      <c r="O340" s="429"/>
      <c r="P340" s="430"/>
      <c r="Q340" s="422" t="str">
        <f t="shared" si="176"/>
        <v/>
      </c>
      <c r="R340" s="422" t="str">
        <f t="shared" si="177"/>
        <v/>
      </c>
      <c r="S340" s="423" t="str">
        <f t="shared" si="178"/>
        <v/>
      </c>
      <c r="T340" s="424" t="str">
        <f t="shared" si="193"/>
        <v/>
      </c>
      <c r="U340" s="425" t="str">
        <f t="shared" si="179"/>
        <v/>
      </c>
      <c r="V340" s="425" t="str">
        <f t="shared" si="180"/>
        <v/>
      </c>
      <c r="W340" s="425" t="str">
        <f t="shared" si="181"/>
        <v/>
      </c>
      <c r="X340" s="38"/>
      <c r="Y340" s="37" t="str">
        <f t="shared" si="194"/>
        <v/>
      </c>
      <c r="Z340" s="37" t="str">
        <f t="shared" si="195"/>
        <v/>
      </c>
      <c r="AA340" s="29" t="str">
        <f t="shared" si="182"/>
        <v/>
      </c>
      <c r="AB340" s="6" t="e">
        <f t="shared" si="196"/>
        <v>#N/A</v>
      </c>
      <c r="AC340" s="6" t="e">
        <f t="shared" si="197"/>
        <v>#N/A</v>
      </c>
      <c r="AD340" s="6" t="e">
        <f t="shared" si="198"/>
        <v>#N/A</v>
      </c>
      <c r="AE340" s="6" t="str">
        <f t="shared" si="183"/>
        <v/>
      </c>
      <c r="AF340" s="10">
        <f t="shared" si="184"/>
        <v>1</v>
      </c>
      <c r="AG340" s="6" t="e">
        <f t="shared" si="199"/>
        <v>#N/A</v>
      </c>
      <c r="AH340" s="6" t="e">
        <f t="shared" si="200"/>
        <v>#N/A</v>
      </c>
      <c r="AI340" s="6" t="e">
        <f t="shared" ref="AI340:AI403" si="210">VLOOKUP(K340,$BJ$17:$BK$27,2,FALSE)</f>
        <v>#N/A</v>
      </c>
      <c r="AJ340" s="6" t="e">
        <f t="shared" si="201"/>
        <v>#N/A</v>
      </c>
      <c r="AK340" s="11" t="str">
        <f t="shared" si="202"/>
        <v xml:space="preserve"> </v>
      </c>
      <c r="AL340" s="6" t="e">
        <f t="shared" si="203"/>
        <v>#N/A</v>
      </c>
      <c r="AM340" s="6" t="e">
        <f t="shared" si="204"/>
        <v>#N/A</v>
      </c>
      <c r="AN340" s="6" t="e">
        <f t="shared" si="205"/>
        <v>#N/A</v>
      </c>
      <c r="AO340" s="6" t="e">
        <f t="shared" si="185"/>
        <v>#N/A</v>
      </c>
      <c r="AP340" s="6" t="e">
        <f t="shared" si="206"/>
        <v>#N/A</v>
      </c>
      <c r="AQ340" s="6" t="e">
        <f t="shared" si="207"/>
        <v>#N/A</v>
      </c>
      <c r="AR340" s="6" t="e">
        <f t="shared" si="186"/>
        <v>#N/A</v>
      </c>
      <c r="AS340" s="6" t="e">
        <f t="shared" si="187"/>
        <v>#N/A</v>
      </c>
      <c r="AT340" s="6" t="e">
        <f t="shared" si="188"/>
        <v>#N/A</v>
      </c>
      <c r="AU340" s="6">
        <f t="shared" si="208"/>
        <v>0</v>
      </c>
      <c r="AV340" s="6" t="e">
        <f t="shared" si="209"/>
        <v>#N/A</v>
      </c>
      <c r="AW340" s="6" t="str">
        <f t="shared" si="189"/>
        <v/>
      </c>
      <c r="AX340" s="6" t="str">
        <f t="shared" si="190"/>
        <v/>
      </c>
      <c r="AY340" s="6" t="str">
        <f t="shared" si="191"/>
        <v/>
      </c>
      <c r="AZ340" s="6" t="str">
        <f t="shared" si="192"/>
        <v/>
      </c>
      <c r="BA340" s="103"/>
      <c r="BG340" s="3" t="s">
        <v>1414</v>
      </c>
    </row>
    <row r="341" spans="1:59" s="12" customFormat="1" ht="13.5" customHeight="1" x14ac:dyDescent="0.2">
      <c r="A341" s="163">
        <v>326</v>
      </c>
      <c r="B341" s="164"/>
      <c r="C341" s="165"/>
      <c r="D341" s="166"/>
      <c r="E341" s="165"/>
      <c r="F341" s="165"/>
      <c r="G341" s="220"/>
      <c r="H341" s="165"/>
      <c r="I341" s="167"/>
      <c r="J341" s="168"/>
      <c r="K341" s="845"/>
      <c r="L341" s="838"/>
      <c r="M341" s="428"/>
      <c r="N341" s="427"/>
      <c r="O341" s="429"/>
      <c r="P341" s="430"/>
      <c r="Q341" s="422" t="str">
        <f t="shared" si="176"/>
        <v/>
      </c>
      <c r="R341" s="422" t="str">
        <f t="shared" si="177"/>
        <v/>
      </c>
      <c r="S341" s="423" t="str">
        <f t="shared" si="178"/>
        <v/>
      </c>
      <c r="T341" s="424" t="str">
        <f t="shared" si="193"/>
        <v/>
      </c>
      <c r="U341" s="425" t="str">
        <f t="shared" si="179"/>
        <v/>
      </c>
      <c r="V341" s="425" t="str">
        <f t="shared" si="180"/>
        <v/>
      </c>
      <c r="W341" s="425" t="str">
        <f t="shared" si="181"/>
        <v/>
      </c>
      <c r="X341" s="38"/>
      <c r="Y341" s="37" t="str">
        <f t="shared" si="194"/>
        <v/>
      </c>
      <c r="Z341" s="37" t="str">
        <f t="shared" si="195"/>
        <v/>
      </c>
      <c r="AA341" s="29" t="str">
        <f t="shared" si="182"/>
        <v/>
      </c>
      <c r="AB341" s="6" t="e">
        <f t="shared" si="196"/>
        <v>#N/A</v>
      </c>
      <c r="AC341" s="6" t="e">
        <f t="shared" si="197"/>
        <v>#N/A</v>
      </c>
      <c r="AD341" s="6" t="e">
        <f t="shared" si="198"/>
        <v>#N/A</v>
      </c>
      <c r="AE341" s="6" t="str">
        <f t="shared" si="183"/>
        <v/>
      </c>
      <c r="AF341" s="10">
        <f t="shared" si="184"/>
        <v>1</v>
      </c>
      <c r="AG341" s="6" t="e">
        <f t="shared" si="199"/>
        <v>#N/A</v>
      </c>
      <c r="AH341" s="6" t="e">
        <f t="shared" si="200"/>
        <v>#N/A</v>
      </c>
      <c r="AI341" s="6" t="e">
        <f t="shared" si="210"/>
        <v>#N/A</v>
      </c>
      <c r="AJ341" s="6" t="e">
        <f t="shared" si="201"/>
        <v>#N/A</v>
      </c>
      <c r="AK341" s="11" t="str">
        <f t="shared" si="202"/>
        <v xml:space="preserve"> </v>
      </c>
      <c r="AL341" s="6" t="e">
        <f t="shared" si="203"/>
        <v>#N/A</v>
      </c>
      <c r="AM341" s="6" t="e">
        <f t="shared" si="204"/>
        <v>#N/A</v>
      </c>
      <c r="AN341" s="6" t="e">
        <f t="shared" si="205"/>
        <v>#N/A</v>
      </c>
      <c r="AO341" s="6" t="e">
        <f t="shared" si="185"/>
        <v>#N/A</v>
      </c>
      <c r="AP341" s="6" t="e">
        <f t="shared" si="206"/>
        <v>#N/A</v>
      </c>
      <c r="AQ341" s="6" t="e">
        <f t="shared" si="207"/>
        <v>#N/A</v>
      </c>
      <c r="AR341" s="6" t="e">
        <f t="shared" si="186"/>
        <v>#N/A</v>
      </c>
      <c r="AS341" s="6" t="e">
        <f t="shared" si="187"/>
        <v>#N/A</v>
      </c>
      <c r="AT341" s="6" t="e">
        <f t="shared" si="188"/>
        <v>#N/A</v>
      </c>
      <c r="AU341" s="6">
        <f t="shared" si="208"/>
        <v>0</v>
      </c>
      <c r="AV341" s="6" t="e">
        <f t="shared" si="209"/>
        <v>#N/A</v>
      </c>
      <c r="AW341" s="6" t="str">
        <f t="shared" si="189"/>
        <v/>
      </c>
      <c r="AX341" s="6" t="str">
        <f t="shared" si="190"/>
        <v/>
      </c>
      <c r="AY341" s="6" t="str">
        <f t="shared" si="191"/>
        <v/>
      </c>
      <c r="AZ341" s="6" t="str">
        <f t="shared" si="192"/>
        <v/>
      </c>
      <c r="BA341" s="103"/>
      <c r="BG341" s="3" t="s">
        <v>1605</v>
      </c>
    </row>
    <row r="342" spans="1:59" s="12" customFormat="1" ht="13.5" customHeight="1" x14ac:dyDescent="0.2">
      <c r="A342" s="163">
        <v>327</v>
      </c>
      <c r="B342" s="164"/>
      <c r="C342" s="165"/>
      <c r="D342" s="166"/>
      <c r="E342" s="165"/>
      <c r="F342" s="165"/>
      <c r="G342" s="220"/>
      <c r="H342" s="165"/>
      <c r="I342" s="167"/>
      <c r="J342" s="168"/>
      <c r="K342" s="845"/>
      <c r="L342" s="838"/>
      <c r="M342" s="428"/>
      <c r="N342" s="427"/>
      <c r="O342" s="429"/>
      <c r="P342" s="430"/>
      <c r="Q342" s="422" t="str">
        <f t="shared" si="176"/>
        <v/>
      </c>
      <c r="R342" s="422" t="str">
        <f t="shared" si="177"/>
        <v/>
      </c>
      <c r="S342" s="423" t="str">
        <f t="shared" si="178"/>
        <v/>
      </c>
      <c r="T342" s="424" t="str">
        <f t="shared" si="193"/>
        <v/>
      </c>
      <c r="U342" s="425" t="str">
        <f t="shared" si="179"/>
        <v/>
      </c>
      <c r="V342" s="425" t="str">
        <f t="shared" si="180"/>
        <v/>
      </c>
      <c r="W342" s="425" t="str">
        <f t="shared" si="181"/>
        <v/>
      </c>
      <c r="X342" s="38"/>
      <c r="Y342" s="37" t="str">
        <f t="shared" si="194"/>
        <v/>
      </c>
      <c r="Z342" s="37" t="str">
        <f t="shared" si="195"/>
        <v/>
      </c>
      <c r="AA342" s="29" t="str">
        <f t="shared" si="182"/>
        <v/>
      </c>
      <c r="AB342" s="6" t="e">
        <f t="shared" si="196"/>
        <v>#N/A</v>
      </c>
      <c r="AC342" s="6" t="e">
        <f t="shared" si="197"/>
        <v>#N/A</v>
      </c>
      <c r="AD342" s="6" t="e">
        <f t="shared" si="198"/>
        <v>#N/A</v>
      </c>
      <c r="AE342" s="6" t="str">
        <f t="shared" si="183"/>
        <v/>
      </c>
      <c r="AF342" s="10">
        <f t="shared" si="184"/>
        <v>1</v>
      </c>
      <c r="AG342" s="6" t="e">
        <f t="shared" si="199"/>
        <v>#N/A</v>
      </c>
      <c r="AH342" s="6" t="e">
        <f t="shared" si="200"/>
        <v>#N/A</v>
      </c>
      <c r="AI342" s="6" t="e">
        <f t="shared" si="210"/>
        <v>#N/A</v>
      </c>
      <c r="AJ342" s="6" t="e">
        <f t="shared" si="201"/>
        <v>#N/A</v>
      </c>
      <c r="AK342" s="11" t="str">
        <f t="shared" si="202"/>
        <v xml:space="preserve"> </v>
      </c>
      <c r="AL342" s="6" t="e">
        <f t="shared" si="203"/>
        <v>#N/A</v>
      </c>
      <c r="AM342" s="6" t="e">
        <f t="shared" si="204"/>
        <v>#N/A</v>
      </c>
      <c r="AN342" s="6" t="e">
        <f t="shared" si="205"/>
        <v>#N/A</v>
      </c>
      <c r="AO342" s="6" t="e">
        <f t="shared" si="185"/>
        <v>#N/A</v>
      </c>
      <c r="AP342" s="6" t="e">
        <f t="shared" si="206"/>
        <v>#N/A</v>
      </c>
      <c r="AQ342" s="6" t="e">
        <f t="shared" si="207"/>
        <v>#N/A</v>
      </c>
      <c r="AR342" s="6" t="e">
        <f t="shared" si="186"/>
        <v>#N/A</v>
      </c>
      <c r="AS342" s="6" t="e">
        <f t="shared" si="187"/>
        <v>#N/A</v>
      </c>
      <c r="AT342" s="6" t="e">
        <f t="shared" si="188"/>
        <v>#N/A</v>
      </c>
      <c r="AU342" s="6">
        <f t="shared" si="208"/>
        <v>0</v>
      </c>
      <c r="AV342" s="6" t="e">
        <f t="shared" si="209"/>
        <v>#N/A</v>
      </c>
      <c r="AW342" s="6" t="str">
        <f t="shared" si="189"/>
        <v/>
      </c>
      <c r="AX342" s="6" t="str">
        <f t="shared" si="190"/>
        <v/>
      </c>
      <c r="AY342" s="6" t="str">
        <f t="shared" si="191"/>
        <v/>
      </c>
      <c r="AZ342" s="6" t="str">
        <f t="shared" si="192"/>
        <v/>
      </c>
      <c r="BA342" s="103"/>
      <c r="BG342" s="3" t="s">
        <v>1485</v>
      </c>
    </row>
    <row r="343" spans="1:59" s="12" customFormat="1" ht="13.5" customHeight="1" x14ac:dyDescent="0.2">
      <c r="A343" s="163">
        <v>328</v>
      </c>
      <c r="B343" s="164"/>
      <c r="C343" s="165"/>
      <c r="D343" s="166"/>
      <c r="E343" s="165"/>
      <c r="F343" s="165"/>
      <c r="G343" s="220"/>
      <c r="H343" s="165"/>
      <c r="I343" s="167"/>
      <c r="J343" s="168"/>
      <c r="K343" s="845"/>
      <c r="L343" s="838"/>
      <c r="M343" s="428"/>
      <c r="N343" s="427"/>
      <c r="O343" s="429"/>
      <c r="P343" s="430"/>
      <c r="Q343" s="422" t="str">
        <f t="shared" si="176"/>
        <v/>
      </c>
      <c r="R343" s="422" t="str">
        <f t="shared" si="177"/>
        <v/>
      </c>
      <c r="S343" s="423" t="str">
        <f t="shared" si="178"/>
        <v/>
      </c>
      <c r="T343" s="424" t="str">
        <f t="shared" si="193"/>
        <v/>
      </c>
      <c r="U343" s="425" t="str">
        <f t="shared" si="179"/>
        <v/>
      </c>
      <c r="V343" s="425" t="str">
        <f t="shared" si="180"/>
        <v/>
      </c>
      <c r="W343" s="425" t="str">
        <f t="shared" si="181"/>
        <v/>
      </c>
      <c r="X343" s="38"/>
      <c r="Y343" s="37" t="str">
        <f t="shared" si="194"/>
        <v/>
      </c>
      <c r="Z343" s="37" t="str">
        <f t="shared" si="195"/>
        <v/>
      </c>
      <c r="AA343" s="29" t="str">
        <f t="shared" si="182"/>
        <v/>
      </c>
      <c r="AB343" s="6" t="e">
        <f t="shared" si="196"/>
        <v>#N/A</v>
      </c>
      <c r="AC343" s="6" t="e">
        <f t="shared" si="197"/>
        <v>#N/A</v>
      </c>
      <c r="AD343" s="6" t="e">
        <f t="shared" si="198"/>
        <v>#N/A</v>
      </c>
      <c r="AE343" s="6" t="str">
        <f t="shared" si="183"/>
        <v/>
      </c>
      <c r="AF343" s="10">
        <f t="shared" si="184"/>
        <v>1</v>
      </c>
      <c r="AG343" s="6" t="e">
        <f t="shared" si="199"/>
        <v>#N/A</v>
      </c>
      <c r="AH343" s="6" t="e">
        <f t="shared" si="200"/>
        <v>#N/A</v>
      </c>
      <c r="AI343" s="6" t="e">
        <f t="shared" si="210"/>
        <v>#N/A</v>
      </c>
      <c r="AJ343" s="6" t="e">
        <f t="shared" si="201"/>
        <v>#N/A</v>
      </c>
      <c r="AK343" s="11" t="str">
        <f t="shared" si="202"/>
        <v xml:space="preserve"> </v>
      </c>
      <c r="AL343" s="6" t="e">
        <f t="shared" si="203"/>
        <v>#N/A</v>
      </c>
      <c r="AM343" s="6" t="e">
        <f t="shared" si="204"/>
        <v>#N/A</v>
      </c>
      <c r="AN343" s="6" t="e">
        <f t="shared" si="205"/>
        <v>#N/A</v>
      </c>
      <c r="AO343" s="6" t="e">
        <f t="shared" si="185"/>
        <v>#N/A</v>
      </c>
      <c r="AP343" s="6" t="e">
        <f t="shared" si="206"/>
        <v>#N/A</v>
      </c>
      <c r="AQ343" s="6" t="e">
        <f t="shared" si="207"/>
        <v>#N/A</v>
      </c>
      <c r="AR343" s="6" t="e">
        <f t="shared" si="186"/>
        <v>#N/A</v>
      </c>
      <c r="AS343" s="6" t="e">
        <f t="shared" si="187"/>
        <v>#N/A</v>
      </c>
      <c r="AT343" s="6" t="e">
        <f t="shared" si="188"/>
        <v>#N/A</v>
      </c>
      <c r="AU343" s="6">
        <f t="shared" si="208"/>
        <v>0</v>
      </c>
      <c r="AV343" s="6" t="e">
        <f t="shared" si="209"/>
        <v>#N/A</v>
      </c>
      <c r="AW343" s="6" t="str">
        <f t="shared" si="189"/>
        <v/>
      </c>
      <c r="AX343" s="6" t="str">
        <f t="shared" si="190"/>
        <v/>
      </c>
      <c r="AY343" s="6" t="str">
        <f t="shared" si="191"/>
        <v/>
      </c>
      <c r="AZ343" s="6" t="str">
        <f t="shared" si="192"/>
        <v/>
      </c>
      <c r="BA343" s="103"/>
      <c r="BG343" s="3" t="s">
        <v>1499</v>
      </c>
    </row>
    <row r="344" spans="1:59" s="12" customFormat="1" ht="13.5" customHeight="1" x14ac:dyDescent="0.2">
      <c r="A344" s="163">
        <v>329</v>
      </c>
      <c r="B344" s="164"/>
      <c r="C344" s="165"/>
      <c r="D344" s="166"/>
      <c r="E344" s="165"/>
      <c r="F344" s="165"/>
      <c r="G344" s="220"/>
      <c r="H344" s="165"/>
      <c r="I344" s="167"/>
      <c r="J344" s="168"/>
      <c r="K344" s="845"/>
      <c r="L344" s="838"/>
      <c r="M344" s="428"/>
      <c r="N344" s="427"/>
      <c r="O344" s="429"/>
      <c r="P344" s="430"/>
      <c r="Q344" s="422" t="str">
        <f t="shared" si="176"/>
        <v/>
      </c>
      <c r="R344" s="422" t="str">
        <f t="shared" si="177"/>
        <v/>
      </c>
      <c r="S344" s="423" t="str">
        <f t="shared" si="178"/>
        <v/>
      </c>
      <c r="T344" s="424" t="str">
        <f t="shared" si="193"/>
        <v/>
      </c>
      <c r="U344" s="425" t="str">
        <f t="shared" si="179"/>
        <v/>
      </c>
      <c r="V344" s="425" t="str">
        <f t="shared" si="180"/>
        <v/>
      </c>
      <c r="W344" s="425" t="str">
        <f t="shared" si="181"/>
        <v/>
      </c>
      <c r="X344" s="38"/>
      <c r="Y344" s="37" t="str">
        <f t="shared" si="194"/>
        <v/>
      </c>
      <c r="Z344" s="37" t="str">
        <f t="shared" si="195"/>
        <v/>
      </c>
      <c r="AA344" s="29" t="str">
        <f t="shared" si="182"/>
        <v/>
      </c>
      <c r="AB344" s="6" t="e">
        <f t="shared" si="196"/>
        <v>#N/A</v>
      </c>
      <c r="AC344" s="6" t="e">
        <f t="shared" si="197"/>
        <v>#N/A</v>
      </c>
      <c r="AD344" s="6" t="e">
        <f t="shared" si="198"/>
        <v>#N/A</v>
      </c>
      <c r="AE344" s="6" t="str">
        <f t="shared" si="183"/>
        <v/>
      </c>
      <c r="AF344" s="10">
        <f t="shared" si="184"/>
        <v>1</v>
      </c>
      <c r="AG344" s="6" t="e">
        <f t="shared" si="199"/>
        <v>#N/A</v>
      </c>
      <c r="AH344" s="6" t="e">
        <f t="shared" si="200"/>
        <v>#N/A</v>
      </c>
      <c r="AI344" s="6" t="e">
        <f t="shared" si="210"/>
        <v>#N/A</v>
      </c>
      <c r="AJ344" s="6" t="e">
        <f t="shared" si="201"/>
        <v>#N/A</v>
      </c>
      <c r="AK344" s="11" t="str">
        <f t="shared" si="202"/>
        <v xml:space="preserve"> </v>
      </c>
      <c r="AL344" s="6" t="e">
        <f t="shared" si="203"/>
        <v>#N/A</v>
      </c>
      <c r="AM344" s="6" t="e">
        <f t="shared" si="204"/>
        <v>#N/A</v>
      </c>
      <c r="AN344" s="6" t="e">
        <f t="shared" si="205"/>
        <v>#N/A</v>
      </c>
      <c r="AO344" s="6" t="e">
        <f t="shared" si="185"/>
        <v>#N/A</v>
      </c>
      <c r="AP344" s="6" t="e">
        <f t="shared" si="206"/>
        <v>#N/A</v>
      </c>
      <c r="AQ344" s="6" t="e">
        <f t="shared" si="207"/>
        <v>#N/A</v>
      </c>
      <c r="AR344" s="6" t="e">
        <f t="shared" si="186"/>
        <v>#N/A</v>
      </c>
      <c r="AS344" s="6" t="e">
        <f t="shared" si="187"/>
        <v>#N/A</v>
      </c>
      <c r="AT344" s="6" t="e">
        <f t="shared" si="188"/>
        <v>#N/A</v>
      </c>
      <c r="AU344" s="6">
        <f t="shared" si="208"/>
        <v>0</v>
      </c>
      <c r="AV344" s="6" t="e">
        <f t="shared" si="209"/>
        <v>#N/A</v>
      </c>
      <c r="AW344" s="6" t="str">
        <f t="shared" si="189"/>
        <v/>
      </c>
      <c r="AX344" s="6" t="str">
        <f t="shared" si="190"/>
        <v/>
      </c>
      <c r="AY344" s="6" t="str">
        <f t="shared" si="191"/>
        <v/>
      </c>
      <c r="AZ344" s="6" t="str">
        <f t="shared" si="192"/>
        <v/>
      </c>
      <c r="BA344" s="103"/>
      <c r="BG344" s="3" t="s">
        <v>1606</v>
      </c>
    </row>
    <row r="345" spans="1:59" s="12" customFormat="1" ht="13.5" customHeight="1" x14ac:dyDescent="0.2">
      <c r="A345" s="163">
        <v>330</v>
      </c>
      <c r="B345" s="164"/>
      <c r="C345" s="165"/>
      <c r="D345" s="166"/>
      <c r="E345" s="165"/>
      <c r="F345" s="165"/>
      <c r="G345" s="220"/>
      <c r="H345" s="165"/>
      <c r="I345" s="167"/>
      <c r="J345" s="168"/>
      <c r="K345" s="845"/>
      <c r="L345" s="838"/>
      <c r="M345" s="428"/>
      <c r="N345" s="427"/>
      <c r="O345" s="429"/>
      <c r="P345" s="430"/>
      <c r="Q345" s="422" t="str">
        <f t="shared" si="176"/>
        <v/>
      </c>
      <c r="R345" s="422" t="str">
        <f t="shared" si="177"/>
        <v/>
      </c>
      <c r="S345" s="423" t="str">
        <f t="shared" si="178"/>
        <v/>
      </c>
      <c r="T345" s="424" t="str">
        <f t="shared" si="193"/>
        <v/>
      </c>
      <c r="U345" s="425" t="str">
        <f t="shared" si="179"/>
        <v/>
      </c>
      <c r="V345" s="425" t="str">
        <f t="shared" si="180"/>
        <v/>
      </c>
      <c r="W345" s="425" t="str">
        <f t="shared" si="181"/>
        <v/>
      </c>
      <c r="X345" s="38"/>
      <c r="Y345" s="37" t="str">
        <f t="shared" si="194"/>
        <v/>
      </c>
      <c r="Z345" s="37" t="str">
        <f t="shared" si="195"/>
        <v/>
      </c>
      <c r="AA345" s="29" t="str">
        <f t="shared" si="182"/>
        <v/>
      </c>
      <c r="AB345" s="6" t="e">
        <f t="shared" si="196"/>
        <v>#N/A</v>
      </c>
      <c r="AC345" s="6" t="e">
        <f t="shared" si="197"/>
        <v>#N/A</v>
      </c>
      <c r="AD345" s="6" t="e">
        <f t="shared" si="198"/>
        <v>#N/A</v>
      </c>
      <c r="AE345" s="6" t="str">
        <f t="shared" si="183"/>
        <v/>
      </c>
      <c r="AF345" s="10">
        <f t="shared" si="184"/>
        <v>1</v>
      </c>
      <c r="AG345" s="6" t="e">
        <f t="shared" si="199"/>
        <v>#N/A</v>
      </c>
      <c r="AH345" s="6" t="e">
        <f t="shared" si="200"/>
        <v>#N/A</v>
      </c>
      <c r="AI345" s="6" t="e">
        <f t="shared" si="210"/>
        <v>#N/A</v>
      </c>
      <c r="AJ345" s="6" t="e">
        <f t="shared" si="201"/>
        <v>#N/A</v>
      </c>
      <c r="AK345" s="11" t="str">
        <f t="shared" si="202"/>
        <v xml:space="preserve"> </v>
      </c>
      <c r="AL345" s="6" t="e">
        <f t="shared" si="203"/>
        <v>#N/A</v>
      </c>
      <c r="AM345" s="6" t="e">
        <f t="shared" si="204"/>
        <v>#N/A</v>
      </c>
      <c r="AN345" s="6" t="e">
        <f t="shared" si="205"/>
        <v>#N/A</v>
      </c>
      <c r="AO345" s="6" t="e">
        <f t="shared" si="185"/>
        <v>#N/A</v>
      </c>
      <c r="AP345" s="6" t="e">
        <f t="shared" si="206"/>
        <v>#N/A</v>
      </c>
      <c r="AQ345" s="6" t="e">
        <f t="shared" si="207"/>
        <v>#N/A</v>
      </c>
      <c r="AR345" s="6" t="e">
        <f t="shared" si="186"/>
        <v>#N/A</v>
      </c>
      <c r="AS345" s="6" t="e">
        <f t="shared" si="187"/>
        <v>#N/A</v>
      </c>
      <c r="AT345" s="6" t="e">
        <f t="shared" si="188"/>
        <v>#N/A</v>
      </c>
      <c r="AU345" s="6">
        <f t="shared" si="208"/>
        <v>0</v>
      </c>
      <c r="AV345" s="6" t="e">
        <f t="shared" si="209"/>
        <v>#N/A</v>
      </c>
      <c r="AW345" s="6" t="str">
        <f t="shared" si="189"/>
        <v/>
      </c>
      <c r="AX345" s="6" t="str">
        <f t="shared" si="190"/>
        <v/>
      </c>
      <c r="AY345" s="6" t="str">
        <f t="shared" si="191"/>
        <v/>
      </c>
      <c r="AZ345" s="6" t="str">
        <f t="shared" si="192"/>
        <v/>
      </c>
      <c r="BA345" s="103"/>
      <c r="BG345" s="3" t="s">
        <v>1492</v>
      </c>
    </row>
    <row r="346" spans="1:59" s="12" customFormat="1" ht="13.5" customHeight="1" x14ac:dyDescent="0.2">
      <c r="A346" s="163">
        <v>331</v>
      </c>
      <c r="B346" s="164"/>
      <c r="C346" s="165"/>
      <c r="D346" s="166"/>
      <c r="E346" s="165"/>
      <c r="F346" s="165"/>
      <c r="G346" s="220"/>
      <c r="H346" s="165"/>
      <c r="I346" s="167"/>
      <c r="J346" s="168"/>
      <c r="K346" s="845"/>
      <c r="L346" s="838"/>
      <c r="M346" s="428"/>
      <c r="N346" s="427"/>
      <c r="O346" s="429"/>
      <c r="P346" s="430"/>
      <c r="Q346" s="422" t="str">
        <f t="shared" si="176"/>
        <v/>
      </c>
      <c r="R346" s="422" t="str">
        <f t="shared" si="177"/>
        <v/>
      </c>
      <c r="S346" s="423" t="str">
        <f t="shared" si="178"/>
        <v/>
      </c>
      <c r="T346" s="424" t="str">
        <f t="shared" si="193"/>
        <v/>
      </c>
      <c r="U346" s="425" t="str">
        <f t="shared" si="179"/>
        <v/>
      </c>
      <c r="V346" s="425" t="str">
        <f t="shared" si="180"/>
        <v/>
      </c>
      <c r="W346" s="425" t="str">
        <f t="shared" si="181"/>
        <v/>
      </c>
      <c r="X346" s="38"/>
      <c r="Y346" s="37" t="str">
        <f t="shared" si="194"/>
        <v/>
      </c>
      <c r="Z346" s="37" t="str">
        <f t="shared" si="195"/>
        <v/>
      </c>
      <c r="AA346" s="29" t="str">
        <f t="shared" si="182"/>
        <v/>
      </c>
      <c r="AB346" s="6" t="e">
        <f t="shared" si="196"/>
        <v>#N/A</v>
      </c>
      <c r="AC346" s="6" t="e">
        <f t="shared" si="197"/>
        <v>#N/A</v>
      </c>
      <c r="AD346" s="6" t="e">
        <f t="shared" si="198"/>
        <v>#N/A</v>
      </c>
      <c r="AE346" s="6" t="str">
        <f t="shared" si="183"/>
        <v/>
      </c>
      <c r="AF346" s="10">
        <f t="shared" si="184"/>
        <v>1</v>
      </c>
      <c r="AG346" s="6" t="e">
        <f t="shared" si="199"/>
        <v>#N/A</v>
      </c>
      <c r="AH346" s="6" t="e">
        <f t="shared" si="200"/>
        <v>#N/A</v>
      </c>
      <c r="AI346" s="6" t="e">
        <f t="shared" si="210"/>
        <v>#N/A</v>
      </c>
      <c r="AJ346" s="6" t="e">
        <f t="shared" si="201"/>
        <v>#N/A</v>
      </c>
      <c r="AK346" s="11" t="str">
        <f t="shared" si="202"/>
        <v xml:space="preserve"> </v>
      </c>
      <c r="AL346" s="6" t="e">
        <f t="shared" si="203"/>
        <v>#N/A</v>
      </c>
      <c r="AM346" s="6" t="e">
        <f t="shared" si="204"/>
        <v>#N/A</v>
      </c>
      <c r="AN346" s="6" t="e">
        <f t="shared" si="205"/>
        <v>#N/A</v>
      </c>
      <c r="AO346" s="6" t="e">
        <f t="shared" si="185"/>
        <v>#N/A</v>
      </c>
      <c r="AP346" s="6" t="e">
        <f t="shared" si="206"/>
        <v>#N/A</v>
      </c>
      <c r="AQ346" s="6" t="e">
        <f t="shared" si="207"/>
        <v>#N/A</v>
      </c>
      <c r="AR346" s="6" t="e">
        <f t="shared" si="186"/>
        <v>#N/A</v>
      </c>
      <c r="AS346" s="6" t="e">
        <f t="shared" si="187"/>
        <v>#N/A</v>
      </c>
      <c r="AT346" s="6" t="e">
        <f t="shared" si="188"/>
        <v>#N/A</v>
      </c>
      <c r="AU346" s="6">
        <f t="shared" si="208"/>
        <v>0</v>
      </c>
      <c r="AV346" s="6" t="e">
        <f t="shared" si="209"/>
        <v>#N/A</v>
      </c>
      <c r="AW346" s="6" t="str">
        <f t="shared" si="189"/>
        <v/>
      </c>
      <c r="AX346" s="6" t="str">
        <f t="shared" si="190"/>
        <v/>
      </c>
      <c r="AY346" s="6" t="str">
        <f t="shared" si="191"/>
        <v/>
      </c>
      <c r="AZ346" s="6" t="str">
        <f t="shared" si="192"/>
        <v/>
      </c>
      <c r="BA346" s="103"/>
      <c r="BG346" s="3" t="s">
        <v>1506</v>
      </c>
    </row>
    <row r="347" spans="1:59" s="12" customFormat="1" ht="13.5" customHeight="1" x14ac:dyDescent="0.2">
      <c r="A347" s="163">
        <v>332</v>
      </c>
      <c r="B347" s="164"/>
      <c r="C347" s="165"/>
      <c r="D347" s="166"/>
      <c r="E347" s="165"/>
      <c r="F347" s="165"/>
      <c r="G347" s="220"/>
      <c r="H347" s="165"/>
      <c r="I347" s="167"/>
      <c r="J347" s="168"/>
      <c r="K347" s="845"/>
      <c r="L347" s="838"/>
      <c r="M347" s="428"/>
      <c r="N347" s="427"/>
      <c r="O347" s="429"/>
      <c r="P347" s="430"/>
      <c r="Q347" s="422" t="str">
        <f t="shared" si="176"/>
        <v/>
      </c>
      <c r="R347" s="422" t="str">
        <f t="shared" si="177"/>
        <v/>
      </c>
      <c r="S347" s="423" t="str">
        <f t="shared" si="178"/>
        <v/>
      </c>
      <c r="T347" s="424" t="str">
        <f t="shared" si="193"/>
        <v/>
      </c>
      <c r="U347" s="425" t="str">
        <f t="shared" si="179"/>
        <v/>
      </c>
      <c r="V347" s="425" t="str">
        <f t="shared" si="180"/>
        <v/>
      </c>
      <c r="W347" s="425" t="str">
        <f t="shared" si="181"/>
        <v/>
      </c>
      <c r="X347" s="38"/>
      <c r="Y347" s="37" t="str">
        <f t="shared" si="194"/>
        <v/>
      </c>
      <c r="Z347" s="37" t="str">
        <f t="shared" si="195"/>
        <v/>
      </c>
      <c r="AA347" s="29" t="str">
        <f t="shared" si="182"/>
        <v/>
      </c>
      <c r="AB347" s="6" t="e">
        <f t="shared" si="196"/>
        <v>#N/A</v>
      </c>
      <c r="AC347" s="6" t="e">
        <f t="shared" si="197"/>
        <v>#N/A</v>
      </c>
      <c r="AD347" s="6" t="e">
        <f t="shared" si="198"/>
        <v>#N/A</v>
      </c>
      <c r="AE347" s="6" t="str">
        <f t="shared" si="183"/>
        <v/>
      </c>
      <c r="AF347" s="10">
        <f t="shared" si="184"/>
        <v>1</v>
      </c>
      <c r="AG347" s="6" t="e">
        <f t="shared" si="199"/>
        <v>#N/A</v>
      </c>
      <c r="AH347" s="6" t="e">
        <f t="shared" si="200"/>
        <v>#N/A</v>
      </c>
      <c r="AI347" s="6" t="e">
        <f t="shared" si="210"/>
        <v>#N/A</v>
      </c>
      <c r="AJ347" s="6" t="e">
        <f t="shared" si="201"/>
        <v>#N/A</v>
      </c>
      <c r="AK347" s="11" t="str">
        <f t="shared" si="202"/>
        <v xml:space="preserve"> </v>
      </c>
      <c r="AL347" s="6" t="e">
        <f t="shared" si="203"/>
        <v>#N/A</v>
      </c>
      <c r="AM347" s="6" t="e">
        <f t="shared" si="204"/>
        <v>#N/A</v>
      </c>
      <c r="AN347" s="6" t="e">
        <f t="shared" si="205"/>
        <v>#N/A</v>
      </c>
      <c r="AO347" s="6" t="e">
        <f t="shared" si="185"/>
        <v>#N/A</v>
      </c>
      <c r="AP347" s="6" t="e">
        <f t="shared" si="206"/>
        <v>#N/A</v>
      </c>
      <c r="AQ347" s="6" t="e">
        <f t="shared" si="207"/>
        <v>#N/A</v>
      </c>
      <c r="AR347" s="6" t="e">
        <f t="shared" si="186"/>
        <v>#N/A</v>
      </c>
      <c r="AS347" s="6" t="e">
        <f t="shared" si="187"/>
        <v>#N/A</v>
      </c>
      <c r="AT347" s="6" t="e">
        <f t="shared" si="188"/>
        <v>#N/A</v>
      </c>
      <c r="AU347" s="6">
        <f t="shared" si="208"/>
        <v>0</v>
      </c>
      <c r="AV347" s="6" t="e">
        <f t="shared" si="209"/>
        <v>#N/A</v>
      </c>
      <c r="AW347" s="6" t="str">
        <f t="shared" si="189"/>
        <v/>
      </c>
      <c r="AX347" s="6" t="str">
        <f t="shared" si="190"/>
        <v/>
      </c>
      <c r="AY347" s="6" t="str">
        <f t="shared" si="191"/>
        <v/>
      </c>
      <c r="AZ347" s="6" t="str">
        <f t="shared" si="192"/>
        <v/>
      </c>
      <c r="BA347" s="103"/>
      <c r="BG347" s="3" t="s">
        <v>1440</v>
      </c>
    </row>
    <row r="348" spans="1:59" s="12" customFormat="1" ht="13.5" customHeight="1" x14ac:dyDescent="0.2">
      <c r="A348" s="163">
        <v>333</v>
      </c>
      <c r="B348" s="164"/>
      <c r="C348" s="165"/>
      <c r="D348" s="166"/>
      <c r="E348" s="165"/>
      <c r="F348" s="165"/>
      <c r="G348" s="220"/>
      <c r="H348" s="165"/>
      <c r="I348" s="167"/>
      <c r="J348" s="168"/>
      <c r="K348" s="845"/>
      <c r="L348" s="838"/>
      <c r="M348" s="428"/>
      <c r="N348" s="427"/>
      <c r="O348" s="429"/>
      <c r="P348" s="430"/>
      <c r="Q348" s="422" t="str">
        <f t="shared" si="176"/>
        <v/>
      </c>
      <c r="R348" s="422" t="str">
        <f t="shared" si="177"/>
        <v/>
      </c>
      <c r="S348" s="423" t="str">
        <f t="shared" si="178"/>
        <v/>
      </c>
      <c r="T348" s="424" t="str">
        <f t="shared" si="193"/>
        <v/>
      </c>
      <c r="U348" s="425" t="str">
        <f t="shared" si="179"/>
        <v/>
      </c>
      <c r="V348" s="425" t="str">
        <f t="shared" si="180"/>
        <v/>
      </c>
      <c r="W348" s="425" t="str">
        <f t="shared" si="181"/>
        <v/>
      </c>
      <c r="X348" s="38"/>
      <c r="Y348" s="37" t="str">
        <f t="shared" si="194"/>
        <v/>
      </c>
      <c r="Z348" s="37" t="str">
        <f t="shared" si="195"/>
        <v/>
      </c>
      <c r="AA348" s="29" t="str">
        <f t="shared" si="182"/>
        <v/>
      </c>
      <c r="AB348" s="6" t="e">
        <f t="shared" si="196"/>
        <v>#N/A</v>
      </c>
      <c r="AC348" s="6" t="e">
        <f t="shared" si="197"/>
        <v>#N/A</v>
      </c>
      <c r="AD348" s="6" t="e">
        <f t="shared" si="198"/>
        <v>#N/A</v>
      </c>
      <c r="AE348" s="6" t="str">
        <f t="shared" si="183"/>
        <v/>
      </c>
      <c r="AF348" s="10">
        <f t="shared" si="184"/>
        <v>1</v>
      </c>
      <c r="AG348" s="6" t="e">
        <f t="shared" si="199"/>
        <v>#N/A</v>
      </c>
      <c r="AH348" s="6" t="e">
        <f t="shared" si="200"/>
        <v>#N/A</v>
      </c>
      <c r="AI348" s="6" t="e">
        <f t="shared" si="210"/>
        <v>#N/A</v>
      </c>
      <c r="AJ348" s="6" t="e">
        <f t="shared" si="201"/>
        <v>#N/A</v>
      </c>
      <c r="AK348" s="11" t="str">
        <f t="shared" si="202"/>
        <v xml:space="preserve"> </v>
      </c>
      <c r="AL348" s="6" t="e">
        <f t="shared" si="203"/>
        <v>#N/A</v>
      </c>
      <c r="AM348" s="6" t="e">
        <f t="shared" si="204"/>
        <v>#N/A</v>
      </c>
      <c r="AN348" s="6" t="e">
        <f t="shared" si="205"/>
        <v>#N/A</v>
      </c>
      <c r="AO348" s="6" t="e">
        <f t="shared" si="185"/>
        <v>#N/A</v>
      </c>
      <c r="AP348" s="6" t="e">
        <f t="shared" si="206"/>
        <v>#N/A</v>
      </c>
      <c r="AQ348" s="6" t="e">
        <f t="shared" si="207"/>
        <v>#N/A</v>
      </c>
      <c r="AR348" s="6" t="e">
        <f t="shared" si="186"/>
        <v>#N/A</v>
      </c>
      <c r="AS348" s="6" t="e">
        <f t="shared" si="187"/>
        <v>#N/A</v>
      </c>
      <c r="AT348" s="6" t="e">
        <f t="shared" si="188"/>
        <v>#N/A</v>
      </c>
      <c r="AU348" s="6">
        <f t="shared" si="208"/>
        <v>0</v>
      </c>
      <c r="AV348" s="6" t="e">
        <f t="shared" si="209"/>
        <v>#N/A</v>
      </c>
      <c r="AW348" s="6" t="str">
        <f t="shared" si="189"/>
        <v/>
      </c>
      <c r="AX348" s="6" t="str">
        <f t="shared" si="190"/>
        <v/>
      </c>
      <c r="AY348" s="6" t="str">
        <f t="shared" si="191"/>
        <v/>
      </c>
      <c r="AZ348" s="6" t="str">
        <f t="shared" si="192"/>
        <v/>
      </c>
      <c r="BA348" s="103"/>
      <c r="BG348" s="3" t="s">
        <v>1283</v>
      </c>
    </row>
    <row r="349" spans="1:59" s="12" customFormat="1" ht="13.5" customHeight="1" x14ac:dyDescent="0.2">
      <c r="A349" s="163">
        <v>334</v>
      </c>
      <c r="B349" s="164"/>
      <c r="C349" s="165"/>
      <c r="D349" s="166"/>
      <c r="E349" s="165"/>
      <c r="F349" s="165"/>
      <c r="G349" s="220"/>
      <c r="H349" s="165"/>
      <c r="I349" s="167"/>
      <c r="J349" s="168"/>
      <c r="K349" s="845"/>
      <c r="L349" s="838"/>
      <c r="M349" s="428"/>
      <c r="N349" s="427"/>
      <c r="O349" s="429"/>
      <c r="P349" s="430"/>
      <c r="Q349" s="422" t="str">
        <f t="shared" si="176"/>
        <v/>
      </c>
      <c r="R349" s="422" t="str">
        <f t="shared" si="177"/>
        <v/>
      </c>
      <c r="S349" s="423" t="str">
        <f t="shared" si="178"/>
        <v/>
      </c>
      <c r="T349" s="424" t="str">
        <f t="shared" si="193"/>
        <v/>
      </c>
      <c r="U349" s="425" t="str">
        <f t="shared" si="179"/>
        <v/>
      </c>
      <c r="V349" s="425" t="str">
        <f t="shared" si="180"/>
        <v/>
      </c>
      <c r="W349" s="425" t="str">
        <f t="shared" si="181"/>
        <v/>
      </c>
      <c r="X349" s="38"/>
      <c r="Y349" s="37" t="str">
        <f t="shared" si="194"/>
        <v/>
      </c>
      <c r="Z349" s="37" t="str">
        <f t="shared" si="195"/>
        <v/>
      </c>
      <c r="AA349" s="29" t="str">
        <f t="shared" si="182"/>
        <v/>
      </c>
      <c r="AB349" s="6" t="e">
        <f t="shared" si="196"/>
        <v>#N/A</v>
      </c>
      <c r="AC349" s="6" t="e">
        <f t="shared" si="197"/>
        <v>#N/A</v>
      </c>
      <c r="AD349" s="6" t="e">
        <f t="shared" si="198"/>
        <v>#N/A</v>
      </c>
      <c r="AE349" s="6" t="str">
        <f t="shared" si="183"/>
        <v/>
      </c>
      <c r="AF349" s="10">
        <f t="shared" si="184"/>
        <v>1</v>
      </c>
      <c r="AG349" s="6" t="e">
        <f t="shared" si="199"/>
        <v>#N/A</v>
      </c>
      <c r="AH349" s="6" t="e">
        <f t="shared" si="200"/>
        <v>#N/A</v>
      </c>
      <c r="AI349" s="6" t="e">
        <f t="shared" si="210"/>
        <v>#N/A</v>
      </c>
      <c r="AJ349" s="6" t="e">
        <f t="shared" si="201"/>
        <v>#N/A</v>
      </c>
      <c r="AK349" s="11" t="str">
        <f t="shared" si="202"/>
        <v xml:space="preserve"> </v>
      </c>
      <c r="AL349" s="6" t="e">
        <f t="shared" si="203"/>
        <v>#N/A</v>
      </c>
      <c r="AM349" s="6" t="e">
        <f t="shared" si="204"/>
        <v>#N/A</v>
      </c>
      <c r="AN349" s="6" t="e">
        <f t="shared" si="205"/>
        <v>#N/A</v>
      </c>
      <c r="AO349" s="6" t="e">
        <f t="shared" si="185"/>
        <v>#N/A</v>
      </c>
      <c r="AP349" s="6" t="e">
        <f t="shared" si="206"/>
        <v>#N/A</v>
      </c>
      <c r="AQ349" s="6" t="e">
        <f t="shared" si="207"/>
        <v>#N/A</v>
      </c>
      <c r="AR349" s="6" t="e">
        <f t="shared" si="186"/>
        <v>#N/A</v>
      </c>
      <c r="AS349" s="6" t="e">
        <f t="shared" si="187"/>
        <v>#N/A</v>
      </c>
      <c r="AT349" s="6" t="e">
        <f t="shared" si="188"/>
        <v>#N/A</v>
      </c>
      <c r="AU349" s="6">
        <f t="shared" si="208"/>
        <v>0</v>
      </c>
      <c r="AV349" s="6" t="e">
        <f t="shared" si="209"/>
        <v>#N/A</v>
      </c>
      <c r="AW349" s="6" t="str">
        <f t="shared" si="189"/>
        <v/>
      </c>
      <c r="AX349" s="6" t="str">
        <f t="shared" si="190"/>
        <v/>
      </c>
      <c r="AY349" s="6" t="str">
        <f t="shared" si="191"/>
        <v/>
      </c>
      <c r="AZ349" s="6" t="str">
        <f t="shared" si="192"/>
        <v/>
      </c>
      <c r="BA349" s="103"/>
      <c r="BG349" s="3" t="s">
        <v>1305</v>
      </c>
    </row>
    <row r="350" spans="1:59" s="12" customFormat="1" ht="13.5" customHeight="1" x14ac:dyDescent="0.2">
      <c r="A350" s="163">
        <v>335</v>
      </c>
      <c r="B350" s="164"/>
      <c r="C350" s="165"/>
      <c r="D350" s="166"/>
      <c r="E350" s="165"/>
      <c r="F350" s="165"/>
      <c r="G350" s="220"/>
      <c r="H350" s="165"/>
      <c r="I350" s="167"/>
      <c r="J350" s="168"/>
      <c r="K350" s="845"/>
      <c r="L350" s="838"/>
      <c r="M350" s="428"/>
      <c r="N350" s="427"/>
      <c r="O350" s="429"/>
      <c r="P350" s="430"/>
      <c r="Q350" s="422" t="str">
        <f t="shared" si="176"/>
        <v/>
      </c>
      <c r="R350" s="422" t="str">
        <f t="shared" si="177"/>
        <v/>
      </c>
      <c r="S350" s="423" t="str">
        <f t="shared" si="178"/>
        <v/>
      </c>
      <c r="T350" s="424" t="str">
        <f t="shared" si="193"/>
        <v/>
      </c>
      <c r="U350" s="425" t="str">
        <f t="shared" si="179"/>
        <v/>
      </c>
      <c r="V350" s="425" t="str">
        <f t="shared" si="180"/>
        <v/>
      </c>
      <c r="W350" s="425" t="str">
        <f t="shared" si="181"/>
        <v/>
      </c>
      <c r="X350" s="38"/>
      <c r="Y350" s="37" t="str">
        <f t="shared" si="194"/>
        <v/>
      </c>
      <c r="Z350" s="37" t="str">
        <f t="shared" si="195"/>
        <v/>
      </c>
      <c r="AA350" s="29" t="str">
        <f t="shared" si="182"/>
        <v/>
      </c>
      <c r="AB350" s="6" t="e">
        <f t="shared" si="196"/>
        <v>#N/A</v>
      </c>
      <c r="AC350" s="6" t="e">
        <f t="shared" si="197"/>
        <v>#N/A</v>
      </c>
      <c r="AD350" s="6" t="e">
        <f t="shared" si="198"/>
        <v>#N/A</v>
      </c>
      <c r="AE350" s="6" t="str">
        <f t="shared" si="183"/>
        <v/>
      </c>
      <c r="AF350" s="10">
        <f t="shared" si="184"/>
        <v>1</v>
      </c>
      <c r="AG350" s="6" t="e">
        <f t="shared" si="199"/>
        <v>#N/A</v>
      </c>
      <c r="AH350" s="6" t="e">
        <f t="shared" si="200"/>
        <v>#N/A</v>
      </c>
      <c r="AI350" s="6" t="e">
        <f t="shared" si="210"/>
        <v>#N/A</v>
      </c>
      <c r="AJ350" s="6" t="e">
        <f t="shared" si="201"/>
        <v>#N/A</v>
      </c>
      <c r="AK350" s="11" t="str">
        <f t="shared" si="202"/>
        <v xml:space="preserve"> </v>
      </c>
      <c r="AL350" s="6" t="e">
        <f t="shared" si="203"/>
        <v>#N/A</v>
      </c>
      <c r="AM350" s="6" t="e">
        <f t="shared" si="204"/>
        <v>#N/A</v>
      </c>
      <c r="AN350" s="6" t="e">
        <f t="shared" si="205"/>
        <v>#N/A</v>
      </c>
      <c r="AO350" s="6" t="e">
        <f t="shared" si="185"/>
        <v>#N/A</v>
      </c>
      <c r="AP350" s="6" t="e">
        <f t="shared" si="206"/>
        <v>#N/A</v>
      </c>
      <c r="AQ350" s="6" t="e">
        <f t="shared" si="207"/>
        <v>#N/A</v>
      </c>
      <c r="AR350" s="6" t="e">
        <f t="shared" si="186"/>
        <v>#N/A</v>
      </c>
      <c r="AS350" s="6" t="e">
        <f t="shared" si="187"/>
        <v>#N/A</v>
      </c>
      <c r="AT350" s="6" t="e">
        <f t="shared" si="188"/>
        <v>#N/A</v>
      </c>
      <c r="AU350" s="6">
        <f t="shared" si="208"/>
        <v>0</v>
      </c>
      <c r="AV350" s="6" t="e">
        <f t="shared" si="209"/>
        <v>#N/A</v>
      </c>
      <c r="AW350" s="6" t="str">
        <f t="shared" si="189"/>
        <v/>
      </c>
      <c r="AX350" s="6" t="str">
        <f t="shared" si="190"/>
        <v/>
      </c>
      <c r="AY350" s="6" t="str">
        <f t="shared" si="191"/>
        <v/>
      </c>
      <c r="AZ350" s="6" t="str">
        <f t="shared" si="192"/>
        <v/>
      </c>
      <c r="BA350" s="103"/>
      <c r="BG350" s="3" t="s">
        <v>1438</v>
      </c>
    </row>
    <row r="351" spans="1:59" s="12" customFormat="1" ht="13.5" customHeight="1" x14ac:dyDescent="0.2">
      <c r="A351" s="163">
        <v>336</v>
      </c>
      <c r="B351" s="164"/>
      <c r="C351" s="165"/>
      <c r="D351" s="166"/>
      <c r="E351" s="165"/>
      <c r="F351" s="165"/>
      <c r="G351" s="220"/>
      <c r="H351" s="165"/>
      <c r="I351" s="167"/>
      <c r="J351" s="168"/>
      <c r="K351" s="845"/>
      <c r="L351" s="838"/>
      <c r="M351" s="428"/>
      <c r="N351" s="427"/>
      <c r="O351" s="429"/>
      <c r="P351" s="430"/>
      <c r="Q351" s="422" t="str">
        <f t="shared" si="176"/>
        <v/>
      </c>
      <c r="R351" s="422" t="str">
        <f t="shared" si="177"/>
        <v/>
      </c>
      <c r="S351" s="423" t="str">
        <f t="shared" si="178"/>
        <v/>
      </c>
      <c r="T351" s="424" t="str">
        <f t="shared" si="193"/>
        <v/>
      </c>
      <c r="U351" s="425" t="str">
        <f t="shared" si="179"/>
        <v/>
      </c>
      <c r="V351" s="425" t="str">
        <f t="shared" si="180"/>
        <v/>
      </c>
      <c r="W351" s="425" t="str">
        <f t="shared" si="181"/>
        <v/>
      </c>
      <c r="X351" s="38"/>
      <c r="Y351" s="37" t="str">
        <f t="shared" si="194"/>
        <v/>
      </c>
      <c r="Z351" s="37" t="str">
        <f t="shared" si="195"/>
        <v/>
      </c>
      <c r="AA351" s="29" t="str">
        <f t="shared" si="182"/>
        <v/>
      </c>
      <c r="AB351" s="6" t="e">
        <f t="shared" si="196"/>
        <v>#N/A</v>
      </c>
      <c r="AC351" s="6" t="e">
        <f t="shared" si="197"/>
        <v>#N/A</v>
      </c>
      <c r="AD351" s="6" t="e">
        <f t="shared" si="198"/>
        <v>#N/A</v>
      </c>
      <c r="AE351" s="6" t="str">
        <f t="shared" si="183"/>
        <v/>
      </c>
      <c r="AF351" s="10">
        <f t="shared" si="184"/>
        <v>1</v>
      </c>
      <c r="AG351" s="6" t="e">
        <f t="shared" si="199"/>
        <v>#N/A</v>
      </c>
      <c r="AH351" s="6" t="e">
        <f t="shared" si="200"/>
        <v>#N/A</v>
      </c>
      <c r="AI351" s="6" t="e">
        <f t="shared" si="210"/>
        <v>#N/A</v>
      </c>
      <c r="AJ351" s="6" t="e">
        <f t="shared" si="201"/>
        <v>#N/A</v>
      </c>
      <c r="AK351" s="11" t="str">
        <f t="shared" si="202"/>
        <v xml:space="preserve"> </v>
      </c>
      <c r="AL351" s="6" t="e">
        <f t="shared" si="203"/>
        <v>#N/A</v>
      </c>
      <c r="AM351" s="6" t="e">
        <f t="shared" si="204"/>
        <v>#N/A</v>
      </c>
      <c r="AN351" s="6" t="e">
        <f t="shared" si="205"/>
        <v>#N/A</v>
      </c>
      <c r="AO351" s="6" t="e">
        <f t="shared" si="185"/>
        <v>#N/A</v>
      </c>
      <c r="AP351" s="6" t="e">
        <f t="shared" si="206"/>
        <v>#N/A</v>
      </c>
      <c r="AQ351" s="6" t="e">
        <f t="shared" si="207"/>
        <v>#N/A</v>
      </c>
      <c r="AR351" s="6" t="e">
        <f t="shared" si="186"/>
        <v>#N/A</v>
      </c>
      <c r="AS351" s="6" t="e">
        <f t="shared" si="187"/>
        <v>#N/A</v>
      </c>
      <c r="AT351" s="6" t="e">
        <f t="shared" si="188"/>
        <v>#N/A</v>
      </c>
      <c r="AU351" s="6">
        <f t="shared" si="208"/>
        <v>0</v>
      </c>
      <c r="AV351" s="6" t="e">
        <f t="shared" si="209"/>
        <v>#N/A</v>
      </c>
      <c r="AW351" s="6" t="str">
        <f t="shared" si="189"/>
        <v/>
      </c>
      <c r="AX351" s="6" t="str">
        <f t="shared" si="190"/>
        <v/>
      </c>
      <c r="AY351" s="6" t="str">
        <f t="shared" si="191"/>
        <v/>
      </c>
      <c r="AZ351" s="6" t="str">
        <f t="shared" si="192"/>
        <v/>
      </c>
      <c r="BA351" s="103"/>
      <c r="BG351" s="3" t="s">
        <v>1281</v>
      </c>
    </row>
    <row r="352" spans="1:59" s="12" customFormat="1" ht="13.5" customHeight="1" x14ac:dyDescent="0.2">
      <c r="A352" s="163">
        <v>337</v>
      </c>
      <c r="B352" s="164"/>
      <c r="C352" s="165"/>
      <c r="D352" s="166"/>
      <c r="E352" s="165"/>
      <c r="F352" s="165"/>
      <c r="G352" s="220"/>
      <c r="H352" s="165"/>
      <c r="I352" s="167"/>
      <c r="J352" s="168"/>
      <c r="K352" s="845"/>
      <c r="L352" s="838"/>
      <c r="M352" s="428"/>
      <c r="N352" s="427"/>
      <c r="O352" s="429"/>
      <c r="P352" s="430"/>
      <c r="Q352" s="422" t="str">
        <f t="shared" si="176"/>
        <v/>
      </c>
      <c r="R352" s="422" t="str">
        <f t="shared" si="177"/>
        <v/>
      </c>
      <c r="S352" s="423" t="str">
        <f t="shared" si="178"/>
        <v/>
      </c>
      <c r="T352" s="424" t="str">
        <f t="shared" si="193"/>
        <v/>
      </c>
      <c r="U352" s="425" t="str">
        <f t="shared" si="179"/>
        <v/>
      </c>
      <c r="V352" s="425" t="str">
        <f t="shared" si="180"/>
        <v/>
      </c>
      <c r="W352" s="425" t="str">
        <f t="shared" si="181"/>
        <v/>
      </c>
      <c r="X352" s="38"/>
      <c r="Y352" s="37" t="str">
        <f t="shared" si="194"/>
        <v/>
      </c>
      <c r="Z352" s="37" t="str">
        <f t="shared" si="195"/>
        <v/>
      </c>
      <c r="AA352" s="29" t="str">
        <f t="shared" si="182"/>
        <v/>
      </c>
      <c r="AB352" s="6" t="e">
        <f t="shared" si="196"/>
        <v>#N/A</v>
      </c>
      <c r="AC352" s="6" t="e">
        <f t="shared" si="197"/>
        <v>#N/A</v>
      </c>
      <c r="AD352" s="6" t="e">
        <f t="shared" si="198"/>
        <v>#N/A</v>
      </c>
      <c r="AE352" s="6" t="str">
        <f t="shared" si="183"/>
        <v/>
      </c>
      <c r="AF352" s="10">
        <f t="shared" si="184"/>
        <v>1</v>
      </c>
      <c r="AG352" s="6" t="e">
        <f t="shared" si="199"/>
        <v>#N/A</v>
      </c>
      <c r="AH352" s="6" t="e">
        <f t="shared" si="200"/>
        <v>#N/A</v>
      </c>
      <c r="AI352" s="6" t="e">
        <f t="shared" si="210"/>
        <v>#N/A</v>
      </c>
      <c r="AJ352" s="6" t="e">
        <f t="shared" si="201"/>
        <v>#N/A</v>
      </c>
      <c r="AK352" s="11" t="str">
        <f t="shared" si="202"/>
        <v xml:space="preserve"> </v>
      </c>
      <c r="AL352" s="6" t="e">
        <f t="shared" si="203"/>
        <v>#N/A</v>
      </c>
      <c r="AM352" s="6" t="e">
        <f t="shared" si="204"/>
        <v>#N/A</v>
      </c>
      <c r="AN352" s="6" t="e">
        <f t="shared" si="205"/>
        <v>#N/A</v>
      </c>
      <c r="AO352" s="6" t="e">
        <f t="shared" si="185"/>
        <v>#N/A</v>
      </c>
      <c r="AP352" s="6" t="e">
        <f t="shared" si="206"/>
        <v>#N/A</v>
      </c>
      <c r="AQ352" s="6" t="e">
        <f t="shared" si="207"/>
        <v>#N/A</v>
      </c>
      <c r="AR352" s="6" t="e">
        <f t="shared" si="186"/>
        <v>#N/A</v>
      </c>
      <c r="AS352" s="6" t="e">
        <f t="shared" si="187"/>
        <v>#N/A</v>
      </c>
      <c r="AT352" s="6" t="e">
        <f t="shared" si="188"/>
        <v>#N/A</v>
      </c>
      <c r="AU352" s="6">
        <f t="shared" si="208"/>
        <v>0</v>
      </c>
      <c r="AV352" s="6" t="e">
        <f t="shared" si="209"/>
        <v>#N/A</v>
      </c>
      <c r="AW352" s="6" t="str">
        <f t="shared" si="189"/>
        <v/>
      </c>
      <c r="AX352" s="6" t="str">
        <f t="shared" si="190"/>
        <v/>
      </c>
      <c r="AY352" s="6" t="str">
        <f t="shared" si="191"/>
        <v/>
      </c>
      <c r="AZ352" s="6" t="str">
        <f t="shared" si="192"/>
        <v/>
      </c>
      <c r="BA352" s="103"/>
      <c r="BG352" s="3" t="s">
        <v>1304</v>
      </c>
    </row>
    <row r="353" spans="1:59" s="12" customFormat="1" ht="13.5" customHeight="1" x14ac:dyDescent="0.2">
      <c r="A353" s="163">
        <v>338</v>
      </c>
      <c r="B353" s="164"/>
      <c r="C353" s="165"/>
      <c r="D353" s="166"/>
      <c r="E353" s="165"/>
      <c r="F353" s="165"/>
      <c r="G353" s="220"/>
      <c r="H353" s="165"/>
      <c r="I353" s="167"/>
      <c r="J353" s="168"/>
      <c r="K353" s="845"/>
      <c r="L353" s="838"/>
      <c r="M353" s="428"/>
      <c r="N353" s="427"/>
      <c r="O353" s="429"/>
      <c r="P353" s="430"/>
      <c r="Q353" s="422" t="str">
        <f t="shared" si="176"/>
        <v/>
      </c>
      <c r="R353" s="422" t="str">
        <f t="shared" si="177"/>
        <v/>
      </c>
      <c r="S353" s="423" t="str">
        <f t="shared" si="178"/>
        <v/>
      </c>
      <c r="T353" s="424" t="str">
        <f t="shared" si="193"/>
        <v/>
      </c>
      <c r="U353" s="425" t="str">
        <f t="shared" si="179"/>
        <v/>
      </c>
      <c r="V353" s="425" t="str">
        <f t="shared" si="180"/>
        <v/>
      </c>
      <c r="W353" s="425" t="str">
        <f t="shared" si="181"/>
        <v/>
      </c>
      <c r="X353" s="38"/>
      <c r="Y353" s="37" t="str">
        <f t="shared" si="194"/>
        <v/>
      </c>
      <c r="Z353" s="37" t="str">
        <f t="shared" si="195"/>
        <v/>
      </c>
      <c r="AA353" s="29" t="str">
        <f t="shared" si="182"/>
        <v/>
      </c>
      <c r="AB353" s="6" t="e">
        <f t="shared" si="196"/>
        <v>#N/A</v>
      </c>
      <c r="AC353" s="6" t="e">
        <f t="shared" si="197"/>
        <v>#N/A</v>
      </c>
      <c r="AD353" s="6" t="e">
        <f t="shared" si="198"/>
        <v>#N/A</v>
      </c>
      <c r="AE353" s="6" t="str">
        <f t="shared" si="183"/>
        <v/>
      </c>
      <c r="AF353" s="10">
        <f t="shared" si="184"/>
        <v>1</v>
      </c>
      <c r="AG353" s="6" t="e">
        <f t="shared" si="199"/>
        <v>#N/A</v>
      </c>
      <c r="AH353" s="6" t="e">
        <f t="shared" si="200"/>
        <v>#N/A</v>
      </c>
      <c r="AI353" s="6" t="e">
        <f t="shared" si="210"/>
        <v>#N/A</v>
      </c>
      <c r="AJ353" s="6" t="e">
        <f t="shared" si="201"/>
        <v>#N/A</v>
      </c>
      <c r="AK353" s="11" t="str">
        <f t="shared" si="202"/>
        <v xml:space="preserve"> </v>
      </c>
      <c r="AL353" s="6" t="e">
        <f t="shared" si="203"/>
        <v>#N/A</v>
      </c>
      <c r="AM353" s="6" t="e">
        <f t="shared" si="204"/>
        <v>#N/A</v>
      </c>
      <c r="AN353" s="6" t="e">
        <f t="shared" si="205"/>
        <v>#N/A</v>
      </c>
      <c r="AO353" s="6" t="e">
        <f t="shared" si="185"/>
        <v>#N/A</v>
      </c>
      <c r="AP353" s="6" t="e">
        <f t="shared" si="206"/>
        <v>#N/A</v>
      </c>
      <c r="AQ353" s="6" t="e">
        <f t="shared" si="207"/>
        <v>#N/A</v>
      </c>
      <c r="AR353" s="6" t="e">
        <f t="shared" si="186"/>
        <v>#N/A</v>
      </c>
      <c r="AS353" s="6" t="e">
        <f t="shared" si="187"/>
        <v>#N/A</v>
      </c>
      <c r="AT353" s="6" t="e">
        <f t="shared" si="188"/>
        <v>#N/A</v>
      </c>
      <c r="AU353" s="6">
        <f t="shared" si="208"/>
        <v>0</v>
      </c>
      <c r="AV353" s="6" t="e">
        <f t="shared" si="209"/>
        <v>#N/A</v>
      </c>
      <c r="AW353" s="6" t="str">
        <f t="shared" si="189"/>
        <v/>
      </c>
      <c r="AX353" s="6" t="str">
        <f t="shared" si="190"/>
        <v/>
      </c>
      <c r="AY353" s="6" t="str">
        <f t="shared" si="191"/>
        <v/>
      </c>
      <c r="AZ353" s="6" t="str">
        <f t="shared" si="192"/>
        <v/>
      </c>
      <c r="BA353" s="103"/>
      <c r="BG353" s="3" t="s">
        <v>1607</v>
      </c>
    </row>
    <row r="354" spans="1:59" s="12" customFormat="1" ht="13.5" customHeight="1" x14ac:dyDescent="0.2">
      <c r="A354" s="163">
        <v>339</v>
      </c>
      <c r="B354" s="164"/>
      <c r="C354" s="165"/>
      <c r="D354" s="166"/>
      <c r="E354" s="165"/>
      <c r="F354" s="165"/>
      <c r="G354" s="220"/>
      <c r="H354" s="165"/>
      <c r="I354" s="167"/>
      <c r="J354" s="168"/>
      <c r="K354" s="845"/>
      <c r="L354" s="838"/>
      <c r="M354" s="428"/>
      <c r="N354" s="427"/>
      <c r="O354" s="429"/>
      <c r="P354" s="430"/>
      <c r="Q354" s="422" t="str">
        <f t="shared" si="176"/>
        <v/>
      </c>
      <c r="R354" s="422" t="str">
        <f t="shared" si="177"/>
        <v/>
      </c>
      <c r="S354" s="423" t="str">
        <f t="shared" si="178"/>
        <v/>
      </c>
      <c r="T354" s="424" t="str">
        <f t="shared" si="193"/>
        <v/>
      </c>
      <c r="U354" s="425" t="str">
        <f t="shared" si="179"/>
        <v/>
      </c>
      <c r="V354" s="425" t="str">
        <f t="shared" si="180"/>
        <v/>
      </c>
      <c r="W354" s="425" t="str">
        <f t="shared" si="181"/>
        <v/>
      </c>
      <c r="X354" s="38"/>
      <c r="Y354" s="37" t="str">
        <f t="shared" si="194"/>
        <v/>
      </c>
      <c r="Z354" s="37" t="str">
        <f t="shared" si="195"/>
        <v/>
      </c>
      <c r="AA354" s="29" t="str">
        <f t="shared" si="182"/>
        <v/>
      </c>
      <c r="AB354" s="6" t="e">
        <f t="shared" si="196"/>
        <v>#N/A</v>
      </c>
      <c r="AC354" s="6" t="e">
        <f t="shared" si="197"/>
        <v>#N/A</v>
      </c>
      <c r="AD354" s="6" t="e">
        <f t="shared" si="198"/>
        <v>#N/A</v>
      </c>
      <c r="AE354" s="6" t="str">
        <f t="shared" si="183"/>
        <v/>
      </c>
      <c r="AF354" s="10">
        <f t="shared" si="184"/>
        <v>1</v>
      </c>
      <c r="AG354" s="6" t="e">
        <f t="shared" si="199"/>
        <v>#N/A</v>
      </c>
      <c r="AH354" s="6" t="e">
        <f t="shared" si="200"/>
        <v>#N/A</v>
      </c>
      <c r="AI354" s="6" t="e">
        <f t="shared" si="210"/>
        <v>#N/A</v>
      </c>
      <c r="AJ354" s="6" t="e">
        <f t="shared" si="201"/>
        <v>#N/A</v>
      </c>
      <c r="AK354" s="11" t="str">
        <f t="shared" si="202"/>
        <v xml:space="preserve"> </v>
      </c>
      <c r="AL354" s="6" t="e">
        <f t="shared" si="203"/>
        <v>#N/A</v>
      </c>
      <c r="AM354" s="6" t="e">
        <f t="shared" si="204"/>
        <v>#N/A</v>
      </c>
      <c r="AN354" s="6" t="e">
        <f t="shared" si="205"/>
        <v>#N/A</v>
      </c>
      <c r="AO354" s="6" t="e">
        <f t="shared" si="185"/>
        <v>#N/A</v>
      </c>
      <c r="AP354" s="6" t="e">
        <f t="shared" si="206"/>
        <v>#N/A</v>
      </c>
      <c r="AQ354" s="6" t="e">
        <f t="shared" si="207"/>
        <v>#N/A</v>
      </c>
      <c r="AR354" s="6" t="e">
        <f t="shared" si="186"/>
        <v>#N/A</v>
      </c>
      <c r="AS354" s="6" t="e">
        <f t="shared" si="187"/>
        <v>#N/A</v>
      </c>
      <c r="AT354" s="6" t="e">
        <f t="shared" si="188"/>
        <v>#N/A</v>
      </c>
      <c r="AU354" s="6">
        <f t="shared" si="208"/>
        <v>0</v>
      </c>
      <c r="AV354" s="6" t="e">
        <f t="shared" si="209"/>
        <v>#N/A</v>
      </c>
      <c r="AW354" s="6" t="str">
        <f t="shared" si="189"/>
        <v/>
      </c>
      <c r="AX354" s="6" t="str">
        <f t="shared" si="190"/>
        <v/>
      </c>
      <c r="AY354" s="6" t="str">
        <f t="shared" si="191"/>
        <v/>
      </c>
      <c r="AZ354" s="6" t="str">
        <f t="shared" si="192"/>
        <v/>
      </c>
      <c r="BA354" s="103"/>
      <c r="BG354" s="3" t="s">
        <v>1319</v>
      </c>
    </row>
    <row r="355" spans="1:59" s="12" customFormat="1" ht="13.5" customHeight="1" x14ac:dyDescent="0.2">
      <c r="A355" s="163">
        <v>340</v>
      </c>
      <c r="B355" s="164"/>
      <c r="C355" s="165"/>
      <c r="D355" s="166"/>
      <c r="E355" s="165"/>
      <c r="F355" s="165"/>
      <c r="G355" s="220"/>
      <c r="H355" s="165"/>
      <c r="I355" s="167"/>
      <c r="J355" s="168"/>
      <c r="K355" s="845"/>
      <c r="L355" s="838"/>
      <c r="M355" s="428"/>
      <c r="N355" s="427"/>
      <c r="O355" s="429"/>
      <c r="P355" s="430"/>
      <c r="Q355" s="422" t="str">
        <f t="shared" si="176"/>
        <v/>
      </c>
      <c r="R355" s="422" t="str">
        <f t="shared" si="177"/>
        <v/>
      </c>
      <c r="S355" s="423" t="str">
        <f t="shared" si="178"/>
        <v/>
      </c>
      <c r="T355" s="424" t="str">
        <f t="shared" si="193"/>
        <v/>
      </c>
      <c r="U355" s="425" t="str">
        <f t="shared" si="179"/>
        <v/>
      </c>
      <c r="V355" s="425" t="str">
        <f t="shared" si="180"/>
        <v/>
      </c>
      <c r="W355" s="425" t="str">
        <f t="shared" si="181"/>
        <v/>
      </c>
      <c r="X355" s="38"/>
      <c r="Y355" s="37" t="str">
        <f t="shared" si="194"/>
        <v/>
      </c>
      <c r="Z355" s="37" t="str">
        <f t="shared" si="195"/>
        <v/>
      </c>
      <c r="AA355" s="29" t="str">
        <f t="shared" si="182"/>
        <v/>
      </c>
      <c r="AB355" s="6" t="e">
        <f t="shared" si="196"/>
        <v>#N/A</v>
      </c>
      <c r="AC355" s="6" t="e">
        <f t="shared" si="197"/>
        <v>#N/A</v>
      </c>
      <c r="AD355" s="6" t="e">
        <f t="shared" si="198"/>
        <v>#N/A</v>
      </c>
      <c r="AE355" s="6" t="str">
        <f t="shared" si="183"/>
        <v/>
      </c>
      <c r="AF355" s="10">
        <f t="shared" si="184"/>
        <v>1</v>
      </c>
      <c r="AG355" s="6" t="e">
        <f t="shared" si="199"/>
        <v>#N/A</v>
      </c>
      <c r="AH355" s="6" t="e">
        <f t="shared" si="200"/>
        <v>#N/A</v>
      </c>
      <c r="AI355" s="6" t="e">
        <f t="shared" si="210"/>
        <v>#N/A</v>
      </c>
      <c r="AJ355" s="6" t="e">
        <f t="shared" si="201"/>
        <v>#N/A</v>
      </c>
      <c r="AK355" s="11" t="str">
        <f t="shared" si="202"/>
        <v xml:space="preserve"> </v>
      </c>
      <c r="AL355" s="6" t="e">
        <f t="shared" si="203"/>
        <v>#N/A</v>
      </c>
      <c r="AM355" s="6" t="e">
        <f t="shared" si="204"/>
        <v>#N/A</v>
      </c>
      <c r="AN355" s="6" t="e">
        <f t="shared" si="205"/>
        <v>#N/A</v>
      </c>
      <c r="AO355" s="6" t="e">
        <f t="shared" si="185"/>
        <v>#N/A</v>
      </c>
      <c r="AP355" s="6" t="e">
        <f t="shared" si="206"/>
        <v>#N/A</v>
      </c>
      <c r="AQ355" s="6" t="e">
        <f t="shared" si="207"/>
        <v>#N/A</v>
      </c>
      <c r="AR355" s="6" t="e">
        <f t="shared" si="186"/>
        <v>#N/A</v>
      </c>
      <c r="AS355" s="6" t="e">
        <f t="shared" si="187"/>
        <v>#N/A</v>
      </c>
      <c r="AT355" s="6" t="e">
        <f t="shared" si="188"/>
        <v>#N/A</v>
      </c>
      <c r="AU355" s="6">
        <f t="shared" si="208"/>
        <v>0</v>
      </c>
      <c r="AV355" s="6" t="e">
        <f t="shared" si="209"/>
        <v>#N/A</v>
      </c>
      <c r="AW355" s="6" t="str">
        <f t="shared" si="189"/>
        <v/>
      </c>
      <c r="AX355" s="6" t="str">
        <f t="shared" si="190"/>
        <v/>
      </c>
      <c r="AY355" s="6" t="str">
        <f t="shared" si="191"/>
        <v/>
      </c>
      <c r="AZ355" s="6" t="str">
        <f t="shared" si="192"/>
        <v/>
      </c>
      <c r="BA355" s="103"/>
      <c r="BG355" s="3" t="s">
        <v>1332</v>
      </c>
    </row>
    <row r="356" spans="1:59" s="12" customFormat="1" ht="13.5" customHeight="1" x14ac:dyDescent="0.2">
      <c r="A356" s="163">
        <v>341</v>
      </c>
      <c r="B356" s="164"/>
      <c r="C356" s="165"/>
      <c r="D356" s="166"/>
      <c r="E356" s="165"/>
      <c r="F356" s="165"/>
      <c r="G356" s="220"/>
      <c r="H356" s="165"/>
      <c r="I356" s="167"/>
      <c r="J356" s="168"/>
      <c r="K356" s="845"/>
      <c r="L356" s="838"/>
      <c r="M356" s="428"/>
      <c r="N356" s="427"/>
      <c r="O356" s="429"/>
      <c r="P356" s="430"/>
      <c r="Q356" s="422" t="str">
        <f t="shared" si="176"/>
        <v/>
      </c>
      <c r="R356" s="422" t="str">
        <f t="shared" si="177"/>
        <v/>
      </c>
      <c r="S356" s="423" t="str">
        <f t="shared" si="178"/>
        <v/>
      </c>
      <c r="T356" s="424" t="str">
        <f t="shared" si="193"/>
        <v/>
      </c>
      <c r="U356" s="425" t="str">
        <f t="shared" si="179"/>
        <v/>
      </c>
      <c r="V356" s="425" t="str">
        <f t="shared" si="180"/>
        <v/>
      </c>
      <c r="W356" s="425" t="str">
        <f t="shared" si="181"/>
        <v/>
      </c>
      <c r="X356" s="38"/>
      <c r="Y356" s="37" t="str">
        <f t="shared" si="194"/>
        <v/>
      </c>
      <c r="Z356" s="37" t="str">
        <f t="shared" si="195"/>
        <v/>
      </c>
      <c r="AA356" s="29" t="str">
        <f t="shared" si="182"/>
        <v/>
      </c>
      <c r="AB356" s="6" t="e">
        <f t="shared" si="196"/>
        <v>#N/A</v>
      </c>
      <c r="AC356" s="6" t="e">
        <f t="shared" si="197"/>
        <v>#N/A</v>
      </c>
      <c r="AD356" s="6" t="e">
        <f t="shared" si="198"/>
        <v>#N/A</v>
      </c>
      <c r="AE356" s="6" t="str">
        <f t="shared" si="183"/>
        <v/>
      </c>
      <c r="AF356" s="10">
        <f t="shared" si="184"/>
        <v>1</v>
      </c>
      <c r="AG356" s="6" t="e">
        <f t="shared" si="199"/>
        <v>#N/A</v>
      </c>
      <c r="AH356" s="6" t="e">
        <f t="shared" si="200"/>
        <v>#N/A</v>
      </c>
      <c r="AI356" s="6" t="e">
        <f t="shared" si="210"/>
        <v>#N/A</v>
      </c>
      <c r="AJ356" s="6" t="e">
        <f t="shared" si="201"/>
        <v>#N/A</v>
      </c>
      <c r="AK356" s="11" t="str">
        <f t="shared" si="202"/>
        <v xml:space="preserve"> </v>
      </c>
      <c r="AL356" s="6" t="e">
        <f t="shared" si="203"/>
        <v>#N/A</v>
      </c>
      <c r="AM356" s="6" t="e">
        <f t="shared" si="204"/>
        <v>#N/A</v>
      </c>
      <c r="AN356" s="6" t="e">
        <f t="shared" si="205"/>
        <v>#N/A</v>
      </c>
      <c r="AO356" s="6" t="e">
        <f t="shared" si="185"/>
        <v>#N/A</v>
      </c>
      <c r="AP356" s="6" t="e">
        <f t="shared" si="206"/>
        <v>#N/A</v>
      </c>
      <c r="AQ356" s="6" t="e">
        <f t="shared" si="207"/>
        <v>#N/A</v>
      </c>
      <c r="AR356" s="6" t="e">
        <f t="shared" si="186"/>
        <v>#N/A</v>
      </c>
      <c r="AS356" s="6" t="e">
        <f t="shared" si="187"/>
        <v>#N/A</v>
      </c>
      <c r="AT356" s="6" t="e">
        <f t="shared" si="188"/>
        <v>#N/A</v>
      </c>
      <c r="AU356" s="6">
        <f t="shared" si="208"/>
        <v>0</v>
      </c>
      <c r="AV356" s="6" t="e">
        <f t="shared" si="209"/>
        <v>#N/A</v>
      </c>
      <c r="AW356" s="6" t="str">
        <f t="shared" si="189"/>
        <v/>
      </c>
      <c r="AX356" s="6" t="str">
        <f t="shared" si="190"/>
        <v/>
      </c>
      <c r="AY356" s="6" t="str">
        <f t="shared" si="191"/>
        <v/>
      </c>
      <c r="AZ356" s="6" t="str">
        <f t="shared" si="192"/>
        <v/>
      </c>
      <c r="BA356" s="103"/>
      <c r="BG356" s="3" t="s">
        <v>1608</v>
      </c>
    </row>
    <row r="357" spans="1:59" s="12" customFormat="1" ht="13.5" customHeight="1" x14ac:dyDescent="0.2">
      <c r="A357" s="163">
        <v>342</v>
      </c>
      <c r="B357" s="164"/>
      <c r="C357" s="165"/>
      <c r="D357" s="166"/>
      <c r="E357" s="165"/>
      <c r="F357" s="165"/>
      <c r="G357" s="220"/>
      <c r="H357" s="165"/>
      <c r="I357" s="167"/>
      <c r="J357" s="168"/>
      <c r="K357" s="845"/>
      <c r="L357" s="838"/>
      <c r="M357" s="428"/>
      <c r="N357" s="427"/>
      <c r="O357" s="429"/>
      <c r="P357" s="430"/>
      <c r="Q357" s="422" t="str">
        <f t="shared" si="176"/>
        <v/>
      </c>
      <c r="R357" s="422" t="str">
        <f t="shared" si="177"/>
        <v/>
      </c>
      <c r="S357" s="423" t="str">
        <f t="shared" si="178"/>
        <v/>
      </c>
      <c r="T357" s="424" t="str">
        <f t="shared" si="193"/>
        <v/>
      </c>
      <c r="U357" s="425" t="str">
        <f t="shared" si="179"/>
        <v/>
      </c>
      <c r="V357" s="425" t="str">
        <f t="shared" si="180"/>
        <v/>
      </c>
      <c r="W357" s="425" t="str">
        <f t="shared" si="181"/>
        <v/>
      </c>
      <c r="X357" s="38"/>
      <c r="Y357" s="37" t="str">
        <f t="shared" si="194"/>
        <v/>
      </c>
      <c r="Z357" s="37" t="str">
        <f t="shared" si="195"/>
        <v/>
      </c>
      <c r="AA357" s="29" t="str">
        <f t="shared" si="182"/>
        <v/>
      </c>
      <c r="AB357" s="6" t="e">
        <f t="shared" si="196"/>
        <v>#N/A</v>
      </c>
      <c r="AC357" s="6" t="e">
        <f t="shared" si="197"/>
        <v>#N/A</v>
      </c>
      <c r="AD357" s="6" t="e">
        <f t="shared" si="198"/>
        <v>#N/A</v>
      </c>
      <c r="AE357" s="6" t="str">
        <f t="shared" si="183"/>
        <v/>
      </c>
      <c r="AF357" s="10">
        <f t="shared" si="184"/>
        <v>1</v>
      </c>
      <c r="AG357" s="6" t="e">
        <f t="shared" si="199"/>
        <v>#N/A</v>
      </c>
      <c r="AH357" s="6" t="e">
        <f t="shared" si="200"/>
        <v>#N/A</v>
      </c>
      <c r="AI357" s="6" t="e">
        <f t="shared" si="210"/>
        <v>#N/A</v>
      </c>
      <c r="AJ357" s="6" t="e">
        <f t="shared" si="201"/>
        <v>#N/A</v>
      </c>
      <c r="AK357" s="11" t="str">
        <f t="shared" si="202"/>
        <v xml:space="preserve"> </v>
      </c>
      <c r="AL357" s="6" t="e">
        <f t="shared" si="203"/>
        <v>#N/A</v>
      </c>
      <c r="AM357" s="6" t="e">
        <f t="shared" si="204"/>
        <v>#N/A</v>
      </c>
      <c r="AN357" s="6" t="e">
        <f t="shared" si="205"/>
        <v>#N/A</v>
      </c>
      <c r="AO357" s="6" t="e">
        <f t="shared" si="185"/>
        <v>#N/A</v>
      </c>
      <c r="AP357" s="6" t="e">
        <f t="shared" si="206"/>
        <v>#N/A</v>
      </c>
      <c r="AQ357" s="6" t="e">
        <f t="shared" si="207"/>
        <v>#N/A</v>
      </c>
      <c r="AR357" s="6" t="e">
        <f t="shared" si="186"/>
        <v>#N/A</v>
      </c>
      <c r="AS357" s="6" t="e">
        <f t="shared" si="187"/>
        <v>#N/A</v>
      </c>
      <c r="AT357" s="6" t="e">
        <f t="shared" si="188"/>
        <v>#N/A</v>
      </c>
      <c r="AU357" s="6">
        <f t="shared" si="208"/>
        <v>0</v>
      </c>
      <c r="AV357" s="6" t="e">
        <f t="shared" si="209"/>
        <v>#N/A</v>
      </c>
      <c r="AW357" s="6" t="str">
        <f t="shared" si="189"/>
        <v/>
      </c>
      <c r="AX357" s="6" t="str">
        <f t="shared" si="190"/>
        <v/>
      </c>
      <c r="AY357" s="6" t="str">
        <f t="shared" si="191"/>
        <v/>
      </c>
      <c r="AZ357" s="6" t="str">
        <f t="shared" si="192"/>
        <v/>
      </c>
      <c r="BA357" s="103"/>
      <c r="BG357" s="3" t="s">
        <v>1318</v>
      </c>
    </row>
    <row r="358" spans="1:59" s="12" customFormat="1" ht="13.5" customHeight="1" x14ac:dyDescent="0.2">
      <c r="A358" s="163">
        <v>343</v>
      </c>
      <c r="B358" s="164"/>
      <c r="C358" s="165"/>
      <c r="D358" s="166"/>
      <c r="E358" s="165"/>
      <c r="F358" s="165"/>
      <c r="G358" s="220"/>
      <c r="H358" s="165"/>
      <c r="I358" s="167"/>
      <c r="J358" s="168"/>
      <c r="K358" s="845"/>
      <c r="L358" s="838"/>
      <c r="M358" s="428"/>
      <c r="N358" s="427"/>
      <c r="O358" s="429"/>
      <c r="P358" s="430"/>
      <c r="Q358" s="422" t="str">
        <f t="shared" si="176"/>
        <v/>
      </c>
      <c r="R358" s="422" t="str">
        <f t="shared" si="177"/>
        <v/>
      </c>
      <c r="S358" s="423" t="str">
        <f t="shared" si="178"/>
        <v/>
      </c>
      <c r="T358" s="424" t="str">
        <f t="shared" si="193"/>
        <v/>
      </c>
      <c r="U358" s="425" t="str">
        <f t="shared" si="179"/>
        <v/>
      </c>
      <c r="V358" s="425" t="str">
        <f t="shared" si="180"/>
        <v/>
      </c>
      <c r="W358" s="425" t="str">
        <f t="shared" si="181"/>
        <v/>
      </c>
      <c r="X358" s="38"/>
      <c r="Y358" s="37" t="str">
        <f t="shared" si="194"/>
        <v/>
      </c>
      <c r="Z358" s="37" t="str">
        <f t="shared" si="195"/>
        <v/>
      </c>
      <c r="AA358" s="29" t="str">
        <f t="shared" si="182"/>
        <v/>
      </c>
      <c r="AB358" s="6" t="e">
        <f t="shared" si="196"/>
        <v>#N/A</v>
      </c>
      <c r="AC358" s="6" t="e">
        <f t="shared" si="197"/>
        <v>#N/A</v>
      </c>
      <c r="AD358" s="6" t="e">
        <f t="shared" si="198"/>
        <v>#N/A</v>
      </c>
      <c r="AE358" s="6" t="str">
        <f t="shared" si="183"/>
        <v/>
      </c>
      <c r="AF358" s="10">
        <f t="shared" si="184"/>
        <v>1</v>
      </c>
      <c r="AG358" s="6" t="e">
        <f t="shared" si="199"/>
        <v>#N/A</v>
      </c>
      <c r="AH358" s="6" t="e">
        <f t="shared" si="200"/>
        <v>#N/A</v>
      </c>
      <c r="AI358" s="6" t="e">
        <f t="shared" si="210"/>
        <v>#N/A</v>
      </c>
      <c r="AJ358" s="6" t="e">
        <f t="shared" si="201"/>
        <v>#N/A</v>
      </c>
      <c r="AK358" s="11" t="str">
        <f t="shared" si="202"/>
        <v xml:space="preserve"> </v>
      </c>
      <c r="AL358" s="6" t="e">
        <f t="shared" si="203"/>
        <v>#N/A</v>
      </c>
      <c r="AM358" s="6" t="e">
        <f t="shared" si="204"/>
        <v>#N/A</v>
      </c>
      <c r="AN358" s="6" t="e">
        <f t="shared" si="205"/>
        <v>#N/A</v>
      </c>
      <c r="AO358" s="6" t="e">
        <f t="shared" si="185"/>
        <v>#N/A</v>
      </c>
      <c r="AP358" s="6" t="e">
        <f t="shared" si="206"/>
        <v>#N/A</v>
      </c>
      <c r="AQ358" s="6" t="e">
        <f t="shared" si="207"/>
        <v>#N/A</v>
      </c>
      <c r="AR358" s="6" t="e">
        <f t="shared" si="186"/>
        <v>#N/A</v>
      </c>
      <c r="AS358" s="6" t="e">
        <f t="shared" si="187"/>
        <v>#N/A</v>
      </c>
      <c r="AT358" s="6" t="e">
        <f t="shared" si="188"/>
        <v>#N/A</v>
      </c>
      <c r="AU358" s="6">
        <f t="shared" si="208"/>
        <v>0</v>
      </c>
      <c r="AV358" s="6" t="e">
        <f t="shared" si="209"/>
        <v>#N/A</v>
      </c>
      <c r="AW358" s="6" t="str">
        <f t="shared" si="189"/>
        <v/>
      </c>
      <c r="AX358" s="6" t="str">
        <f t="shared" si="190"/>
        <v/>
      </c>
      <c r="AY358" s="6" t="str">
        <f t="shared" si="191"/>
        <v/>
      </c>
      <c r="AZ358" s="6" t="str">
        <f t="shared" si="192"/>
        <v/>
      </c>
      <c r="BA358" s="103"/>
      <c r="BG358" s="3" t="s">
        <v>1330</v>
      </c>
    </row>
    <row r="359" spans="1:59" s="12" customFormat="1" ht="13.5" customHeight="1" x14ac:dyDescent="0.2">
      <c r="A359" s="163">
        <v>344</v>
      </c>
      <c r="B359" s="164"/>
      <c r="C359" s="165"/>
      <c r="D359" s="166"/>
      <c r="E359" s="165"/>
      <c r="F359" s="165"/>
      <c r="G359" s="220"/>
      <c r="H359" s="165"/>
      <c r="I359" s="167"/>
      <c r="J359" s="168"/>
      <c r="K359" s="845"/>
      <c r="L359" s="838"/>
      <c r="M359" s="428"/>
      <c r="N359" s="427"/>
      <c r="O359" s="429"/>
      <c r="P359" s="430"/>
      <c r="Q359" s="422" t="str">
        <f t="shared" si="176"/>
        <v/>
      </c>
      <c r="R359" s="422" t="str">
        <f t="shared" si="177"/>
        <v/>
      </c>
      <c r="S359" s="423" t="str">
        <f t="shared" si="178"/>
        <v/>
      </c>
      <c r="T359" s="424" t="str">
        <f t="shared" si="193"/>
        <v/>
      </c>
      <c r="U359" s="425" t="str">
        <f t="shared" si="179"/>
        <v/>
      </c>
      <c r="V359" s="425" t="str">
        <f t="shared" si="180"/>
        <v/>
      </c>
      <c r="W359" s="425" t="str">
        <f t="shared" si="181"/>
        <v/>
      </c>
      <c r="X359" s="38"/>
      <c r="Y359" s="37" t="str">
        <f t="shared" si="194"/>
        <v/>
      </c>
      <c r="Z359" s="37" t="str">
        <f t="shared" si="195"/>
        <v/>
      </c>
      <c r="AA359" s="29" t="str">
        <f t="shared" si="182"/>
        <v/>
      </c>
      <c r="AB359" s="6" t="e">
        <f t="shared" si="196"/>
        <v>#N/A</v>
      </c>
      <c r="AC359" s="6" t="e">
        <f t="shared" si="197"/>
        <v>#N/A</v>
      </c>
      <c r="AD359" s="6" t="e">
        <f t="shared" si="198"/>
        <v>#N/A</v>
      </c>
      <c r="AE359" s="6" t="str">
        <f t="shared" si="183"/>
        <v/>
      </c>
      <c r="AF359" s="10">
        <f t="shared" si="184"/>
        <v>1</v>
      </c>
      <c r="AG359" s="6" t="e">
        <f t="shared" si="199"/>
        <v>#N/A</v>
      </c>
      <c r="AH359" s="6" t="e">
        <f t="shared" si="200"/>
        <v>#N/A</v>
      </c>
      <c r="AI359" s="6" t="e">
        <f t="shared" si="210"/>
        <v>#N/A</v>
      </c>
      <c r="AJ359" s="6" t="e">
        <f t="shared" si="201"/>
        <v>#N/A</v>
      </c>
      <c r="AK359" s="11" t="str">
        <f t="shared" si="202"/>
        <v xml:space="preserve"> </v>
      </c>
      <c r="AL359" s="6" t="e">
        <f t="shared" si="203"/>
        <v>#N/A</v>
      </c>
      <c r="AM359" s="6" t="e">
        <f t="shared" si="204"/>
        <v>#N/A</v>
      </c>
      <c r="AN359" s="6" t="e">
        <f t="shared" si="205"/>
        <v>#N/A</v>
      </c>
      <c r="AO359" s="6" t="e">
        <f t="shared" si="185"/>
        <v>#N/A</v>
      </c>
      <c r="AP359" s="6" t="e">
        <f t="shared" si="206"/>
        <v>#N/A</v>
      </c>
      <c r="AQ359" s="6" t="e">
        <f t="shared" si="207"/>
        <v>#N/A</v>
      </c>
      <c r="AR359" s="6" t="e">
        <f t="shared" si="186"/>
        <v>#N/A</v>
      </c>
      <c r="AS359" s="6" t="e">
        <f t="shared" si="187"/>
        <v>#N/A</v>
      </c>
      <c r="AT359" s="6" t="e">
        <f t="shared" si="188"/>
        <v>#N/A</v>
      </c>
      <c r="AU359" s="6">
        <f t="shared" si="208"/>
        <v>0</v>
      </c>
      <c r="AV359" s="6" t="e">
        <f t="shared" si="209"/>
        <v>#N/A</v>
      </c>
      <c r="AW359" s="6" t="str">
        <f t="shared" si="189"/>
        <v/>
      </c>
      <c r="AX359" s="6" t="str">
        <f t="shared" si="190"/>
        <v/>
      </c>
      <c r="AY359" s="6" t="str">
        <f t="shared" si="191"/>
        <v/>
      </c>
      <c r="AZ359" s="6" t="str">
        <f t="shared" si="192"/>
        <v/>
      </c>
      <c r="BA359" s="103"/>
      <c r="BG359" s="3" t="s">
        <v>1609</v>
      </c>
    </row>
    <row r="360" spans="1:59" s="12" customFormat="1" ht="13.5" customHeight="1" x14ac:dyDescent="0.2">
      <c r="A360" s="163">
        <v>345</v>
      </c>
      <c r="B360" s="164"/>
      <c r="C360" s="165"/>
      <c r="D360" s="166"/>
      <c r="E360" s="165"/>
      <c r="F360" s="165"/>
      <c r="G360" s="220"/>
      <c r="H360" s="165"/>
      <c r="I360" s="167"/>
      <c r="J360" s="168"/>
      <c r="K360" s="845"/>
      <c r="L360" s="838"/>
      <c r="M360" s="428"/>
      <c r="N360" s="427"/>
      <c r="O360" s="429"/>
      <c r="P360" s="430"/>
      <c r="Q360" s="422" t="str">
        <f t="shared" si="176"/>
        <v/>
      </c>
      <c r="R360" s="422" t="str">
        <f t="shared" si="177"/>
        <v/>
      </c>
      <c r="S360" s="423" t="str">
        <f t="shared" si="178"/>
        <v/>
      </c>
      <c r="T360" s="424" t="str">
        <f t="shared" si="193"/>
        <v/>
      </c>
      <c r="U360" s="425" t="str">
        <f t="shared" si="179"/>
        <v/>
      </c>
      <c r="V360" s="425" t="str">
        <f t="shared" si="180"/>
        <v/>
      </c>
      <c r="W360" s="425" t="str">
        <f t="shared" si="181"/>
        <v/>
      </c>
      <c r="X360" s="38"/>
      <c r="Y360" s="37" t="str">
        <f t="shared" si="194"/>
        <v/>
      </c>
      <c r="Z360" s="37" t="str">
        <f t="shared" si="195"/>
        <v/>
      </c>
      <c r="AA360" s="29" t="str">
        <f t="shared" si="182"/>
        <v/>
      </c>
      <c r="AB360" s="6" t="e">
        <f t="shared" si="196"/>
        <v>#N/A</v>
      </c>
      <c r="AC360" s="6" t="e">
        <f t="shared" si="197"/>
        <v>#N/A</v>
      </c>
      <c r="AD360" s="6" t="e">
        <f t="shared" si="198"/>
        <v>#N/A</v>
      </c>
      <c r="AE360" s="6" t="str">
        <f t="shared" si="183"/>
        <v/>
      </c>
      <c r="AF360" s="10">
        <f t="shared" si="184"/>
        <v>1</v>
      </c>
      <c r="AG360" s="6" t="e">
        <f t="shared" si="199"/>
        <v>#N/A</v>
      </c>
      <c r="AH360" s="6" t="e">
        <f t="shared" si="200"/>
        <v>#N/A</v>
      </c>
      <c r="AI360" s="6" t="e">
        <f t="shared" si="210"/>
        <v>#N/A</v>
      </c>
      <c r="AJ360" s="6" t="e">
        <f t="shared" si="201"/>
        <v>#N/A</v>
      </c>
      <c r="AK360" s="11" t="str">
        <f t="shared" si="202"/>
        <v xml:space="preserve"> </v>
      </c>
      <c r="AL360" s="6" t="e">
        <f t="shared" si="203"/>
        <v>#N/A</v>
      </c>
      <c r="AM360" s="6" t="e">
        <f t="shared" si="204"/>
        <v>#N/A</v>
      </c>
      <c r="AN360" s="6" t="e">
        <f t="shared" si="205"/>
        <v>#N/A</v>
      </c>
      <c r="AO360" s="6" t="e">
        <f t="shared" si="185"/>
        <v>#N/A</v>
      </c>
      <c r="AP360" s="6" t="e">
        <f t="shared" si="206"/>
        <v>#N/A</v>
      </c>
      <c r="AQ360" s="6" t="e">
        <f t="shared" si="207"/>
        <v>#N/A</v>
      </c>
      <c r="AR360" s="6" t="e">
        <f t="shared" si="186"/>
        <v>#N/A</v>
      </c>
      <c r="AS360" s="6" t="e">
        <f t="shared" si="187"/>
        <v>#N/A</v>
      </c>
      <c r="AT360" s="6" t="e">
        <f t="shared" si="188"/>
        <v>#N/A</v>
      </c>
      <c r="AU360" s="6">
        <f t="shared" si="208"/>
        <v>0</v>
      </c>
      <c r="AV360" s="6" t="e">
        <f t="shared" si="209"/>
        <v>#N/A</v>
      </c>
      <c r="AW360" s="6" t="str">
        <f t="shared" si="189"/>
        <v/>
      </c>
      <c r="AX360" s="6" t="str">
        <f t="shared" si="190"/>
        <v/>
      </c>
      <c r="AY360" s="6" t="str">
        <f t="shared" si="191"/>
        <v/>
      </c>
      <c r="AZ360" s="6" t="str">
        <f t="shared" si="192"/>
        <v/>
      </c>
      <c r="BA360" s="103"/>
      <c r="BG360" s="3" t="s">
        <v>1610</v>
      </c>
    </row>
    <row r="361" spans="1:59" s="12" customFormat="1" ht="13.5" customHeight="1" x14ac:dyDescent="0.2">
      <c r="A361" s="163">
        <v>346</v>
      </c>
      <c r="B361" s="164"/>
      <c r="C361" s="165"/>
      <c r="D361" s="166"/>
      <c r="E361" s="165"/>
      <c r="F361" s="165"/>
      <c r="G361" s="220"/>
      <c r="H361" s="165"/>
      <c r="I361" s="167"/>
      <c r="J361" s="168"/>
      <c r="K361" s="845"/>
      <c r="L361" s="838"/>
      <c r="M361" s="428"/>
      <c r="N361" s="427"/>
      <c r="O361" s="429"/>
      <c r="P361" s="430"/>
      <c r="Q361" s="422" t="str">
        <f t="shared" si="176"/>
        <v/>
      </c>
      <c r="R361" s="422" t="str">
        <f t="shared" si="177"/>
        <v/>
      </c>
      <c r="S361" s="423" t="str">
        <f t="shared" si="178"/>
        <v/>
      </c>
      <c r="T361" s="424" t="str">
        <f t="shared" si="193"/>
        <v/>
      </c>
      <c r="U361" s="425" t="str">
        <f t="shared" si="179"/>
        <v/>
      </c>
      <c r="V361" s="425" t="str">
        <f t="shared" si="180"/>
        <v/>
      </c>
      <c r="W361" s="425" t="str">
        <f t="shared" si="181"/>
        <v/>
      </c>
      <c r="X361" s="38"/>
      <c r="Y361" s="37" t="str">
        <f t="shared" si="194"/>
        <v/>
      </c>
      <c r="Z361" s="37" t="str">
        <f t="shared" si="195"/>
        <v/>
      </c>
      <c r="AA361" s="29" t="str">
        <f t="shared" si="182"/>
        <v/>
      </c>
      <c r="AB361" s="6" t="e">
        <f t="shared" si="196"/>
        <v>#N/A</v>
      </c>
      <c r="AC361" s="6" t="e">
        <f t="shared" si="197"/>
        <v>#N/A</v>
      </c>
      <c r="AD361" s="6" t="e">
        <f t="shared" si="198"/>
        <v>#N/A</v>
      </c>
      <c r="AE361" s="6" t="str">
        <f t="shared" si="183"/>
        <v/>
      </c>
      <c r="AF361" s="10">
        <f t="shared" si="184"/>
        <v>1</v>
      </c>
      <c r="AG361" s="6" t="e">
        <f t="shared" si="199"/>
        <v>#N/A</v>
      </c>
      <c r="AH361" s="6" t="e">
        <f t="shared" si="200"/>
        <v>#N/A</v>
      </c>
      <c r="AI361" s="6" t="e">
        <f t="shared" si="210"/>
        <v>#N/A</v>
      </c>
      <c r="AJ361" s="6" t="e">
        <f t="shared" si="201"/>
        <v>#N/A</v>
      </c>
      <c r="AK361" s="11" t="str">
        <f t="shared" si="202"/>
        <v xml:space="preserve"> </v>
      </c>
      <c r="AL361" s="6" t="e">
        <f t="shared" si="203"/>
        <v>#N/A</v>
      </c>
      <c r="AM361" s="6" t="e">
        <f t="shared" si="204"/>
        <v>#N/A</v>
      </c>
      <c r="AN361" s="6" t="e">
        <f t="shared" si="205"/>
        <v>#N/A</v>
      </c>
      <c r="AO361" s="6" t="e">
        <f t="shared" si="185"/>
        <v>#N/A</v>
      </c>
      <c r="AP361" s="6" t="e">
        <f t="shared" si="206"/>
        <v>#N/A</v>
      </c>
      <c r="AQ361" s="6" t="e">
        <f t="shared" si="207"/>
        <v>#N/A</v>
      </c>
      <c r="AR361" s="6" t="e">
        <f t="shared" si="186"/>
        <v>#N/A</v>
      </c>
      <c r="AS361" s="6" t="e">
        <f t="shared" si="187"/>
        <v>#N/A</v>
      </c>
      <c r="AT361" s="6" t="e">
        <f t="shared" si="188"/>
        <v>#N/A</v>
      </c>
      <c r="AU361" s="6">
        <f t="shared" si="208"/>
        <v>0</v>
      </c>
      <c r="AV361" s="6" t="e">
        <f t="shared" si="209"/>
        <v>#N/A</v>
      </c>
      <c r="AW361" s="6" t="str">
        <f t="shared" si="189"/>
        <v/>
      </c>
      <c r="AX361" s="6" t="str">
        <f t="shared" si="190"/>
        <v/>
      </c>
      <c r="AY361" s="6" t="str">
        <f t="shared" si="191"/>
        <v/>
      </c>
      <c r="AZ361" s="6" t="str">
        <f t="shared" si="192"/>
        <v/>
      </c>
      <c r="BA361" s="103"/>
      <c r="BG361" s="3" t="s">
        <v>1370</v>
      </c>
    </row>
    <row r="362" spans="1:59" s="12" customFormat="1" ht="13.5" customHeight="1" x14ac:dyDescent="0.2">
      <c r="A362" s="163">
        <v>347</v>
      </c>
      <c r="B362" s="164"/>
      <c r="C362" s="165"/>
      <c r="D362" s="166"/>
      <c r="E362" s="165"/>
      <c r="F362" s="165"/>
      <c r="G362" s="220"/>
      <c r="H362" s="165"/>
      <c r="I362" s="167"/>
      <c r="J362" s="168"/>
      <c r="K362" s="845"/>
      <c r="L362" s="838"/>
      <c r="M362" s="428"/>
      <c r="N362" s="427"/>
      <c r="O362" s="429"/>
      <c r="P362" s="430"/>
      <c r="Q362" s="422" t="str">
        <f t="shared" si="176"/>
        <v/>
      </c>
      <c r="R362" s="422" t="str">
        <f t="shared" si="177"/>
        <v/>
      </c>
      <c r="S362" s="423" t="str">
        <f t="shared" si="178"/>
        <v/>
      </c>
      <c r="T362" s="424" t="str">
        <f t="shared" si="193"/>
        <v/>
      </c>
      <c r="U362" s="425" t="str">
        <f t="shared" si="179"/>
        <v/>
      </c>
      <c r="V362" s="425" t="str">
        <f t="shared" si="180"/>
        <v/>
      </c>
      <c r="W362" s="425" t="str">
        <f t="shared" si="181"/>
        <v/>
      </c>
      <c r="X362" s="38"/>
      <c r="Y362" s="37" t="str">
        <f t="shared" si="194"/>
        <v/>
      </c>
      <c r="Z362" s="37" t="str">
        <f t="shared" si="195"/>
        <v/>
      </c>
      <c r="AA362" s="29" t="str">
        <f t="shared" si="182"/>
        <v/>
      </c>
      <c r="AB362" s="6" t="e">
        <f t="shared" si="196"/>
        <v>#N/A</v>
      </c>
      <c r="AC362" s="6" t="e">
        <f t="shared" si="197"/>
        <v>#N/A</v>
      </c>
      <c r="AD362" s="6" t="e">
        <f t="shared" si="198"/>
        <v>#N/A</v>
      </c>
      <c r="AE362" s="6" t="str">
        <f t="shared" si="183"/>
        <v/>
      </c>
      <c r="AF362" s="10">
        <f t="shared" si="184"/>
        <v>1</v>
      </c>
      <c r="AG362" s="6" t="e">
        <f t="shared" si="199"/>
        <v>#N/A</v>
      </c>
      <c r="AH362" s="6" t="e">
        <f t="shared" si="200"/>
        <v>#N/A</v>
      </c>
      <c r="AI362" s="6" t="e">
        <f t="shared" si="210"/>
        <v>#N/A</v>
      </c>
      <c r="AJ362" s="6" t="e">
        <f t="shared" si="201"/>
        <v>#N/A</v>
      </c>
      <c r="AK362" s="11" t="str">
        <f t="shared" si="202"/>
        <v xml:space="preserve"> </v>
      </c>
      <c r="AL362" s="6" t="e">
        <f t="shared" si="203"/>
        <v>#N/A</v>
      </c>
      <c r="AM362" s="6" t="e">
        <f t="shared" si="204"/>
        <v>#N/A</v>
      </c>
      <c r="AN362" s="6" t="e">
        <f t="shared" si="205"/>
        <v>#N/A</v>
      </c>
      <c r="AO362" s="6" t="e">
        <f t="shared" si="185"/>
        <v>#N/A</v>
      </c>
      <c r="AP362" s="6" t="e">
        <f t="shared" si="206"/>
        <v>#N/A</v>
      </c>
      <c r="AQ362" s="6" t="e">
        <f t="shared" si="207"/>
        <v>#N/A</v>
      </c>
      <c r="AR362" s="6" t="e">
        <f t="shared" si="186"/>
        <v>#N/A</v>
      </c>
      <c r="AS362" s="6" t="e">
        <f t="shared" si="187"/>
        <v>#N/A</v>
      </c>
      <c r="AT362" s="6" t="e">
        <f t="shared" si="188"/>
        <v>#N/A</v>
      </c>
      <c r="AU362" s="6">
        <f t="shared" si="208"/>
        <v>0</v>
      </c>
      <c r="AV362" s="6" t="e">
        <f t="shared" si="209"/>
        <v>#N/A</v>
      </c>
      <c r="AW362" s="6" t="str">
        <f t="shared" si="189"/>
        <v/>
      </c>
      <c r="AX362" s="6" t="str">
        <f t="shared" si="190"/>
        <v/>
      </c>
      <c r="AY362" s="6" t="str">
        <f t="shared" si="191"/>
        <v/>
      </c>
      <c r="AZ362" s="6" t="str">
        <f t="shared" si="192"/>
        <v/>
      </c>
      <c r="BA362" s="103"/>
      <c r="BG362" s="3" t="s">
        <v>1611</v>
      </c>
    </row>
    <row r="363" spans="1:59" s="12" customFormat="1" ht="13.5" customHeight="1" x14ac:dyDescent="0.2">
      <c r="A363" s="163">
        <v>348</v>
      </c>
      <c r="B363" s="164"/>
      <c r="C363" s="165"/>
      <c r="D363" s="166"/>
      <c r="E363" s="165"/>
      <c r="F363" s="165"/>
      <c r="G363" s="220"/>
      <c r="H363" s="165"/>
      <c r="I363" s="167"/>
      <c r="J363" s="168"/>
      <c r="K363" s="845"/>
      <c r="L363" s="838"/>
      <c r="M363" s="428"/>
      <c r="N363" s="427"/>
      <c r="O363" s="429"/>
      <c r="P363" s="430"/>
      <c r="Q363" s="422" t="str">
        <f t="shared" si="176"/>
        <v/>
      </c>
      <c r="R363" s="422" t="str">
        <f t="shared" si="177"/>
        <v/>
      </c>
      <c r="S363" s="423" t="str">
        <f t="shared" si="178"/>
        <v/>
      </c>
      <c r="T363" s="424" t="str">
        <f t="shared" si="193"/>
        <v/>
      </c>
      <c r="U363" s="425" t="str">
        <f t="shared" si="179"/>
        <v/>
      </c>
      <c r="V363" s="425" t="str">
        <f t="shared" si="180"/>
        <v/>
      </c>
      <c r="W363" s="425" t="str">
        <f t="shared" si="181"/>
        <v/>
      </c>
      <c r="X363" s="38"/>
      <c r="Y363" s="37" t="str">
        <f t="shared" si="194"/>
        <v/>
      </c>
      <c r="Z363" s="37" t="str">
        <f t="shared" si="195"/>
        <v/>
      </c>
      <c r="AA363" s="29" t="str">
        <f t="shared" si="182"/>
        <v/>
      </c>
      <c r="AB363" s="6" t="e">
        <f t="shared" si="196"/>
        <v>#N/A</v>
      </c>
      <c r="AC363" s="6" t="e">
        <f t="shared" si="197"/>
        <v>#N/A</v>
      </c>
      <c r="AD363" s="6" t="e">
        <f t="shared" si="198"/>
        <v>#N/A</v>
      </c>
      <c r="AE363" s="6" t="str">
        <f t="shared" si="183"/>
        <v/>
      </c>
      <c r="AF363" s="10">
        <f t="shared" si="184"/>
        <v>1</v>
      </c>
      <c r="AG363" s="6" t="e">
        <f t="shared" si="199"/>
        <v>#N/A</v>
      </c>
      <c r="AH363" s="6" t="e">
        <f t="shared" si="200"/>
        <v>#N/A</v>
      </c>
      <c r="AI363" s="6" t="e">
        <f t="shared" si="210"/>
        <v>#N/A</v>
      </c>
      <c r="AJ363" s="6" t="e">
        <f t="shared" si="201"/>
        <v>#N/A</v>
      </c>
      <c r="AK363" s="11" t="str">
        <f t="shared" si="202"/>
        <v xml:space="preserve"> </v>
      </c>
      <c r="AL363" s="6" t="e">
        <f t="shared" si="203"/>
        <v>#N/A</v>
      </c>
      <c r="AM363" s="6" t="e">
        <f t="shared" si="204"/>
        <v>#N/A</v>
      </c>
      <c r="AN363" s="6" t="e">
        <f t="shared" si="205"/>
        <v>#N/A</v>
      </c>
      <c r="AO363" s="6" t="e">
        <f t="shared" si="185"/>
        <v>#N/A</v>
      </c>
      <c r="AP363" s="6" t="e">
        <f t="shared" si="206"/>
        <v>#N/A</v>
      </c>
      <c r="AQ363" s="6" t="e">
        <f t="shared" si="207"/>
        <v>#N/A</v>
      </c>
      <c r="AR363" s="6" t="e">
        <f t="shared" si="186"/>
        <v>#N/A</v>
      </c>
      <c r="AS363" s="6" t="e">
        <f t="shared" si="187"/>
        <v>#N/A</v>
      </c>
      <c r="AT363" s="6" t="e">
        <f t="shared" si="188"/>
        <v>#N/A</v>
      </c>
      <c r="AU363" s="6">
        <f t="shared" si="208"/>
        <v>0</v>
      </c>
      <c r="AV363" s="6" t="e">
        <f t="shared" si="209"/>
        <v>#N/A</v>
      </c>
      <c r="AW363" s="6" t="str">
        <f t="shared" si="189"/>
        <v/>
      </c>
      <c r="AX363" s="6" t="str">
        <f t="shared" si="190"/>
        <v/>
      </c>
      <c r="AY363" s="6" t="str">
        <f t="shared" si="191"/>
        <v/>
      </c>
      <c r="AZ363" s="6" t="str">
        <f t="shared" si="192"/>
        <v/>
      </c>
      <c r="BA363" s="103"/>
      <c r="BG363" s="3" t="s">
        <v>1612</v>
      </c>
    </row>
    <row r="364" spans="1:59" s="12" customFormat="1" ht="13.5" customHeight="1" x14ac:dyDescent="0.2">
      <c r="A364" s="163">
        <v>349</v>
      </c>
      <c r="B364" s="164"/>
      <c r="C364" s="165"/>
      <c r="D364" s="166"/>
      <c r="E364" s="165"/>
      <c r="F364" s="165"/>
      <c r="G364" s="220"/>
      <c r="H364" s="165"/>
      <c r="I364" s="167"/>
      <c r="J364" s="168"/>
      <c r="K364" s="845"/>
      <c r="L364" s="838"/>
      <c r="M364" s="428"/>
      <c r="N364" s="427"/>
      <c r="O364" s="429"/>
      <c r="P364" s="430"/>
      <c r="Q364" s="422" t="str">
        <f t="shared" si="176"/>
        <v/>
      </c>
      <c r="R364" s="422" t="str">
        <f t="shared" si="177"/>
        <v/>
      </c>
      <c r="S364" s="423" t="str">
        <f t="shared" si="178"/>
        <v/>
      </c>
      <c r="T364" s="424" t="str">
        <f t="shared" si="193"/>
        <v/>
      </c>
      <c r="U364" s="425" t="str">
        <f t="shared" si="179"/>
        <v/>
      </c>
      <c r="V364" s="425" t="str">
        <f t="shared" si="180"/>
        <v/>
      </c>
      <c r="W364" s="425" t="str">
        <f t="shared" si="181"/>
        <v/>
      </c>
      <c r="X364" s="38"/>
      <c r="Y364" s="37" t="str">
        <f t="shared" si="194"/>
        <v/>
      </c>
      <c r="Z364" s="37" t="str">
        <f t="shared" si="195"/>
        <v/>
      </c>
      <c r="AA364" s="29" t="str">
        <f t="shared" si="182"/>
        <v/>
      </c>
      <c r="AB364" s="6" t="e">
        <f t="shared" si="196"/>
        <v>#N/A</v>
      </c>
      <c r="AC364" s="6" t="e">
        <f t="shared" si="197"/>
        <v>#N/A</v>
      </c>
      <c r="AD364" s="6" t="e">
        <f t="shared" si="198"/>
        <v>#N/A</v>
      </c>
      <c r="AE364" s="6" t="str">
        <f t="shared" si="183"/>
        <v/>
      </c>
      <c r="AF364" s="10">
        <f t="shared" si="184"/>
        <v>1</v>
      </c>
      <c r="AG364" s="6" t="e">
        <f t="shared" si="199"/>
        <v>#N/A</v>
      </c>
      <c r="AH364" s="6" t="e">
        <f t="shared" si="200"/>
        <v>#N/A</v>
      </c>
      <c r="AI364" s="6" t="e">
        <f t="shared" si="210"/>
        <v>#N/A</v>
      </c>
      <c r="AJ364" s="6" t="e">
        <f t="shared" si="201"/>
        <v>#N/A</v>
      </c>
      <c r="AK364" s="11" t="str">
        <f t="shared" si="202"/>
        <v xml:space="preserve"> </v>
      </c>
      <c r="AL364" s="6" t="e">
        <f t="shared" si="203"/>
        <v>#N/A</v>
      </c>
      <c r="AM364" s="6" t="e">
        <f t="shared" si="204"/>
        <v>#N/A</v>
      </c>
      <c r="AN364" s="6" t="e">
        <f t="shared" si="205"/>
        <v>#N/A</v>
      </c>
      <c r="AO364" s="6" t="e">
        <f t="shared" si="185"/>
        <v>#N/A</v>
      </c>
      <c r="AP364" s="6" t="e">
        <f t="shared" si="206"/>
        <v>#N/A</v>
      </c>
      <c r="AQ364" s="6" t="e">
        <f t="shared" si="207"/>
        <v>#N/A</v>
      </c>
      <c r="AR364" s="6" t="e">
        <f t="shared" si="186"/>
        <v>#N/A</v>
      </c>
      <c r="AS364" s="6" t="e">
        <f t="shared" si="187"/>
        <v>#N/A</v>
      </c>
      <c r="AT364" s="6" t="e">
        <f t="shared" si="188"/>
        <v>#N/A</v>
      </c>
      <c r="AU364" s="6">
        <f t="shared" si="208"/>
        <v>0</v>
      </c>
      <c r="AV364" s="6" t="e">
        <f t="shared" si="209"/>
        <v>#N/A</v>
      </c>
      <c r="AW364" s="6" t="str">
        <f t="shared" si="189"/>
        <v/>
      </c>
      <c r="AX364" s="6" t="str">
        <f t="shared" si="190"/>
        <v/>
      </c>
      <c r="AY364" s="6" t="str">
        <f t="shared" si="191"/>
        <v/>
      </c>
      <c r="AZ364" s="6" t="str">
        <f t="shared" si="192"/>
        <v/>
      </c>
      <c r="BA364" s="103"/>
      <c r="BG364" s="3" t="s">
        <v>1369</v>
      </c>
    </row>
    <row r="365" spans="1:59" s="12" customFormat="1" ht="13.5" customHeight="1" x14ac:dyDescent="0.2">
      <c r="A365" s="163">
        <v>350</v>
      </c>
      <c r="B365" s="164"/>
      <c r="C365" s="165"/>
      <c r="D365" s="166"/>
      <c r="E365" s="165"/>
      <c r="F365" s="165"/>
      <c r="G365" s="220"/>
      <c r="H365" s="165"/>
      <c r="I365" s="167"/>
      <c r="J365" s="168"/>
      <c r="K365" s="845"/>
      <c r="L365" s="838"/>
      <c r="M365" s="428"/>
      <c r="N365" s="427"/>
      <c r="O365" s="429"/>
      <c r="P365" s="430"/>
      <c r="Q365" s="422" t="str">
        <f t="shared" si="176"/>
        <v/>
      </c>
      <c r="R365" s="422" t="str">
        <f t="shared" si="177"/>
        <v/>
      </c>
      <c r="S365" s="423" t="str">
        <f t="shared" si="178"/>
        <v/>
      </c>
      <c r="T365" s="424" t="str">
        <f t="shared" si="193"/>
        <v/>
      </c>
      <c r="U365" s="425" t="str">
        <f t="shared" si="179"/>
        <v/>
      </c>
      <c r="V365" s="425" t="str">
        <f t="shared" si="180"/>
        <v/>
      </c>
      <c r="W365" s="425" t="str">
        <f t="shared" si="181"/>
        <v/>
      </c>
      <c r="X365" s="38"/>
      <c r="Y365" s="37" t="str">
        <f t="shared" si="194"/>
        <v/>
      </c>
      <c r="Z365" s="37" t="str">
        <f t="shared" si="195"/>
        <v/>
      </c>
      <c r="AA365" s="29" t="str">
        <f t="shared" si="182"/>
        <v/>
      </c>
      <c r="AB365" s="6" t="e">
        <f t="shared" si="196"/>
        <v>#N/A</v>
      </c>
      <c r="AC365" s="6" t="e">
        <f t="shared" si="197"/>
        <v>#N/A</v>
      </c>
      <c r="AD365" s="6" t="e">
        <f t="shared" si="198"/>
        <v>#N/A</v>
      </c>
      <c r="AE365" s="6" t="str">
        <f t="shared" si="183"/>
        <v/>
      </c>
      <c r="AF365" s="10">
        <f t="shared" si="184"/>
        <v>1</v>
      </c>
      <c r="AG365" s="6" t="e">
        <f t="shared" si="199"/>
        <v>#N/A</v>
      </c>
      <c r="AH365" s="6" t="e">
        <f t="shared" si="200"/>
        <v>#N/A</v>
      </c>
      <c r="AI365" s="6" t="e">
        <f t="shared" si="210"/>
        <v>#N/A</v>
      </c>
      <c r="AJ365" s="6" t="e">
        <f t="shared" si="201"/>
        <v>#N/A</v>
      </c>
      <c r="AK365" s="11" t="str">
        <f t="shared" si="202"/>
        <v xml:space="preserve"> </v>
      </c>
      <c r="AL365" s="6" t="e">
        <f t="shared" si="203"/>
        <v>#N/A</v>
      </c>
      <c r="AM365" s="6" t="e">
        <f t="shared" si="204"/>
        <v>#N/A</v>
      </c>
      <c r="AN365" s="6" t="e">
        <f t="shared" si="205"/>
        <v>#N/A</v>
      </c>
      <c r="AO365" s="6" t="e">
        <f t="shared" si="185"/>
        <v>#N/A</v>
      </c>
      <c r="AP365" s="6" t="e">
        <f t="shared" si="206"/>
        <v>#N/A</v>
      </c>
      <c r="AQ365" s="6" t="e">
        <f t="shared" si="207"/>
        <v>#N/A</v>
      </c>
      <c r="AR365" s="6" t="e">
        <f t="shared" si="186"/>
        <v>#N/A</v>
      </c>
      <c r="AS365" s="6" t="e">
        <f t="shared" si="187"/>
        <v>#N/A</v>
      </c>
      <c r="AT365" s="6" t="e">
        <f t="shared" si="188"/>
        <v>#N/A</v>
      </c>
      <c r="AU365" s="6">
        <f t="shared" si="208"/>
        <v>0</v>
      </c>
      <c r="AV365" s="6" t="e">
        <f t="shared" si="209"/>
        <v>#N/A</v>
      </c>
      <c r="AW365" s="6" t="str">
        <f t="shared" si="189"/>
        <v/>
      </c>
      <c r="AX365" s="6" t="str">
        <f t="shared" si="190"/>
        <v/>
      </c>
      <c r="AY365" s="6" t="str">
        <f t="shared" si="191"/>
        <v/>
      </c>
      <c r="AZ365" s="6" t="str">
        <f t="shared" si="192"/>
        <v/>
      </c>
      <c r="BA365" s="103"/>
      <c r="BG365" s="3" t="s">
        <v>1613</v>
      </c>
    </row>
    <row r="366" spans="1:59" s="12" customFormat="1" ht="13.5" customHeight="1" x14ac:dyDescent="0.2">
      <c r="A366" s="163">
        <v>351</v>
      </c>
      <c r="B366" s="164"/>
      <c r="C366" s="165"/>
      <c r="D366" s="166"/>
      <c r="E366" s="165"/>
      <c r="F366" s="165"/>
      <c r="G366" s="220"/>
      <c r="H366" s="165"/>
      <c r="I366" s="167"/>
      <c r="J366" s="168"/>
      <c r="K366" s="845"/>
      <c r="L366" s="838"/>
      <c r="M366" s="428"/>
      <c r="N366" s="427"/>
      <c r="O366" s="429"/>
      <c r="P366" s="430"/>
      <c r="Q366" s="422" t="str">
        <f t="shared" si="176"/>
        <v/>
      </c>
      <c r="R366" s="422" t="str">
        <f t="shared" si="177"/>
        <v/>
      </c>
      <c r="S366" s="423" t="str">
        <f t="shared" si="178"/>
        <v/>
      </c>
      <c r="T366" s="424" t="str">
        <f t="shared" si="193"/>
        <v/>
      </c>
      <c r="U366" s="425" t="str">
        <f t="shared" si="179"/>
        <v/>
      </c>
      <c r="V366" s="425" t="str">
        <f t="shared" si="180"/>
        <v/>
      </c>
      <c r="W366" s="425" t="str">
        <f t="shared" si="181"/>
        <v/>
      </c>
      <c r="X366" s="38"/>
      <c r="Y366" s="37" t="str">
        <f t="shared" si="194"/>
        <v/>
      </c>
      <c r="Z366" s="37" t="str">
        <f t="shared" si="195"/>
        <v/>
      </c>
      <c r="AA366" s="29" t="str">
        <f t="shared" si="182"/>
        <v/>
      </c>
      <c r="AB366" s="6" t="e">
        <f t="shared" si="196"/>
        <v>#N/A</v>
      </c>
      <c r="AC366" s="6" t="e">
        <f t="shared" si="197"/>
        <v>#N/A</v>
      </c>
      <c r="AD366" s="6" t="e">
        <f t="shared" si="198"/>
        <v>#N/A</v>
      </c>
      <c r="AE366" s="6" t="str">
        <f t="shared" si="183"/>
        <v/>
      </c>
      <c r="AF366" s="10">
        <f t="shared" si="184"/>
        <v>1</v>
      </c>
      <c r="AG366" s="6" t="e">
        <f t="shared" si="199"/>
        <v>#N/A</v>
      </c>
      <c r="AH366" s="6" t="e">
        <f t="shared" si="200"/>
        <v>#N/A</v>
      </c>
      <c r="AI366" s="6" t="e">
        <f t="shared" si="210"/>
        <v>#N/A</v>
      </c>
      <c r="AJ366" s="6" t="e">
        <f t="shared" si="201"/>
        <v>#N/A</v>
      </c>
      <c r="AK366" s="11" t="str">
        <f t="shared" si="202"/>
        <v xml:space="preserve"> </v>
      </c>
      <c r="AL366" s="6" t="e">
        <f t="shared" si="203"/>
        <v>#N/A</v>
      </c>
      <c r="AM366" s="6" t="e">
        <f t="shared" si="204"/>
        <v>#N/A</v>
      </c>
      <c r="AN366" s="6" t="e">
        <f t="shared" si="205"/>
        <v>#N/A</v>
      </c>
      <c r="AO366" s="6" t="e">
        <f t="shared" si="185"/>
        <v>#N/A</v>
      </c>
      <c r="AP366" s="6" t="e">
        <f t="shared" si="206"/>
        <v>#N/A</v>
      </c>
      <c r="AQ366" s="6" t="e">
        <f t="shared" si="207"/>
        <v>#N/A</v>
      </c>
      <c r="AR366" s="6" t="e">
        <f t="shared" si="186"/>
        <v>#N/A</v>
      </c>
      <c r="AS366" s="6" t="e">
        <f t="shared" si="187"/>
        <v>#N/A</v>
      </c>
      <c r="AT366" s="6" t="e">
        <f t="shared" si="188"/>
        <v>#N/A</v>
      </c>
      <c r="AU366" s="6">
        <f t="shared" si="208"/>
        <v>0</v>
      </c>
      <c r="AV366" s="6" t="e">
        <f t="shared" si="209"/>
        <v>#N/A</v>
      </c>
      <c r="AW366" s="6" t="str">
        <f t="shared" si="189"/>
        <v/>
      </c>
      <c r="AX366" s="6" t="str">
        <f t="shared" si="190"/>
        <v/>
      </c>
      <c r="AY366" s="6" t="str">
        <f t="shared" si="191"/>
        <v/>
      </c>
      <c r="AZ366" s="6" t="str">
        <f t="shared" si="192"/>
        <v/>
      </c>
      <c r="BA366" s="103"/>
      <c r="BG366" s="3" t="s">
        <v>1402</v>
      </c>
    </row>
    <row r="367" spans="1:59" s="12" customFormat="1" ht="13.5" customHeight="1" x14ac:dyDescent="0.2">
      <c r="A367" s="163">
        <v>352</v>
      </c>
      <c r="B367" s="164"/>
      <c r="C367" s="165"/>
      <c r="D367" s="166"/>
      <c r="E367" s="165"/>
      <c r="F367" s="165"/>
      <c r="G367" s="220"/>
      <c r="H367" s="165"/>
      <c r="I367" s="167"/>
      <c r="J367" s="168"/>
      <c r="K367" s="845"/>
      <c r="L367" s="838"/>
      <c r="M367" s="428"/>
      <c r="N367" s="427"/>
      <c r="O367" s="429"/>
      <c r="P367" s="430"/>
      <c r="Q367" s="422" t="str">
        <f t="shared" si="176"/>
        <v/>
      </c>
      <c r="R367" s="422" t="str">
        <f t="shared" si="177"/>
        <v/>
      </c>
      <c r="S367" s="423" t="str">
        <f t="shared" si="178"/>
        <v/>
      </c>
      <c r="T367" s="424" t="str">
        <f t="shared" si="193"/>
        <v/>
      </c>
      <c r="U367" s="425" t="str">
        <f t="shared" si="179"/>
        <v/>
      </c>
      <c r="V367" s="425" t="str">
        <f t="shared" si="180"/>
        <v/>
      </c>
      <c r="W367" s="425" t="str">
        <f t="shared" si="181"/>
        <v/>
      </c>
      <c r="X367" s="38"/>
      <c r="Y367" s="37" t="str">
        <f t="shared" si="194"/>
        <v/>
      </c>
      <c r="Z367" s="37" t="str">
        <f t="shared" si="195"/>
        <v/>
      </c>
      <c r="AA367" s="29" t="str">
        <f t="shared" si="182"/>
        <v/>
      </c>
      <c r="AB367" s="6" t="e">
        <f t="shared" si="196"/>
        <v>#N/A</v>
      </c>
      <c r="AC367" s="6" t="e">
        <f t="shared" si="197"/>
        <v>#N/A</v>
      </c>
      <c r="AD367" s="6" t="e">
        <f t="shared" si="198"/>
        <v>#N/A</v>
      </c>
      <c r="AE367" s="6" t="str">
        <f t="shared" si="183"/>
        <v/>
      </c>
      <c r="AF367" s="10">
        <f t="shared" si="184"/>
        <v>1</v>
      </c>
      <c r="AG367" s="6" t="e">
        <f t="shared" si="199"/>
        <v>#N/A</v>
      </c>
      <c r="AH367" s="6" t="e">
        <f t="shared" si="200"/>
        <v>#N/A</v>
      </c>
      <c r="AI367" s="6" t="e">
        <f t="shared" si="210"/>
        <v>#N/A</v>
      </c>
      <c r="AJ367" s="6" t="e">
        <f t="shared" si="201"/>
        <v>#N/A</v>
      </c>
      <c r="AK367" s="11" t="str">
        <f t="shared" si="202"/>
        <v xml:space="preserve"> </v>
      </c>
      <c r="AL367" s="6" t="e">
        <f t="shared" si="203"/>
        <v>#N/A</v>
      </c>
      <c r="AM367" s="6" t="e">
        <f t="shared" si="204"/>
        <v>#N/A</v>
      </c>
      <c r="AN367" s="6" t="e">
        <f t="shared" si="205"/>
        <v>#N/A</v>
      </c>
      <c r="AO367" s="6" t="e">
        <f t="shared" si="185"/>
        <v>#N/A</v>
      </c>
      <c r="AP367" s="6" t="e">
        <f t="shared" si="206"/>
        <v>#N/A</v>
      </c>
      <c r="AQ367" s="6" t="e">
        <f t="shared" si="207"/>
        <v>#N/A</v>
      </c>
      <c r="AR367" s="6" t="e">
        <f t="shared" si="186"/>
        <v>#N/A</v>
      </c>
      <c r="AS367" s="6" t="e">
        <f t="shared" si="187"/>
        <v>#N/A</v>
      </c>
      <c r="AT367" s="6" t="e">
        <f t="shared" si="188"/>
        <v>#N/A</v>
      </c>
      <c r="AU367" s="6">
        <f t="shared" si="208"/>
        <v>0</v>
      </c>
      <c r="AV367" s="6" t="e">
        <f t="shared" si="209"/>
        <v>#N/A</v>
      </c>
      <c r="AW367" s="6" t="str">
        <f t="shared" si="189"/>
        <v/>
      </c>
      <c r="AX367" s="6" t="str">
        <f t="shared" si="190"/>
        <v/>
      </c>
      <c r="AY367" s="6" t="str">
        <f t="shared" si="191"/>
        <v/>
      </c>
      <c r="AZ367" s="6" t="str">
        <f t="shared" si="192"/>
        <v/>
      </c>
      <c r="BA367" s="103"/>
      <c r="BG367" s="3" t="s">
        <v>1417</v>
      </c>
    </row>
    <row r="368" spans="1:59" s="12" customFormat="1" ht="13.5" customHeight="1" x14ac:dyDescent="0.2">
      <c r="A368" s="163">
        <v>353</v>
      </c>
      <c r="B368" s="164"/>
      <c r="C368" s="165"/>
      <c r="D368" s="166"/>
      <c r="E368" s="165"/>
      <c r="F368" s="165"/>
      <c r="G368" s="220"/>
      <c r="H368" s="165"/>
      <c r="I368" s="167"/>
      <c r="J368" s="168"/>
      <c r="K368" s="845"/>
      <c r="L368" s="838"/>
      <c r="M368" s="428"/>
      <c r="N368" s="427"/>
      <c r="O368" s="429"/>
      <c r="P368" s="430"/>
      <c r="Q368" s="422" t="str">
        <f t="shared" si="176"/>
        <v/>
      </c>
      <c r="R368" s="422" t="str">
        <f t="shared" si="177"/>
        <v/>
      </c>
      <c r="S368" s="423" t="str">
        <f t="shared" si="178"/>
        <v/>
      </c>
      <c r="T368" s="424" t="str">
        <f t="shared" si="193"/>
        <v/>
      </c>
      <c r="U368" s="425" t="str">
        <f t="shared" si="179"/>
        <v/>
      </c>
      <c r="V368" s="425" t="str">
        <f t="shared" si="180"/>
        <v/>
      </c>
      <c r="W368" s="425" t="str">
        <f t="shared" si="181"/>
        <v/>
      </c>
      <c r="X368" s="38"/>
      <c r="Y368" s="37" t="str">
        <f t="shared" si="194"/>
        <v/>
      </c>
      <c r="Z368" s="37" t="str">
        <f t="shared" si="195"/>
        <v/>
      </c>
      <c r="AA368" s="29" t="str">
        <f t="shared" si="182"/>
        <v/>
      </c>
      <c r="AB368" s="6" t="e">
        <f t="shared" si="196"/>
        <v>#N/A</v>
      </c>
      <c r="AC368" s="6" t="e">
        <f t="shared" si="197"/>
        <v>#N/A</v>
      </c>
      <c r="AD368" s="6" t="e">
        <f t="shared" si="198"/>
        <v>#N/A</v>
      </c>
      <c r="AE368" s="6" t="str">
        <f t="shared" si="183"/>
        <v/>
      </c>
      <c r="AF368" s="10">
        <f t="shared" si="184"/>
        <v>1</v>
      </c>
      <c r="AG368" s="6" t="e">
        <f t="shared" si="199"/>
        <v>#N/A</v>
      </c>
      <c r="AH368" s="6" t="e">
        <f t="shared" si="200"/>
        <v>#N/A</v>
      </c>
      <c r="AI368" s="6" t="e">
        <f t="shared" si="210"/>
        <v>#N/A</v>
      </c>
      <c r="AJ368" s="6" t="e">
        <f t="shared" si="201"/>
        <v>#N/A</v>
      </c>
      <c r="AK368" s="11" t="str">
        <f t="shared" si="202"/>
        <v xml:space="preserve"> </v>
      </c>
      <c r="AL368" s="6" t="e">
        <f t="shared" si="203"/>
        <v>#N/A</v>
      </c>
      <c r="AM368" s="6" t="e">
        <f t="shared" si="204"/>
        <v>#N/A</v>
      </c>
      <c r="AN368" s="6" t="e">
        <f t="shared" si="205"/>
        <v>#N/A</v>
      </c>
      <c r="AO368" s="6" t="e">
        <f t="shared" si="185"/>
        <v>#N/A</v>
      </c>
      <c r="AP368" s="6" t="e">
        <f t="shared" si="206"/>
        <v>#N/A</v>
      </c>
      <c r="AQ368" s="6" t="e">
        <f t="shared" si="207"/>
        <v>#N/A</v>
      </c>
      <c r="AR368" s="6" t="e">
        <f t="shared" si="186"/>
        <v>#N/A</v>
      </c>
      <c r="AS368" s="6" t="e">
        <f t="shared" si="187"/>
        <v>#N/A</v>
      </c>
      <c r="AT368" s="6" t="e">
        <f t="shared" si="188"/>
        <v>#N/A</v>
      </c>
      <c r="AU368" s="6">
        <f t="shared" si="208"/>
        <v>0</v>
      </c>
      <c r="AV368" s="6" t="e">
        <f t="shared" si="209"/>
        <v>#N/A</v>
      </c>
      <c r="AW368" s="6" t="str">
        <f t="shared" si="189"/>
        <v/>
      </c>
      <c r="AX368" s="6" t="str">
        <f t="shared" si="190"/>
        <v/>
      </c>
      <c r="AY368" s="6" t="str">
        <f t="shared" si="191"/>
        <v/>
      </c>
      <c r="AZ368" s="6" t="str">
        <f t="shared" si="192"/>
        <v/>
      </c>
      <c r="BA368" s="103"/>
      <c r="BG368" s="3" t="s">
        <v>1614</v>
      </c>
    </row>
    <row r="369" spans="1:59" s="12" customFormat="1" ht="13.5" customHeight="1" x14ac:dyDescent="0.2">
      <c r="A369" s="163">
        <v>354</v>
      </c>
      <c r="B369" s="164"/>
      <c r="C369" s="165"/>
      <c r="D369" s="166"/>
      <c r="E369" s="165"/>
      <c r="F369" s="165"/>
      <c r="G369" s="220"/>
      <c r="H369" s="165"/>
      <c r="I369" s="167"/>
      <c r="J369" s="168"/>
      <c r="K369" s="845"/>
      <c r="L369" s="838"/>
      <c r="M369" s="428"/>
      <c r="N369" s="427"/>
      <c r="O369" s="429"/>
      <c r="P369" s="430"/>
      <c r="Q369" s="422" t="str">
        <f t="shared" si="176"/>
        <v/>
      </c>
      <c r="R369" s="422" t="str">
        <f t="shared" si="177"/>
        <v/>
      </c>
      <c r="S369" s="423" t="str">
        <f t="shared" si="178"/>
        <v/>
      </c>
      <c r="T369" s="424" t="str">
        <f t="shared" si="193"/>
        <v/>
      </c>
      <c r="U369" s="425" t="str">
        <f t="shared" si="179"/>
        <v/>
      </c>
      <c r="V369" s="425" t="str">
        <f t="shared" si="180"/>
        <v/>
      </c>
      <c r="W369" s="425" t="str">
        <f t="shared" si="181"/>
        <v/>
      </c>
      <c r="X369" s="38"/>
      <c r="Y369" s="37" t="str">
        <f t="shared" si="194"/>
        <v/>
      </c>
      <c r="Z369" s="37" t="str">
        <f t="shared" si="195"/>
        <v/>
      </c>
      <c r="AA369" s="29" t="str">
        <f t="shared" si="182"/>
        <v/>
      </c>
      <c r="AB369" s="6" t="e">
        <f t="shared" si="196"/>
        <v>#N/A</v>
      </c>
      <c r="AC369" s="6" t="e">
        <f t="shared" si="197"/>
        <v>#N/A</v>
      </c>
      <c r="AD369" s="6" t="e">
        <f t="shared" si="198"/>
        <v>#N/A</v>
      </c>
      <c r="AE369" s="6" t="str">
        <f t="shared" si="183"/>
        <v/>
      </c>
      <c r="AF369" s="10">
        <f t="shared" si="184"/>
        <v>1</v>
      </c>
      <c r="AG369" s="6" t="e">
        <f t="shared" si="199"/>
        <v>#N/A</v>
      </c>
      <c r="AH369" s="6" t="e">
        <f t="shared" si="200"/>
        <v>#N/A</v>
      </c>
      <c r="AI369" s="6" t="e">
        <f t="shared" si="210"/>
        <v>#N/A</v>
      </c>
      <c r="AJ369" s="6" t="e">
        <f t="shared" si="201"/>
        <v>#N/A</v>
      </c>
      <c r="AK369" s="11" t="str">
        <f t="shared" si="202"/>
        <v xml:space="preserve"> </v>
      </c>
      <c r="AL369" s="6" t="e">
        <f t="shared" si="203"/>
        <v>#N/A</v>
      </c>
      <c r="AM369" s="6" t="e">
        <f t="shared" si="204"/>
        <v>#N/A</v>
      </c>
      <c r="AN369" s="6" t="e">
        <f t="shared" si="205"/>
        <v>#N/A</v>
      </c>
      <c r="AO369" s="6" t="e">
        <f t="shared" si="185"/>
        <v>#N/A</v>
      </c>
      <c r="AP369" s="6" t="e">
        <f t="shared" si="206"/>
        <v>#N/A</v>
      </c>
      <c r="AQ369" s="6" t="e">
        <f t="shared" si="207"/>
        <v>#N/A</v>
      </c>
      <c r="AR369" s="6" t="e">
        <f t="shared" si="186"/>
        <v>#N/A</v>
      </c>
      <c r="AS369" s="6" t="e">
        <f t="shared" si="187"/>
        <v>#N/A</v>
      </c>
      <c r="AT369" s="6" t="e">
        <f t="shared" si="188"/>
        <v>#N/A</v>
      </c>
      <c r="AU369" s="6">
        <f t="shared" si="208"/>
        <v>0</v>
      </c>
      <c r="AV369" s="6" t="e">
        <f t="shared" si="209"/>
        <v>#N/A</v>
      </c>
      <c r="AW369" s="6" t="str">
        <f t="shared" si="189"/>
        <v/>
      </c>
      <c r="AX369" s="6" t="str">
        <f t="shared" si="190"/>
        <v/>
      </c>
      <c r="AY369" s="6" t="str">
        <f t="shared" si="191"/>
        <v/>
      </c>
      <c r="AZ369" s="6" t="str">
        <f t="shared" si="192"/>
        <v/>
      </c>
      <c r="BA369" s="103"/>
      <c r="BG369" s="3" t="s">
        <v>1400</v>
      </c>
    </row>
    <row r="370" spans="1:59" s="12" customFormat="1" ht="13.5" customHeight="1" x14ac:dyDescent="0.2">
      <c r="A370" s="163">
        <v>355</v>
      </c>
      <c r="B370" s="164"/>
      <c r="C370" s="165"/>
      <c r="D370" s="166"/>
      <c r="E370" s="165"/>
      <c r="F370" s="165"/>
      <c r="G370" s="220"/>
      <c r="H370" s="165"/>
      <c r="I370" s="167"/>
      <c r="J370" s="168"/>
      <c r="K370" s="845"/>
      <c r="L370" s="838"/>
      <c r="M370" s="428"/>
      <c r="N370" s="427"/>
      <c r="O370" s="429"/>
      <c r="P370" s="430"/>
      <c r="Q370" s="422" t="str">
        <f t="shared" si="176"/>
        <v/>
      </c>
      <c r="R370" s="422" t="str">
        <f t="shared" si="177"/>
        <v/>
      </c>
      <c r="S370" s="423" t="str">
        <f t="shared" si="178"/>
        <v/>
      </c>
      <c r="T370" s="424" t="str">
        <f t="shared" si="193"/>
        <v/>
      </c>
      <c r="U370" s="425" t="str">
        <f t="shared" si="179"/>
        <v/>
      </c>
      <c r="V370" s="425" t="str">
        <f t="shared" si="180"/>
        <v/>
      </c>
      <c r="W370" s="425" t="str">
        <f t="shared" si="181"/>
        <v/>
      </c>
      <c r="X370" s="38"/>
      <c r="Y370" s="37" t="str">
        <f t="shared" si="194"/>
        <v/>
      </c>
      <c r="Z370" s="37" t="str">
        <f t="shared" si="195"/>
        <v/>
      </c>
      <c r="AA370" s="29" t="str">
        <f t="shared" si="182"/>
        <v/>
      </c>
      <c r="AB370" s="6" t="e">
        <f t="shared" si="196"/>
        <v>#N/A</v>
      </c>
      <c r="AC370" s="6" t="e">
        <f t="shared" si="197"/>
        <v>#N/A</v>
      </c>
      <c r="AD370" s="6" t="e">
        <f t="shared" si="198"/>
        <v>#N/A</v>
      </c>
      <c r="AE370" s="6" t="str">
        <f t="shared" si="183"/>
        <v/>
      </c>
      <c r="AF370" s="10">
        <f t="shared" si="184"/>
        <v>1</v>
      </c>
      <c r="AG370" s="6" t="e">
        <f t="shared" si="199"/>
        <v>#N/A</v>
      </c>
      <c r="AH370" s="6" t="e">
        <f t="shared" si="200"/>
        <v>#N/A</v>
      </c>
      <c r="AI370" s="6" t="e">
        <f t="shared" si="210"/>
        <v>#N/A</v>
      </c>
      <c r="AJ370" s="6" t="e">
        <f t="shared" si="201"/>
        <v>#N/A</v>
      </c>
      <c r="AK370" s="11" t="str">
        <f t="shared" si="202"/>
        <v xml:space="preserve"> </v>
      </c>
      <c r="AL370" s="6" t="e">
        <f t="shared" si="203"/>
        <v>#N/A</v>
      </c>
      <c r="AM370" s="6" t="e">
        <f t="shared" si="204"/>
        <v>#N/A</v>
      </c>
      <c r="AN370" s="6" t="e">
        <f t="shared" si="205"/>
        <v>#N/A</v>
      </c>
      <c r="AO370" s="6" t="e">
        <f t="shared" si="185"/>
        <v>#N/A</v>
      </c>
      <c r="AP370" s="6" t="e">
        <f t="shared" si="206"/>
        <v>#N/A</v>
      </c>
      <c r="AQ370" s="6" t="e">
        <f t="shared" si="207"/>
        <v>#N/A</v>
      </c>
      <c r="AR370" s="6" t="e">
        <f t="shared" si="186"/>
        <v>#N/A</v>
      </c>
      <c r="AS370" s="6" t="e">
        <f t="shared" si="187"/>
        <v>#N/A</v>
      </c>
      <c r="AT370" s="6" t="e">
        <f t="shared" si="188"/>
        <v>#N/A</v>
      </c>
      <c r="AU370" s="6">
        <f t="shared" si="208"/>
        <v>0</v>
      </c>
      <c r="AV370" s="6" t="e">
        <f t="shared" si="209"/>
        <v>#N/A</v>
      </c>
      <c r="AW370" s="6" t="str">
        <f t="shared" si="189"/>
        <v/>
      </c>
      <c r="AX370" s="6" t="str">
        <f t="shared" si="190"/>
        <v/>
      </c>
      <c r="AY370" s="6" t="str">
        <f t="shared" si="191"/>
        <v/>
      </c>
      <c r="AZ370" s="6" t="str">
        <f t="shared" si="192"/>
        <v/>
      </c>
      <c r="BA370" s="103"/>
      <c r="BG370" s="3" t="s">
        <v>1416</v>
      </c>
    </row>
    <row r="371" spans="1:59" s="12" customFormat="1" ht="13.5" customHeight="1" x14ac:dyDescent="0.2">
      <c r="A371" s="163">
        <v>356</v>
      </c>
      <c r="B371" s="164"/>
      <c r="C371" s="165"/>
      <c r="D371" s="166"/>
      <c r="E371" s="165"/>
      <c r="F371" s="165"/>
      <c r="G371" s="220"/>
      <c r="H371" s="165"/>
      <c r="I371" s="167"/>
      <c r="J371" s="168"/>
      <c r="K371" s="845"/>
      <c r="L371" s="838"/>
      <c r="M371" s="428"/>
      <c r="N371" s="427"/>
      <c r="O371" s="429"/>
      <c r="P371" s="430"/>
      <c r="Q371" s="422" t="str">
        <f t="shared" si="176"/>
        <v/>
      </c>
      <c r="R371" s="422" t="str">
        <f t="shared" si="177"/>
        <v/>
      </c>
      <c r="S371" s="423" t="str">
        <f t="shared" si="178"/>
        <v/>
      </c>
      <c r="T371" s="424" t="str">
        <f t="shared" si="193"/>
        <v/>
      </c>
      <c r="U371" s="425" t="str">
        <f t="shared" si="179"/>
        <v/>
      </c>
      <c r="V371" s="425" t="str">
        <f t="shared" si="180"/>
        <v/>
      </c>
      <c r="W371" s="425" t="str">
        <f t="shared" si="181"/>
        <v/>
      </c>
      <c r="X371" s="38"/>
      <c r="Y371" s="37" t="str">
        <f t="shared" si="194"/>
        <v/>
      </c>
      <c r="Z371" s="37" t="str">
        <f t="shared" si="195"/>
        <v/>
      </c>
      <c r="AA371" s="29" t="str">
        <f t="shared" si="182"/>
        <v/>
      </c>
      <c r="AB371" s="6" t="e">
        <f t="shared" si="196"/>
        <v>#N/A</v>
      </c>
      <c r="AC371" s="6" t="e">
        <f t="shared" si="197"/>
        <v>#N/A</v>
      </c>
      <c r="AD371" s="6" t="e">
        <f t="shared" si="198"/>
        <v>#N/A</v>
      </c>
      <c r="AE371" s="6" t="str">
        <f t="shared" si="183"/>
        <v/>
      </c>
      <c r="AF371" s="10">
        <f t="shared" si="184"/>
        <v>1</v>
      </c>
      <c r="AG371" s="6" t="e">
        <f t="shared" si="199"/>
        <v>#N/A</v>
      </c>
      <c r="AH371" s="6" t="e">
        <f t="shared" si="200"/>
        <v>#N/A</v>
      </c>
      <c r="AI371" s="6" t="e">
        <f t="shared" si="210"/>
        <v>#N/A</v>
      </c>
      <c r="AJ371" s="6" t="e">
        <f t="shared" si="201"/>
        <v>#N/A</v>
      </c>
      <c r="AK371" s="11" t="str">
        <f t="shared" si="202"/>
        <v xml:space="preserve"> </v>
      </c>
      <c r="AL371" s="6" t="e">
        <f t="shared" si="203"/>
        <v>#N/A</v>
      </c>
      <c r="AM371" s="6" t="e">
        <f t="shared" si="204"/>
        <v>#N/A</v>
      </c>
      <c r="AN371" s="6" t="e">
        <f t="shared" si="205"/>
        <v>#N/A</v>
      </c>
      <c r="AO371" s="6" t="e">
        <f t="shared" si="185"/>
        <v>#N/A</v>
      </c>
      <c r="AP371" s="6" t="e">
        <f t="shared" si="206"/>
        <v>#N/A</v>
      </c>
      <c r="AQ371" s="6" t="e">
        <f t="shared" si="207"/>
        <v>#N/A</v>
      </c>
      <c r="AR371" s="6" t="e">
        <f t="shared" si="186"/>
        <v>#N/A</v>
      </c>
      <c r="AS371" s="6" t="e">
        <f t="shared" si="187"/>
        <v>#N/A</v>
      </c>
      <c r="AT371" s="6" t="e">
        <f t="shared" si="188"/>
        <v>#N/A</v>
      </c>
      <c r="AU371" s="6">
        <f t="shared" si="208"/>
        <v>0</v>
      </c>
      <c r="AV371" s="6" t="e">
        <f t="shared" si="209"/>
        <v>#N/A</v>
      </c>
      <c r="AW371" s="6" t="str">
        <f t="shared" si="189"/>
        <v/>
      </c>
      <c r="AX371" s="6" t="str">
        <f t="shared" si="190"/>
        <v/>
      </c>
      <c r="AY371" s="6" t="str">
        <f t="shared" si="191"/>
        <v/>
      </c>
      <c r="AZ371" s="6" t="str">
        <f t="shared" si="192"/>
        <v/>
      </c>
      <c r="BA371" s="103"/>
      <c r="BG371" s="3" t="s">
        <v>1615</v>
      </c>
    </row>
    <row r="372" spans="1:59" s="12" customFormat="1" ht="13.5" customHeight="1" x14ac:dyDescent="0.2">
      <c r="A372" s="163">
        <v>357</v>
      </c>
      <c r="B372" s="164"/>
      <c r="C372" s="165"/>
      <c r="D372" s="166"/>
      <c r="E372" s="165"/>
      <c r="F372" s="165"/>
      <c r="G372" s="220"/>
      <c r="H372" s="165"/>
      <c r="I372" s="167"/>
      <c r="J372" s="168"/>
      <c r="K372" s="845"/>
      <c r="L372" s="838"/>
      <c r="M372" s="428"/>
      <c r="N372" s="427"/>
      <c r="O372" s="429"/>
      <c r="P372" s="430"/>
      <c r="Q372" s="422" t="str">
        <f t="shared" si="176"/>
        <v/>
      </c>
      <c r="R372" s="422" t="str">
        <f t="shared" si="177"/>
        <v/>
      </c>
      <c r="S372" s="423" t="str">
        <f t="shared" si="178"/>
        <v/>
      </c>
      <c r="T372" s="424" t="str">
        <f t="shared" si="193"/>
        <v/>
      </c>
      <c r="U372" s="425" t="str">
        <f t="shared" si="179"/>
        <v/>
      </c>
      <c r="V372" s="425" t="str">
        <f t="shared" si="180"/>
        <v/>
      </c>
      <c r="W372" s="425" t="str">
        <f t="shared" si="181"/>
        <v/>
      </c>
      <c r="X372" s="38"/>
      <c r="Y372" s="37" t="str">
        <f t="shared" si="194"/>
        <v/>
      </c>
      <c r="Z372" s="37" t="str">
        <f t="shared" si="195"/>
        <v/>
      </c>
      <c r="AA372" s="29" t="str">
        <f t="shared" si="182"/>
        <v/>
      </c>
      <c r="AB372" s="6" t="e">
        <f t="shared" si="196"/>
        <v>#N/A</v>
      </c>
      <c r="AC372" s="6" t="e">
        <f t="shared" si="197"/>
        <v>#N/A</v>
      </c>
      <c r="AD372" s="6" t="e">
        <f t="shared" si="198"/>
        <v>#N/A</v>
      </c>
      <c r="AE372" s="6" t="str">
        <f t="shared" si="183"/>
        <v/>
      </c>
      <c r="AF372" s="10">
        <f t="shared" si="184"/>
        <v>1</v>
      </c>
      <c r="AG372" s="6" t="e">
        <f t="shared" si="199"/>
        <v>#N/A</v>
      </c>
      <c r="AH372" s="6" t="e">
        <f t="shared" si="200"/>
        <v>#N/A</v>
      </c>
      <c r="AI372" s="6" t="e">
        <f t="shared" si="210"/>
        <v>#N/A</v>
      </c>
      <c r="AJ372" s="6" t="e">
        <f t="shared" si="201"/>
        <v>#N/A</v>
      </c>
      <c r="AK372" s="11" t="str">
        <f t="shared" si="202"/>
        <v xml:space="preserve"> </v>
      </c>
      <c r="AL372" s="6" t="e">
        <f t="shared" si="203"/>
        <v>#N/A</v>
      </c>
      <c r="AM372" s="6" t="e">
        <f t="shared" si="204"/>
        <v>#N/A</v>
      </c>
      <c r="AN372" s="6" t="e">
        <f t="shared" si="205"/>
        <v>#N/A</v>
      </c>
      <c r="AO372" s="6" t="e">
        <f t="shared" si="185"/>
        <v>#N/A</v>
      </c>
      <c r="AP372" s="6" t="e">
        <f t="shared" si="206"/>
        <v>#N/A</v>
      </c>
      <c r="AQ372" s="6" t="e">
        <f t="shared" si="207"/>
        <v>#N/A</v>
      </c>
      <c r="AR372" s="6" t="e">
        <f t="shared" si="186"/>
        <v>#N/A</v>
      </c>
      <c r="AS372" s="6" t="e">
        <f t="shared" si="187"/>
        <v>#N/A</v>
      </c>
      <c r="AT372" s="6" t="e">
        <f t="shared" si="188"/>
        <v>#N/A</v>
      </c>
      <c r="AU372" s="6">
        <f t="shared" si="208"/>
        <v>0</v>
      </c>
      <c r="AV372" s="6" t="e">
        <f t="shared" si="209"/>
        <v>#N/A</v>
      </c>
      <c r="AW372" s="6" t="str">
        <f t="shared" si="189"/>
        <v/>
      </c>
      <c r="AX372" s="6" t="str">
        <f t="shared" si="190"/>
        <v/>
      </c>
      <c r="AY372" s="6" t="str">
        <f t="shared" si="191"/>
        <v/>
      </c>
      <c r="AZ372" s="6" t="str">
        <f t="shared" si="192"/>
        <v/>
      </c>
      <c r="BA372" s="103"/>
      <c r="BG372" s="3" t="s">
        <v>1487</v>
      </c>
    </row>
    <row r="373" spans="1:59" s="12" customFormat="1" ht="13.5" customHeight="1" x14ac:dyDescent="0.2">
      <c r="A373" s="163">
        <v>358</v>
      </c>
      <c r="B373" s="164"/>
      <c r="C373" s="165"/>
      <c r="D373" s="166"/>
      <c r="E373" s="165"/>
      <c r="F373" s="165"/>
      <c r="G373" s="220"/>
      <c r="H373" s="165"/>
      <c r="I373" s="167"/>
      <c r="J373" s="168"/>
      <c r="K373" s="845"/>
      <c r="L373" s="838"/>
      <c r="M373" s="428"/>
      <c r="N373" s="427"/>
      <c r="O373" s="429"/>
      <c r="P373" s="430"/>
      <c r="Q373" s="422" t="str">
        <f t="shared" si="176"/>
        <v/>
      </c>
      <c r="R373" s="422" t="str">
        <f t="shared" si="177"/>
        <v/>
      </c>
      <c r="S373" s="423" t="str">
        <f t="shared" si="178"/>
        <v/>
      </c>
      <c r="T373" s="424" t="str">
        <f t="shared" si="193"/>
        <v/>
      </c>
      <c r="U373" s="425" t="str">
        <f t="shared" si="179"/>
        <v/>
      </c>
      <c r="V373" s="425" t="str">
        <f t="shared" si="180"/>
        <v/>
      </c>
      <c r="W373" s="425" t="str">
        <f t="shared" si="181"/>
        <v/>
      </c>
      <c r="X373" s="38"/>
      <c r="Y373" s="37" t="str">
        <f t="shared" si="194"/>
        <v/>
      </c>
      <c r="Z373" s="37" t="str">
        <f t="shared" si="195"/>
        <v/>
      </c>
      <c r="AA373" s="29" t="str">
        <f t="shared" si="182"/>
        <v/>
      </c>
      <c r="AB373" s="6" t="e">
        <f t="shared" si="196"/>
        <v>#N/A</v>
      </c>
      <c r="AC373" s="6" t="e">
        <f t="shared" si="197"/>
        <v>#N/A</v>
      </c>
      <c r="AD373" s="6" t="e">
        <f t="shared" si="198"/>
        <v>#N/A</v>
      </c>
      <c r="AE373" s="6" t="str">
        <f t="shared" si="183"/>
        <v/>
      </c>
      <c r="AF373" s="10">
        <f t="shared" si="184"/>
        <v>1</v>
      </c>
      <c r="AG373" s="6" t="e">
        <f t="shared" si="199"/>
        <v>#N/A</v>
      </c>
      <c r="AH373" s="6" t="e">
        <f t="shared" si="200"/>
        <v>#N/A</v>
      </c>
      <c r="AI373" s="6" t="e">
        <f t="shared" si="210"/>
        <v>#N/A</v>
      </c>
      <c r="AJ373" s="6" t="e">
        <f t="shared" si="201"/>
        <v>#N/A</v>
      </c>
      <c r="AK373" s="11" t="str">
        <f t="shared" si="202"/>
        <v xml:space="preserve"> </v>
      </c>
      <c r="AL373" s="6" t="e">
        <f t="shared" si="203"/>
        <v>#N/A</v>
      </c>
      <c r="AM373" s="6" t="e">
        <f t="shared" si="204"/>
        <v>#N/A</v>
      </c>
      <c r="AN373" s="6" t="e">
        <f t="shared" si="205"/>
        <v>#N/A</v>
      </c>
      <c r="AO373" s="6" t="e">
        <f t="shared" si="185"/>
        <v>#N/A</v>
      </c>
      <c r="AP373" s="6" t="e">
        <f t="shared" si="206"/>
        <v>#N/A</v>
      </c>
      <c r="AQ373" s="6" t="e">
        <f t="shared" si="207"/>
        <v>#N/A</v>
      </c>
      <c r="AR373" s="6" t="e">
        <f t="shared" si="186"/>
        <v>#N/A</v>
      </c>
      <c r="AS373" s="6" t="e">
        <f t="shared" si="187"/>
        <v>#N/A</v>
      </c>
      <c r="AT373" s="6" t="e">
        <f t="shared" si="188"/>
        <v>#N/A</v>
      </c>
      <c r="AU373" s="6">
        <f t="shared" si="208"/>
        <v>0</v>
      </c>
      <c r="AV373" s="6" t="e">
        <f t="shared" si="209"/>
        <v>#N/A</v>
      </c>
      <c r="AW373" s="6" t="str">
        <f t="shared" si="189"/>
        <v/>
      </c>
      <c r="AX373" s="6" t="str">
        <f t="shared" si="190"/>
        <v/>
      </c>
      <c r="AY373" s="6" t="str">
        <f t="shared" si="191"/>
        <v/>
      </c>
      <c r="AZ373" s="6" t="str">
        <f t="shared" si="192"/>
        <v/>
      </c>
      <c r="BA373" s="103"/>
      <c r="BG373" s="3" t="s">
        <v>1501</v>
      </c>
    </row>
    <row r="374" spans="1:59" s="12" customFormat="1" ht="13.5" customHeight="1" x14ac:dyDescent="0.2">
      <c r="A374" s="163">
        <v>359</v>
      </c>
      <c r="B374" s="164"/>
      <c r="C374" s="165"/>
      <c r="D374" s="166"/>
      <c r="E374" s="165"/>
      <c r="F374" s="165"/>
      <c r="G374" s="220"/>
      <c r="H374" s="165"/>
      <c r="I374" s="167"/>
      <c r="J374" s="168"/>
      <c r="K374" s="845"/>
      <c r="L374" s="838"/>
      <c r="M374" s="428"/>
      <c r="N374" s="427"/>
      <c r="O374" s="429"/>
      <c r="P374" s="430"/>
      <c r="Q374" s="422" t="str">
        <f t="shared" si="176"/>
        <v/>
      </c>
      <c r="R374" s="422" t="str">
        <f t="shared" si="177"/>
        <v/>
      </c>
      <c r="S374" s="423" t="str">
        <f t="shared" si="178"/>
        <v/>
      </c>
      <c r="T374" s="424" t="str">
        <f t="shared" si="193"/>
        <v/>
      </c>
      <c r="U374" s="425" t="str">
        <f t="shared" si="179"/>
        <v/>
      </c>
      <c r="V374" s="425" t="str">
        <f t="shared" si="180"/>
        <v/>
      </c>
      <c r="W374" s="425" t="str">
        <f t="shared" si="181"/>
        <v/>
      </c>
      <c r="X374" s="38"/>
      <c r="Y374" s="37" t="str">
        <f t="shared" si="194"/>
        <v/>
      </c>
      <c r="Z374" s="37" t="str">
        <f t="shared" si="195"/>
        <v/>
      </c>
      <c r="AA374" s="29" t="str">
        <f t="shared" si="182"/>
        <v/>
      </c>
      <c r="AB374" s="6" t="e">
        <f t="shared" si="196"/>
        <v>#N/A</v>
      </c>
      <c r="AC374" s="6" t="e">
        <f t="shared" si="197"/>
        <v>#N/A</v>
      </c>
      <c r="AD374" s="6" t="e">
        <f t="shared" si="198"/>
        <v>#N/A</v>
      </c>
      <c r="AE374" s="6" t="str">
        <f t="shared" si="183"/>
        <v/>
      </c>
      <c r="AF374" s="10">
        <f t="shared" si="184"/>
        <v>1</v>
      </c>
      <c r="AG374" s="6" t="e">
        <f t="shared" si="199"/>
        <v>#N/A</v>
      </c>
      <c r="AH374" s="6" t="e">
        <f t="shared" si="200"/>
        <v>#N/A</v>
      </c>
      <c r="AI374" s="6" t="e">
        <f t="shared" si="210"/>
        <v>#N/A</v>
      </c>
      <c r="AJ374" s="6" t="e">
        <f t="shared" si="201"/>
        <v>#N/A</v>
      </c>
      <c r="AK374" s="11" t="str">
        <f t="shared" si="202"/>
        <v xml:space="preserve"> </v>
      </c>
      <c r="AL374" s="6" t="e">
        <f t="shared" si="203"/>
        <v>#N/A</v>
      </c>
      <c r="AM374" s="6" t="e">
        <f t="shared" si="204"/>
        <v>#N/A</v>
      </c>
      <c r="AN374" s="6" t="e">
        <f t="shared" si="205"/>
        <v>#N/A</v>
      </c>
      <c r="AO374" s="6" t="e">
        <f t="shared" si="185"/>
        <v>#N/A</v>
      </c>
      <c r="AP374" s="6" t="e">
        <f t="shared" si="206"/>
        <v>#N/A</v>
      </c>
      <c r="AQ374" s="6" t="e">
        <f t="shared" si="207"/>
        <v>#N/A</v>
      </c>
      <c r="AR374" s="6" t="e">
        <f t="shared" si="186"/>
        <v>#N/A</v>
      </c>
      <c r="AS374" s="6" t="e">
        <f t="shared" si="187"/>
        <v>#N/A</v>
      </c>
      <c r="AT374" s="6" t="e">
        <f t="shared" si="188"/>
        <v>#N/A</v>
      </c>
      <c r="AU374" s="6">
        <f t="shared" si="208"/>
        <v>0</v>
      </c>
      <c r="AV374" s="6" t="e">
        <f t="shared" si="209"/>
        <v>#N/A</v>
      </c>
      <c r="AW374" s="6" t="str">
        <f t="shared" si="189"/>
        <v/>
      </c>
      <c r="AX374" s="6" t="str">
        <f t="shared" si="190"/>
        <v/>
      </c>
      <c r="AY374" s="6" t="str">
        <f t="shared" si="191"/>
        <v/>
      </c>
      <c r="AZ374" s="6" t="str">
        <f t="shared" si="192"/>
        <v/>
      </c>
      <c r="BA374" s="103"/>
      <c r="BG374" s="3" t="s">
        <v>1616</v>
      </c>
    </row>
    <row r="375" spans="1:59" s="12" customFormat="1" ht="13.5" customHeight="1" x14ac:dyDescent="0.2">
      <c r="A375" s="163">
        <v>360</v>
      </c>
      <c r="B375" s="164"/>
      <c r="C375" s="165"/>
      <c r="D375" s="166"/>
      <c r="E375" s="165"/>
      <c r="F375" s="165"/>
      <c r="G375" s="220"/>
      <c r="H375" s="165"/>
      <c r="I375" s="167"/>
      <c r="J375" s="168"/>
      <c r="K375" s="845"/>
      <c r="L375" s="838"/>
      <c r="M375" s="428"/>
      <c r="N375" s="427"/>
      <c r="O375" s="429"/>
      <c r="P375" s="430"/>
      <c r="Q375" s="422" t="str">
        <f t="shared" si="176"/>
        <v/>
      </c>
      <c r="R375" s="422" t="str">
        <f t="shared" si="177"/>
        <v/>
      </c>
      <c r="S375" s="423" t="str">
        <f t="shared" si="178"/>
        <v/>
      </c>
      <c r="T375" s="424" t="str">
        <f t="shared" si="193"/>
        <v/>
      </c>
      <c r="U375" s="425" t="str">
        <f t="shared" si="179"/>
        <v/>
      </c>
      <c r="V375" s="425" t="str">
        <f t="shared" si="180"/>
        <v/>
      </c>
      <c r="W375" s="425" t="str">
        <f t="shared" si="181"/>
        <v/>
      </c>
      <c r="X375" s="38"/>
      <c r="Y375" s="37" t="str">
        <f t="shared" si="194"/>
        <v/>
      </c>
      <c r="Z375" s="37" t="str">
        <f t="shared" si="195"/>
        <v/>
      </c>
      <c r="AA375" s="29" t="str">
        <f t="shared" si="182"/>
        <v/>
      </c>
      <c r="AB375" s="6" t="e">
        <f t="shared" si="196"/>
        <v>#N/A</v>
      </c>
      <c r="AC375" s="6" t="e">
        <f t="shared" si="197"/>
        <v>#N/A</v>
      </c>
      <c r="AD375" s="6" t="e">
        <f t="shared" si="198"/>
        <v>#N/A</v>
      </c>
      <c r="AE375" s="6" t="str">
        <f t="shared" si="183"/>
        <v/>
      </c>
      <c r="AF375" s="10">
        <f t="shared" si="184"/>
        <v>1</v>
      </c>
      <c r="AG375" s="6" t="e">
        <f t="shared" si="199"/>
        <v>#N/A</v>
      </c>
      <c r="AH375" s="6" t="e">
        <f t="shared" si="200"/>
        <v>#N/A</v>
      </c>
      <c r="AI375" s="6" t="e">
        <f t="shared" si="210"/>
        <v>#N/A</v>
      </c>
      <c r="AJ375" s="6" t="e">
        <f t="shared" si="201"/>
        <v>#N/A</v>
      </c>
      <c r="AK375" s="11" t="str">
        <f t="shared" si="202"/>
        <v xml:space="preserve"> </v>
      </c>
      <c r="AL375" s="6" t="e">
        <f t="shared" si="203"/>
        <v>#N/A</v>
      </c>
      <c r="AM375" s="6" t="e">
        <f t="shared" si="204"/>
        <v>#N/A</v>
      </c>
      <c r="AN375" s="6" t="e">
        <f t="shared" si="205"/>
        <v>#N/A</v>
      </c>
      <c r="AO375" s="6" t="e">
        <f t="shared" si="185"/>
        <v>#N/A</v>
      </c>
      <c r="AP375" s="6" t="e">
        <f t="shared" si="206"/>
        <v>#N/A</v>
      </c>
      <c r="AQ375" s="6" t="e">
        <f t="shared" si="207"/>
        <v>#N/A</v>
      </c>
      <c r="AR375" s="6" t="e">
        <f t="shared" si="186"/>
        <v>#N/A</v>
      </c>
      <c r="AS375" s="6" t="e">
        <f t="shared" si="187"/>
        <v>#N/A</v>
      </c>
      <c r="AT375" s="6" t="e">
        <f t="shared" si="188"/>
        <v>#N/A</v>
      </c>
      <c r="AU375" s="6">
        <f t="shared" si="208"/>
        <v>0</v>
      </c>
      <c r="AV375" s="6" t="e">
        <f t="shared" si="209"/>
        <v>#N/A</v>
      </c>
      <c r="AW375" s="6" t="str">
        <f t="shared" si="189"/>
        <v/>
      </c>
      <c r="AX375" s="6" t="str">
        <f t="shared" si="190"/>
        <v/>
      </c>
      <c r="AY375" s="6" t="str">
        <f t="shared" si="191"/>
        <v/>
      </c>
      <c r="AZ375" s="6" t="str">
        <f t="shared" si="192"/>
        <v/>
      </c>
      <c r="BA375" s="103"/>
      <c r="BG375" s="3" t="s">
        <v>1494</v>
      </c>
    </row>
    <row r="376" spans="1:59" s="12" customFormat="1" ht="13.5" customHeight="1" x14ac:dyDescent="0.2">
      <c r="A376" s="163">
        <v>361</v>
      </c>
      <c r="B376" s="164"/>
      <c r="C376" s="165"/>
      <c r="D376" s="166"/>
      <c r="E376" s="165"/>
      <c r="F376" s="165"/>
      <c r="G376" s="220"/>
      <c r="H376" s="165"/>
      <c r="I376" s="167"/>
      <c r="J376" s="168"/>
      <c r="K376" s="845"/>
      <c r="L376" s="838"/>
      <c r="M376" s="428"/>
      <c r="N376" s="427"/>
      <c r="O376" s="429"/>
      <c r="P376" s="430"/>
      <c r="Q376" s="422" t="str">
        <f t="shared" si="176"/>
        <v/>
      </c>
      <c r="R376" s="422" t="str">
        <f t="shared" si="177"/>
        <v/>
      </c>
      <c r="S376" s="423" t="str">
        <f t="shared" si="178"/>
        <v/>
      </c>
      <c r="T376" s="424" t="str">
        <f t="shared" si="193"/>
        <v/>
      </c>
      <c r="U376" s="425" t="str">
        <f t="shared" si="179"/>
        <v/>
      </c>
      <c r="V376" s="425" t="str">
        <f t="shared" si="180"/>
        <v/>
      </c>
      <c r="W376" s="425" t="str">
        <f t="shared" si="181"/>
        <v/>
      </c>
      <c r="X376" s="38"/>
      <c r="Y376" s="37" t="str">
        <f t="shared" si="194"/>
        <v/>
      </c>
      <c r="Z376" s="37" t="str">
        <f t="shared" si="195"/>
        <v/>
      </c>
      <c r="AA376" s="29" t="str">
        <f t="shared" si="182"/>
        <v/>
      </c>
      <c r="AB376" s="6" t="e">
        <f t="shared" si="196"/>
        <v>#N/A</v>
      </c>
      <c r="AC376" s="6" t="e">
        <f t="shared" si="197"/>
        <v>#N/A</v>
      </c>
      <c r="AD376" s="6" t="e">
        <f t="shared" si="198"/>
        <v>#N/A</v>
      </c>
      <c r="AE376" s="6" t="str">
        <f t="shared" si="183"/>
        <v/>
      </c>
      <c r="AF376" s="10">
        <f t="shared" si="184"/>
        <v>1</v>
      </c>
      <c r="AG376" s="6" t="e">
        <f t="shared" si="199"/>
        <v>#N/A</v>
      </c>
      <c r="AH376" s="6" t="e">
        <f t="shared" si="200"/>
        <v>#N/A</v>
      </c>
      <c r="AI376" s="6" t="e">
        <f t="shared" si="210"/>
        <v>#N/A</v>
      </c>
      <c r="AJ376" s="6" t="e">
        <f t="shared" si="201"/>
        <v>#N/A</v>
      </c>
      <c r="AK376" s="11" t="str">
        <f t="shared" si="202"/>
        <v xml:space="preserve"> </v>
      </c>
      <c r="AL376" s="6" t="e">
        <f t="shared" si="203"/>
        <v>#N/A</v>
      </c>
      <c r="AM376" s="6" t="e">
        <f t="shared" si="204"/>
        <v>#N/A</v>
      </c>
      <c r="AN376" s="6" t="e">
        <f t="shared" si="205"/>
        <v>#N/A</v>
      </c>
      <c r="AO376" s="6" t="e">
        <f t="shared" si="185"/>
        <v>#N/A</v>
      </c>
      <c r="AP376" s="6" t="e">
        <f t="shared" si="206"/>
        <v>#N/A</v>
      </c>
      <c r="AQ376" s="6" t="e">
        <f t="shared" si="207"/>
        <v>#N/A</v>
      </c>
      <c r="AR376" s="6" t="e">
        <f t="shared" si="186"/>
        <v>#N/A</v>
      </c>
      <c r="AS376" s="6" t="e">
        <f t="shared" si="187"/>
        <v>#N/A</v>
      </c>
      <c r="AT376" s="6" t="e">
        <f t="shared" si="188"/>
        <v>#N/A</v>
      </c>
      <c r="AU376" s="6">
        <f t="shared" si="208"/>
        <v>0</v>
      </c>
      <c r="AV376" s="6" t="e">
        <f t="shared" si="209"/>
        <v>#N/A</v>
      </c>
      <c r="AW376" s="6" t="str">
        <f t="shared" si="189"/>
        <v/>
      </c>
      <c r="AX376" s="6" t="str">
        <f t="shared" si="190"/>
        <v/>
      </c>
      <c r="AY376" s="6" t="str">
        <f t="shared" si="191"/>
        <v/>
      </c>
      <c r="AZ376" s="6" t="str">
        <f t="shared" si="192"/>
        <v/>
      </c>
      <c r="BA376" s="103"/>
      <c r="BG376" s="3" t="s">
        <v>1508</v>
      </c>
    </row>
    <row r="377" spans="1:59" s="12" customFormat="1" ht="13.5" customHeight="1" x14ac:dyDescent="0.2">
      <c r="A377" s="163">
        <v>362</v>
      </c>
      <c r="B377" s="164"/>
      <c r="C377" s="165"/>
      <c r="D377" s="166"/>
      <c r="E377" s="165"/>
      <c r="F377" s="165"/>
      <c r="G377" s="220"/>
      <c r="H377" s="165"/>
      <c r="I377" s="167"/>
      <c r="J377" s="168"/>
      <c r="K377" s="845"/>
      <c r="L377" s="838"/>
      <c r="M377" s="428"/>
      <c r="N377" s="427"/>
      <c r="O377" s="429"/>
      <c r="P377" s="430"/>
      <c r="Q377" s="422" t="str">
        <f t="shared" si="176"/>
        <v/>
      </c>
      <c r="R377" s="422" t="str">
        <f t="shared" si="177"/>
        <v/>
      </c>
      <c r="S377" s="423" t="str">
        <f t="shared" si="178"/>
        <v/>
      </c>
      <c r="T377" s="424" t="str">
        <f t="shared" si="193"/>
        <v/>
      </c>
      <c r="U377" s="425" t="str">
        <f t="shared" si="179"/>
        <v/>
      </c>
      <c r="V377" s="425" t="str">
        <f t="shared" si="180"/>
        <v/>
      </c>
      <c r="W377" s="425" t="str">
        <f t="shared" si="181"/>
        <v/>
      </c>
      <c r="X377" s="38"/>
      <c r="Y377" s="37" t="str">
        <f t="shared" si="194"/>
        <v/>
      </c>
      <c r="Z377" s="37" t="str">
        <f t="shared" si="195"/>
        <v/>
      </c>
      <c r="AA377" s="29" t="str">
        <f t="shared" si="182"/>
        <v/>
      </c>
      <c r="AB377" s="6" t="e">
        <f t="shared" si="196"/>
        <v>#N/A</v>
      </c>
      <c r="AC377" s="6" t="e">
        <f t="shared" si="197"/>
        <v>#N/A</v>
      </c>
      <c r="AD377" s="6" t="e">
        <f t="shared" si="198"/>
        <v>#N/A</v>
      </c>
      <c r="AE377" s="6" t="str">
        <f t="shared" si="183"/>
        <v/>
      </c>
      <c r="AF377" s="10">
        <f t="shared" si="184"/>
        <v>1</v>
      </c>
      <c r="AG377" s="6" t="e">
        <f t="shared" si="199"/>
        <v>#N/A</v>
      </c>
      <c r="AH377" s="6" t="e">
        <f t="shared" si="200"/>
        <v>#N/A</v>
      </c>
      <c r="AI377" s="6" t="e">
        <f t="shared" si="210"/>
        <v>#N/A</v>
      </c>
      <c r="AJ377" s="6" t="e">
        <f t="shared" si="201"/>
        <v>#N/A</v>
      </c>
      <c r="AK377" s="11" t="str">
        <f t="shared" si="202"/>
        <v xml:space="preserve"> </v>
      </c>
      <c r="AL377" s="6" t="e">
        <f t="shared" si="203"/>
        <v>#N/A</v>
      </c>
      <c r="AM377" s="6" t="e">
        <f t="shared" si="204"/>
        <v>#N/A</v>
      </c>
      <c r="AN377" s="6" t="e">
        <f t="shared" si="205"/>
        <v>#N/A</v>
      </c>
      <c r="AO377" s="6" t="e">
        <f t="shared" si="185"/>
        <v>#N/A</v>
      </c>
      <c r="AP377" s="6" t="e">
        <f t="shared" si="206"/>
        <v>#N/A</v>
      </c>
      <c r="AQ377" s="6" t="e">
        <f t="shared" si="207"/>
        <v>#N/A</v>
      </c>
      <c r="AR377" s="6" t="e">
        <f t="shared" si="186"/>
        <v>#N/A</v>
      </c>
      <c r="AS377" s="6" t="e">
        <f t="shared" si="187"/>
        <v>#N/A</v>
      </c>
      <c r="AT377" s="6" t="e">
        <f t="shared" si="188"/>
        <v>#N/A</v>
      </c>
      <c r="AU377" s="6">
        <f t="shared" si="208"/>
        <v>0</v>
      </c>
      <c r="AV377" s="6" t="e">
        <f t="shared" si="209"/>
        <v>#N/A</v>
      </c>
      <c r="AW377" s="6" t="str">
        <f t="shared" si="189"/>
        <v/>
      </c>
      <c r="AX377" s="6" t="str">
        <f t="shared" si="190"/>
        <v/>
      </c>
      <c r="AY377" s="6" t="str">
        <f t="shared" si="191"/>
        <v/>
      </c>
      <c r="AZ377" s="6" t="str">
        <f t="shared" si="192"/>
        <v/>
      </c>
      <c r="BA377" s="103"/>
      <c r="BG377" s="3" t="s">
        <v>496</v>
      </c>
    </row>
    <row r="378" spans="1:59" s="12" customFormat="1" ht="13.5" customHeight="1" x14ac:dyDescent="0.2">
      <c r="A378" s="163">
        <v>363</v>
      </c>
      <c r="B378" s="164"/>
      <c r="C378" s="165"/>
      <c r="D378" s="166"/>
      <c r="E378" s="165"/>
      <c r="F378" s="165"/>
      <c r="G378" s="220"/>
      <c r="H378" s="165"/>
      <c r="I378" s="167"/>
      <c r="J378" s="168"/>
      <c r="K378" s="845"/>
      <c r="L378" s="838"/>
      <c r="M378" s="428"/>
      <c r="N378" s="427"/>
      <c r="O378" s="429"/>
      <c r="P378" s="430"/>
      <c r="Q378" s="422" t="str">
        <f t="shared" si="176"/>
        <v/>
      </c>
      <c r="R378" s="422" t="str">
        <f t="shared" si="177"/>
        <v/>
      </c>
      <c r="S378" s="423" t="str">
        <f t="shared" si="178"/>
        <v/>
      </c>
      <c r="T378" s="424" t="str">
        <f t="shared" si="193"/>
        <v/>
      </c>
      <c r="U378" s="425" t="str">
        <f t="shared" si="179"/>
        <v/>
      </c>
      <c r="V378" s="425" t="str">
        <f t="shared" si="180"/>
        <v/>
      </c>
      <c r="W378" s="425" t="str">
        <f t="shared" si="181"/>
        <v/>
      </c>
      <c r="X378" s="38"/>
      <c r="Y378" s="37" t="str">
        <f t="shared" si="194"/>
        <v/>
      </c>
      <c r="Z378" s="37" t="str">
        <f t="shared" si="195"/>
        <v/>
      </c>
      <c r="AA378" s="29" t="str">
        <f t="shared" si="182"/>
        <v/>
      </c>
      <c r="AB378" s="6" t="e">
        <f t="shared" si="196"/>
        <v>#N/A</v>
      </c>
      <c r="AC378" s="6" t="e">
        <f t="shared" si="197"/>
        <v>#N/A</v>
      </c>
      <c r="AD378" s="6" t="e">
        <f t="shared" si="198"/>
        <v>#N/A</v>
      </c>
      <c r="AE378" s="6" t="str">
        <f t="shared" si="183"/>
        <v/>
      </c>
      <c r="AF378" s="10">
        <f t="shared" si="184"/>
        <v>1</v>
      </c>
      <c r="AG378" s="6" t="e">
        <f t="shared" si="199"/>
        <v>#N/A</v>
      </c>
      <c r="AH378" s="6" t="e">
        <f t="shared" si="200"/>
        <v>#N/A</v>
      </c>
      <c r="AI378" s="6" t="e">
        <f t="shared" si="210"/>
        <v>#N/A</v>
      </c>
      <c r="AJ378" s="6" t="e">
        <f t="shared" si="201"/>
        <v>#N/A</v>
      </c>
      <c r="AK378" s="11" t="str">
        <f t="shared" si="202"/>
        <v xml:space="preserve"> </v>
      </c>
      <c r="AL378" s="6" t="e">
        <f t="shared" si="203"/>
        <v>#N/A</v>
      </c>
      <c r="AM378" s="6" t="e">
        <f t="shared" si="204"/>
        <v>#N/A</v>
      </c>
      <c r="AN378" s="6" t="e">
        <f t="shared" si="205"/>
        <v>#N/A</v>
      </c>
      <c r="AO378" s="6" t="e">
        <f t="shared" si="185"/>
        <v>#N/A</v>
      </c>
      <c r="AP378" s="6" t="e">
        <f t="shared" si="206"/>
        <v>#N/A</v>
      </c>
      <c r="AQ378" s="6" t="e">
        <f t="shared" si="207"/>
        <v>#N/A</v>
      </c>
      <c r="AR378" s="6" t="e">
        <f t="shared" si="186"/>
        <v>#N/A</v>
      </c>
      <c r="AS378" s="6" t="e">
        <f t="shared" si="187"/>
        <v>#N/A</v>
      </c>
      <c r="AT378" s="6" t="e">
        <f t="shared" si="188"/>
        <v>#N/A</v>
      </c>
      <c r="AU378" s="6">
        <f t="shared" si="208"/>
        <v>0</v>
      </c>
      <c r="AV378" s="6" t="e">
        <f t="shared" si="209"/>
        <v>#N/A</v>
      </c>
      <c r="AW378" s="6" t="str">
        <f t="shared" si="189"/>
        <v/>
      </c>
      <c r="AX378" s="6" t="str">
        <f t="shared" si="190"/>
        <v/>
      </c>
      <c r="AY378" s="6" t="str">
        <f t="shared" si="191"/>
        <v/>
      </c>
      <c r="AZ378" s="6" t="str">
        <f t="shared" si="192"/>
        <v/>
      </c>
      <c r="BA378" s="103"/>
      <c r="BG378" s="3" t="s">
        <v>247</v>
      </c>
    </row>
    <row r="379" spans="1:59" s="12" customFormat="1" ht="13.5" customHeight="1" x14ac:dyDescent="0.2">
      <c r="A379" s="163">
        <v>364</v>
      </c>
      <c r="B379" s="164"/>
      <c r="C379" s="165"/>
      <c r="D379" s="166"/>
      <c r="E379" s="165"/>
      <c r="F379" s="165"/>
      <c r="G379" s="220"/>
      <c r="H379" s="165"/>
      <c r="I379" s="167"/>
      <c r="J379" s="168"/>
      <c r="K379" s="845"/>
      <c r="L379" s="838"/>
      <c r="M379" s="428"/>
      <c r="N379" s="427"/>
      <c r="O379" s="429"/>
      <c r="P379" s="430"/>
      <c r="Q379" s="422" t="str">
        <f t="shared" si="176"/>
        <v/>
      </c>
      <c r="R379" s="422" t="str">
        <f t="shared" si="177"/>
        <v/>
      </c>
      <c r="S379" s="423" t="str">
        <f t="shared" si="178"/>
        <v/>
      </c>
      <c r="T379" s="424" t="str">
        <f t="shared" si="193"/>
        <v/>
      </c>
      <c r="U379" s="425" t="str">
        <f t="shared" si="179"/>
        <v/>
      </c>
      <c r="V379" s="425" t="str">
        <f t="shared" si="180"/>
        <v/>
      </c>
      <c r="W379" s="425" t="str">
        <f t="shared" si="181"/>
        <v/>
      </c>
      <c r="X379" s="38"/>
      <c r="Y379" s="37" t="str">
        <f t="shared" si="194"/>
        <v/>
      </c>
      <c r="Z379" s="37" t="str">
        <f t="shared" si="195"/>
        <v/>
      </c>
      <c r="AA379" s="29" t="str">
        <f t="shared" si="182"/>
        <v/>
      </c>
      <c r="AB379" s="6" t="e">
        <f t="shared" si="196"/>
        <v>#N/A</v>
      </c>
      <c r="AC379" s="6" t="e">
        <f t="shared" si="197"/>
        <v>#N/A</v>
      </c>
      <c r="AD379" s="6" t="e">
        <f t="shared" si="198"/>
        <v>#N/A</v>
      </c>
      <c r="AE379" s="6" t="str">
        <f t="shared" si="183"/>
        <v/>
      </c>
      <c r="AF379" s="10">
        <f t="shared" si="184"/>
        <v>1</v>
      </c>
      <c r="AG379" s="6" t="e">
        <f t="shared" si="199"/>
        <v>#N/A</v>
      </c>
      <c r="AH379" s="6" t="e">
        <f t="shared" si="200"/>
        <v>#N/A</v>
      </c>
      <c r="AI379" s="6" t="e">
        <f t="shared" si="210"/>
        <v>#N/A</v>
      </c>
      <c r="AJ379" s="6" t="e">
        <f t="shared" si="201"/>
        <v>#N/A</v>
      </c>
      <c r="AK379" s="11" t="str">
        <f t="shared" si="202"/>
        <v xml:space="preserve"> </v>
      </c>
      <c r="AL379" s="6" t="e">
        <f t="shared" si="203"/>
        <v>#N/A</v>
      </c>
      <c r="AM379" s="6" t="e">
        <f t="shared" si="204"/>
        <v>#N/A</v>
      </c>
      <c r="AN379" s="6" t="e">
        <f t="shared" si="205"/>
        <v>#N/A</v>
      </c>
      <c r="AO379" s="6" t="e">
        <f t="shared" si="185"/>
        <v>#N/A</v>
      </c>
      <c r="AP379" s="6" t="e">
        <f t="shared" si="206"/>
        <v>#N/A</v>
      </c>
      <c r="AQ379" s="6" t="e">
        <f t="shared" si="207"/>
        <v>#N/A</v>
      </c>
      <c r="AR379" s="6" t="e">
        <f t="shared" si="186"/>
        <v>#N/A</v>
      </c>
      <c r="AS379" s="6" t="e">
        <f t="shared" si="187"/>
        <v>#N/A</v>
      </c>
      <c r="AT379" s="6" t="e">
        <f t="shared" si="188"/>
        <v>#N/A</v>
      </c>
      <c r="AU379" s="6">
        <f t="shared" si="208"/>
        <v>0</v>
      </c>
      <c r="AV379" s="6" t="e">
        <f t="shared" si="209"/>
        <v>#N/A</v>
      </c>
      <c r="AW379" s="6" t="str">
        <f t="shared" si="189"/>
        <v/>
      </c>
      <c r="AX379" s="6" t="str">
        <f t="shared" si="190"/>
        <v/>
      </c>
      <c r="AY379" s="6" t="str">
        <f t="shared" si="191"/>
        <v/>
      </c>
      <c r="AZ379" s="6" t="str">
        <f t="shared" si="192"/>
        <v/>
      </c>
      <c r="BA379" s="103"/>
      <c r="BG379" s="3" t="s">
        <v>259</v>
      </c>
    </row>
    <row r="380" spans="1:59" s="12" customFormat="1" ht="13.5" customHeight="1" x14ac:dyDescent="0.2">
      <c r="A380" s="163">
        <v>365</v>
      </c>
      <c r="B380" s="164"/>
      <c r="C380" s="165"/>
      <c r="D380" s="166"/>
      <c r="E380" s="165"/>
      <c r="F380" s="165"/>
      <c r="G380" s="220"/>
      <c r="H380" s="165"/>
      <c r="I380" s="167"/>
      <c r="J380" s="168"/>
      <c r="K380" s="845"/>
      <c r="L380" s="838"/>
      <c r="M380" s="428"/>
      <c r="N380" s="427"/>
      <c r="O380" s="429"/>
      <c r="P380" s="430"/>
      <c r="Q380" s="422" t="str">
        <f t="shared" si="176"/>
        <v/>
      </c>
      <c r="R380" s="422" t="str">
        <f t="shared" si="177"/>
        <v/>
      </c>
      <c r="S380" s="423" t="str">
        <f t="shared" si="178"/>
        <v/>
      </c>
      <c r="T380" s="424" t="str">
        <f t="shared" si="193"/>
        <v/>
      </c>
      <c r="U380" s="425" t="str">
        <f t="shared" si="179"/>
        <v/>
      </c>
      <c r="V380" s="425" t="str">
        <f t="shared" si="180"/>
        <v/>
      </c>
      <c r="W380" s="425" t="str">
        <f t="shared" si="181"/>
        <v/>
      </c>
      <c r="X380" s="38"/>
      <c r="Y380" s="37" t="str">
        <f t="shared" si="194"/>
        <v/>
      </c>
      <c r="Z380" s="37" t="str">
        <f t="shared" si="195"/>
        <v/>
      </c>
      <c r="AA380" s="29" t="str">
        <f t="shared" si="182"/>
        <v/>
      </c>
      <c r="AB380" s="6" t="e">
        <f t="shared" si="196"/>
        <v>#N/A</v>
      </c>
      <c r="AC380" s="6" t="e">
        <f t="shared" si="197"/>
        <v>#N/A</v>
      </c>
      <c r="AD380" s="6" t="e">
        <f t="shared" si="198"/>
        <v>#N/A</v>
      </c>
      <c r="AE380" s="6" t="str">
        <f t="shared" si="183"/>
        <v/>
      </c>
      <c r="AF380" s="10">
        <f t="shared" si="184"/>
        <v>1</v>
      </c>
      <c r="AG380" s="6" t="e">
        <f t="shared" si="199"/>
        <v>#N/A</v>
      </c>
      <c r="AH380" s="6" t="e">
        <f t="shared" si="200"/>
        <v>#N/A</v>
      </c>
      <c r="AI380" s="6" t="e">
        <f t="shared" si="210"/>
        <v>#N/A</v>
      </c>
      <c r="AJ380" s="6" t="e">
        <f t="shared" si="201"/>
        <v>#N/A</v>
      </c>
      <c r="AK380" s="11" t="str">
        <f t="shared" si="202"/>
        <v xml:space="preserve"> </v>
      </c>
      <c r="AL380" s="6" t="e">
        <f t="shared" si="203"/>
        <v>#N/A</v>
      </c>
      <c r="AM380" s="6" t="e">
        <f t="shared" si="204"/>
        <v>#N/A</v>
      </c>
      <c r="AN380" s="6" t="e">
        <f t="shared" si="205"/>
        <v>#N/A</v>
      </c>
      <c r="AO380" s="6" t="e">
        <f t="shared" si="185"/>
        <v>#N/A</v>
      </c>
      <c r="AP380" s="6" t="e">
        <f t="shared" si="206"/>
        <v>#N/A</v>
      </c>
      <c r="AQ380" s="6" t="e">
        <f t="shared" si="207"/>
        <v>#N/A</v>
      </c>
      <c r="AR380" s="6" t="e">
        <f t="shared" si="186"/>
        <v>#N/A</v>
      </c>
      <c r="AS380" s="6" t="e">
        <f t="shared" si="187"/>
        <v>#N/A</v>
      </c>
      <c r="AT380" s="6" t="e">
        <f t="shared" si="188"/>
        <v>#N/A</v>
      </c>
      <c r="AU380" s="6">
        <f t="shared" si="208"/>
        <v>0</v>
      </c>
      <c r="AV380" s="6" t="e">
        <f t="shared" si="209"/>
        <v>#N/A</v>
      </c>
      <c r="AW380" s="6" t="str">
        <f t="shared" si="189"/>
        <v/>
      </c>
      <c r="AX380" s="6" t="str">
        <f t="shared" si="190"/>
        <v/>
      </c>
      <c r="AY380" s="6" t="str">
        <f t="shared" si="191"/>
        <v/>
      </c>
      <c r="AZ380" s="6" t="str">
        <f t="shared" si="192"/>
        <v/>
      </c>
      <c r="BA380" s="103"/>
      <c r="BG380" s="3" t="s">
        <v>269</v>
      </c>
    </row>
    <row r="381" spans="1:59" s="12" customFormat="1" ht="13.5" customHeight="1" x14ac:dyDescent="0.2">
      <c r="A381" s="163">
        <v>366</v>
      </c>
      <c r="B381" s="164"/>
      <c r="C381" s="165"/>
      <c r="D381" s="166"/>
      <c r="E381" s="165"/>
      <c r="F381" s="165"/>
      <c r="G381" s="220"/>
      <c r="H381" s="165"/>
      <c r="I381" s="167"/>
      <c r="J381" s="168"/>
      <c r="K381" s="845"/>
      <c r="L381" s="838"/>
      <c r="M381" s="428"/>
      <c r="N381" s="427"/>
      <c r="O381" s="429"/>
      <c r="P381" s="430"/>
      <c r="Q381" s="422" t="str">
        <f t="shared" si="176"/>
        <v/>
      </c>
      <c r="R381" s="422" t="str">
        <f t="shared" si="177"/>
        <v/>
      </c>
      <c r="S381" s="423" t="str">
        <f t="shared" si="178"/>
        <v/>
      </c>
      <c r="T381" s="424" t="str">
        <f t="shared" si="193"/>
        <v/>
      </c>
      <c r="U381" s="425" t="str">
        <f t="shared" si="179"/>
        <v/>
      </c>
      <c r="V381" s="425" t="str">
        <f t="shared" si="180"/>
        <v/>
      </c>
      <c r="W381" s="425" t="str">
        <f t="shared" si="181"/>
        <v/>
      </c>
      <c r="X381" s="38"/>
      <c r="Y381" s="37" t="str">
        <f t="shared" si="194"/>
        <v/>
      </c>
      <c r="Z381" s="37" t="str">
        <f t="shared" si="195"/>
        <v/>
      </c>
      <c r="AA381" s="29" t="str">
        <f t="shared" si="182"/>
        <v/>
      </c>
      <c r="AB381" s="6" t="e">
        <f t="shared" si="196"/>
        <v>#N/A</v>
      </c>
      <c r="AC381" s="6" t="e">
        <f t="shared" si="197"/>
        <v>#N/A</v>
      </c>
      <c r="AD381" s="6" t="e">
        <f t="shared" si="198"/>
        <v>#N/A</v>
      </c>
      <c r="AE381" s="6" t="str">
        <f t="shared" si="183"/>
        <v/>
      </c>
      <c r="AF381" s="10">
        <f t="shared" si="184"/>
        <v>1</v>
      </c>
      <c r="AG381" s="6" t="e">
        <f t="shared" si="199"/>
        <v>#N/A</v>
      </c>
      <c r="AH381" s="6" t="e">
        <f t="shared" si="200"/>
        <v>#N/A</v>
      </c>
      <c r="AI381" s="6" t="e">
        <f t="shared" si="210"/>
        <v>#N/A</v>
      </c>
      <c r="AJ381" s="6" t="e">
        <f t="shared" si="201"/>
        <v>#N/A</v>
      </c>
      <c r="AK381" s="11" t="str">
        <f t="shared" si="202"/>
        <v xml:space="preserve"> </v>
      </c>
      <c r="AL381" s="6" t="e">
        <f t="shared" si="203"/>
        <v>#N/A</v>
      </c>
      <c r="AM381" s="6" t="e">
        <f t="shared" si="204"/>
        <v>#N/A</v>
      </c>
      <c r="AN381" s="6" t="e">
        <f t="shared" si="205"/>
        <v>#N/A</v>
      </c>
      <c r="AO381" s="6" t="e">
        <f t="shared" si="185"/>
        <v>#N/A</v>
      </c>
      <c r="AP381" s="6" t="e">
        <f t="shared" si="206"/>
        <v>#N/A</v>
      </c>
      <c r="AQ381" s="6" t="e">
        <f t="shared" si="207"/>
        <v>#N/A</v>
      </c>
      <c r="AR381" s="6" t="e">
        <f t="shared" si="186"/>
        <v>#N/A</v>
      </c>
      <c r="AS381" s="6" t="e">
        <f t="shared" si="187"/>
        <v>#N/A</v>
      </c>
      <c r="AT381" s="6" t="e">
        <f t="shared" si="188"/>
        <v>#N/A</v>
      </c>
      <c r="AU381" s="6">
        <f t="shared" si="208"/>
        <v>0</v>
      </c>
      <c r="AV381" s="6" t="e">
        <f t="shared" si="209"/>
        <v>#N/A</v>
      </c>
      <c r="AW381" s="6" t="str">
        <f t="shared" si="189"/>
        <v/>
      </c>
      <c r="AX381" s="6" t="str">
        <f t="shared" si="190"/>
        <v/>
      </c>
      <c r="AY381" s="6" t="str">
        <f t="shared" si="191"/>
        <v/>
      </c>
      <c r="AZ381" s="6" t="str">
        <f t="shared" si="192"/>
        <v/>
      </c>
      <c r="BA381" s="103"/>
      <c r="BG381" s="3" t="s">
        <v>495</v>
      </c>
    </row>
    <row r="382" spans="1:59" s="12" customFormat="1" ht="13.5" customHeight="1" x14ac:dyDescent="0.2">
      <c r="A382" s="163">
        <v>367</v>
      </c>
      <c r="B382" s="164"/>
      <c r="C382" s="165"/>
      <c r="D382" s="166"/>
      <c r="E382" s="165"/>
      <c r="F382" s="165"/>
      <c r="G382" s="220"/>
      <c r="H382" s="165"/>
      <c r="I382" s="167"/>
      <c r="J382" s="168"/>
      <c r="K382" s="845"/>
      <c r="L382" s="838"/>
      <c r="M382" s="428"/>
      <c r="N382" s="427"/>
      <c r="O382" s="429"/>
      <c r="P382" s="430"/>
      <c r="Q382" s="422" t="str">
        <f t="shared" si="176"/>
        <v/>
      </c>
      <c r="R382" s="422" t="str">
        <f t="shared" si="177"/>
        <v/>
      </c>
      <c r="S382" s="423" t="str">
        <f t="shared" si="178"/>
        <v/>
      </c>
      <c r="T382" s="424" t="str">
        <f t="shared" si="193"/>
        <v/>
      </c>
      <c r="U382" s="425" t="str">
        <f t="shared" si="179"/>
        <v/>
      </c>
      <c r="V382" s="425" t="str">
        <f t="shared" si="180"/>
        <v/>
      </c>
      <c r="W382" s="425" t="str">
        <f t="shared" si="181"/>
        <v/>
      </c>
      <c r="X382" s="38"/>
      <c r="Y382" s="37" t="str">
        <f t="shared" si="194"/>
        <v/>
      </c>
      <c r="Z382" s="37" t="str">
        <f t="shared" si="195"/>
        <v/>
      </c>
      <c r="AA382" s="29" t="str">
        <f t="shared" si="182"/>
        <v/>
      </c>
      <c r="AB382" s="6" t="e">
        <f t="shared" si="196"/>
        <v>#N/A</v>
      </c>
      <c r="AC382" s="6" t="e">
        <f t="shared" si="197"/>
        <v>#N/A</v>
      </c>
      <c r="AD382" s="6" t="e">
        <f t="shared" si="198"/>
        <v>#N/A</v>
      </c>
      <c r="AE382" s="6" t="str">
        <f t="shared" si="183"/>
        <v/>
      </c>
      <c r="AF382" s="10">
        <f t="shared" si="184"/>
        <v>1</v>
      </c>
      <c r="AG382" s="6" t="e">
        <f t="shared" si="199"/>
        <v>#N/A</v>
      </c>
      <c r="AH382" s="6" t="e">
        <f t="shared" si="200"/>
        <v>#N/A</v>
      </c>
      <c r="AI382" s="6" t="e">
        <f t="shared" si="210"/>
        <v>#N/A</v>
      </c>
      <c r="AJ382" s="6" t="e">
        <f t="shared" si="201"/>
        <v>#N/A</v>
      </c>
      <c r="AK382" s="11" t="str">
        <f t="shared" si="202"/>
        <v xml:space="preserve"> </v>
      </c>
      <c r="AL382" s="6" t="e">
        <f t="shared" si="203"/>
        <v>#N/A</v>
      </c>
      <c r="AM382" s="6" t="e">
        <f t="shared" si="204"/>
        <v>#N/A</v>
      </c>
      <c r="AN382" s="6" t="e">
        <f t="shared" si="205"/>
        <v>#N/A</v>
      </c>
      <c r="AO382" s="6" t="e">
        <f t="shared" si="185"/>
        <v>#N/A</v>
      </c>
      <c r="AP382" s="6" t="e">
        <f t="shared" si="206"/>
        <v>#N/A</v>
      </c>
      <c r="AQ382" s="6" t="e">
        <f t="shared" si="207"/>
        <v>#N/A</v>
      </c>
      <c r="AR382" s="6" t="e">
        <f t="shared" si="186"/>
        <v>#N/A</v>
      </c>
      <c r="AS382" s="6" t="e">
        <f t="shared" si="187"/>
        <v>#N/A</v>
      </c>
      <c r="AT382" s="6" t="e">
        <f t="shared" si="188"/>
        <v>#N/A</v>
      </c>
      <c r="AU382" s="6">
        <f t="shared" si="208"/>
        <v>0</v>
      </c>
      <c r="AV382" s="6" t="e">
        <f t="shared" si="209"/>
        <v>#N/A</v>
      </c>
      <c r="AW382" s="6" t="str">
        <f t="shared" si="189"/>
        <v/>
      </c>
      <c r="AX382" s="6" t="str">
        <f t="shared" si="190"/>
        <v/>
      </c>
      <c r="AY382" s="6" t="str">
        <f t="shared" si="191"/>
        <v/>
      </c>
      <c r="AZ382" s="6" t="str">
        <f t="shared" si="192"/>
        <v/>
      </c>
      <c r="BA382" s="103"/>
      <c r="BG382" s="3" t="s">
        <v>246</v>
      </c>
    </row>
    <row r="383" spans="1:59" s="12" customFormat="1" ht="13.5" customHeight="1" x14ac:dyDescent="0.2">
      <c r="A383" s="163">
        <v>368</v>
      </c>
      <c r="B383" s="164"/>
      <c r="C383" s="165"/>
      <c r="D383" s="166"/>
      <c r="E383" s="165"/>
      <c r="F383" s="165"/>
      <c r="G383" s="220"/>
      <c r="H383" s="165"/>
      <c r="I383" s="167"/>
      <c r="J383" s="168"/>
      <c r="K383" s="845"/>
      <c r="L383" s="838"/>
      <c r="M383" s="428"/>
      <c r="N383" s="427"/>
      <c r="O383" s="429"/>
      <c r="P383" s="430"/>
      <c r="Q383" s="422" t="str">
        <f t="shared" si="176"/>
        <v/>
      </c>
      <c r="R383" s="422" t="str">
        <f t="shared" si="177"/>
        <v/>
      </c>
      <c r="S383" s="423" t="str">
        <f t="shared" si="178"/>
        <v/>
      </c>
      <c r="T383" s="424" t="str">
        <f t="shared" si="193"/>
        <v/>
      </c>
      <c r="U383" s="425" t="str">
        <f t="shared" si="179"/>
        <v/>
      </c>
      <c r="V383" s="425" t="str">
        <f t="shared" si="180"/>
        <v/>
      </c>
      <c r="W383" s="425" t="str">
        <f t="shared" si="181"/>
        <v/>
      </c>
      <c r="X383" s="38"/>
      <c r="Y383" s="37" t="str">
        <f t="shared" si="194"/>
        <v/>
      </c>
      <c r="Z383" s="37" t="str">
        <f t="shared" si="195"/>
        <v/>
      </c>
      <c r="AA383" s="29" t="str">
        <f t="shared" si="182"/>
        <v/>
      </c>
      <c r="AB383" s="6" t="e">
        <f t="shared" si="196"/>
        <v>#N/A</v>
      </c>
      <c r="AC383" s="6" t="e">
        <f t="shared" si="197"/>
        <v>#N/A</v>
      </c>
      <c r="AD383" s="6" t="e">
        <f t="shared" si="198"/>
        <v>#N/A</v>
      </c>
      <c r="AE383" s="6" t="str">
        <f t="shared" si="183"/>
        <v/>
      </c>
      <c r="AF383" s="10">
        <f t="shared" si="184"/>
        <v>1</v>
      </c>
      <c r="AG383" s="6" t="e">
        <f t="shared" si="199"/>
        <v>#N/A</v>
      </c>
      <c r="AH383" s="6" t="e">
        <f t="shared" si="200"/>
        <v>#N/A</v>
      </c>
      <c r="AI383" s="6" t="e">
        <f t="shared" si="210"/>
        <v>#N/A</v>
      </c>
      <c r="AJ383" s="6" t="e">
        <f t="shared" si="201"/>
        <v>#N/A</v>
      </c>
      <c r="AK383" s="11" t="str">
        <f t="shared" si="202"/>
        <v xml:space="preserve"> </v>
      </c>
      <c r="AL383" s="6" t="e">
        <f t="shared" si="203"/>
        <v>#N/A</v>
      </c>
      <c r="AM383" s="6" t="e">
        <f t="shared" si="204"/>
        <v>#N/A</v>
      </c>
      <c r="AN383" s="6" t="e">
        <f t="shared" si="205"/>
        <v>#N/A</v>
      </c>
      <c r="AO383" s="6" t="e">
        <f t="shared" si="185"/>
        <v>#N/A</v>
      </c>
      <c r="AP383" s="6" t="e">
        <f t="shared" si="206"/>
        <v>#N/A</v>
      </c>
      <c r="AQ383" s="6" t="e">
        <f t="shared" si="207"/>
        <v>#N/A</v>
      </c>
      <c r="AR383" s="6" t="e">
        <f t="shared" si="186"/>
        <v>#N/A</v>
      </c>
      <c r="AS383" s="6" t="e">
        <f t="shared" si="187"/>
        <v>#N/A</v>
      </c>
      <c r="AT383" s="6" t="e">
        <f t="shared" si="188"/>
        <v>#N/A</v>
      </c>
      <c r="AU383" s="6">
        <f t="shared" si="208"/>
        <v>0</v>
      </c>
      <c r="AV383" s="6" t="e">
        <f t="shared" si="209"/>
        <v>#N/A</v>
      </c>
      <c r="AW383" s="6" t="str">
        <f t="shared" si="189"/>
        <v/>
      </c>
      <c r="AX383" s="6" t="str">
        <f t="shared" si="190"/>
        <v/>
      </c>
      <c r="AY383" s="6" t="str">
        <f t="shared" si="191"/>
        <v/>
      </c>
      <c r="AZ383" s="6" t="str">
        <f t="shared" si="192"/>
        <v/>
      </c>
      <c r="BA383" s="103"/>
      <c r="BG383" s="3" t="s">
        <v>258</v>
      </c>
    </row>
    <row r="384" spans="1:59" s="12" customFormat="1" ht="13.5" customHeight="1" x14ac:dyDescent="0.2">
      <c r="A384" s="163">
        <v>369</v>
      </c>
      <c r="B384" s="164"/>
      <c r="C384" s="165"/>
      <c r="D384" s="166"/>
      <c r="E384" s="165"/>
      <c r="F384" s="165"/>
      <c r="G384" s="220"/>
      <c r="H384" s="165"/>
      <c r="I384" s="167"/>
      <c r="J384" s="168"/>
      <c r="K384" s="845"/>
      <c r="L384" s="838"/>
      <c r="M384" s="428"/>
      <c r="N384" s="427"/>
      <c r="O384" s="429"/>
      <c r="P384" s="430"/>
      <c r="Q384" s="422" t="str">
        <f t="shared" si="176"/>
        <v/>
      </c>
      <c r="R384" s="422" t="str">
        <f t="shared" si="177"/>
        <v/>
      </c>
      <c r="S384" s="423" t="str">
        <f t="shared" si="178"/>
        <v/>
      </c>
      <c r="T384" s="424" t="str">
        <f t="shared" si="193"/>
        <v/>
      </c>
      <c r="U384" s="425" t="str">
        <f t="shared" si="179"/>
        <v/>
      </c>
      <c r="V384" s="425" t="str">
        <f t="shared" si="180"/>
        <v/>
      </c>
      <c r="W384" s="425" t="str">
        <f t="shared" si="181"/>
        <v/>
      </c>
      <c r="X384" s="38"/>
      <c r="Y384" s="37" t="str">
        <f t="shared" si="194"/>
        <v/>
      </c>
      <c r="Z384" s="37" t="str">
        <f t="shared" si="195"/>
        <v/>
      </c>
      <c r="AA384" s="29" t="str">
        <f t="shared" si="182"/>
        <v/>
      </c>
      <c r="AB384" s="6" t="e">
        <f t="shared" si="196"/>
        <v>#N/A</v>
      </c>
      <c r="AC384" s="6" t="e">
        <f t="shared" si="197"/>
        <v>#N/A</v>
      </c>
      <c r="AD384" s="6" t="e">
        <f t="shared" si="198"/>
        <v>#N/A</v>
      </c>
      <c r="AE384" s="6" t="str">
        <f t="shared" si="183"/>
        <v/>
      </c>
      <c r="AF384" s="10">
        <f t="shared" si="184"/>
        <v>1</v>
      </c>
      <c r="AG384" s="6" t="e">
        <f t="shared" si="199"/>
        <v>#N/A</v>
      </c>
      <c r="AH384" s="6" t="e">
        <f t="shared" si="200"/>
        <v>#N/A</v>
      </c>
      <c r="AI384" s="6" t="e">
        <f t="shared" si="210"/>
        <v>#N/A</v>
      </c>
      <c r="AJ384" s="6" t="e">
        <f t="shared" si="201"/>
        <v>#N/A</v>
      </c>
      <c r="AK384" s="11" t="str">
        <f t="shared" si="202"/>
        <v xml:space="preserve"> </v>
      </c>
      <c r="AL384" s="6" t="e">
        <f t="shared" si="203"/>
        <v>#N/A</v>
      </c>
      <c r="AM384" s="6" t="e">
        <f t="shared" si="204"/>
        <v>#N/A</v>
      </c>
      <c r="AN384" s="6" t="e">
        <f t="shared" si="205"/>
        <v>#N/A</v>
      </c>
      <c r="AO384" s="6" t="e">
        <f t="shared" si="185"/>
        <v>#N/A</v>
      </c>
      <c r="AP384" s="6" t="e">
        <f t="shared" si="206"/>
        <v>#N/A</v>
      </c>
      <c r="AQ384" s="6" t="e">
        <f t="shared" si="207"/>
        <v>#N/A</v>
      </c>
      <c r="AR384" s="6" t="e">
        <f t="shared" si="186"/>
        <v>#N/A</v>
      </c>
      <c r="AS384" s="6" t="e">
        <f t="shared" si="187"/>
        <v>#N/A</v>
      </c>
      <c r="AT384" s="6" t="e">
        <f t="shared" si="188"/>
        <v>#N/A</v>
      </c>
      <c r="AU384" s="6">
        <f t="shared" si="208"/>
        <v>0</v>
      </c>
      <c r="AV384" s="6" t="e">
        <f t="shared" si="209"/>
        <v>#N/A</v>
      </c>
      <c r="AW384" s="6" t="str">
        <f t="shared" si="189"/>
        <v/>
      </c>
      <c r="AX384" s="6" t="str">
        <f t="shared" si="190"/>
        <v/>
      </c>
      <c r="AY384" s="6" t="str">
        <f t="shared" si="191"/>
        <v/>
      </c>
      <c r="AZ384" s="6" t="str">
        <f t="shared" si="192"/>
        <v/>
      </c>
      <c r="BA384" s="103"/>
      <c r="BG384" s="3" t="s">
        <v>268</v>
      </c>
    </row>
    <row r="385" spans="1:59" s="12" customFormat="1" ht="13.5" customHeight="1" x14ac:dyDescent="0.2">
      <c r="A385" s="163">
        <v>370</v>
      </c>
      <c r="B385" s="164"/>
      <c r="C385" s="165"/>
      <c r="D385" s="166"/>
      <c r="E385" s="165"/>
      <c r="F385" s="165"/>
      <c r="G385" s="220"/>
      <c r="H385" s="165"/>
      <c r="I385" s="167"/>
      <c r="J385" s="168"/>
      <c r="K385" s="845"/>
      <c r="L385" s="838"/>
      <c r="M385" s="428"/>
      <c r="N385" s="427"/>
      <c r="O385" s="429"/>
      <c r="P385" s="430"/>
      <c r="Q385" s="422" t="str">
        <f t="shared" si="176"/>
        <v/>
      </c>
      <c r="R385" s="422" t="str">
        <f t="shared" si="177"/>
        <v/>
      </c>
      <c r="S385" s="423" t="str">
        <f t="shared" si="178"/>
        <v/>
      </c>
      <c r="T385" s="424" t="str">
        <f t="shared" si="193"/>
        <v/>
      </c>
      <c r="U385" s="425" t="str">
        <f t="shared" si="179"/>
        <v/>
      </c>
      <c r="V385" s="425" t="str">
        <f t="shared" si="180"/>
        <v/>
      </c>
      <c r="W385" s="425" t="str">
        <f t="shared" si="181"/>
        <v/>
      </c>
      <c r="X385" s="38"/>
      <c r="Y385" s="37" t="str">
        <f t="shared" si="194"/>
        <v/>
      </c>
      <c r="Z385" s="37" t="str">
        <f t="shared" si="195"/>
        <v/>
      </c>
      <c r="AA385" s="29" t="str">
        <f t="shared" si="182"/>
        <v/>
      </c>
      <c r="AB385" s="6" t="e">
        <f t="shared" si="196"/>
        <v>#N/A</v>
      </c>
      <c r="AC385" s="6" t="e">
        <f t="shared" si="197"/>
        <v>#N/A</v>
      </c>
      <c r="AD385" s="6" t="e">
        <f t="shared" si="198"/>
        <v>#N/A</v>
      </c>
      <c r="AE385" s="6" t="str">
        <f t="shared" si="183"/>
        <v/>
      </c>
      <c r="AF385" s="10">
        <f t="shared" si="184"/>
        <v>1</v>
      </c>
      <c r="AG385" s="6" t="e">
        <f t="shared" si="199"/>
        <v>#N/A</v>
      </c>
      <c r="AH385" s="6" t="e">
        <f t="shared" si="200"/>
        <v>#N/A</v>
      </c>
      <c r="AI385" s="6" t="e">
        <f t="shared" si="210"/>
        <v>#N/A</v>
      </c>
      <c r="AJ385" s="6" t="e">
        <f t="shared" si="201"/>
        <v>#N/A</v>
      </c>
      <c r="AK385" s="11" t="str">
        <f t="shared" si="202"/>
        <v xml:space="preserve"> </v>
      </c>
      <c r="AL385" s="6" t="e">
        <f t="shared" si="203"/>
        <v>#N/A</v>
      </c>
      <c r="AM385" s="6" t="e">
        <f t="shared" si="204"/>
        <v>#N/A</v>
      </c>
      <c r="AN385" s="6" t="e">
        <f t="shared" si="205"/>
        <v>#N/A</v>
      </c>
      <c r="AO385" s="6" t="e">
        <f t="shared" si="185"/>
        <v>#N/A</v>
      </c>
      <c r="AP385" s="6" t="e">
        <f t="shared" si="206"/>
        <v>#N/A</v>
      </c>
      <c r="AQ385" s="6" t="e">
        <f t="shared" si="207"/>
        <v>#N/A</v>
      </c>
      <c r="AR385" s="6" t="e">
        <f t="shared" si="186"/>
        <v>#N/A</v>
      </c>
      <c r="AS385" s="6" t="e">
        <f t="shared" si="187"/>
        <v>#N/A</v>
      </c>
      <c r="AT385" s="6" t="e">
        <f t="shared" si="188"/>
        <v>#N/A</v>
      </c>
      <c r="AU385" s="6">
        <f t="shared" si="208"/>
        <v>0</v>
      </c>
      <c r="AV385" s="6" t="e">
        <f t="shared" si="209"/>
        <v>#N/A</v>
      </c>
      <c r="AW385" s="6" t="str">
        <f t="shared" si="189"/>
        <v/>
      </c>
      <c r="AX385" s="6" t="str">
        <f t="shared" si="190"/>
        <v/>
      </c>
      <c r="AY385" s="6" t="str">
        <f t="shared" si="191"/>
        <v/>
      </c>
      <c r="AZ385" s="6" t="str">
        <f t="shared" si="192"/>
        <v/>
      </c>
      <c r="BA385" s="103"/>
      <c r="BG385" s="3" t="s">
        <v>542</v>
      </c>
    </row>
    <row r="386" spans="1:59" s="12" customFormat="1" ht="13.5" customHeight="1" x14ac:dyDescent="0.2">
      <c r="A386" s="163">
        <v>371</v>
      </c>
      <c r="B386" s="164"/>
      <c r="C386" s="165"/>
      <c r="D386" s="166"/>
      <c r="E386" s="165"/>
      <c r="F386" s="165"/>
      <c r="G386" s="220"/>
      <c r="H386" s="165"/>
      <c r="I386" s="167"/>
      <c r="J386" s="168"/>
      <c r="K386" s="845"/>
      <c r="L386" s="838"/>
      <c r="M386" s="428"/>
      <c r="N386" s="427"/>
      <c r="O386" s="429"/>
      <c r="P386" s="430"/>
      <c r="Q386" s="422" t="str">
        <f t="shared" si="176"/>
        <v/>
      </c>
      <c r="R386" s="422" t="str">
        <f t="shared" si="177"/>
        <v/>
      </c>
      <c r="S386" s="423" t="str">
        <f t="shared" si="178"/>
        <v/>
      </c>
      <c r="T386" s="424" t="str">
        <f t="shared" si="193"/>
        <v/>
      </c>
      <c r="U386" s="425" t="str">
        <f t="shared" si="179"/>
        <v/>
      </c>
      <c r="V386" s="425" t="str">
        <f t="shared" si="180"/>
        <v/>
      </c>
      <c r="W386" s="425" t="str">
        <f t="shared" si="181"/>
        <v/>
      </c>
      <c r="X386" s="38"/>
      <c r="Y386" s="37" t="str">
        <f t="shared" si="194"/>
        <v/>
      </c>
      <c r="Z386" s="37" t="str">
        <f t="shared" si="195"/>
        <v/>
      </c>
      <c r="AA386" s="29" t="str">
        <f t="shared" si="182"/>
        <v/>
      </c>
      <c r="AB386" s="6" t="e">
        <f t="shared" si="196"/>
        <v>#N/A</v>
      </c>
      <c r="AC386" s="6" t="e">
        <f t="shared" si="197"/>
        <v>#N/A</v>
      </c>
      <c r="AD386" s="6" t="e">
        <f t="shared" si="198"/>
        <v>#N/A</v>
      </c>
      <c r="AE386" s="6" t="str">
        <f t="shared" si="183"/>
        <v/>
      </c>
      <c r="AF386" s="10">
        <f t="shared" si="184"/>
        <v>1</v>
      </c>
      <c r="AG386" s="6" t="e">
        <f t="shared" si="199"/>
        <v>#N/A</v>
      </c>
      <c r="AH386" s="6" t="e">
        <f t="shared" si="200"/>
        <v>#N/A</v>
      </c>
      <c r="AI386" s="6" t="e">
        <f t="shared" si="210"/>
        <v>#N/A</v>
      </c>
      <c r="AJ386" s="6" t="e">
        <f t="shared" si="201"/>
        <v>#N/A</v>
      </c>
      <c r="AK386" s="11" t="str">
        <f t="shared" si="202"/>
        <v xml:space="preserve"> </v>
      </c>
      <c r="AL386" s="6" t="e">
        <f t="shared" si="203"/>
        <v>#N/A</v>
      </c>
      <c r="AM386" s="6" t="e">
        <f t="shared" si="204"/>
        <v>#N/A</v>
      </c>
      <c r="AN386" s="6" t="e">
        <f t="shared" si="205"/>
        <v>#N/A</v>
      </c>
      <c r="AO386" s="6" t="e">
        <f t="shared" si="185"/>
        <v>#N/A</v>
      </c>
      <c r="AP386" s="6" t="e">
        <f t="shared" si="206"/>
        <v>#N/A</v>
      </c>
      <c r="AQ386" s="6" t="e">
        <f t="shared" si="207"/>
        <v>#N/A</v>
      </c>
      <c r="AR386" s="6" t="e">
        <f t="shared" si="186"/>
        <v>#N/A</v>
      </c>
      <c r="AS386" s="6" t="e">
        <f t="shared" si="187"/>
        <v>#N/A</v>
      </c>
      <c r="AT386" s="6" t="e">
        <f t="shared" si="188"/>
        <v>#N/A</v>
      </c>
      <c r="AU386" s="6">
        <f t="shared" si="208"/>
        <v>0</v>
      </c>
      <c r="AV386" s="6" t="e">
        <f t="shared" si="209"/>
        <v>#N/A</v>
      </c>
      <c r="AW386" s="6" t="str">
        <f t="shared" si="189"/>
        <v/>
      </c>
      <c r="AX386" s="6" t="str">
        <f t="shared" si="190"/>
        <v/>
      </c>
      <c r="AY386" s="6" t="str">
        <f t="shared" si="191"/>
        <v/>
      </c>
      <c r="AZ386" s="6" t="str">
        <f t="shared" si="192"/>
        <v/>
      </c>
      <c r="BA386" s="103"/>
      <c r="BG386" s="3" t="s">
        <v>543</v>
      </c>
    </row>
    <row r="387" spans="1:59" s="12" customFormat="1" ht="13.5" customHeight="1" x14ac:dyDescent="0.2">
      <c r="A387" s="163">
        <v>372</v>
      </c>
      <c r="B387" s="164"/>
      <c r="C387" s="165"/>
      <c r="D387" s="166"/>
      <c r="E387" s="165"/>
      <c r="F387" s="165"/>
      <c r="G387" s="220"/>
      <c r="H387" s="165"/>
      <c r="I387" s="167"/>
      <c r="J387" s="168"/>
      <c r="K387" s="845"/>
      <c r="L387" s="838"/>
      <c r="M387" s="428"/>
      <c r="N387" s="427"/>
      <c r="O387" s="429"/>
      <c r="P387" s="430"/>
      <c r="Q387" s="422" t="str">
        <f t="shared" si="176"/>
        <v/>
      </c>
      <c r="R387" s="422" t="str">
        <f t="shared" si="177"/>
        <v/>
      </c>
      <c r="S387" s="423" t="str">
        <f t="shared" si="178"/>
        <v/>
      </c>
      <c r="T387" s="424" t="str">
        <f t="shared" si="193"/>
        <v/>
      </c>
      <c r="U387" s="425" t="str">
        <f t="shared" si="179"/>
        <v/>
      </c>
      <c r="V387" s="425" t="str">
        <f t="shared" si="180"/>
        <v/>
      </c>
      <c r="W387" s="425" t="str">
        <f t="shared" si="181"/>
        <v/>
      </c>
      <c r="X387" s="38"/>
      <c r="Y387" s="37" t="str">
        <f t="shared" si="194"/>
        <v/>
      </c>
      <c r="Z387" s="37" t="str">
        <f t="shared" si="195"/>
        <v/>
      </c>
      <c r="AA387" s="29" t="str">
        <f t="shared" si="182"/>
        <v/>
      </c>
      <c r="AB387" s="6" t="e">
        <f t="shared" si="196"/>
        <v>#N/A</v>
      </c>
      <c r="AC387" s="6" t="e">
        <f t="shared" si="197"/>
        <v>#N/A</v>
      </c>
      <c r="AD387" s="6" t="e">
        <f t="shared" si="198"/>
        <v>#N/A</v>
      </c>
      <c r="AE387" s="6" t="str">
        <f t="shared" si="183"/>
        <v/>
      </c>
      <c r="AF387" s="10">
        <f t="shared" si="184"/>
        <v>1</v>
      </c>
      <c r="AG387" s="6" t="e">
        <f t="shared" si="199"/>
        <v>#N/A</v>
      </c>
      <c r="AH387" s="6" t="e">
        <f t="shared" si="200"/>
        <v>#N/A</v>
      </c>
      <c r="AI387" s="6" t="e">
        <f t="shared" si="210"/>
        <v>#N/A</v>
      </c>
      <c r="AJ387" s="6" t="e">
        <f t="shared" si="201"/>
        <v>#N/A</v>
      </c>
      <c r="AK387" s="11" t="str">
        <f t="shared" si="202"/>
        <v xml:space="preserve"> </v>
      </c>
      <c r="AL387" s="6" t="e">
        <f t="shared" si="203"/>
        <v>#N/A</v>
      </c>
      <c r="AM387" s="6" t="e">
        <f t="shared" si="204"/>
        <v>#N/A</v>
      </c>
      <c r="AN387" s="6" t="e">
        <f t="shared" si="205"/>
        <v>#N/A</v>
      </c>
      <c r="AO387" s="6" t="e">
        <f t="shared" si="185"/>
        <v>#N/A</v>
      </c>
      <c r="AP387" s="6" t="e">
        <f t="shared" si="206"/>
        <v>#N/A</v>
      </c>
      <c r="AQ387" s="6" t="e">
        <f t="shared" si="207"/>
        <v>#N/A</v>
      </c>
      <c r="AR387" s="6" t="e">
        <f t="shared" si="186"/>
        <v>#N/A</v>
      </c>
      <c r="AS387" s="6" t="e">
        <f t="shared" si="187"/>
        <v>#N/A</v>
      </c>
      <c r="AT387" s="6" t="e">
        <f t="shared" si="188"/>
        <v>#N/A</v>
      </c>
      <c r="AU387" s="6">
        <f t="shared" si="208"/>
        <v>0</v>
      </c>
      <c r="AV387" s="6" t="e">
        <f t="shared" si="209"/>
        <v>#N/A</v>
      </c>
      <c r="AW387" s="6" t="str">
        <f t="shared" si="189"/>
        <v/>
      </c>
      <c r="AX387" s="6" t="str">
        <f t="shared" si="190"/>
        <v/>
      </c>
      <c r="AY387" s="6" t="str">
        <f t="shared" si="191"/>
        <v/>
      </c>
      <c r="AZ387" s="6" t="str">
        <f t="shared" si="192"/>
        <v/>
      </c>
      <c r="BA387" s="103"/>
      <c r="BG387" s="3" t="s">
        <v>281</v>
      </c>
    </row>
    <row r="388" spans="1:59" s="12" customFormat="1" ht="13.5" customHeight="1" x14ac:dyDescent="0.2">
      <c r="A388" s="163">
        <v>373</v>
      </c>
      <c r="B388" s="164"/>
      <c r="C388" s="165"/>
      <c r="D388" s="166"/>
      <c r="E388" s="165"/>
      <c r="F388" s="165"/>
      <c r="G388" s="220"/>
      <c r="H388" s="165"/>
      <c r="I388" s="167"/>
      <c r="J388" s="168"/>
      <c r="K388" s="845"/>
      <c r="L388" s="838"/>
      <c r="M388" s="428"/>
      <c r="N388" s="427"/>
      <c r="O388" s="429"/>
      <c r="P388" s="430"/>
      <c r="Q388" s="422" t="str">
        <f t="shared" si="176"/>
        <v/>
      </c>
      <c r="R388" s="422" t="str">
        <f t="shared" si="177"/>
        <v/>
      </c>
      <c r="S388" s="423" t="str">
        <f t="shared" si="178"/>
        <v/>
      </c>
      <c r="T388" s="424" t="str">
        <f t="shared" si="193"/>
        <v/>
      </c>
      <c r="U388" s="425" t="str">
        <f t="shared" si="179"/>
        <v/>
      </c>
      <c r="V388" s="425" t="str">
        <f t="shared" si="180"/>
        <v/>
      </c>
      <c r="W388" s="425" t="str">
        <f t="shared" si="181"/>
        <v/>
      </c>
      <c r="X388" s="38"/>
      <c r="Y388" s="37" t="str">
        <f t="shared" si="194"/>
        <v/>
      </c>
      <c r="Z388" s="37" t="str">
        <f t="shared" si="195"/>
        <v/>
      </c>
      <c r="AA388" s="29" t="str">
        <f t="shared" si="182"/>
        <v/>
      </c>
      <c r="AB388" s="6" t="e">
        <f t="shared" si="196"/>
        <v>#N/A</v>
      </c>
      <c r="AC388" s="6" t="e">
        <f t="shared" si="197"/>
        <v>#N/A</v>
      </c>
      <c r="AD388" s="6" t="e">
        <f t="shared" si="198"/>
        <v>#N/A</v>
      </c>
      <c r="AE388" s="6" t="str">
        <f t="shared" si="183"/>
        <v/>
      </c>
      <c r="AF388" s="10">
        <f t="shared" si="184"/>
        <v>1</v>
      </c>
      <c r="AG388" s="6" t="e">
        <f t="shared" si="199"/>
        <v>#N/A</v>
      </c>
      <c r="AH388" s="6" t="e">
        <f t="shared" si="200"/>
        <v>#N/A</v>
      </c>
      <c r="AI388" s="6" t="e">
        <f t="shared" si="210"/>
        <v>#N/A</v>
      </c>
      <c r="AJ388" s="6" t="e">
        <f t="shared" si="201"/>
        <v>#N/A</v>
      </c>
      <c r="AK388" s="11" t="str">
        <f t="shared" si="202"/>
        <v xml:space="preserve"> </v>
      </c>
      <c r="AL388" s="6" t="e">
        <f t="shared" si="203"/>
        <v>#N/A</v>
      </c>
      <c r="AM388" s="6" t="e">
        <f t="shared" si="204"/>
        <v>#N/A</v>
      </c>
      <c r="AN388" s="6" t="e">
        <f t="shared" si="205"/>
        <v>#N/A</v>
      </c>
      <c r="AO388" s="6" t="e">
        <f t="shared" si="185"/>
        <v>#N/A</v>
      </c>
      <c r="AP388" s="6" t="e">
        <f t="shared" si="206"/>
        <v>#N/A</v>
      </c>
      <c r="AQ388" s="6" t="e">
        <f t="shared" si="207"/>
        <v>#N/A</v>
      </c>
      <c r="AR388" s="6" t="e">
        <f t="shared" si="186"/>
        <v>#N/A</v>
      </c>
      <c r="AS388" s="6" t="e">
        <f t="shared" si="187"/>
        <v>#N/A</v>
      </c>
      <c r="AT388" s="6" t="e">
        <f t="shared" si="188"/>
        <v>#N/A</v>
      </c>
      <c r="AU388" s="6">
        <f t="shared" si="208"/>
        <v>0</v>
      </c>
      <c r="AV388" s="6" t="e">
        <f t="shared" si="209"/>
        <v>#N/A</v>
      </c>
      <c r="AW388" s="6" t="str">
        <f t="shared" si="189"/>
        <v/>
      </c>
      <c r="AX388" s="6" t="str">
        <f t="shared" si="190"/>
        <v/>
      </c>
      <c r="AY388" s="6" t="str">
        <f t="shared" si="191"/>
        <v/>
      </c>
      <c r="AZ388" s="6" t="str">
        <f t="shared" si="192"/>
        <v/>
      </c>
      <c r="BA388" s="103"/>
      <c r="BG388" s="3" t="s">
        <v>306</v>
      </c>
    </row>
    <row r="389" spans="1:59" s="12" customFormat="1" ht="13.5" customHeight="1" x14ac:dyDescent="0.2">
      <c r="A389" s="163">
        <v>374</v>
      </c>
      <c r="B389" s="164"/>
      <c r="C389" s="165"/>
      <c r="D389" s="166"/>
      <c r="E389" s="165"/>
      <c r="F389" s="165"/>
      <c r="G389" s="220"/>
      <c r="H389" s="165"/>
      <c r="I389" s="167"/>
      <c r="J389" s="168"/>
      <c r="K389" s="845"/>
      <c r="L389" s="838"/>
      <c r="M389" s="428"/>
      <c r="N389" s="427"/>
      <c r="O389" s="429"/>
      <c r="P389" s="430"/>
      <c r="Q389" s="422" t="str">
        <f t="shared" si="176"/>
        <v/>
      </c>
      <c r="R389" s="422" t="str">
        <f t="shared" si="177"/>
        <v/>
      </c>
      <c r="S389" s="423" t="str">
        <f t="shared" si="178"/>
        <v/>
      </c>
      <c r="T389" s="424" t="str">
        <f t="shared" si="193"/>
        <v/>
      </c>
      <c r="U389" s="425" t="str">
        <f t="shared" si="179"/>
        <v/>
      </c>
      <c r="V389" s="425" t="str">
        <f t="shared" si="180"/>
        <v/>
      </c>
      <c r="W389" s="425" t="str">
        <f t="shared" si="181"/>
        <v/>
      </c>
      <c r="X389" s="38"/>
      <c r="Y389" s="37" t="str">
        <f t="shared" si="194"/>
        <v/>
      </c>
      <c r="Z389" s="37" t="str">
        <f t="shared" si="195"/>
        <v/>
      </c>
      <c r="AA389" s="29" t="str">
        <f t="shared" si="182"/>
        <v/>
      </c>
      <c r="AB389" s="6" t="e">
        <f t="shared" si="196"/>
        <v>#N/A</v>
      </c>
      <c r="AC389" s="6" t="e">
        <f t="shared" si="197"/>
        <v>#N/A</v>
      </c>
      <c r="AD389" s="6" t="e">
        <f t="shared" si="198"/>
        <v>#N/A</v>
      </c>
      <c r="AE389" s="6" t="str">
        <f t="shared" si="183"/>
        <v/>
      </c>
      <c r="AF389" s="10">
        <f t="shared" si="184"/>
        <v>1</v>
      </c>
      <c r="AG389" s="6" t="e">
        <f t="shared" si="199"/>
        <v>#N/A</v>
      </c>
      <c r="AH389" s="6" t="e">
        <f t="shared" si="200"/>
        <v>#N/A</v>
      </c>
      <c r="AI389" s="6" t="e">
        <f t="shared" si="210"/>
        <v>#N/A</v>
      </c>
      <c r="AJ389" s="6" t="e">
        <f t="shared" si="201"/>
        <v>#N/A</v>
      </c>
      <c r="AK389" s="11" t="str">
        <f t="shared" si="202"/>
        <v xml:space="preserve"> </v>
      </c>
      <c r="AL389" s="6" t="e">
        <f t="shared" si="203"/>
        <v>#N/A</v>
      </c>
      <c r="AM389" s="6" t="e">
        <f t="shared" si="204"/>
        <v>#N/A</v>
      </c>
      <c r="AN389" s="6" t="e">
        <f t="shared" si="205"/>
        <v>#N/A</v>
      </c>
      <c r="AO389" s="6" t="e">
        <f t="shared" si="185"/>
        <v>#N/A</v>
      </c>
      <c r="AP389" s="6" t="e">
        <f t="shared" si="206"/>
        <v>#N/A</v>
      </c>
      <c r="AQ389" s="6" t="e">
        <f t="shared" si="207"/>
        <v>#N/A</v>
      </c>
      <c r="AR389" s="6" t="e">
        <f t="shared" si="186"/>
        <v>#N/A</v>
      </c>
      <c r="AS389" s="6" t="e">
        <f t="shared" si="187"/>
        <v>#N/A</v>
      </c>
      <c r="AT389" s="6" t="e">
        <f t="shared" si="188"/>
        <v>#N/A</v>
      </c>
      <c r="AU389" s="6">
        <f t="shared" si="208"/>
        <v>0</v>
      </c>
      <c r="AV389" s="6" t="e">
        <f t="shared" si="209"/>
        <v>#N/A</v>
      </c>
      <c r="AW389" s="6" t="str">
        <f t="shared" si="189"/>
        <v/>
      </c>
      <c r="AX389" s="6" t="str">
        <f t="shared" si="190"/>
        <v/>
      </c>
      <c r="AY389" s="6" t="str">
        <f t="shared" si="191"/>
        <v/>
      </c>
      <c r="AZ389" s="6" t="str">
        <f t="shared" si="192"/>
        <v/>
      </c>
      <c r="BA389" s="103"/>
      <c r="BG389" s="3" t="s">
        <v>357</v>
      </c>
    </row>
    <row r="390" spans="1:59" s="12" customFormat="1" ht="13.5" customHeight="1" x14ac:dyDescent="0.2">
      <c r="A390" s="163">
        <v>375</v>
      </c>
      <c r="B390" s="164"/>
      <c r="C390" s="165"/>
      <c r="D390" s="166"/>
      <c r="E390" s="165"/>
      <c r="F390" s="165"/>
      <c r="G390" s="220"/>
      <c r="H390" s="165"/>
      <c r="I390" s="167"/>
      <c r="J390" s="168"/>
      <c r="K390" s="845"/>
      <c r="L390" s="838"/>
      <c r="M390" s="428"/>
      <c r="N390" s="427"/>
      <c r="O390" s="429"/>
      <c r="P390" s="430"/>
      <c r="Q390" s="422" t="str">
        <f t="shared" si="176"/>
        <v/>
      </c>
      <c r="R390" s="422" t="str">
        <f t="shared" si="177"/>
        <v/>
      </c>
      <c r="S390" s="423" t="str">
        <f t="shared" si="178"/>
        <v/>
      </c>
      <c r="T390" s="424" t="str">
        <f t="shared" si="193"/>
        <v/>
      </c>
      <c r="U390" s="425" t="str">
        <f t="shared" si="179"/>
        <v/>
      </c>
      <c r="V390" s="425" t="str">
        <f t="shared" si="180"/>
        <v/>
      </c>
      <c r="W390" s="425" t="str">
        <f t="shared" si="181"/>
        <v/>
      </c>
      <c r="X390" s="38"/>
      <c r="Y390" s="37" t="str">
        <f t="shared" si="194"/>
        <v/>
      </c>
      <c r="Z390" s="37" t="str">
        <f t="shared" si="195"/>
        <v/>
      </c>
      <c r="AA390" s="29" t="str">
        <f t="shared" si="182"/>
        <v/>
      </c>
      <c r="AB390" s="6" t="e">
        <f t="shared" si="196"/>
        <v>#N/A</v>
      </c>
      <c r="AC390" s="6" t="e">
        <f t="shared" si="197"/>
        <v>#N/A</v>
      </c>
      <c r="AD390" s="6" t="e">
        <f t="shared" si="198"/>
        <v>#N/A</v>
      </c>
      <c r="AE390" s="6" t="str">
        <f t="shared" si="183"/>
        <v/>
      </c>
      <c r="AF390" s="10">
        <f t="shared" si="184"/>
        <v>1</v>
      </c>
      <c r="AG390" s="6" t="e">
        <f t="shared" si="199"/>
        <v>#N/A</v>
      </c>
      <c r="AH390" s="6" t="e">
        <f t="shared" si="200"/>
        <v>#N/A</v>
      </c>
      <c r="AI390" s="6" t="e">
        <f t="shared" si="210"/>
        <v>#N/A</v>
      </c>
      <c r="AJ390" s="6" t="e">
        <f t="shared" si="201"/>
        <v>#N/A</v>
      </c>
      <c r="AK390" s="11" t="str">
        <f t="shared" si="202"/>
        <v xml:space="preserve"> </v>
      </c>
      <c r="AL390" s="6" t="e">
        <f t="shared" si="203"/>
        <v>#N/A</v>
      </c>
      <c r="AM390" s="6" t="e">
        <f t="shared" si="204"/>
        <v>#N/A</v>
      </c>
      <c r="AN390" s="6" t="e">
        <f t="shared" si="205"/>
        <v>#N/A</v>
      </c>
      <c r="AO390" s="6" t="e">
        <f t="shared" si="185"/>
        <v>#N/A</v>
      </c>
      <c r="AP390" s="6" t="e">
        <f t="shared" si="206"/>
        <v>#N/A</v>
      </c>
      <c r="AQ390" s="6" t="e">
        <f t="shared" si="207"/>
        <v>#N/A</v>
      </c>
      <c r="AR390" s="6" t="e">
        <f t="shared" si="186"/>
        <v>#N/A</v>
      </c>
      <c r="AS390" s="6" t="e">
        <f t="shared" si="187"/>
        <v>#N/A</v>
      </c>
      <c r="AT390" s="6" t="e">
        <f t="shared" si="188"/>
        <v>#N/A</v>
      </c>
      <c r="AU390" s="6">
        <f t="shared" si="208"/>
        <v>0</v>
      </c>
      <c r="AV390" s="6" t="e">
        <f t="shared" si="209"/>
        <v>#N/A</v>
      </c>
      <c r="AW390" s="6" t="str">
        <f t="shared" si="189"/>
        <v/>
      </c>
      <c r="AX390" s="6" t="str">
        <f t="shared" si="190"/>
        <v/>
      </c>
      <c r="AY390" s="6" t="str">
        <f t="shared" si="191"/>
        <v/>
      </c>
      <c r="AZ390" s="6" t="str">
        <f t="shared" si="192"/>
        <v/>
      </c>
      <c r="BA390" s="103"/>
      <c r="BG390" s="3" t="s">
        <v>540</v>
      </c>
    </row>
    <row r="391" spans="1:59" s="12" customFormat="1" ht="13.5" customHeight="1" x14ac:dyDescent="0.2">
      <c r="A391" s="163">
        <v>376</v>
      </c>
      <c r="B391" s="164"/>
      <c r="C391" s="165"/>
      <c r="D391" s="166"/>
      <c r="E391" s="165"/>
      <c r="F391" s="165"/>
      <c r="G391" s="220"/>
      <c r="H391" s="165"/>
      <c r="I391" s="167"/>
      <c r="J391" s="168"/>
      <c r="K391" s="845"/>
      <c r="L391" s="838"/>
      <c r="M391" s="428"/>
      <c r="N391" s="427"/>
      <c r="O391" s="429"/>
      <c r="P391" s="430"/>
      <c r="Q391" s="422" t="str">
        <f t="shared" si="176"/>
        <v/>
      </c>
      <c r="R391" s="422" t="str">
        <f t="shared" si="177"/>
        <v/>
      </c>
      <c r="S391" s="423" t="str">
        <f t="shared" si="178"/>
        <v/>
      </c>
      <c r="T391" s="424" t="str">
        <f t="shared" si="193"/>
        <v/>
      </c>
      <c r="U391" s="425" t="str">
        <f t="shared" si="179"/>
        <v/>
      </c>
      <c r="V391" s="425" t="str">
        <f t="shared" si="180"/>
        <v/>
      </c>
      <c r="W391" s="425" t="str">
        <f t="shared" si="181"/>
        <v/>
      </c>
      <c r="X391" s="38"/>
      <c r="Y391" s="37" t="str">
        <f t="shared" si="194"/>
        <v/>
      </c>
      <c r="Z391" s="37" t="str">
        <f t="shared" si="195"/>
        <v/>
      </c>
      <c r="AA391" s="29" t="str">
        <f t="shared" si="182"/>
        <v/>
      </c>
      <c r="AB391" s="6" t="e">
        <f t="shared" si="196"/>
        <v>#N/A</v>
      </c>
      <c r="AC391" s="6" t="e">
        <f t="shared" si="197"/>
        <v>#N/A</v>
      </c>
      <c r="AD391" s="6" t="e">
        <f t="shared" si="198"/>
        <v>#N/A</v>
      </c>
      <c r="AE391" s="6" t="str">
        <f t="shared" si="183"/>
        <v/>
      </c>
      <c r="AF391" s="10">
        <f t="shared" si="184"/>
        <v>1</v>
      </c>
      <c r="AG391" s="6" t="e">
        <f t="shared" si="199"/>
        <v>#N/A</v>
      </c>
      <c r="AH391" s="6" t="e">
        <f t="shared" si="200"/>
        <v>#N/A</v>
      </c>
      <c r="AI391" s="6" t="e">
        <f t="shared" si="210"/>
        <v>#N/A</v>
      </c>
      <c r="AJ391" s="6" t="e">
        <f t="shared" si="201"/>
        <v>#N/A</v>
      </c>
      <c r="AK391" s="11" t="str">
        <f t="shared" si="202"/>
        <v xml:space="preserve"> </v>
      </c>
      <c r="AL391" s="6" t="e">
        <f t="shared" si="203"/>
        <v>#N/A</v>
      </c>
      <c r="AM391" s="6" t="e">
        <f t="shared" si="204"/>
        <v>#N/A</v>
      </c>
      <c r="AN391" s="6" t="e">
        <f t="shared" si="205"/>
        <v>#N/A</v>
      </c>
      <c r="AO391" s="6" t="e">
        <f t="shared" si="185"/>
        <v>#N/A</v>
      </c>
      <c r="AP391" s="6" t="e">
        <f t="shared" si="206"/>
        <v>#N/A</v>
      </c>
      <c r="AQ391" s="6" t="e">
        <f t="shared" si="207"/>
        <v>#N/A</v>
      </c>
      <c r="AR391" s="6" t="e">
        <f t="shared" si="186"/>
        <v>#N/A</v>
      </c>
      <c r="AS391" s="6" t="e">
        <f t="shared" si="187"/>
        <v>#N/A</v>
      </c>
      <c r="AT391" s="6" t="e">
        <f t="shared" si="188"/>
        <v>#N/A</v>
      </c>
      <c r="AU391" s="6">
        <f t="shared" si="208"/>
        <v>0</v>
      </c>
      <c r="AV391" s="6" t="e">
        <f t="shared" si="209"/>
        <v>#N/A</v>
      </c>
      <c r="AW391" s="6" t="str">
        <f t="shared" si="189"/>
        <v/>
      </c>
      <c r="AX391" s="6" t="str">
        <f t="shared" si="190"/>
        <v/>
      </c>
      <c r="AY391" s="6" t="str">
        <f t="shared" si="191"/>
        <v/>
      </c>
      <c r="AZ391" s="6" t="str">
        <f t="shared" si="192"/>
        <v/>
      </c>
      <c r="BA391" s="103"/>
      <c r="BG391" s="3" t="s">
        <v>541</v>
      </c>
    </row>
    <row r="392" spans="1:59" s="12" customFormat="1" ht="13.5" customHeight="1" x14ac:dyDescent="0.2">
      <c r="A392" s="163">
        <v>377</v>
      </c>
      <c r="B392" s="164"/>
      <c r="C392" s="165"/>
      <c r="D392" s="166"/>
      <c r="E392" s="165"/>
      <c r="F392" s="165"/>
      <c r="G392" s="220"/>
      <c r="H392" s="165"/>
      <c r="I392" s="167"/>
      <c r="J392" s="168"/>
      <c r="K392" s="845"/>
      <c r="L392" s="838"/>
      <c r="M392" s="428"/>
      <c r="N392" s="427"/>
      <c r="O392" s="429"/>
      <c r="P392" s="430"/>
      <c r="Q392" s="422" t="str">
        <f t="shared" si="176"/>
        <v/>
      </c>
      <c r="R392" s="422" t="str">
        <f t="shared" si="177"/>
        <v/>
      </c>
      <c r="S392" s="423" t="str">
        <f t="shared" si="178"/>
        <v/>
      </c>
      <c r="T392" s="424" t="str">
        <f t="shared" si="193"/>
        <v/>
      </c>
      <c r="U392" s="425" t="str">
        <f t="shared" si="179"/>
        <v/>
      </c>
      <c r="V392" s="425" t="str">
        <f t="shared" si="180"/>
        <v/>
      </c>
      <c r="W392" s="425" t="str">
        <f t="shared" si="181"/>
        <v/>
      </c>
      <c r="X392" s="38"/>
      <c r="Y392" s="37" t="str">
        <f t="shared" si="194"/>
        <v/>
      </c>
      <c r="Z392" s="37" t="str">
        <f t="shared" si="195"/>
        <v/>
      </c>
      <c r="AA392" s="29" t="str">
        <f t="shared" si="182"/>
        <v/>
      </c>
      <c r="AB392" s="6" t="e">
        <f t="shared" si="196"/>
        <v>#N/A</v>
      </c>
      <c r="AC392" s="6" t="e">
        <f t="shared" si="197"/>
        <v>#N/A</v>
      </c>
      <c r="AD392" s="6" t="e">
        <f t="shared" si="198"/>
        <v>#N/A</v>
      </c>
      <c r="AE392" s="6" t="str">
        <f t="shared" si="183"/>
        <v/>
      </c>
      <c r="AF392" s="10">
        <f t="shared" si="184"/>
        <v>1</v>
      </c>
      <c r="AG392" s="6" t="e">
        <f t="shared" si="199"/>
        <v>#N/A</v>
      </c>
      <c r="AH392" s="6" t="e">
        <f t="shared" si="200"/>
        <v>#N/A</v>
      </c>
      <c r="AI392" s="6" t="e">
        <f t="shared" si="210"/>
        <v>#N/A</v>
      </c>
      <c r="AJ392" s="6" t="e">
        <f t="shared" si="201"/>
        <v>#N/A</v>
      </c>
      <c r="AK392" s="11" t="str">
        <f t="shared" si="202"/>
        <v xml:space="preserve"> </v>
      </c>
      <c r="AL392" s="6" t="e">
        <f t="shared" si="203"/>
        <v>#N/A</v>
      </c>
      <c r="AM392" s="6" t="e">
        <f t="shared" si="204"/>
        <v>#N/A</v>
      </c>
      <c r="AN392" s="6" t="e">
        <f t="shared" si="205"/>
        <v>#N/A</v>
      </c>
      <c r="AO392" s="6" t="e">
        <f t="shared" si="185"/>
        <v>#N/A</v>
      </c>
      <c r="AP392" s="6" t="e">
        <f t="shared" si="206"/>
        <v>#N/A</v>
      </c>
      <c r="AQ392" s="6" t="e">
        <f t="shared" si="207"/>
        <v>#N/A</v>
      </c>
      <c r="AR392" s="6" t="e">
        <f t="shared" si="186"/>
        <v>#N/A</v>
      </c>
      <c r="AS392" s="6" t="e">
        <f t="shared" si="187"/>
        <v>#N/A</v>
      </c>
      <c r="AT392" s="6" t="e">
        <f t="shared" si="188"/>
        <v>#N/A</v>
      </c>
      <c r="AU392" s="6">
        <f t="shared" si="208"/>
        <v>0</v>
      </c>
      <c r="AV392" s="6" t="e">
        <f t="shared" si="209"/>
        <v>#N/A</v>
      </c>
      <c r="AW392" s="6" t="str">
        <f t="shared" si="189"/>
        <v/>
      </c>
      <c r="AX392" s="6" t="str">
        <f t="shared" si="190"/>
        <v/>
      </c>
      <c r="AY392" s="6" t="str">
        <f t="shared" si="191"/>
        <v/>
      </c>
      <c r="AZ392" s="6" t="str">
        <f t="shared" si="192"/>
        <v/>
      </c>
      <c r="BA392" s="103"/>
      <c r="BG392" s="3" t="s">
        <v>280</v>
      </c>
    </row>
    <row r="393" spans="1:59" s="12" customFormat="1" ht="13.5" customHeight="1" x14ac:dyDescent="0.2">
      <c r="A393" s="163">
        <v>378</v>
      </c>
      <c r="B393" s="164"/>
      <c r="C393" s="165"/>
      <c r="D393" s="166"/>
      <c r="E393" s="165"/>
      <c r="F393" s="165"/>
      <c r="G393" s="220"/>
      <c r="H393" s="165"/>
      <c r="I393" s="167"/>
      <c r="J393" s="168"/>
      <c r="K393" s="845"/>
      <c r="L393" s="838"/>
      <c r="M393" s="428"/>
      <c r="N393" s="427"/>
      <c r="O393" s="429"/>
      <c r="P393" s="430"/>
      <c r="Q393" s="422" t="str">
        <f t="shared" si="176"/>
        <v/>
      </c>
      <c r="R393" s="422" t="str">
        <f t="shared" si="177"/>
        <v/>
      </c>
      <c r="S393" s="423" t="str">
        <f t="shared" si="178"/>
        <v/>
      </c>
      <c r="T393" s="424" t="str">
        <f t="shared" si="193"/>
        <v/>
      </c>
      <c r="U393" s="425" t="str">
        <f t="shared" si="179"/>
        <v/>
      </c>
      <c r="V393" s="425" t="str">
        <f t="shared" si="180"/>
        <v/>
      </c>
      <c r="W393" s="425" t="str">
        <f t="shared" si="181"/>
        <v/>
      </c>
      <c r="X393" s="38"/>
      <c r="Y393" s="37" t="str">
        <f t="shared" si="194"/>
        <v/>
      </c>
      <c r="Z393" s="37" t="str">
        <f t="shared" si="195"/>
        <v/>
      </c>
      <c r="AA393" s="29" t="str">
        <f t="shared" si="182"/>
        <v/>
      </c>
      <c r="AB393" s="6" t="e">
        <f t="shared" si="196"/>
        <v>#N/A</v>
      </c>
      <c r="AC393" s="6" t="e">
        <f t="shared" si="197"/>
        <v>#N/A</v>
      </c>
      <c r="AD393" s="6" t="e">
        <f t="shared" si="198"/>
        <v>#N/A</v>
      </c>
      <c r="AE393" s="6" t="str">
        <f t="shared" si="183"/>
        <v/>
      </c>
      <c r="AF393" s="10">
        <f t="shared" si="184"/>
        <v>1</v>
      </c>
      <c r="AG393" s="6" t="e">
        <f t="shared" si="199"/>
        <v>#N/A</v>
      </c>
      <c r="AH393" s="6" t="e">
        <f t="shared" si="200"/>
        <v>#N/A</v>
      </c>
      <c r="AI393" s="6" t="e">
        <f t="shared" si="210"/>
        <v>#N/A</v>
      </c>
      <c r="AJ393" s="6" t="e">
        <f t="shared" si="201"/>
        <v>#N/A</v>
      </c>
      <c r="AK393" s="11" t="str">
        <f t="shared" si="202"/>
        <v xml:space="preserve"> </v>
      </c>
      <c r="AL393" s="6" t="e">
        <f t="shared" si="203"/>
        <v>#N/A</v>
      </c>
      <c r="AM393" s="6" t="e">
        <f t="shared" si="204"/>
        <v>#N/A</v>
      </c>
      <c r="AN393" s="6" t="e">
        <f t="shared" si="205"/>
        <v>#N/A</v>
      </c>
      <c r="AO393" s="6" t="e">
        <f t="shared" si="185"/>
        <v>#N/A</v>
      </c>
      <c r="AP393" s="6" t="e">
        <f t="shared" si="206"/>
        <v>#N/A</v>
      </c>
      <c r="AQ393" s="6" t="e">
        <f t="shared" si="207"/>
        <v>#N/A</v>
      </c>
      <c r="AR393" s="6" t="e">
        <f t="shared" si="186"/>
        <v>#N/A</v>
      </c>
      <c r="AS393" s="6" t="e">
        <f t="shared" si="187"/>
        <v>#N/A</v>
      </c>
      <c r="AT393" s="6" t="e">
        <f t="shared" si="188"/>
        <v>#N/A</v>
      </c>
      <c r="AU393" s="6">
        <f t="shared" si="208"/>
        <v>0</v>
      </c>
      <c r="AV393" s="6" t="e">
        <f t="shared" si="209"/>
        <v>#N/A</v>
      </c>
      <c r="AW393" s="6" t="str">
        <f t="shared" si="189"/>
        <v/>
      </c>
      <c r="AX393" s="6" t="str">
        <f t="shared" si="190"/>
        <v/>
      </c>
      <c r="AY393" s="6" t="str">
        <f t="shared" si="191"/>
        <v/>
      </c>
      <c r="AZ393" s="6" t="str">
        <f t="shared" si="192"/>
        <v/>
      </c>
      <c r="BA393" s="103"/>
      <c r="BG393" s="3" t="s">
        <v>305</v>
      </c>
    </row>
    <row r="394" spans="1:59" s="12" customFormat="1" ht="13.5" customHeight="1" x14ac:dyDescent="0.2">
      <c r="A394" s="163">
        <v>379</v>
      </c>
      <c r="B394" s="164"/>
      <c r="C394" s="165"/>
      <c r="D394" s="166"/>
      <c r="E394" s="165"/>
      <c r="F394" s="165"/>
      <c r="G394" s="220"/>
      <c r="H394" s="165"/>
      <c r="I394" s="167"/>
      <c r="J394" s="168"/>
      <c r="K394" s="845"/>
      <c r="L394" s="838"/>
      <c r="M394" s="428"/>
      <c r="N394" s="427"/>
      <c r="O394" s="429"/>
      <c r="P394" s="430"/>
      <c r="Q394" s="422" t="str">
        <f t="shared" si="176"/>
        <v/>
      </c>
      <c r="R394" s="422" t="str">
        <f t="shared" si="177"/>
        <v/>
      </c>
      <c r="S394" s="423" t="str">
        <f t="shared" si="178"/>
        <v/>
      </c>
      <c r="T394" s="424" t="str">
        <f t="shared" si="193"/>
        <v/>
      </c>
      <c r="U394" s="425" t="str">
        <f t="shared" si="179"/>
        <v/>
      </c>
      <c r="V394" s="425" t="str">
        <f t="shared" si="180"/>
        <v/>
      </c>
      <c r="W394" s="425" t="str">
        <f t="shared" si="181"/>
        <v/>
      </c>
      <c r="X394" s="38"/>
      <c r="Y394" s="37" t="str">
        <f t="shared" si="194"/>
        <v/>
      </c>
      <c r="Z394" s="37" t="str">
        <f t="shared" si="195"/>
        <v/>
      </c>
      <c r="AA394" s="29" t="str">
        <f t="shared" si="182"/>
        <v/>
      </c>
      <c r="AB394" s="6" t="e">
        <f t="shared" si="196"/>
        <v>#N/A</v>
      </c>
      <c r="AC394" s="6" t="e">
        <f t="shared" si="197"/>
        <v>#N/A</v>
      </c>
      <c r="AD394" s="6" t="e">
        <f t="shared" si="198"/>
        <v>#N/A</v>
      </c>
      <c r="AE394" s="6" t="str">
        <f t="shared" si="183"/>
        <v/>
      </c>
      <c r="AF394" s="10">
        <f t="shared" si="184"/>
        <v>1</v>
      </c>
      <c r="AG394" s="6" t="e">
        <f t="shared" si="199"/>
        <v>#N/A</v>
      </c>
      <c r="AH394" s="6" t="e">
        <f t="shared" si="200"/>
        <v>#N/A</v>
      </c>
      <c r="AI394" s="6" t="e">
        <f t="shared" si="210"/>
        <v>#N/A</v>
      </c>
      <c r="AJ394" s="6" t="e">
        <f t="shared" si="201"/>
        <v>#N/A</v>
      </c>
      <c r="AK394" s="11" t="str">
        <f t="shared" si="202"/>
        <v xml:space="preserve"> </v>
      </c>
      <c r="AL394" s="6" t="e">
        <f t="shared" si="203"/>
        <v>#N/A</v>
      </c>
      <c r="AM394" s="6" t="e">
        <f t="shared" si="204"/>
        <v>#N/A</v>
      </c>
      <c r="AN394" s="6" t="e">
        <f t="shared" si="205"/>
        <v>#N/A</v>
      </c>
      <c r="AO394" s="6" t="e">
        <f t="shared" si="185"/>
        <v>#N/A</v>
      </c>
      <c r="AP394" s="6" t="e">
        <f t="shared" si="206"/>
        <v>#N/A</v>
      </c>
      <c r="AQ394" s="6" t="e">
        <f t="shared" si="207"/>
        <v>#N/A</v>
      </c>
      <c r="AR394" s="6" t="e">
        <f t="shared" si="186"/>
        <v>#N/A</v>
      </c>
      <c r="AS394" s="6" t="e">
        <f t="shared" si="187"/>
        <v>#N/A</v>
      </c>
      <c r="AT394" s="6" t="e">
        <f t="shared" si="188"/>
        <v>#N/A</v>
      </c>
      <c r="AU394" s="6">
        <f t="shared" si="208"/>
        <v>0</v>
      </c>
      <c r="AV394" s="6" t="e">
        <f t="shared" si="209"/>
        <v>#N/A</v>
      </c>
      <c r="AW394" s="6" t="str">
        <f t="shared" si="189"/>
        <v/>
      </c>
      <c r="AX394" s="6" t="str">
        <f t="shared" si="190"/>
        <v/>
      </c>
      <c r="AY394" s="6" t="str">
        <f t="shared" si="191"/>
        <v/>
      </c>
      <c r="AZ394" s="6" t="str">
        <f t="shared" si="192"/>
        <v/>
      </c>
      <c r="BA394" s="103"/>
      <c r="BG394" s="3" t="s">
        <v>355</v>
      </c>
    </row>
    <row r="395" spans="1:59" s="12" customFormat="1" ht="13.5" customHeight="1" x14ac:dyDescent="0.2">
      <c r="A395" s="163">
        <v>380</v>
      </c>
      <c r="B395" s="164"/>
      <c r="C395" s="165"/>
      <c r="D395" s="166"/>
      <c r="E395" s="165"/>
      <c r="F395" s="165"/>
      <c r="G395" s="220"/>
      <c r="H395" s="165"/>
      <c r="I395" s="167"/>
      <c r="J395" s="168"/>
      <c r="K395" s="845"/>
      <c r="L395" s="838"/>
      <c r="M395" s="428"/>
      <c r="N395" s="427"/>
      <c r="O395" s="429"/>
      <c r="P395" s="430"/>
      <c r="Q395" s="422" t="str">
        <f t="shared" si="176"/>
        <v/>
      </c>
      <c r="R395" s="422" t="str">
        <f t="shared" si="177"/>
        <v/>
      </c>
      <c r="S395" s="423" t="str">
        <f t="shared" si="178"/>
        <v/>
      </c>
      <c r="T395" s="424" t="str">
        <f t="shared" si="193"/>
        <v/>
      </c>
      <c r="U395" s="425" t="str">
        <f t="shared" si="179"/>
        <v/>
      </c>
      <c r="V395" s="425" t="str">
        <f t="shared" si="180"/>
        <v/>
      </c>
      <c r="W395" s="425" t="str">
        <f t="shared" si="181"/>
        <v/>
      </c>
      <c r="X395" s="38"/>
      <c r="Y395" s="37" t="str">
        <f t="shared" si="194"/>
        <v/>
      </c>
      <c r="Z395" s="37" t="str">
        <f t="shared" si="195"/>
        <v/>
      </c>
      <c r="AA395" s="29" t="str">
        <f t="shared" si="182"/>
        <v/>
      </c>
      <c r="AB395" s="6" t="e">
        <f t="shared" si="196"/>
        <v>#N/A</v>
      </c>
      <c r="AC395" s="6" t="e">
        <f t="shared" si="197"/>
        <v>#N/A</v>
      </c>
      <c r="AD395" s="6" t="e">
        <f t="shared" si="198"/>
        <v>#N/A</v>
      </c>
      <c r="AE395" s="6" t="str">
        <f t="shared" si="183"/>
        <v/>
      </c>
      <c r="AF395" s="10">
        <f t="shared" si="184"/>
        <v>1</v>
      </c>
      <c r="AG395" s="6" t="e">
        <f t="shared" si="199"/>
        <v>#N/A</v>
      </c>
      <c r="AH395" s="6" t="e">
        <f t="shared" si="200"/>
        <v>#N/A</v>
      </c>
      <c r="AI395" s="6" t="e">
        <f t="shared" si="210"/>
        <v>#N/A</v>
      </c>
      <c r="AJ395" s="6" t="e">
        <f t="shared" si="201"/>
        <v>#N/A</v>
      </c>
      <c r="AK395" s="11" t="str">
        <f t="shared" si="202"/>
        <v xml:space="preserve"> </v>
      </c>
      <c r="AL395" s="6" t="e">
        <f t="shared" si="203"/>
        <v>#N/A</v>
      </c>
      <c r="AM395" s="6" t="e">
        <f t="shared" si="204"/>
        <v>#N/A</v>
      </c>
      <c r="AN395" s="6" t="e">
        <f t="shared" si="205"/>
        <v>#N/A</v>
      </c>
      <c r="AO395" s="6" t="e">
        <f t="shared" si="185"/>
        <v>#N/A</v>
      </c>
      <c r="AP395" s="6" t="e">
        <f t="shared" si="206"/>
        <v>#N/A</v>
      </c>
      <c r="AQ395" s="6" t="e">
        <f t="shared" si="207"/>
        <v>#N/A</v>
      </c>
      <c r="AR395" s="6" t="e">
        <f t="shared" si="186"/>
        <v>#N/A</v>
      </c>
      <c r="AS395" s="6" t="e">
        <f t="shared" si="187"/>
        <v>#N/A</v>
      </c>
      <c r="AT395" s="6" t="e">
        <f t="shared" si="188"/>
        <v>#N/A</v>
      </c>
      <c r="AU395" s="6">
        <f t="shared" si="208"/>
        <v>0</v>
      </c>
      <c r="AV395" s="6" t="e">
        <f t="shared" si="209"/>
        <v>#N/A</v>
      </c>
      <c r="AW395" s="6" t="str">
        <f t="shared" si="189"/>
        <v/>
      </c>
      <c r="AX395" s="6" t="str">
        <f t="shared" si="190"/>
        <v/>
      </c>
      <c r="AY395" s="6" t="str">
        <f t="shared" si="191"/>
        <v/>
      </c>
      <c r="AZ395" s="6" t="str">
        <f t="shared" si="192"/>
        <v/>
      </c>
      <c r="BA395" s="103"/>
      <c r="BG395" s="3" t="s">
        <v>567</v>
      </c>
    </row>
    <row r="396" spans="1:59" s="12" customFormat="1" ht="13.5" customHeight="1" x14ac:dyDescent="0.2">
      <c r="A396" s="163">
        <v>381</v>
      </c>
      <c r="B396" s="164"/>
      <c r="C396" s="165"/>
      <c r="D396" s="166"/>
      <c r="E396" s="165"/>
      <c r="F396" s="165"/>
      <c r="G396" s="220"/>
      <c r="H396" s="165"/>
      <c r="I396" s="167"/>
      <c r="J396" s="168"/>
      <c r="K396" s="845"/>
      <c r="L396" s="838"/>
      <c r="M396" s="428"/>
      <c r="N396" s="427"/>
      <c r="O396" s="429"/>
      <c r="P396" s="430"/>
      <c r="Q396" s="422" t="str">
        <f t="shared" si="176"/>
        <v/>
      </c>
      <c r="R396" s="422" t="str">
        <f t="shared" si="177"/>
        <v/>
      </c>
      <c r="S396" s="423" t="str">
        <f t="shared" si="178"/>
        <v/>
      </c>
      <c r="T396" s="424" t="str">
        <f t="shared" si="193"/>
        <v/>
      </c>
      <c r="U396" s="425" t="str">
        <f t="shared" si="179"/>
        <v/>
      </c>
      <c r="V396" s="425" t="str">
        <f t="shared" si="180"/>
        <v/>
      </c>
      <c r="W396" s="425" t="str">
        <f t="shared" si="181"/>
        <v/>
      </c>
      <c r="X396" s="38"/>
      <c r="Y396" s="37" t="str">
        <f t="shared" si="194"/>
        <v/>
      </c>
      <c r="Z396" s="37" t="str">
        <f t="shared" si="195"/>
        <v/>
      </c>
      <c r="AA396" s="29" t="str">
        <f t="shared" si="182"/>
        <v/>
      </c>
      <c r="AB396" s="6" t="e">
        <f t="shared" si="196"/>
        <v>#N/A</v>
      </c>
      <c r="AC396" s="6" t="e">
        <f t="shared" si="197"/>
        <v>#N/A</v>
      </c>
      <c r="AD396" s="6" t="e">
        <f t="shared" si="198"/>
        <v>#N/A</v>
      </c>
      <c r="AE396" s="6" t="str">
        <f t="shared" si="183"/>
        <v/>
      </c>
      <c r="AF396" s="10">
        <f t="shared" si="184"/>
        <v>1</v>
      </c>
      <c r="AG396" s="6" t="e">
        <f t="shared" si="199"/>
        <v>#N/A</v>
      </c>
      <c r="AH396" s="6" t="e">
        <f t="shared" si="200"/>
        <v>#N/A</v>
      </c>
      <c r="AI396" s="6" t="e">
        <f t="shared" si="210"/>
        <v>#N/A</v>
      </c>
      <c r="AJ396" s="6" t="e">
        <f t="shared" si="201"/>
        <v>#N/A</v>
      </c>
      <c r="AK396" s="11" t="str">
        <f t="shared" si="202"/>
        <v xml:space="preserve"> </v>
      </c>
      <c r="AL396" s="6" t="e">
        <f t="shared" si="203"/>
        <v>#N/A</v>
      </c>
      <c r="AM396" s="6" t="e">
        <f t="shared" si="204"/>
        <v>#N/A</v>
      </c>
      <c r="AN396" s="6" t="e">
        <f t="shared" si="205"/>
        <v>#N/A</v>
      </c>
      <c r="AO396" s="6" t="e">
        <f t="shared" si="185"/>
        <v>#N/A</v>
      </c>
      <c r="AP396" s="6" t="e">
        <f t="shared" si="206"/>
        <v>#N/A</v>
      </c>
      <c r="AQ396" s="6" t="e">
        <f t="shared" si="207"/>
        <v>#N/A</v>
      </c>
      <c r="AR396" s="6" t="e">
        <f t="shared" si="186"/>
        <v>#N/A</v>
      </c>
      <c r="AS396" s="6" t="e">
        <f t="shared" si="187"/>
        <v>#N/A</v>
      </c>
      <c r="AT396" s="6" t="e">
        <f t="shared" si="188"/>
        <v>#N/A</v>
      </c>
      <c r="AU396" s="6">
        <f t="shared" si="208"/>
        <v>0</v>
      </c>
      <c r="AV396" s="6" t="e">
        <f t="shared" si="209"/>
        <v>#N/A</v>
      </c>
      <c r="AW396" s="6" t="str">
        <f t="shared" si="189"/>
        <v/>
      </c>
      <c r="AX396" s="6" t="str">
        <f t="shared" si="190"/>
        <v/>
      </c>
      <c r="AY396" s="6" t="str">
        <f t="shared" si="191"/>
        <v/>
      </c>
      <c r="AZ396" s="6" t="str">
        <f t="shared" si="192"/>
        <v/>
      </c>
      <c r="BA396" s="103"/>
      <c r="BG396" s="3" t="s">
        <v>568</v>
      </c>
    </row>
    <row r="397" spans="1:59" s="12" customFormat="1" ht="13.5" customHeight="1" x14ac:dyDescent="0.2">
      <c r="A397" s="163">
        <v>382</v>
      </c>
      <c r="B397" s="164"/>
      <c r="C397" s="165"/>
      <c r="D397" s="166"/>
      <c r="E397" s="165"/>
      <c r="F397" s="165"/>
      <c r="G397" s="220"/>
      <c r="H397" s="165"/>
      <c r="I397" s="167"/>
      <c r="J397" s="168"/>
      <c r="K397" s="845"/>
      <c r="L397" s="838"/>
      <c r="M397" s="428"/>
      <c r="N397" s="427"/>
      <c r="O397" s="429"/>
      <c r="P397" s="430"/>
      <c r="Q397" s="422" t="str">
        <f t="shared" si="176"/>
        <v/>
      </c>
      <c r="R397" s="422" t="str">
        <f t="shared" si="177"/>
        <v/>
      </c>
      <c r="S397" s="423" t="str">
        <f t="shared" si="178"/>
        <v/>
      </c>
      <c r="T397" s="424" t="str">
        <f t="shared" si="193"/>
        <v/>
      </c>
      <c r="U397" s="425" t="str">
        <f t="shared" si="179"/>
        <v/>
      </c>
      <c r="V397" s="425" t="str">
        <f t="shared" si="180"/>
        <v/>
      </c>
      <c r="W397" s="425" t="str">
        <f t="shared" si="181"/>
        <v/>
      </c>
      <c r="X397" s="38"/>
      <c r="Y397" s="37" t="str">
        <f t="shared" si="194"/>
        <v/>
      </c>
      <c r="Z397" s="37" t="str">
        <f t="shared" si="195"/>
        <v/>
      </c>
      <c r="AA397" s="29" t="str">
        <f t="shared" si="182"/>
        <v/>
      </c>
      <c r="AB397" s="6" t="e">
        <f t="shared" si="196"/>
        <v>#N/A</v>
      </c>
      <c r="AC397" s="6" t="e">
        <f t="shared" si="197"/>
        <v>#N/A</v>
      </c>
      <c r="AD397" s="6" t="e">
        <f t="shared" si="198"/>
        <v>#N/A</v>
      </c>
      <c r="AE397" s="6" t="str">
        <f t="shared" si="183"/>
        <v/>
      </c>
      <c r="AF397" s="10">
        <f t="shared" si="184"/>
        <v>1</v>
      </c>
      <c r="AG397" s="6" t="e">
        <f t="shared" si="199"/>
        <v>#N/A</v>
      </c>
      <c r="AH397" s="6" t="e">
        <f t="shared" si="200"/>
        <v>#N/A</v>
      </c>
      <c r="AI397" s="6" t="e">
        <f t="shared" si="210"/>
        <v>#N/A</v>
      </c>
      <c r="AJ397" s="6" t="e">
        <f t="shared" si="201"/>
        <v>#N/A</v>
      </c>
      <c r="AK397" s="11" t="str">
        <f t="shared" si="202"/>
        <v xml:space="preserve"> </v>
      </c>
      <c r="AL397" s="6" t="e">
        <f t="shared" si="203"/>
        <v>#N/A</v>
      </c>
      <c r="AM397" s="6" t="e">
        <f t="shared" si="204"/>
        <v>#N/A</v>
      </c>
      <c r="AN397" s="6" t="e">
        <f t="shared" si="205"/>
        <v>#N/A</v>
      </c>
      <c r="AO397" s="6" t="e">
        <f t="shared" si="185"/>
        <v>#N/A</v>
      </c>
      <c r="AP397" s="6" t="e">
        <f t="shared" si="206"/>
        <v>#N/A</v>
      </c>
      <c r="AQ397" s="6" t="e">
        <f t="shared" si="207"/>
        <v>#N/A</v>
      </c>
      <c r="AR397" s="6" t="e">
        <f t="shared" si="186"/>
        <v>#N/A</v>
      </c>
      <c r="AS397" s="6" t="e">
        <f t="shared" si="187"/>
        <v>#N/A</v>
      </c>
      <c r="AT397" s="6" t="e">
        <f t="shared" si="188"/>
        <v>#N/A</v>
      </c>
      <c r="AU397" s="6">
        <f t="shared" si="208"/>
        <v>0</v>
      </c>
      <c r="AV397" s="6" t="e">
        <f t="shared" si="209"/>
        <v>#N/A</v>
      </c>
      <c r="AW397" s="6" t="str">
        <f t="shared" si="189"/>
        <v/>
      </c>
      <c r="AX397" s="6" t="str">
        <f t="shared" si="190"/>
        <v/>
      </c>
      <c r="AY397" s="6" t="str">
        <f t="shared" si="191"/>
        <v/>
      </c>
      <c r="AZ397" s="6" t="str">
        <f t="shared" si="192"/>
        <v/>
      </c>
      <c r="BA397" s="103"/>
      <c r="BG397" s="3" t="s">
        <v>414</v>
      </c>
    </row>
    <row r="398" spans="1:59" s="12" customFormat="1" ht="13.5" customHeight="1" x14ac:dyDescent="0.2">
      <c r="A398" s="163">
        <v>383</v>
      </c>
      <c r="B398" s="164"/>
      <c r="C398" s="165"/>
      <c r="D398" s="166"/>
      <c r="E398" s="165"/>
      <c r="F398" s="165"/>
      <c r="G398" s="220"/>
      <c r="H398" s="165"/>
      <c r="I398" s="167"/>
      <c r="J398" s="168"/>
      <c r="K398" s="845"/>
      <c r="L398" s="838"/>
      <c r="M398" s="428"/>
      <c r="N398" s="427"/>
      <c r="O398" s="429"/>
      <c r="P398" s="430"/>
      <c r="Q398" s="422" t="str">
        <f t="shared" si="176"/>
        <v/>
      </c>
      <c r="R398" s="422" t="str">
        <f t="shared" si="177"/>
        <v/>
      </c>
      <c r="S398" s="423" t="str">
        <f t="shared" si="178"/>
        <v/>
      </c>
      <c r="T398" s="424" t="str">
        <f t="shared" si="193"/>
        <v/>
      </c>
      <c r="U398" s="425" t="str">
        <f t="shared" si="179"/>
        <v/>
      </c>
      <c r="V398" s="425" t="str">
        <f t="shared" si="180"/>
        <v/>
      </c>
      <c r="W398" s="425" t="str">
        <f t="shared" si="181"/>
        <v/>
      </c>
      <c r="X398" s="38"/>
      <c r="Y398" s="37" t="str">
        <f t="shared" si="194"/>
        <v/>
      </c>
      <c r="Z398" s="37" t="str">
        <f t="shared" si="195"/>
        <v/>
      </c>
      <c r="AA398" s="29" t="str">
        <f t="shared" si="182"/>
        <v/>
      </c>
      <c r="AB398" s="6" t="e">
        <f t="shared" si="196"/>
        <v>#N/A</v>
      </c>
      <c r="AC398" s="6" t="e">
        <f t="shared" si="197"/>
        <v>#N/A</v>
      </c>
      <c r="AD398" s="6" t="e">
        <f t="shared" si="198"/>
        <v>#N/A</v>
      </c>
      <c r="AE398" s="6" t="str">
        <f t="shared" si="183"/>
        <v/>
      </c>
      <c r="AF398" s="10">
        <f t="shared" si="184"/>
        <v>1</v>
      </c>
      <c r="AG398" s="6" t="e">
        <f t="shared" si="199"/>
        <v>#N/A</v>
      </c>
      <c r="AH398" s="6" t="e">
        <f t="shared" si="200"/>
        <v>#N/A</v>
      </c>
      <c r="AI398" s="6" t="e">
        <f t="shared" si="210"/>
        <v>#N/A</v>
      </c>
      <c r="AJ398" s="6" t="e">
        <f t="shared" si="201"/>
        <v>#N/A</v>
      </c>
      <c r="AK398" s="11" t="str">
        <f t="shared" si="202"/>
        <v xml:space="preserve"> </v>
      </c>
      <c r="AL398" s="6" t="e">
        <f t="shared" si="203"/>
        <v>#N/A</v>
      </c>
      <c r="AM398" s="6" t="e">
        <f t="shared" si="204"/>
        <v>#N/A</v>
      </c>
      <c r="AN398" s="6" t="e">
        <f t="shared" si="205"/>
        <v>#N/A</v>
      </c>
      <c r="AO398" s="6" t="e">
        <f t="shared" si="185"/>
        <v>#N/A</v>
      </c>
      <c r="AP398" s="6" t="e">
        <f t="shared" si="206"/>
        <v>#N/A</v>
      </c>
      <c r="AQ398" s="6" t="e">
        <f t="shared" si="207"/>
        <v>#N/A</v>
      </c>
      <c r="AR398" s="6" t="e">
        <f t="shared" si="186"/>
        <v>#N/A</v>
      </c>
      <c r="AS398" s="6" t="e">
        <f t="shared" si="187"/>
        <v>#N/A</v>
      </c>
      <c r="AT398" s="6" t="e">
        <f t="shared" si="188"/>
        <v>#N/A</v>
      </c>
      <c r="AU398" s="6">
        <f t="shared" si="208"/>
        <v>0</v>
      </c>
      <c r="AV398" s="6" t="e">
        <f t="shared" si="209"/>
        <v>#N/A</v>
      </c>
      <c r="AW398" s="6" t="str">
        <f t="shared" si="189"/>
        <v/>
      </c>
      <c r="AX398" s="6" t="str">
        <f t="shared" si="190"/>
        <v/>
      </c>
      <c r="AY398" s="6" t="str">
        <f t="shared" si="191"/>
        <v/>
      </c>
      <c r="AZ398" s="6" t="str">
        <f t="shared" si="192"/>
        <v/>
      </c>
      <c r="BA398" s="103"/>
      <c r="BG398" s="3" t="s">
        <v>425</v>
      </c>
    </row>
    <row r="399" spans="1:59" s="12" customFormat="1" ht="13.5" customHeight="1" x14ac:dyDescent="0.2">
      <c r="A399" s="163">
        <v>384</v>
      </c>
      <c r="B399" s="164"/>
      <c r="C399" s="165"/>
      <c r="D399" s="166"/>
      <c r="E399" s="165"/>
      <c r="F399" s="165"/>
      <c r="G399" s="220"/>
      <c r="H399" s="165"/>
      <c r="I399" s="167"/>
      <c r="J399" s="168"/>
      <c r="K399" s="845"/>
      <c r="L399" s="838"/>
      <c r="M399" s="428"/>
      <c r="N399" s="427"/>
      <c r="O399" s="429"/>
      <c r="P399" s="430"/>
      <c r="Q399" s="422" t="str">
        <f t="shared" si="176"/>
        <v/>
      </c>
      <c r="R399" s="422" t="str">
        <f t="shared" si="177"/>
        <v/>
      </c>
      <c r="S399" s="423" t="str">
        <f t="shared" si="178"/>
        <v/>
      </c>
      <c r="T399" s="424" t="str">
        <f t="shared" si="193"/>
        <v/>
      </c>
      <c r="U399" s="425" t="str">
        <f t="shared" si="179"/>
        <v/>
      </c>
      <c r="V399" s="425" t="str">
        <f t="shared" si="180"/>
        <v/>
      </c>
      <c r="W399" s="425" t="str">
        <f t="shared" si="181"/>
        <v/>
      </c>
      <c r="X399" s="38"/>
      <c r="Y399" s="37" t="str">
        <f t="shared" si="194"/>
        <v/>
      </c>
      <c r="Z399" s="37" t="str">
        <f t="shared" si="195"/>
        <v/>
      </c>
      <c r="AA399" s="29" t="str">
        <f t="shared" si="182"/>
        <v/>
      </c>
      <c r="AB399" s="6" t="e">
        <f t="shared" si="196"/>
        <v>#N/A</v>
      </c>
      <c r="AC399" s="6" t="e">
        <f t="shared" si="197"/>
        <v>#N/A</v>
      </c>
      <c r="AD399" s="6" t="e">
        <f t="shared" si="198"/>
        <v>#N/A</v>
      </c>
      <c r="AE399" s="6" t="str">
        <f t="shared" si="183"/>
        <v/>
      </c>
      <c r="AF399" s="10">
        <f t="shared" si="184"/>
        <v>1</v>
      </c>
      <c r="AG399" s="6" t="e">
        <f t="shared" si="199"/>
        <v>#N/A</v>
      </c>
      <c r="AH399" s="6" t="e">
        <f t="shared" si="200"/>
        <v>#N/A</v>
      </c>
      <c r="AI399" s="6" t="e">
        <f t="shared" si="210"/>
        <v>#N/A</v>
      </c>
      <c r="AJ399" s="6" t="e">
        <f t="shared" si="201"/>
        <v>#N/A</v>
      </c>
      <c r="AK399" s="11" t="str">
        <f t="shared" si="202"/>
        <v xml:space="preserve"> </v>
      </c>
      <c r="AL399" s="6" t="e">
        <f t="shared" si="203"/>
        <v>#N/A</v>
      </c>
      <c r="AM399" s="6" t="e">
        <f t="shared" si="204"/>
        <v>#N/A</v>
      </c>
      <c r="AN399" s="6" t="e">
        <f t="shared" si="205"/>
        <v>#N/A</v>
      </c>
      <c r="AO399" s="6" t="e">
        <f t="shared" si="185"/>
        <v>#N/A</v>
      </c>
      <c r="AP399" s="6" t="e">
        <f t="shared" si="206"/>
        <v>#N/A</v>
      </c>
      <c r="AQ399" s="6" t="e">
        <f t="shared" si="207"/>
        <v>#N/A</v>
      </c>
      <c r="AR399" s="6" t="e">
        <f t="shared" si="186"/>
        <v>#N/A</v>
      </c>
      <c r="AS399" s="6" t="e">
        <f t="shared" si="187"/>
        <v>#N/A</v>
      </c>
      <c r="AT399" s="6" t="e">
        <f t="shared" si="188"/>
        <v>#N/A</v>
      </c>
      <c r="AU399" s="6">
        <f t="shared" si="208"/>
        <v>0</v>
      </c>
      <c r="AV399" s="6" t="e">
        <f t="shared" si="209"/>
        <v>#N/A</v>
      </c>
      <c r="AW399" s="6" t="str">
        <f t="shared" si="189"/>
        <v/>
      </c>
      <c r="AX399" s="6" t="str">
        <f t="shared" si="190"/>
        <v/>
      </c>
      <c r="AY399" s="6" t="str">
        <f t="shared" si="191"/>
        <v/>
      </c>
      <c r="AZ399" s="6" t="str">
        <f t="shared" si="192"/>
        <v/>
      </c>
      <c r="BA399" s="103"/>
      <c r="BG399" s="3" t="s">
        <v>438</v>
      </c>
    </row>
    <row r="400" spans="1:59" s="12" customFormat="1" ht="13.5" customHeight="1" x14ac:dyDescent="0.2">
      <c r="A400" s="163">
        <v>385</v>
      </c>
      <c r="B400" s="164"/>
      <c r="C400" s="165"/>
      <c r="D400" s="166"/>
      <c r="E400" s="165"/>
      <c r="F400" s="165"/>
      <c r="G400" s="220"/>
      <c r="H400" s="165"/>
      <c r="I400" s="167"/>
      <c r="J400" s="168"/>
      <c r="K400" s="845"/>
      <c r="L400" s="838"/>
      <c r="M400" s="428"/>
      <c r="N400" s="427"/>
      <c r="O400" s="429"/>
      <c r="P400" s="430"/>
      <c r="Q400" s="422" t="str">
        <f t="shared" ref="Q400:Q463" si="211">IF(ISBLANK(K400)=TRUE,"",IF(ISNUMBER(AM400)=TRUE,AM400,"エラー"))</f>
        <v/>
      </c>
      <c r="R400" s="422" t="str">
        <f t="shared" ref="R400:R463" si="212">IF(ISBLANK(K400)=TRUE,"",IF(ISNUMBER(AP400)=TRUE,AP400,"エラー"))</f>
        <v/>
      </c>
      <c r="S400" s="423" t="str">
        <f t="shared" ref="S400:S463" si="213">IF(ISBLANK(K400)=TRUE,"",IF(ISNUMBER(AV400)=TRUE,AV400,"エラー"))</f>
        <v/>
      </c>
      <c r="T400" s="424" t="str">
        <f t="shared" si="193"/>
        <v/>
      </c>
      <c r="U400" s="425" t="str">
        <f t="shared" ref="U400:U463" si="214">IF(Q400="","",IF(ISERROR(Q400*Y400*AF400),"エラー",IF(ISBLANK(Y400)=TRUE,"エラー",IF(ISBLANK(Q400)=TRUE,"エラー",IF(AY400=1,"エラー",Q400*AF400*Y400/1000)))))</f>
        <v/>
      </c>
      <c r="V400" s="425" t="str">
        <f t="shared" ref="V400:V463" si="215">IF(R400="","",IF(ISERROR(R400*Y400*AF400),"エラー",IF(ISBLANK(Y400)=TRUE,"エラー",IF(ISBLANK(R400)=TRUE,"エラー",IF(AY400=1,"エラー",R400*AF400*Y400/1000)))))</f>
        <v/>
      </c>
      <c r="W400" s="425" t="str">
        <f t="shared" ref="W400:W463" si="216">IF(S400="","",IF(ISERROR(S400*Z400),"エラー",IF(ISBLANK(Z400)=TRUE,"エラー",IF(ISBLANK(S400)=TRUE,"エラー",IF(AY400=1,"エラー",S400*Z400/1000)))))</f>
        <v/>
      </c>
      <c r="X400" s="38"/>
      <c r="Y400" s="37" t="str">
        <f t="shared" si="194"/>
        <v/>
      </c>
      <c r="Z400" s="37" t="str">
        <f t="shared" si="195"/>
        <v/>
      </c>
      <c r="AA400" s="29" t="str">
        <f t="shared" ref="AA400:AA463" si="217">IF(ISBLANK(H400)=TRUE,"",IF(OR(ISBLANK(B400)=TRUE),1,""))</f>
        <v/>
      </c>
      <c r="AB400" s="6" t="e">
        <f t="shared" si="196"/>
        <v>#N/A</v>
      </c>
      <c r="AC400" s="6" t="e">
        <f t="shared" si="197"/>
        <v>#N/A</v>
      </c>
      <c r="AD400" s="6" t="e">
        <f t="shared" si="198"/>
        <v>#N/A</v>
      </c>
      <c r="AE400" s="6" t="str">
        <f t="shared" ref="AE400:AE463" si="218">IF(ISERROR(SEARCH("-",I400,1))=TRUE,ASC(UPPER(I400)),ASC(UPPER(LEFT(I400,SEARCH("-",I400,1)-1))))</f>
        <v/>
      </c>
      <c r="AF400" s="10">
        <f t="shared" ref="AF400:AF463" si="219">IF(J400&gt;3500,J400/1000,1)</f>
        <v>1</v>
      </c>
      <c r="AG400" s="6" t="e">
        <f t="shared" si="199"/>
        <v>#N/A</v>
      </c>
      <c r="AH400" s="6" t="e">
        <f t="shared" si="200"/>
        <v>#N/A</v>
      </c>
      <c r="AI400" s="6" t="e">
        <f t="shared" si="210"/>
        <v>#N/A</v>
      </c>
      <c r="AJ400" s="6" t="e">
        <f t="shared" si="201"/>
        <v>#N/A</v>
      </c>
      <c r="AK400" s="11" t="str">
        <f t="shared" si="202"/>
        <v xml:space="preserve"> </v>
      </c>
      <c r="AL400" s="6" t="e">
        <f t="shared" si="203"/>
        <v>#N/A</v>
      </c>
      <c r="AM400" s="6" t="e">
        <f t="shared" si="204"/>
        <v>#N/A</v>
      </c>
      <c r="AN400" s="6" t="e">
        <f t="shared" si="205"/>
        <v>#N/A</v>
      </c>
      <c r="AO400" s="6" t="e">
        <f t="shared" ref="AO400:AO463" si="220">VLOOKUP(AH400,$BX$17:$CB$21,2,FALSE)</f>
        <v>#N/A</v>
      </c>
      <c r="AP400" s="6" t="e">
        <f t="shared" si="206"/>
        <v>#N/A</v>
      </c>
      <c r="AQ400" s="6" t="e">
        <f t="shared" si="207"/>
        <v>#N/A</v>
      </c>
      <c r="AR400" s="6" t="e">
        <f t="shared" ref="AR400:AR463" si="221">VLOOKUP(AH400,$BX$17:$CB$21,3,FALSE)</f>
        <v>#N/A</v>
      </c>
      <c r="AS400" s="6" t="e">
        <f t="shared" ref="AS400:AS463" si="222">VLOOKUP(AH400,$BX$17:$CB$21,4,FALSE)</f>
        <v>#N/A</v>
      </c>
      <c r="AT400" s="6" t="e">
        <f t="shared" ref="AT400:AT463" si="223">VLOOKUP(AH400,$BX$17:$CB$21,5,FALSE)</f>
        <v>#N/A</v>
      </c>
      <c r="AU400" s="6">
        <f t="shared" si="208"/>
        <v>0</v>
      </c>
      <c r="AV400" s="6" t="e">
        <f t="shared" si="209"/>
        <v>#N/A</v>
      </c>
      <c r="AW400" s="6" t="str">
        <f t="shared" ref="AW400:AW463" si="224">IF(H400="","",VLOOKUP(H400,$BB$17:$BF$25,5,FALSE))</f>
        <v/>
      </c>
      <c r="AX400" s="6" t="str">
        <f t="shared" ref="AX400:AX463" si="225">IF(D400="","",VLOOKUP(CONCATENATE("A",LEFT(D400)),$BU$17:$BV$26,2,FALSE))</f>
        <v/>
      </c>
      <c r="AY400" s="6" t="str">
        <f t="shared" ref="AY400:AY463" si="226">IF(AW400=AX400,"",1)</f>
        <v/>
      </c>
      <c r="AZ400" s="6" t="str">
        <f t="shared" ref="AZ400:AZ463" si="227">CONCATENATE(C400,D400,E400,F400)</f>
        <v/>
      </c>
      <c r="BA400" s="103"/>
      <c r="BG400" s="3" t="s">
        <v>565</v>
      </c>
    </row>
    <row r="401" spans="1:59" s="12" customFormat="1" ht="13.5" customHeight="1" x14ac:dyDescent="0.2">
      <c r="A401" s="163">
        <v>386</v>
      </c>
      <c r="B401" s="164"/>
      <c r="C401" s="165"/>
      <c r="D401" s="166"/>
      <c r="E401" s="165"/>
      <c r="F401" s="165"/>
      <c r="G401" s="220"/>
      <c r="H401" s="165"/>
      <c r="I401" s="167"/>
      <c r="J401" s="168"/>
      <c r="K401" s="845"/>
      <c r="L401" s="838"/>
      <c r="M401" s="428"/>
      <c r="N401" s="427"/>
      <c r="O401" s="429"/>
      <c r="P401" s="430"/>
      <c r="Q401" s="422" t="str">
        <f t="shared" si="211"/>
        <v/>
      </c>
      <c r="R401" s="422" t="str">
        <f t="shared" si="212"/>
        <v/>
      </c>
      <c r="S401" s="423" t="str">
        <f t="shared" si="213"/>
        <v/>
      </c>
      <c r="T401" s="424" t="str">
        <f t="shared" ref="T401:T464" si="228">IF(OR(Y401="",Z401=""),"",Y401/Z401)</f>
        <v/>
      </c>
      <c r="U401" s="425" t="str">
        <f t="shared" si="214"/>
        <v/>
      </c>
      <c r="V401" s="425" t="str">
        <f t="shared" si="215"/>
        <v/>
      </c>
      <c r="W401" s="425" t="str">
        <f t="shared" si="216"/>
        <v/>
      </c>
      <c r="X401" s="38"/>
      <c r="Y401" s="37" t="str">
        <f t="shared" ref="Y401:Y464" si="229">IF(O401="","",O401)</f>
        <v/>
      </c>
      <c r="Z401" s="37" t="str">
        <f t="shared" ref="Z401:Z464" si="230">IF(P401="","",P401)</f>
        <v/>
      </c>
      <c r="AA401" s="29" t="str">
        <f t="shared" si="217"/>
        <v/>
      </c>
      <c r="AB401" s="6" t="e">
        <f t="shared" ref="AB401:AB464" si="231">VLOOKUP(H401,$BB$17:$BE$23,2,FALSE)</f>
        <v>#N/A</v>
      </c>
      <c r="AC401" s="6" t="e">
        <f t="shared" ref="AC401:AC464" si="232">VLOOKUP(H401,$BB$17:$BE$23,3,FALSE)</f>
        <v>#N/A</v>
      </c>
      <c r="AD401" s="6" t="e">
        <f t="shared" ref="AD401:AD464" si="233">VLOOKUP(H401,$BB$17:$BE$23,4,FALSE)</f>
        <v>#N/A</v>
      </c>
      <c r="AE401" s="6" t="str">
        <f t="shared" si="218"/>
        <v/>
      </c>
      <c r="AF401" s="10">
        <f t="shared" si="219"/>
        <v>1</v>
      </c>
      <c r="AG401" s="6" t="e">
        <f t="shared" ref="AG401:AG464" si="234">IF(AD401=9,0,IF(J401&lt;=2500,IF(J401&lt;=1700,1,2),IF(J401&lt;=12000,IF(J401&lt;=3500,3,4),IF(ISERROR(SEARCH(LEFT(I401,1),"LFMRQST")),4,IF(AND(LEN(I401)&lt;&gt;3,AI401&lt;&gt;"軽"),4,5)))))</f>
        <v>#N/A</v>
      </c>
      <c r="AH401" s="6" t="e">
        <f t="shared" ref="AH401:AH464" si="235">IF(AD401=5,0,IF(AD401=9,0,IF(J401&lt;=2500,IF(J401&lt;=1700,1,2),IF(J401&lt;=12000,IF(J401&lt;=3500,3,4),IF(ISERROR(SEARCH(LEFT(I401,1),"LFMRQST")),4,IF(AND(LEN(I401)&lt;&gt;3,AI401&lt;&gt;"軽"),4,5))))))</f>
        <v>#N/A</v>
      </c>
      <c r="AI401" s="6" t="e">
        <f t="shared" si="210"/>
        <v>#N/A</v>
      </c>
      <c r="AJ401" s="6" t="e">
        <f t="shared" ref="AJ401:AJ464" si="236">VLOOKUP(AL401,排出係数表,9,FALSE)</f>
        <v>#N/A</v>
      </c>
      <c r="AK401" s="11" t="str">
        <f t="shared" ref="AK401:AK464" si="237">IF(OR(ISBLANK(K401)=TRUE,ISBLANK(B401)=TRUE)," ",CONCATENATE(B401,AD401,AG401))</f>
        <v xml:space="preserve"> </v>
      </c>
      <c r="AL401" s="6" t="e">
        <f t="shared" ref="AL401:AL464" si="238">CONCATENATE(AB401,AH401,AI401,AE401)</f>
        <v>#N/A</v>
      </c>
      <c r="AM401" s="6" t="e">
        <f t="shared" ref="AM401:AM464" si="239">IF(AND(L401="あり",AI401="軽"),AO401,AN401)</f>
        <v>#N/A</v>
      </c>
      <c r="AN401" s="6" t="e">
        <f t="shared" ref="AN401:AN464" si="240">VLOOKUP(AL401,排出係数表,6,FALSE)</f>
        <v>#N/A</v>
      </c>
      <c r="AO401" s="6" t="e">
        <f t="shared" si="220"/>
        <v>#N/A</v>
      </c>
      <c r="AP401" s="6" t="e">
        <f t="shared" ref="AP401:AP464" si="241">IF(AND(L401="あり",M401="なし",AI401="軽"),AR401,IF(AND(L401="あり",M401="あり(H17なし)",AI401="軽"),AR401,IF(AND(L401="あり",M401="",AI401="軽"),AR401,IF(AND(L401="なし",M401="あり(H17なし)",AI401="軽"),AS401,IF(AND(L401="",M401="あり(H17なし)",AI401="軽"),AS401,IF(AND(M401="あり(H17あり)",AI401="軽"),AT401,AQ401))))))</f>
        <v>#N/A</v>
      </c>
      <c r="AQ401" s="6" t="e">
        <f t="shared" ref="AQ401:AQ464" si="242">VLOOKUP(AL401,排出係数表,7,FALSE)</f>
        <v>#N/A</v>
      </c>
      <c r="AR401" s="6" t="e">
        <f t="shared" si="221"/>
        <v>#N/A</v>
      </c>
      <c r="AS401" s="6" t="e">
        <f t="shared" si="222"/>
        <v>#N/A</v>
      </c>
      <c r="AT401" s="6" t="e">
        <f t="shared" si="223"/>
        <v>#N/A</v>
      </c>
      <c r="AU401" s="6">
        <f t="shared" ref="AU401:AU464" si="243">IF(AND(L401="なし",M401="なし"),0,IF(AND(L401="",M401=""),0,IF(AND(L401="",M401="なし"),0,IF(AND(L401="なし",M401=""),0,1))))</f>
        <v>0</v>
      </c>
      <c r="AV401" s="6" t="e">
        <f t="shared" ref="AV401:AV464" si="244">VLOOKUP(AL401,排出係数表,8,FALSE)</f>
        <v>#N/A</v>
      </c>
      <c r="AW401" s="6" t="str">
        <f t="shared" si="224"/>
        <v/>
      </c>
      <c r="AX401" s="6" t="str">
        <f t="shared" si="225"/>
        <v/>
      </c>
      <c r="AY401" s="6" t="str">
        <f t="shared" si="226"/>
        <v/>
      </c>
      <c r="AZ401" s="6" t="str">
        <f t="shared" si="227"/>
        <v/>
      </c>
      <c r="BA401" s="103"/>
      <c r="BG401" s="3" t="s">
        <v>566</v>
      </c>
    </row>
    <row r="402" spans="1:59" s="12" customFormat="1" ht="13.5" customHeight="1" x14ac:dyDescent="0.2">
      <c r="A402" s="163">
        <v>387</v>
      </c>
      <c r="B402" s="164"/>
      <c r="C402" s="165"/>
      <c r="D402" s="166"/>
      <c r="E402" s="165"/>
      <c r="F402" s="165"/>
      <c r="G402" s="220"/>
      <c r="H402" s="165"/>
      <c r="I402" s="167"/>
      <c r="J402" s="168"/>
      <c r="K402" s="845"/>
      <c r="L402" s="838"/>
      <c r="M402" s="428"/>
      <c r="N402" s="427"/>
      <c r="O402" s="429"/>
      <c r="P402" s="430"/>
      <c r="Q402" s="422" t="str">
        <f t="shared" si="211"/>
        <v/>
      </c>
      <c r="R402" s="422" t="str">
        <f t="shared" si="212"/>
        <v/>
      </c>
      <c r="S402" s="423" t="str">
        <f t="shared" si="213"/>
        <v/>
      </c>
      <c r="T402" s="424" t="str">
        <f t="shared" si="228"/>
        <v/>
      </c>
      <c r="U402" s="425" t="str">
        <f t="shared" si="214"/>
        <v/>
      </c>
      <c r="V402" s="425" t="str">
        <f t="shared" si="215"/>
        <v/>
      </c>
      <c r="W402" s="425" t="str">
        <f t="shared" si="216"/>
        <v/>
      </c>
      <c r="X402" s="38"/>
      <c r="Y402" s="37" t="str">
        <f t="shared" si="229"/>
        <v/>
      </c>
      <c r="Z402" s="37" t="str">
        <f t="shared" si="230"/>
        <v/>
      </c>
      <c r="AA402" s="29" t="str">
        <f t="shared" si="217"/>
        <v/>
      </c>
      <c r="AB402" s="6" t="e">
        <f t="shared" si="231"/>
        <v>#N/A</v>
      </c>
      <c r="AC402" s="6" t="e">
        <f t="shared" si="232"/>
        <v>#N/A</v>
      </c>
      <c r="AD402" s="6" t="e">
        <f t="shared" si="233"/>
        <v>#N/A</v>
      </c>
      <c r="AE402" s="6" t="str">
        <f t="shared" si="218"/>
        <v/>
      </c>
      <c r="AF402" s="10">
        <f t="shared" si="219"/>
        <v>1</v>
      </c>
      <c r="AG402" s="6" t="e">
        <f t="shared" si="234"/>
        <v>#N/A</v>
      </c>
      <c r="AH402" s="6" t="e">
        <f t="shared" si="235"/>
        <v>#N/A</v>
      </c>
      <c r="AI402" s="6" t="e">
        <f t="shared" si="210"/>
        <v>#N/A</v>
      </c>
      <c r="AJ402" s="6" t="e">
        <f t="shared" si="236"/>
        <v>#N/A</v>
      </c>
      <c r="AK402" s="11" t="str">
        <f t="shared" si="237"/>
        <v xml:space="preserve"> </v>
      </c>
      <c r="AL402" s="6" t="e">
        <f t="shared" si="238"/>
        <v>#N/A</v>
      </c>
      <c r="AM402" s="6" t="e">
        <f t="shared" si="239"/>
        <v>#N/A</v>
      </c>
      <c r="AN402" s="6" t="e">
        <f t="shared" si="240"/>
        <v>#N/A</v>
      </c>
      <c r="AO402" s="6" t="e">
        <f t="shared" si="220"/>
        <v>#N/A</v>
      </c>
      <c r="AP402" s="6" t="e">
        <f t="shared" si="241"/>
        <v>#N/A</v>
      </c>
      <c r="AQ402" s="6" t="e">
        <f t="shared" si="242"/>
        <v>#N/A</v>
      </c>
      <c r="AR402" s="6" t="e">
        <f t="shared" si="221"/>
        <v>#N/A</v>
      </c>
      <c r="AS402" s="6" t="e">
        <f t="shared" si="222"/>
        <v>#N/A</v>
      </c>
      <c r="AT402" s="6" t="e">
        <f t="shared" si="223"/>
        <v>#N/A</v>
      </c>
      <c r="AU402" s="6">
        <f t="shared" si="243"/>
        <v>0</v>
      </c>
      <c r="AV402" s="6" t="e">
        <f t="shared" si="244"/>
        <v>#N/A</v>
      </c>
      <c r="AW402" s="6" t="str">
        <f t="shared" si="224"/>
        <v/>
      </c>
      <c r="AX402" s="6" t="str">
        <f t="shared" si="225"/>
        <v/>
      </c>
      <c r="AY402" s="6" t="str">
        <f t="shared" si="226"/>
        <v/>
      </c>
      <c r="AZ402" s="6" t="str">
        <f t="shared" si="227"/>
        <v/>
      </c>
      <c r="BA402" s="103"/>
      <c r="BG402" s="3" t="s">
        <v>412</v>
      </c>
    </row>
    <row r="403" spans="1:59" s="12" customFormat="1" ht="13.5" customHeight="1" x14ac:dyDescent="0.2">
      <c r="A403" s="163">
        <v>388</v>
      </c>
      <c r="B403" s="164"/>
      <c r="C403" s="165"/>
      <c r="D403" s="166"/>
      <c r="E403" s="165"/>
      <c r="F403" s="165"/>
      <c r="G403" s="220"/>
      <c r="H403" s="165"/>
      <c r="I403" s="167"/>
      <c r="J403" s="168"/>
      <c r="K403" s="845"/>
      <c r="L403" s="838"/>
      <c r="M403" s="428"/>
      <c r="N403" s="427"/>
      <c r="O403" s="429"/>
      <c r="P403" s="430"/>
      <c r="Q403" s="422" t="str">
        <f t="shared" si="211"/>
        <v/>
      </c>
      <c r="R403" s="422" t="str">
        <f t="shared" si="212"/>
        <v/>
      </c>
      <c r="S403" s="423" t="str">
        <f t="shared" si="213"/>
        <v/>
      </c>
      <c r="T403" s="424" t="str">
        <f t="shared" si="228"/>
        <v/>
      </c>
      <c r="U403" s="425" t="str">
        <f t="shared" si="214"/>
        <v/>
      </c>
      <c r="V403" s="425" t="str">
        <f t="shared" si="215"/>
        <v/>
      </c>
      <c r="W403" s="425" t="str">
        <f t="shared" si="216"/>
        <v/>
      </c>
      <c r="X403" s="38"/>
      <c r="Y403" s="37" t="str">
        <f t="shared" si="229"/>
        <v/>
      </c>
      <c r="Z403" s="37" t="str">
        <f t="shared" si="230"/>
        <v/>
      </c>
      <c r="AA403" s="29" t="str">
        <f t="shared" si="217"/>
        <v/>
      </c>
      <c r="AB403" s="6" t="e">
        <f t="shared" si="231"/>
        <v>#N/A</v>
      </c>
      <c r="AC403" s="6" t="e">
        <f t="shared" si="232"/>
        <v>#N/A</v>
      </c>
      <c r="AD403" s="6" t="e">
        <f t="shared" si="233"/>
        <v>#N/A</v>
      </c>
      <c r="AE403" s="6" t="str">
        <f t="shared" si="218"/>
        <v/>
      </c>
      <c r="AF403" s="10">
        <f t="shared" si="219"/>
        <v>1</v>
      </c>
      <c r="AG403" s="6" t="e">
        <f t="shared" si="234"/>
        <v>#N/A</v>
      </c>
      <c r="AH403" s="6" t="e">
        <f t="shared" si="235"/>
        <v>#N/A</v>
      </c>
      <c r="AI403" s="6" t="e">
        <f t="shared" si="210"/>
        <v>#N/A</v>
      </c>
      <c r="AJ403" s="6" t="e">
        <f t="shared" si="236"/>
        <v>#N/A</v>
      </c>
      <c r="AK403" s="11" t="str">
        <f t="shared" si="237"/>
        <v xml:space="preserve"> </v>
      </c>
      <c r="AL403" s="6" t="e">
        <f t="shared" si="238"/>
        <v>#N/A</v>
      </c>
      <c r="AM403" s="6" t="e">
        <f t="shared" si="239"/>
        <v>#N/A</v>
      </c>
      <c r="AN403" s="6" t="e">
        <f t="shared" si="240"/>
        <v>#N/A</v>
      </c>
      <c r="AO403" s="6" t="e">
        <f t="shared" si="220"/>
        <v>#N/A</v>
      </c>
      <c r="AP403" s="6" t="e">
        <f t="shared" si="241"/>
        <v>#N/A</v>
      </c>
      <c r="AQ403" s="6" t="e">
        <f t="shared" si="242"/>
        <v>#N/A</v>
      </c>
      <c r="AR403" s="6" t="e">
        <f t="shared" si="221"/>
        <v>#N/A</v>
      </c>
      <c r="AS403" s="6" t="e">
        <f t="shared" si="222"/>
        <v>#N/A</v>
      </c>
      <c r="AT403" s="6" t="e">
        <f t="shared" si="223"/>
        <v>#N/A</v>
      </c>
      <c r="AU403" s="6">
        <f t="shared" si="243"/>
        <v>0</v>
      </c>
      <c r="AV403" s="6" t="e">
        <f t="shared" si="244"/>
        <v>#N/A</v>
      </c>
      <c r="AW403" s="6" t="str">
        <f t="shared" si="224"/>
        <v/>
      </c>
      <c r="AX403" s="6" t="str">
        <f t="shared" si="225"/>
        <v/>
      </c>
      <c r="AY403" s="6" t="str">
        <f t="shared" si="226"/>
        <v/>
      </c>
      <c r="AZ403" s="6" t="str">
        <f t="shared" si="227"/>
        <v/>
      </c>
      <c r="BA403" s="103"/>
      <c r="BG403" s="3" t="s">
        <v>424</v>
      </c>
    </row>
    <row r="404" spans="1:59" s="12" customFormat="1" ht="13.5" customHeight="1" x14ac:dyDescent="0.2">
      <c r="A404" s="163">
        <v>389</v>
      </c>
      <c r="B404" s="164"/>
      <c r="C404" s="165"/>
      <c r="D404" s="166"/>
      <c r="E404" s="165"/>
      <c r="F404" s="165"/>
      <c r="G404" s="220"/>
      <c r="H404" s="165"/>
      <c r="I404" s="167"/>
      <c r="J404" s="168"/>
      <c r="K404" s="845"/>
      <c r="L404" s="838"/>
      <c r="M404" s="428"/>
      <c r="N404" s="427"/>
      <c r="O404" s="429"/>
      <c r="P404" s="430"/>
      <c r="Q404" s="422" t="str">
        <f t="shared" si="211"/>
        <v/>
      </c>
      <c r="R404" s="422" t="str">
        <f t="shared" si="212"/>
        <v/>
      </c>
      <c r="S404" s="423" t="str">
        <f t="shared" si="213"/>
        <v/>
      </c>
      <c r="T404" s="424" t="str">
        <f t="shared" si="228"/>
        <v/>
      </c>
      <c r="U404" s="425" t="str">
        <f t="shared" si="214"/>
        <v/>
      </c>
      <c r="V404" s="425" t="str">
        <f t="shared" si="215"/>
        <v/>
      </c>
      <c r="W404" s="425" t="str">
        <f t="shared" si="216"/>
        <v/>
      </c>
      <c r="X404" s="38"/>
      <c r="Y404" s="37" t="str">
        <f t="shared" si="229"/>
        <v/>
      </c>
      <c r="Z404" s="37" t="str">
        <f t="shared" si="230"/>
        <v/>
      </c>
      <c r="AA404" s="29" t="str">
        <f t="shared" si="217"/>
        <v/>
      </c>
      <c r="AB404" s="6" t="e">
        <f t="shared" si="231"/>
        <v>#N/A</v>
      </c>
      <c r="AC404" s="6" t="e">
        <f t="shared" si="232"/>
        <v>#N/A</v>
      </c>
      <c r="AD404" s="6" t="e">
        <f t="shared" si="233"/>
        <v>#N/A</v>
      </c>
      <c r="AE404" s="6" t="str">
        <f t="shared" si="218"/>
        <v/>
      </c>
      <c r="AF404" s="10">
        <f t="shared" si="219"/>
        <v>1</v>
      </c>
      <c r="AG404" s="6" t="e">
        <f t="shared" si="234"/>
        <v>#N/A</v>
      </c>
      <c r="AH404" s="6" t="e">
        <f t="shared" si="235"/>
        <v>#N/A</v>
      </c>
      <c r="AI404" s="6" t="e">
        <f t="shared" ref="AI404:AI467" si="245">VLOOKUP(K404,$BJ$17:$BK$27,2,FALSE)</f>
        <v>#N/A</v>
      </c>
      <c r="AJ404" s="6" t="e">
        <f t="shared" si="236"/>
        <v>#N/A</v>
      </c>
      <c r="AK404" s="11" t="str">
        <f t="shared" si="237"/>
        <v xml:space="preserve"> </v>
      </c>
      <c r="AL404" s="6" t="e">
        <f t="shared" si="238"/>
        <v>#N/A</v>
      </c>
      <c r="AM404" s="6" t="e">
        <f t="shared" si="239"/>
        <v>#N/A</v>
      </c>
      <c r="AN404" s="6" t="e">
        <f t="shared" si="240"/>
        <v>#N/A</v>
      </c>
      <c r="AO404" s="6" t="e">
        <f t="shared" si="220"/>
        <v>#N/A</v>
      </c>
      <c r="AP404" s="6" t="e">
        <f t="shared" si="241"/>
        <v>#N/A</v>
      </c>
      <c r="AQ404" s="6" t="e">
        <f t="shared" si="242"/>
        <v>#N/A</v>
      </c>
      <c r="AR404" s="6" t="e">
        <f t="shared" si="221"/>
        <v>#N/A</v>
      </c>
      <c r="AS404" s="6" t="e">
        <f t="shared" si="222"/>
        <v>#N/A</v>
      </c>
      <c r="AT404" s="6" t="e">
        <f t="shared" si="223"/>
        <v>#N/A</v>
      </c>
      <c r="AU404" s="6">
        <f t="shared" si="243"/>
        <v>0</v>
      </c>
      <c r="AV404" s="6" t="e">
        <f t="shared" si="244"/>
        <v>#N/A</v>
      </c>
      <c r="AW404" s="6" t="str">
        <f t="shared" si="224"/>
        <v/>
      </c>
      <c r="AX404" s="6" t="str">
        <f t="shared" si="225"/>
        <v/>
      </c>
      <c r="AY404" s="6" t="str">
        <f t="shared" si="226"/>
        <v/>
      </c>
      <c r="AZ404" s="6" t="str">
        <f t="shared" si="227"/>
        <v/>
      </c>
      <c r="BA404" s="103"/>
      <c r="BG404" s="3" t="s">
        <v>437</v>
      </c>
    </row>
    <row r="405" spans="1:59" s="12" customFormat="1" ht="13.5" customHeight="1" x14ac:dyDescent="0.2">
      <c r="A405" s="163">
        <v>390</v>
      </c>
      <c r="B405" s="164"/>
      <c r="C405" s="165"/>
      <c r="D405" s="166"/>
      <c r="E405" s="165"/>
      <c r="F405" s="165"/>
      <c r="G405" s="220"/>
      <c r="H405" s="165"/>
      <c r="I405" s="167"/>
      <c r="J405" s="168"/>
      <c r="K405" s="845"/>
      <c r="L405" s="838"/>
      <c r="M405" s="428"/>
      <c r="N405" s="427"/>
      <c r="O405" s="429"/>
      <c r="P405" s="430"/>
      <c r="Q405" s="422" t="str">
        <f t="shared" si="211"/>
        <v/>
      </c>
      <c r="R405" s="422" t="str">
        <f t="shared" si="212"/>
        <v/>
      </c>
      <c r="S405" s="423" t="str">
        <f t="shared" si="213"/>
        <v/>
      </c>
      <c r="T405" s="424" t="str">
        <f t="shared" si="228"/>
        <v/>
      </c>
      <c r="U405" s="425" t="str">
        <f t="shared" si="214"/>
        <v/>
      </c>
      <c r="V405" s="425" t="str">
        <f t="shared" si="215"/>
        <v/>
      </c>
      <c r="W405" s="425" t="str">
        <f t="shared" si="216"/>
        <v/>
      </c>
      <c r="X405" s="38"/>
      <c r="Y405" s="37" t="str">
        <f t="shared" si="229"/>
        <v/>
      </c>
      <c r="Z405" s="37" t="str">
        <f t="shared" si="230"/>
        <v/>
      </c>
      <c r="AA405" s="29" t="str">
        <f t="shared" si="217"/>
        <v/>
      </c>
      <c r="AB405" s="6" t="e">
        <f t="shared" si="231"/>
        <v>#N/A</v>
      </c>
      <c r="AC405" s="6" t="e">
        <f t="shared" si="232"/>
        <v>#N/A</v>
      </c>
      <c r="AD405" s="6" t="e">
        <f t="shared" si="233"/>
        <v>#N/A</v>
      </c>
      <c r="AE405" s="6" t="str">
        <f t="shared" si="218"/>
        <v/>
      </c>
      <c r="AF405" s="10">
        <f t="shared" si="219"/>
        <v>1</v>
      </c>
      <c r="AG405" s="6" t="e">
        <f t="shared" si="234"/>
        <v>#N/A</v>
      </c>
      <c r="AH405" s="6" t="e">
        <f t="shared" si="235"/>
        <v>#N/A</v>
      </c>
      <c r="AI405" s="6" t="e">
        <f t="shared" si="245"/>
        <v>#N/A</v>
      </c>
      <c r="AJ405" s="6" t="e">
        <f t="shared" si="236"/>
        <v>#N/A</v>
      </c>
      <c r="AK405" s="11" t="str">
        <f t="shared" si="237"/>
        <v xml:space="preserve"> </v>
      </c>
      <c r="AL405" s="6" t="e">
        <f t="shared" si="238"/>
        <v>#N/A</v>
      </c>
      <c r="AM405" s="6" t="e">
        <f t="shared" si="239"/>
        <v>#N/A</v>
      </c>
      <c r="AN405" s="6" t="e">
        <f t="shared" si="240"/>
        <v>#N/A</v>
      </c>
      <c r="AO405" s="6" t="e">
        <f t="shared" si="220"/>
        <v>#N/A</v>
      </c>
      <c r="AP405" s="6" t="e">
        <f t="shared" si="241"/>
        <v>#N/A</v>
      </c>
      <c r="AQ405" s="6" t="e">
        <f t="shared" si="242"/>
        <v>#N/A</v>
      </c>
      <c r="AR405" s="6" t="e">
        <f t="shared" si="221"/>
        <v>#N/A</v>
      </c>
      <c r="AS405" s="6" t="e">
        <f t="shared" si="222"/>
        <v>#N/A</v>
      </c>
      <c r="AT405" s="6" t="e">
        <f t="shared" si="223"/>
        <v>#N/A</v>
      </c>
      <c r="AU405" s="6">
        <f t="shared" si="243"/>
        <v>0</v>
      </c>
      <c r="AV405" s="6" t="e">
        <f t="shared" si="244"/>
        <v>#N/A</v>
      </c>
      <c r="AW405" s="6" t="str">
        <f t="shared" si="224"/>
        <v/>
      </c>
      <c r="AX405" s="6" t="str">
        <f t="shared" si="225"/>
        <v/>
      </c>
      <c r="AY405" s="6" t="str">
        <f t="shared" si="226"/>
        <v/>
      </c>
      <c r="AZ405" s="6" t="str">
        <f t="shared" si="227"/>
        <v/>
      </c>
      <c r="BA405" s="103"/>
      <c r="BG405" s="3" t="s">
        <v>580</v>
      </c>
    </row>
    <row r="406" spans="1:59" s="12" customFormat="1" ht="13.5" customHeight="1" x14ac:dyDescent="0.2">
      <c r="A406" s="163">
        <v>391</v>
      </c>
      <c r="B406" s="164"/>
      <c r="C406" s="165"/>
      <c r="D406" s="166"/>
      <c r="E406" s="165"/>
      <c r="F406" s="165"/>
      <c r="G406" s="220"/>
      <c r="H406" s="165"/>
      <c r="I406" s="167"/>
      <c r="J406" s="168"/>
      <c r="K406" s="845"/>
      <c r="L406" s="838"/>
      <c r="M406" s="428"/>
      <c r="N406" s="427"/>
      <c r="O406" s="429"/>
      <c r="P406" s="430"/>
      <c r="Q406" s="422" t="str">
        <f t="shared" si="211"/>
        <v/>
      </c>
      <c r="R406" s="422" t="str">
        <f t="shared" si="212"/>
        <v/>
      </c>
      <c r="S406" s="423" t="str">
        <f t="shared" si="213"/>
        <v/>
      </c>
      <c r="T406" s="424" t="str">
        <f t="shared" si="228"/>
        <v/>
      </c>
      <c r="U406" s="425" t="str">
        <f t="shared" si="214"/>
        <v/>
      </c>
      <c r="V406" s="425" t="str">
        <f t="shared" si="215"/>
        <v/>
      </c>
      <c r="W406" s="425" t="str">
        <f t="shared" si="216"/>
        <v/>
      </c>
      <c r="X406" s="38"/>
      <c r="Y406" s="37" t="str">
        <f t="shared" si="229"/>
        <v/>
      </c>
      <c r="Z406" s="37" t="str">
        <f t="shared" si="230"/>
        <v/>
      </c>
      <c r="AA406" s="29" t="str">
        <f t="shared" si="217"/>
        <v/>
      </c>
      <c r="AB406" s="6" t="e">
        <f t="shared" si="231"/>
        <v>#N/A</v>
      </c>
      <c r="AC406" s="6" t="e">
        <f t="shared" si="232"/>
        <v>#N/A</v>
      </c>
      <c r="AD406" s="6" t="e">
        <f t="shared" si="233"/>
        <v>#N/A</v>
      </c>
      <c r="AE406" s="6" t="str">
        <f t="shared" si="218"/>
        <v/>
      </c>
      <c r="AF406" s="10">
        <f t="shared" si="219"/>
        <v>1</v>
      </c>
      <c r="AG406" s="6" t="e">
        <f t="shared" si="234"/>
        <v>#N/A</v>
      </c>
      <c r="AH406" s="6" t="e">
        <f t="shared" si="235"/>
        <v>#N/A</v>
      </c>
      <c r="AI406" s="6" t="e">
        <f t="shared" si="245"/>
        <v>#N/A</v>
      </c>
      <c r="AJ406" s="6" t="e">
        <f t="shared" si="236"/>
        <v>#N/A</v>
      </c>
      <c r="AK406" s="11" t="str">
        <f t="shared" si="237"/>
        <v xml:space="preserve"> </v>
      </c>
      <c r="AL406" s="6" t="e">
        <f t="shared" si="238"/>
        <v>#N/A</v>
      </c>
      <c r="AM406" s="6" t="e">
        <f t="shared" si="239"/>
        <v>#N/A</v>
      </c>
      <c r="AN406" s="6" t="e">
        <f t="shared" si="240"/>
        <v>#N/A</v>
      </c>
      <c r="AO406" s="6" t="e">
        <f t="shared" si="220"/>
        <v>#N/A</v>
      </c>
      <c r="AP406" s="6" t="e">
        <f t="shared" si="241"/>
        <v>#N/A</v>
      </c>
      <c r="AQ406" s="6" t="e">
        <f t="shared" si="242"/>
        <v>#N/A</v>
      </c>
      <c r="AR406" s="6" t="e">
        <f t="shared" si="221"/>
        <v>#N/A</v>
      </c>
      <c r="AS406" s="6" t="e">
        <f t="shared" si="222"/>
        <v>#N/A</v>
      </c>
      <c r="AT406" s="6" t="e">
        <f t="shared" si="223"/>
        <v>#N/A</v>
      </c>
      <c r="AU406" s="6">
        <f t="shared" si="243"/>
        <v>0</v>
      </c>
      <c r="AV406" s="6" t="e">
        <f t="shared" si="244"/>
        <v>#N/A</v>
      </c>
      <c r="AW406" s="6" t="str">
        <f t="shared" si="224"/>
        <v/>
      </c>
      <c r="AX406" s="6" t="str">
        <f t="shared" si="225"/>
        <v/>
      </c>
      <c r="AY406" s="6" t="str">
        <f t="shared" si="226"/>
        <v/>
      </c>
      <c r="AZ406" s="6" t="str">
        <f t="shared" si="227"/>
        <v/>
      </c>
      <c r="BA406" s="103"/>
      <c r="BG406" s="3" t="s">
        <v>459</v>
      </c>
    </row>
    <row r="407" spans="1:59" s="12" customFormat="1" ht="13.5" customHeight="1" x14ac:dyDescent="0.2">
      <c r="A407" s="163">
        <v>392</v>
      </c>
      <c r="B407" s="164"/>
      <c r="C407" s="165"/>
      <c r="D407" s="166"/>
      <c r="E407" s="165"/>
      <c r="F407" s="165"/>
      <c r="G407" s="220"/>
      <c r="H407" s="165"/>
      <c r="I407" s="167"/>
      <c r="J407" s="168"/>
      <c r="K407" s="845"/>
      <c r="L407" s="838"/>
      <c r="M407" s="428"/>
      <c r="N407" s="427"/>
      <c r="O407" s="429"/>
      <c r="P407" s="430"/>
      <c r="Q407" s="422" t="str">
        <f t="shared" si="211"/>
        <v/>
      </c>
      <c r="R407" s="422" t="str">
        <f t="shared" si="212"/>
        <v/>
      </c>
      <c r="S407" s="423" t="str">
        <f t="shared" si="213"/>
        <v/>
      </c>
      <c r="T407" s="424" t="str">
        <f t="shared" si="228"/>
        <v/>
      </c>
      <c r="U407" s="425" t="str">
        <f t="shared" si="214"/>
        <v/>
      </c>
      <c r="V407" s="425" t="str">
        <f t="shared" si="215"/>
        <v/>
      </c>
      <c r="W407" s="425" t="str">
        <f t="shared" si="216"/>
        <v/>
      </c>
      <c r="X407" s="38"/>
      <c r="Y407" s="37" t="str">
        <f t="shared" si="229"/>
        <v/>
      </c>
      <c r="Z407" s="37" t="str">
        <f t="shared" si="230"/>
        <v/>
      </c>
      <c r="AA407" s="29" t="str">
        <f t="shared" si="217"/>
        <v/>
      </c>
      <c r="AB407" s="6" t="e">
        <f t="shared" si="231"/>
        <v>#N/A</v>
      </c>
      <c r="AC407" s="6" t="e">
        <f t="shared" si="232"/>
        <v>#N/A</v>
      </c>
      <c r="AD407" s="6" t="e">
        <f t="shared" si="233"/>
        <v>#N/A</v>
      </c>
      <c r="AE407" s="6" t="str">
        <f t="shared" si="218"/>
        <v/>
      </c>
      <c r="AF407" s="10">
        <f t="shared" si="219"/>
        <v>1</v>
      </c>
      <c r="AG407" s="6" t="e">
        <f t="shared" si="234"/>
        <v>#N/A</v>
      </c>
      <c r="AH407" s="6" t="e">
        <f t="shared" si="235"/>
        <v>#N/A</v>
      </c>
      <c r="AI407" s="6" t="e">
        <f t="shared" si="245"/>
        <v>#N/A</v>
      </c>
      <c r="AJ407" s="6" t="e">
        <f t="shared" si="236"/>
        <v>#N/A</v>
      </c>
      <c r="AK407" s="11" t="str">
        <f t="shared" si="237"/>
        <v xml:space="preserve"> </v>
      </c>
      <c r="AL407" s="6" t="e">
        <f t="shared" si="238"/>
        <v>#N/A</v>
      </c>
      <c r="AM407" s="6" t="e">
        <f t="shared" si="239"/>
        <v>#N/A</v>
      </c>
      <c r="AN407" s="6" t="e">
        <f t="shared" si="240"/>
        <v>#N/A</v>
      </c>
      <c r="AO407" s="6" t="e">
        <f t="shared" si="220"/>
        <v>#N/A</v>
      </c>
      <c r="AP407" s="6" t="e">
        <f t="shared" si="241"/>
        <v>#N/A</v>
      </c>
      <c r="AQ407" s="6" t="e">
        <f t="shared" si="242"/>
        <v>#N/A</v>
      </c>
      <c r="AR407" s="6" t="e">
        <f t="shared" si="221"/>
        <v>#N/A</v>
      </c>
      <c r="AS407" s="6" t="e">
        <f t="shared" si="222"/>
        <v>#N/A</v>
      </c>
      <c r="AT407" s="6" t="e">
        <f t="shared" si="223"/>
        <v>#N/A</v>
      </c>
      <c r="AU407" s="6">
        <f t="shared" si="243"/>
        <v>0</v>
      </c>
      <c r="AV407" s="6" t="e">
        <f t="shared" si="244"/>
        <v>#N/A</v>
      </c>
      <c r="AW407" s="6" t="str">
        <f t="shared" si="224"/>
        <v/>
      </c>
      <c r="AX407" s="6" t="str">
        <f t="shared" si="225"/>
        <v/>
      </c>
      <c r="AY407" s="6" t="str">
        <f t="shared" si="226"/>
        <v/>
      </c>
      <c r="AZ407" s="6" t="str">
        <f t="shared" si="227"/>
        <v/>
      </c>
      <c r="BA407" s="103"/>
      <c r="BG407" s="3" t="s">
        <v>470</v>
      </c>
    </row>
    <row r="408" spans="1:59" s="12" customFormat="1" ht="13.5" customHeight="1" x14ac:dyDescent="0.2">
      <c r="A408" s="163">
        <v>393</v>
      </c>
      <c r="B408" s="164"/>
      <c r="C408" s="165"/>
      <c r="D408" s="166"/>
      <c r="E408" s="165"/>
      <c r="F408" s="165"/>
      <c r="G408" s="220"/>
      <c r="H408" s="165"/>
      <c r="I408" s="167"/>
      <c r="J408" s="168"/>
      <c r="K408" s="845"/>
      <c r="L408" s="838"/>
      <c r="M408" s="428"/>
      <c r="N408" s="427"/>
      <c r="O408" s="429"/>
      <c r="P408" s="430"/>
      <c r="Q408" s="422" t="str">
        <f t="shared" si="211"/>
        <v/>
      </c>
      <c r="R408" s="422" t="str">
        <f t="shared" si="212"/>
        <v/>
      </c>
      <c r="S408" s="423" t="str">
        <f t="shared" si="213"/>
        <v/>
      </c>
      <c r="T408" s="424" t="str">
        <f t="shared" si="228"/>
        <v/>
      </c>
      <c r="U408" s="425" t="str">
        <f t="shared" si="214"/>
        <v/>
      </c>
      <c r="V408" s="425" t="str">
        <f t="shared" si="215"/>
        <v/>
      </c>
      <c r="W408" s="425" t="str">
        <f t="shared" si="216"/>
        <v/>
      </c>
      <c r="X408" s="38"/>
      <c r="Y408" s="37" t="str">
        <f t="shared" si="229"/>
        <v/>
      </c>
      <c r="Z408" s="37" t="str">
        <f t="shared" si="230"/>
        <v/>
      </c>
      <c r="AA408" s="29" t="str">
        <f t="shared" si="217"/>
        <v/>
      </c>
      <c r="AB408" s="6" t="e">
        <f t="shared" si="231"/>
        <v>#N/A</v>
      </c>
      <c r="AC408" s="6" t="e">
        <f t="shared" si="232"/>
        <v>#N/A</v>
      </c>
      <c r="AD408" s="6" t="e">
        <f t="shared" si="233"/>
        <v>#N/A</v>
      </c>
      <c r="AE408" s="6" t="str">
        <f t="shared" si="218"/>
        <v/>
      </c>
      <c r="AF408" s="10">
        <f t="shared" si="219"/>
        <v>1</v>
      </c>
      <c r="AG408" s="6" t="e">
        <f t="shared" si="234"/>
        <v>#N/A</v>
      </c>
      <c r="AH408" s="6" t="e">
        <f t="shared" si="235"/>
        <v>#N/A</v>
      </c>
      <c r="AI408" s="6" t="e">
        <f t="shared" si="245"/>
        <v>#N/A</v>
      </c>
      <c r="AJ408" s="6" t="e">
        <f t="shared" si="236"/>
        <v>#N/A</v>
      </c>
      <c r="AK408" s="11" t="str">
        <f t="shared" si="237"/>
        <v xml:space="preserve"> </v>
      </c>
      <c r="AL408" s="6" t="e">
        <f t="shared" si="238"/>
        <v>#N/A</v>
      </c>
      <c r="AM408" s="6" t="e">
        <f t="shared" si="239"/>
        <v>#N/A</v>
      </c>
      <c r="AN408" s="6" t="e">
        <f t="shared" si="240"/>
        <v>#N/A</v>
      </c>
      <c r="AO408" s="6" t="e">
        <f t="shared" si="220"/>
        <v>#N/A</v>
      </c>
      <c r="AP408" s="6" t="e">
        <f t="shared" si="241"/>
        <v>#N/A</v>
      </c>
      <c r="AQ408" s="6" t="e">
        <f t="shared" si="242"/>
        <v>#N/A</v>
      </c>
      <c r="AR408" s="6" t="e">
        <f t="shared" si="221"/>
        <v>#N/A</v>
      </c>
      <c r="AS408" s="6" t="e">
        <f t="shared" si="222"/>
        <v>#N/A</v>
      </c>
      <c r="AT408" s="6" t="e">
        <f t="shared" si="223"/>
        <v>#N/A</v>
      </c>
      <c r="AU408" s="6">
        <f t="shared" si="243"/>
        <v>0</v>
      </c>
      <c r="AV408" s="6" t="e">
        <f t="shared" si="244"/>
        <v>#N/A</v>
      </c>
      <c r="AW408" s="6" t="str">
        <f t="shared" si="224"/>
        <v/>
      </c>
      <c r="AX408" s="6" t="str">
        <f t="shared" si="225"/>
        <v/>
      </c>
      <c r="AY408" s="6" t="str">
        <f t="shared" si="226"/>
        <v/>
      </c>
      <c r="AZ408" s="6" t="str">
        <f t="shared" si="227"/>
        <v/>
      </c>
      <c r="BA408" s="103"/>
      <c r="BG408" s="3" t="s">
        <v>480</v>
      </c>
    </row>
    <row r="409" spans="1:59" s="12" customFormat="1" ht="13.5" customHeight="1" x14ac:dyDescent="0.2">
      <c r="A409" s="163">
        <v>394</v>
      </c>
      <c r="B409" s="164"/>
      <c r="C409" s="165"/>
      <c r="D409" s="166"/>
      <c r="E409" s="165"/>
      <c r="F409" s="165"/>
      <c r="G409" s="220"/>
      <c r="H409" s="165"/>
      <c r="I409" s="167"/>
      <c r="J409" s="168"/>
      <c r="K409" s="845"/>
      <c r="L409" s="838"/>
      <c r="M409" s="428"/>
      <c r="N409" s="427"/>
      <c r="O409" s="429"/>
      <c r="P409" s="430"/>
      <c r="Q409" s="422" t="str">
        <f t="shared" si="211"/>
        <v/>
      </c>
      <c r="R409" s="422" t="str">
        <f t="shared" si="212"/>
        <v/>
      </c>
      <c r="S409" s="423" t="str">
        <f t="shared" si="213"/>
        <v/>
      </c>
      <c r="T409" s="424" t="str">
        <f t="shared" si="228"/>
        <v/>
      </c>
      <c r="U409" s="425" t="str">
        <f t="shared" si="214"/>
        <v/>
      </c>
      <c r="V409" s="425" t="str">
        <f t="shared" si="215"/>
        <v/>
      </c>
      <c r="W409" s="425" t="str">
        <f t="shared" si="216"/>
        <v/>
      </c>
      <c r="X409" s="38"/>
      <c r="Y409" s="37" t="str">
        <f t="shared" si="229"/>
        <v/>
      </c>
      <c r="Z409" s="37" t="str">
        <f t="shared" si="230"/>
        <v/>
      </c>
      <c r="AA409" s="29" t="str">
        <f t="shared" si="217"/>
        <v/>
      </c>
      <c r="AB409" s="6" t="e">
        <f t="shared" si="231"/>
        <v>#N/A</v>
      </c>
      <c r="AC409" s="6" t="e">
        <f t="shared" si="232"/>
        <v>#N/A</v>
      </c>
      <c r="AD409" s="6" t="e">
        <f t="shared" si="233"/>
        <v>#N/A</v>
      </c>
      <c r="AE409" s="6" t="str">
        <f t="shared" si="218"/>
        <v/>
      </c>
      <c r="AF409" s="10">
        <f t="shared" si="219"/>
        <v>1</v>
      </c>
      <c r="AG409" s="6" t="e">
        <f t="shared" si="234"/>
        <v>#N/A</v>
      </c>
      <c r="AH409" s="6" t="e">
        <f t="shared" si="235"/>
        <v>#N/A</v>
      </c>
      <c r="AI409" s="6" t="e">
        <f t="shared" si="245"/>
        <v>#N/A</v>
      </c>
      <c r="AJ409" s="6" t="e">
        <f t="shared" si="236"/>
        <v>#N/A</v>
      </c>
      <c r="AK409" s="11" t="str">
        <f t="shared" si="237"/>
        <v xml:space="preserve"> </v>
      </c>
      <c r="AL409" s="6" t="e">
        <f t="shared" si="238"/>
        <v>#N/A</v>
      </c>
      <c r="AM409" s="6" t="e">
        <f t="shared" si="239"/>
        <v>#N/A</v>
      </c>
      <c r="AN409" s="6" t="e">
        <f t="shared" si="240"/>
        <v>#N/A</v>
      </c>
      <c r="AO409" s="6" t="e">
        <f t="shared" si="220"/>
        <v>#N/A</v>
      </c>
      <c r="AP409" s="6" t="e">
        <f t="shared" si="241"/>
        <v>#N/A</v>
      </c>
      <c r="AQ409" s="6" t="e">
        <f t="shared" si="242"/>
        <v>#N/A</v>
      </c>
      <c r="AR409" s="6" t="e">
        <f t="shared" si="221"/>
        <v>#N/A</v>
      </c>
      <c r="AS409" s="6" t="e">
        <f t="shared" si="222"/>
        <v>#N/A</v>
      </c>
      <c r="AT409" s="6" t="e">
        <f t="shared" si="223"/>
        <v>#N/A</v>
      </c>
      <c r="AU409" s="6">
        <f t="shared" si="243"/>
        <v>0</v>
      </c>
      <c r="AV409" s="6" t="e">
        <f t="shared" si="244"/>
        <v>#N/A</v>
      </c>
      <c r="AW409" s="6" t="str">
        <f t="shared" si="224"/>
        <v/>
      </c>
      <c r="AX409" s="6" t="str">
        <f t="shared" si="225"/>
        <v/>
      </c>
      <c r="AY409" s="6" t="str">
        <f t="shared" si="226"/>
        <v/>
      </c>
      <c r="AZ409" s="6" t="str">
        <f t="shared" si="227"/>
        <v/>
      </c>
      <c r="BA409" s="103"/>
      <c r="BG409" s="3" t="s">
        <v>579</v>
      </c>
    </row>
    <row r="410" spans="1:59" s="12" customFormat="1" ht="13.5" customHeight="1" x14ac:dyDescent="0.2">
      <c r="A410" s="163">
        <v>395</v>
      </c>
      <c r="B410" s="164"/>
      <c r="C410" s="165"/>
      <c r="D410" s="166"/>
      <c r="E410" s="165"/>
      <c r="F410" s="165"/>
      <c r="G410" s="220"/>
      <c r="H410" s="165"/>
      <c r="I410" s="167"/>
      <c r="J410" s="168"/>
      <c r="K410" s="845"/>
      <c r="L410" s="838"/>
      <c r="M410" s="428"/>
      <c r="N410" s="427"/>
      <c r="O410" s="429"/>
      <c r="P410" s="430"/>
      <c r="Q410" s="422" t="str">
        <f t="shared" si="211"/>
        <v/>
      </c>
      <c r="R410" s="422" t="str">
        <f t="shared" si="212"/>
        <v/>
      </c>
      <c r="S410" s="423" t="str">
        <f t="shared" si="213"/>
        <v/>
      </c>
      <c r="T410" s="424" t="str">
        <f t="shared" si="228"/>
        <v/>
      </c>
      <c r="U410" s="425" t="str">
        <f t="shared" si="214"/>
        <v/>
      </c>
      <c r="V410" s="425" t="str">
        <f t="shared" si="215"/>
        <v/>
      </c>
      <c r="W410" s="425" t="str">
        <f t="shared" si="216"/>
        <v/>
      </c>
      <c r="X410" s="38"/>
      <c r="Y410" s="37" t="str">
        <f t="shared" si="229"/>
        <v/>
      </c>
      <c r="Z410" s="37" t="str">
        <f t="shared" si="230"/>
        <v/>
      </c>
      <c r="AA410" s="29" t="str">
        <f t="shared" si="217"/>
        <v/>
      </c>
      <c r="AB410" s="6" t="e">
        <f t="shared" si="231"/>
        <v>#N/A</v>
      </c>
      <c r="AC410" s="6" t="e">
        <f t="shared" si="232"/>
        <v>#N/A</v>
      </c>
      <c r="AD410" s="6" t="e">
        <f t="shared" si="233"/>
        <v>#N/A</v>
      </c>
      <c r="AE410" s="6" t="str">
        <f t="shared" si="218"/>
        <v/>
      </c>
      <c r="AF410" s="10">
        <f t="shared" si="219"/>
        <v>1</v>
      </c>
      <c r="AG410" s="6" t="e">
        <f t="shared" si="234"/>
        <v>#N/A</v>
      </c>
      <c r="AH410" s="6" t="e">
        <f t="shared" si="235"/>
        <v>#N/A</v>
      </c>
      <c r="AI410" s="6" t="e">
        <f t="shared" si="245"/>
        <v>#N/A</v>
      </c>
      <c r="AJ410" s="6" t="e">
        <f t="shared" si="236"/>
        <v>#N/A</v>
      </c>
      <c r="AK410" s="11" t="str">
        <f t="shared" si="237"/>
        <v xml:space="preserve"> </v>
      </c>
      <c r="AL410" s="6" t="e">
        <f t="shared" si="238"/>
        <v>#N/A</v>
      </c>
      <c r="AM410" s="6" t="e">
        <f t="shared" si="239"/>
        <v>#N/A</v>
      </c>
      <c r="AN410" s="6" t="e">
        <f t="shared" si="240"/>
        <v>#N/A</v>
      </c>
      <c r="AO410" s="6" t="e">
        <f t="shared" si="220"/>
        <v>#N/A</v>
      </c>
      <c r="AP410" s="6" t="e">
        <f t="shared" si="241"/>
        <v>#N/A</v>
      </c>
      <c r="AQ410" s="6" t="e">
        <f t="shared" si="242"/>
        <v>#N/A</v>
      </c>
      <c r="AR410" s="6" t="e">
        <f t="shared" si="221"/>
        <v>#N/A</v>
      </c>
      <c r="AS410" s="6" t="e">
        <f t="shared" si="222"/>
        <v>#N/A</v>
      </c>
      <c r="AT410" s="6" t="e">
        <f t="shared" si="223"/>
        <v>#N/A</v>
      </c>
      <c r="AU410" s="6">
        <f t="shared" si="243"/>
        <v>0</v>
      </c>
      <c r="AV410" s="6" t="e">
        <f t="shared" si="244"/>
        <v>#N/A</v>
      </c>
      <c r="AW410" s="6" t="str">
        <f t="shared" si="224"/>
        <v/>
      </c>
      <c r="AX410" s="6" t="str">
        <f t="shared" si="225"/>
        <v/>
      </c>
      <c r="AY410" s="6" t="str">
        <f t="shared" si="226"/>
        <v/>
      </c>
      <c r="AZ410" s="6" t="str">
        <f t="shared" si="227"/>
        <v/>
      </c>
      <c r="BA410" s="103"/>
      <c r="BG410" s="3" t="s">
        <v>457</v>
      </c>
    </row>
    <row r="411" spans="1:59" s="12" customFormat="1" ht="13.5" customHeight="1" x14ac:dyDescent="0.2">
      <c r="A411" s="163">
        <v>396</v>
      </c>
      <c r="B411" s="164"/>
      <c r="C411" s="165"/>
      <c r="D411" s="166"/>
      <c r="E411" s="165"/>
      <c r="F411" s="165"/>
      <c r="G411" s="220"/>
      <c r="H411" s="165"/>
      <c r="I411" s="167"/>
      <c r="J411" s="168"/>
      <c r="K411" s="845"/>
      <c r="L411" s="838"/>
      <c r="M411" s="428"/>
      <c r="N411" s="427"/>
      <c r="O411" s="429"/>
      <c r="P411" s="430"/>
      <c r="Q411" s="422" t="str">
        <f t="shared" si="211"/>
        <v/>
      </c>
      <c r="R411" s="422" t="str">
        <f t="shared" si="212"/>
        <v/>
      </c>
      <c r="S411" s="423" t="str">
        <f t="shared" si="213"/>
        <v/>
      </c>
      <c r="T411" s="424" t="str">
        <f t="shared" si="228"/>
        <v/>
      </c>
      <c r="U411" s="425" t="str">
        <f t="shared" si="214"/>
        <v/>
      </c>
      <c r="V411" s="425" t="str">
        <f t="shared" si="215"/>
        <v/>
      </c>
      <c r="W411" s="425" t="str">
        <f t="shared" si="216"/>
        <v/>
      </c>
      <c r="X411" s="38"/>
      <c r="Y411" s="37" t="str">
        <f t="shared" si="229"/>
        <v/>
      </c>
      <c r="Z411" s="37" t="str">
        <f t="shared" si="230"/>
        <v/>
      </c>
      <c r="AA411" s="29" t="str">
        <f t="shared" si="217"/>
        <v/>
      </c>
      <c r="AB411" s="6" t="e">
        <f t="shared" si="231"/>
        <v>#N/A</v>
      </c>
      <c r="AC411" s="6" t="e">
        <f t="shared" si="232"/>
        <v>#N/A</v>
      </c>
      <c r="AD411" s="6" t="e">
        <f t="shared" si="233"/>
        <v>#N/A</v>
      </c>
      <c r="AE411" s="6" t="str">
        <f t="shared" si="218"/>
        <v/>
      </c>
      <c r="AF411" s="10">
        <f t="shared" si="219"/>
        <v>1</v>
      </c>
      <c r="AG411" s="6" t="e">
        <f t="shared" si="234"/>
        <v>#N/A</v>
      </c>
      <c r="AH411" s="6" t="e">
        <f t="shared" si="235"/>
        <v>#N/A</v>
      </c>
      <c r="AI411" s="6" t="e">
        <f t="shared" si="245"/>
        <v>#N/A</v>
      </c>
      <c r="AJ411" s="6" t="e">
        <f t="shared" si="236"/>
        <v>#N/A</v>
      </c>
      <c r="AK411" s="11" t="str">
        <f t="shared" si="237"/>
        <v xml:space="preserve"> </v>
      </c>
      <c r="AL411" s="6" t="e">
        <f t="shared" si="238"/>
        <v>#N/A</v>
      </c>
      <c r="AM411" s="6" t="e">
        <f t="shared" si="239"/>
        <v>#N/A</v>
      </c>
      <c r="AN411" s="6" t="e">
        <f t="shared" si="240"/>
        <v>#N/A</v>
      </c>
      <c r="AO411" s="6" t="e">
        <f t="shared" si="220"/>
        <v>#N/A</v>
      </c>
      <c r="AP411" s="6" t="e">
        <f t="shared" si="241"/>
        <v>#N/A</v>
      </c>
      <c r="AQ411" s="6" t="e">
        <f t="shared" si="242"/>
        <v>#N/A</v>
      </c>
      <c r="AR411" s="6" t="e">
        <f t="shared" si="221"/>
        <v>#N/A</v>
      </c>
      <c r="AS411" s="6" t="e">
        <f t="shared" si="222"/>
        <v>#N/A</v>
      </c>
      <c r="AT411" s="6" t="e">
        <f t="shared" si="223"/>
        <v>#N/A</v>
      </c>
      <c r="AU411" s="6">
        <f t="shared" si="243"/>
        <v>0</v>
      </c>
      <c r="AV411" s="6" t="e">
        <f t="shared" si="244"/>
        <v>#N/A</v>
      </c>
      <c r="AW411" s="6" t="str">
        <f t="shared" si="224"/>
        <v/>
      </c>
      <c r="AX411" s="6" t="str">
        <f t="shared" si="225"/>
        <v/>
      </c>
      <c r="AY411" s="6" t="str">
        <f t="shared" si="226"/>
        <v/>
      </c>
      <c r="AZ411" s="6" t="str">
        <f t="shared" si="227"/>
        <v/>
      </c>
      <c r="BA411" s="103"/>
      <c r="BG411" s="3" t="s">
        <v>469</v>
      </c>
    </row>
    <row r="412" spans="1:59" s="12" customFormat="1" ht="13.5" customHeight="1" x14ac:dyDescent="0.2">
      <c r="A412" s="163">
        <v>397</v>
      </c>
      <c r="B412" s="164"/>
      <c r="C412" s="165"/>
      <c r="D412" s="166"/>
      <c r="E412" s="165"/>
      <c r="F412" s="165"/>
      <c r="G412" s="220"/>
      <c r="H412" s="165"/>
      <c r="I412" s="167"/>
      <c r="J412" s="168"/>
      <c r="K412" s="845"/>
      <c r="L412" s="838"/>
      <c r="M412" s="428"/>
      <c r="N412" s="427"/>
      <c r="O412" s="429"/>
      <c r="P412" s="430"/>
      <c r="Q412" s="422" t="str">
        <f t="shared" si="211"/>
        <v/>
      </c>
      <c r="R412" s="422" t="str">
        <f t="shared" si="212"/>
        <v/>
      </c>
      <c r="S412" s="423" t="str">
        <f t="shared" si="213"/>
        <v/>
      </c>
      <c r="T412" s="424" t="str">
        <f t="shared" si="228"/>
        <v/>
      </c>
      <c r="U412" s="425" t="str">
        <f t="shared" si="214"/>
        <v/>
      </c>
      <c r="V412" s="425" t="str">
        <f t="shared" si="215"/>
        <v/>
      </c>
      <c r="W412" s="425" t="str">
        <f t="shared" si="216"/>
        <v/>
      </c>
      <c r="X412" s="38"/>
      <c r="Y412" s="37" t="str">
        <f t="shared" si="229"/>
        <v/>
      </c>
      <c r="Z412" s="37" t="str">
        <f t="shared" si="230"/>
        <v/>
      </c>
      <c r="AA412" s="29" t="str">
        <f t="shared" si="217"/>
        <v/>
      </c>
      <c r="AB412" s="6" t="e">
        <f t="shared" si="231"/>
        <v>#N/A</v>
      </c>
      <c r="AC412" s="6" t="e">
        <f t="shared" si="232"/>
        <v>#N/A</v>
      </c>
      <c r="AD412" s="6" t="e">
        <f t="shared" si="233"/>
        <v>#N/A</v>
      </c>
      <c r="AE412" s="6" t="str">
        <f t="shared" si="218"/>
        <v/>
      </c>
      <c r="AF412" s="10">
        <f t="shared" si="219"/>
        <v>1</v>
      </c>
      <c r="AG412" s="6" t="e">
        <f t="shared" si="234"/>
        <v>#N/A</v>
      </c>
      <c r="AH412" s="6" t="e">
        <f t="shared" si="235"/>
        <v>#N/A</v>
      </c>
      <c r="AI412" s="6" t="e">
        <f t="shared" si="245"/>
        <v>#N/A</v>
      </c>
      <c r="AJ412" s="6" t="e">
        <f t="shared" si="236"/>
        <v>#N/A</v>
      </c>
      <c r="AK412" s="11" t="str">
        <f t="shared" si="237"/>
        <v xml:space="preserve"> </v>
      </c>
      <c r="AL412" s="6" t="e">
        <f t="shared" si="238"/>
        <v>#N/A</v>
      </c>
      <c r="AM412" s="6" t="e">
        <f t="shared" si="239"/>
        <v>#N/A</v>
      </c>
      <c r="AN412" s="6" t="e">
        <f t="shared" si="240"/>
        <v>#N/A</v>
      </c>
      <c r="AO412" s="6" t="e">
        <f t="shared" si="220"/>
        <v>#N/A</v>
      </c>
      <c r="AP412" s="6" t="e">
        <f t="shared" si="241"/>
        <v>#N/A</v>
      </c>
      <c r="AQ412" s="6" t="e">
        <f t="shared" si="242"/>
        <v>#N/A</v>
      </c>
      <c r="AR412" s="6" t="e">
        <f t="shared" si="221"/>
        <v>#N/A</v>
      </c>
      <c r="AS412" s="6" t="e">
        <f t="shared" si="222"/>
        <v>#N/A</v>
      </c>
      <c r="AT412" s="6" t="e">
        <f t="shared" si="223"/>
        <v>#N/A</v>
      </c>
      <c r="AU412" s="6">
        <f t="shared" si="243"/>
        <v>0</v>
      </c>
      <c r="AV412" s="6" t="e">
        <f t="shared" si="244"/>
        <v>#N/A</v>
      </c>
      <c r="AW412" s="6" t="str">
        <f t="shared" si="224"/>
        <v/>
      </c>
      <c r="AX412" s="6" t="str">
        <f t="shared" si="225"/>
        <v/>
      </c>
      <c r="AY412" s="6" t="str">
        <f t="shared" si="226"/>
        <v/>
      </c>
      <c r="AZ412" s="6" t="str">
        <f t="shared" si="227"/>
        <v/>
      </c>
      <c r="BA412" s="103"/>
      <c r="BG412" s="3" t="s">
        <v>479</v>
      </c>
    </row>
    <row r="413" spans="1:59" s="12" customFormat="1" ht="13.5" customHeight="1" x14ac:dyDescent="0.2">
      <c r="A413" s="163">
        <v>398</v>
      </c>
      <c r="B413" s="164"/>
      <c r="C413" s="165"/>
      <c r="D413" s="166"/>
      <c r="E413" s="165"/>
      <c r="F413" s="165"/>
      <c r="G413" s="220"/>
      <c r="H413" s="165"/>
      <c r="I413" s="167"/>
      <c r="J413" s="168"/>
      <c r="K413" s="845"/>
      <c r="L413" s="838"/>
      <c r="M413" s="428"/>
      <c r="N413" s="427"/>
      <c r="O413" s="429"/>
      <c r="P413" s="430"/>
      <c r="Q413" s="422" t="str">
        <f t="shared" si="211"/>
        <v/>
      </c>
      <c r="R413" s="422" t="str">
        <f t="shared" si="212"/>
        <v/>
      </c>
      <c r="S413" s="423" t="str">
        <f t="shared" si="213"/>
        <v/>
      </c>
      <c r="T413" s="424" t="str">
        <f t="shared" si="228"/>
        <v/>
      </c>
      <c r="U413" s="425" t="str">
        <f t="shared" si="214"/>
        <v/>
      </c>
      <c r="V413" s="425" t="str">
        <f t="shared" si="215"/>
        <v/>
      </c>
      <c r="W413" s="425" t="str">
        <f t="shared" si="216"/>
        <v/>
      </c>
      <c r="X413" s="38"/>
      <c r="Y413" s="37" t="str">
        <f t="shared" si="229"/>
        <v/>
      </c>
      <c r="Z413" s="37" t="str">
        <f t="shared" si="230"/>
        <v/>
      </c>
      <c r="AA413" s="29" t="str">
        <f t="shared" si="217"/>
        <v/>
      </c>
      <c r="AB413" s="6" t="e">
        <f t="shared" si="231"/>
        <v>#N/A</v>
      </c>
      <c r="AC413" s="6" t="e">
        <f t="shared" si="232"/>
        <v>#N/A</v>
      </c>
      <c r="AD413" s="6" t="e">
        <f t="shared" si="233"/>
        <v>#N/A</v>
      </c>
      <c r="AE413" s="6" t="str">
        <f t="shared" si="218"/>
        <v/>
      </c>
      <c r="AF413" s="10">
        <f t="shared" si="219"/>
        <v>1</v>
      </c>
      <c r="AG413" s="6" t="e">
        <f t="shared" si="234"/>
        <v>#N/A</v>
      </c>
      <c r="AH413" s="6" t="e">
        <f t="shared" si="235"/>
        <v>#N/A</v>
      </c>
      <c r="AI413" s="6" t="e">
        <f t="shared" si="245"/>
        <v>#N/A</v>
      </c>
      <c r="AJ413" s="6" t="e">
        <f t="shared" si="236"/>
        <v>#N/A</v>
      </c>
      <c r="AK413" s="11" t="str">
        <f t="shared" si="237"/>
        <v xml:space="preserve"> </v>
      </c>
      <c r="AL413" s="6" t="e">
        <f t="shared" si="238"/>
        <v>#N/A</v>
      </c>
      <c r="AM413" s="6" t="e">
        <f t="shared" si="239"/>
        <v>#N/A</v>
      </c>
      <c r="AN413" s="6" t="e">
        <f t="shared" si="240"/>
        <v>#N/A</v>
      </c>
      <c r="AO413" s="6" t="e">
        <f t="shared" si="220"/>
        <v>#N/A</v>
      </c>
      <c r="AP413" s="6" t="e">
        <f t="shared" si="241"/>
        <v>#N/A</v>
      </c>
      <c r="AQ413" s="6" t="e">
        <f t="shared" si="242"/>
        <v>#N/A</v>
      </c>
      <c r="AR413" s="6" t="e">
        <f t="shared" si="221"/>
        <v>#N/A</v>
      </c>
      <c r="AS413" s="6" t="e">
        <f t="shared" si="222"/>
        <v>#N/A</v>
      </c>
      <c r="AT413" s="6" t="e">
        <f t="shared" si="223"/>
        <v>#N/A</v>
      </c>
      <c r="AU413" s="6">
        <f t="shared" si="243"/>
        <v>0</v>
      </c>
      <c r="AV413" s="6" t="e">
        <f t="shared" si="244"/>
        <v>#N/A</v>
      </c>
      <c r="AW413" s="6" t="str">
        <f t="shared" si="224"/>
        <v/>
      </c>
      <c r="AX413" s="6" t="str">
        <f t="shared" si="225"/>
        <v/>
      </c>
      <c r="AY413" s="6" t="str">
        <f t="shared" si="226"/>
        <v/>
      </c>
      <c r="AZ413" s="6" t="str">
        <f t="shared" si="227"/>
        <v/>
      </c>
      <c r="BA413" s="103"/>
      <c r="BG413" s="3" t="s">
        <v>358</v>
      </c>
    </row>
    <row r="414" spans="1:59" s="12" customFormat="1" ht="13.5" customHeight="1" x14ac:dyDescent="0.2">
      <c r="A414" s="163">
        <v>399</v>
      </c>
      <c r="B414" s="164"/>
      <c r="C414" s="165"/>
      <c r="D414" s="166"/>
      <c r="E414" s="165"/>
      <c r="F414" s="165"/>
      <c r="G414" s="220"/>
      <c r="H414" s="165"/>
      <c r="I414" s="167"/>
      <c r="J414" s="168"/>
      <c r="K414" s="845"/>
      <c r="L414" s="838"/>
      <c r="M414" s="428"/>
      <c r="N414" s="427"/>
      <c r="O414" s="429"/>
      <c r="P414" s="430"/>
      <c r="Q414" s="422" t="str">
        <f t="shared" si="211"/>
        <v/>
      </c>
      <c r="R414" s="422" t="str">
        <f t="shared" si="212"/>
        <v/>
      </c>
      <c r="S414" s="423" t="str">
        <f t="shared" si="213"/>
        <v/>
      </c>
      <c r="T414" s="424" t="str">
        <f t="shared" si="228"/>
        <v/>
      </c>
      <c r="U414" s="425" t="str">
        <f t="shared" si="214"/>
        <v/>
      </c>
      <c r="V414" s="425" t="str">
        <f t="shared" si="215"/>
        <v/>
      </c>
      <c r="W414" s="425" t="str">
        <f t="shared" si="216"/>
        <v/>
      </c>
      <c r="X414" s="38"/>
      <c r="Y414" s="37" t="str">
        <f t="shared" si="229"/>
        <v/>
      </c>
      <c r="Z414" s="37" t="str">
        <f t="shared" si="230"/>
        <v/>
      </c>
      <c r="AA414" s="29" t="str">
        <f t="shared" si="217"/>
        <v/>
      </c>
      <c r="AB414" s="6" t="e">
        <f t="shared" si="231"/>
        <v>#N/A</v>
      </c>
      <c r="AC414" s="6" t="e">
        <f t="shared" si="232"/>
        <v>#N/A</v>
      </c>
      <c r="AD414" s="6" t="e">
        <f t="shared" si="233"/>
        <v>#N/A</v>
      </c>
      <c r="AE414" s="6" t="str">
        <f t="shared" si="218"/>
        <v/>
      </c>
      <c r="AF414" s="10">
        <f t="shared" si="219"/>
        <v>1</v>
      </c>
      <c r="AG414" s="6" t="e">
        <f t="shared" si="234"/>
        <v>#N/A</v>
      </c>
      <c r="AH414" s="6" t="e">
        <f t="shared" si="235"/>
        <v>#N/A</v>
      </c>
      <c r="AI414" s="6" t="e">
        <f t="shared" si="245"/>
        <v>#N/A</v>
      </c>
      <c r="AJ414" s="6" t="e">
        <f t="shared" si="236"/>
        <v>#N/A</v>
      </c>
      <c r="AK414" s="11" t="str">
        <f t="shared" si="237"/>
        <v xml:space="preserve"> </v>
      </c>
      <c r="AL414" s="6" t="e">
        <f t="shared" si="238"/>
        <v>#N/A</v>
      </c>
      <c r="AM414" s="6" t="e">
        <f t="shared" si="239"/>
        <v>#N/A</v>
      </c>
      <c r="AN414" s="6" t="e">
        <f t="shared" si="240"/>
        <v>#N/A</v>
      </c>
      <c r="AO414" s="6" t="e">
        <f t="shared" si="220"/>
        <v>#N/A</v>
      </c>
      <c r="AP414" s="6" t="e">
        <f t="shared" si="241"/>
        <v>#N/A</v>
      </c>
      <c r="AQ414" s="6" t="e">
        <f t="shared" si="242"/>
        <v>#N/A</v>
      </c>
      <c r="AR414" s="6" t="e">
        <f t="shared" si="221"/>
        <v>#N/A</v>
      </c>
      <c r="AS414" s="6" t="e">
        <f t="shared" si="222"/>
        <v>#N/A</v>
      </c>
      <c r="AT414" s="6" t="e">
        <f t="shared" si="223"/>
        <v>#N/A</v>
      </c>
      <c r="AU414" s="6">
        <f t="shared" si="243"/>
        <v>0</v>
      </c>
      <c r="AV414" s="6" t="e">
        <f t="shared" si="244"/>
        <v>#N/A</v>
      </c>
      <c r="AW414" s="6" t="str">
        <f t="shared" si="224"/>
        <v/>
      </c>
      <c r="AX414" s="6" t="str">
        <f t="shared" si="225"/>
        <v/>
      </c>
      <c r="AY414" s="6" t="str">
        <f t="shared" si="226"/>
        <v/>
      </c>
      <c r="AZ414" s="6" t="str">
        <f t="shared" si="227"/>
        <v/>
      </c>
      <c r="BA414" s="103"/>
      <c r="BG414" s="3" t="s">
        <v>356</v>
      </c>
    </row>
    <row r="415" spans="1:59" s="12" customFormat="1" ht="13.5" customHeight="1" x14ac:dyDescent="0.2">
      <c r="A415" s="163">
        <v>400</v>
      </c>
      <c r="B415" s="164"/>
      <c r="C415" s="165"/>
      <c r="D415" s="166"/>
      <c r="E415" s="165"/>
      <c r="F415" s="165"/>
      <c r="G415" s="220"/>
      <c r="H415" s="165"/>
      <c r="I415" s="167"/>
      <c r="J415" s="168"/>
      <c r="K415" s="845"/>
      <c r="L415" s="838"/>
      <c r="M415" s="428"/>
      <c r="N415" s="427"/>
      <c r="O415" s="429"/>
      <c r="P415" s="430"/>
      <c r="Q415" s="422" t="str">
        <f t="shared" si="211"/>
        <v/>
      </c>
      <c r="R415" s="422" t="str">
        <f t="shared" si="212"/>
        <v/>
      </c>
      <c r="S415" s="423" t="str">
        <f t="shared" si="213"/>
        <v/>
      </c>
      <c r="T415" s="424" t="str">
        <f t="shared" si="228"/>
        <v/>
      </c>
      <c r="U415" s="425" t="str">
        <f t="shared" si="214"/>
        <v/>
      </c>
      <c r="V415" s="425" t="str">
        <f t="shared" si="215"/>
        <v/>
      </c>
      <c r="W415" s="425" t="str">
        <f t="shared" si="216"/>
        <v/>
      </c>
      <c r="X415" s="38"/>
      <c r="Y415" s="37" t="str">
        <f t="shared" si="229"/>
        <v/>
      </c>
      <c r="Z415" s="37" t="str">
        <f t="shared" si="230"/>
        <v/>
      </c>
      <c r="AA415" s="29" t="str">
        <f t="shared" si="217"/>
        <v/>
      </c>
      <c r="AB415" s="6" t="e">
        <f t="shared" si="231"/>
        <v>#N/A</v>
      </c>
      <c r="AC415" s="6" t="e">
        <f t="shared" si="232"/>
        <v>#N/A</v>
      </c>
      <c r="AD415" s="6" t="e">
        <f t="shared" si="233"/>
        <v>#N/A</v>
      </c>
      <c r="AE415" s="6" t="str">
        <f t="shared" si="218"/>
        <v/>
      </c>
      <c r="AF415" s="10">
        <f t="shared" si="219"/>
        <v>1</v>
      </c>
      <c r="AG415" s="6" t="e">
        <f t="shared" si="234"/>
        <v>#N/A</v>
      </c>
      <c r="AH415" s="6" t="e">
        <f t="shared" si="235"/>
        <v>#N/A</v>
      </c>
      <c r="AI415" s="6" t="e">
        <f t="shared" si="245"/>
        <v>#N/A</v>
      </c>
      <c r="AJ415" s="6" t="e">
        <f t="shared" si="236"/>
        <v>#N/A</v>
      </c>
      <c r="AK415" s="11" t="str">
        <f t="shared" si="237"/>
        <v xml:space="preserve"> </v>
      </c>
      <c r="AL415" s="6" t="e">
        <f t="shared" si="238"/>
        <v>#N/A</v>
      </c>
      <c r="AM415" s="6" t="e">
        <f t="shared" si="239"/>
        <v>#N/A</v>
      </c>
      <c r="AN415" s="6" t="e">
        <f t="shared" si="240"/>
        <v>#N/A</v>
      </c>
      <c r="AO415" s="6" t="e">
        <f t="shared" si="220"/>
        <v>#N/A</v>
      </c>
      <c r="AP415" s="6" t="e">
        <f t="shared" si="241"/>
        <v>#N/A</v>
      </c>
      <c r="AQ415" s="6" t="e">
        <f t="shared" si="242"/>
        <v>#N/A</v>
      </c>
      <c r="AR415" s="6" t="e">
        <f t="shared" si="221"/>
        <v>#N/A</v>
      </c>
      <c r="AS415" s="6" t="e">
        <f t="shared" si="222"/>
        <v>#N/A</v>
      </c>
      <c r="AT415" s="6" t="e">
        <f t="shared" si="223"/>
        <v>#N/A</v>
      </c>
      <c r="AU415" s="6">
        <f t="shared" si="243"/>
        <v>0</v>
      </c>
      <c r="AV415" s="6" t="e">
        <f t="shared" si="244"/>
        <v>#N/A</v>
      </c>
      <c r="AW415" s="6" t="str">
        <f t="shared" si="224"/>
        <v/>
      </c>
      <c r="AX415" s="6" t="str">
        <f t="shared" si="225"/>
        <v/>
      </c>
      <c r="AY415" s="6" t="str">
        <f t="shared" si="226"/>
        <v/>
      </c>
      <c r="AZ415" s="6" t="str">
        <f t="shared" si="227"/>
        <v/>
      </c>
      <c r="BA415" s="103"/>
      <c r="BG415" s="3" t="s">
        <v>497</v>
      </c>
    </row>
    <row r="416" spans="1:59" s="12" customFormat="1" ht="13.5" customHeight="1" x14ac:dyDescent="0.2">
      <c r="A416" s="163">
        <v>401</v>
      </c>
      <c r="B416" s="164"/>
      <c r="C416" s="165"/>
      <c r="D416" s="166"/>
      <c r="E416" s="165"/>
      <c r="F416" s="165"/>
      <c r="G416" s="220"/>
      <c r="H416" s="165"/>
      <c r="I416" s="167"/>
      <c r="J416" s="168"/>
      <c r="K416" s="845"/>
      <c r="L416" s="838"/>
      <c r="M416" s="428"/>
      <c r="N416" s="427"/>
      <c r="O416" s="429"/>
      <c r="P416" s="430"/>
      <c r="Q416" s="422" t="str">
        <f t="shared" si="211"/>
        <v/>
      </c>
      <c r="R416" s="422" t="str">
        <f t="shared" si="212"/>
        <v/>
      </c>
      <c r="S416" s="423" t="str">
        <f t="shared" si="213"/>
        <v/>
      </c>
      <c r="T416" s="424" t="str">
        <f t="shared" si="228"/>
        <v/>
      </c>
      <c r="U416" s="425" t="str">
        <f t="shared" si="214"/>
        <v/>
      </c>
      <c r="V416" s="425" t="str">
        <f t="shared" si="215"/>
        <v/>
      </c>
      <c r="W416" s="425" t="str">
        <f t="shared" si="216"/>
        <v/>
      </c>
      <c r="X416" s="38"/>
      <c r="Y416" s="37" t="str">
        <f t="shared" si="229"/>
        <v/>
      </c>
      <c r="Z416" s="37" t="str">
        <f t="shared" si="230"/>
        <v/>
      </c>
      <c r="AA416" s="29" t="str">
        <f t="shared" si="217"/>
        <v/>
      </c>
      <c r="AB416" s="6" t="e">
        <f t="shared" si="231"/>
        <v>#N/A</v>
      </c>
      <c r="AC416" s="6" t="e">
        <f t="shared" si="232"/>
        <v>#N/A</v>
      </c>
      <c r="AD416" s="6" t="e">
        <f t="shared" si="233"/>
        <v>#N/A</v>
      </c>
      <c r="AE416" s="6" t="str">
        <f t="shared" si="218"/>
        <v/>
      </c>
      <c r="AF416" s="10">
        <f t="shared" si="219"/>
        <v>1</v>
      </c>
      <c r="AG416" s="6" t="e">
        <f t="shared" si="234"/>
        <v>#N/A</v>
      </c>
      <c r="AH416" s="6" t="e">
        <f t="shared" si="235"/>
        <v>#N/A</v>
      </c>
      <c r="AI416" s="6" t="e">
        <f t="shared" si="245"/>
        <v>#N/A</v>
      </c>
      <c r="AJ416" s="6" t="e">
        <f t="shared" si="236"/>
        <v>#N/A</v>
      </c>
      <c r="AK416" s="11" t="str">
        <f t="shared" si="237"/>
        <v xml:space="preserve"> </v>
      </c>
      <c r="AL416" s="6" t="e">
        <f t="shared" si="238"/>
        <v>#N/A</v>
      </c>
      <c r="AM416" s="6" t="e">
        <f t="shared" si="239"/>
        <v>#N/A</v>
      </c>
      <c r="AN416" s="6" t="e">
        <f t="shared" si="240"/>
        <v>#N/A</v>
      </c>
      <c r="AO416" s="6" t="e">
        <f t="shared" si="220"/>
        <v>#N/A</v>
      </c>
      <c r="AP416" s="6" t="e">
        <f t="shared" si="241"/>
        <v>#N/A</v>
      </c>
      <c r="AQ416" s="6" t="e">
        <f t="shared" si="242"/>
        <v>#N/A</v>
      </c>
      <c r="AR416" s="6" t="e">
        <f t="shared" si="221"/>
        <v>#N/A</v>
      </c>
      <c r="AS416" s="6" t="e">
        <f t="shared" si="222"/>
        <v>#N/A</v>
      </c>
      <c r="AT416" s="6" t="e">
        <f t="shared" si="223"/>
        <v>#N/A</v>
      </c>
      <c r="AU416" s="6">
        <f t="shared" si="243"/>
        <v>0</v>
      </c>
      <c r="AV416" s="6" t="e">
        <f t="shared" si="244"/>
        <v>#N/A</v>
      </c>
      <c r="AW416" s="6" t="str">
        <f t="shared" si="224"/>
        <v/>
      </c>
      <c r="AX416" s="6" t="str">
        <f t="shared" si="225"/>
        <v/>
      </c>
      <c r="AY416" s="6" t="str">
        <f t="shared" si="226"/>
        <v/>
      </c>
      <c r="AZ416" s="6" t="str">
        <f t="shared" si="227"/>
        <v/>
      </c>
      <c r="BA416" s="103"/>
      <c r="BG416" s="3" t="s">
        <v>1230</v>
      </c>
    </row>
    <row r="417" spans="1:59" s="12" customFormat="1" ht="13.5" customHeight="1" x14ac:dyDescent="0.2">
      <c r="A417" s="163">
        <v>402</v>
      </c>
      <c r="B417" s="164"/>
      <c r="C417" s="165"/>
      <c r="D417" s="166"/>
      <c r="E417" s="165"/>
      <c r="F417" s="165"/>
      <c r="G417" s="220"/>
      <c r="H417" s="165"/>
      <c r="I417" s="167"/>
      <c r="J417" s="168"/>
      <c r="K417" s="845"/>
      <c r="L417" s="838"/>
      <c r="M417" s="428"/>
      <c r="N417" s="427"/>
      <c r="O417" s="429"/>
      <c r="P417" s="430"/>
      <c r="Q417" s="422" t="str">
        <f t="shared" si="211"/>
        <v/>
      </c>
      <c r="R417" s="422" t="str">
        <f t="shared" si="212"/>
        <v/>
      </c>
      <c r="S417" s="423" t="str">
        <f t="shared" si="213"/>
        <v/>
      </c>
      <c r="T417" s="424" t="str">
        <f t="shared" si="228"/>
        <v/>
      </c>
      <c r="U417" s="425" t="str">
        <f t="shared" si="214"/>
        <v/>
      </c>
      <c r="V417" s="425" t="str">
        <f t="shared" si="215"/>
        <v/>
      </c>
      <c r="W417" s="425" t="str">
        <f t="shared" si="216"/>
        <v/>
      </c>
      <c r="X417" s="38"/>
      <c r="Y417" s="37" t="str">
        <f t="shared" si="229"/>
        <v/>
      </c>
      <c r="Z417" s="37" t="str">
        <f t="shared" si="230"/>
        <v/>
      </c>
      <c r="AA417" s="29" t="str">
        <f t="shared" si="217"/>
        <v/>
      </c>
      <c r="AB417" s="6" t="e">
        <f t="shared" si="231"/>
        <v>#N/A</v>
      </c>
      <c r="AC417" s="6" t="e">
        <f t="shared" si="232"/>
        <v>#N/A</v>
      </c>
      <c r="AD417" s="6" t="e">
        <f t="shared" si="233"/>
        <v>#N/A</v>
      </c>
      <c r="AE417" s="6" t="str">
        <f t="shared" si="218"/>
        <v/>
      </c>
      <c r="AF417" s="10">
        <f t="shared" si="219"/>
        <v>1</v>
      </c>
      <c r="AG417" s="6" t="e">
        <f t="shared" si="234"/>
        <v>#N/A</v>
      </c>
      <c r="AH417" s="6" t="e">
        <f t="shared" si="235"/>
        <v>#N/A</v>
      </c>
      <c r="AI417" s="6" t="e">
        <f t="shared" si="245"/>
        <v>#N/A</v>
      </c>
      <c r="AJ417" s="6" t="e">
        <f t="shared" si="236"/>
        <v>#N/A</v>
      </c>
      <c r="AK417" s="11" t="str">
        <f t="shared" si="237"/>
        <v xml:space="preserve"> </v>
      </c>
      <c r="AL417" s="6" t="e">
        <f t="shared" si="238"/>
        <v>#N/A</v>
      </c>
      <c r="AM417" s="6" t="e">
        <f t="shared" si="239"/>
        <v>#N/A</v>
      </c>
      <c r="AN417" s="6" t="e">
        <f t="shared" si="240"/>
        <v>#N/A</v>
      </c>
      <c r="AO417" s="6" t="e">
        <f t="shared" si="220"/>
        <v>#N/A</v>
      </c>
      <c r="AP417" s="6" t="e">
        <f t="shared" si="241"/>
        <v>#N/A</v>
      </c>
      <c r="AQ417" s="6" t="e">
        <f t="shared" si="242"/>
        <v>#N/A</v>
      </c>
      <c r="AR417" s="6" t="e">
        <f t="shared" si="221"/>
        <v>#N/A</v>
      </c>
      <c r="AS417" s="6" t="e">
        <f t="shared" si="222"/>
        <v>#N/A</v>
      </c>
      <c r="AT417" s="6" t="e">
        <f t="shared" si="223"/>
        <v>#N/A</v>
      </c>
      <c r="AU417" s="6">
        <f t="shared" si="243"/>
        <v>0</v>
      </c>
      <c r="AV417" s="6" t="e">
        <f t="shared" si="244"/>
        <v>#N/A</v>
      </c>
      <c r="AW417" s="6" t="str">
        <f t="shared" si="224"/>
        <v/>
      </c>
      <c r="AX417" s="6" t="str">
        <f t="shared" si="225"/>
        <v/>
      </c>
      <c r="AY417" s="6" t="str">
        <f t="shared" si="226"/>
        <v/>
      </c>
      <c r="AZ417" s="6" t="str">
        <f t="shared" si="227"/>
        <v/>
      </c>
      <c r="BA417" s="103"/>
      <c r="BG417" s="3" t="s">
        <v>1231</v>
      </c>
    </row>
    <row r="418" spans="1:59" s="12" customFormat="1" ht="13.5" customHeight="1" x14ac:dyDescent="0.2">
      <c r="A418" s="163">
        <v>403</v>
      </c>
      <c r="B418" s="164"/>
      <c r="C418" s="165"/>
      <c r="D418" s="166"/>
      <c r="E418" s="165"/>
      <c r="F418" s="165"/>
      <c r="G418" s="220"/>
      <c r="H418" s="165"/>
      <c r="I418" s="167"/>
      <c r="J418" s="168"/>
      <c r="K418" s="845"/>
      <c r="L418" s="838"/>
      <c r="M418" s="428"/>
      <c r="N418" s="427"/>
      <c r="O418" s="429"/>
      <c r="P418" s="430"/>
      <c r="Q418" s="422" t="str">
        <f t="shared" si="211"/>
        <v/>
      </c>
      <c r="R418" s="422" t="str">
        <f t="shared" si="212"/>
        <v/>
      </c>
      <c r="S418" s="423" t="str">
        <f t="shared" si="213"/>
        <v/>
      </c>
      <c r="T418" s="424" t="str">
        <f t="shared" si="228"/>
        <v/>
      </c>
      <c r="U418" s="425" t="str">
        <f t="shared" si="214"/>
        <v/>
      </c>
      <c r="V418" s="425" t="str">
        <f t="shared" si="215"/>
        <v/>
      </c>
      <c r="W418" s="425" t="str">
        <f t="shared" si="216"/>
        <v/>
      </c>
      <c r="X418" s="38"/>
      <c r="Y418" s="37" t="str">
        <f t="shared" si="229"/>
        <v/>
      </c>
      <c r="Z418" s="37" t="str">
        <f t="shared" si="230"/>
        <v/>
      </c>
      <c r="AA418" s="29" t="str">
        <f t="shared" si="217"/>
        <v/>
      </c>
      <c r="AB418" s="6" t="e">
        <f t="shared" si="231"/>
        <v>#N/A</v>
      </c>
      <c r="AC418" s="6" t="e">
        <f t="shared" si="232"/>
        <v>#N/A</v>
      </c>
      <c r="AD418" s="6" t="e">
        <f t="shared" si="233"/>
        <v>#N/A</v>
      </c>
      <c r="AE418" s="6" t="str">
        <f t="shared" si="218"/>
        <v/>
      </c>
      <c r="AF418" s="10">
        <f t="shared" si="219"/>
        <v>1</v>
      </c>
      <c r="AG418" s="6" t="e">
        <f t="shared" si="234"/>
        <v>#N/A</v>
      </c>
      <c r="AH418" s="6" t="e">
        <f t="shared" si="235"/>
        <v>#N/A</v>
      </c>
      <c r="AI418" s="6" t="e">
        <f t="shared" si="245"/>
        <v>#N/A</v>
      </c>
      <c r="AJ418" s="6" t="e">
        <f t="shared" si="236"/>
        <v>#N/A</v>
      </c>
      <c r="AK418" s="11" t="str">
        <f t="shared" si="237"/>
        <v xml:space="preserve"> </v>
      </c>
      <c r="AL418" s="6" t="e">
        <f t="shared" si="238"/>
        <v>#N/A</v>
      </c>
      <c r="AM418" s="6" t="e">
        <f t="shared" si="239"/>
        <v>#N/A</v>
      </c>
      <c r="AN418" s="6" t="e">
        <f t="shared" si="240"/>
        <v>#N/A</v>
      </c>
      <c r="AO418" s="6" t="e">
        <f t="shared" si="220"/>
        <v>#N/A</v>
      </c>
      <c r="AP418" s="6" t="e">
        <f t="shared" si="241"/>
        <v>#N/A</v>
      </c>
      <c r="AQ418" s="6" t="e">
        <f t="shared" si="242"/>
        <v>#N/A</v>
      </c>
      <c r="AR418" s="6" t="e">
        <f t="shared" si="221"/>
        <v>#N/A</v>
      </c>
      <c r="AS418" s="6" t="e">
        <f t="shared" si="222"/>
        <v>#N/A</v>
      </c>
      <c r="AT418" s="6" t="e">
        <f t="shared" si="223"/>
        <v>#N/A</v>
      </c>
      <c r="AU418" s="6">
        <f t="shared" si="243"/>
        <v>0</v>
      </c>
      <c r="AV418" s="6" t="e">
        <f t="shared" si="244"/>
        <v>#N/A</v>
      </c>
      <c r="AW418" s="6" t="str">
        <f t="shared" si="224"/>
        <v/>
      </c>
      <c r="AX418" s="6" t="str">
        <f t="shared" si="225"/>
        <v/>
      </c>
      <c r="AY418" s="6" t="str">
        <f t="shared" si="226"/>
        <v/>
      </c>
      <c r="AZ418" s="6" t="str">
        <f t="shared" si="227"/>
        <v/>
      </c>
      <c r="BA418" s="103"/>
      <c r="BG418" s="3" t="s">
        <v>1232</v>
      </c>
    </row>
    <row r="419" spans="1:59" s="12" customFormat="1" ht="13.5" customHeight="1" x14ac:dyDescent="0.2">
      <c r="A419" s="163">
        <v>404</v>
      </c>
      <c r="B419" s="164"/>
      <c r="C419" s="165"/>
      <c r="D419" s="166"/>
      <c r="E419" s="165"/>
      <c r="F419" s="165"/>
      <c r="G419" s="220"/>
      <c r="H419" s="165"/>
      <c r="I419" s="167"/>
      <c r="J419" s="168"/>
      <c r="K419" s="845"/>
      <c r="L419" s="838"/>
      <c r="M419" s="428"/>
      <c r="N419" s="427"/>
      <c r="O419" s="429"/>
      <c r="P419" s="430"/>
      <c r="Q419" s="422" t="str">
        <f t="shared" si="211"/>
        <v/>
      </c>
      <c r="R419" s="422" t="str">
        <f t="shared" si="212"/>
        <v/>
      </c>
      <c r="S419" s="423" t="str">
        <f t="shared" si="213"/>
        <v/>
      </c>
      <c r="T419" s="424" t="str">
        <f t="shared" si="228"/>
        <v/>
      </c>
      <c r="U419" s="425" t="str">
        <f t="shared" si="214"/>
        <v/>
      </c>
      <c r="V419" s="425" t="str">
        <f t="shared" si="215"/>
        <v/>
      </c>
      <c r="W419" s="425" t="str">
        <f t="shared" si="216"/>
        <v/>
      </c>
      <c r="X419" s="38"/>
      <c r="Y419" s="37" t="str">
        <f t="shared" si="229"/>
        <v/>
      </c>
      <c r="Z419" s="37" t="str">
        <f t="shared" si="230"/>
        <v/>
      </c>
      <c r="AA419" s="29" t="str">
        <f t="shared" si="217"/>
        <v/>
      </c>
      <c r="AB419" s="6" t="e">
        <f t="shared" si="231"/>
        <v>#N/A</v>
      </c>
      <c r="AC419" s="6" t="e">
        <f t="shared" si="232"/>
        <v>#N/A</v>
      </c>
      <c r="AD419" s="6" t="e">
        <f t="shared" si="233"/>
        <v>#N/A</v>
      </c>
      <c r="AE419" s="6" t="str">
        <f t="shared" si="218"/>
        <v/>
      </c>
      <c r="AF419" s="10">
        <f t="shared" si="219"/>
        <v>1</v>
      </c>
      <c r="AG419" s="6" t="e">
        <f t="shared" si="234"/>
        <v>#N/A</v>
      </c>
      <c r="AH419" s="6" t="e">
        <f t="shared" si="235"/>
        <v>#N/A</v>
      </c>
      <c r="AI419" s="6" t="e">
        <f t="shared" si="245"/>
        <v>#N/A</v>
      </c>
      <c r="AJ419" s="6" t="e">
        <f t="shared" si="236"/>
        <v>#N/A</v>
      </c>
      <c r="AK419" s="11" t="str">
        <f t="shared" si="237"/>
        <v xml:space="preserve"> </v>
      </c>
      <c r="AL419" s="6" t="e">
        <f t="shared" si="238"/>
        <v>#N/A</v>
      </c>
      <c r="AM419" s="6" t="e">
        <f t="shared" si="239"/>
        <v>#N/A</v>
      </c>
      <c r="AN419" s="6" t="e">
        <f t="shared" si="240"/>
        <v>#N/A</v>
      </c>
      <c r="AO419" s="6" t="e">
        <f t="shared" si="220"/>
        <v>#N/A</v>
      </c>
      <c r="AP419" s="6" t="e">
        <f t="shared" si="241"/>
        <v>#N/A</v>
      </c>
      <c r="AQ419" s="6" t="e">
        <f t="shared" si="242"/>
        <v>#N/A</v>
      </c>
      <c r="AR419" s="6" t="e">
        <f t="shared" si="221"/>
        <v>#N/A</v>
      </c>
      <c r="AS419" s="6" t="e">
        <f t="shared" si="222"/>
        <v>#N/A</v>
      </c>
      <c r="AT419" s="6" t="e">
        <f t="shared" si="223"/>
        <v>#N/A</v>
      </c>
      <c r="AU419" s="6">
        <f t="shared" si="243"/>
        <v>0</v>
      </c>
      <c r="AV419" s="6" t="e">
        <f t="shared" si="244"/>
        <v>#N/A</v>
      </c>
      <c r="AW419" s="6" t="str">
        <f t="shared" si="224"/>
        <v/>
      </c>
      <c r="AX419" s="6" t="str">
        <f t="shared" si="225"/>
        <v/>
      </c>
      <c r="AY419" s="6" t="str">
        <f t="shared" si="226"/>
        <v/>
      </c>
      <c r="AZ419" s="6" t="str">
        <f t="shared" si="227"/>
        <v/>
      </c>
      <c r="BA419" s="103"/>
      <c r="BG419" s="3" t="s">
        <v>544</v>
      </c>
    </row>
    <row r="420" spans="1:59" s="12" customFormat="1" ht="13.5" customHeight="1" x14ac:dyDescent="0.2">
      <c r="A420" s="163">
        <v>405</v>
      </c>
      <c r="B420" s="164"/>
      <c r="C420" s="165"/>
      <c r="D420" s="166"/>
      <c r="E420" s="165"/>
      <c r="F420" s="165"/>
      <c r="G420" s="220"/>
      <c r="H420" s="165"/>
      <c r="I420" s="167"/>
      <c r="J420" s="168"/>
      <c r="K420" s="845"/>
      <c r="L420" s="838"/>
      <c r="M420" s="428"/>
      <c r="N420" s="427"/>
      <c r="O420" s="429"/>
      <c r="P420" s="430"/>
      <c r="Q420" s="422" t="str">
        <f t="shared" si="211"/>
        <v/>
      </c>
      <c r="R420" s="422" t="str">
        <f t="shared" si="212"/>
        <v/>
      </c>
      <c r="S420" s="423" t="str">
        <f t="shared" si="213"/>
        <v/>
      </c>
      <c r="T420" s="424" t="str">
        <f t="shared" si="228"/>
        <v/>
      </c>
      <c r="U420" s="425" t="str">
        <f t="shared" si="214"/>
        <v/>
      </c>
      <c r="V420" s="425" t="str">
        <f t="shared" si="215"/>
        <v/>
      </c>
      <c r="W420" s="425" t="str">
        <f t="shared" si="216"/>
        <v/>
      </c>
      <c r="X420" s="38"/>
      <c r="Y420" s="37" t="str">
        <f t="shared" si="229"/>
        <v/>
      </c>
      <c r="Z420" s="37" t="str">
        <f t="shared" si="230"/>
        <v/>
      </c>
      <c r="AA420" s="29" t="str">
        <f t="shared" si="217"/>
        <v/>
      </c>
      <c r="AB420" s="6" t="e">
        <f t="shared" si="231"/>
        <v>#N/A</v>
      </c>
      <c r="AC420" s="6" t="e">
        <f t="shared" si="232"/>
        <v>#N/A</v>
      </c>
      <c r="AD420" s="6" t="e">
        <f t="shared" si="233"/>
        <v>#N/A</v>
      </c>
      <c r="AE420" s="6" t="str">
        <f t="shared" si="218"/>
        <v/>
      </c>
      <c r="AF420" s="10">
        <f t="shared" si="219"/>
        <v>1</v>
      </c>
      <c r="AG420" s="6" t="e">
        <f t="shared" si="234"/>
        <v>#N/A</v>
      </c>
      <c r="AH420" s="6" t="e">
        <f t="shared" si="235"/>
        <v>#N/A</v>
      </c>
      <c r="AI420" s="6" t="e">
        <f t="shared" si="245"/>
        <v>#N/A</v>
      </c>
      <c r="AJ420" s="6" t="e">
        <f t="shared" si="236"/>
        <v>#N/A</v>
      </c>
      <c r="AK420" s="11" t="str">
        <f t="shared" si="237"/>
        <v xml:space="preserve"> </v>
      </c>
      <c r="AL420" s="6" t="e">
        <f t="shared" si="238"/>
        <v>#N/A</v>
      </c>
      <c r="AM420" s="6" t="e">
        <f t="shared" si="239"/>
        <v>#N/A</v>
      </c>
      <c r="AN420" s="6" t="e">
        <f t="shared" si="240"/>
        <v>#N/A</v>
      </c>
      <c r="AO420" s="6" t="e">
        <f t="shared" si="220"/>
        <v>#N/A</v>
      </c>
      <c r="AP420" s="6" t="e">
        <f t="shared" si="241"/>
        <v>#N/A</v>
      </c>
      <c r="AQ420" s="6" t="e">
        <f t="shared" si="242"/>
        <v>#N/A</v>
      </c>
      <c r="AR420" s="6" t="e">
        <f t="shared" si="221"/>
        <v>#N/A</v>
      </c>
      <c r="AS420" s="6" t="e">
        <f t="shared" si="222"/>
        <v>#N/A</v>
      </c>
      <c r="AT420" s="6" t="e">
        <f t="shared" si="223"/>
        <v>#N/A</v>
      </c>
      <c r="AU420" s="6">
        <f t="shared" si="243"/>
        <v>0</v>
      </c>
      <c r="AV420" s="6" t="e">
        <f t="shared" si="244"/>
        <v>#N/A</v>
      </c>
      <c r="AW420" s="6" t="str">
        <f t="shared" si="224"/>
        <v/>
      </c>
      <c r="AX420" s="6" t="str">
        <f t="shared" si="225"/>
        <v/>
      </c>
      <c r="AY420" s="6" t="str">
        <f t="shared" si="226"/>
        <v/>
      </c>
      <c r="AZ420" s="6" t="str">
        <f t="shared" si="227"/>
        <v/>
      </c>
      <c r="BA420" s="103"/>
      <c r="BG420" s="3" t="s">
        <v>545</v>
      </c>
    </row>
    <row r="421" spans="1:59" s="12" customFormat="1" ht="13.5" customHeight="1" x14ac:dyDescent="0.2">
      <c r="A421" s="163">
        <v>406</v>
      </c>
      <c r="B421" s="164"/>
      <c r="C421" s="165"/>
      <c r="D421" s="166"/>
      <c r="E421" s="165"/>
      <c r="F421" s="165"/>
      <c r="G421" s="220"/>
      <c r="H421" s="165"/>
      <c r="I421" s="167"/>
      <c r="J421" s="168"/>
      <c r="K421" s="845"/>
      <c r="L421" s="838"/>
      <c r="M421" s="428"/>
      <c r="N421" s="427"/>
      <c r="O421" s="429"/>
      <c r="P421" s="430"/>
      <c r="Q421" s="422" t="str">
        <f t="shared" si="211"/>
        <v/>
      </c>
      <c r="R421" s="422" t="str">
        <f t="shared" si="212"/>
        <v/>
      </c>
      <c r="S421" s="423" t="str">
        <f t="shared" si="213"/>
        <v/>
      </c>
      <c r="T421" s="424" t="str">
        <f t="shared" si="228"/>
        <v/>
      </c>
      <c r="U421" s="425" t="str">
        <f t="shared" si="214"/>
        <v/>
      </c>
      <c r="V421" s="425" t="str">
        <f t="shared" si="215"/>
        <v/>
      </c>
      <c r="W421" s="425" t="str">
        <f t="shared" si="216"/>
        <v/>
      </c>
      <c r="X421" s="38"/>
      <c r="Y421" s="37" t="str">
        <f t="shared" si="229"/>
        <v/>
      </c>
      <c r="Z421" s="37" t="str">
        <f t="shared" si="230"/>
        <v/>
      </c>
      <c r="AA421" s="29" t="str">
        <f t="shared" si="217"/>
        <v/>
      </c>
      <c r="AB421" s="6" t="e">
        <f t="shared" si="231"/>
        <v>#N/A</v>
      </c>
      <c r="AC421" s="6" t="e">
        <f t="shared" si="232"/>
        <v>#N/A</v>
      </c>
      <c r="AD421" s="6" t="e">
        <f t="shared" si="233"/>
        <v>#N/A</v>
      </c>
      <c r="AE421" s="6" t="str">
        <f t="shared" si="218"/>
        <v/>
      </c>
      <c r="AF421" s="10">
        <f t="shared" si="219"/>
        <v>1</v>
      </c>
      <c r="AG421" s="6" t="e">
        <f t="shared" si="234"/>
        <v>#N/A</v>
      </c>
      <c r="AH421" s="6" t="e">
        <f t="shared" si="235"/>
        <v>#N/A</v>
      </c>
      <c r="AI421" s="6" t="e">
        <f t="shared" si="245"/>
        <v>#N/A</v>
      </c>
      <c r="AJ421" s="6" t="e">
        <f t="shared" si="236"/>
        <v>#N/A</v>
      </c>
      <c r="AK421" s="11" t="str">
        <f t="shared" si="237"/>
        <v xml:space="preserve"> </v>
      </c>
      <c r="AL421" s="6" t="e">
        <f t="shared" si="238"/>
        <v>#N/A</v>
      </c>
      <c r="AM421" s="6" t="e">
        <f t="shared" si="239"/>
        <v>#N/A</v>
      </c>
      <c r="AN421" s="6" t="e">
        <f t="shared" si="240"/>
        <v>#N/A</v>
      </c>
      <c r="AO421" s="6" t="e">
        <f t="shared" si="220"/>
        <v>#N/A</v>
      </c>
      <c r="AP421" s="6" t="e">
        <f t="shared" si="241"/>
        <v>#N/A</v>
      </c>
      <c r="AQ421" s="6" t="e">
        <f t="shared" si="242"/>
        <v>#N/A</v>
      </c>
      <c r="AR421" s="6" t="e">
        <f t="shared" si="221"/>
        <v>#N/A</v>
      </c>
      <c r="AS421" s="6" t="e">
        <f t="shared" si="222"/>
        <v>#N/A</v>
      </c>
      <c r="AT421" s="6" t="e">
        <f t="shared" si="223"/>
        <v>#N/A</v>
      </c>
      <c r="AU421" s="6">
        <f t="shared" si="243"/>
        <v>0</v>
      </c>
      <c r="AV421" s="6" t="e">
        <f t="shared" si="244"/>
        <v>#N/A</v>
      </c>
      <c r="AW421" s="6" t="str">
        <f t="shared" si="224"/>
        <v/>
      </c>
      <c r="AX421" s="6" t="str">
        <f t="shared" si="225"/>
        <v/>
      </c>
      <c r="AY421" s="6" t="str">
        <f t="shared" si="226"/>
        <v/>
      </c>
      <c r="AZ421" s="6" t="str">
        <f t="shared" si="227"/>
        <v/>
      </c>
      <c r="BA421" s="103"/>
      <c r="BG421" s="3" t="s">
        <v>1233</v>
      </c>
    </row>
    <row r="422" spans="1:59" s="12" customFormat="1" ht="13.5" customHeight="1" x14ac:dyDescent="0.2">
      <c r="A422" s="163">
        <v>407</v>
      </c>
      <c r="B422" s="164"/>
      <c r="C422" s="165"/>
      <c r="D422" s="166"/>
      <c r="E422" s="165"/>
      <c r="F422" s="165"/>
      <c r="G422" s="220"/>
      <c r="H422" s="165"/>
      <c r="I422" s="167"/>
      <c r="J422" s="168"/>
      <c r="K422" s="845"/>
      <c r="L422" s="838"/>
      <c r="M422" s="428"/>
      <c r="N422" s="427"/>
      <c r="O422" s="429"/>
      <c r="P422" s="430"/>
      <c r="Q422" s="422" t="str">
        <f t="shared" si="211"/>
        <v/>
      </c>
      <c r="R422" s="422" t="str">
        <f t="shared" si="212"/>
        <v/>
      </c>
      <c r="S422" s="423" t="str">
        <f t="shared" si="213"/>
        <v/>
      </c>
      <c r="T422" s="424" t="str">
        <f t="shared" si="228"/>
        <v/>
      </c>
      <c r="U422" s="425" t="str">
        <f t="shared" si="214"/>
        <v/>
      </c>
      <c r="V422" s="425" t="str">
        <f t="shared" si="215"/>
        <v/>
      </c>
      <c r="W422" s="425" t="str">
        <f t="shared" si="216"/>
        <v/>
      </c>
      <c r="X422" s="38"/>
      <c r="Y422" s="37" t="str">
        <f t="shared" si="229"/>
        <v/>
      </c>
      <c r="Z422" s="37" t="str">
        <f t="shared" si="230"/>
        <v/>
      </c>
      <c r="AA422" s="29" t="str">
        <f t="shared" si="217"/>
        <v/>
      </c>
      <c r="AB422" s="6" t="e">
        <f t="shared" si="231"/>
        <v>#N/A</v>
      </c>
      <c r="AC422" s="6" t="e">
        <f t="shared" si="232"/>
        <v>#N/A</v>
      </c>
      <c r="AD422" s="6" t="e">
        <f t="shared" si="233"/>
        <v>#N/A</v>
      </c>
      <c r="AE422" s="6" t="str">
        <f t="shared" si="218"/>
        <v/>
      </c>
      <c r="AF422" s="10">
        <f t="shared" si="219"/>
        <v>1</v>
      </c>
      <c r="AG422" s="6" t="e">
        <f t="shared" si="234"/>
        <v>#N/A</v>
      </c>
      <c r="AH422" s="6" t="e">
        <f t="shared" si="235"/>
        <v>#N/A</v>
      </c>
      <c r="AI422" s="6" t="e">
        <f t="shared" si="245"/>
        <v>#N/A</v>
      </c>
      <c r="AJ422" s="6" t="e">
        <f t="shared" si="236"/>
        <v>#N/A</v>
      </c>
      <c r="AK422" s="11" t="str">
        <f t="shared" si="237"/>
        <v xml:space="preserve"> </v>
      </c>
      <c r="AL422" s="6" t="e">
        <f t="shared" si="238"/>
        <v>#N/A</v>
      </c>
      <c r="AM422" s="6" t="e">
        <f t="shared" si="239"/>
        <v>#N/A</v>
      </c>
      <c r="AN422" s="6" t="e">
        <f t="shared" si="240"/>
        <v>#N/A</v>
      </c>
      <c r="AO422" s="6" t="e">
        <f t="shared" si="220"/>
        <v>#N/A</v>
      </c>
      <c r="AP422" s="6" t="e">
        <f t="shared" si="241"/>
        <v>#N/A</v>
      </c>
      <c r="AQ422" s="6" t="e">
        <f t="shared" si="242"/>
        <v>#N/A</v>
      </c>
      <c r="AR422" s="6" t="e">
        <f t="shared" si="221"/>
        <v>#N/A</v>
      </c>
      <c r="AS422" s="6" t="e">
        <f t="shared" si="222"/>
        <v>#N/A</v>
      </c>
      <c r="AT422" s="6" t="e">
        <f t="shared" si="223"/>
        <v>#N/A</v>
      </c>
      <c r="AU422" s="6">
        <f t="shared" si="243"/>
        <v>0</v>
      </c>
      <c r="AV422" s="6" t="e">
        <f t="shared" si="244"/>
        <v>#N/A</v>
      </c>
      <c r="AW422" s="6" t="str">
        <f t="shared" si="224"/>
        <v/>
      </c>
      <c r="AX422" s="6" t="str">
        <f t="shared" si="225"/>
        <v/>
      </c>
      <c r="AY422" s="6" t="str">
        <f t="shared" si="226"/>
        <v/>
      </c>
      <c r="AZ422" s="6" t="str">
        <f t="shared" si="227"/>
        <v/>
      </c>
      <c r="BA422" s="103"/>
      <c r="BG422" s="3" t="s">
        <v>1234</v>
      </c>
    </row>
    <row r="423" spans="1:59" s="12" customFormat="1" ht="13.5" customHeight="1" x14ac:dyDescent="0.2">
      <c r="A423" s="163">
        <v>408</v>
      </c>
      <c r="B423" s="164"/>
      <c r="C423" s="165"/>
      <c r="D423" s="166"/>
      <c r="E423" s="165"/>
      <c r="F423" s="165"/>
      <c r="G423" s="220"/>
      <c r="H423" s="165"/>
      <c r="I423" s="167"/>
      <c r="J423" s="168"/>
      <c r="K423" s="845"/>
      <c r="L423" s="838"/>
      <c r="M423" s="428"/>
      <c r="N423" s="427"/>
      <c r="O423" s="429"/>
      <c r="P423" s="430"/>
      <c r="Q423" s="422" t="str">
        <f t="shared" si="211"/>
        <v/>
      </c>
      <c r="R423" s="422" t="str">
        <f t="shared" si="212"/>
        <v/>
      </c>
      <c r="S423" s="423" t="str">
        <f t="shared" si="213"/>
        <v/>
      </c>
      <c r="T423" s="424" t="str">
        <f t="shared" si="228"/>
        <v/>
      </c>
      <c r="U423" s="425" t="str">
        <f t="shared" si="214"/>
        <v/>
      </c>
      <c r="V423" s="425" t="str">
        <f t="shared" si="215"/>
        <v/>
      </c>
      <c r="W423" s="425" t="str">
        <f t="shared" si="216"/>
        <v/>
      </c>
      <c r="X423" s="38"/>
      <c r="Y423" s="37" t="str">
        <f t="shared" si="229"/>
        <v/>
      </c>
      <c r="Z423" s="37" t="str">
        <f t="shared" si="230"/>
        <v/>
      </c>
      <c r="AA423" s="29" t="str">
        <f t="shared" si="217"/>
        <v/>
      </c>
      <c r="AB423" s="6" t="e">
        <f t="shared" si="231"/>
        <v>#N/A</v>
      </c>
      <c r="AC423" s="6" t="e">
        <f t="shared" si="232"/>
        <v>#N/A</v>
      </c>
      <c r="AD423" s="6" t="e">
        <f t="shared" si="233"/>
        <v>#N/A</v>
      </c>
      <c r="AE423" s="6" t="str">
        <f t="shared" si="218"/>
        <v/>
      </c>
      <c r="AF423" s="10">
        <f t="shared" si="219"/>
        <v>1</v>
      </c>
      <c r="AG423" s="6" t="e">
        <f t="shared" si="234"/>
        <v>#N/A</v>
      </c>
      <c r="AH423" s="6" t="e">
        <f t="shared" si="235"/>
        <v>#N/A</v>
      </c>
      <c r="AI423" s="6" t="e">
        <f t="shared" si="245"/>
        <v>#N/A</v>
      </c>
      <c r="AJ423" s="6" t="e">
        <f t="shared" si="236"/>
        <v>#N/A</v>
      </c>
      <c r="AK423" s="11" t="str">
        <f t="shared" si="237"/>
        <v xml:space="preserve"> </v>
      </c>
      <c r="AL423" s="6" t="e">
        <f t="shared" si="238"/>
        <v>#N/A</v>
      </c>
      <c r="AM423" s="6" t="e">
        <f t="shared" si="239"/>
        <v>#N/A</v>
      </c>
      <c r="AN423" s="6" t="e">
        <f t="shared" si="240"/>
        <v>#N/A</v>
      </c>
      <c r="AO423" s="6" t="e">
        <f t="shared" si="220"/>
        <v>#N/A</v>
      </c>
      <c r="AP423" s="6" t="e">
        <f t="shared" si="241"/>
        <v>#N/A</v>
      </c>
      <c r="AQ423" s="6" t="e">
        <f t="shared" si="242"/>
        <v>#N/A</v>
      </c>
      <c r="AR423" s="6" t="e">
        <f t="shared" si="221"/>
        <v>#N/A</v>
      </c>
      <c r="AS423" s="6" t="e">
        <f t="shared" si="222"/>
        <v>#N/A</v>
      </c>
      <c r="AT423" s="6" t="e">
        <f t="shared" si="223"/>
        <v>#N/A</v>
      </c>
      <c r="AU423" s="6">
        <f t="shared" si="243"/>
        <v>0</v>
      </c>
      <c r="AV423" s="6" t="e">
        <f t="shared" si="244"/>
        <v>#N/A</v>
      </c>
      <c r="AW423" s="6" t="str">
        <f t="shared" si="224"/>
        <v/>
      </c>
      <c r="AX423" s="6" t="str">
        <f t="shared" si="225"/>
        <v/>
      </c>
      <c r="AY423" s="6" t="str">
        <f t="shared" si="226"/>
        <v/>
      </c>
      <c r="AZ423" s="6" t="str">
        <f t="shared" si="227"/>
        <v/>
      </c>
      <c r="BA423" s="103"/>
      <c r="BG423" s="3" t="s">
        <v>1235</v>
      </c>
    </row>
    <row r="424" spans="1:59" s="12" customFormat="1" ht="13.5" customHeight="1" x14ac:dyDescent="0.2">
      <c r="A424" s="163">
        <v>409</v>
      </c>
      <c r="B424" s="164"/>
      <c r="C424" s="165"/>
      <c r="D424" s="166"/>
      <c r="E424" s="165"/>
      <c r="F424" s="165"/>
      <c r="G424" s="220"/>
      <c r="H424" s="165"/>
      <c r="I424" s="167"/>
      <c r="J424" s="168"/>
      <c r="K424" s="845"/>
      <c r="L424" s="838"/>
      <c r="M424" s="428"/>
      <c r="N424" s="427"/>
      <c r="O424" s="429"/>
      <c r="P424" s="430"/>
      <c r="Q424" s="422" t="str">
        <f t="shared" si="211"/>
        <v/>
      </c>
      <c r="R424" s="422" t="str">
        <f t="shared" si="212"/>
        <v/>
      </c>
      <c r="S424" s="423" t="str">
        <f t="shared" si="213"/>
        <v/>
      </c>
      <c r="T424" s="424" t="str">
        <f t="shared" si="228"/>
        <v/>
      </c>
      <c r="U424" s="425" t="str">
        <f t="shared" si="214"/>
        <v/>
      </c>
      <c r="V424" s="425" t="str">
        <f t="shared" si="215"/>
        <v/>
      </c>
      <c r="W424" s="425" t="str">
        <f t="shared" si="216"/>
        <v/>
      </c>
      <c r="X424" s="38"/>
      <c r="Y424" s="37" t="str">
        <f t="shared" si="229"/>
        <v/>
      </c>
      <c r="Z424" s="37" t="str">
        <f t="shared" si="230"/>
        <v/>
      </c>
      <c r="AA424" s="29" t="str">
        <f t="shared" si="217"/>
        <v/>
      </c>
      <c r="AB424" s="6" t="e">
        <f t="shared" si="231"/>
        <v>#N/A</v>
      </c>
      <c r="AC424" s="6" t="e">
        <f t="shared" si="232"/>
        <v>#N/A</v>
      </c>
      <c r="AD424" s="6" t="e">
        <f t="shared" si="233"/>
        <v>#N/A</v>
      </c>
      <c r="AE424" s="6" t="str">
        <f t="shared" si="218"/>
        <v/>
      </c>
      <c r="AF424" s="10">
        <f t="shared" si="219"/>
        <v>1</v>
      </c>
      <c r="AG424" s="6" t="e">
        <f t="shared" si="234"/>
        <v>#N/A</v>
      </c>
      <c r="AH424" s="6" t="e">
        <f t="shared" si="235"/>
        <v>#N/A</v>
      </c>
      <c r="AI424" s="6" t="e">
        <f t="shared" si="245"/>
        <v>#N/A</v>
      </c>
      <c r="AJ424" s="6" t="e">
        <f t="shared" si="236"/>
        <v>#N/A</v>
      </c>
      <c r="AK424" s="11" t="str">
        <f t="shared" si="237"/>
        <v xml:space="preserve"> </v>
      </c>
      <c r="AL424" s="6" t="e">
        <f t="shared" si="238"/>
        <v>#N/A</v>
      </c>
      <c r="AM424" s="6" t="e">
        <f t="shared" si="239"/>
        <v>#N/A</v>
      </c>
      <c r="AN424" s="6" t="e">
        <f t="shared" si="240"/>
        <v>#N/A</v>
      </c>
      <c r="AO424" s="6" t="e">
        <f t="shared" si="220"/>
        <v>#N/A</v>
      </c>
      <c r="AP424" s="6" t="e">
        <f t="shared" si="241"/>
        <v>#N/A</v>
      </c>
      <c r="AQ424" s="6" t="e">
        <f t="shared" si="242"/>
        <v>#N/A</v>
      </c>
      <c r="AR424" s="6" t="e">
        <f t="shared" si="221"/>
        <v>#N/A</v>
      </c>
      <c r="AS424" s="6" t="e">
        <f t="shared" si="222"/>
        <v>#N/A</v>
      </c>
      <c r="AT424" s="6" t="e">
        <f t="shared" si="223"/>
        <v>#N/A</v>
      </c>
      <c r="AU424" s="6">
        <f t="shared" si="243"/>
        <v>0</v>
      </c>
      <c r="AV424" s="6" t="e">
        <f t="shared" si="244"/>
        <v>#N/A</v>
      </c>
      <c r="AW424" s="6" t="str">
        <f t="shared" si="224"/>
        <v/>
      </c>
      <c r="AX424" s="6" t="str">
        <f t="shared" si="225"/>
        <v/>
      </c>
      <c r="AY424" s="6" t="str">
        <f t="shared" si="226"/>
        <v/>
      </c>
      <c r="AZ424" s="6" t="str">
        <f t="shared" si="227"/>
        <v/>
      </c>
      <c r="BA424" s="103"/>
      <c r="BG424" s="3" t="s">
        <v>857</v>
      </c>
    </row>
    <row r="425" spans="1:59" s="12" customFormat="1" ht="13.5" customHeight="1" x14ac:dyDescent="0.2">
      <c r="A425" s="163">
        <v>410</v>
      </c>
      <c r="B425" s="164"/>
      <c r="C425" s="165"/>
      <c r="D425" s="166"/>
      <c r="E425" s="165"/>
      <c r="F425" s="165"/>
      <c r="G425" s="220"/>
      <c r="H425" s="165"/>
      <c r="I425" s="167"/>
      <c r="J425" s="168"/>
      <c r="K425" s="845"/>
      <c r="L425" s="838"/>
      <c r="M425" s="428"/>
      <c r="N425" s="427"/>
      <c r="O425" s="429"/>
      <c r="P425" s="430"/>
      <c r="Q425" s="422" t="str">
        <f t="shared" si="211"/>
        <v/>
      </c>
      <c r="R425" s="422" t="str">
        <f t="shared" si="212"/>
        <v/>
      </c>
      <c r="S425" s="423" t="str">
        <f t="shared" si="213"/>
        <v/>
      </c>
      <c r="T425" s="424" t="str">
        <f t="shared" si="228"/>
        <v/>
      </c>
      <c r="U425" s="425" t="str">
        <f t="shared" si="214"/>
        <v/>
      </c>
      <c r="V425" s="425" t="str">
        <f t="shared" si="215"/>
        <v/>
      </c>
      <c r="W425" s="425" t="str">
        <f t="shared" si="216"/>
        <v/>
      </c>
      <c r="X425" s="38"/>
      <c r="Y425" s="37" t="str">
        <f t="shared" si="229"/>
        <v/>
      </c>
      <c r="Z425" s="37" t="str">
        <f t="shared" si="230"/>
        <v/>
      </c>
      <c r="AA425" s="29" t="str">
        <f t="shared" si="217"/>
        <v/>
      </c>
      <c r="AB425" s="6" t="e">
        <f t="shared" si="231"/>
        <v>#N/A</v>
      </c>
      <c r="AC425" s="6" t="e">
        <f t="shared" si="232"/>
        <v>#N/A</v>
      </c>
      <c r="AD425" s="6" t="e">
        <f t="shared" si="233"/>
        <v>#N/A</v>
      </c>
      <c r="AE425" s="6" t="str">
        <f t="shared" si="218"/>
        <v/>
      </c>
      <c r="AF425" s="10">
        <f t="shared" si="219"/>
        <v>1</v>
      </c>
      <c r="AG425" s="6" t="e">
        <f t="shared" si="234"/>
        <v>#N/A</v>
      </c>
      <c r="AH425" s="6" t="e">
        <f t="shared" si="235"/>
        <v>#N/A</v>
      </c>
      <c r="AI425" s="6" t="e">
        <f t="shared" si="245"/>
        <v>#N/A</v>
      </c>
      <c r="AJ425" s="6" t="e">
        <f t="shared" si="236"/>
        <v>#N/A</v>
      </c>
      <c r="AK425" s="11" t="str">
        <f t="shared" si="237"/>
        <v xml:space="preserve"> </v>
      </c>
      <c r="AL425" s="6" t="e">
        <f t="shared" si="238"/>
        <v>#N/A</v>
      </c>
      <c r="AM425" s="6" t="e">
        <f t="shared" si="239"/>
        <v>#N/A</v>
      </c>
      <c r="AN425" s="6" t="e">
        <f t="shared" si="240"/>
        <v>#N/A</v>
      </c>
      <c r="AO425" s="6" t="e">
        <f t="shared" si="220"/>
        <v>#N/A</v>
      </c>
      <c r="AP425" s="6" t="e">
        <f t="shared" si="241"/>
        <v>#N/A</v>
      </c>
      <c r="AQ425" s="6" t="e">
        <f t="shared" si="242"/>
        <v>#N/A</v>
      </c>
      <c r="AR425" s="6" t="e">
        <f t="shared" si="221"/>
        <v>#N/A</v>
      </c>
      <c r="AS425" s="6" t="e">
        <f t="shared" si="222"/>
        <v>#N/A</v>
      </c>
      <c r="AT425" s="6" t="e">
        <f t="shared" si="223"/>
        <v>#N/A</v>
      </c>
      <c r="AU425" s="6">
        <f t="shared" si="243"/>
        <v>0</v>
      </c>
      <c r="AV425" s="6" t="e">
        <f t="shared" si="244"/>
        <v>#N/A</v>
      </c>
      <c r="AW425" s="6" t="str">
        <f t="shared" si="224"/>
        <v/>
      </c>
      <c r="AX425" s="6" t="str">
        <f t="shared" si="225"/>
        <v/>
      </c>
      <c r="AY425" s="6" t="str">
        <f t="shared" si="226"/>
        <v/>
      </c>
      <c r="AZ425" s="6" t="str">
        <f t="shared" si="227"/>
        <v/>
      </c>
      <c r="BA425" s="103"/>
      <c r="BG425" s="3" t="s">
        <v>858</v>
      </c>
    </row>
    <row r="426" spans="1:59" s="12" customFormat="1" ht="13.5" customHeight="1" x14ac:dyDescent="0.2">
      <c r="A426" s="163">
        <v>411</v>
      </c>
      <c r="B426" s="164"/>
      <c r="C426" s="165"/>
      <c r="D426" s="166"/>
      <c r="E426" s="165"/>
      <c r="F426" s="165"/>
      <c r="G426" s="220"/>
      <c r="H426" s="165"/>
      <c r="I426" s="167"/>
      <c r="J426" s="168"/>
      <c r="K426" s="845"/>
      <c r="L426" s="838"/>
      <c r="M426" s="428"/>
      <c r="N426" s="427"/>
      <c r="O426" s="429"/>
      <c r="P426" s="430"/>
      <c r="Q426" s="422" t="str">
        <f t="shared" si="211"/>
        <v/>
      </c>
      <c r="R426" s="422" t="str">
        <f t="shared" si="212"/>
        <v/>
      </c>
      <c r="S426" s="423" t="str">
        <f t="shared" si="213"/>
        <v/>
      </c>
      <c r="T426" s="424" t="str">
        <f t="shared" si="228"/>
        <v/>
      </c>
      <c r="U426" s="425" t="str">
        <f t="shared" si="214"/>
        <v/>
      </c>
      <c r="V426" s="425" t="str">
        <f t="shared" si="215"/>
        <v/>
      </c>
      <c r="W426" s="425" t="str">
        <f t="shared" si="216"/>
        <v/>
      </c>
      <c r="X426" s="38"/>
      <c r="Y426" s="37" t="str">
        <f t="shared" si="229"/>
        <v/>
      </c>
      <c r="Z426" s="37" t="str">
        <f t="shared" si="230"/>
        <v/>
      </c>
      <c r="AA426" s="29" t="str">
        <f t="shared" si="217"/>
        <v/>
      </c>
      <c r="AB426" s="6" t="e">
        <f t="shared" si="231"/>
        <v>#N/A</v>
      </c>
      <c r="AC426" s="6" t="e">
        <f t="shared" si="232"/>
        <v>#N/A</v>
      </c>
      <c r="AD426" s="6" t="e">
        <f t="shared" si="233"/>
        <v>#N/A</v>
      </c>
      <c r="AE426" s="6" t="str">
        <f t="shared" si="218"/>
        <v/>
      </c>
      <c r="AF426" s="10">
        <f t="shared" si="219"/>
        <v>1</v>
      </c>
      <c r="AG426" s="6" t="e">
        <f t="shared" si="234"/>
        <v>#N/A</v>
      </c>
      <c r="AH426" s="6" t="e">
        <f t="shared" si="235"/>
        <v>#N/A</v>
      </c>
      <c r="AI426" s="6" t="e">
        <f t="shared" si="245"/>
        <v>#N/A</v>
      </c>
      <c r="AJ426" s="6" t="e">
        <f t="shared" si="236"/>
        <v>#N/A</v>
      </c>
      <c r="AK426" s="11" t="str">
        <f t="shared" si="237"/>
        <v xml:space="preserve"> </v>
      </c>
      <c r="AL426" s="6" t="e">
        <f t="shared" si="238"/>
        <v>#N/A</v>
      </c>
      <c r="AM426" s="6" t="e">
        <f t="shared" si="239"/>
        <v>#N/A</v>
      </c>
      <c r="AN426" s="6" t="e">
        <f t="shared" si="240"/>
        <v>#N/A</v>
      </c>
      <c r="AO426" s="6" t="e">
        <f t="shared" si="220"/>
        <v>#N/A</v>
      </c>
      <c r="AP426" s="6" t="e">
        <f t="shared" si="241"/>
        <v>#N/A</v>
      </c>
      <c r="AQ426" s="6" t="e">
        <f t="shared" si="242"/>
        <v>#N/A</v>
      </c>
      <c r="AR426" s="6" t="e">
        <f t="shared" si="221"/>
        <v>#N/A</v>
      </c>
      <c r="AS426" s="6" t="e">
        <f t="shared" si="222"/>
        <v>#N/A</v>
      </c>
      <c r="AT426" s="6" t="e">
        <f t="shared" si="223"/>
        <v>#N/A</v>
      </c>
      <c r="AU426" s="6">
        <f t="shared" si="243"/>
        <v>0</v>
      </c>
      <c r="AV426" s="6" t="e">
        <f t="shared" si="244"/>
        <v>#N/A</v>
      </c>
      <c r="AW426" s="6" t="str">
        <f t="shared" si="224"/>
        <v/>
      </c>
      <c r="AX426" s="6" t="str">
        <f t="shared" si="225"/>
        <v/>
      </c>
      <c r="AY426" s="6" t="str">
        <f t="shared" si="226"/>
        <v/>
      </c>
      <c r="AZ426" s="6" t="str">
        <f t="shared" si="227"/>
        <v/>
      </c>
      <c r="BA426" s="103"/>
      <c r="BG426" s="3" t="s">
        <v>919</v>
      </c>
    </row>
    <row r="427" spans="1:59" s="12" customFormat="1" ht="13.5" customHeight="1" x14ac:dyDescent="0.2">
      <c r="A427" s="163">
        <v>412</v>
      </c>
      <c r="B427" s="164"/>
      <c r="C427" s="165"/>
      <c r="D427" s="166"/>
      <c r="E427" s="165"/>
      <c r="F427" s="165"/>
      <c r="G427" s="220"/>
      <c r="H427" s="165"/>
      <c r="I427" s="167"/>
      <c r="J427" s="168"/>
      <c r="K427" s="845"/>
      <c r="L427" s="838"/>
      <c r="M427" s="428"/>
      <c r="N427" s="427"/>
      <c r="O427" s="429"/>
      <c r="P427" s="430"/>
      <c r="Q427" s="422" t="str">
        <f t="shared" si="211"/>
        <v/>
      </c>
      <c r="R427" s="422" t="str">
        <f t="shared" si="212"/>
        <v/>
      </c>
      <c r="S427" s="423" t="str">
        <f t="shared" si="213"/>
        <v/>
      </c>
      <c r="T427" s="424" t="str">
        <f t="shared" si="228"/>
        <v/>
      </c>
      <c r="U427" s="425" t="str">
        <f t="shared" si="214"/>
        <v/>
      </c>
      <c r="V427" s="425" t="str">
        <f t="shared" si="215"/>
        <v/>
      </c>
      <c r="W427" s="425" t="str">
        <f t="shared" si="216"/>
        <v/>
      </c>
      <c r="X427" s="38"/>
      <c r="Y427" s="37" t="str">
        <f t="shared" si="229"/>
        <v/>
      </c>
      <c r="Z427" s="37" t="str">
        <f t="shared" si="230"/>
        <v/>
      </c>
      <c r="AA427" s="29" t="str">
        <f t="shared" si="217"/>
        <v/>
      </c>
      <c r="AB427" s="6" t="e">
        <f t="shared" si="231"/>
        <v>#N/A</v>
      </c>
      <c r="AC427" s="6" t="e">
        <f t="shared" si="232"/>
        <v>#N/A</v>
      </c>
      <c r="AD427" s="6" t="e">
        <f t="shared" si="233"/>
        <v>#N/A</v>
      </c>
      <c r="AE427" s="6" t="str">
        <f t="shared" si="218"/>
        <v/>
      </c>
      <c r="AF427" s="10">
        <f t="shared" si="219"/>
        <v>1</v>
      </c>
      <c r="AG427" s="6" t="e">
        <f t="shared" si="234"/>
        <v>#N/A</v>
      </c>
      <c r="AH427" s="6" t="e">
        <f t="shared" si="235"/>
        <v>#N/A</v>
      </c>
      <c r="AI427" s="6" t="e">
        <f t="shared" si="245"/>
        <v>#N/A</v>
      </c>
      <c r="AJ427" s="6" t="e">
        <f t="shared" si="236"/>
        <v>#N/A</v>
      </c>
      <c r="AK427" s="11" t="str">
        <f t="shared" si="237"/>
        <v xml:space="preserve"> </v>
      </c>
      <c r="AL427" s="6" t="e">
        <f t="shared" si="238"/>
        <v>#N/A</v>
      </c>
      <c r="AM427" s="6" t="e">
        <f t="shared" si="239"/>
        <v>#N/A</v>
      </c>
      <c r="AN427" s="6" t="e">
        <f t="shared" si="240"/>
        <v>#N/A</v>
      </c>
      <c r="AO427" s="6" t="e">
        <f t="shared" si="220"/>
        <v>#N/A</v>
      </c>
      <c r="AP427" s="6" t="e">
        <f t="shared" si="241"/>
        <v>#N/A</v>
      </c>
      <c r="AQ427" s="6" t="e">
        <f t="shared" si="242"/>
        <v>#N/A</v>
      </c>
      <c r="AR427" s="6" t="e">
        <f t="shared" si="221"/>
        <v>#N/A</v>
      </c>
      <c r="AS427" s="6" t="e">
        <f t="shared" si="222"/>
        <v>#N/A</v>
      </c>
      <c r="AT427" s="6" t="e">
        <f t="shared" si="223"/>
        <v>#N/A</v>
      </c>
      <c r="AU427" s="6">
        <f t="shared" si="243"/>
        <v>0</v>
      </c>
      <c r="AV427" s="6" t="e">
        <f t="shared" si="244"/>
        <v>#N/A</v>
      </c>
      <c r="AW427" s="6" t="str">
        <f t="shared" si="224"/>
        <v/>
      </c>
      <c r="AX427" s="6" t="str">
        <f t="shared" si="225"/>
        <v/>
      </c>
      <c r="AY427" s="6" t="str">
        <f t="shared" si="226"/>
        <v/>
      </c>
      <c r="AZ427" s="6" t="str">
        <f t="shared" si="227"/>
        <v/>
      </c>
      <c r="BA427" s="103"/>
      <c r="BG427" s="3" t="s">
        <v>920</v>
      </c>
    </row>
    <row r="428" spans="1:59" s="12" customFormat="1" ht="13.5" customHeight="1" x14ac:dyDescent="0.2">
      <c r="A428" s="163">
        <v>413</v>
      </c>
      <c r="B428" s="164"/>
      <c r="C428" s="165"/>
      <c r="D428" s="166"/>
      <c r="E428" s="165"/>
      <c r="F428" s="165"/>
      <c r="G428" s="220"/>
      <c r="H428" s="165"/>
      <c r="I428" s="167"/>
      <c r="J428" s="168"/>
      <c r="K428" s="845"/>
      <c r="L428" s="838"/>
      <c r="M428" s="428"/>
      <c r="N428" s="427"/>
      <c r="O428" s="429"/>
      <c r="P428" s="430"/>
      <c r="Q428" s="422" t="str">
        <f t="shared" si="211"/>
        <v/>
      </c>
      <c r="R428" s="422" t="str">
        <f t="shared" si="212"/>
        <v/>
      </c>
      <c r="S428" s="423" t="str">
        <f t="shared" si="213"/>
        <v/>
      </c>
      <c r="T428" s="424" t="str">
        <f t="shared" si="228"/>
        <v/>
      </c>
      <c r="U428" s="425" t="str">
        <f t="shared" si="214"/>
        <v/>
      </c>
      <c r="V428" s="425" t="str">
        <f t="shared" si="215"/>
        <v/>
      </c>
      <c r="W428" s="425" t="str">
        <f t="shared" si="216"/>
        <v/>
      </c>
      <c r="X428" s="38"/>
      <c r="Y428" s="37" t="str">
        <f t="shared" si="229"/>
        <v/>
      </c>
      <c r="Z428" s="37" t="str">
        <f t="shared" si="230"/>
        <v/>
      </c>
      <c r="AA428" s="29" t="str">
        <f t="shared" si="217"/>
        <v/>
      </c>
      <c r="AB428" s="6" t="e">
        <f t="shared" si="231"/>
        <v>#N/A</v>
      </c>
      <c r="AC428" s="6" t="e">
        <f t="shared" si="232"/>
        <v>#N/A</v>
      </c>
      <c r="AD428" s="6" t="e">
        <f t="shared" si="233"/>
        <v>#N/A</v>
      </c>
      <c r="AE428" s="6" t="str">
        <f t="shared" si="218"/>
        <v/>
      </c>
      <c r="AF428" s="10">
        <f t="shared" si="219"/>
        <v>1</v>
      </c>
      <c r="AG428" s="6" t="e">
        <f t="shared" si="234"/>
        <v>#N/A</v>
      </c>
      <c r="AH428" s="6" t="e">
        <f t="shared" si="235"/>
        <v>#N/A</v>
      </c>
      <c r="AI428" s="6" t="e">
        <f t="shared" si="245"/>
        <v>#N/A</v>
      </c>
      <c r="AJ428" s="6" t="e">
        <f t="shared" si="236"/>
        <v>#N/A</v>
      </c>
      <c r="AK428" s="11" t="str">
        <f t="shared" si="237"/>
        <v xml:space="preserve"> </v>
      </c>
      <c r="AL428" s="6" t="e">
        <f t="shared" si="238"/>
        <v>#N/A</v>
      </c>
      <c r="AM428" s="6" t="e">
        <f t="shared" si="239"/>
        <v>#N/A</v>
      </c>
      <c r="AN428" s="6" t="e">
        <f t="shared" si="240"/>
        <v>#N/A</v>
      </c>
      <c r="AO428" s="6" t="e">
        <f t="shared" si="220"/>
        <v>#N/A</v>
      </c>
      <c r="AP428" s="6" t="e">
        <f t="shared" si="241"/>
        <v>#N/A</v>
      </c>
      <c r="AQ428" s="6" t="e">
        <f t="shared" si="242"/>
        <v>#N/A</v>
      </c>
      <c r="AR428" s="6" t="e">
        <f t="shared" si="221"/>
        <v>#N/A</v>
      </c>
      <c r="AS428" s="6" t="e">
        <f t="shared" si="222"/>
        <v>#N/A</v>
      </c>
      <c r="AT428" s="6" t="e">
        <f t="shared" si="223"/>
        <v>#N/A</v>
      </c>
      <c r="AU428" s="6">
        <f t="shared" si="243"/>
        <v>0</v>
      </c>
      <c r="AV428" s="6" t="e">
        <f t="shared" si="244"/>
        <v>#N/A</v>
      </c>
      <c r="AW428" s="6" t="str">
        <f t="shared" si="224"/>
        <v/>
      </c>
      <c r="AX428" s="6" t="str">
        <f t="shared" si="225"/>
        <v/>
      </c>
      <c r="AY428" s="6" t="str">
        <f t="shared" si="226"/>
        <v/>
      </c>
      <c r="AZ428" s="6" t="str">
        <f t="shared" si="227"/>
        <v/>
      </c>
      <c r="BA428" s="103"/>
      <c r="BG428" s="3" t="s">
        <v>935</v>
      </c>
    </row>
    <row r="429" spans="1:59" s="12" customFormat="1" ht="13.5" customHeight="1" x14ac:dyDescent="0.2">
      <c r="A429" s="163">
        <v>414</v>
      </c>
      <c r="B429" s="164"/>
      <c r="C429" s="165"/>
      <c r="D429" s="166"/>
      <c r="E429" s="165"/>
      <c r="F429" s="165"/>
      <c r="G429" s="220"/>
      <c r="H429" s="165"/>
      <c r="I429" s="167"/>
      <c r="J429" s="168"/>
      <c r="K429" s="845"/>
      <c r="L429" s="838"/>
      <c r="M429" s="428"/>
      <c r="N429" s="427"/>
      <c r="O429" s="429"/>
      <c r="P429" s="430"/>
      <c r="Q429" s="422" t="str">
        <f t="shared" si="211"/>
        <v/>
      </c>
      <c r="R429" s="422" t="str">
        <f t="shared" si="212"/>
        <v/>
      </c>
      <c r="S429" s="423" t="str">
        <f t="shared" si="213"/>
        <v/>
      </c>
      <c r="T429" s="424" t="str">
        <f t="shared" si="228"/>
        <v/>
      </c>
      <c r="U429" s="425" t="str">
        <f t="shared" si="214"/>
        <v/>
      </c>
      <c r="V429" s="425" t="str">
        <f t="shared" si="215"/>
        <v/>
      </c>
      <c r="W429" s="425" t="str">
        <f t="shared" si="216"/>
        <v/>
      </c>
      <c r="X429" s="38"/>
      <c r="Y429" s="37" t="str">
        <f t="shared" si="229"/>
        <v/>
      </c>
      <c r="Z429" s="37" t="str">
        <f t="shared" si="230"/>
        <v/>
      </c>
      <c r="AA429" s="29" t="str">
        <f t="shared" si="217"/>
        <v/>
      </c>
      <c r="AB429" s="6" t="e">
        <f t="shared" si="231"/>
        <v>#N/A</v>
      </c>
      <c r="AC429" s="6" t="e">
        <f t="shared" si="232"/>
        <v>#N/A</v>
      </c>
      <c r="AD429" s="6" t="e">
        <f t="shared" si="233"/>
        <v>#N/A</v>
      </c>
      <c r="AE429" s="6" t="str">
        <f t="shared" si="218"/>
        <v/>
      </c>
      <c r="AF429" s="10">
        <f t="shared" si="219"/>
        <v>1</v>
      </c>
      <c r="AG429" s="6" t="e">
        <f t="shared" si="234"/>
        <v>#N/A</v>
      </c>
      <c r="AH429" s="6" t="e">
        <f t="shared" si="235"/>
        <v>#N/A</v>
      </c>
      <c r="AI429" s="6" t="e">
        <f t="shared" si="245"/>
        <v>#N/A</v>
      </c>
      <c r="AJ429" s="6" t="e">
        <f t="shared" si="236"/>
        <v>#N/A</v>
      </c>
      <c r="AK429" s="11" t="str">
        <f t="shared" si="237"/>
        <v xml:space="preserve"> </v>
      </c>
      <c r="AL429" s="6" t="e">
        <f t="shared" si="238"/>
        <v>#N/A</v>
      </c>
      <c r="AM429" s="6" t="e">
        <f t="shared" si="239"/>
        <v>#N/A</v>
      </c>
      <c r="AN429" s="6" t="e">
        <f t="shared" si="240"/>
        <v>#N/A</v>
      </c>
      <c r="AO429" s="6" t="e">
        <f t="shared" si="220"/>
        <v>#N/A</v>
      </c>
      <c r="AP429" s="6" t="e">
        <f t="shared" si="241"/>
        <v>#N/A</v>
      </c>
      <c r="AQ429" s="6" t="e">
        <f t="shared" si="242"/>
        <v>#N/A</v>
      </c>
      <c r="AR429" s="6" t="e">
        <f t="shared" si="221"/>
        <v>#N/A</v>
      </c>
      <c r="AS429" s="6" t="e">
        <f t="shared" si="222"/>
        <v>#N/A</v>
      </c>
      <c r="AT429" s="6" t="e">
        <f t="shared" si="223"/>
        <v>#N/A</v>
      </c>
      <c r="AU429" s="6">
        <f t="shared" si="243"/>
        <v>0</v>
      </c>
      <c r="AV429" s="6" t="e">
        <f t="shared" si="244"/>
        <v>#N/A</v>
      </c>
      <c r="AW429" s="6" t="str">
        <f t="shared" si="224"/>
        <v/>
      </c>
      <c r="AX429" s="6" t="str">
        <f t="shared" si="225"/>
        <v/>
      </c>
      <c r="AY429" s="6" t="str">
        <f t="shared" si="226"/>
        <v/>
      </c>
      <c r="AZ429" s="6" t="str">
        <f t="shared" si="227"/>
        <v/>
      </c>
      <c r="BA429" s="103"/>
      <c r="BG429" s="3" t="s">
        <v>936</v>
      </c>
    </row>
    <row r="430" spans="1:59" s="12" customFormat="1" ht="13.5" customHeight="1" x14ac:dyDescent="0.2">
      <c r="A430" s="163">
        <v>415</v>
      </c>
      <c r="B430" s="164"/>
      <c r="C430" s="165"/>
      <c r="D430" s="166"/>
      <c r="E430" s="165"/>
      <c r="F430" s="165"/>
      <c r="G430" s="220"/>
      <c r="H430" s="165"/>
      <c r="I430" s="167"/>
      <c r="J430" s="168"/>
      <c r="K430" s="845"/>
      <c r="L430" s="838"/>
      <c r="M430" s="428"/>
      <c r="N430" s="427"/>
      <c r="O430" s="429"/>
      <c r="P430" s="430"/>
      <c r="Q430" s="422" t="str">
        <f t="shared" si="211"/>
        <v/>
      </c>
      <c r="R430" s="422" t="str">
        <f t="shared" si="212"/>
        <v/>
      </c>
      <c r="S430" s="423" t="str">
        <f t="shared" si="213"/>
        <v/>
      </c>
      <c r="T430" s="424" t="str">
        <f t="shared" si="228"/>
        <v/>
      </c>
      <c r="U430" s="425" t="str">
        <f t="shared" si="214"/>
        <v/>
      </c>
      <c r="V430" s="425" t="str">
        <f t="shared" si="215"/>
        <v/>
      </c>
      <c r="W430" s="425" t="str">
        <f t="shared" si="216"/>
        <v/>
      </c>
      <c r="X430" s="38"/>
      <c r="Y430" s="37" t="str">
        <f t="shared" si="229"/>
        <v/>
      </c>
      <c r="Z430" s="37" t="str">
        <f t="shared" si="230"/>
        <v/>
      </c>
      <c r="AA430" s="29" t="str">
        <f t="shared" si="217"/>
        <v/>
      </c>
      <c r="AB430" s="6" t="e">
        <f t="shared" si="231"/>
        <v>#N/A</v>
      </c>
      <c r="AC430" s="6" t="e">
        <f t="shared" si="232"/>
        <v>#N/A</v>
      </c>
      <c r="AD430" s="6" t="e">
        <f t="shared" si="233"/>
        <v>#N/A</v>
      </c>
      <c r="AE430" s="6" t="str">
        <f t="shared" si="218"/>
        <v/>
      </c>
      <c r="AF430" s="10">
        <f t="shared" si="219"/>
        <v>1</v>
      </c>
      <c r="AG430" s="6" t="e">
        <f t="shared" si="234"/>
        <v>#N/A</v>
      </c>
      <c r="AH430" s="6" t="e">
        <f t="shared" si="235"/>
        <v>#N/A</v>
      </c>
      <c r="AI430" s="6" t="e">
        <f t="shared" si="245"/>
        <v>#N/A</v>
      </c>
      <c r="AJ430" s="6" t="e">
        <f t="shared" si="236"/>
        <v>#N/A</v>
      </c>
      <c r="AK430" s="11" t="str">
        <f t="shared" si="237"/>
        <v xml:space="preserve"> </v>
      </c>
      <c r="AL430" s="6" t="e">
        <f t="shared" si="238"/>
        <v>#N/A</v>
      </c>
      <c r="AM430" s="6" t="e">
        <f t="shared" si="239"/>
        <v>#N/A</v>
      </c>
      <c r="AN430" s="6" t="e">
        <f t="shared" si="240"/>
        <v>#N/A</v>
      </c>
      <c r="AO430" s="6" t="e">
        <f t="shared" si="220"/>
        <v>#N/A</v>
      </c>
      <c r="AP430" s="6" t="e">
        <f t="shared" si="241"/>
        <v>#N/A</v>
      </c>
      <c r="AQ430" s="6" t="e">
        <f t="shared" si="242"/>
        <v>#N/A</v>
      </c>
      <c r="AR430" s="6" t="e">
        <f t="shared" si="221"/>
        <v>#N/A</v>
      </c>
      <c r="AS430" s="6" t="e">
        <f t="shared" si="222"/>
        <v>#N/A</v>
      </c>
      <c r="AT430" s="6" t="e">
        <f t="shared" si="223"/>
        <v>#N/A</v>
      </c>
      <c r="AU430" s="6">
        <f t="shared" si="243"/>
        <v>0</v>
      </c>
      <c r="AV430" s="6" t="e">
        <f t="shared" si="244"/>
        <v>#N/A</v>
      </c>
      <c r="AW430" s="6" t="str">
        <f t="shared" si="224"/>
        <v/>
      </c>
      <c r="AX430" s="6" t="str">
        <f t="shared" si="225"/>
        <v/>
      </c>
      <c r="AY430" s="6" t="str">
        <f t="shared" si="226"/>
        <v/>
      </c>
      <c r="AZ430" s="6" t="str">
        <f t="shared" si="227"/>
        <v/>
      </c>
      <c r="BA430" s="103"/>
      <c r="BG430" s="3" t="s">
        <v>481</v>
      </c>
    </row>
    <row r="431" spans="1:59" s="12" customFormat="1" ht="13.5" customHeight="1" x14ac:dyDescent="0.2">
      <c r="A431" s="163">
        <v>416</v>
      </c>
      <c r="B431" s="164"/>
      <c r="C431" s="165"/>
      <c r="D431" s="166"/>
      <c r="E431" s="165"/>
      <c r="F431" s="165"/>
      <c r="G431" s="220"/>
      <c r="H431" s="165"/>
      <c r="I431" s="167"/>
      <c r="J431" s="168"/>
      <c r="K431" s="845"/>
      <c r="L431" s="838"/>
      <c r="M431" s="428"/>
      <c r="N431" s="427"/>
      <c r="O431" s="429"/>
      <c r="P431" s="430"/>
      <c r="Q431" s="422" t="str">
        <f t="shared" si="211"/>
        <v/>
      </c>
      <c r="R431" s="422" t="str">
        <f t="shared" si="212"/>
        <v/>
      </c>
      <c r="S431" s="423" t="str">
        <f t="shared" si="213"/>
        <v/>
      </c>
      <c r="T431" s="424" t="str">
        <f t="shared" si="228"/>
        <v/>
      </c>
      <c r="U431" s="425" t="str">
        <f t="shared" si="214"/>
        <v/>
      </c>
      <c r="V431" s="425" t="str">
        <f t="shared" si="215"/>
        <v/>
      </c>
      <c r="W431" s="425" t="str">
        <f t="shared" si="216"/>
        <v/>
      </c>
      <c r="X431" s="38"/>
      <c r="Y431" s="37" t="str">
        <f t="shared" si="229"/>
        <v/>
      </c>
      <c r="Z431" s="37" t="str">
        <f t="shared" si="230"/>
        <v/>
      </c>
      <c r="AA431" s="29" t="str">
        <f t="shared" si="217"/>
        <v/>
      </c>
      <c r="AB431" s="6" t="e">
        <f t="shared" si="231"/>
        <v>#N/A</v>
      </c>
      <c r="AC431" s="6" t="e">
        <f t="shared" si="232"/>
        <v>#N/A</v>
      </c>
      <c r="AD431" s="6" t="e">
        <f t="shared" si="233"/>
        <v>#N/A</v>
      </c>
      <c r="AE431" s="6" t="str">
        <f t="shared" si="218"/>
        <v/>
      </c>
      <c r="AF431" s="10">
        <f t="shared" si="219"/>
        <v>1</v>
      </c>
      <c r="AG431" s="6" t="e">
        <f t="shared" si="234"/>
        <v>#N/A</v>
      </c>
      <c r="AH431" s="6" t="e">
        <f t="shared" si="235"/>
        <v>#N/A</v>
      </c>
      <c r="AI431" s="6" t="e">
        <f t="shared" si="245"/>
        <v>#N/A</v>
      </c>
      <c r="AJ431" s="6" t="e">
        <f t="shared" si="236"/>
        <v>#N/A</v>
      </c>
      <c r="AK431" s="11" t="str">
        <f t="shared" si="237"/>
        <v xml:space="preserve"> </v>
      </c>
      <c r="AL431" s="6" t="e">
        <f t="shared" si="238"/>
        <v>#N/A</v>
      </c>
      <c r="AM431" s="6" t="e">
        <f t="shared" si="239"/>
        <v>#N/A</v>
      </c>
      <c r="AN431" s="6" t="e">
        <f t="shared" si="240"/>
        <v>#N/A</v>
      </c>
      <c r="AO431" s="6" t="e">
        <f t="shared" si="220"/>
        <v>#N/A</v>
      </c>
      <c r="AP431" s="6" t="e">
        <f t="shared" si="241"/>
        <v>#N/A</v>
      </c>
      <c r="AQ431" s="6" t="e">
        <f t="shared" si="242"/>
        <v>#N/A</v>
      </c>
      <c r="AR431" s="6" t="e">
        <f t="shared" si="221"/>
        <v>#N/A</v>
      </c>
      <c r="AS431" s="6" t="e">
        <f t="shared" si="222"/>
        <v>#N/A</v>
      </c>
      <c r="AT431" s="6" t="e">
        <f t="shared" si="223"/>
        <v>#N/A</v>
      </c>
      <c r="AU431" s="6">
        <f t="shared" si="243"/>
        <v>0</v>
      </c>
      <c r="AV431" s="6" t="e">
        <f t="shared" si="244"/>
        <v>#N/A</v>
      </c>
      <c r="AW431" s="6" t="str">
        <f t="shared" si="224"/>
        <v/>
      </c>
      <c r="AX431" s="6" t="str">
        <f t="shared" si="225"/>
        <v/>
      </c>
      <c r="AY431" s="6" t="str">
        <f t="shared" si="226"/>
        <v/>
      </c>
      <c r="AZ431" s="6" t="str">
        <f t="shared" si="227"/>
        <v/>
      </c>
      <c r="BA431" s="103"/>
      <c r="BG431" s="3" t="s">
        <v>482</v>
      </c>
    </row>
    <row r="432" spans="1:59" s="12" customFormat="1" ht="13.5" customHeight="1" x14ac:dyDescent="0.2">
      <c r="A432" s="163">
        <v>417</v>
      </c>
      <c r="B432" s="164"/>
      <c r="C432" s="165"/>
      <c r="D432" s="166"/>
      <c r="E432" s="165"/>
      <c r="F432" s="165"/>
      <c r="G432" s="220"/>
      <c r="H432" s="165"/>
      <c r="I432" s="167"/>
      <c r="J432" s="168"/>
      <c r="K432" s="845"/>
      <c r="L432" s="838"/>
      <c r="M432" s="428"/>
      <c r="N432" s="427"/>
      <c r="O432" s="429"/>
      <c r="P432" s="430"/>
      <c r="Q432" s="422" t="str">
        <f t="shared" si="211"/>
        <v/>
      </c>
      <c r="R432" s="422" t="str">
        <f t="shared" si="212"/>
        <v/>
      </c>
      <c r="S432" s="423" t="str">
        <f t="shared" si="213"/>
        <v/>
      </c>
      <c r="T432" s="424" t="str">
        <f t="shared" si="228"/>
        <v/>
      </c>
      <c r="U432" s="425" t="str">
        <f t="shared" si="214"/>
        <v/>
      </c>
      <c r="V432" s="425" t="str">
        <f t="shared" si="215"/>
        <v/>
      </c>
      <c r="W432" s="425" t="str">
        <f t="shared" si="216"/>
        <v/>
      </c>
      <c r="X432" s="38"/>
      <c r="Y432" s="37" t="str">
        <f t="shared" si="229"/>
        <v/>
      </c>
      <c r="Z432" s="37" t="str">
        <f t="shared" si="230"/>
        <v/>
      </c>
      <c r="AA432" s="29" t="str">
        <f t="shared" si="217"/>
        <v/>
      </c>
      <c r="AB432" s="6" t="e">
        <f t="shared" si="231"/>
        <v>#N/A</v>
      </c>
      <c r="AC432" s="6" t="e">
        <f t="shared" si="232"/>
        <v>#N/A</v>
      </c>
      <c r="AD432" s="6" t="e">
        <f t="shared" si="233"/>
        <v>#N/A</v>
      </c>
      <c r="AE432" s="6" t="str">
        <f t="shared" si="218"/>
        <v/>
      </c>
      <c r="AF432" s="10">
        <f t="shared" si="219"/>
        <v>1</v>
      </c>
      <c r="AG432" s="6" t="e">
        <f t="shared" si="234"/>
        <v>#N/A</v>
      </c>
      <c r="AH432" s="6" t="e">
        <f t="shared" si="235"/>
        <v>#N/A</v>
      </c>
      <c r="AI432" s="6" t="e">
        <f t="shared" si="245"/>
        <v>#N/A</v>
      </c>
      <c r="AJ432" s="6" t="e">
        <f t="shared" si="236"/>
        <v>#N/A</v>
      </c>
      <c r="AK432" s="11" t="str">
        <f t="shared" si="237"/>
        <v xml:space="preserve"> </v>
      </c>
      <c r="AL432" s="6" t="e">
        <f t="shared" si="238"/>
        <v>#N/A</v>
      </c>
      <c r="AM432" s="6" t="e">
        <f t="shared" si="239"/>
        <v>#N/A</v>
      </c>
      <c r="AN432" s="6" t="e">
        <f t="shared" si="240"/>
        <v>#N/A</v>
      </c>
      <c r="AO432" s="6" t="e">
        <f t="shared" si="220"/>
        <v>#N/A</v>
      </c>
      <c r="AP432" s="6" t="e">
        <f t="shared" si="241"/>
        <v>#N/A</v>
      </c>
      <c r="AQ432" s="6" t="e">
        <f t="shared" si="242"/>
        <v>#N/A</v>
      </c>
      <c r="AR432" s="6" t="e">
        <f t="shared" si="221"/>
        <v>#N/A</v>
      </c>
      <c r="AS432" s="6" t="e">
        <f t="shared" si="222"/>
        <v>#N/A</v>
      </c>
      <c r="AT432" s="6" t="e">
        <f t="shared" si="223"/>
        <v>#N/A</v>
      </c>
      <c r="AU432" s="6">
        <f t="shared" si="243"/>
        <v>0</v>
      </c>
      <c r="AV432" s="6" t="e">
        <f t="shared" si="244"/>
        <v>#N/A</v>
      </c>
      <c r="AW432" s="6" t="str">
        <f t="shared" si="224"/>
        <v/>
      </c>
      <c r="AX432" s="6" t="str">
        <f t="shared" si="225"/>
        <v/>
      </c>
      <c r="AY432" s="6" t="str">
        <f t="shared" si="226"/>
        <v/>
      </c>
      <c r="AZ432" s="6" t="str">
        <f t="shared" si="227"/>
        <v/>
      </c>
      <c r="BA432" s="103"/>
      <c r="BG432" s="3" t="s">
        <v>359</v>
      </c>
    </row>
    <row r="433" spans="1:59" s="12" customFormat="1" ht="13.5" customHeight="1" x14ac:dyDescent="0.2">
      <c r="A433" s="163">
        <v>418</v>
      </c>
      <c r="B433" s="164"/>
      <c r="C433" s="165"/>
      <c r="D433" s="166"/>
      <c r="E433" s="165"/>
      <c r="F433" s="165"/>
      <c r="G433" s="220"/>
      <c r="H433" s="165"/>
      <c r="I433" s="167"/>
      <c r="J433" s="168"/>
      <c r="K433" s="845"/>
      <c r="L433" s="838"/>
      <c r="M433" s="428"/>
      <c r="N433" s="427"/>
      <c r="O433" s="429"/>
      <c r="P433" s="430"/>
      <c r="Q433" s="422" t="str">
        <f t="shared" si="211"/>
        <v/>
      </c>
      <c r="R433" s="422" t="str">
        <f t="shared" si="212"/>
        <v/>
      </c>
      <c r="S433" s="423" t="str">
        <f t="shared" si="213"/>
        <v/>
      </c>
      <c r="T433" s="424" t="str">
        <f t="shared" si="228"/>
        <v/>
      </c>
      <c r="U433" s="425" t="str">
        <f t="shared" si="214"/>
        <v/>
      </c>
      <c r="V433" s="425" t="str">
        <f t="shared" si="215"/>
        <v/>
      </c>
      <c r="W433" s="425" t="str">
        <f t="shared" si="216"/>
        <v/>
      </c>
      <c r="X433" s="38"/>
      <c r="Y433" s="37" t="str">
        <f t="shared" si="229"/>
        <v/>
      </c>
      <c r="Z433" s="37" t="str">
        <f t="shared" si="230"/>
        <v/>
      </c>
      <c r="AA433" s="29" t="str">
        <f t="shared" si="217"/>
        <v/>
      </c>
      <c r="AB433" s="6" t="e">
        <f t="shared" si="231"/>
        <v>#N/A</v>
      </c>
      <c r="AC433" s="6" t="e">
        <f t="shared" si="232"/>
        <v>#N/A</v>
      </c>
      <c r="AD433" s="6" t="e">
        <f t="shared" si="233"/>
        <v>#N/A</v>
      </c>
      <c r="AE433" s="6" t="str">
        <f t="shared" si="218"/>
        <v/>
      </c>
      <c r="AF433" s="10">
        <f t="shared" si="219"/>
        <v>1</v>
      </c>
      <c r="AG433" s="6" t="e">
        <f t="shared" si="234"/>
        <v>#N/A</v>
      </c>
      <c r="AH433" s="6" t="e">
        <f t="shared" si="235"/>
        <v>#N/A</v>
      </c>
      <c r="AI433" s="6" t="e">
        <f t="shared" si="245"/>
        <v>#N/A</v>
      </c>
      <c r="AJ433" s="6" t="e">
        <f t="shared" si="236"/>
        <v>#N/A</v>
      </c>
      <c r="AK433" s="11" t="str">
        <f t="shared" si="237"/>
        <v xml:space="preserve"> </v>
      </c>
      <c r="AL433" s="6" t="e">
        <f t="shared" si="238"/>
        <v>#N/A</v>
      </c>
      <c r="AM433" s="6" t="e">
        <f t="shared" si="239"/>
        <v>#N/A</v>
      </c>
      <c r="AN433" s="6" t="e">
        <f t="shared" si="240"/>
        <v>#N/A</v>
      </c>
      <c r="AO433" s="6" t="e">
        <f t="shared" si="220"/>
        <v>#N/A</v>
      </c>
      <c r="AP433" s="6" t="e">
        <f t="shared" si="241"/>
        <v>#N/A</v>
      </c>
      <c r="AQ433" s="6" t="e">
        <f t="shared" si="242"/>
        <v>#N/A</v>
      </c>
      <c r="AR433" s="6" t="e">
        <f t="shared" si="221"/>
        <v>#N/A</v>
      </c>
      <c r="AS433" s="6" t="e">
        <f t="shared" si="222"/>
        <v>#N/A</v>
      </c>
      <c r="AT433" s="6" t="e">
        <f t="shared" si="223"/>
        <v>#N/A</v>
      </c>
      <c r="AU433" s="6">
        <f t="shared" si="243"/>
        <v>0</v>
      </c>
      <c r="AV433" s="6" t="e">
        <f t="shared" si="244"/>
        <v>#N/A</v>
      </c>
      <c r="AW433" s="6" t="str">
        <f t="shared" si="224"/>
        <v/>
      </c>
      <c r="AX433" s="6" t="str">
        <f t="shared" si="225"/>
        <v/>
      </c>
      <c r="AY433" s="6" t="str">
        <f t="shared" si="226"/>
        <v/>
      </c>
      <c r="AZ433" s="6" t="str">
        <f t="shared" si="227"/>
        <v/>
      </c>
      <c r="BA433" s="103"/>
      <c r="BG433" s="3" t="s">
        <v>360</v>
      </c>
    </row>
    <row r="434" spans="1:59" s="12" customFormat="1" ht="13.5" customHeight="1" x14ac:dyDescent="0.2">
      <c r="A434" s="163">
        <v>419</v>
      </c>
      <c r="B434" s="164"/>
      <c r="C434" s="165"/>
      <c r="D434" s="166"/>
      <c r="E434" s="165"/>
      <c r="F434" s="165"/>
      <c r="G434" s="220"/>
      <c r="H434" s="165"/>
      <c r="I434" s="167"/>
      <c r="J434" s="168"/>
      <c r="K434" s="845"/>
      <c r="L434" s="838"/>
      <c r="M434" s="428"/>
      <c r="N434" s="427"/>
      <c r="O434" s="429"/>
      <c r="P434" s="430"/>
      <c r="Q434" s="422" t="str">
        <f t="shared" si="211"/>
        <v/>
      </c>
      <c r="R434" s="422" t="str">
        <f t="shared" si="212"/>
        <v/>
      </c>
      <c r="S434" s="423" t="str">
        <f t="shared" si="213"/>
        <v/>
      </c>
      <c r="T434" s="424" t="str">
        <f t="shared" si="228"/>
        <v/>
      </c>
      <c r="U434" s="425" t="str">
        <f t="shared" si="214"/>
        <v/>
      </c>
      <c r="V434" s="425" t="str">
        <f t="shared" si="215"/>
        <v/>
      </c>
      <c r="W434" s="425" t="str">
        <f t="shared" si="216"/>
        <v/>
      </c>
      <c r="X434" s="38"/>
      <c r="Y434" s="37" t="str">
        <f t="shared" si="229"/>
        <v/>
      </c>
      <c r="Z434" s="37" t="str">
        <f t="shared" si="230"/>
        <v/>
      </c>
      <c r="AA434" s="29" t="str">
        <f t="shared" si="217"/>
        <v/>
      </c>
      <c r="AB434" s="6" t="e">
        <f t="shared" si="231"/>
        <v>#N/A</v>
      </c>
      <c r="AC434" s="6" t="e">
        <f t="shared" si="232"/>
        <v>#N/A</v>
      </c>
      <c r="AD434" s="6" t="e">
        <f t="shared" si="233"/>
        <v>#N/A</v>
      </c>
      <c r="AE434" s="6" t="str">
        <f t="shared" si="218"/>
        <v/>
      </c>
      <c r="AF434" s="10">
        <f t="shared" si="219"/>
        <v>1</v>
      </c>
      <c r="AG434" s="6" t="e">
        <f t="shared" si="234"/>
        <v>#N/A</v>
      </c>
      <c r="AH434" s="6" t="e">
        <f t="shared" si="235"/>
        <v>#N/A</v>
      </c>
      <c r="AI434" s="6" t="e">
        <f t="shared" si="245"/>
        <v>#N/A</v>
      </c>
      <c r="AJ434" s="6" t="e">
        <f t="shared" si="236"/>
        <v>#N/A</v>
      </c>
      <c r="AK434" s="11" t="str">
        <f t="shared" si="237"/>
        <v xml:space="preserve"> </v>
      </c>
      <c r="AL434" s="6" t="e">
        <f t="shared" si="238"/>
        <v>#N/A</v>
      </c>
      <c r="AM434" s="6" t="e">
        <f t="shared" si="239"/>
        <v>#N/A</v>
      </c>
      <c r="AN434" s="6" t="e">
        <f t="shared" si="240"/>
        <v>#N/A</v>
      </c>
      <c r="AO434" s="6" t="e">
        <f t="shared" si="220"/>
        <v>#N/A</v>
      </c>
      <c r="AP434" s="6" t="e">
        <f t="shared" si="241"/>
        <v>#N/A</v>
      </c>
      <c r="AQ434" s="6" t="e">
        <f t="shared" si="242"/>
        <v>#N/A</v>
      </c>
      <c r="AR434" s="6" t="e">
        <f t="shared" si="221"/>
        <v>#N/A</v>
      </c>
      <c r="AS434" s="6" t="e">
        <f t="shared" si="222"/>
        <v>#N/A</v>
      </c>
      <c r="AT434" s="6" t="e">
        <f t="shared" si="223"/>
        <v>#N/A</v>
      </c>
      <c r="AU434" s="6">
        <f t="shared" si="243"/>
        <v>0</v>
      </c>
      <c r="AV434" s="6" t="e">
        <f t="shared" si="244"/>
        <v>#N/A</v>
      </c>
      <c r="AW434" s="6" t="str">
        <f t="shared" si="224"/>
        <v/>
      </c>
      <c r="AX434" s="6" t="str">
        <f t="shared" si="225"/>
        <v/>
      </c>
      <c r="AY434" s="6" t="str">
        <f t="shared" si="226"/>
        <v/>
      </c>
      <c r="AZ434" s="6" t="str">
        <f t="shared" si="227"/>
        <v/>
      </c>
      <c r="BA434" s="103"/>
      <c r="BG434" s="3" t="s">
        <v>1516</v>
      </c>
    </row>
    <row r="435" spans="1:59" s="12" customFormat="1" ht="13.5" customHeight="1" x14ac:dyDescent="0.2">
      <c r="A435" s="163">
        <v>420</v>
      </c>
      <c r="B435" s="164"/>
      <c r="C435" s="165"/>
      <c r="D435" s="166"/>
      <c r="E435" s="165"/>
      <c r="F435" s="165"/>
      <c r="G435" s="220"/>
      <c r="H435" s="165"/>
      <c r="I435" s="167"/>
      <c r="J435" s="168"/>
      <c r="K435" s="845"/>
      <c r="L435" s="838"/>
      <c r="M435" s="428"/>
      <c r="N435" s="427"/>
      <c r="O435" s="429"/>
      <c r="P435" s="430"/>
      <c r="Q435" s="422" t="str">
        <f t="shared" si="211"/>
        <v/>
      </c>
      <c r="R435" s="422" t="str">
        <f t="shared" si="212"/>
        <v/>
      </c>
      <c r="S435" s="423" t="str">
        <f t="shared" si="213"/>
        <v/>
      </c>
      <c r="T435" s="424" t="str">
        <f t="shared" si="228"/>
        <v/>
      </c>
      <c r="U435" s="425" t="str">
        <f t="shared" si="214"/>
        <v/>
      </c>
      <c r="V435" s="425" t="str">
        <f t="shared" si="215"/>
        <v/>
      </c>
      <c r="W435" s="425" t="str">
        <f t="shared" si="216"/>
        <v/>
      </c>
      <c r="X435" s="38"/>
      <c r="Y435" s="37" t="str">
        <f t="shared" si="229"/>
        <v/>
      </c>
      <c r="Z435" s="37" t="str">
        <f t="shared" si="230"/>
        <v/>
      </c>
      <c r="AA435" s="29" t="str">
        <f t="shared" si="217"/>
        <v/>
      </c>
      <c r="AB435" s="6" t="e">
        <f t="shared" si="231"/>
        <v>#N/A</v>
      </c>
      <c r="AC435" s="6" t="e">
        <f t="shared" si="232"/>
        <v>#N/A</v>
      </c>
      <c r="AD435" s="6" t="e">
        <f t="shared" si="233"/>
        <v>#N/A</v>
      </c>
      <c r="AE435" s="6" t="str">
        <f t="shared" si="218"/>
        <v/>
      </c>
      <c r="AF435" s="10">
        <f t="shared" si="219"/>
        <v>1</v>
      </c>
      <c r="AG435" s="6" t="e">
        <f t="shared" si="234"/>
        <v>#N/A</v>
      </c>
      <c r="AH435" s="6" t="e">
        <f t="shared" si="235"/>
        <v>#N/A</v>
      </c>
      <c r="AI435" s="6" t="e">
        <f t="shared" si="245"/>
        <v>#N/A</v>
      </c>
      <c r="AJ435" s="6" t="e">
        <f t="shared" si="236"/>
        <v>#N/A</v>
      </c>
      <c r="AK435" s="11" t="str">
        <f t="shared" si="237"/>
        <v xml:space="preserve"> </v>
      </c>
      <c r="AL435" s="6" t="e">
        <f t="shared" si="238"/>
        <v>#N/A</v>
      </c>
      <c r="AM435" s="6" t="e">
        <f t="shared" si="239"/>
        <v>#N/A</v>
      </c>
      <c r="AN435" s="6" t="e">
        <f t="shared" si="240"/>
        <v>#N/A</v>
      </c>
      <c r="AO435" s="6" t="e">
        <f t="shared" si="220"/>
        <v>#N/A</v>
      </c>
      <c r="AP435" s="6" t="e">
        <f t="shared" si="241"/>
        <v>#N/A</v>
      </c>
      <c r="AQ435" s="6" t="e">
        <f t="shared" si="242"/>
        <v>#N/A</v>
      </c>
      <c r="AR435" s="6" t="e">
        <f t="shared" si="221"/>
        <v>#N/A</v>
      </c>
      <c r="AS435" s="6" t="e">
        <f t="shared" si="222"/>
        <v>#N/A</v>
      </c>
      <c r="AT435" s="6" t="e">
        <f t="shared" si="223"/>
        <v>#N/A</v>
      </c>
      <c r="AU435" s="6">
        <f t="shared" si="243"/>
        <v>0</v>
      </c>
      <c r="AV435" s="6" t="e">
        <f t="shared" si="244"/>
        <v>#N/A</v>
      </c>
      <c r="AW435" s="6" t="str">
        <f t="shared" si="224"/>
        <v/>
      </c>
      <c r="AX435" s="6" t="str">
        <f t="shared" si="225"/>
        <v/>
      </c>
      <c r="AY435" s="6" t="str">
        <f t="shared" si="226"/>
        <v/>
      </c>
      <c r="AZ435" s="6" t="str">
        <f t="shared" si="227"/>
        <v/>
      </c>
      <c r="BA435" s="103"/>
      <c r="BG435" s="3" t="s">
        <v>1236</v>
      </c>
    </row>
    <row r="436" spans="1:59" s="12" customFormat="1" ht="13.5" customHeight="1" x14ac:dyDescent="0.2">
      <c r="A436" s="163">
        <v>421</v>
      </c>
      <c r="B436" s="164"/>
      <c r="C436" s="165"/>
      <c r="D436" s="166"/>
      <c r="E436" s="165"/>
      <c r="F436" s="165"/>
      <c r="G436" s="220"/>
      <c r="H436" s="165"/>
      <c r="I436" s="167"/>
      <c r="J436" s="168"/>
      <c r="K436" s="845"/>
      <c r="L436" s="838"/>
      <c r="M436" s="428"/>
      <c r="N436" s="427"/>
      <c r="O436" s="429"/>
      <c r="P436" s="430"/>
      <c r="Q436" s="422" t="str">
        <f t="shared" si="211"/>
        <v/>
      </c>
      <c r="R436" s="422" t="str">
        <f t="shared" si="212"/>
        <v/>
      </c>
      <c r="S436" s="423" t="str">
        <f t="shared" si="213"/>
        <v/>
      </c>
      <c r="T436" s="424" t="str">
        <f t="shared" si="228"/>
        <v/>
      </c>
      <c r="U436" s="425" t="str">
        <f t="shared" si="214"/>
        <v/>
      </c>
      <c r="V436" s="425" t="str">
        <f t="shared" si="215"/>
        <v/>
      </c>
      <c r="W436" s="425" t="str">
        <f t="shared" si="216"/>
        <v/>
      </c>
      <c r="X436" s="38"/>
      <c r="Y436" s="37" t="str">
        <f t="shared" si="229"/>
        <v/>
      </c>
      <c r="Z436" s="37" t="str">
        <f t="shared" si="230"/>
        <v/>
      </c>
      <c r="AA436" s="29" t="str">
        <f t="shared" si="217"/>
        <v/>
      </c>
      <c r="AB436" s="6" t="e">
        <f t="shared" si="231"/>
        <v>#N/A</v>
      </c>
      <c r="AC436" s="6" t="e">
        <f t="shared" si="232"/>
        <v>#N/A</v>
      </c>
      <c r="AD436" s="6" t="e">
        <f t="shared" si="233"/>
        <v>#N/A</v>
      </c>
      <c r="AE436" s="6" t="str">
        <f t="shared" si="218"/>
        <v/>
      </c>
      <c r="AF436" s="10">
        <f t="shared" si="219"/>
        <v>1</v>
      </c>
      <c r="AG436" s="6" t="e">
        <f t="shared" si="234"/>
        <v>#N/A</v>
      </c>
      <c r="AH436" s="6" t="e">
        <f t="shared" si="235"/>
        <v>#N/A</v>
      </c>
      <c r="AI436" s="6" t="e">
        <f t="shared" si="245"/>
        <v>#N/A</v>
      </c>
      <c r="AJ436" s="6" t="e">
        <f t="shared" si="236"/>
        <v>#N/A</v>
      </c>
      <c r="AK436" s="11" t="str">
        <f t="shared" si="237"/>
        <v xml:space="preserve"> </v>
      </c>
      <c r="AL436" s="6" t="e">
        <f t="shared" si="238"/>
        <v>#N/A</v>
      </c>
      <c r="AM436" s="6" t="e">
        <f t="shared" si="239"/>
        <v>#N/A</v>
      </c>
      <c r="AN436" s="6" t="e">
        <f t="shared" si="240"/>
        <v>#N/A</v>
      </c>
      <c r="AO436" s="6" t="e">
        <f t="shared" si="220"/>
        <v>#N/A</v>
      </c>
      <c r="AP436" s="6" t="e">
        <f t="shared" si="241"/>
        <v>#N/A</v>
      </c>
      <c r="AQ436" s="6" t="e">
        <f t="shared" si="242"/>
        <v>#N/A</v>
      </c>
      <c r="AR436" s="6" t="e">
        <f t="shared" si="221"/>
        <v>#N/A</v>
      </c>
      <c r="AS436" s="6" t="e">
        <f t="shared" si="222"/>
        <v>#N/A</v>
      </c>
      <c r="AT436" s="6" t="e">
        <f t="shared" si="223"/>
        <v>#N/A</v>
      </c>
      <c r="AU436" s="6">
        <f t="shared" si="243"/>
        <v>0</v>
      </c>
      <c r="AV436" s="6" t="e">
        <f t="shared" si="244"/>
        <v>#N/A</v>
      </c>
      <c r="AW436" s="6" t="str">
        <f t="shared" si="224"/>
        <v/>
      </c>
      <c r="AX436" s="6" t="str">
        <f t="shared" si="225"/>
        <v/>
      </c>
      <c r="AY436" s="6" t="str">
        <f t="shared" si="226"/>
        <v/>
      </c>
      <c r="AZ436" s="6" t="str">
        <f t="shared" si="227"/>
        <v/>
      </c>
      <c r="BA436" s="103"/>
      <c r="BG436" s="3" t="s">
        <v>1237</v>
      </c>
    </row>
    <row r="437" spans="1:59" s="12" customFormat="1" ht="13.5" customHeight="1" x14ac:dyDescent="0.2">
      <c r="A437" s="163">
        <v>422</v>
      </c>
      <c r="B437" s="164"/>
      <c r="C437" s="165"/>
      <c r="D437" s="166"/>
      <c r="E437" s="165"/>
      <c r="F437" s="165"/>
      <c r="G437" s="220"/>
      <c r="H437" s="165"/>
      <c r="I437" s="167"/>
      <c r="J437" s="168"/>
      <c r="K437" s="845"/>
      <c r="L437" s="838"/>
      <c r="M437" s="428"/>
      <c r="N437" s="427"/>
      <c r="O437" s="429"/>
      <c r="P437" s="430"/>
      <c r="Q437" s="422" t="str">
        <f t="shared" si="211"/>
        <v/>
      </c>
      <c r="R437" s="422" t="str">
        <f t="shared" si="212"/>
        <v/>
      </c>
      <c r="S437" s="423" t="str">
        <f t="shared" si="213"/>
        <v/>
      </c>
      <c r="T437" s="424" t="str">
        <f t="shared" si="228"/>
        <v/>
      </c>
      <c r="U437" s="425" t="str">
        <f t="shared" si="214"/>
        <v/>
      </c>
      <c r="V437" s="425" t="str">
        <f t="shared" si="215"/>
        <v/>
      </c>
      <c r="W437" s="425" t="str">
        <f t="shared" si="216"/>
        <v/>
      </c>
      <c r="X437" s="38"/>
      <c r="Y437" s="37" t="str">
        <f t="shared" si="229"/>
        <v/>
      </c>
      <c r="Z437" s="37" t="str">
        <f t="shared" si="230"/>
        <v/>
      </c>
      <c r="AA437" s="29" t="str">
        <f t="shared" si="217"/>
        <v/>
      </c>
      <c r="AB437" s="6" t="e">
        <f t="shared" si="231"/>
        <v>#N/A</v>
      </c>
      <c r="AC437" s="6" t="e">
        <f t="shared" si="232"/>
        <v>#N/A</v>
      </c>
      <c r="AD437" s="6" t="e">
        <f t="shared" si="233"/>
        <v>#N/A</v>
      </c>
      <c r="AE437" s="6" t="str">
        <f t="shared" si="218"/>
        <v/>
      </c>
      <c r="AF437" s="10">
        <f t="shared" si="219"/>
        <v>1</v>
      </c>
      <c r="AG437" s="6" t="e">
        <f t="shared" si="234"/>
        <v>#N/A</v>
      </c>
      <c r="AH437" s="6" t="e">
        <f t="shared" si="235"/>
        <v>#N/A</v>
      </c>
      <c r="AI437" s="6" t="e">
        <f t="shared" si="245"/>
        <v>#N/A</v>
      </c>
      <c r="AJ437" s="6" t="e">
        <f t="shared" si="236"/>
        <v>#N/A</v>
      </c>
      <c r="AK437" s="11" t="str">
        <f t="shared" si="237"/>
        <v xml:space="preserve"> </v>
      </c>
      <c r="AL437" s="6" t="e">
        <f t="shared" si="238"/>
        <v>#N/A</v>
      </c>
      <c r="AM437" s="6" t="e">
        <f t="shared" si="239"/>
        <v>#N/A</v>
      </c>
      <c r="AN437" s="6" t="e">
        <f t="shared" si="240"/>
        <v>#N/A</v>
      </c>
      <c r="AO437" s="6" t="e">
        <f t="shared" si="220"/>
        <v>#N/A</v>
      </c>
      <c r="AP437" s="6" t="e">
        <f t="shared" si="241"/>
        <v>#N/A</v>
      </c>
      <c r="AQ437" s="6" t="e">
        <f t="shared" si="242"/>
        <v>#N/A</v>
      </c>
      <c r="AR437" s="6" t="e">
        <f t="shared" si="221"/>
        <v>#N/A</v>
      </c>
      <c r="AS437" s="6" t="e">
        <f t="shared" si="222"/>
        <v>#N/A</v>
      </c>
      <c r="AT437" s="6" t="e">
        <f t="shared" si="223"/>
        <v>#N/A</v>
      </c>
      <c r="AU437" s="6">
        <f t="shared" si="243"/>
        <v>0</v>
      </c>
      <c r="AV437" s="6" t="e">
        <f t="shared" si="244"/>
        <v>#N/A</v>
      </c>
      <c r="AW437" s="6" t="str">
        <f t="shared" si="224"/>
        <v/>
      </c>
      <c r="AX437" s="6" t="str">
        <f t="shared" si="225"/>
        <v/>
      </c>
      <c r="AY437" s="6" t="str">
        <f t="shared" si="226"/>
        <v/>
      </c>
      <c r="AZ437" s="6" t="str">
        <f t="shared" si="227"/>
        <v/>
      </c>
      <c r="BA437" s="103"/>
      <c r="BG437" s="3" t="s">
        <v>947</v>
      </c>
    </row>
    <row r="438" spans="1:59" s="12" customFormat="1" ht="13.5" customHeight="1" x14ac:dyDescent="0.2">
      <c r="A438" s="163">
        <v>423</v>
      </c>
      <c r="B438" s="164"/>
      <c r="C438" s="165"/>
      <c r="D438" s="166"/>
      <c r="E438" s="165"/>
      <c r="F438" s="165"/>
      <c r="G438" s="220"/>
      <c r="H438" s="165"/>
      <c r="I438" s="167"/>
      <c r="J438" s="168"/>
      <c r="K438" s="845"/>
      <c r="L438" s="838"/>
      <c r="M438" s="428"/>
      <c r="N438" s="427"/>
      <c r="O438" s="429"/>
      <c r="P438" s="430"/>
      <c r="Q438" s="422" t="str">
        <f t="shared" si="211"/>
        <v/>
      </c>
      <c r="R438" s="422" t="str">
        <f t="shared" si="212"/>
        <v/>
      </c>
      <c r="S438" s="423" t="str">
        <f t="shared" si="213"/>
        <v/>
      </c>
      <c r="T438" s="424" t="str">
        <f t="shared" si="228"/>
        <v/>
      </c>
      <c r="U438" s="425" t="str">
        <f t="shared" si="214"/>
        <v/>
      </c>
      <c r="V438" s="425" t="str">
        <f t="shared" si="215"/>
        <v/>
      </c>
      <c r="W438" s="425" t="str">
        <f t="shared" si="216"/>
        <v/>
      </c>
      <c r="X438" s="38"/>
      <c r="Y438" s="37" t="str">
        <f t="shared" si="229"/>
        <v/>
      </c>
      <c r="Z438" s="37" t="str">
        <f t="shared" si="230"/>
        <v/>
      </c>
      <c r="AA438" s="29" t="str">
        <f t="shared" si="217"/>
        <v/>
      </c>
      <c r="AB438" s="6" t="e">
        <f t="shared" si="231"/>
        <v>#N/A</v>
      </c>
      <c r="AC438" s="6" t="e">
        <f t="shared" si="232"/>
        <v>#N/A</v>
      </c>
      <c r="AD438" s="6" t="e">
        <f t="shared" si="233"/>
        <v>#N/A</v>
      </c>
      <c r="AE438" s="6" t="str">
        <f t="shared" si="218"/>
        <v/>
      </c>
      <c r="AF438" s="10">
        <f t="shared" si="219"/>
        <v>1</v>
      </c>
      <c r="AG438" s="6" t="e">
        <f t="shared" si="234"/>
        <v>#N/A</v>
      </c>
      <c r="AH438" s="6" t="e">
        <f t="shared" si="235"/>
        <v>#N/A</v>
      </c>
      <c r="AI438" s="6" t="e">
        <f t="shared" si="245"/>
        <v>#N/A</v>
      </c>
      <c r="AJ438" s="6" t="e">
        <f t="shared" si="236"/>
        <v>#N/A</v>
      </c>
      <c r="AK438" s="11" t="str">
        <f t="shared" si="237"/>
        <v xml:space="preserve"> </v>
      </c>
      <c r="AL438" s="6" t="e">
        <f t="shared" si="238"/>
        <v>#N/A</v>
      </c>
      <c r="AM438" s="6" t="e">
        <f t="shared" si="239"/>
        <v>#N/A</v>
      </c>
      <c r="AN438" s="6" t="e">
        <f t="shared" si="240"/>
        <v>#N/A</v>
      </c>
      <c r="AO438" s="6" t="e">
        <f t="shared" si="220"/>
        <v>#N/A</v>
      </c>
      <c r="AP438" s="6" t="e">
        <f t="shared" si="241"/>
        <v>#N/A</v>
      </c>
      <c r="AQ438" s="6" t="e">
        <f t="shared" si="242"/>
        <v>#N/A</v>
      </c>
      <c r="AR438" s="6" t="e">
        <f t="shared" si="221"/>
        <v>#N/A</v>
      </c>
      <c r="AS438" s="6" t="e">
        <f t="shared" si="222"/>
        <v>#N/A</v>
      </c>
      <c r="AT438" s="6" t="e">
        <f t="shared" si="223"/>
        <v>#N/A</v>
      </c>
      <c r="AU438" s="6">
        <f t="shared" si="243"/>
        <v>0</v>
      </c>
      <c r="AV438" s="6" t="e">
        <f t="shared" si="244"/>
        <v>#N/A</v>
      </c>
      <c r="AW438" s="6" t="str">
        <f t="shared" si="224"/>
        <v/>
      </c>
      <c r="AX438" s="6" t="str">
        <f t="shared" si="225"/>
        <v/>
      </c>
      <c r="AY438" s="6" t="str">
        <f t="shared" si="226"/>
        <v/>
      </c>
      <c r="AZ438" s="6" t="str">
        <f t="shared" si="227"/>
        <v/>
      </c>
      <c r="BA438" s="103"/>
      <c r="BG438" s="3" t="s">
        <v>841</v>
      </c>
    </row>
    <row r="439" spans="1:59" s="12" customFormat="1" ht="13.5" customHeight="1" x14ac:dyDescent="0.2">
      <c r="A439" s="163">
        <v>424</v>
      </c>
      <c r="B439" s="164"/>
      <c r="C439" s="165"/>
      <c r="D439" s="166"/>
      <c r="E439" s="165"/>
      <c r="F439" s="165"/>
      <c r="G439" s="220"/>
      <c r="H439" s="165"/>
      <c r="I439" s="167"/>
      <c r="J439" s="168"/>
      <c r="K439" s="845"/>
      <c r="L439" s="838"/>
      <c r="M439" s="428"/>
      <c r="N439" s="427"/>
      <c r="O439" s="429"/>
      <c r="P439" s="430"/>
      <c r="Q439" s="422" t="str">
        <f t="shared" si="211"/>
        <v/>
      </c>
      <c r="R439" s="422" t="str">
        <f t="shared" si="212"/>
        <v/>
      </c>
      <c r="S439" s="423" t="str">
        <f t="shared" si="213"/>
        <v/>
      </c>
      <c r="T439" s="424" t="str">
        <f t="shared" si="228"/>
        <v/>
      </c>
      <c r="U439" s="425" t="str">
        <f t="shared" si="214"/>
        <v/>
      </c>
      <c r="V439" s="425" t="str">
        <f t="shared" si="215"/>
        <v/>
      </c>
      <c r="W439" s="425" t="str">
        <f t="shared" si="216"/>
        <v/>
      </c>
      <c r="X439" s="38"/>
      <c r="Y439" s="37" t="str">
        <f t="shared" si="229"/>
        <v/>
      </c>
      <c r="Z439" s="37" t="str">
        <f t="shared" si="230"/>
        <v/>
      </c>
      <c r="AA439" s="29" t="str">
        <f t="shared" si="217"/>
        <v/>
      </c>
      <c r="AB439" s="6" t="e">
        <f t="shared" si="231"/>
        <v>#N/A</v>
      </c>
      <c r="AC439" s="6" t="e">
        <f t="shared" si="232"/>
        <v>#N/A</v>
      </c>
      <c r="AD439" s="6" t="e">
        <f t="shared" si="233"/>
        <v>#N/A</v>
      </c>
      <c r="AE439" s="6" t="str">
        <f t="shared" si="218"/>
        <v/>
      </c>
      <c r="AF439" s="10">
        <f t="shared" si="219"/>
        <v>1</v>
      </c>
      <c r="AG439" s="6" t="e">
        <f t="shared" si="234"/>
        <v>#N/A</v>
      </c>
      <c r="AH439" s="6" t="e">
        <f t="shared" si="235"/>
        <v>#N/A</v>
      </c>
      <c r="AI439" s="6" t="e">
        <f t="shared" si="245"/>
        <v>#N/A</v>
      </c>
      <c r="AJ439" s="6" t="e">
        <f t="shared" si="236"/>
        <v>#N/A</v>
      </c>
      <c r="AK439" s="11" t="str">
        <f t="shared" si="237"/>
        <v xml:space="preserve"> </v>
      </c>
      <c r="AL439" s="6" t="e">
        <f t="shared" si="238"/>
        <v>#N/A</v>
      </c>
      <c r="AM439" s="6" t="e">
        <f t="shared" si="239"/>
        <v>#N/A</v>
      </c>
      <c r="AN439" s="6" t="e">
        <f t="shared" si="240"/>
        <v>#N/A</v>
      </c>
      <c r="AO439" s="6" t="e">
        <f t="shared" si="220"/>
        <v>#N/A</v>
      </c>
      <c r="AP439" s="6" t="e">
        <f t="shared" si="241"/>
        <v>#N/A</v>
      </c>
      <c r="AQ439" s="6" t="e">
        <f t="shared" si="242"/>
        <v>#N/A</v>
      </c>
      <c r="AR439" s="6" t="e">
        <f t="shared" si="221"/>
        <v>#N/A</v>
      </c>
      <c r="AS439" s="6" t="e">
        <f t="shared" si="222"/>
        <v>#N/A</v>
      </c>
      <c r="AT439" s="6" t="e">
        <f t="shared" si="223"/>
        <v>#N/A</v>
      </c>
      <c r="AU439" s="6">
        <f t="shared" si="243"/>
        <v>0</v>
      </c>
      <c r="AV439" s="6" t="e">
        <f t="shared" si="244"/>
        <v>#N/A</v>
      </c>
      <c r="AW439" s="6" t="str">
        <f t="shared" si="224"/>
        <v/>
      </c>
      <c r="AX439" s="6" t="str">
        <f t="shared" si="225"/>
        <v/>
      </c>
      <c r="AY439" s="6" t="str">
        <f t="shared" si="226"/>
        <v/>
      </c>
      <c r="AZ439" s="6" t="str">
        <f t="shared" si="227"/>
        <v/>
      </c>
      <c r="BA439" s="103"/>
      <c r="BG439" s="3" t="s">
        <v>847</v>
      </c>
    </row>
    <row r="440" spans="1:59" s="12" customFormat="1" ht="13.5" customHeight="1" x14ac:dyDescent="0.2">
      <c r="A440" s="163">
        <v>425</v>
      </c>
      <c r="B440" s="164"/>
      <c r="C440" s="165"/>
      <c r="D440" s="166"/>
      <c r="E440" s="165"/>
      <c r="F440" s="165"/>
      <c r="G440" s="220"/>
      <c r="H440" s="165"/>
      <c r="I440" s="167"/>
      <c r="J440" s="168"/>
      <c r="K440" s="845"/>
      <c r="L440" s="838"/>
      <c r="M440" s="428"/>
      <c r="N440" s="427"/>
      <c r="O440" s="429"/>
      <c r="P440" s="430"/>
      <c r="Q440" s="422" t="str">
        <f t="shared" si="211"/>
        <v/>
      </c>
      <c r="R440" s="422" t="str">
        <f t="shared" si="212"/>
        <v/>
      </c>
      <c r="S440" s="423" t="str">
        <f t="shared" si="213"/>
        <v/>
      </c>
      <c r="T440" s="424" t="str">
        <f t="shared" si="228"/>
        <v/>
      </c>
      <c r="U440" s="425" t="str">
        <f t="shared" si="214"/>
        <v/>
      </c>
      <c r="V440" s="425" t="str">
        <f t="shared" si="215"/>
        <v/>
      </c>
      <c r="W440" s="425" t="str">
        <f t="shared" si="216"/>
        <v/>
      </c>
      <c r="X440" s="38"/>
      <c r="Y440" s="37" t="str">
        <f t="shared" si="229"/>
        <v/>
      </c>
      <c r="Z440" s="37" t="str">
        <f t="shared" si="230"/>
        <v/>
      </c>
      <c r="AA440" s="29" t="str">
        <f t="shared" si="217"/>
        <v/>
      </c>
      <c r="AB440" s="6" t="e">
        <f t="shared" si="231"/>
        <v>#N/A</v>
      </c>
      <c r="AC440" s="6" t="e">
        <f t="shared" si="232"/>
        <v>#N/A</v>
      </c>
      <c r="AD440" s="6" t="e">
        <f t="shared" si="233"/>
        <v>#N/A</v>
      </c>
      <c r="AE440" s="6" t="str">
        <f t="shared" si="218"/>
        <v/>
      </c>
      <c r="AF440" s="10">
        <f t="shared" si="219"/>
        <v>1</v>
      </c>
      <c r="AG440" s="6" t="e">
        <f t="shared" si="234"/>
        <v>#N/A</v>
      </c>
      <c r="AH440" s="6" t="e">
        <f t="shared" si="235"/>
        <v>#N/A</v>
      </c>
      <c r="AI440" s="6" t="e">
        <f t="shared" si="245"/>
        <v>#N/A</v>
      </c>
      <c r="AJ440" s="6" t="e">
        <f t="shared" si="236"/>
        <v>#N/A</v>
      </c>
      <c r="AK440" s="11" t="str">
        <f t="shared" si="237"/>
        <v xml:space="preserve"> </v>
      </c>
      <c r="AL440" s="6" t="e">
        <f t="shared" si="238"/>
        <v>#N/A</v>
      </c>
      <c r="AM440" s="6" t="e">
        <f t="shared" si="239"/>
        <v>#N/A</v>
      </c>
      <c r="AN440" s="6" t="e">
        <f t="shared" si="240"/>
        <v>#N/A</v>
      </c>
      <c r="AO440" s="6" t="e">
        <f t="shared" si="220"/>
        <v>#N/A</v>
      </c>
      <c r="AP440" s="6" t="e">
        <f t="shared" si="241"/>
        <v>#N/A</v>
      </c>
      <c r="AQ440" s="6" t="e">
        <f t="shared" si="242"/>
        <v>#N/A</v>
      </c>
      <c r="AR440" s="6" t="e">
        <f t="shared" si="221"/>
        <v>#N/A</v>
      </c>
      <c r="AS440" s="6" t="e">
        <f t="shared" si="222"/>
        <v>#N/A</v>
      </c>
      <c r="AT440" s="6" t="e">
        <f t="shared" si="223"/>
        <v>#N/A</v>
      </c>
      <c r="AU440" s="6">
        <f t="shared" si="243"/>
        <v>0</v>
      </c>
      <c r="AV440" s="6" t="e">
        <f t="shared" si="244"/>
        <v>#N/A</v>
      </c>
      <c r="AW440" s="6" t="str">
        <f t="shared" si="224"/>
        <v/>
      </c>
      <c r="AX440" s="6" t="str">
        <f t="shared" si="225"/>
        <v/>
      </c>
      <c r="AY440" s="6" t="str">
        <f t="shared" si="226"/>
        <v/>
      </c>
      <c r="AZ440" s="6" t="str">
        <f t="shared" si="227"/>
        <v/>
      </c>
      <c r="BA440" s="103"/>
      <c r="BG440" s="3" t="s">
        <v>948</v>
      </c>
    </row>
    <row r="441" spans="1:59" s="12" customFormat="1" ht="13.5" customHeight="1" x14ac:dyDescent="0.2">
      <c r="A441" s="163">
        <v>426</v>
      </c>
      <c r="B441" s="164"/>
      <c r="C441" s="165"/>
      <c r="D441" s="166"/>
      <c r="E441" s="165"/>
      <c r="F441" s="165"/>
      <c r="G441" s="220"/>
      <c r="H441" s="165"/>
      <c r="I441" s="167"/>
      <c r="J441" s="168"/>
      <c r="K441" s="845"/>
      <c r="L441" s="838"/>
      <c r="M441" s="428"/>
      <c r="N441" s="427"/>
      <c r="O441" s="429"/>
      <c r="P441" s="430"/>
      <c r="Q441" s="422" t="str">
        <f t="shared" si="211"/>
        <v/>
      </c>
      <c r="R441" s="422" t="str">
        <f t="shared" si="212"/>
        <v/>
      </c>
      <c r="S441" s="423" t="str">
        <f t="shared" si="213"/>
        <v/>
      </c>
      <c r="T441" s="424" t="str">
        <f t="shared" si="228"/>
        <v/>
      </c>
      <c r="U441" s="425" t="str">
        <f t="shared" si="214"/>
        <v/>
      </c>
      <c r="V441" s="425" t="str">
        <f t="shared" si="215"/>
        <v/>
      </c>
      <c r="W441" s="425" t="str">
        <f t="shared" si="216"/>
        <v/>
      </c>
      <c r="X441" s="38"/>
      <c r="Y441" s="37" t="str">
        <f t="shared" si="229"/>
        <v/>
      </c>
      <c r="Z441" s="37" t="str">
        <f t="shared" si="230"/>
        <v/>
      </c>
      <c r="AA441" s="29" t="str">
        <f t="shared" si="217"/>
        <v/>
      </c>
      <c r="AB441" s="6" t="e">
        <f t="shared" si="231"/>
        <v>#N/A</v>
      </c>
      <c r="AC441" s="6" t="e">
        <f t="shared" si="232"/>
        <v>#N/A</v>
      </c>
      <c r="AD441" s="6" t="e">
        <f t="shared" si="233"/>
        <v>#N/A</v>
      </c>
      <c r="AE441" s="6" t="str">
        <f t="shared" si="218"/>
        <v/>
      </c>
      <c r="AF441" s="10">
        <f t="shared" si="219"/>
        <v>1</v>
      </c>
      <c r="AG441" s="6" t="e">
        <f t="shared" si="234"/>
        <v>#N/A</v>
      </c>
      <c r="AH441" s="6" t="e">
        <f t="shared" si="235"/>
        <v>#N/A</v>
      </c>
      <c r="AI441" s="6" t="e">
        <f t="shared" si="245"/>
        <v>#N/A</v>
      </c>
      <c r="AJ441" s="6" t="e">
        <f t="shared" si="236"/>
        <v>#N/A</v>
      </c>
      <c r="AK441" s="11" t="str">
        <f t="shared" si="237"/>
        <v xml:space="preserve"> </v>
      </c>
      <c r="AL441" s="6" t="e">
        <f t="shared" si="238"/>
        <v>#N/A</v>
      </c>
      <c r="AM441" s="6" t="e">
        <f t="shared" si="239"/>
        <v>#N/A</v>
      </c>
      <c r="AN441" s="6" t="e">
        <f t="shared" si="240"/>
        <v>#N/A</v>
      </c>
      <c r="AO441" s="6" t="e">
        <f t="shared" si="220"/>
        <v>#N/A</v>
      </c>
      <c r="AP441" s="6" t="e">
        <f t="shared" si="241"/>
        <v>#N/A</v>
      </c>
      <c r="AQ441" s="6" t="e">
        <f t="shared" si="242"/>
        <v>#N/A</v>
      </c>
      <c r="AR441" s="6" t="e">
        <f t="shared" si="221"/>
        <v>#N/A</v>
      </c>
      <c r="AS441" s="6" t="e">
        <f t="shared" si="222"/>
        <v>#N/A</v>
      </c>
      <c r="AT441" s="6" t="e">
        <f t="shared" si="223"/>
        <v>#N/A</v>
      </c>
      <c r="AU441" s="6">
        <f t="shared" si="243"/>
        <v>0</v>
      </c>
      <c r="AV441" s="6" t="e">
        <f t="shared" si="244"/>
        <v>#N/A</v>
      </c>
      <c r="AW441" s="6" t="str">
        <f t="shared" si="224"/>
        <v/>
      </c>
      <c r="AX441" s="6" t="str">
        <f t="shared" si="225"/>
        <v/>
      </c>
      <c r="AY441" s="6" t="str">
        <f t="shared" si="226"/>
        <v/>
      </c>
      <c r="AZ441" s="6" t="str">
        <f t="shared" si="227"/>
        <v/>
      </c>
      <c r="BA441" s="103"/>
      <c r="BG441" s="3" t="s">
        <v>842</v>
      </c>
    </row>
    <row r="442" spans="1:59" s="12" customFormat="1" ht="13.5" customHeight="1" x14ac:dyDescent="0.2">
      <c r="A442" s="163">
        <v>427</v>
      </c>
      <c r="B442" s="164"/>
      <c r="C442" s="165"/>
      <c r="D442" s="166"/>
      <c r="E442" s="165"/>
      <c r="F442" s="165"/>
      <c r="G442" s="220"/>
      <c r="H442" s="165"/>
      <c r="I442" s="167"/>
      <c r="J442" s="168"/>
      <c r="K442" s="845"/>
      <c r="L442" s="838"/>
      <c r="M442" s="428"/>
      <c r="N442" s="427"/>
      <c r="O442" s="429"/>
      <c r="P442" s="430"/>
      <c r="Q442" s="422" t="str">
        <f t="shared" si="211"/>
        <v/>
      </c>
      <c r="R442" s="422" t="str">
        <f t="shared" si="212"/>
        <v/>
      </c>
      <c r="S442" s="423" t="str">
        <f t="shared" si="213"/>
        <v/>
      </c>
      <c r="T442" s="424" t="str">
        <f t="shared" si="228"/>
        <v/>
      </c>
      <c r="U442" s="425" t="str">
        <f t="shared" si="214"/>
        <v/>
      </c>
      <c r="V442" s="425" t="str">
        <f t="shared" si="215"/>
        <v/>
      </c>
      <c r="W442" s="425" t="str">
        <f t="shared" si="216"/>
        <v/>
      </c>
      <c r="X442" s="38"/>
      <c r="Y442" s="37" t="str">
        <f t="shared" si="229"/>
        <v/>
      </c>
      <c r="Z442" s="37" t="str">
        <f t="shared" si="230"/>
        <v/>
      </c>
      <c r="AA442" s="29" t="str">
        <f t="shared" si="217"/>
        <v/>
      </c>
      <c r="AB442" s="6" t="e">
        <f t="shared" si="231"/>
        <v>#N/A</v>
      </c>
      <c r="AC442" s="6" t="e">
        <f t="shared" si="232"/>
        <v>#N/A</v>
      </c>
      <c r="AD442" s="6" t="e">
        <f t="shared" si="233"/>
        <v>#N/A</v>
      </c>
      <c r="AE442" s="6" t="str">
        <f t="shared" si="218"/>
        <v/>
      </c>
      <c r="AF442" s="10">
        <f t="shared" si="219"/>
        <v>1</v>
      </c>
      <c r="AG442" s="6" t="e">
        <f t="shared" si="234"/>
        <v>#N/A</v>
      </c>
      <c r="AH442" s="6" t="e">
        <f t="shared" si="235"/>
        <v>#N/A</v>
      </c>
      <c r="AI442" s="6" t="e">
        <f t="shared" si="245"/>
        <v>#N/A</v>
      </c>
      <c r="AJ442" s="6" t="e">
        <f t="shared" si="236"/>
        <v>#N/A</v>
      </c>
      <c r="AK442" s="11" t="str">
        <f t="shared" si="237"/>
        <v xml:space="preserve"> </v>
      </c>
      <c r="AL442" s="6" t="e">
        <f t="shared" si="238"/>
        <v>#N/A</v>
      </c>
      <c r="AM442" s="6" t="e">
        <f t="shared" si="239"/>
        <v>#N/A</v>
      </c>
      <c r="AN442" s="6" t="e">
        <f t="shared" si="240"/>
        <v>#N/A</v>
      </c>
      <c r="AO442" s="6" t="e">
        <f t="shared" si="220"/>
        <v>#N/A</v>
      </c>
      <c r="AP442" s="6" t="e">
        <f t="shared" si="241"/>
        <v>#N/A</v>
      </c>
      <c r="AQ442" s="6" t="e">
        <f t="shared" si="242"/>
        <v>#N/A</v>
      </c>
      <c r="AR442" s="6" t="e">
        <f t="shared" si="221"/>
        <v>#N/A</v>
      </c>
      <c r="AS442" s="6" t="e">
        <f t="shared" si="222"/>
        <v>#N/A</v>
      </c>
      <c r="AT442" s="6" t="e">
        <f t="shared" si="223"/>
        <v>#N/A</v>
      </c>
      <c r="AU442" s="6">
        <f t="shared" si="243"/>
        <v>0</v>
      </c>
      <c r="AV442" s="6" t="e">
        <f t="shared" si="244"/>
        <v>#N/A</v>
      </c>
      <c r="AW442" s="6" t="str">
        <f t="shared" si="224"/>
        <v/>
      </c>
      <c r="AX442" s="6" t="str">
        <f t="shared" si="225"/>
        <v/>
      </c>
      <c r="AY442" s="6" t="str">
        <f t="shared" si="226"/>
        <v/>
      </c>
      <c r="AZ442" s="6" t="str">
        <f t="shared" si="227"/>
        <v/>
      </c>
      <c r="BA442" s="103"/>
      <c r="BG442" s="3" t="s">
        <v>848</v>
      </c>
    </row>
    <row r="443" spans="1:59" s="12" customFormat="1" ht="13.5" customHeight="1" x14ac:dyDescent="0.2">
      <c r="A443" s="163">
        <v>428</v>
      </c>
      <c r="B443" s="164"/>
      <c r="C443" s="165"/>
      <c r="D443" s="166"/>
      <c r="E443" s="165"/>
      <c r="F443" s="165"/>
      <c r="G443" s="220"/>
      <c r="H443" s="165"/>
      <c r="I443" s="167"/>
      <c r="J443" s="168"/>
      <c r="K443" s="845"/>
      <c r="L443" s="838"/>
      <c r="M443" s="428"/>
      <c r="N443" s="427"/>
      <c r="O443" s="429"/>
      <c r="P443" s="430"/>
      <c r="Q443" s="422" t="str">
        <f t="shared" si="211"/>
        <v/>
      </c>
      <c r="R443" s="422" t="str">
        <f t="shared" si="212"/>
        <v/>
      </c>
      <c r="S443" s="423" t="str">
        <f t="shared" si="213"/>
        <v/>
      </c>
      <c r="T443" s="424" t="str">
        <f t="shared" si="228"/>
        <v/>
      </c>
      <c r="U443" s="425" t="str">
        <f t="shared" si="214"/>
        <v/>
      </c>
      <c r="V443" s="425" t="str">
        <f t="shared" si="215"/>
        <v/>
      </c>
      <c r="W443" s="425" t="str">
        <f t="shared" si="216"/>
        <v/>
      </c>
      <c r="X443" s="38"/>
      <c r="Y443" s="37" t="str">
        <f t="shared" si="229"/>
        <v/>
      </c>
      <c r="Z443" s="37" t="str">
        <f t="shared" si="230"/>
        <v/>
      </c>
      <c r="AA443" s="29" t="str">
        <f t="shared" si="217"/>
        <v/>
      </c>
      <c r="AB443" s="6" t="e">
        <f t="shared" si="231"/>
        <v>#N/A</v>
      </c>
      <c r="AC443" s="6" t="e">
        <f t="shared" si="232"/>
        <v>#N/A</v>
      </c>
      <c r="AD443" s="6" t="e">
        <f t="shared" si="233"/>
        <v>#N/A</v>
      </c>
      <c r="AE443" s="6" t="str">
        <f t="shared" si="218"/>
        <v/>
      </c>
      <c r="AF443" s="10">
        <f t="shared" si="219"/>
        <v>1</v>
      </c>
      <c r="AG443" s="6" t="e">
        <f t="shared" si="234"/>
        <v>#N/A</v>
      </c>
      <c r="AH443" s="6" t="e">
        <f t="shared" si="235"/>
        <v>#N/A</v>
      </c>
      <c r="AI443" s="6" t="e">
        <f t="shared" si="245"/>
        <v>#N/A</v>
      </c>
      <c r="AJ443" s="6" t="e">
        <f t="shared" si="236"/>
        <v>#N/A</v>
      </c>
      <c r="AK443" s="11" t="str">
        <f t="shared" si="237"/>
        <v xml:space="preserve"> </v>
      </c>
      <c r="AL443" s="6" t="e">
        <f t="shared" si="238"/>
        <v>#N/A</v>
      </c>
      <c r="AM443" s="6" t="e">
        <f t="shared" si="239"/>
        <v>#N/A</v>
      </c>
      <c r="AN443" s="6" t="e">
        <f t="shared" si="240"/>
        <v>#N/A</v>
      </c>
      <c r="AO443" s="6" t="e">
        <f t="shared" si="220"/>
        <v>#N/A</v>
      </c>
      <c r="AP443" s="6" t="e">
        <f t="shared" si="241"/>
        <v>#N/A</v>
      </c>
      <c r="AQ443" s="6" t="e">
        <f t="shared" si="242"/>
        <v>#N/A</v>
      </c>
      <c r="AR443" s="6" t="e">
        <f t="shared" si="221"/>
        <v>#N/A</v>
      </c>
      <c r="AS443" s="6" t="e">
        <f t="shared" si="222"/>
        <v>#N/A</v>
      </c>
      <c r="AT443" s="6" t="e">
        <f t="shared" si="223"/>
        <v>#N/A</v>
      </c>
      <c r="AU443" s="6">
        <f t="shared" si="243"/>
        <v>0</v>
      </c>
      <c r="AV443" s="6" t="e">
        <f t="shared" si="244"/>
        <v>#N/A</v>
      </c>
      <c r="AW443" s="6" t="str">
        <f t="shared" si="224"/>
        <v/>
      </c>
      <c r="AX443" s="6" t="str">
        <f t="shared" si="225"/>
        <v/>
      </c>
      <c r="AY443" s="6" t="str">
        <f t="shared" si="226"/>
        <v/>
      </c>
      <c r="AZ443" s="6" t="str">
        <f t="shared" si="227"/>
        <v/>
      </c>
      <c r="BA443" s="103"/>
      <c r="BG443" s="3" t="s">
        <v>955</v>
      </c>
    </row>
    <row r="444" spans="1:59" s="12" customFormat="1" ht="13.5" customHeight="1" x14ac:dyDescent="0.2">
      <c r="A444" s="163">
        <v>429</v>
      </c>
      <c r="B444" s="164"/>
      <c r="C444" s="165"/>
      <c r="D444" s="166"/>
      <c r="E444" s="165"/>
      <c r="F444" s="165"/>
      <c r="G444" s="220"/>
      <c r="H444" s="165"/>
      <c r="I444" s="167"/>
      <c r="J444" s="168"/>
      <c r="K444" s="845"/>
      <c r="L444" s="838"/>
      <c r="M444" s="428"/>
      <c r="N444" s="427"/>
      <c r="O444" s="429"/>
      <c r="P444" s="430"/>
      <c r="Q444" s="422" t="str">
        <f t="shared" si="211"/>
        <v/>
      </c>
      <c r="R444" s="422" t="str">
        <f t="shared" si="212"/>
        <v/>
      </c>
      <c r="S444" s="423" t="str">
        <f t="shared" si="213"/>
        <v/>
      </c>
      <c r="T444" s="424" t="str">
        <f t="shared" si="228"/>
        <v/>
      </c>
      <c r="U444" s="425" t="str">
        <f t="shared" si="214"/>
        <v/>
      </c>
      <c r="V444" s="425" t="str">
        <f t="shared" si="215"/>
        <v/>
      </c>
      <c r="W444" s="425" t="str">
        <f t="shared" si="216"/>
        <v/>
      </c>
      <c r="X444" s="38"/>
      <c r="Y444" s="37" t="str">
        <f t="shared" si="229"/>
        <v/>
      </c>
      <c r="Z444" s="37" t="str">
        <f t="shared" si="230"/>
        <v/>
      </c>
      <c r="AA444" s="29" t="str">
        <f t="shared" si="217"/>
        <v/>
      </c>
      <c r="AB444" s="6" t="e">
        <f t="shared" si="231"/>
        <v>#N/A</v>
      </c>
      <c r="AC444" s="6" t="e">
        <f t="shared" si="232"/>
        <v>#N/A</v>
      </c>
      <c r="AD444" s="6" t="e">
        <f t="shared" si="233"/>
        <v>#N/A</v>
      </c>
      <c r="AE444" s="6" t="str">
        <f t="shared" si="218"/>
        <v/>
      </c>
      <c r="AF444" s="10">
        <f t="shared" si="219"/>
        <v>1</v>
      </c>
      <c r="AG444" s="6" t="e">
        <f t="shared" si="234"/>
        <v>#N/A</v>
      </c>
      <c r="AH444" s="6" t="e">
        <f t="shared" si="235"/>
        <v>#N/A</v>
      </c>
      <c r="AI444" s="6" t="e">
        <f t="shared" si="245"/>
        <v>#N/A</v>
      </c>
      <c r="AJ444" s="6" t="e">
        <f t="shared" si="236"/>
        <v>#N/A</v>
      </c>
      <c r="AK444" s="11" t="str">
        <f t="shared" si="237"/>
        <v xml:space="preserve"> </v>
      </c>
      <c r="AL444" s="6" t="e">
        <f t="shared" si="238"/>
        <v>#N/A</v>
      </c>
      <c r="AM444" s="6" t="e">
        <f t="shared" si="239"/>
        <v>#N/A</v>
      </c>
      <c r="AN444" s="6" t="e">
        <f t="shared" si="240"/>
        <v>#N/A</v>
      </c>
      <c r="AO444" s="6" t="e">
        <f t="shared" si="220"/>
        <v>#N/A</v>
      </c>
      <c r="AP444" s="6" t="e">
        <f t="shared" si="241"/>
        <v>#N/A</v>
      </c>
      <c r="AQ444" s="6" t="e">
        <f t="shared" si="242"/>
        <v>#N/A</v>
      </c>
      <c r="AR444" s="6" t="e">
        <f t="shared" si="221"/>
        <v>#N/A</v>
      </c>
      <c r="AS444" s="6" t="e">
        <f t="shared" si="222"/>
        <v>#N/A</v>
      </c>
      <c r="AT444" s="6" t="e">
        <f t="shared" si="223"/>
        <v>#N/A</v>
      </c>
      <c r="AU444" s="6">
        <f t="shared" si="243"/>
        <v>0</v>
      </c>
      <c r="AV444" s="6" t="e">
        <f t="shared" si="244"/>
        <v>#N/A</v>
      </c>
      <c r="AW444" s="6" t="str">
        <f t="shared" si="224"/>
        <v/>
      </c>
      <c r="AX444" s="6" t="str">
        <f t="shared" si="225"/>
        <v/>
      </c>
      <c r="AY444" s="6" t="str">
        <f t="shared" si="226"/>
        <v/>
      </c>
      <c r="AZ444" s="6" t="str">
        <f t="shared" si="227"/>
        <v/>
      </c>
      <c r="BA444" s="103"/>
      <c r="BG444" s="3" t="s">
        <v>956</v>
      </c>
    </row>
    <row r="445" spans="1:59" s="12" customFormat="1" ht="13.5" customHeight="1" x14ac:dyDescent="0.2">
      <c r="A445" s="163">
        <v>430</v>
      </c>
      <c r="B445" s="164"/>
      <c r="C445" s="165"/>
      <c r="D445" s="166"/>
      <c r="E445" s="165"/>
      <c r="F445" s="165"/>
      <c r="G445" s="220"/>
      <c r="H445" s="165"/>
      <c r="I445" s="167"/>
      <c r="J445" s="168"/>
      <c r="K445" s="845"/>
      <c r="L445" s="838"/>
      <c r="M445" s="428"/>
      <c r="N445" s="427"/>
      <c r="O445" s="429"/>
      <c r="P445" s="430"/>
      <c r="Q445" s="422" t="str">
        <f t="shared" si="211"/>
        <v/>
      </c>
      <c r="R445" s="422" t="str">
        <f t="shared" si="212"/>
        <v/>
      </c>
      <c r="S445" s="423" t="str">
        <f t="shared" si="213"/>
        <v/>
      </c>
      <c r="T445" s="424" t="str">
        <f t="shared" si="228"/>
        <v/>
      </c>
      <c r="U445" s="425" t="str">
        <f t="shared" si="214"/>
        <v/>
      </c>
      <c r="V445" s="425" t="str">
        <f t="shared" si="215"/>
        <v/>
      </c>
      <c r="W445" s="425" t="str">
        <f t="shared" si="216"/>
        <v/>
      </c>
      <c r="X445" s="38"/>
      <c r="Y445" s="37" t="str">
        <f t="shared" si="229"/>
        <v/>
      </c>
      <c r="Z445" s="37" t="str">
        <f t="shared" si="230"/>
        <v/>
      </c>
      <c r="AA445" s="29" t="str">
        <f t="shared" si="217"/>
        <v/>
      </c>
      <c r="AB445" s="6" t="e">
        <f t="shared" si="231"/>
        <v>#N/A</v>
      </c>
      <c r="AC445" s="6" t="e">
        <f t="shared" si="232"/>
        <v>#N/A</v>
      </c>
      <c r="AD445" s="6" t="e">
        <f t="shared" si="233"/>
        <v>#N/A</v>
      </c>
      <c r="AE445" s="6" t="str">
        <f t="shared" si="218"/>
        <v/>
      </c>
      <c r="AF445" s="10">
        <f t="shared" si="219"/>
        <v>1</v>
      </c>
      <c r="AG445" s="6" t="e">
        <f t="shared" si="234"/>
        <v>#N/A</v>
      </c>
      <c r="AH445" s="6" t="e">
        <f t="shared" si="235"/>
        <v>#N/A</v>
      </c>
      <c r="AI445" s="6" t="e">
        <f t="shared" si="245"/>
        <v>#N/A</v>
      </c>
      <c r="AJ445" s="6" t="e">
        <f t="shared" si="236"/>
        <v>#N/A</v>
      </c>
      <c r="AK445" s="11" t="str">
        <f t="shared" si="237"/>
        <v xml:space="preserve"> </v>
      </c>
      <c r="AL445" s="6" t="e">
        <f t="shared" si="238"/>
        <v>#N/A</v>
      </c>
      <c r="AM445" s="6" t="e">
        <f t="shared" si="239"/>
        <v>#N/A</v>
      </c>
      <c r="AN445" s="6" t="e">
        <f t="shared" si="240"/>
        <v>#N/A</v>
      </c>
      <c r="AO445" s="6" t="e">
        <f t="shared" si="220"/>
        <v>#N/A</v>
      </c>
      <c r="AP445" s="6" t="e">
        <f t="shared" si="241"/>
        <v>#N/A</v>
      </c>
      <c r="AQ445" s="6" t="e">
        <f t="shared" si="242"/>
        <v>#N/A</v>
      </c>
      <c r="AR445" s="6" t="e">
        <f t="shared" si="221"/>
        <v>#N/A</v>
      </c>
      <c r="AS445" s="6" t="e">
        <f t="shared" si="222"/>
        <v>#N/A</v>
      </c>
      <c r="AT445" s="6" t="e">
        <f t="shared" si="223"/>
        <v>#N/A</v>
      </c>
      <c r="AU445" s="6">
        <f t="shared" si="243"/>
        <v>0</v>
      </c>
      <c r="AV445" s="6" t="e">
        <f t="shared" si="244"/>
        <v>#N/A</v>
      </c>
      <c r="AW445" s="6" t="str">
        <f t="shared" si="224"/>
        <v/>
      </c>
      <c r="AX445" s="6" t="str">
        <f t="shared" si="225"/>
        <v/>
      </c>
      <c r="AY445" s="6" t="str">
        <f t="shared" si="226"/>
        <v/>
      </c>
      <c r="AZ445" s="6" t="str">
        <f t="shared" si="227"/>
        <v/>
      </c>
      <c r="BA445" s="103"/>
      <c r="BG445" s="3" t="s">
        <v>891</v>
      </c>
    </row>
    <row r="446" spans="1:59" s="12" customFormat="1" ht="13.5" customHeight="1" x14ac:dyDescent="0.2">
      <c r="A446" s="163">
        <v>431</v>
      </c>
      <c r="B446" s="164"/>
      <c r="C446" s="165"/>
      <c r="D446" s="166"/>
      <c r="E446" s="165"/>
      <c r="F446" s="165"/>
      <c r="G446" s="220"/>
      <c r="H446" s="165"/>
      <c r="I446" s="167"/>
      <c r="J446" s="168"/>
      <c r="K446" s="845"/>
      <c r="L446" s="838"/>
      <c r="M446" s="428"/>
      <c r="N446" s="427"/>
      <c r="O446" s="429"/>
      <c r="P446" s="430"/>
      <c r="Q446" s="422" t="str">
        <f t="shared" si="211"/>
        <v/>
      </c>
      <c r="R446" s="422" t="str">
        <f t="shared" si="212"/>
        <v/>
      </c>
      <c r="S446" s="423" t="str">
        <f t="shared" si="213"/>
        <v/>
      </c>
      <c r="T446" s="424" t="str">
        <f t="shared" si="228"/>
        <v/>
      </c>
      <c r="U446" s="425" t="str">
        <f t="shared" si="214"/>
        <v/>
      </c>
      <c r="V446" s="425" t="str">
        <f t="shared" si="215"/>
        <v/>
      </c>
      <c r="W446" s="425" t="str">
        <f t="shared" si="216"/>
        <v/>
      </c>
      <c r="X446" s="38"/>
      <c r="Y446" s="37" t="str">
        <f t="shared" si="229"/>
        <v/>
      </c>
      <c r="Z446" s="37" t="str">
        <f t="shared" si="230"/>
        <v/>
      </c>
      <c r="AA446" s="29" t="str">
        <f t="shared" si="217"/>
        <v/>
      </c>
      <c r="AB446" s="6" t="e">
        <f t="shared" si="231"/>
        <v>#N/A</v>
      </c>
      <c r="AC446" s="6" t="e">
        <f t="shared" si="232"/>
        <v>#N/A</v>
      </c>
      <c r="AD446" s="6" t="e">
        <f t="shared" si="233"/>
        <v>#N/A</v>
      </c>
      <c r="AE446" s="6" t="str">
        <f t="shared" si="218"/>
        <v/>
      </c>
      <c r="AF446" s="10">
        <f t="shared" si="219"/>
        <v>1</v>
      </c>
      <c r="AG446" s="6" t="e">
        <f t="shared" si="234"/>
        <v>#N/A</v>
      </c>
      <c r="AH446" s="6" t="e">
        <f t="shared" si="235"/>
        <v>#N/A</v>
      </c>
      <c r="AI446" s="6" t="e">
        <f t="shared" si="245"/>
        <v>#N/A</v>
      </c>
      <c r="AJ446" s="6" t="e">
        <f t="shared" si="236"/>
        <v>#N/A</v>
      </c>
      <c r="AK446" s="11" t="str">
        <f t="shared" si="237"/>
        <v xml:space="preserve"> </v>
      </c>
      <c r="AL446" s="6" t="e">
        <f t="shared" si="238"/>
        <v>#N/A</v>
      </c>
      <c r="AM446" s="6" t="e">
        <f t="shared" si="239"/>
        <v>#N/A</v>
      </c>
      <c r="AN446" s="6" t="e">
        <f t="shared" si="240"/>
        <v>#N/A</v>
      </c>
      <c r="AO446" s="6" t="e">
        <f t="shared" si="220"/>
        <v>#N/A</v>
      </c>
      <c r="AP446" s="6" t="e">
        <f t="shared" si="241"/>
        <v>#N/A</v>
      </c>
      <c r="AQ446" s="6" t="e">
        <f t="shared" si="242"/>
        <v>#N/A</v>
      </c>
      <c r="AR446" s="6" t="e">
        <f t="shared" si="221"/>
        <v>#N/A</v>
      </c>
      <c r="AS446" s="6" t="e">
        <f t="shared" si="222"/>
        <v>#N/A</v>
      </c>
      <c r="AT446" s="6" t="e">
        <f t="shared" si="223"/>
        <v>#N/A</v>
      </c>
      <c r="AU446" s="6">
        <f t="shared" si="243"/>
        <v>0</v>
      </c>
      <c r="AV446" s="6" t="e">
        <f t="shared" si="244"/>
        <v>#N/A</v>
      </c>
      <c r="AW446" s="6" t="str">
        <f t="shared" si="224"/>
        <v/>
      </c>
      <c r="AX446" s="6" t="str">
        <f t="shared" si="225"/>
        <v/>
      </c>
      <c r="AY446" s="6" t="str">
        <f t="shared" si="226"/>
        <v/>
      </c>
      <c r="AZ446" s="6" t="str">
        <f t="shared" si="227"/>
        <v/>
      </c>
      <c r="BA446" s="103"/>
      <c r="BG446" s="3" t="s">
        <v>899</v>
      </c>
    </row>
    <row r="447" spans="1:59" s="12" customFormat="1" ht="13.5" customHeight="1" x14ac:dyDescent="0.2">
      <c r="A447" s="163">
        <v>432</v>
      </c>
      <c r="B447" s="164"/>
      <c r="C447" s="165"/>
      <c r="D447" s="166"/>
      <c r="E447" s="165"/>
      <c r="F447" s="165"/>
      <c r="G447" s="220"/>
      <c r="H447" s="165"/>
      <c r="I447" s="167"/>
      <c r="J447" s="168"/>
      <c r="K447" s="845"/>
      <c r="L447" s="838"/>
      <c r="M447" s="428"/>
      <c r="N447" s="427"/>
      <c r="O447" s="429"/>
      <c r="P447" s="430"/>
      <c r="Q447" s="422" t="str">
        <f t="shared" si="211"/>
        <v/>
      </c>
      <c r="R447" s="422" t="str">
        <f t="shared" si="212"/>
        <v/>
      </c>
      <c r="S447" s="423" t="str">
        <f t="shared" si="213"/>
        <v/>
      </c>
      <c r="T447" s="424" t="str">
        <f t="shared" si="228"/>
        <v/>
      </c>
      <c r="U447" s="425" t="str">
        <f t="shared" si="214"/>
        <v/>
      </c>
      <c r="V447" s="425" t="str">
        <f t="shared" si="215"/>
        <v/>
      </c>
      <c r="W447" s="425" t="str">
        <f t="shared" si="216"/>
        <v/>
      </c>
      <c r="X447" s="38"/>
      <c r="Y447" s="37" t="str">
        <f t="shared" si="229"/>
        <v/>
      </c>
      <c r="Z447" s="37" t="str">
        <f t="shared" si="230"/>
        <v/>
      </c>
      <c r="AA447" s="29" t="str">
        <f t="shared" si="217"/>
        <v/>
      </c>
      <c r="AB447" s="6" t="e">
        <f t="shared" si="231"/>
        <v>#N/A</v>
      </c>
      <c r="AC447" s="6" t="e">
        <f t="shared" si="232"/>
        <v>#N/A</v>
      </c>
      <c r="AD447" s="6" t="e">
        <f t="shared" si="233"/>
        <v>#N/A</v>
      </c>
      <c r="AE447" s="6" t="str">
        <f t="shared" si="218"/>
        <v/>
      </c>
      <c r="AF447" s="10">
        <f t="shared" si="219"/>
        <v>1</v>
      </c>
      <c r="AG447" s="6" t="e">
        <f t="shared" si="234"/>
        <v>#N/A</v>
      </c>
      <c r="AH447" s="6" t="e">
        <f t="shared" si="235"/>
        <v>#N/A</v>
      </c>
      <c r="AI447" s="6" t="e">
        <f t="shared" si="245"/>
        <v>#N/A</v>
      </c>
      <c r="AJ447" s="6" t="e">
        <f t="shared" si="236"/>
        <v>#N/A</v>
      </c>
      <c r="AK447" s="11" t="str">
        <f t="shared" si="237"/>
        <v xml:space="preserve"> </v>
      </c>
      <c r="AL447" s="6" t="e">
        <f t="shared" si="238"/>
        <v>#N/A</v>
      </c>
      <c r="AM447" s="6" t="e">
        <f t="shared" si="239"/>
        <v>#N/A</v>
      </c>
      <c r="AN447" s="6" t="e">
        <f t="shared" si="240"/>
        <v>#N/A</v>
      </c>
      <c r="AO447" s="6" t="e">
        <f t="shared" si="220"/>
        <v>#N/A</v>
      </c>
      <c r="AP447" s="6" t="e">
        <f t="shared" si="241"/>
        <v>#N/A</v>
      </c>
      <c r="AQ447" s="6" t="e">
        <f t="shared" si="242"/>
        <v>#N/A</v>
      </c>
      <c r="AR447" s="6" t="e">
        <f t="shared" si="221"/>
        <v>#N/A</v>
      </c>
      <c r="AS447" s="6" t="e">
        <f t="shared" si="222"/>
        <v>#N/A</v>
      </c>
      <c r="AT447" s="6" t="e">
        <f t="shared" si="223"/>
        <v>#N/A</v>
      </c>
      <c r="AU447" s="6">
        <f t="shared" si="243"/>
        <v>0</v>
      </c>
      <c r="AV447" s="6" t="e">
        <f t="shared" si="244"/>
        <v>#N/A</v>
      </c>
      <c r="AW447" s="6" t="str">
        <f t="shared" si="224"/>
        <v/>
      </c>
      <c r="AX447" s="6" t="str">
        <f t="shared" si="225"/>
        <v/>
      </c>
      <c r="AY447" s="6" t="str">
        <f t="shared" si="226"/>
        <v/>
      </c>
      <c r="AZ447" s="6" t="str">
        <f t="shared" si="227"/>
        <v/>
      </c>
      <c r="BA447" s="103"/>
      <c r="BG447" s="3" t="s">
        <v>957</v>
      </c>
    </row>
    <row r="448" spans="1:59" s="12" customFormat="1" ht="13.5" customHeight="1" x14ac:dyDescent="0.2">
      <c r="A448" s="163">
        <v>433</v>
      </c>
      <c r="B448" s="164"/>
      <c r="C448" s="165"/>
      <c r="D448" s="166"/>
      <c r="E448" s="165"/>
      <c r="F448" s="165"/>
      <c r="G448" s="220"/>
      <c r="H448" s="165"/>
      <c r="I448" s="167"/>
      <c r="J448" s="168"/>
      <c r="K448" s="845"/>
      <c r="L448" s="838"/>
      <c r="M448" s="428"/>
      <c r="N448" s="427"/>
      <c r="O448" s="429"/>
      <c r="P448" s="430"/>
      <c r="Q448" s="422" t="str">
        <f t="shared" si="211"/>
        <v/>
      </c>
      <c r="R448" s="422" t="str">
        <f t="shared" si="212"/>
        <v/>
      </c>
      <c r="S448" s="423" t="str">
        <f t="shared" si="213"/>
        <v/>
      </c>
      <c r="T448" s="424" t="str">
        <f t="shared" si="228"/>
        <v/>
      </c>
      <c r="U448" s="425" t="str">
        <f t="shared" si="214"/>
        <v/>
      </c>
      <c r="V448" s="425" t="str">
        <f t="shared" si="215"/>
        <v/>
      </c>
      <c r="W448" s="425" t="str">
        <f t="shared" si="216"/>
        <v/>
      </c>
      <c r="X448" s="38"/>
      <c r="Y448" s="37" t="str">
        <f t="shared" si="229"/>
        <v/>
      </c>
      <c r="Z448" s="37" t="str">
        <f t="shared" si="230"/>
        <v/>
      </c>
      <c r="AA448" s="29" t="str">
        <f t="shared" si="217"/>
        <v/>
      </c>
      <c r="AB448" s="6" t="e">
        <f t="shared" si="231"/>
        <v>#N/A</v>
      </c>
      <c r="AC448" s="6" t="e">
        <f t="shared" si="232"/>
        <v>#N/A</v>
      </c>
      <c r="AD448" s="6" t="e">
        <f t="shared" si="233"/>
        <v>#N/A</v>
      </c>
      <c r="AE448" s="6" t="str">
        <f t="shared" si="218"/>
        <v/>
      </c>
      <c r="AF448" s="10">
        <f t="shared" si="219"/>
        <v>1</v>
      </c>
      <c r="AG448" s="6" t="e">
        <f t="shared" si="234"/>
        <v>#N/A</v>
      </c>
      <c r="AH448" s="6" t="e">
        <f t="shared" si="235"/>
        <v>#N/A</v>
      </c>
      <c r="AI448" s="6" t="e">
        <f t="shared" si="245"/>
        <v>#N/A</v>
      </c>
      <c r="AJ448" s="6" t="e">
        <f t="shared" si="236"/>
        <v>#N/A</v>
      </c>
      <c r="AK448" s="11" t="str">
        <f t="shared" si="237"/>
        <v xml:space="preserve"> </v>
      </c>
      <c r="AL448" s="6" t="e">
        <f t="shared" si="238"/>
        <v>#N/A</v>
      </c>
      <c r="AM448" s="6" t="e">
        <f t="shared" si="239"/>
        <v>#N/A</v>
      </c>
      <c r="AN448" s="6" t="e">
        <f t="shared" si="240"/>
        <v>#N/A</v>
      </c>
      <c r="AO448" s="6" t="e">
        <f t="shared" si="220"/>
        <v>#N/A</v>
      </c>
      <c r="AP448" s="6" t="e">
        <f t="shared" si="241"/>
        <v>#N/A</v>
      </c>
      <c r="AQ448" s="6" t="e">
        <f t="shared" si="242"/>
        <v>#N/A</v>
      </c>
      <c r="AR448" s="6" t="e">
        <f t="shared" si="221"/>
        <v>#N/A</v>
      </c>
      <c r="AS448" s="6" t="e">
        <f t="shared" si="222"/>
        <v>#N/A</v>
      </c>
      <c r="AT448" s="6" t="e">
        <f t="shared" si="223"/>
        <v>#N/A</v>
      </c>
      <c r="AU448" s="6">
        <f t="shared" si="243"/>
        <v>0</v>
      </c>
      <c r="AV448" s="6" t="e">
        <f t="shared" si="244"/>
        <v>#N/A</v>
      </c>
      <c r="AW448" s="6" t="str">
        <f t="shared" si="224"/>
        <v/>
      </c>
      <c r="AX448" s="6" t="str">
        <f t="shared" si="225"/>
        <v/>
      </c>
      <c r="AY448" s="6" t="str">
        <f t="shared" si="226"/>
        <v/>
      </c>
      <c r="AZ448" s="6" t="str">
        <f t="shared" si="227"/>
        <v/>
      </c>
      <c r="BA448" s="103"/>
      <c r="BG448" s="3" t="s">
        <v>958</v>
      </c>
    </row>
    <row r="449" spans="1:59" s="12" customFormat="1" ht="13.5" customHeight="1" x14ac:dyDescent="0.2">
      <c r="A449" s="163">
        <v>434</v>
      </c>
      <c r="B449" s="164"/>
      <c r="C449" s="165"/>
      <c r="D449" s="166"/>
      <c r="E449" s="165"/>
      <c r="F449" s="165"/>
      <c r="G449" s="220"/>
      <c r="H449" s="165"/>
      <c r="I449" s="167"/>
      <c r="J449" s="168"/>
      <c r="K449" s="845"/>
      <c r="L449" s="838"/>
      <c r="M449" s="428"/>
      <c r="N449" s="427"/>
      <c r="O449" s="429"/>
      <c r="P449" s="430"/>
      <c r="Q449" s="422" t="str">
        <f t="shared" si="211"/>
        <v/>
      </c>
      <c r="R449" s="422" t="str">
        <f t="shared" si="212"/>
        <v/>
      </c>
      <c r="S449" s="423" t="str">
        <f t="shared" si="213"/>
        <v/>
      </c>
      <c r="T449" s="424" t="str">
        <f t="shared" si="228"/>
        <v/>
      </c>
      <c r="U449" s="425" t="str">
        <f t="shared" si="214"/>
        <v/>
      </c>
      <c r="V449" s="425" t="str">
        <f t="shared" si="215"/>
        <v/>
      </c>
      <c r="W449" s="425" t="str">
        <f t="shared" si="216"/>
        <v/>
      </c>
      <c r="X449" s="38"/>
      <c r="Y449" s="37" t="str">
        <f t="shared" si="229"/>
        <v/>
      </c>
      <c r="Z449" s="37" t="str">
        <f t="shared" si="230"/>
        <v/>
      </c>
      <c r="AA449" s="29" t="str">
        <f t="shared" si="217"/>
        <v/>
      </c>
      <c r="AB449" s="6" t="e">
        <f t="shared" si="231"/>
        <v>#N/A</v>
      </c>
      <c r="AC449" s="6" t="e">
        <f t="shared" si="232"/>
        <v>#N/A</v>
      </c>
      <c r="AD449" s="6" t="e">
        <f t="shared" si="233"/>
        <v>#N/A</v>
      </c>
      <c r="AE449" s="6" t="str">
        <f t="shared" si="218"/>
        <v/>
      </c>
      <c r="AF449" s="10">
        <f t="shared" si="219"/>
        <v>1</v>
      </c>
      <c r="AG449" s="6" t="e">
        <f t="shared" si="234"/>
        <v>#N/A</v>
      </c>
      <c r="AH449" s="6" t="e">
        <f t="shared" si="235"/>
        <v>#N/A</v>
      </c>
      <c r="AI449" s="6" t="e">
        <f t="shared" si="245"/>
        <v>#N/A</v>
      </c>
      <c r="AJ449" s="6" t="e">
        <f t="shared" si="236"/>
        <v>#N/A</v>
      </c>
      <c r="AK449" s="11" t="str">
        <f t="shared" si="237"/>
        <v xml:space="preserve"> </v>
      </c>
      <c r="AL449" s="6" t="e">
        <f t="shared" si="238"/>
        <v>#N/A</v>
      </c>
      <c r="AM449" s="6" t="e">
        <f t="shared" si="239"/>
        <v>#N/A</v>
      </c>
      <c r="AN449" s="6" t="e">
        <f t="shared" si="240"/>
        <v>#N/A</v>
      </c>
      <c r="AO449" s="6" t="e">
        <f t="shared" si="220"/>
        <v>#N/A</v>
      </c>
      <c r="AP449" s="6" t="e">
        <f t="shared" si="241"/>
        <v>#N/A</v>
      </c>
      <c r="AQ449" s="6" t="e">
        <f t="shared" si="242"/>
        <v>#N/A</v>
      </c>
      <c r="AR449" s="6" t="e">
        <f t="shared" si="221"/>
        <v>#N/A</v>
      </c>
      <c r="AS449" s="6" t="e">
        <f t="shared" si="222"/>
        <v>#N/A</v>
      </c>
      <c r="AT449" s="6" t="e">
        <f t="shared" si="223"/>
        <v>#N/A</v>
      </c>
      <c r="AU449" s="6">
        <f t="shared" si="243"/>
        <v>0</v>
      </c>
      <c r="AV449" s="6" t="e">
        <f t="shared" si="244"/>
        <v>#N/A</v>
      </c>
      <c r="AW449" s="6" t="str">
        <f t="shared" si="224"/>
        <v/>
      </c>
      <c r="AX449" s="6" t="str">
        <f t="shared" si="225"/>
        <v/>
      </c>
      <c r="AY449" s="6" t="str">
        <f t="shared" si="226"/>
        <v/>
      </c>
      <c r="AZ449" s="6" t="str">
        <f t="shared" si="227"/>
        <v/>
      </c>
      <c r="BA449" s="103"/>
      <c r="BG449" s="3" t="s">
        <v>892</v>
      </c>
    </row>
    <row r="450" spans="1:59" s="12" customFormat="1" ht="13.5" customHeight="1" x14ac:dyDescent="0.2">
      <c r="A450" s="163">
        <v>435</v>
      </c>
      <c r="B450" s="164"/>
      <c r="C450" s="165"/>
      <c r="D450" s="166"/>
      <c r="E450" s="165"/>
      <c r="F450" s="165"/>
      <c r="G450" s="220"/>
      <c r="H450" s="165"/>
      <c r="I450" s="167"/>
      <c r="J450" s="168"/>
      <c r="K450" s="845"/>
      <c r="L450" s="838"/>
      <c r="M450" s="428"/>
      <c r="N450" s="427"/>
      <c r="O450" s="429"/>
      <c r="P450" s="430"/>
      <c r="Q450" s="422" t="str">
        <f t="shared" si="211"/>
        <v/>
      </c>
      <c r="R450" s="422" t="str">
        <f t="shared" si="212"/>
        <v/>
      </c>
      <c r="S450" s="423" t="str">
        <f t="shared" si="213"/>
        <v/>
      </c>
      <c r="T450" s="424" t="str">
        <f t="shared" si="228"/>
        <v/>
      </c>
      <c r="U450" s="425" t="str">
        <f t="shared" si="214"/>
        <v/>
      </c>
      <c r="V450" s="425" t="str">
        <f t="shared" si="215"/>
        <v/>
      </c>
      <c r="W450" s="425" t="str">
        <f t="shared" si="216"/>
        <v/>
      </c>
      <c r="X450" s="38"/>
      <c r="Y450" s="37" t="str">
        <f t="shared" si="229"/>
        <v/>
      </c>
      <c r="Z450" s="37" t="str">
        <f t="shared" si="230"/>
        <v/>
      </c>
      <c r="AA450" s="29" t="str">
        <f t="shared" si="217"/>
        <v/>
      </c>
      <c r="AB450" s="6" t="e">
        <f t="shared" si="231"/>
        <v>#N/A</v>
      </c>
      <c r="AC450" s="6" t="e">
        <f t="shared" si="232"/>
        <v>#N/A</v>
      </c>
      <c r="AD450" s="6" t="e">
        <f t="shared" si="233"/>
        <v>#N/A</v>
      </c>
      <c r="AE450" s="6" t="str">
        <f t="shared" si="218"/>
        <v/>
      </c>
      <c r="AF450" s="10">
        <f t="shared" si="219"/>
        <v>1</v>
      </c>
      <c r="AG450" s="6" t="e">
        <f t="shared" si="234"/>
        <v>#N/A</v>
      </c>
      <c r="AH450" s="6" t="e">
        <f t="shared" si="235"/>
        <v>#N/A</v>
      </c>
      <c r="AI450" s="6" t="e">
        <f t="shared" si="245"/>
        <v>#N/A</v>
      </c>
      <c r="AJ450" s="6" t="e">
        <f t="shared" si="236"/>
        <v>#N/A</v>
      </c>
      <c r="AK450" s="11" t="str">
        <f t="shared" si="237"/>
        <v xml:space="preserve"> </v>
      </c>
      <c r="AL450" s="6" t="e">
        <f t="shared" si="238"/>
        <v>#N/A</v>
      </c>
      <c r="AM450" s="6" t="e">
        <f t="shared" si="239"/>
        <v>#N/A</v>
      </c>
      <c r="AN450" s="6" t="e">
        <f t="shared" si="240"/>
        <v>#N/A</v>
      </c>
      <c r="AO450" s="6" t="e">
        <f t="shared" si="220"/>
        <v>#N/A</v>
      </c>
      <c r="AP450" s="6" t="e">
        <f t="shared" si="241"/>
        <v>#N/A</v>
      </c>
      <c r="AQ450" s="6" t="e">
        <f t="shared" si="242"/>
        <v>#N/A</v>
      </c>
      <c r="AR450" s="6" t="e">
        <f t="shared" si="221"/>
        <v>#N/A</v>
      </c>
      <c r="AS450" s="6" t="e">
        <f t="shared" si="222"/>
        <v>#N/A</v>
      </c>
      <c r="AT450" s="6" t="e">
        <f t="shared" si="223"/>
        <v>#N/A</v>
      </c>
      <c r="AU450" s="6">
        <f t="shared" si="243"/>
        <v>0</v>
      </c>
      <c r="AV450" s="6" t="e">
        <f t="shared" si="244"/>
        <v>#N/A</v>
      </c>
      <c r="AW450" s="6" t="str">
        <f t="shared" si="224"/>
        <v/>
      </c>
      <c r="AX450" s="6" t="str">
        <f t="shared" si="225"/>
        <v/>
      </c>
      <c r="AY450" s="6" t="str">
        <f t="shared" si="226"/>
        <v/>
      </c>
      <c r="AZ450" s="6" t="str">
        <f t="shared" si="227"/>
        <v/>
      </c>
      <c r="BA450" s="103"/>
      <c r="BG450" s="3" t="s">
        <v>900</v>
      </c>
    </row>
    <row r="451" spans="1:59" s="12" customFormat="1" ht="13.5" customHeight="1" x14ac:dyDescent="0.2">
      <c r="A451" s="163">
        <v>436</v>
      </c>
      <c r="B451" s="164"/>
      <c r="C451" s="165"/>
      <c r="D451" s="166"/>
      <c r="E451" s="165"/>
      <c r="F451" s="165"/>
      <c r="G451" s="220"/>
      <c r="H451" s="165"/>
      <c r="I451" s="167"/>
      <c r="J451" s="168"/>
      <c r="K451" s="845"/>
      <c r="L451" s="838"/>
      <c r="M451" s="428"/>
      <c r="N451" s="427"/>
      <c r="O451" s="429"/>
      <c r="P451" s="430"/>
      <c r="Q451" s="422" t="str">
        <f t="shared" si="211"/>
        <v/>
      </c>
      <c r="R451" s="422" t="str">
        <f t="shared" si="212"/>
        <v/>
      </c>
      <c r="S451" s="423" t="str">
        <f t="shared" si="213"/>
        <v/>
      </c>
      <c r="T451" s="424" t="str">
        <f t="shared" si="228"/>
        <v/>
      </c>
      <c r="U451" s="425" t="str">
        <f t="shared" si="214"/>
        <v/>
      </c>
      <c r="V451" s="425" t="str">
        <f t="shared" si="215"/>
        <v/>
      </c>
      <c r="W451" s="425" t="str">
        <f t="shared" si="216"/>
        <v/>
      </c>
      <c r="X451" s="38"/>
      <c r="Y451" s="37" t="str">
        <f t="shared" si="229"/>
        <v/>
      </c>
      <c r="Z451" s="37" t="str">
        <f t="shared" si="230"/>
        <v/>
      </c>
      <c r="AA451" s="29" t="str">
        <f t="shared" si="217"/>
        <v/>
      </c>
      <c r="AB451" s="6" t="e">
        <f t="shared" si="231"/>
        <v>#N/A</v>
      </c>
      <c r="AC451" s="6" t="e">
        <f t="shared" si="232"/>
        <v>#N/A</v>
      </c>
      <c r="AD451" s="6" t="e">
        <f t="shared" si="233"/>
        <v>#N/A</v>
      </c>
      <c r="AE451" s="6" t="str">
        <f t="shared" si="218"/>
        <v/>
      </c>
      <c r="AF451" s="10">
        <f t="shared" si="219"/>
        <v>1</v>
      </c>
      <c r="AG451" s="6" t="e">
        <f t="shared" si="234"/>
        <v>#N/A</v>
      </c>
      <c r="AH451" s="6" t="e">
        <f t="shared" si="235"/>
        <v>#N/A</v>
      </c>
      <c r="AI451" s="6" t="e">
        <f t="shared" si="245"/>
        <v>#N/A</v>
      </c>
      <c r="AJ451" s="6" t="e">
        <f t="shared" si="236"/>
        <v>#N/A</v>
      </c>
      <c r="AK451" s="11" t="str">
        <f t="shared" si="237"/>
        <v xml:space="preserve"> </v>
      </c>
      <c r="AL451" s="6" t="e">
        <f t="shared" si="238"/>
        <v>#N/A</v>
      </c>
      <c r="AM451" s="6" t="e">
        <f t="shared" si="239"/>
        <v>#N/A</v>
      </c>
      <c r="AN451" s="6" t="e">
        <f t="shared" si="240"/>
        <v>#N/A</v>
      </c>
      <c r="AO451" s="6" t="e">
        <f t="shared" si="220"/>
        <v>#N/A</v>
      </c>
      <c r="AP451" s="6" t="e">
        <f t="shared" si="241"/>
        <v>#N/A</v>
      </c>
      <c r="AQ451" s="6" t="e">
        <f t="shared" si="242"/>
        <v>#N/A</v>
      </c>
      <c r="AR451" s="6" t="e">
        <f t="shared" si="221"/>
        <v>#N/A</v>
      </c>
      <c r="AS451" s="6" t="e">
        <f t="shared" si="222"/>
        <v>#N/A</v>
      </c>
      <c r="AT451" s="6" t="e">
        <f t="shared" si="223"/>
        <v>#N/A</v>
      </c>
      <c r="AU451" s="6">
        <f t="shared" si="243"/>
        <v>0</v>
      </c>
      <c r="AV451" s="6" t="e">
        <f t="shared" si="244"/>
        <v>#N/A</v>
      </c>
      <c r="AW451" s="6" t="str">
        <f t="shared" si="224"/>
        <v/>
      </c>
      <c r="AX451" s="6" t="str">
        <f t="shared" si="225"/>
        <v/>
      </c>
      <c r="AY451" s="6" t="str">
        <f t="shared" si="226"/>
        <v/>
      </c>
      <c r="AZ451" s="6" t="str">
        <f t="shared" si="227"/>
        <v/>
      </c>
      <c r="BA451" s="103"/>
      <c r="BG451" s="3" t="s">
        <v>964</v>
      </c>
    </row>
    <row r="452" spans="1:59" s="12" customFormat="1" ht="13.5" customHeight="1" x14ac:dyDescent="0.2">
      <c r="A452" s="163">
        <v>437</v>
      </c>
      <c r="B452" s="164"/>
      <c r="C452" s="165"/>
      <c r="D452" s="166"/>
      <c r="E452" s="165"/>
      <c r="F452" s="165"/>
      <c r="G452" s="220"/>
      <c r="H452" s="165"/>
      <c r="I452" s="167"/>
      <c r="J452" s="168"/>
      <c r="K452" s="845"/>
      <c r="L452" s="838"/>
      <c r="M452" s="428"/>
      <c r="N452" s="427"/>
      <c r="O452" s="429"/>
      <c r="P452" s="430"/>
      <c r="Q452" s="422" t="str">
        <f t="shared" si="211"/>
        <v/>
      </c>
      <c r="R452" s="422" t="str">
        <f t="shared" si="212"/>
        <v/>
      </c>
      <c r="S452" s="423" t="str">
        <f t="shared" si="213"/>
        <v/>
      </c>
      <c r="T452" s="424" t="str">
        <f t="shared" si="228"/>
        <v/>
      </c>
      <c r="U452" s="425" t="str">
        <f t="shared" si="214"/>
        <v/>
      </c>
      <c r="V452" s="425" t="str">
        <f t="shared" si="215"/>
        <v/>
      </c>
      <c r="W452" s="425" t="str">
        <f t="shared" si="216"/>
        <v/>
      </c>
      <c r="X452" s="38"/>
      <c r="Y452" s="37" t="str">
        <f t="shared" si="229"/>
        <v/>
      </c>
      <c r="Z452" s="37" t="str">
        <f t="shared" si="230"/>
        <v/>
      </c>
      <c r="AA452" s="29" t="str">
        <f t="shared" si="217"/>
        <v/>
      </c>
      <c r="AB452" s="6" t="e">
        <f t="shared" si="231"/>
        <v>#N/A</v>
      </c>
      <c r="AC452" s="6" t="e">
        <f t="shared" si="232"/>
        <v>#N/A</v>
      </c>
      <c r="AD452" s="6" t="e">
        <f t="shared" si="233"/>
        <v>#N/A</v>
      </c>
      <c r="AE452" s="6" t="str">
        <f t="shared" si="218"/>
        <v/>
      </c>
      <c r="AF452" s="10">
        <f t="shared" si="219"/>
        <v>1</v>
      </c>
      <c r="AG452" s="6" t="e">
        <f t="shared" si="234"/>
        <v>#N/A</v>
      </c>
      <c r="AH452" s="6" t="e">
        <f t="shared" si="235"/>
        <v>#N/A</v>
      </c>
      <c r="AI452" s="6" t="e">
        <f t="shared" si="245"/>
        <v>#N/A</v>
      </c>
      <c r="AJ452" s="6" t="e">
        <f t="shared" si="236"/>
        <v>#N/A</v>
      </c>
      <c r="AK452" s="11" t="str">
        <f t="shared" si="237"/>
        <v xml:space="preserve"> </v>
      </c>
      <c r="AL452" s="6" t="e">
        <f t="shared" si="238"/>
        <v>#N/A</v>
      </c>
      <c r="AM452" s="6" t="e">
        <f t="shared" si="239"/>
        <v>#N/A</v>
      </c>
      <c r="AN452" s="6" t="e">
        <f t="shared" si="240"/>
        <v>#N/A</v>
      </c>
      <c r="AO452" s="6" t="e">
        <f t="shared" si="220"/>
        <v>#N/A</v>
      </c>
      <c r="AP452" s="6" t="e">
        <f t="shared" si="241"/>
        <v>#N/A</v>
      </c>
      <c r="AQ452" s="6" t="e">
        <f t="shared" si="242"/>
        <v>#N/A</v>
      </c>
      <c r="AR452" s="6" t="e">
        <f t="shared" si="221"/>
        <v>#N/A</v>
      </c>
      <c r="AS452" s="6" t="e">
        <f t="shared" si="222"/>
        <v>#N/A</v>
      </c>
      <c r="AT452" s="6" t="e">
        <f t="shared" si="223"/>
        <v>#N/A</v>
      </c>
      <c r="AU452" s="6">
        <f t="shared" si="243"/>
        <v>0</v>
      </c>
      <c r="AV452" s="6" t="e">
        <f t="shared" si="244"/>
        <v>#N/A</v>
      </c>
      <c r="AW452" s="6" t="str">
        <f t="shared" si="224"/>
        <v/>
      </c>
      <c r="AX452" s="6" t="str">
        <f t="shared" si="225"/>
        <v/>
      </c>
      <c r="AY452" s="6" t="str">
        <f t="shared" si="226"/>
        <v/>
      </c>
      <c r="AZ452" s="6" t="str">
        <f t="shared" si="227"/>
        <v/>
      </c>
      <c r="BA452" s="103"/>
      <c r="BG452" s="3" t="s">
        <v>921</v>
      </c>
    </row>
    <row r="453" spans="1:59" s="12" customFormat="1" ht="13.5" customHeight="1" x14ac:dyDescent="0.2">
      <c r="A453" s="163">
        <v>438</v>
      </c>
      <c r="B453" s="164"/>
      <c r="C453" s="165"/>
      <c r="D453" s="166"/>
      <c r="E453" s="165"/>
      <c r="F453" s="165"/>
      <c r="G453" s="220"/>
      <c r="H453" s="165"/>
      <c r="I453" s="167"/>
      <c r="J453" s="168"/>
      <c r="K453" s="845"/>
      <c r="L453" s="838"/>
      <c r="M453" s="428"/>
      <c r="N453" s="427"/>
      <c r="O453" s="429"/>
      <c r="P453" s="430"/>
      <c r="Q453" s="422" t="str">
        <f t="shared" si="211"/>
        <v/>
      </c>
      <c r="R453" s="422" t="str">
        <f t="shared" si="212"/>
        <v/>
      </c>
      <c r="S453" s="423" t="str">
        <f t="shared" si="213"/>
        <v/>
      </c>
      <c r="T453" s="424" t="str">
        <f t="shared" si="228"/>
        <v/>
      </c>
      <c r="U453" s="425" t="str">
        <f t="shared" si="214"/>
        <v/>
      </c>
      <c r="V453" s="425" t="str">
        <f t="shared" si="215"/>
        <v/>
      </c>
      <c r="W453" s="425" t="str">
        <f t="shared" si="216"/>
        <v/>
      </c>
      <c r="X453" s="38"/>
      <c r="Y453" s="37" t="str">
        <f t="shared" si="229"/>
        <v/>
      </c>
      <c r="Z453" s="37" t="str">
        <f t="shared" si="230"/>
        <v/>
      </c>
      <c r="AA453" s="29" t="str">
        <f t="shared" si="217"/>
        <v/>
      </c>
      <c r="AB453" s="6" t="e">
        <f t="shared" si="231"/>
        <v>#N/A</v>
      </c>
      <c r="AC453" s="6" t="e">
        <f t="shared" si="232"/>
        <v>#N/A</v>
      </c>
      <c r="AD453" s="6" t="e">
        <f t="shared" si="233"/>
        <v>#N/A</v>
      </c>
      <c r="AE453" s="6" t="str">
        <f t="shared" si="218"/>
        <v/>
      </c>
      <c r="AF453" s="10">
        <f t="shared" si="219"/>
        <v>1</v>
      </c>
      <c r="AG453" s="6" t="e">
        <f t="shared" si="234"/>
        <v>#N/A</v>
      </c>
      <c r="AH453" s="6" t="e">
        <f t="shared" si="235"/>
        <v>#N/A</v>
      </c>
      <c r="AI453" s="6" t="e">
        <f t="shared" si="245"/>
        <v>#N/A</v>
      </c>
      <c r="AJ453" s="6" t="e">
        <f t="shared" si="236"/>
        <v>#N/A</v>
      </c>
      <c r="AK453" s="11" t="str">
        <f t="shared" si="237"/>
        <v xml:space="preserve"> </v>
      </c>
      <c r="AL453" s="6" t="e">
        <f t="shared" si="238"/>
        <v>#N/A</v>
      </c>
      <c r="AM453" s="6" t="e">
        <f t="shared" si="239"/>
        <v>#N/A</v>
      </c>
      <c r="AN453" s="6" t="e">
        <f t="shared" si="240"/>
        <v>#N/A</v>
      </c>
      <c r="AO453" s="6" t="e">
        <f t="shared" si="220"/>
        <v>#N/A</v>
      </c>
      <c r="AP453" s="6" t="e">
        <f t="shared" si="241"/>
        <v>#N/A</v>
      </c>
      <c r="AQ453" s="6" t="e">
        <f t="shared" si="242"/>
        <v>#N/A</v>
      </c>
      <c r="AR453" s="6" t="e">
        <f t="shared" si="221"/>
        <v>#N/A</v>
      </c>
      <c r="AS453" s="6" t="e">
        <f t="shared" si="222"/>
        <v>#N/A</v>
      </c>
      <c r="AT453" s="6" t="e">
        <f t="shared" si="223"/>
        <v>#N/A</v>
      </c>
      <c r="AU453" s="6">
        <f t="shared" si="243"/>
        <v>0</v>
      </c>
      <c r="AV453" s="6" t="e">
        <f t="shared" si="244"/>
        <v>#N/A</v>
      </c>
      <c r="AW453" s="6" t="str">
        <f t="shared" si="224"/>
        <v/>
      </c>
      <c r="AX453" s="6" t="str">
        <f t="shared" si="225"/>
        <v/>
      </c>
      <c r="AY453" s="6" t="str">
        <f t="shared" si="226"/>
        <v/>
      </c>
      <c r="AZ453" s="6" t="str">
        <f t="shared" si="227"/>
        <v/>
      </c>
      <c r="BA453" s="103"/>
      <c r="BG453" s="3" t="s">
        <v>928</v>
      </c>
    </row>
    <row r="454" spans="1:59" s="12" customFormat="1" ht="13.5" customHeight="1" x14ac:dyDescent="0.2">
      <c r="A454" s="163">
        <v>439</v>
      </c>
      <c r="B454" s="164"/>
      <c r="C454" s="165"/>
      <c r="D454" s="166"/>
      <c r="E454" s="165"/>
      <c r="F454" s="165"/>
      <c r="G454" s="220"/>
      <c r="H454" s="165"/>
      <c r="I454" s="167"/>
      <c r="J454" s="168"/>
      <c r="K454" s="845"/>
      <c r="L454" s="838"/>
      <c r="M454" s="428"/>
      <c r="N454" s="427"/>
      <c r="O454" s="429"/>
      <c r="P454" s="430"/>
      <c r="Q454" s="422" t="str">
        <f t="shared" si="211"/>
        <v/>
      </c>
      <c r="R454" s="422" t="str">
        <f t="shared" si="212"/>
        <v/>
      </c>
      <c r="S454" s="423" t="str">
        <f t="shared" si="213"/>
        <v/>
      </c>
      <c r="T454" s="424" t="str">
        <f t="shared" si="228"/>
        <v/>
      </c>
      <c r="U454" s="425" t="str">
        <f t="shared" si="214"/>
        <v/>
      </c>
      <c r="V454" s="425" t="str">
        <f t="shared" si="215"/>
        <v/>
      </c>
      <c r="W454" s="425" t="str">
        <f t="shared" si="216"/>
        <v/>
      </c>
      <c r="X454" s="38"/>
      <c r="Y454" s="37" t="str">
        <f t="shared" si="229"/>
        <v/>
      </c>
      <c r="Z454" s="37" t="str">
        <f t="shared" si="230"/>
        <v/>
      </c>
      <c r="AA454" s="29" t="str">
        <f t="shared" si="217"/>
        <v/>
      </c>
      <c r="AB454" s="6" t="e">
        <f t="shared" si="231"/>
        <v>#N/A</v>
      </c>
      <c r="AC454" s="6" t="e">
        <f t="shared" si="232"/>
        <v>#N/A</v>
      </c>
      <c r="AD454" s="6" t="e">
        <f t="shared" si="233"/>
        <v>#N/A</v>
      </c>
      <c r="AE454" s="6" t="str">
        <f t="shared" si="218"/>
        <v/>
      </c>
      <c r="AF454" s="10">
        <f t="shared" si="219"/>
        <v>1</v>
      </c>
      <c r="AG454" s="6" t="e">
        <f t="shared" si="234"/>
        <v>#N/A</v>
      </c>
      <c r="AH454" s="6" t="e">
        <f t="shared" si="235"/>
        <v>#N/A</v>
      </c>
      <c r="AI454" s="6" t="e">
        <f t="shared" si="245"/>
        <v>#N/A</v>
      </c>
      <c r="AJ454" s="6" t="e">
        <f t="shared" si="236"/>
        <v>#N/A</v>
      </c>
      <c r="AK454" s="11" t="str">
        <f t="shared" si="237"/>
        <v xml:space="preserve"> </v>
      </c>
      <c r="AL454" s="6" t="e">
        <f t="shared" si="238"/>
        <v>#N/A</v>
      </c>
      <c r="AM454" s="6" t="e">
        <f t="shared" si="239"/>
        <v>#N/A</v>
      </c>
      <c r="AN454" s="6" t="e">
        <f t="shared" si="240"/>
        <v>#N/A</v>
      </c>
      <c r="AO454" s="6" t="e">
        <f t="shared" si="220"/>
        <v>#N/A</v>
      </c>
      <c r="AP454" s="6" t="e">
        <f t="shared" si="241"/>
        <v>#N/A</v>
      </c>
      <c r="AQ454" s="6" t="e">
        <f t="shared" si="242"/>
        <v>#N/A</v>
      </c>
      <c r="AR454" s="6" t="e">
        <f t="shared" si="221"/>
        <v>#N/A</v>
      </c>
      <c r="AS454" s="6" t="e">
        <f t="shared" si="222"/>
        <v>#N/A</v>
      </c>
      <c r="AT454" s="6" t="e">
        <f t="shared" si="223"/>
        <v>#N/A</v>
      </c>
      <c r="AU454" s="6">
        <f t="shared" si="243"/>
        <v>0</v>
      </c>
      <c r="AV454" s="6" t="e">
        <f t="shared" si="244"/>
        <v>#N/A</v>
      </c>
      <c r="AW454" s="6" t="str">
        <f t="shared" si="224"/>
        <v/>
      </c>
      <c r="AX454" s="6" t="str">
        <f t="shared" si="225"/>
        <v/>
      </c>
      <c r="AY454" s="6" t="str">
        <f t="shared" si="226"/>
        <v/>
      </c>
      <c r="AZ454" s="6" t="str">
        <f t="shared" si="227"/>
        <v/>
      </c>
      <c r="BA454" s="103"/>
      <c r="BG454" s="3" t="s">
        <v>965</v>
      </c>
    </row>
    <row r="455" spans="1:59" s="12" customFormat="1" ht="13.5" customHeight="1" x14ac:dyDescent="0.2">
      <c r="A455" s="163">
        <v>440</v>
      </c>
      <c r="B455" s="164"/>
      <c r="C455" s="165"/>
      <c r="D455" s="166"/>
      <c r="E455" s="165"/>
      <c r="F455" s="165"/>
      <c r="G455" s="220"/>
      <c r="H455" s="165"/>
      <c r="I455" s="167"/>
      <c r="J455" s="168"/>
      <c r="K455" s="845"/>
      <c r="L455" s="838"/>
      <c r="M455" s="428"/>
      <c r="N455" s="427"/>
      <c r="O455" s="429"/>
      <c r="P455" s="430"/>
      <c r="Q455" s="422" t="str">
        <f t="shared" si="211"/>
        <v/>
      </c>
      <c r="R455" s="422" t="str">
        <f t="shared" si="212"/>
        <v/>
      </c>
      <c r="S455" s="423" t="str">
        <f t="shared" si="213"/>
        <v/>
      </c>
      <c r="T455" s="424" t="str">
        <f t="shared" si="228"/>
        <v/>
      </c>
      <c r="U455" s="425" t="str">
        <f t="shared" si="214"/>
        <v/>
      </c>
      <c r="V455" s="425" t="str">
        <f t="shared" si="215"/>
        <v/>
      </c>
      <c r="W455" s="425" t="str">
        <f t="shared" si="216"/>
        <v/>
      </c>
      <c r="X455" s="38"/>
      <c r="Y455" s="37" t="str">
        <f t="shared" si="229"/>
        <v/>
      </c>
      <c r="Z455" s="37" t="str">
        <f t="shared" si="230"/>
        <v/>
      </c>
      <c r="AA455" s="29" t="str">
        <f t="shared" si="217"/>
        <v/>
      </c>
      <c r="AB455" s="6" t="e">
        <f t="shared" si="231"/>
        <v>#N/A</v>
      </c>
      <c r="AC455" s="6" t="e">
        <f t="shared" si="232"/>
        <v>#N/A</v>
      </c>
      <c r="AD455" s="6" t="e">
        <f t="shared" si="233"/>
        <v>#N/A</v>
      </c>
      <c r="AE455" s="6" t="str">
        <f t="shared" si="218"/>
        <v/>
      </c>
      <c r="AF455" s="10">
        <f t="shared" si="219"/>
        <v>1</v>
      </c>
      <c r="AG455" s="6" t="e">
        <f t="shared" si="234"/>
        <v>#N/A</v>
      </c>
      <c r="AH455" s="6" t="e">
        <f t="shared" si="235"/>
        <v>#N/A</v>
      </c>
      <c r="AI455" s="6" t="e">
        <f t="shared" si="245"/>
        <v>#N/A</v>
      </c>
      <c r="AJ455" s="6" t="e">
        <f t="shared" si="236"/>
        <v>#N/A</v>
      </c>
      <c r="AK455" s="11" t="str">
        <f t="shared" si="237"/>
        <v xml:space="preserve"> </v>
      </c>
      <c r="AL455" s="6" t="e">
        <f t="shared" si="238"/>
        <v>#N/A</v>
      </c>
      <c r="AM455" s="6" t="e">
        <f t="shared" si="239"/>
        <v>#N/A</v>
      </c>
      <c r="AN455" s="6" t="e">
        <f t="shared" si="240"/>
        <v>#N/A</v>
      </c>
      <c r="AO455" s="6" t="e">
        <f t="shared" si="220"/>
        <v>#N/A</v>
      </c>
      <c r="AP455" s="6" t="e">
        <f t="shared" si="241"/>
        <v>#N/A</v>
      </c>
      <c r="AQ455" s="6" t="e">
        <f t="shared" si="242"/>
        <v>#N/A</v>
      </c>
      <c r="AR455" s="6" t="e">
        <f t="shared" si="221"/>
        <v>#N/A</v>
      </c>
      <c r="AS455" s="6" t="e">
        <f t="shared" si="222"/>
        <v>#N/A</v>
      </c>
      <c r="AT455" s="6" t="e">
        <f t="shared" si="223"/>
        <v>#N/A</v>
      </c>
      <c r="AU455" s="6">
        <f t="shared" si="243"/>
        <v>0</v>
      </c>
      <c r="AV455" s="6" t="e">
        <f t="shared" si="244"/>
        <v>#N/A</v>
      </c>
      <c r="AW455" s="6" t="str">
        <f t="shared" si="224"/>
        <v/>
      </c>
      <c r="AX455" s="6" t="str">
        <f t="shared" si="225"/>
        <v/>
      </c>
      <c r="AY455" s="6" t="str">
        <f t="shared" si="226"/>
        <v/>
      </c>
      <c r="AZ455" s="6" t="str">
        <f t="shared" si="227"/>
        <v/>
      </c>
      <c r="BA455" s="103"/>
      <c r="BG455" s="3" t="s">
        <v>922</v>
      </c>
    </row>
    <row r="456" spans="1:59" s="12" customFormat="1" ht="13.5" customHeight="1" x14ac:dyDescent="0.2">
      <c r="A456" s="163">
        <v>441</v>
      </c>
      <c r="B456" s="164"/>
      <c r="C456" s="165"/>
      <c r="D456" s="166"/>
      <c r="E456" s="165"/>
      <c r="F456" s="165"/>
      <c r="G456" s="220"/>
      <c r="H456" s="165"/>
      <c r="I456" s="167"/>
      <c r="J456" s="168"/>
      <c r="K456" s="845"/>
      <c r="L456" s="838"/>
      <c r="M456" s="428"/>
      <c r="N456" s="427"/>
      <c r="O456" s="429"/>
      <c r="P456" s="430"/>
      <c r="Q456" s="422" t="str">
        <f t="shared" si="211"/>
        <v/>
      </c>
      <c r="R456" s="422" t="str">
        <f t="shared" si="212"/>
        <v/>
      </c>
      <c r="S456" s="423" t="str">
        <f t="shared" si="213"/>
        <v/>
      </c>
      <c r="T456" s="424" t="str">
        <f t="shared" si="228"/>
        <v/>
      </c>
      <c r="U456" s="425" t="str">
        <f t="shared" si="214"/>
        <v/>
      </c>
      <c r="V456" s="425" t="str">
        <f t="shared" si="215"/>
        <v/>
      </c>
      <c r="W456" s="425" t="str">
        <f t="shared" si="216"/>
        <v/>
      </c>
      <c r="X456" s="38"/>
      <c r="Y456" s="37" t="str">
        <f t="shared" si="229"/>
        <v/>
      </c>
      <c r="Z456" s="37" t="str">
        <f t="shared" si="230"/>
        <v/>
      </c>
      <c r="AA456" s="29" t="str">
        <f t="shared" si="217"/>
        <v/>
      </c>
      <c r="AB456" s="6" t="e">
        <f t="shared" si="231"/>
        <v>#N/A</v>
      </c>
      <c r="AC456" s="6" t="e">
        <f t="shared" si="232"/>
        <v>#N/A</v>
      </c>
      <c r="AD456" s="6" t="e">
        <f t="shared" si="233"/>
        <v>#N/A</v>
      </c>
      <c r="AE456" s="6" t="str">
        <f t="shared" si="218"/>
        <v/>
      </c>
      <c r="AF456" s="10">
        <f t="shared" si="219"/>
        <v>1</v>
      </c>
      <c r="AG456" s="6" t="e">
        <f t="shared" si="234"/>
        <v>#N/A</v>
      </c>
      <c r="AH456" s="6" t="e">
        <f t="shared" si="235"/>
        <v>#N/A</v>
      </c>
      <c r="AI456" s="6" t="e">
        <f t="shared" si="245"/>
        <v>#N/A</v>
      </c>
      <c r="AJ456" s="6" t="e">
        <f t="shared" si="236"/>
        <v>#N/A</v>
      </c>
      <c r="AK456" s="11" t="str">
        <f t="shared" si="237"/>
        <v xml:space="preserve"> </v>
      </c>
      <c r="AL456" s="6" t="e">
        <f t="shared" si="238"/>
        <v>#N/A</v>
      </c>
      <c r="AM456" s="6" t="e">
        <f t="shared" si="239"/>
        <v>#N/A</v>
      </c>
      <c r="AN456" s="6" t="e">
        <f t="shared" si="240"/>
        <v>#N/A</v>
      </c>
      <c r="AO456" s="6" t="e">
        <f t="shared" si="220"/>
        <v>#N/A</v>
      </c>
      <c r="AP456" s="6" t="e">
        <f t="shared" si="241"/>
        <v>#N/A</v>
      </c>
      <c r="AQ456" s="6" t="e">
        <f t="shared" si="242"/>
        <v>#N/A</v>
      </c>
      <c r="AR456" s="6" t="e">
        <f t="shared" si="221"/>
        <v>#N/A</v>
      </c>
      <c r="AS456" s="6" t="e">
        <f t="shared" si="222"/>
        <v>#N/A</v>
      </c>
      <c r="AT456" s="6" t="e">
        <f t="shared" si="223"/>
        <v>#N/A</v>
      </c>
      <c r="AU456" s="6">
        <f t="shared" si="243"/>
        <v>0</v>
      </c>
      <c r="AV456" s="6" t="e">
        <f t="shared" si="244"/>
        <v>#N/A</v>
      </c>
      <c r="AW456" s="6" t="str">
        <f t="shared" si="224"/>
        <v/>
      </c>
      <c r="AX456" s="6" t="str">
        <f t="shared" si="225"/>
        <v/>
      </c>
      <c r="AY456" s="6" t="str">
        <f t="shared" si="226"/>
        <v/>
      </c>
      <c r="AZ456" s="6" t="str">
        <f t="shared" si="227"/>
        <v/>
      </c>
      <c r="BA456" s="103"/>
      <c r="BG456" s="3" t="s">
        <v>929</v>
      </c>
    </row>
    <row r="457" spans="1:59" s="12" customFormat="1" ht="13.5" customHeight="1" x14ac:dyDescent="0.2">
      <c r="A457" s="163">
        <v>442</v>
      </c>
      <c r="B457" s="164"/>
      <c r="C457" s="165"/>
      <c r="D457" s="166"/>
      <c r="E457" s="165"/>
      <c r="F457" s="165"/>
      <c r="G457" s="220"/>
      <c r="H457" s="165"/>
      <c r="I457" s="167"/>
      <c r="J457" s="168"/>
      <c r="K457" s="845"/>
      <c r="L457" s="838"/>
      <c r="M457" s="428"/>
      <c r="N457" s="427"/>
      <c r="O457" s="429"/>
      <c r="P457" s="430"/>
      <c r="Q457" s="422" t="str">
        <f t="shared" si="211"/>
        <v/>
      </c>
      <c r="R457" s="422" t="str">
        <f t="shared" si="212"/>
        <v/>
      </c>
      <c r="S457" s="423" t="str">
        <f t="shared" si="213"/>
        <v/>
      </c>
      <c r="T457" s="424" t="str">
        <f t="shared" si="228"/>
        <v/>
      </c>
      <c r="U457" s="425" t="str">
        <f t="shared" si="214"/>
        <v/>
      </c>
      <c r="V457" s="425" t="str">
        <f t="shared" si="215"/>
        <v/>
      </c>
      <c r="W457" s="425" t="str">
        <f t="shared" si="216"/>
        <v/>
      </c>
      <c r="X457" s="38"/>
      <c r="Y457" s="37" t="str">
        <f t="shared" si="229"/>
        <v/>
      </c>
      <c r="Z457" s="37" t="str">
        <f t="shared" si="230"/>
        <v/>
      </c>
      <c r="AA457" s="29" t="str">
        <f t="shared" si="217"/>
        <v/>
      </c>
      <c r="AB457" s="6" t="e">
        <f t="shared" si="231"/>
        <v>#N/A</v>
      </c>
      <c r="AC457" s="6" t="e">
        <f t="shared" si="232"/>
        <v>#N/A</v>
      </c>
      <c r="AD457" s="6" t="e">
        <f t="shared" si="233"/>
        <v>#N/A</v>
      </c>
      <c r="AE457" s="6" t="str">
        <f t="shared" si="218"/>
        <v/>
      </c>
      <c r="AF457" s="10">
        <f t="shared" si="219"/>
        <v>1</v>
      </c>
      <c r="AG457" s="6" t="e">
        <f t="shared" si="234"/>
        <v>#N/A</v>
      </c>
      <c r="AH457" s="6" t="e">
        <f t="shared" si="235"/>
        <v>#N/A</v>
      </c>
      <c r="AI457" s="6" t="e">
        <f t="shared" si="245"/>
        <v>#N/A</v>
      </c>
      <c r="AJ457" s="6" t="e">
        <f t="shared" si="236"/>
        <v>#N/A</v>
      </c>
      <c r="AK457" s="11" t="str">
        <f t="shared" si="237"/>
        <v xml:space="preserve"> </v>
      </c>
      <c r="AL457" s="6" t="e">
        <f t="shared" si="238"/>
        <v>#N/A</v>
      </c>
      <c r="AM457" s="6" t="e">
        <f t="shared" si="239"/>
        <v>#N/A</v>
      </c>
      <c r="AN457" s="6" t="e">
        <f t="shared" si="240"/>
        <v>#N/A</v>
      </c>
      <c r="AO457" s="6" t="e">
        <f t="shared" si="220"/>
        <v>#N/A</v>
      </c>
      <c r="AP457" s="6" t="e">
        <f t="shared" si="241"/>
        <v>#N/A</v>
      </c>
      <c r="AQ457" s="6" t="e">
        <f t="shared" si="242"/>
        <v>#N/A</v>
      </c>
      <c r="AR457" s="6" t="e">
        <f t="shared" si="221"/>
        <v>#N/A</v>
      </c>
      <c r="AS457" s="6" t="e">
        <f t="shared" si="222"/>
        <v>#N/A</v>
      </c>
      <c r="AT457" s="6" t="e">
        <f t="shared" si="223"/>
        <v>#N/A</v>
      </c>
      <c r="AU457" s="6">
        <f t="shared" si="243"/>
        <v>0</v>
      </c>
      <c r="AV457" s="6" t="e">
        <f t="shared" si="244"/>
        <v>#N/A</v>
      </c>
      <c r="AW457" s="6" t="str">
        <f t="shared" si="224"/>
        <v/>
      </c>
      <c r="AX457" s="6" t="str">
        <f t="shared" si="225"/>
        <v/>
      </c>
      <c r="AY457" s="6" t="str">
        <f t="shared" si="226"/>
        <v/>
      </c>
      <c r="AZ457" s="6" t="str">
        <f t="shared" si="227"/>
        <v/>
      </c>
      <c r="BA457" s="103"/>
      <c r="BG457" s="3" t="s">
        <v>777</v>
      </c>
    </row>
    <row r="458" spans="1:59" s="12" customFormat="1" ht="13.5" customHeight="1" x14ac:dyDescent="0.2">
      <c r="A458" s="163">
        <v>443</v>
      </c>
      <c r="B458" s="164"/>
      <c r="C458" s="165"/>
      <c r="D458" s="166"/>
      <c r="E458" s="165"/>
      <c r="F458" s="165"/>
      <c r="G458" s="220"/>
      <c r="H458" s="165"/>
      <c r="I458" s="167"/>
      <c r="J458" s="168"/>
      <c r="K458" s="845"/>
      <c r="L458" s="838"/>
      <c r="M458" s="428"/>
      <c r="N458" s="427"/>
      <c r="O458" s="429"/>
      <c r="P458" s="430"/>
      <c r="Q458" s="422" t="str">
        <f t="shared" si="211"/>
        <v/>
      </c>
      <c r="R458" s="422" t="str">
        <f t="shared" si="212"/>
        <v/>
      </c>
      <c r="S458" s="423" t="str">
        <f t="shared" si="213"/>
        <v/>
      </c>
      <c r="T458" s="424" t="str">
        <f t="shared" si="228"/>
        <v/>
      </c>
      <c r="U458" s="425" t="str">
        <f t="shared" si="214"/>
        <v/>
      </c>
      <c r="V458" s="425" t="str">
        <f t="shared" si="215"/>
        <v/>
      </c>
      <c r="W458" s="425" t="str">
        <f t="shared" si="216"/>
        <v/>
      </c>
      <c r="X458" s="38"/>
      <c r="Y458" s="37" t="str">
        <f t="shared" si="229"/>
        <v/>
      </c>
      <c r="Z458" s="37" t="str">
        <f t="shared" si="230"/>
        <v/>
      </c>
      <c r="AA458" s="29" t="str">
        <f t="shared" si="217"/>
        <v/>
      </c>
      <c r="AB458" s="6" t="e">
        <f t="shared" si="231"/>
        <v>#N/A</v>
      </c>
      <c r="AC458" s="6" t="e">
        <f t="shared" si="232"/>
        <v>#N/A</v>
      </c>
      <c r="AD458" s="6" t="e">
        <f t="shared" si="233"/>
        <v>#N/A</v>
      </c>
      <c r="AE458" s="6" t="str">
        <f t="shared" si="218"/>
        <v/>
      </c>
      <c r="AF458" s="10">
        <f t="shared" si="219"/>
        <v>1</v>
      </c>
      <c r="AG458" s="6" t="e">
        <f t="shared" si="234"/>
        <v>#N/A</v>
      </c>
      <c r="AH458" s="6" t="e">
        <f t="shared" si="235"/>
        <v>#N/A</v>
      </c>
      <c r="AI458" s="6" t="e">
        <f t="shared" si="245"/>
        <v>#N/A</v>
      </c>
      <c r="AJ458" s="6" t="e">
        <f t="shared" si="236"/>
        <v>#N/A</v>
      </c>
      <c r="AK458" s="11" t="str">
        <f t="shared" si="237"/>
        <v xml:space="preserve"> </v>
      </c>
      <c r="AL458" s="6" t="e">
        <f t="shared" si="238"/>
        <v>#N/A</v>
      </c>
      <c r="AM458" s="6" t="e">
        <f t="shared" si="239"/>
        <v>#N/A</v>
      </c>
      <c r="AN458" s="6" t="e">
        <f t="shared" si="240"/>
        <v>#N/A</v>
      </c>
      <c r="AO458" s="6" t="e">
        <f t="shared" si="220"/>
        <v>#N/A</v>
      </c>
      <c r="AP458" s="6" t="e">
        <f t="shared" si="241"/>
        <v>#N/A</v>
      </c>
      <c r="AQ458" s="6" t="e">
        <f t="shared" si="242"/>
        <v>#N/A</v>
      </c>
      <c r="AR458" s="6" t="e">
        <f t="shared" si="221"/>
        <v>#N/A</v>
      </c>
      <c r="AS458" s="6" t="e">
        <f t="shared" si="222"/>
        <v>#N/A</v>
      </c>
      <c r="AT458" s="6" t="e">
        <f t="shared" si="223"/>
        <v>#N/A</v>
      </c>
      <c r="AU458" s="6">
        <f t="shared" si="243"/>
        <v>0</v>
      </c>
      <c r="AV458" s="6" t="e">
        <f t="shared" si="244"/>
        <v>#N/A</v>
      </c>
      <c r="AW458" s="6" t="str">
        <f t="shared" si="224"/>
        <v/>
      </c>
      <c r="AX458" s="6" t="str">
        <f t="shared" si="225"/>
        <v/>
      </c>
      <c r="AY458" s="6" t="str">
        <f t="shared" si="226"/>
        <v/>
      </c>
      <c r="AZ458" s="6" t="str">
        <f t="shared" si="227"/>
        <v/>
      </c>
      <c r="BA458" s="103"/>
      <c r="BG458" s="3" t="s">
        <v>778</v>
      </c>
    </row>
    <row r="459" spans="1:59" s="12" customFormat="1" ht="13.5" customHeight="1" x14ac:dyDescent="0.2">
      <c r="A459" s="163">
        <v>444</v>
      </c>
      <c r="B459" s="164"/>
      <c r="C459" s="165"/>
      <c r="D459" s="166"/>
      <c r="E459" s="165"/>
      <c r="F459" s="165"/>
      <c r="G459" s="220"/>
      <c r="H459" s="165"/>
      <c r="I459" s="167"/>
      <c r="J459" s="168"/>
      <c r="K459" s="845"/>
      <c r="L459" s="838"/>
      <c r="M459" s="428"/>
      <c r="N459" s="427"/>
      <c r="O459" s="429"/>
      <c r="P459" s="430"/>
      <c r="Q459" s="422" t="str">
        <f t="shared" si="211"/>
        <v/>
      </c>
      <c r="R459" s="422" t="str">
        <f t="shared" si="212"/>
        <v/>
      </c>
      <c r="S459" s="423" t="str">
        <f t="shared" si="213"/>
        <v/>
      </c>
      <c r="T459" s="424" t="str">
        <f t="shared" si="228"/>
        <v/>
      </c>
      <c r="U459" s="425" t="str">
        <f t="shared" si="214"/>
        <v/>
      </c>
      <c r="V459" s="425" t="str">
        <f t="shared" si="215"/>
        <v/>
      </c>
      <c r="W459" s="425" t="str">
        <f t="shared" si="216"/>
        <v/>
      </c>
      <c r="X459" s="38"/>
      <c r="Y459" s="37" t="str">
        <f t="shared" si="229"/>
        <v/>
      </c>
      <c r="Z459" s="37" t="str">
        <f t="shared" si="230"/>
        <v/>
      </c>
      <c r="AA459" s="29" t="str">
        <f t="shared" si="217"/>
        <v/>
      </c>
      <c r="AB459" s="6" t="e">
        <f t="shared" si="231"/>
        <v>#N/A</v>
      </c>
      <c r="AC459" s="6" t="e">
        <f t="shared" si="232"/>
        <v>#N/A</v>
      </c>
      <c r="AD459" s="6" t="e">
        <f t="shared" si="233"/>
        <v>#N/A</v>
      </c>
      <c r="AE459" s="6" t="str">
        <f t="shared" si="218"/>
        <v/>
      </c>
      <c r="AF459" s="10">
        <f t="shared" si="219"/>
        <v>1</v>
      </c>
      <c r="AG459" s="6" t="e">
        <f t="shared" si="234"/>
        <v>#N/A</v>
      </c>
      <c r="AH459" s="6" t="e">
        <f t="shared" si="235"/>
        <v>#N/A</v>
      </c>
      <c r="AI459" s="6" t="e">
        <f t="shared" si="245"/>
        <v>#N/A</v>
      </c>
      <c r="AJ459" s="6" t="e">
        <f t="shared" si="236"/>
        <v>#N/A</v>
      </c>
      <c r="AK459" s="11" t="str">
        <f t="shared" si="237"/>
        <v xml:space="preserve"> </v>
      </c>
      <c r="AL459" s="6" t="e">
        <f t="shared" si="238"/>
        <v>#N/A</v>
      </c>
      <c r="AM459" s="6" t="e">
        <f t="shared" si="239"/>
        <v>#N/A</v>
      </c>
      <c r="AN459" s="6" t="e">
        <f t="shared" si="240"/>
        <v>#N/A</v>
      </c>
      <c r="AO459" s="6" t="e">
        <f t="shared" si="220"/>
        <v>#N/A</v>
      </c>
      <c r="AP459" s="6" t="e">
        <f t="shared" si="241"/>
        <v>#N/A</v>
      </c>
      <c r="AQ459" s="6" t="e">
        <f t="shared" si="242"/>
        <v>#N/A</v>
      </c>
      <c r="AR459" s="6" t="e">
        <f t="shared" si="221"/>
        <v>#N/A</v>
      </c>
      <c r="AS459" s="6" t="e">
        <f t="shared" si="222"/>
        <v>#N/A</v>
      </c>
      <c r="AT459" s="6" t="e">
        <f t="shared" si="223"/>
        <v>#N/A</v>
      </c>
      <c r="AU459" s="6">
        <f t="shared" si="243"/>
        <v>0</v>
      </c>
      <c r="AV459" s="6" t="e">
        <f t="shared" si="244"/>
        <v>#N/A</v>
      </c>
      <c r="AW459" s="6" t="str">
        <f t="shared" si="224"/>
        <v/>
      </c>
      <c r="AX459" s="6" t="str">
        <f t="shared" si="225"/>
        <v/>
      </c>
      <c r="AY459" s="6" t="str">
        <f t="shared" si="226"/>
        <v/>
      </c>
      <c r="AZ459" s="6" t="str">
        <f t="shared" si="227"/>
        <v/>
      </c>
      <c r="BA459" s="103"/>
      <c r="BG459" s="3" t="s">
        <v>779</v>
      </c>
    </row>
    <row r="460" spans="1:59" s="12" customFormat="1" ht="13.5" customHeight="1" x14ac:dyDescent="0.2">
      <c r="A460" s="163">
        <v>445</v>
      </c>
      <c r="B460" s="164"/>
      <c r="C460" s="165"/>
      <c r="D460" s="166"/>
      <c r="E460" s="165"/>
      <c r="F460" s="165"/>
      <c r="G460" s="220"/>
      <c r="H460" s="165"/>
      <c r="I460" s="167"/>
      <c r="J460" s="168"/>
      <c r="K460" s="845"/>
      <c r="L460" s="838"/>
      <c r="M460" s="428"/>
      <c r="N460" s="427"/>
      <c r="O460" s="429"/>
      <c r="P460" s="430"/>
      <c r="Q460" s="422" t="str">
        <f t="shared" si="211"/>
        <v/>
      </c>
      <c r="R460" s="422" t="str">
        <f t="shared" si="212"/>
        <v/>
      </c>
      <c r="S460" s="423" t="str">
        <f t="shared" si="213"/>
        <v/>
      </c>
      <c r="T460" s="424" t="str">
        <f t="shared" si="228"/>
        <v/>
      </c>
      <c r="U460" s="425" t="str">
        <f t="shared" si="214"/>
        <v/>
      </c>
      <c r="V460" s="425" t="str">
        <f t="shared" si="215"/>
        <v/>
      </c>
      <c r="W460" s="425" t="str">
        <f t="shared" si="216"/>
        <v/>
      </c>
      <c r="X460" s="38"/>
      <c r="Y460" s="37" t="str">
        <f t="shared" si="229"/>
        <v/>
      </c>
      <c r="Z460" s="37" t="str">
        <f t="shared" si="230"/>
        <v/>
      </c>
      <c r="AA460" s="29" t="str">
        <f t="shared" si="217"/>
        <v/>
      </c>
      <c r="AB460" s="6" t="e">
        <f t="shared" si="231"/>
        <v>#N/A</v>
      </c>
      <c r="AC460" s="6" t="e">
        <f t="shared" si="232"/>
        <v>#N/A</v>
      </c>
      <c r="AD460" s="6" t="e">
        <f t="shared" si="233"/>
        <v>#N/A</v>
      </c>
      <c r="AE460" s="6" t="str">
        <f t="shared" si="218"/>
        <v/>
      </c>
      <c r="AF460" s="10">
        <f t="shared" si="219"/>
        <v>1</v>
      </c>
      <c r="AG460" s="6" t="e">
        <f t="shared" si="234"/>
        <v>#N/A</v>
      </c>
      <c r="AH460" s="6" t="e">
        <f t="shared" si="235"/>
        <v>#N/A</v>
      </c>
      <c r="AI460" s="6" t="e">
        <f t="shared" si="245"/>
        <v>#N/A</v>
      </c>
      <c r="AJ460" s="6" t="e">
        <f t="shared" si="236"/>
        <v>#N/A</v>
      </c>
      <c r="AK460" s="11" t="str">
        <f t="shared" si="237"/>
        <v xml:space="preserve"> </v>
      </c>
      <c r="AL460" s="6" t="e">
        <f t="shared" si="238"/>
        <v>#N/A</v>
      </c>
      <c r="AM460" s="6" t="e">
        <f t="shared" si="239"/>
        <v>#N/A</v>
      </c>
      <c r="AN460" s="6" t="e">
        <f t="shared" si="240"/>
        <v>#N/A</v>
      </c>
      <c r="AO460" s="6" t="e">
        <f t="shared" si="220"/>
        <v>#N/A</v>
      </c>
      <c r="AP460" s="6" t="e">
        <f t="shared" si="241"/>
        <v>#N/A</v>
      </c>
      <c r="AQ460" s="6" t="e">
        <f t="shared" si="242"/>
        <v>#N/A</v>
      </c>
      <c r="AR460" s="6" t="e">
        <f t="shared" si="221"/>
        <v>#N/A</v>
      </c>
      <c r="AS460" s="6" t="e">
        <f t="shared" si="222"/>
        <v>#N/A</v>
      </c>
      <c r="AT460" s="6" t="e">
        <f t="shared" si="223"/>
        <v>#N/A</v>
      </c>
      <c r="AU460" s="6">
        <f t="shared" si="243"/>
        <v>0</v>
      </c>
      <c r="AV460" s="6" t="e">
        <f t="shared" si="244"/>
        <v>#N/A</v>
      </c>
      <c r="AW460" s="6" t="str">
        <f t="shared" si="224"/>
        <v/>
      </c>
      <c r="AX460" s="6" t="str">
        <f t="shared" si="225"/>
        <v/>
      </c>
      <c r="AY460" s="6" t="str">
        <f t="shared" si="226"/>
        <v/>
      </c>
      <c r="AZ460" s="6" t="str">
        <f t="shared" si="227"/>
        <v/>
      </c>
      <c r="BA460" s="103"/>
      <c r="BG460" s="3" t="s">
        <v>780</v>
      </c>
    </row>
    <row r="461" spans="1:59" s="12" customFormat="1" ht="13.5" customHeight="1" x14ac:dyDescent="0.2">
      <c r="A461" s="163">
        <v>446</v>
      </c>
      <c r="B461" s="164"/>
      <c r="C461" s="165"/>
      <c r="D461" s="166"/>
      <c r="E461" s="165"/>
      <c r="F461" s="165"/>
      <c r="G461" s="220"/>
      <c r="H461" s="165"/>
      <c r="I461" s="167"/>
      <c r="J461" s="168"/>
      <c r="K461" s="845"/>
      <c r="L461" s="838"/>
      <c r="M461" s="428"/>
      <c r="N461" s="427"/>
      <c r="O461" s="429"/>
      <c r="P461" s="430"/>
      <c r="Q461" s="422" t="str">
        <f t="shared" si="211"/>
        <v/>
      </c>
      <c r="R461" s="422" t="str">
        <f t="shared" si="212"/>
        <v/>
      </c>
      <c r="S461" s="423" t="str">
        <f t="shared" si="213"/>
        <v/>
      </c>
      <c r="T461" s="424" t="str">
        <f t="shared" si="228"/>
        <v/>
      </c>
      <c r="U461" s="425" t="str">
        <f t="shared" si="214"/>
        <v/>
      </c>
      <c r="V461" s="425" t="str">
        <f t="shared" si="215"/>
        <v/>
      </c>
      <c r="W461" s="425" t="str">
        <f t="shared" si="216"/>
        <v/>
      </c>
      <c r="X461" s="38"/>
      <c r="Y461" s="37" t="str">
        <f t="shared" si="229"/>
        <v/>
      </c>
      <c r="Z461" s="37" t="str">
        <f t="shared" si="230"/>
        <v/>
      </c>
      <c r="AA461" s="29" t="str">
        <f t="shared" si="217"/>
        <v/>
      </c>
      <c r="AB461" s="6" t="e">
        <f t="shared" si="231"/>
        <v>#N/A</v>
      </c>
      <c r="AC461" s="6" t="e">
        <f t="shared" si="232"/>
        <v>#N/A</v>
      </c>
      <c r="AD461" s="6" t="e">
        <f t="shared" si="233"/>
        <v>#N/A</v>
      </c>
      <c r="AE461" s="6" t="str">
        <f t="shared" si="218"/>
        <v/>
      </c>
      <c r="AF461" s="10">
        <f t="shared" si="219"/>
        <v>1</v>
      </c>
      <c r="AG461" s="6" t="e">
        <f t="shared" si="234"/>
        <v>#N/A</v>
      </c>
      <c r="AH461" s="6" t="e">
        <f t="shared" si="235"/>
        <v>#N/A</v>
      </c>
      <c r="AI461" s="6" t="e">
        <f t="shared" si="245"/>
        <v>#N/A</v>
      </c>
      <c r="AJ461" s="6" t="e">
        <f t="shared" si="236"/>
        <v>#N/A</v>
      </c>
      <c r="AK461" s="11" t="str">
        <f t="shared" si="237"/>
        <v xml:space="preserve"> </v>
      </c>
      <c r="AL461" s="6" t="e">
        <f t="shared" si="238"/>
        <v>#N/A</v>
      </c>
      <c r="AM461" s="6" t="e">
        <f t="shared" si="239"/>
        <v>#N/A</v>
      </c>
      <c r="AN461" s="6" t="e">
        <f t="shared" si="240"/>
        <v>#N/A</v>
      </c>
      <c r="AO461" s="6" t="e">
        <f t="shared" si="220"/>
        <v>#N/A</v>
      </c>
      <c r="AP461" s="6" t="e">
        <f t="shared" si="241"/>
        <v>#N/A</v>
      </c>
      <c r="AQ461" s="6" t="e">
        <f t="shared" si="242"/>
        <v>#N/A</v>
      </c>
      <c r="AR461" s="6" t="e">
        <f t="shared" si="221"/>
        <v>#N/A</v>
      </c>
      <c r="AS461" s="6" t="e">
        <f t="shared" si="222"/>
        <v>#N/A</v>
      </c>
      <c r="AT461" s="6" t="e">
        <f t="shared" si="223"/>
        <v>#N/A</v>
      </c>
      <c r="AU461" s="6">
        <f t="shared" si="243"/>
        <v>0</v>
      </c>
      <c r="AV461" s="6" t="e">
        <f t="shared" si="244"/>
        <v>#N/A</v>
      </c>
      <c r="AW461" s="6" t="str">
        <f t="shared" si="224"/>
        <v/>
      </c>
      <c r="AX461" s="6" t="str">
        <f t="shared" si="225"/>
        <v/>
      </c>
      <c r="AY461" s="6" t="str">
        <f t="shared" si="226"/>
        <v/>
      </c>
      <c r="AZ461" s="6" t="str">
        <f t="shared" si="227"/>
        <v/>
      </c>
      <c r="BA461" s="103"/>
      <c r="BG461" s="3" t="s">
        <v>781</v>
      </c>
    </row>
    <row r="462" spans="1:59" s="12" customFormat="1" ht="13.5" customHeight="1" x14ac:dyDescent="0.2">
      <c r="A462" s="163">
        <v>447</v>
      </c>
      <c r="B462" s="164"/>
      <c r="C462" s="165"/>
      <c r="D462" s="166"/>
      <c r="E462" s="165"/>
      <c r="F462" s="165"/>
      <c r="G462" s="220"/>
      <c r="H462" s="165"/>
      <c r="I462" s="167"/>
      <c r="J462" s="168"/>
      <c r="K462" s="845"/>
      <c r="L462" s="838"/>
      <c r="M462" s="428"/>
      <c r="N462" s="427"/>
      <c r="O462" s="429"/>
      <c r="P462" s="430"/>
      <c r="Q462" s="422" t="str">
        <f t="shared" si="211"/>
        <v/>
      </c>
      <c r="R462" s="422" t="str">
        <f t="shared" si="212"/>
        <v/>
      </c>
      <c r="S462" s="423" t="str">
        <f t="shared" si="213"/>
        <v/>
      </c>
      <c r="T462" s="424" t="str">
        <f t="shared" si="228"/>
        <v/>
      </c>
      <c r="U462" s="425" t="str">
        <f t="shared" si="214"/>
        <v/>
      </c>
      <c r="V462" s="425" t="str">
        <f t="shared" si="215"/>
        <v/>
      </c>
      <c r="W462" s="425" t="str">
        <f t="shared" si="216"/>
        <v/>
      </c>
      <c r="X462" s="38"/>
      <c r="Y462" s="37" t="str">
        <f t="shared" si="229"/>
        <v/>
      </c>
      <c r="Z462" s="37" t="str">
        <f t="shared" si="230"/>
        <v/>
      </c>
      <c r="AA462" s="29" t="str">
        <f t="shared" si="217"/>
        <v/>
      </c>
      <c r="AB462" s="6" t="e">
        <f t="shared" si="231"/>
        <v>#N/A</v>
      </c>
      <c r="AC462" s="6" t="e">
        <f t="shared" si="232"/>
        <v>#N/A</v>
      </c>
      <c r="AD462" s="6" t="e">
        <f t="shared" si="233"/>
        <v>#N/A</v>
      </c>
      <c r="AE462" s="6" t="str">
        <f t="shared" si="218"/>
        <v/>
      </c>
      <c r="AF462" s="10">
        <f t="shared" si="219"/>
        <v>1</v>
      </c>
      <c r="AG462" s="6" t="e">
        <f t="shared" si="234"/>
        <v>#N/A</v>
      </c>
      <c r="AH462" s="6" t="e">
        <f t="shared" si="235"/>
        <v>#N/A</v>
      </c>
      <c r="AI462" s="6" t="e">
        <f t="shared" si="245"/>
        <v>#N/A</v>
      </c>
      <c r="AJ462" s="6" t="e">
        <f t="shared" si="236"/>
        <v>#N/A</v>
      </c>
      <c r="AK462" s="11" t="str">
        <f t="shared" si="237"/>
        <v xml:space="preserve"> </v>
      </c>
      <c r="AL462" s="6" t="e">
        <f t="shared" si="238"/>
        <v>#N/A</v>
      </c>
      <c r="AM462" s="6" t="e">
        <f t="shared" si="239"/>
        <v>#N/A</v>
      </c>
      <c r="AN462" s="6" t="e">
        <f t="shared" si="240"/>
        <v>#N/A</v>
      </c>
      <c r="AO462" s="6" t="e">
        <f t="shared" si="220"/>
        <v>#N/A</v>
      </c>
      <c r="AP462" s="6" t="e">
        <f t="shared" si="241"/>
        <v>#N/A</v>
      </c>
      <c r="AQ462" s="6" t="e">
        <f t="shared" si="242"/>
        <v>#N/A</v>
      </c>
      <c r="AR462" s="6" t="e">
        <f t="shared" si="221"/>
        <v>#N/A</v>
      </c>
      <c r="AS462" s="6" t="e">
        <f t="shared" si="222"/>
        <v>#N/A</v>
      </c>
      <c r="AT462" s="6" t="e">
        <f t="shared" si="223"/>
        <v>#N/A</v>
      </c>
      <c r="AU462" s="6">
        <f t="shared" si="243"/>
        <v>0</v>
      </c>
      <c r="AV462" s="6" t="e">
        <f t="shared" si="244"/>
        <v>#N/A</v>
      </c>
      <c r="AW462" s="6" t="str">
        <f t="shared" si="224"/>
        <v/>
      </c>
      <c r="AX462" s="6" t="str">
        <f t="shared" si="225"/>
        <v/>
      </c>
      <c r="AY462" s="6" t="str">
        <f t="shared" si="226"/>
        <v/>
      </c>
      <c r="AZ462" s="6" t="str">
        <f t="shared" si="227"/>
        <v/>
      </c>
      <c r="BA462" s="103"/>
      <c r="BG462" s="3" t="s">
        <v>782</v>
      </c>
    </row>
    <row r="463" spans="1:59" s="12" customFormat="1" ht="13.5" customHeight="1" x14ac:dyDescent="0.2">
      <c r="A463" s="163">
        <v>448</v>
      </c>
      <c r="B463" s="164"/>
      <c r="C463" s="165"/>
      <c r="D463" s="166"/>
      <c r="E463" s="165"/>
      <c r="F463" s="165"/>
      <c r="G463" s="220"/>
      <c r="H463" s="165"/>
      <c r="I463" s="167"/>
      <c r="J463" s="168"/>
      <c r="K463" s="845"/>
      <c r="L463" s="838"/>
      <c r="M463" s="428"/>
      <c r="N463" s="427"/>
      <c r="O463" s="429"/>
      <c r="P463" s="430"/>
      <c r="Q463" s="422" t="str">
        <f t="shared" si="211"/>
        <v/>
      </c>
      <c r="R463" s="422" t="str">
        <f t="shared" si="212"/>
        <v/>
      </c>
      <c r="S463" s="423" t="str">
        <f t="shared" si="213"/>
        <v/>
      </c>
      <c r="T463" s="424" t="str">
        <f t="shared" si="228"/>
        <v/>
      </c>
      <c r="U463" s="425" t="str">
        <f t="shared" si="214"/>
        <v/>
      </c>
      <c r="V463" s="425" t="str">
        <f t="shared" si="215"/>
        <v/>
      </c>
      <c r="W463" s="425" t="str">
        <f t="shared" si="216"/>
        <v/>
      </c>
      <c r="X463" s="38"/>
      <c r="Y463" s="37" t="str">
        <f t="shared" si="229"/>
        <v/>
      </c>
      <c r="Z463" s="37" t="str">
        <f t="shared" si="230"/>
        <v/>
      </c>
      <c r="AA463" s="29" t="str">
        <f t="shared" si="217"/>
        <v/>
      </c>
      <c r="AB463" s="6" t="e">
        <f t="shared" si="231"/>
        <v>#N/A</v>
      </c>
      <c r="AC463" s="6" t="e">
        <f t="shared" si="232"/>
        <v>#N/A</v>
      </c>
      <c r="AD463" s="6" t="e">
        <f t="shared" si="233"/>
        <v>#N/A</v>
      </c>
      <c r="AE463" s="6" t="str">
        <f t="shared" si="218"/>
        <v/>
      </c>
      <c r="AF463" s="10">
        <f t="shared" si="219"/>
        <v>1</v>
      </c>
      <c r="AG463" s="6" t="e">
        <f t="shared" si="234"/>
        <v>#N/A</v>
      </c>
      <c r="AH463" s="6" t="e">
        <f t="shared" si="235"/>
        <v>#N/A</v>
      </c>
      <c r="AI463" s="6" t="e">
        <f t="shared" si="245"/>
        <v>#N/A</v>
      </c>
      <c r="AJ463" s="6" t="e">
        <f t="shared" si="236"/>
        <v>#N/A</v>
      </c>
      <c r="AK463" s="11" t="str">
        <f t="shared" si="237"/>
        <v xml:space="preserve"> </v>
      </c>
      <c r="AL463" s="6" t="e">
        <f t="shared" si="238"/>
        <v>#N/A</v>
      </c>
      <c r="AM463" s="6" t="e">
        <f t="shared" si="239"/>
        <v>#N/A</v>
      </c>
      <c r="AN463" s="6" t="e">
        <f t="shared" si="240"/>
        <v>#N/A</v>
      </c>
      <c r="AO463" s="6" t="e">
        <f t="shared" si="220"/>
        <v>#N/A</v>
      </c>
      <c r="AP463" s="6" t="e">
        <f t="shared" si="241"/>
        <v>#N/A</v>
      </c>
      <c r="AQ463" s="6" t="e">
        <f t="shared" si="242"/>
        <v>#N/A</v>
      </c>
      <c r="AR463" s="6" t="e">
        <f t="shared" si="221"/>
        <v>#N/A</v>
      </c>
      <c r="AS463" s="6" t="e">
        <f t="shared" si="222"/>
        <v>#N/A</v>
      </c>
      <c r="AT463" s="6" t="e">
        <f t="shared" si="223"/>
        <v>#N/A</v>
      </c>
      <c r="AU463" s="6">
        <f t="shared" si="243"/>
        <v>0</v>
      </c>
      <c r="AV463" s="6" t="e">
        <f t="shared" si="244"/>
        <v>#N/A</v>
      </c>
      <c r="AW463" s="6" t="str">
        <f t="shared" si="224"/>
        <v/>
      </c>
      <c r="AX463" s="6" t="str">
        <f t="shared" si="225"/>
        <v/>
      </c>
      <c r="AY463" s="6" t="str">
        <f t="shared" si="226"/>
        <v/>
      </c>
      <c r="AZ463" s="6" t="str">
        <f t="shared" si="227"/>
        <v/>
      </c>
      <c r="BA463" s="103"/>
      <c r="BG463" s="3" t="s">
        <v>500</v>
      </c>
    </row>
    <row r="464" spans="1:59" s="12" customFormat="1" ht="13.5" customHeight="1" x14ac:dyDescent="0.2">
      <c r="A464" s="163">
        <v>449</v>
      </c>
      <c r="B464" s="164"/>
      <c r="C464" s="165"/>
      <c r="D464" s="166"/>
      <c r="E464" s="165"/>
      <c r="F464" s="165"/>
      <c r="G464" s="220"/>
      <c r="H464" s="165"/>
      <c r="I464" s="167"/>
      <c r="J464" s="168"/>
      <c r="K464" s="845"/>
      <c r="L464" s="838"/>
      <c r="M464" s="428"/>
      <c r="N464" s="427"/>
      <c r="O464" s="429"/>
      <c r="P464" s="430"/>
      <c r="Q464" s="422" t="str">
        <f t="shared" ref="Q464:Q527" si="246">IF(ISBLANK(K464)=TRUE,"",IF(ISNUMBER(AM464)=TRUE,AM464,"エラー"))</f>
        <v/>
      </c>
      <c r="R464" s="422" t="str">
        <f t="shared" ref="R464:R527" si="247">IF(ISBLANK(K464)=TRUE,"",IF(ISNUMBER(AP464)=TRUE,AP464,"エラー"))</f>
        <v/>
      </c>
      <c r="S464" s="423" t="str">
        <f t="shared" ref="S464:S527" si="248">IF(ISBLANK(K464)=TRUE,"",IF(ISNUMBER(AV464)=TRUE,AV464,"エラー"))</f>
        <v/>
      </c>
      <c r="T464" s="424" t="str">
        <f t="shared" si="228"/>
        <v/>
      </c>
      <c r="U464" s="425" t="str">
        <f t="shared" ref="U464:U527" si="249">IF(Q464="","",IF(ISERROR(Q464*Y464*AF464),"エラー",IF(ISBLANK(Y464)=TRUE,"エラー",IF(ISBLANK(Q464)=TRUE,"エラー",IF(AY464=1,"エラー",Q464*AF464*Y464/1000)))))</f>
        <v/>
      </c>
      <c r="V464" s="425" t="str">
        <f t="shared" ref="V464:V527" si="250">IF(R464="","",IF(ISERROR(R464*Y464*AF464),"エラー",IF(ISBLANK(Y464)=TRUE,"エラー",IF(ISBLANK(R464)=TRUE,"エラー",IF(AY464=1,"エラー",R464*AF464*Y464/1000)))))</f>
        <v/>
      </c>
      <c r="W464" s="425" t="str">
        <f t="shared" ref="W464:W527" si="251">IF(S464="","",IF(ISERROR(S464*Z464),"エラー",IF(ISBLANK(Z464)=TRUE,"エラー",IF(ISBLANK(S464)=TRUE,"エラー",IF(AY464=1,"エラー",S464*Z464/1000)))))</f>
        <v/>
      </c>
      <c r="X464" s="38"/>
      <c r="Y464" s="37" t="str">
        <f t="shared" si="229"/>
        <v/>
      </c>
      <c r="Z464" s="37" t="str">
        <f t="shared" si="230"/>
        <v/>
      </c>
      <c r="AA464" s="29" t="str">
        <f t="shared" ref="AA464:AA527" si="252">IF(ISBLANK(H464)=TRUE,"",IF(OR(ISBLANK(B464)=TRUE),1,""))</f>
        <v/>
      </c>
      <c r="AB464" s="6" t="e">
        <f t="shared" si="231"/>
        <v>#N/A</v>
      </c>
      <c r="AC464" s="6" t="e">
        <f t="shared" si="232"/>
        <v>#N/A</v>
      </c>
      <c r="AD464" s="6" t="e">
        <f t="shared" si="233"/>
        <v>#N/A</v>
      </c>
      <c r="AE464" s="6" t="str">
        <f t="shared" ref="AE464:AE527" si="253">IF(ISERROR(SEARCH("-",I464,1))=TRUE,ASC(UPPER(I464)),ASC(UPPER(LEFT(I464,SEARCH("-",I464,1)-1))))</f>
        <v/>
      </c>
      <c r="AF464" s="10">
        <f t="shared" ref="AF464:AF527" si="254">IF(J464&gt;3500,J464/1000,1)</f>
        <v>1</v>
      </c>
      <c r="AG464" s="6" t="e">
        <f t="shared" si="234"/>
        <v>#N/A</v>
      </c>
      <c r="AH464" s="6" t="e">
        <f t="shared" si="235"/>
        <v>#N/A</v>
      </c>
      <c r="AI464" s="6" t="e">
        <f t="shared" si="245"/>
        <v>#N/A</v>
      </c>
      <c r="AJ464" s="6" t="e">
        <f t="shared" si="236"/>
        <v>#N/A</v>
      </c>
      <c r="AK464" s="11" t="str">
        <f t="shared" si="237"/>
        <v xml:space="preserve"> </v>
      </c>
      <c r="AL464" s="6" t="e">
        <f t="shared" si="238"/>
        <v>#N/A</v>
      </c>
      <c r="AM464" s="6" t="e">
        <f t="shared" si="239"/>
        <v>#N/A</v>
      </c>
      <c r="AN464" s="6" t="e">
        <f t="shared" si="240"/>
        <v>#N/A</v>
      </c>
      <c r="AO464" s="6" t="e">
        <f t="shared" ref="AO464:AO527" si="255">VLOOKUP(AH464,$BX$17:$CB$21,2,FALSE)</f>
        <v>#N/A</v>
      </c>
      <c r="AP464" s="6" t="e">
        <f t="shared" si="241"/>
        <v>#N/A</v>
      </c>
      <c r="AQ464" s="6" t="e">
        <f t="shared" si="242"/>
        <v>#N/A</v>
      </c>
      <c r="AR464" s="6" t="e">
        <f t="shared" ref="AR464:AR527" si="256">VLOOKUP(AH464,$BX$17:$CB$21,3,FALSE)</f>
        <v>#N/A</v>
      </c>
      <c r="AS464" s="6" t="e">
        <f t="shared" ref="AS464:AS527" si="257">VLOOKUP(AH464,$BX$17:$CB$21,4,FALSE)</f>
        <v>#N/A</v>
      </c>
      <c r="AT464" s="6" t="e">
        <f t="shared" ref="AT464:AT527" si="258">VLOOKUP(AH464,$BX$17:$CB$21,5,FALSE)</f>
        <v>#N/A</v>
      </c>
      <c r="AU464" s="6">
        <f t="shared" si="243"/>
        <v>0</v>
      </c>
      <c r="AV464" s="6" t="e">
        <f t="shared" si="244"/>
        <v>#N/A</v>
      </c>
      <c r="AW464" s="6" t="str">
        <f t="shared" ref="AW464:AW527" si="259">IF(H464="","",VLOOKUP(H464,$BB$17:$BF$25,5,FALSE))</f>
        <v/>
      </c>
      <c r="AX464" s="6" t="str">
        <f t="shared" ref="AX464:AX527" si="260">IF(D464="","",VLOOKUP(CONCATENATE("A",LEFT(D464)),$BU$17:$BV$26,2,FALSE))</f>
        <v/>
      </c>
      <c r="AY464" s="6" t="str">
        <f t="shared" ref="AY464:AY527" si="261">IF(AW464=AX464,"",1)</f>
        <v/>
      </c>
      <c r="AZ464" s="6" t="str">
        <f t="shared" ref="AZ464:AZ527" si="262">CONCATENATE(C464,D464,E464,F464)</f>
        <v/>
      </c>
      <c r="BA464" s="103"/>
      <c r="BG464" s="3" t="s">
        <v>1238</v>
      </c>
    </row>
    <row r="465" spans="1:59" s="12" customFormat="1" ht="13.5" customHeight="1" x14ac:dyDescent="0.2">
      <c r="A465" s="163">
        <v>450</v>
      </c>
      <c r="B465" s="164"/>
      <c r="C465" s="165"/>
      <c r="D465" s="166"/>
      <c r="E465" s="165"/>
      <c r="F465" s="165"/>
      <c r="G465" s="220"/>
      <c r="H465" s="165"/>
      <c r="I465" s="167"/>
      <c r="J465" s="168"/>
      <c r="K465" s="845"/>
      <c r="L465" s="838"/>
      <c r="M465" s="428"/>
      <c r="N465" s="427"/>
      <c r="O465" s="429"/>
      <c r="P465" s="430"/>
      <c r="Q465" s="422" t="str">
        <f t="shared" si="246"/>
        <v/>
      </c>
      <c r="R465" s="422" t="str">
        <f t="shared" si="247"/>
        <v/>
      </c>
      <c r="S465" s="423" t="str">
        <f t="shared" si="248"/>
        <v/>
      </c>
      <c r="T465" s="424" t="str">
        <f t="shared" ref="T465:T528" si="263">IF(OR(Y465="",Z465=""),"",Y465/Z465)</f>
        <v/>
      </c>
      <c r="U465" s="425" t="str">
        <f t="shared" si="249"/>
        <v/>
      </c>
      <c r="V465" s="425" t="str">
        <f t="shared" si="250"/>
        <v/>
      </c>
      <c r="W465" s="425" t="str">
        <f t="shared" si="251"/>
        <v/>
      </c>
      <c r="X465" s="38"/>
      <c r="Y465" s="37" t="str">
        <f t="shared" ref="Y465:Y528" si="264">IF(O465="","",O465)</f>
        <v/>
      </c>
      <c r="Z465" s="37" t="str">
        <f t="shared" ref="Z465:Z528" si="265">IF(P465="","",P465)</f>
        <v/>
      </c>
      <c r="AA465" s="29" t="str">
        <f t="shared" si="252"/>
        <v/>
      </c>
      <c r="AB465" s="6" t="e">
        <f t="shared" ref="AB465:AB528" si="266">VLOOKUP(H465,$BB$17:$BE$23,2,FALSE)</f>
        <v>#N/A</v>
      </c>
      <c r="AC465" s="6" t="e">
        <f t="shared" ref="AC465:AC528" si="267">VLOOKUP(H465,$BB$17:$BE$23,3,FALSE)</f>
        <v>#N/A</v>
      </c>
      <c r="AD465" s="6" t="e">
        <f t="shared" ref="AD465:AD528" si="268">VLOOKUP(H465,$BB$17:$BE$23,4,FALSE)</f>
        <v>#N/A</v>
      </c>
      <c r="AE465" s="6" t="str">
        <f t="shared" si="253"/>
        <v/>
      </c>
      <c r="AF465" s="10">
        <f t="shared" si="254"/>
        <v>1</v>
      </c>
      <c r="AG465" s="6" t="e">
        <f t="shared" ref="AG465:AG528" si="269">IF(AD465=9,0,IF(J465&lt;=2500,IF(J465&lt;=1700,1,2),IF(J465&lt;=12000,IF(J465&lt;=3500,3,4),IF(ISERROR(SEARCH(LEFT(I465,1),"LFMRQST")),4,IF(AND(LEN(I465)&lt;&gt;3,AI465&lt;&gt;"軽"),4,5)))))</f>
        <v>#N/A</v>
      </c>
      <c r="AH465" s="6" t="e">
        <f t="shared" ref="AH465:AH528" si="270">IF(AD465=5,0,IF(AD465=9,0,IF(J465&lt;=2500,IF(J465&lt;=1700,1,2),IF(J465&lt;=12000,IF(J465&lt;=3500,3,4),IF(ISERROR(SEARCH(LEFT(I465,1),"LFMRQST")),4,IF(AND(LEN(I465)&lt;&gt;3,AI465&lt;&gt;"軽"),4,5))))))</f>
        <v>#N/A</v>
      </c>
      <c r="AI465" s="6" t="e">
        <f t="shared" si="245"/>
        <v>#N/A</v>
      </c>
      <c r="AJ465" s="6" t="e">
        <f t="shared" ref="AJ465:AJ528" si="271">VLOOKUP(AL465,排出係数表,9,FALSE)</f>
        <v>#N/A</v>
      </c>
      <c r="AK465" s="11" t="str">
        <f t="shared" ref="AK465:AK528" si="272">IF(OR(ISBLANK(K465)=TRUE,ISBLANK(B465)=TRUE)," ",CONCATENATE(B465,AD465,AG465))</f>
        <v xml:space="preserve"> </v>
      </c>
      <c r="AL465" s="6" t="e">
        <f t="shared" ref="AL465:AL528" si="273">CONCATENATE(AB465,AH465,AI465,AE465)</f>
        <v>#N/A</v>
      </c>
      <c r="AM465" s="6" t="e">
        <f t="shared" ref="AM465:AM528" si="274">IF(AND(L465="あり",AI465="軽"),AO465,AN465)</f>
        <v>#N/A</v>
      </c>
      <c r="AN465" s="6" t="e">
        <f t="shared" ref="AN465:AN528" si="275">VLOOKUP(AL465,排出係数表,6,FALSE)</f>
        <v>#N/A</v>
      </c>
      <c r="AO465" s="6" t="e">
        <f t="shared" si="255"/>
        <v>#N/A</v>
      </c>
      <c r="AP465" s="6" t="e">
        <f t="shared" ref="AP465:AP528" si="276">IF(AND(L465="あり",M465="なし",AI465="軽"),AR465,IF(AND(L465="あり",M465="あり(H17なし)",AI465="軽"),AR465,IF(AND(L465="あり",M465="",AI465="軽"),AR465,IF(AND(L465="なし",M465="あり(H17なし)",AI465="軽"),AS465,IF(AND(L465="",M465="あり(H17なし)",AI465="軽"),AS465,IF(AND(M465="あり(H17あり)",AI465="軽"),AT465,AQ465))))))</f>
        <v>#N/A</v>
      </c>
      <c r="AQ465" s="6" t="e">
        <f t="shared" ref="AQ465:AQ528" si="277">VLOOKUP(AL465,排出係数表,7,FALSE)</f>
        <v>#N/A</v>
      </c>
      <c r="AR465" s="6" t="e">
        <f t="shared" si="256"/>
        <v>#N/A</v>
      </c>
      <c r="AS465" s="6" t="e">
        <f t="shared" si="257"/>
        <v>#N/A</v>
      </c>
      <c r="AT465" s="6" t="e">
        <f t="shared" si="258"/>
        <v>#N/A</v>
      </c>
      <c r="AU465" s="6">
        <f t="shared" ref="AU465:AU528" si="278">IF(AND(L465="なし",M465="なし"),0,IF(AND(L465="",M465=""),0,IF(AND(L465="",M465="なし"),0,IF(AND(L465="なし",M465=""),0,1))))</f>
        <v>0</v>
      </c>
      <c r="AV465" s="6" t="e">
        <f t="shared" ref="AV465:AV528" si="279">VLOOKUP(AL465,排出係数表,8,FALSE)</f>
        <v>#N/A</v>
      </c>
      <c r="AW465" s="6" t="str">
        <f t="shared" si="259"/>
        <v/>
      </c>
      <c r="AX465" s="6" t="str">
        <f t="shared" si="260"/>
        <v/>
      </c>
      <c r="AY465" s="6" t="str">
        <f t="shared" si="261"/>
        <v/>
      </c>
      <c r="AZ465" s="6" t="str">
        <f t="shared" si="262"/>
        <v/>
      </c>
      <c r="BA465" s="103"/>
      <c r="BG465" s="3" t="s">
        <v>1239</v>
      </c>
    </row>
    <row r="466" spans="1:59" s="12" customFormat="1" ht="13.5" customHeight="1" x14ac:dyDescent="0.2">
      <c r="A466" s="163">
        <v>451</v>
      </c>
      <c r="B466" s="164"/>
      <c r="C466" s="165"/>
      <c r="D466" s="166"/>
      <c r="E466" s="165"/>
      <c r="F466" s="165"/>
      <c r="G466" s="220"/>
      <c r="H466" s="165"/>
      <c r="I466" s="167"/>
      <c r="J466" s="168"/>
      <c r="K466" s="845"/>
      <c r="L466" s="838"/>
      <c r="M466" s="428"/>
      <c r="N466" s="427"/>
      <c r="O466" s="429"/>
      <c r="P466" s="430"/>
      <c r="Q466" s="422" t="str">
        <f t="shared" si="246"/>
        <v/>
      </c>
      <c r="R466" s="422" t="str">
        <f t="shared" si="247"/>
        <v/>
      </c>
      <c r="S466" s="423" t="str">
        <f t="shared" si="248"/>
        <v/>
      </c>
      <c r="T466" s="424" t="str">
        <f t="shared" si="263"/>
        <v/>
      </c>
      <c r="U466" s="425" t="str">
        <f t="shared" si="249"/>
        <v/>
      </c>
      <c r="V466" s="425" t="str">
        <f t="shared" si="250"/>
        <v/>
      </c>
      <c r="W466" s="425" t="str">
        <f t="shared" si="251"/>
        <v/>
      </c>
      <c r="X466" s="38"/>
      <c r="Y466" s="37" t="str">
        <f t="shared" si="264"/>
        <v/>
      </c>
      <c r="Z466" s="37" t="str">
        <f t="shared" si="265"/>
        <v/>
      </c>
      <c r="AA466" s="29" t="str">
        <f t="shared" si="252"/>
        <v/>
      </c>
      <c r="AB466" s="6" t="e">
        <f t="shared" si="266"/>
        <v>#N/A</v>
      </c>
      <c r="AC466" s="6" t="e">
        <f t="shared" si="267"/>
        <v>#N/A</v>
      </c>
      <c r="AD466" s="6" t="e">
        <f t="shared" si="268"/>
        <v>#N/A</v>
      </c>
      <c r="AE466" s="6" t="str">
        <f t="shared" si="253"/>
        <v/>
      </c>
      <c r="AF466" s="10">
        <f t="shared" si="254"/>
        <v>1</v>
      </c>
      <c r="AG466" s="6" t="e">
        <f t="shared" si="269"/>
        <v>#N/A</v>
      </c>
      <c r="AH466" s="6" t="e">
        <f t="shared" si="270"/>
        <v>#N/A</v>
      </c>
      <c r="AI466" s="6" t="e">
        <f t="shared" si="245"/>
        <v>#N/A</v>
      </c>
      <c r="AJ466" s="6" t="e">
        <f t="shared" si="271"/>
        <v>#N/A</v>
      </c>
      <c r="AK466" s="11" t="str">
        <f t="shared" si="272"/>
        <v xml:space="preserve"> </v>
      </c>
      <c r="AL466" s="6" t="e">
        <f t="shared" si="273"/>
        <v>#N/A</v>
      </c>
      <c r="AM466" s="6" t="e">
        <f t="shared" si="274"/>
        <v>#N/A</v>
      </c>
      <c r="AN466" s="6" t="e">
        <f t="shared" si="275"/>
        <v>#N/A</v>
      </c>
      <c r="AO466" s="6" t="e">
        <f t="shared" si="255"/>
        <v>#N/A</v>
      </c>
      <c r="AP466" s="6" t="e">
        <f t="shared" si="276"/>
        <v>#N/A</v>
      </c>
      <c r="AQ466" s="6" t="e">
        <f t="shared" si="277"/>
        <v>#N/A</v>
      </c>
      <c r="AR466" s="6" t="e">
        <f t="shared" si="256"/>
        <v>#N/A</v>
      </c>
      <c r="AS466" s="6" t="e">
        <f t="shared" si="257"/>
        <v>#N/A</v>
      </c>
      <c r="AT466" s="6" t="e">
        <f t="shared" si="258"/>
        <v>#N/A</v>
      </c>
      <c r="AU466" s="6">
        <f t="shared" si="278"/>
        <v>0</v>
      </c>
      <c r="AV466" s="6" t="e">
        <f t="shared" si="279"/>
        <v>#N/A</v>
      </c>
      <c r="AW466" s="6" t="str">
        <f t="shared" si="259"/>
        <v/>
      </c>
      <c r="AX466" s="6" t="str">
        <f t="shared" si="260"/>
        <v/>
      </c>
      <c r="AY466" s="6" t="str">
        <f t="shared" si="261"/>
        <v/>
      </c>
      <c r="AZ466" s="6" t="str">
        <f t="shared" si="262"/>
        <v/>
      </c>
      <c r="BA466" s="103"/>
      <c r="BG466" s="3" t="s">
        <v>546</v>
      </c>
    </row>
    <row r="467" spans="1:59" s="12" customFormat="1" ht="13.5" customHeight="1" x14ac:dyDescent="0.2">
      <c r="A467" s="163">
        <v>452</v>
      </c>
      <c r="B467" s="164"/>
      <c r="C467" s="165"/>
      <c r="D467" s="166"/>
      <c r="E467" s="165"/>
      <c r="F467" s="165"/>
      <c r="G467" s="220"/>
      <c r="H467" s="165"/>
      <c r="I467" s="167"/>
      <c r="J467" s="168"/>
      <c r="K467" s="845"/>
      <c r="L467" s="838"/>
      <c r="M467" s="428"/>
      <c r="N467" s="427"/>
      <c r="O467" s="429"/>
      <c r="P467" s="430"/>
      <c r="Q467" s="422" t="str">
        <f t="shared" si="246"/>
        <v/>
      </c>
      <c r="R467" s="422" t="str">
        <f t="shared" si="247"/>
        <v/>
      </c>
      <c r="S467" s="423" t="str">
        <f t="shared" si="248"/>
        <v/>
      </c>
      <c r="T467" s="424" t="str">
        <f t="shared" si="263"/>
        <v/>
      </c>
      <c r="U467" s="425" t="str">
        <f t="shared" si="249"/>
        <v/>
      </c>
      <c r="V467" s="425" t="str">
        <f t="shared" si="250"/>
        <v/>
      </c>
      <c r="W467" s="425" t="str">
        <f t="shared" si="251"/>
        <v/>
      </c>
      <c r="X467" s="38"/>
      <c r="Y467" s="37" t="str">
        <f t="shared" si="264"/>
        <v/>
      </c>
      <c r="Z467" s="37" t="str">
        <f t="shared" si="265"/>
        <v/>
      </c>
      <c r="AA467" s="29" t="str">
        <f t="shared" si="252"/>
        <v/>
      </c>
      <c r="AB467" s="6" t="e">
        <f t="shared" si="266"/>
        <v>#N/A</v>
      </c>
      <c r="AC467" s="6" t="e">
        <f t="shared" si="267"/>
        <v>#N/A</v>
      </c>
      <c r="AD467" s="6" t="e">
        <f t="shared" si="268"/>
        <v>#N/A</v>
      </c>
      <c r="AE467" s="6" t="str">
        <f t="shared" si="253"/>
        <v/>
      </c>
      <c r="AF467" s="10">
        <f t="shared" si="254"/>
        <v>1</v>
      </c>
      <c r="AG467" s="6" t="e">
        <f t="shared" si="269"/>
        <v>#N/A</v>
      </c>
      <c r="AH467" s="6" t="e">
        <f t="shared" si="270"/>
        <v>#N/A</v>
      </c>
      <c r="AI467" s="6" t="e">
        <f t="shared" si="245"/>
        <v>#N/A</v>
      </c>
      <c r="AJ467" s="6" t="e">
        <f t="shared" si="271"/>
        <v>#N/A</v>
      </c>
      <c r="AK467" s="11" t="str">
        <f t="shared" si="272"/>
        <v xml:space="preserve"> </v>
      </c>
      <c r="AL467" s="6" t="e">
        <f t="shared" si="273"/>
        <v>#N/A</v>
      </c>
      <c r="AM467" s="6" t="e">
        <f t="shared" si="274"/>
        <v>#N/A</v>
      </c>
      <c r="AN467" s="6" t="e">
        <f t="shared" si="275"/>
        <v>#N/A</v>
      </c>
      <c r="AO467" s="6" t="e">
        <f t="shared" si="255"/>
        <v>#N/A</v>
      </c>
      <c r="AP467" s="6" t="e">
        <f t="shared" si="276"/>
        <v>#N/A</v>
      </c>
      <c r="AQ467" s="6" t="e">
        <f t="shared" si="277"/>
        <v>#N/A</v>
      </c>
      <c r="AR467" s="6" t="e">
        <f t="shared" si="256"/>
        <v>#N/A</v>
      </c>
      <c r="AS467" s="6" t="e">
        <f t="shared" si="257"/>
        <v>#N/A</v>
      </c>
      <c r="AT467" s="6" t="e">
        <f t="shared" si="258"/>
        <v>#N/A</v>
      </c>
      <c r="AU467" s="6">
        <f t="shared" si="278"/>
        <v>0</v>
      </c>
      <c r="AV467" s="6" t="e">
        <f t="shared" si="279"/>
        <v>#N/A</v>
      </c>
      <c r="AW467" s="6" t="str">
        <f t="shared" si="259"/>
        <v/>
      </c>
      <c r="AX467" s="6" t="str">
        <f t="shared" si="260"/>
        <v/>
      </c>
      <c r="AY467" s="6" t="str">
        <f t="shared" si="261"/>
        <v/>
      </c>
      <c r="AZ467" s="6" t="str">
        <f t="shared" si="262"/>
        <v/>
      </c>
      <c r="BA467" s="103"/>
      <c r="BG467" s="3" t="s">
        <v>547</v>
      </c>
    </row>
    <row r="468" spans="1:59" s="12" customFormat="1" ht="13.5" customHeight="1" x14ac:dyDescent="0.2">
      <c r="A468" s="163">
        <v>453</v>
      </c>
      <c r="B468" s="164"/>
      <c r="C468" s="165"/>
      <c r="D468" s="166"/>
      <c r="E468" s="165"/>
      <c r="F468" s="165"/>
      <c r="G468" s="220"/>
      <c r="H468" s="165"/>
      <c r="I468" s="167"/>
      <c r="J468" s="168"/>
      <c r="K468" s="845"/>
      <c r="L468" s="838"/>
      <c r="M468" s="428"/>
      <c r="N468" s="427"/>
      <c r="O468" s="429"/>
      <c r="P468" s="430"/>
      <c r="Q468" s="422" t="str">
        <f t="shared" si="246"/>
        <v/>
      </c>
      <c r="R468" s="422" t="str">
        <f t="shared" si="247"/>
        <v/>
      </c>
      <c r="S468" s="423" t="str">
        <f t="shared" si="248"/>
        <v/>
      </c>
      <c r="T468" s="424" t="str">
        <f t="shared" si="263"/>
        <v/>
      </c>
      <c r="U468" s="425" t="str">
        <f t="shared" si="249"/>
        <v/>
      </c>
      <c r="V468" s="425" t="str">
        <f t="shared" si="250"/>
        <v/>
      </c>
      <c r="W468" s="425" t="str">
        <f t="shared" si="251"/>
        <v/>
      </c>
      <c r="X468" s="38"/>
      <c r="Y468" s="37" t="str">
        <f t="shared" si="264"/>
        <v/>
      </c>
      <c r="Z468" s="37" t="str">
        <f t="shared" si="265"/>
        <v/>
      </c>
      <c r="AA468" s="29" t="str">
        <f t="shared" si="252"/>
        <v/>
      </c>
      <c r="AB468" s="6" t="e">
        <f t="shared" si="266"/>
        <v>#N/A</v>
      </c>
      <c r="AC468" s="6" t="e">
        <f t="shared" si="267"/>
        <v>#N/A</v>
      </c>
      <c r="AD468" s="6" t="e">
        <f t="shared" si="268"/>
        <v>#N/A</v>
      </c>
      <c r="AE468" s="6" t="str">
        <f t="shared" si="253"/>
        <v/>
      </c>
      <c r="AF468" s="10">
        <f t="shared" si="254"/>
        <v>1</v>
      </c>
      <c r="AG468" s="6" t="e">
        <f t="shared" si="269"/>
        <v>#N/A</v>
      </c>
      <c r="AH468" s="6" t="e">
        <f t="shared" si="270"/>
        <v>#N/A</v>
      </c>
      <c r="AI468" s="6" t="e">
        <f t="shared" ref="AI468:AI531" si="280">VLOOKUP(K468,$BJ$17:$BK$27,2,FALSE)</f>
        <v>#N/A</v>
      </c>
      <c r="AJ468" s="6" t="e">
        <f t="shared" si="271"/>
        <v>#N/A</v>
      </c>
      <c r="AK468" s="11" t="str">
        <f t="shared" si="272"/>
        <v xml:space="preserve"> </v>
      </c>
      <c r="AL468" s="6" t="e">
        <f t="shared" si="273"/>
        <v>#N/A</v>
      </c>
      <c r="AM468" s="6" t="e">
        <f t="shared" si="274"/>
        <v>#N/A</v>
      </c>
      <c r="AN468" s="6" t="e">
        <f t="shared" si="275"/>
        <v>#N/A</v>
      </c>
      <c r="AO468" s="6" t="e">
        <f t="shared" si="255"/>
        <v>#N/A</v>
      </c>
      <c r="AP468" s="6" t="e">
        <f t="shared" si="276"/>
        <v>#N/A</v>
      </c>
      <c r="AQ468" s="6" t="e">
        <f t="shared" si="277"/>
        <v>#N/A</v>
      </c>
      <c r="AR468" s="6" t="e">
        <f t="shared" si="256"/>
        <v>#N/A</v>
      </c>
      <c r="AS468" s="6" t="e">
        <f t="shared" si="257"/>
        <v>#N/A</v>
      </c>
      <c r="AT468" s="6" t="e">
        <f t="shared" si="258"/>
        <v>#N/A</v>
      </c>
      <c r="AU468" s="6">
        <f t="shared" si="278"/>
        <v>0</v>
      </c>
      <c r="AV468" s="6" t="e">
        <f t="shared" si="279"/>
        <v>#N/A</v>
      </c>
      <c r="AW468" s="6" t="str">
        <f t="shared" si="259"/>
        <v/>
      </c>
      <c r="AX468" s="6" t="str">
        <f t="shared" si="260"/>
        <v/>
      </c>
      <c r="AY468" s="6" t="str">
        <f t="shared" si="261"/>
        <v/>
      </c>
      <c r="AZ468" s="6" t="str">
        <f t="shared" si="262"/>
        <v/>
      </c>
      <c r="BA468" s="103"/>
      <c r="BG468" s="3" t="s">
        <v>1240</v>
      </c>
    </row>
    <row r="469" spans="1:59" s="12" customFormat="1" ht="13.5" customHeight="1" x14ac:dyDescent="0.2">
      <c r="A469" s="163">
        <v>454</v>
      </c>
      <c r="B469" s="164"/>
      <c r="C469" s="165"/>
      <c r="D469" s="166"/>
      <c r="E469" s="165"/>
      <c r="F469" s="165"/>
      <c r="G469" s="220"/>
      <c r="H469" s="165"/>
      <c r="I469" s="167"/>
      <c r="J469" s="168"/>
      <c r="K469" s="845"/>
      <c r="L469" s="838"/>
      <c r="M469" s="428"/>
      <c r="N469" s="427"/>
      <c r="O469" s="429"/>
      <c r="P469" s="430"/>
      <c r="Q469" s="422" t="str">
        <f t="shared" si="246"/>
        <v/>
      </c>
      <c r="R469" s="422" t="str">
        <f t="shared" si="247"/>
        <v/>
      </c>
      <c r="S469" s="423" t="str">
        <f t="shared" si="248"/>
        <v/>
      </c>
      <c r="T469" s="424" t="str">
        <f t="shared" si="263"/>
        <v/>
      </c>
      <c r="U469" s="425" t="str">
        <f t="shared" si="249"/>
        <v/>
      </c>
      <c r="V469" s="425" t="str">
        <f t="shared" si="250"/>
        <v/>
      </c>
      <c r="W469" s="425" t="str">
        <f t="shared" si="251"/>
        <v/>
      </c>
      <c r="X469" s="38"/>
      <c r="Y469" s="37" t="str">
        <f t="shared" si="264"/>
        <v/>
      </c>
      <c r="Z469" s="37" t="str">
        <f t="shared" si="265"/>
        <v/>
      </c>
      <c r="AA469" s="29" t="str">
        <f t="shared" si="252"/>
        <v/>
      </c>
      <c r="AB469" s="6" t="e">
        <f t="shared" si="266"/>
        <v>#N/A</v>
      </c>
      <c r="AC469" s="6" t="e">
        <f t="shared" si="267"/>
        <v>#N/A</v>
      </c>
      <c r="AD469" s="6" t="e">
        <f t="shared" si="268"/>
        <v>#N/A</v>
      </c>
      <c r="AE469" s="6" t="str">
        <f t="shared" si="253"/>
        <v/>
      </c>
      <c r="AF469" s="10">
        <f t="shared" si="254"/>
        <v>1</v>
      </c>
      <c r="AG469" s="6" t="e">
        <f t="shared" si="269"/>
        <v>#N/A</v>
      </c>
      <c r="AH469" s="6" t="e">
        <f t="shared" si="270"/>
        <v>#N/A</v>
      </c>
      <c r="AI469" s="6" t="e">
        <f t="shared" si="280"/>
        <v>#N/A</v>
      </c>
      <c r="AJ469" s="6" t="e">
        <f t="shared" si="271"/>
        <v>#N/A</v>
      </c>
      <c r="AK469" s="11" t="str">
        <f t="shared" si="272"/>
        <v xml:space="preserve"> </v>
      </c>
      <c r="AL469" s="6" t="e">
        <f t="shared" si="273"/>
        <v>#N/A</v>
      </c>
      <c r="AM469" s="6" t="e">
        <f t="shared" si="274"/>
        <v>#N/A</v>
      </c>
      <c r="AN469" s="6" t="e">
        <f t="shared" si="275"/>
        <v>#N/A</v>
      </c>
      <c r="AO469" s="6" t="e">
        <f t="shared" si="255"/>
        <v>#N/A</v>
      </c>
      <c r="AP469" s="6" t="e">
        <f t="shared" si="276"/>
        <v>#N/A</v>
      </c>
      <c r="AQ469" s="6" t="e">
        <f t="shared" si="277"/>
        <v>#N/A</v>
      </c>
      <c r="AR469" s="6" t="e">
        <f t="shared" si="256"/>
        <v>#N/A</v>
      </c>
      <c r="AS469" s="6" t="e">
        <f t="shared" si="257"/>
        <v>#N/A</v>
      </c>
      <c r="AT469" s="6" t="e">
        <f t="shared" si="258"/>
        <v>#N/A</v>
      </c>
      <c r="AU469" s="6">
        <f t="shared" si="278"/>
        <v>0</v>
      </c>
      <c r="AV469" s="6" t="e">
        <f t="shared" si="279"/>
        <v>#N/A</v>
      </c>
      <c r="AW469" s="6" t="str">
        <f t="shared" si="259"/>
        <v/>
      </c>
      <c r="AX469" s="6" t="str">
        <f t="shared" si="260"/>
        <v/>
      </c>
      <c r="AY469" s="6" t="str">
        <f t="shared" si="261"/>
        <v/>
      </c>
      <c r="AZ469" s="6" t="str">
        <f t="shared" si="262"/>
        <v/>
      </c>
      <c r="BA469" s="103"/>
      <c r="BG469" s="3" t="s">
        <v>1241</v>
      </c>
    </row>
    <row r="470" spans="1:59" s="12" customFormat="1" ht="13.5" customHeight="1" x14ac:dyDescent="0.2">
      <c r="A470" s="163">
        <v>455</v>
      </c>
      <c r="B470" s="164"/>
      <c r="C470" s="165"/>
      <c r="D470" s="166"/>
      <c r="E470" s="165"/>
      <c r="F470" s="165"/>
      <c r="G470" s="220"/>
      <c r="H470" s="165"/>
      <c r="I470" s="167"/>
      <c r="J470" s="168"/>
      <c r="K470" s="845"/>
      <c r="L470" s="838"/>
      <c r="M470" s="428"/>
      <c r="N470" s="427"/>
      <c r="O470" s="429"/>
      <c r="P470" s="430"/>
      <c r="Q470" s="422" t="str">
        <f t="shared" si="246"/>
        <v/>
      </c>
      <c r="R470" s="422" t="str">
        <f t="shared" si="247"/>
        <v/>
      </c>
      <c r="S470" s="423" t="str">
        <f t="shared" si="248"/>
        <v/>
      </c>
      <c r="T470" s="424" t="str">
        <f t="shared" si="263"/>
        <v/>
      </c>
      <c r="U470" s="425" t="str">
        <f t="shared" si="249"/>
        <v/>
      </c>
      <c r="V470" s="425" t="str">
        <f t="shared" si="250"/>
        <v/>
      </c>
      <c r="W470" s="425" t="str">
        <f t="shared" si="251"/>
        <v/>
      </c>
      <c r="X470" s="38"/>
      <c r="Y470" s="37" t="str">
        <f t="shared" si="264"/>
        <v/>
      </c>
      <c r="Z470" s="37" t="str">
        <f t="shared" si="265"/>
        <v/>
      </c>
      <c r="AA470" s="29" t="str">
        <f t="shared" si="252"/>
        <v/>
      </c>
      <c r="AB470" s="6" t="e">
        <f t="shared" si="266"/>
        <v>#N/A</v>
      </c>
      <c r="AC470" s="6" t="e">
        <f t="shared" si="267"/>
        <v>#N/A</v>
      </c>
      <c r="AD470" s="6" t="e">
        <f t="shared" si="268"/>
        <v>#N/A</v>
      </c>
      <c r="AE470" s="6" t="str">
        <f t="shared" si="253"/>
        <v/>
      </c>
      <c r="AF470" s="10">
        <f t="shared" si="254"/>
        <v>1</v>
      </c>
      <c r="AG470" s="6" t="e">
        <f t="shared" si="269"/>
        <v>#N/A</v>
      </c>
      <c r="AH470" s="6" t="e">
        <f t="shared" si="270"/>
        <v>#N/A</v>
      </c>
      <c r="AI470" s="6" t="e">
        <f t="shared" si="280"/>
        <v>#N/A</v>
      </c>
      <c r="AJ470" s="6" t="e">
        <f t="shared" si="271"/>
        <v>#N/A</v>
      </c>
      <c r="AK470" s="11" t="str">
        <f t="shared" si="272"/>
        <v xml:space="preserve"> </v>
      </c>
      <c r="AL470" s="6" t="e">
        <f t="shared" si="273"/>
        <v>#N/A</v>
      </c>
      <c r="AM470" s="6" t="e">
        <f t="shared" si="274"/>
        <v>#N/A</v>
      </c>
      <c r="AN470" s="6" t="e">
        <f t="shared" si="275"/>
        <v>#N/A</v>
      </c>
      <c r="AO470" s="6" t="e">
        <f t="shared" si="255"/>
        <v>#N/A</v>
      </c>
      <c r="AP470" s="6" t="e">
        <f t="shared" si="276"/>
        <v>#N/A</v>
      </c>
      <c r="AQ470" s="6" t="e">
        <f t="shared" si="277"/>
        <v>#N/A</v>
      </c>
      <c r="AR470" s="6" t="e">
        <f t="shared" si="256"/>
        <v>#N/A</v>
      </c>
      <c r="AS470" s="6" t="e">
        <f t="shared" si="257"/>
        <v>#N/A</v>
      </c>
      <c r="AT470" s="6" t="e">
        <f t="shared" si="258"/>
        <v>#N/A</v>
      </c>
      <c r="AU470" s="6">
        <f t="shared" si="278"/>
        <v>0</v>
      </c>
      <c r="AV470" s="6" t="e">
        <f t="shared" si="279"/>
        <v>#N/A</v>
      </c>
      <c r="AW470" s="6" t="str">
        <f t="shared" si="259"/>
        <v/>
      </c>
      <c r="AX470" s="6" t="str">
        <f t="shared" si="260"/>
        <v/>
      </c>
      <c r="AY470" s="6" t="str">
        <f t="shared" si="261"/>
        <v/>
      </c>
      <c r="AZ470" s="6" t="str">
        <f t="shared" si="262"/>
        <v/>
      </c>
      <c r="BA470" s="103"/>
      <c r="BG470" s="3" t="s">
        <v>949</v>
      </c>
    </row>
    <row r="471" spans="1:59" s="12" customFormat="1" ht="13.5" customHeight="1" x14ac:dyDescent="0.2">
      <c r="A471" s="163">
        <v>456</v>
      </c>
      <c r="B471" s="164"/>
      <c r="C471" s="165"/>
      <c r="D471" s="166"/>
      <c r="E471" s="165"/>
      <c r="F471" s="165"/>
      <c r="G471" s="220"/>
      <c r="H471" s="165"/>
      <c r="I471" s="167"/>
      <c r="J471" s="168"/>
      <c r="K471" s="845"/>
      <c r="L471" s="838"/>
      <c r="M471" s="428"/>
      <c r="N471" s="427"/>
      <c r="O471" s="429"/>
      <c r="P471" s="430"/>
      <c r="Q471" s="422" t="str">
        <f t="shared" si="246"/>
        <v/>
      </c>
      <c r="R471" s="422" t="str">
        <f t="shared" si="247"/>
        <v/>
      </c>
      <c r="S471" s="423" t="str">
        <f t="shared" si="248"/>
        <v/>
      </c>
      <c r="T471" s="424" t="str">
        <f t="shared" si="263"/>
        <v/>
      </c>
      <c r="U471" s="425" t="str">
        <f t="shared" si="249"/>
        <v/>
      </c>
      <c r="V471" s="425" t="str">
        <f t="shared" si="250"/>
        <v/>
      </c>
      <c r="W471" s="425" t="str">
        <f t="shared" si="251"/>
        <v/>
      </c>
      <c r="X471" s="38"/>
      <c r="Y471" s="37" t="str">
        <f t="shared" si="264"/>
        <v/>
      </c>
      <c r="Z471" s="37" t="str">
        <f t="shared" si="265"/>
        <v/>
      </c>
      <c r="AA471" s="29" t="str">
        <f t="shared" si="252"/>
        <v/>
      </c>
      <c r="AB471" s="6" t="e">
        <f t="shared" si="266"/>
        <v>#N/A</v>
      </c>
      <c r="AC471" s="6" t="e">
        <f t="shared" si="267"/>
        <v>#N/A</v>
      </c>
      <c r="AD471" s="6" t="e">
        <f t="shared" si="268"/>
        <v>#N/A</v>
      </c>
      <c r="AE471" s="6" t="str">
        <f t="shared" si="253"/>
        <v/>
      </c>
      <c r="AF471" s="10">
        <f t="shared" si="254"/>
        <v>1</v>
      </c>
      <c r="AG471" s="6" t="e">
        <f t="shared" si="269"/>
        <v>#N/A</v>
      </c>
      <c r="AH471" s="6" t="e">
        <f t="shared" si="270"/>
        <v>#N/A</v>
      </c>
      <c r="AI471" s="6" t="e">
        <f t="shared" si="280"/>
        <v>#N/A</v>
      </c>
      <c r="AJ471" s="6" t="e">
        <f t="shared" si="271"/>
        <v>#N/A</v>
      </c>
      <c r="AK471" s="11" t="str">
        <f t="shared" si="272"/>
        <v xml:space="preserve"> </v>
      </c>
      <c r="AL471" s="6" t="e">
        <f t="shared" si="273"/>
        <v>#N/A</v>
      </c>
      <c r="AM471" s="6" t="e">
        <f t="shared" si="274"/>
        <v>#N/A</v>
      </c>
      <c r="AN471" s="6" t="e">
        <f t="shared" si="275"/>
        <v>#N/A</v>
      </c>
      <c r="AO471" s="6" t="e">
        <f t="shared" si="255"/>
        <v>#N/A</v>
      </c>
      <c r="AP471" s="6" t="e">
        <f t="shared" si="276"/>
        <v>#N/A</v>
      </c>
      <c r="AQ471" s="6" t="e">
        <f t="shared" si="277"/>
        <v>#N/A</v>
      </c>
      <c r="AR471" s="6" t="e">
        <f t="shared" si="256"/>
        <v>#N/A</v>
      </c>
      <c r="AS471" s="6" t="e">
        <f t="shared" si="257"/>
        <v>#N/A</v>
      </c>
      <c r="AT471" s="6" t="e">
        <f t="shared" si="258"/>
        <v>#N/A</v>
      </c>
      <c r="AU471" s="6">
        <f t="shared" si="278"/>
        <v>0</v>
      </c>
      <c r="AV471" s="6" t="e">
        <f t="shared" si="279"/>
        <v>#N/A</v>
      </c>
      <c r="AW471" s="6" t="str">
        <f t="shared" si="259"/>
        <v/>
      </c>
      <c r="AX471" s="6" t="str">
        <f t="shared" si="260"/>
        <v/>
      </c>
      <c r="AY471" s="6" t="str">
        <f t="shared" si="261"/>
        <v/>
      </c>
      <c r="AZ471" s="6" t="str">
        <f t="shared" si="262"/>
        <v/>
      </c>
      <c r="BA471" s="103"/>
      <c r="BG471" s="3" t="s">
        <v>843</v>
      </c>
    </row>
    <row r="472" spans="1:59" s="12" customFormat="1" ht="13.5" customHeight="1" x14ac:dyDescent="0.2">
      <c r="A472" s="163">
        <v>457</v>
      </c>
      <c r="B472" s="164"/>
      <c r="C472" s="165"/>
      <c r="D472" s="166"/>
      <c r="E472" s="165"/>
      <c r="F472" s="165"/>
      <c r="G472" s="220"/>
      <c r="H472" s="165"/>
      <c r="I472" s="167"/>
      <c r="J472" s="168"/>
      <c r="K472" s="845"/>
      <c r="L472" s="838"/>
      <c r="M472" s="428"/>
      <c r="N472" s="427"/>
      <c r="O472" s="429"/>
      <c r="P472" s="430"/>
      <c r="Q472" s="422" t="str">
        <f t="shared" si="246"/>
        <v/>
      </c>
      <c r="R472" s="422" t="str">
        <f t="shared" si="247"/>
        <v/>
      </c>
      <c r="S472" s="423" t="str">
        <f t="shared" si="248"/>
        <v/>
      </c>
      <c r="T472" s="424" t="str">
        <f t="shared" si="263"/>
        <v/>
      </c>
      <c r="U472" s="425" t="str">
        <f t="shared" si="249"/>
        <v/>
      </c>
      <c r="V472" s="425" t="str">
        <f t="shared" si="250"/>
        <v/>
      </c>
      <c r="W472" s="425" t="str">
        <f t="shared" si="251"/>
        <v/>
      </c>
      <c r="X472" s="38"/>
      <c r="Y472" s="37" t="str">
        <f t="shared" si="264"/>
        <v/>
      </c>
      <c r="Z472" s="37" t="str">
        <f t="shared" si="265"/>
        <v/>
      </c>
      <c r="AA472" s="29" t="str">
        <f t="shared" si="252"/>
        <v/>
      </c>
      <c r="AB472" s="6" t="e">
        <f t="shared" si="266"/>
        <v>#N/A</v>
      </c>
      <c r="AC472" s="6" t="e">
        <f t="shared" si="267"/>
        <v>#N/A</v>
      </c>
      <c r="AD472" s="6" t="e">
        <f t="shared" si="268"/>
        <v>#N/A</v>
      </c>
      <c r="AE472" s="6" t="str">
        <f t="shared" si="253"/>
        <v/>
      </c>
      <c r="AF472" s="10">
        <f t="shared" si="254"/>
        <v>1</v>
      </c>
      <c r="AG472" s="6" t="e">
        <f t="shared" si="269"/>
        <v>#N/A</v>
      </c>
      <c r="AH472" s="6" t="e">
        <f t="shared" si="270"/>
        <v>#N/A</v>
      </c>
      <c r="AI472" s="6" t="e">
        <f t="shared" si="280"/>
        <v>#N/A</v>
      </c>
      <c r="AJ472" s="6" t="e">
        <f t="shared" si="271"/>
        <v>#N/A</v>
      </c>
      <c r="AK472" s="11" t="str">
        <f t="shared" si="272"/>
        <v xml:space="preserve"> </v>
      </c>
      <c r="AL472" s="6" t="e">
        <f t="shared" si="273"/>
        <v>#N/A</v>
      </c>
      <c r="AM472" s="6" t="e">
        <f t="shared" si="274"/>
        <v>#N/A</v>
      </c>
      <c r="AN472" s="6" t="e">
        <f t="shared" si="275"/>
        <v>#N/A</v>
      </c>
      <c r="AO472" s="6" t="e">
        <f t="shared" si="255"/>
        <v>#N/A</v>
      </c>
      <c r="AP472" s="6" t="e">
        <f t="shared" si="276"/>
        <v>#N/A</v>
      </c>
      <c r="AQ472" s="6" t="e">
        <f t="shared" si="277"/>
        <v>#N/A</v>
      </c>
      <c r="AR472" s="6" t="e">
        <f t="shared" si="256"/>
        <v>#N/A</v>
      </c>
      <c r="AS472" s="6" t="e">
        <f t="shared" si="257"/>
        <v>#N/A</v>
      </c>
      <c r="AT472" s="6" t="e">
        <f t="shared" si="258"/>
        <v>#N/A</v>
      </c>
      <c r="AU472" s="6">
        <f t="shared" si="278"/>
        <v>0</v>
      </c>
      <c r="AV472" s="6" t="e">
        <f t="shared" si="279"/>
        <v>#N/A</v>
      </c>
      <c r="AW472" s="6" t="str">
        <f t="shared" si="259"/>
        <v/>
      </c>
      <c r="AX472" s="6" t="str">
        <f t="shared" si="260"/>
        <v/>
      </c>
      <c r="AY472" s="6" t="str">
        <f t="shared" si="261"/>
        <v/>
      </c>
      <c r="AZ472" s="6" t="str">
        <f t="shared" si="262"/>
        <v/>
      </c>
      <c r="BA472" s="103"/>
      <c r="BG472" s="3" t="s">
        <v>849</v>
      </c>
    </row>
    <row r="473" spans="1:59" s="12" customFormat="1" ht="13.5" customHeight="1" x14ac:dyDescent="0.2">
      <c r="A473" s="163">
        <v>458</v>
      </c>
      <c r="B473" s="164"/>
      <c r="C473" s="165"/>
      <c r="D473" s="166"/>
      <c r="E473" s="165"/>
      <c r="F473" s="165"/>
      <c r="G473" s="220"/>
      <c r="H473" s="165"/>
      <c r="I473" s="167"/>
      <c r="J473" s="168"/>
      <c r="K473" s="845"/>
      <c r="L473" s="838"/>
      <c r="M473" s="428"/>
      <c r="N473" s="427"/>
      <c r="O473" s="429"/>
      <c r="P473" s="430"/>
      <c r="Q473" s="422" t="str">
        <f t="shared" si="246"/>
        <v/>
      </c>
      <c r="R473" s="422" t="str">
        <f t="shared" si="247"/>
        <v/>
      </c>
      <c r="S473" s="423" t="str">
        <f t="shared" si="248"/>
        <v/>
      </c>
      <c r="T473" s="424" t="str">
        <f t="shared" si="263"/>
        <v/>
      </c>
      <c r="U473" s="425" t="str">
        <f t="shared" si="249"/>
        <v/>
      </c>
      <c r="V473" s="425" t="str">
        <f t="shared" si="250"/>
        <v/>
      </c>
      <c r="W473" s="425" t="str">
        <f t="shared" si="251"/>
        <v/>
      </c>
      <c r="X473" s="38"/>
      <c r="Y473" s="37" t="str">
        <f t="shared" si="264"/>
        <v/>
      </c>
      <c r="Z473" s="37" t="str">
        <f t="shared" si="265"/>
        <v/>
      </c>
      <c r="AA473" s="29" t="str">
        <f t="shared" si="252"/>
        <v/>
      </c>
      <c r="AB473" s="6" t="e">
        <f t="shared" si="266"/>
        <v>#N/A</v>
      </c>
      <c r="AC473" s="6" t="e">
        <f t="shared" si="267"/>
        <v>#N/A</v>
      </c>
      <c r="AD473" s="6" t="e">
        <f t="shared" si="268"/>
        <v>#N/A</v>
      </c>
      <c r="AE473" s="6" t="str">
        <f t="shared" si="253"/>
        <v/>
      </c>
      <c r="AF473" s="10">
        <f t="shared" si="254"/>
        <v>1</v>
      </c>
      <c r="AG473" s="6" t="e">
        <f t="shared" si="269"/>
        <v>#N/A</v>
      </c>
      <c r="AH473" s="6" t="e">
        <f t="shared" si="270"/>
        <v>#N/A</v>
      </c>
      <c r="AI473" s="6" t="e">
        <f t="shared" si="280"/>
        <v>#N/A</v>
      </c>
      <c r="AJ473" s="6" t="e">
        <f t="shared" si="271"/>
        <v>#N/A</v>
      </c>
      <c r="AK473" s="11" t="str">
        <f t="shared" si="272"/>
        <v xml:space="preserve"> </v>
      </c>
      <c r="AL473" s="6" t="e">
        <f t="shared" si="273"/>
        <v>#N/A</v>
      </c>
      <c r="AM473" s="6" t="e">
        <f t="shared" si="274"/>
        <v>#N/A</v>
      </c>
      <c r="AN473" s="6" t="e">
        <f t="shared" si="275"/>
        <v>#N/A</v>
      </c>
      <c r="AO473" s="6" t="e">
        <f t="shared" si="255"/>
        <v>#N/A</v>
      </c>
      <c r="AP473" s="6" t="e">
        <f t="shared" si="276"/>
        <v>#N/A</v>
      </c>
      <c r="AQ473" s="6" t="e">
        <f t="shared" si="277"/>
        <v>#N/A</v>
      </c>
      <c r="AR473" s="6" t="e">
        <f t="shared" si="256"/>
        <v>#N/A</v>
      </c>
      <c r="AS473" s="6" t="e">
        <f t="shared" si="257"/>
        <v>#N/A</v>
      </c>
      <c r="AT473" s="6" t="e">
        <f t="shared" si="258"/>
        <v>#N/A</v>
      </c>
      <c r="AU473" s="6">
        <f t="shared" si="278"/>
        <v>0</v>
      </c>
      <c r="AV473" s="6" t="e">
        <f t="shared" si="279"/>
        <v>#N/A</v>
      </c>
      <c r="AW473" s="6" t="str">
        <f t="shared" si="259"/>
        <v/>
      </c>
      <c r="AX473" s="6" t="str">
        <f t="shared" si="260"/>
        <v/>
      </c>
      <c r="AY473" s="6" t="str">
        <f t="shared" si="261"/>
        <v/>
      </c>
      <c r="AZ473" s="6" t="str">
        <f t="shared" si="262"/>
        <v/>
      </c>
      <c r="BA473" s="103"/>
      <c r="BG473" s="3" t="s">
        <v>950</v>
      </c>
    </row>
    <row r="474" spans="1:59" s="12" customFormat="1" ht="13.5" customHeight="1" x14ac:dyDescent="0.2">
      <c r="A474" s="163">
        <v>459</v>
      </c>
      <c r="B474" s="164"/>
      <c r="C474" s="165"/>
      <c r="D474" s="166"/>
      <c r="E474" s="165"/>
      <c r="F474" s="165"/>
      <c r="G474" s="220"/>
      <c r="H474" s="165"/>
      <c r="I474" s="167"/>
      <c r="J474" s="168"/>
      <c r="K474" s="845"/>
      <c r="L474" s="838"/>
      <c r="M474" s="428"/>
      <c r="N474" s="427"/>
      <c r="O474" s="429"/>
      <c r="P474" s="430"/>
      <c r="Q474" s="422" t="str">
        <f t="shared" si="246"/>
        <v/>
      </c>
      <c r="R474" s="422" t="str">
        <f t="shared" si="247"/>
        <v/>
      </c>
      <c r="S474" s="423" t="str">
        <f t="shared" si="248"/>
        <v/>
      </c>
      <c r="T474" s="424" t="str">
        <f t="shared" si="263"/>
        <v/>
      </c>
      <c r="U474" s="425" t="str">
        <f t="shared" si="249"/>
        <v/>
      </c>
      <c r="V474" s="425" t="str">
        <f t="shared" si="250"/>
        <v/>
      </c>
      <c r="W474" s="425" t="str">
        <f t="shared" si="251"/>
        <v/>
      </c>
      <c r="X474" s="38"/>
      <c r="Y474" s="37" t="str">
        <f t="shared" si="264"/>
        <v/>
      </c>
      <c r="Z474" s="37" t="str">
        <f t="shared" si="265"/>
        <v/>
      </c>
      <c r="AA474" s="29" t="str">
        <f t="shared" si="252"/>
        <v/>
      </c>
      <c r="AB474" s="6" t="e">
        <f t="shared" si="266"/>
        <v>#N/A</v>
      </c>
      <c r="AC474" s="6" t="e">
        <f t="shared" si="267"/>
        <v>#N/A</v>
      </c>
      <c r="AD474" s="6" t="e">
        <f t="shared" si="268"/>
        <v>#N/A</v>
      </c>
      <c r="AE474" s="6" t="str">
        <f t="shared" si="253"/>
        <v/>
      </c>
      <c r="AF474" s="10">
        <f t="shared" si="254"/>
        <v>1</v>
      </c>
      <c r="AG474" s="6" t="e">
        <f t="shared" si="269"/>
        <v>#N/A</v>
      </c>
      <c r="AH474" s="6" t="e">
        <f t="shared" si="270"/>
        <v>#N/A</v>
      </c>
      <c r="AI474" s="6" t="e">
        <f t="shared" si="280"/>
        <v>#N/A</v>
      </c>
      <c r="AJ474" s="6" t="e">
        <f t="shared" si="271"/>
        <v>#N/A</v>
      </c>
      <c r="AK474" s="11" t="str">
        <f t="shared" si="272"/>
        <v xml:space="preserve"> </v>
      </c>
      <c r="AL474" s="6" t="e">
        <f t="shared" si="273"/>
        <v>#N/A</v>
      </c>
      <c r="AM474" s="6" t="e">
        <f t="shared" si="274"/>
        <v>#N/A</v>
      </c>
      <c r="AN474" s="6" t="e">
        <f t="shared" si="275"/>
        <v>#N/A</v>
      </c>
      <c r="AO474" s="6" t="e">
        <f t="shared" si="255"/>
        <v>#N/A</v>
      </c>
      <c r="AP474" s="6" t="e">
        <f t="shared" si="276"/>
        <v>#N/A</v>
      </c>
      <c r="AQ474" s="6" t="e">
        <f t="shared" si="277"/>
        <v>#N/A</v>
      </c>
      <c r="AR474" s="6" t="e">
        <f t="shared" si="256"/>
        <v>#N/A</v>
      </c>
      <c r="AS474" s="6" t="e">
        <f t="shared" si="257"/>
        <v>#N/A</v>
      </c>
      <c r="AT474" s="6" t="e">
        <f t="shared" si="258"/>
        <v>#N/A</v>
      </c>
      <c r="AU474" s="6">
        <f t="shared" si="278"/>
        <v>0</v>
      </c>
      <c r="AV474" s="6" t="e">
        <f t="shared" si="279"/>
        <v>#N/A</v>
      </c>
      <c r="AW474" s="6" t="str">
        <f t="shared" si="259"/>
        <v/>
      </c>
      <c r="AX474" s="6" t="str">
        <f t="shared" si="260"/>
        <v/>
      </c>
      <c r="AY474" s="6" t="str">
        <f t="shared" si="261"/>
        <v/>
      </c>
      <c r="AZ474" s="6" t="str">
        <f t="shared" si="262"/>
        <v/>
      </c>
      <c r="BA474" s="103"/>
      <c r="BG474" s="3" t="s">
        <v>844</v>
      </c>
    </row>
    <row r="475" spans="1:59" s="12" customFormat="1" ht="13.5" customHeight="1" x14ac:dyDescent="0.2">
      <c r="A475" s="163">
        <v>460</v>
      </c>
      <c r="B475" s="164"/>
      <c r="C475" s="165"/>
      <c r="D475" s="166"/>
      <c r="E475" s="165"/>
      <c r="F475" s="165"/>
      <c r="G475" s="220"/>
      <c r="H475" s="165"/>
      <c r="I475" s="167"/>
      <c r="J475" s="168"/>
      <c r="K475" s="845"/>
      <c r="L475" s="838"/>
      <c r="M475" s="428"/>
      <c r="N475" s="427"/>
      <c r="O475" s="429"/>
      <c r="P475" s="430"/>
      <c r="Q475" s="422" t="str">
        <f t="shared" si="246"/>
        <v/>
      </c>
      <c r="R475" s="422" t="str">
        <f t="shared" si="247"/>
        <v/>
      </c>
      <c r="S475" s="423" t="str">
        <f t="shared" si="248"/>
        <v/>
      </c>
      <c r="T475" s="424" t="str">
        <f t="shared" si="263"/>
        <v/>
      </c>
      <c r="U475" s="425" t="str">
        <f t="shared" si="249"/>
        <v/>
      </c>
      <c r="V475" s="425" t="str">
        <f t="shared" si="250"/>
        <v/>
      </c>
      <c r="W475" s="425" t="str">
        <f t="shared" si="251"/>
        <v/>
      </c>
      <c r="X475" s="38"/>
      <c r="Y475" s="37" t="str">
        <f t="shared" si="264"/>
        <v/>
      </c>
      <c r="Z475" s="37" t="str">
        <f t="shared" si="265"/>
        <v/>
      </c>
      <c r="AA475" s="29" t="str">
        <f t="shared" si="252"/>
        <v/>
      </c>
      <c r="AB475" s="6" t="e">
        <f t="shared" si="266"/>
        <v>#N/A</v>
      </c>
      <c r="AC475" s="6" t="e">
        <f t="shared" si="267"/>
        <v>#N/A</v>
      </c>
      <c r="AD475" s="6" t="e">
        <f t="shared" si="268"/>
        <v>#N/A</v>
      </c>
      <c r="AE475" s="6" t="str">
        <f t="shared" si="253"/>
        <v/>
      </c>
      <c r="AF475" s="10">
        <f t="shared" si="254"/>
        <v>1</v>
      </c>
      <c r="AG475" s="6" t="e">
        <f t="shared" si="269"/>
        <v>#N/A</v>
      </c>
      <c r="AH475" s="6" t="e">
        <f t="shared" si="270"/>
        <v>#N/A</v>
      </c>
      <c r="AI475" s="6" t="e">
        <f t="shared" si="280"/>
        <v>#N/A</v>
      </c>
      <c r="AJ475" s="6" t="e">
        <f t="shared" si="271"/>
        <v>#N/A</v>
      </c>
      <c r="AK475" s="11" t="str">
        <f t="shared" si="272"/>
        <v xml:space="preserve"> </v>
      </c>
      <c r="AL475" s="6" t="e">
        <f t="shared" si="273"/>
        <v>#N/A</v>
      </c>
      <c r="AM475" s="6" t="e">
        <f t="shared" si="274"/>
        <v>#N/A</v>
      </c>
      <c r="AN475" s="6" t="e">
        <f t="shared" si="275"/>
        <v>#N/A</v>
      </c>
      <c r="AO475" s="6" t="e">
        <f t="shared" si="255"/>
        <v>#N/A</v>
      </c>
      <c r="AP475" s="6" t="e">
        <f t="shared" si="276"/>
        <v>#N/A</v>
      </c>
      <c r="AQ475" s="6" t="e">
        <f t="shared" si="277"/>
        <v>#N/A</v>
      </c>
      <c r="AR475" s="6" t="e">
        <f t="shared" si="256"/>
        <v>#N/A</v>
      </c>
      <c r="AS475" s="6" t="e">
        <f t="shared" si="257"/>
        <v>#N/A</v>
      </c>
      <c r="AT475" s="6" t="e">
        <f t="shared" si="258"/>
        <v>#N/A</v>
      </c>
      <c r="AU475" s="6">
        <f t="shared" si="278"/>
        <v>0</v>
      </c>
      <c r="AV475" s="6" t="e">
        <f t="shared" si="279"/>
        <v>#N/A</v>
      </c>
      <c r="AW475" s="6" t="str">
        <f t="shared" si="259"/>
        <v/>
      </c>
      <c r="AX475" s="6" t="str">
        <f t="shared" si="260"/>
        <v/>
      </c>
      <c r="AY475" s="6" t="str">
        <f t="shared" si="261"/>
        <v/>
      </c>
      <c r="AZ475" s="6" t="str">
        <f t="shared" si="262"/>
        <v/>
      </c>
      <c r="BA475" s="103"/>
      <c r="BG475" s="3" t="s">
        <v>850</v>
      </c>
    </row>
    <row r="476" spans="1:59" s="12" customFormat="1" ht="13.5" customHeight="1" x14ac:dyDescent="0.2">
      <c r="A476" s="163">
        <v>461</v>
      </c>
      <c r="B476" s="164"/>
      <c r="C476" s="165"/>
      <c r="D476" s="166"/>
      <c r="E476" s="165"/>
      <c r="F476" s="165"/>
      <c r="G476" s="220"/>
      <c r="H476" s="165"/>
      <c r="I476" s="167"/>
      <c r="J476" s="168"/>
      <c r="K476" s="845"/>
      <c r="L476" s="838"/>
      <c r="M476" s="428"/>
      <c r="N476" s="427"/>
      <c r="O476" s="429"/>
      <c r="P476" s="430"/>
      <c r="Q476" s="422" t="str">
        <f t="shared" si="246"/>
        <v/>
      </c>
      <c r="R476" s="422" t="str">
        <f t="shared" si="247"/>
        <v/>
      </c>
      <c r="S476" s="423" t="str">
        <f t="shared" si="248"/>
        <v/>
      </c>
      <c r="T476" s="424" t="str">
        <f t="shared" si="263"/>
        <v/>
      </c>
      <c r="U476" s="425" t="str">
        <f t="shared" si="249"/>
        <v/>
      </c>
      <c r="V476" s="425" t="str">
        <f t="shared" si="250"/>
        <v/>
      </c>
      <c r="W476" s="425" t="str">
        <f t="shared" si="251"/>
        <v/>
      </c>
      <c r="X476" s="38"/>
      <c r="Y476" s="37" t="str">
        <f t="shared" si="264"/>
        <v/>
      </c>
      <c r="Z476" s="37" t="str">
        <f t="shared" si="265"/>
        <v/>
      </c>
      <c r="AA476" s="29" t="str">
        <f t="shared" si="252"/>
        <v/>
      </c>
      <c r="AB476" s="6" t="e">
        <f t="shared" si="266"/>
        <v>#N/A</v>
      </c>
      <c r="AC476" s="6" t="e">
        <f t="shared" si="267"/>
        <v>#N/A</v>
      </c>
      <c r="AD476" s="6" t="e">
        <f t="shared" si="268"/>
        <v>#N/A</v>
      </c>
      <c r="AE476" s="6" t="str">
        <f t="shared" si="253"/>
        <v/>
      </c>
      <c r="AF476" s="10">
        <f t="shared" si="254"/>
        <v>1</v>
      </c>
      <c r="AG476" s="6" t="e">
        <f t="shared" si="269"/>
        <v>#N/A</v>
      </c>
      <c r="AH476" s="6" t="e">
        <f t="shared" si="270"/>
        <v>#N/A</v>
      </c>
      <c r="AI476" s="6" t="e">
        <f t="shared" si="280"/>
        <v>#N/A</v>
      </c>
      <c r="AJ476" s="6" t="e">
        <f t="shared" si="271"/>
        <v>#N/A</v>
      </c>
      <c r="AK476" s="11" t="str">
        <f t="shared" si="272"/>
        <v xml:space="preserve"> </v>
      </c>
      <c r="AL476" s="6" t="e">
        <f t="shared" si="273"/>
        <v>#N/A</v>
      </c>
      <c r="AM476" s="6" t="e">
        <f t="shared" si="274"/>
        <v>#N/A</v>
      </c>
      <c r="AN476" s="6" t="e">
        <f t="shared" si="275"/>
        <v>#N/A</v>
      </c>
      <c r="AO476" s="6" t="e">
        <f t="shared" si="255"/>
        <v>#N/A</v>
      </c>
      <c r="AP476" s="6" t="e">
        <f t="shared" si="276"/>
        <v>#N/A</v>
      </c>
      <c r="AQ476" s="6" t="e">
        <f t="shared" si="277"/>
        <v>#N/A</v>
      </c>
      <c r="AR476" s="6" t="e">
        <f t="shared" si="256"/>
        <v>#N/A</v>
      </c>
      <c r="AS476" s="6" t="e">
        <f t="shared" si="257"/>
        <v>#N/A</v>
      </c>
      <c r="AT476" s="6" t="e">
        <f t="shared" si="258"/>
        <v>#N/A</v>
      </c>
      <c r="AU476" s="6">
        <f t="shared" si="278"/>
        <v>0</v>
      </c>
      <c r="AV476" s="6" t="e">
        <f t="shared" si="279"/>
        <v>#N/A</v>
      </c>
      <c r="AW476" s="6" t="str">
        <f t="shared" si="259"/>
        <v/>
      </c>
      <c r="AX476" s="6" t="str">
        <f t="shared" si="260"/>
        <v/>
      </c>
      <c r="AY476" s="6" t="str">
        <f t="shared" si="261"/>
        <v/>
      </c>
      <c r="AZ476" s="6" t="str">
        <f t="shared" si="262"/>
        <v/>
      </c>
      <c r="BA476" s="103"/>
      <c r="BG476" s="3" t="s">
        <v>959</v>
      </c>
    </row>
    <row r="477" spans="1:59" s="12" customFormat="1" ht="13.5" customHeight="1" x14ac:dyDescent="0.2">
      <c r="A477" s="163">
        <v>462</v>
      </c>
      <c r="B477" s="164"/>
      <c r="C477" s="165"/>
      <c r="D477" s="166"/>
      <c r="E477" s="165"/>
      <c r="F477" s="165"/>
      <c r="G477" s="220"/>
      <c r="H477" s="165"/>
      <c r="I477" s="167"/>
      <c r="J477" s="168"/>
      <c r="K477" s="845"/>
      <c r="L477" s="838"/>
      <c r="M477" s="428"/>
      <c r="N477" s="427"/>
      <c r="O477" s="429"/>
      <c r="P477" s="430"/>
      <c r="Q477" s="422" t="str">
        <f t="shared" si="246"/>
        <v/>
      </c>
      <c r="R477" s="422" t="str">
        <f t="shared" si="247"/>
        <v/>
      </c>
      <c r="S477" s="423" t="str">
        <f t="shared" si="248"/>
        <v/>
      </c>
      <c r="T477" s="424" t="str">
        <f t="shared" si="263"/>
        <v/>
      </c>
      <c r="U477" s="425" t="str">
        <f t="shared" si="249"/>
        <v/>
      </c>
      <c r="V477" s="425" t="str">
        <f t="shared" si="250"/>
        <v/>
      </c>
      <c r="W477" s="425" t="str">
        <f t="shared" si="251"/>
        <v/>
      </c>
      <c r="X477" s="38"/>
      <c r="Y477" s="37" t="str">
        <f t="shared" si="264"/>
        <v/>
      </c>
      <c r="Z477" s="37" t="str">
        <f t="shared" si="265"/>
        <v/>
      </c>
      <c r="AA477" s="29" t="str">
        <f t="shared" si="252"/>
        <v/>
      </c>
      <c r="AB477" s="6" t="e">
        <f t="shared" si="266"/>
        <v>#N/A</v>
      </c>
      <c r="AC477" s="6" t="e">
        <f t="shared" si="267"/>
        <v>#N/A</v>
      </c>
      <c r="AD477" s="6" t="e">
        <f t="shared" si="268"/>
        <v>#N/A</v>
      </c>
      <c r="AE477" s="6" t="str">
        <f t="shared" si="253"/>
        <v/>
      </c>
      <c r="AF477" s="10">
        <f t="shared" si="254"/>
        <v>1</v>
      </c>
      <c r="AG477" s="6" t="e">
        <f t="shared" si="269"/>
        <v>#N/A</v>
      </c>
      <c r="AH477" s="6" t="e">
        <f t="shared" si="270"/>
        <v>#N/A</v>
      </c>
      <c r="AI477" s="6" t="e">
        <f t="shared" si="280"/>
        <v>#N/A</v>
      </c>
      <c r="AJ477" s="6" t="e">
        <f t="shared" si="271"/>
        <v>#N/A</v>
      </c>
      <c r="AK477" s="11" t="str">
        <f t="shared" si="272"/>
        <v xml:space="preserve"> </v>
      </c>
      <c r="AL477" s="6" t="e">
        <f t="shared" si="273"/>
        <v>#N/A</v>
      </c>
      <c r="AM477" s="6" t="e">
        <f t="shared" si="274"/>
        <v>#N/A</v>
      </c>
      <c r="AN477" s="6" t="e">
        <f t="shared" si="275"/>
        <v>#N/A</v>
      </c>
      <c r="AO477" s="6" t="e">
        <f t="shared" si="255"/>
        <v>#N/A</v>
      </c>
      <c r="AP477" s="6" t="e">
        <f t="shared" si="276"/>
        <v>#N/A</v>
      </c>
      <c r="AQ477" s="6" t="e">
        <f t="shared" si="277"/>
        <v>#N/A</v>
      </c>
      <c r="AR477" s="6" t="e">
        <f t="shared" si="256"/>
        <v>#N/A</v>
      </c>
      <c r="AS477" s="6" t="e">
        <f t="shared" si="257"/>
        <v>#N/A</v>
      </c>
      <c r="AT477" s="6" t="e">
        <f t="shared" si="258"/>
        <v>#N/A</v>
      </c>
      <c r="AU477" s="6">
        <f t="shared" si="278"/>
        <v>0</v>
      </c>
      <c r="AV477" s="6" t="e">
        <f t="shared" si="279"/>
        <v>#N/A</v>
      </c>
      <c r="AW477" s="6" t="str">
        <f t="shared" si="259"/>
        <v/>
      </c>
      <c r="AX477" s="6" t="str">
        <f t="shared" si="260"/>
        <v/>
      </c>
      <c r="AY477" s="6" t="str">
        <f t="shared" si="261"/>
        <v/>
      </c>
      <c r="AZ477" s="6" t="str">
        <f t="shared" si="262"/>
        <v/>
      </c>
      <c r="BA477" s="103"/>
      <c r="BG477" s="3" t="s">
        <v>960</v>
      </c>
    </row>
    <row r="478" spans="1:59" s="12" customFormat="1" ht="13.5" customHeight="1" x14ac:dyDescent="0.2">
      <c r="A478" s="163">
        <v>463</v>
      </c>
      <c r="B478" s="164"/>
      <c r="C478" s="165"/>
      <c r="D478" s="166"/>
      <c r="E478" s="165"/>
      <c r="F478" s="165"/>
      <c r="G478" s="220"/>
      <c r="H478" s="165"/>
      <c r="I478" s="167"/>
      <c r="J478" s="168"/>
      <c r="K478" s="845"/>
      <c r="L478" s="838"/>
      <c r="M478" s="428"/>
      <c r="N478" s="427"/>
      <c r="O478" s="429"/>
      <c r="P478" s="430"/>
      <c r="Q478" s="422" t="str">
        <f t="shared" si="246"/>
        <v/>
      </c>
      <c r="R478" s="422" t="str">
        <f t="shared" si="247"/>
        <v/>
      </c>
      <c r="S478" s="423" t="str">
        <f t="shared" si="248"/>
        <v/>
      </c>
      <c r="T478" s="424" t="str">
        <f t="shared" si="263"/>
        <v/>
      </c>
      <c r="U478" s="425" t="str">
        <f t="shared" si="249"/>
        <v/>
      </c>
      <c r="V478" s="425" t="str">
        <f t="shared" si="250"/>
        <v/>
      </c>
      <c r="W478" s="425" t="str">
        <f t="shared" si="251"/>
        <v/>
      </c>
      <c r="X478" s="38"/>
      <c r="Y478" s="37" t="str">
        <f t="shared" si="264"/>
        <v/>
      </c>
      <c r="Z478" s="37" t="str">
        <f t="shared" si="265"/>
        <v/>
      </c>
      <c r="AA478" s="29" t="str">
        <f t="shared" si="252"/>
        <v/>
      </c>
      <c r="AB478" s="6" t="e">
        <f t="shared" si="266"/>
        <v>#N/A</v>
      </c>
      <c r="AC478" s="6" t="e">
        <f t="shared" si="267"/>
        <v>#N/A</v>
      </c>
      <c r="AD478" s="6" t="e">
        <f t="shared" si="268"/>
        <v>#N/A</v>
      </c>
      <c r="AE478" s="6" t="str">
        <f t="shared" si="253"/>
        <v/>
      </c>
      <c r="AF478" s="10">
        <f t="shared" si="254"/>
        <v>1</v>
      </c>
      <c r="AG478" s="6" t="e">
        <f t="shared" si="269"/>
        <v>#N/A</v>
      </c>
      <c r="AH478" s="6" t="e">
        <f t="shared" si="270"/>
        <v>#N/A</v>
      </c>
      <c r="AI478" s="6" t="e">
        <f t="shared" si="280"/>
        <v>#N/A</v>
      </c>
      <c r="AJ478" s="6" t="e">
        <f t="shared" si="271"/>
        <v>#N/A</v>
      </c>
      <c r="AK478" s="11" t="str">
        <f t="shared" si="272"/>
        <v xml:space="preserve"> </v>
      </c>
      <c r="AL478" s="6" t="e">
        <f t="shared" si="273"/>
        <v>#N/A</v>
      </c>
      <c r="AM478" s="6" t="e">
        <f t="shared" si="274"/>
        <v>#N/A</v>
      </c>
      <c r="AN478" s="6" t="e">
        <f t="shared" si="275"/>
        <v>#N/A</v>
      </c>
      <c r="AO478" s="6" t="e">
        <f t="shared" si="255"/>
        <v>#N/A</v>
      </c>
      <c r="AP478" s="6" t="e">
        <f t="shared" si="276"/>
        <v>#N/A</v>
      </c>
      <c r="AQ478" s="6" t="e">
        <f t="shared" si="277"/>
        <v>#N/A</v>
      </c>
      <c r="AR478" s="6" t="e">
        <f t="shared" si="256"/>
        <v>#N/A</v>
      </c>
      <c r="AS478" s="6" t="e">
        <f t="shared" si="257"/>
        <v>#N/A</v>
      </c>
      <c r="AT478" s="6" t="e">
        <f t="shared" si="258"/>
        <v>#N/A</v>
      </c>
      <c r="AU478" s="6">
        <f t="shared" si="278"/>
        <v>0</v>
      </c>
      <c r="AV478" s="6" t="e">
        <f t="shared" si="279"/>
        <v>#N/A</v>
      </c>
      <c r="AW478" s="6" t="str">
        <f t="shared" si="259"/>
        <v/>
      </c>
      <c r="AX478" s="6" t="str">
        <f t="shared" si="260"/>
        <v/>
      </c>
      <c r="AY478" s="6" t="str">
        <f t="shared" si="261"/>
        <v/>
      </c>
      <c r="AZ478" s="6" t="str">
        <f t="shared" si="262"/>
        <v/>
      </c>
      <c r="BA478" s="103"/>
      <c r="BG478" s="3" t="s">
        <v>893</v>
      </c>
    </row>
    <row r="479" spans="1:59" s="12" customFormat="1" ht="13.5" customHeight="1" x14ac:dyDescent="0.2">
      <c r="A479" s="163">
        <v>464</v>
      </c>
      <c r="B479" s="164"/>
      <c r="C479" s="165"/>
      <c r="D479" s="166"/>
      <c r="E479" s="165"/>
      <c r="F479" s="165"/>
      <c r="G479" s="220"/>
      <c r="H479" s="165"/>
      <c r="I479" s="167"/>
      <c r="J479" s="168"/>
      <c r="K479" s="845"/>
      <c r="L479" s="838"/>
      <c r="M479" s="428"/>
      <c r="N479" s="427"/>
      <c r="O479" s="429"/>
      <c r="P479" s="430"/>
      <c r="Q479" s="422" t="str">
        <f t="shared" si="246"/>
        <v/>
      </c>
      <c r="R479" s="422" t="str">
        <f t="shared" si="247"/>
        <v/>
      </c>
      <c r="S479" s="423" t="str">
        <f t="shared" si="248"/>
        <v/>
      </c>
      <c r="T479" s="424" t="str">
        <f t="shared" si="263"/>
        <v/>
      </c>
      <c r="U479" s="425" t="str">
        <f t="shared" si="249"/>
        <v/>
      </c>
      <c r="V479" s="425" t="str">
        <f t="shared" si="250"/>
        <v/>
      </c>
      <c r="W479" s="425" t="str">
        <f t="shared" si="251"/>
        <v/>
      </c>
      <c r="X479" s="38"/>
      <c r="Y479" s="37" t="str">
        <f t="shared" si="264"/>
        <v/>
      </c>
      <c r="Z479" s="37" t="str">
        <f t="shared" si="265"/>
        <v/>
      </c>
      <c r="AA479" s="29" t="str">
        <f t="shared" si="252"/>
        <v/>
      </c>
      <c r="AB479" s="6" t="e">
        <f t="shared" si="266"/>
        <v>#N/A</v>
      </c>
      <c r="AC479" s="6" t="e">
        <f t="shared" si="267"/>
        <v>#N/A</v>
      </c>
      <c r="AD479" s="6" t="e">
        <f t="shared" si="268"/>
        <v>#N/A</v>
      </c>
      <c r="AE479" s="6" t="str">
        <f t="shared" si="253"/>
        <v/>
      </c>
      <c r="AF479" s="10">
        <f t="shared" si="254"/>
        <v>1</v>
      </c>
      <c r="AG479" s="6" t="e">
        <f t="shared" si="269"/>
        <v>#N/A</v>
      </c>
      <c r="AH479" s="6" t="e">
        <f t="shared" si="270"/>
        <v>#N/A</v>
      </c>
      <c r="AI479" s="6" t="e">
        <f t="shared" si="280"/>
        <v>#N/A</v>
      </c>
      <c r="AJ479" s="6" t="e">
        <f t="shared" si="271"/>
        <v>#N/A</v>
      </c>
      <c r="AK479" s="11" t="str">
        <f t="shared" si="272"/>
        <v xml:space="preserve"> </v>
      </c>
      <c r="AL479" s="6" t="e">
        <f t="shared" si="273"/>
        <v>#N/A</v>
      </c>
      <c r="AM479" s="6" t="e">
        <f t="shared" si="274"/>
        <v>#N/A</v>
      </c>
      <c r="AN479" s="6" t="e">
        <f t="shared" si="275"/>
        <v>#N/A</v>
      </c>
      <c r="AO479" s="6" t="e">
        <f t="shared" si="255"/>
        <v>#N/A</v>
      </c>
      <c r="AP479" s="6" t="e">
        <f t="shared" si="276"/>
        <v>#N/A</v>
      </c>
      <c r="AQ479" s="6" t="e">
        <f t="shared" si="277"/>
        <v>#N/A</v>
      </c>
      <c r="AR479" s="6" t="e">
        <f t="shared" si="256"/>
        <v>#N/A</v>
      </c>
      <c r="AS479" s="6" t="e">
        <f t="shared" si="257"/>
        <v>#N/A</v>
      </c>
      <c r="AT479" s="6" t="e">
        <f t="shared" si="258"/>
        <v>#N/A</v>
      </c>
      <c r="AU479" s="6">
        <f t="shared" si="278"/>
        <v>0</v>
      </c>
      <c r="AV479" s="6" t="e">
        <f t="shared" si="279"/>
        <v>#N/A</v>
      </c>
      <c r="AW479" s="6" t="str">
        <f t="shared" si="259"/>
        <v/>
      </c>
      <c r="AX479" s="6" t="str">
        <f t="shared" si="260"/>
        <v/>
      </c>
      <c r="AY479" s="6" t="str">
        <f t="shared" si="261"/>
        <v/>
      </c>
      <c r="AZ479" s="6" t="str">
        <f t="shared" si="262"/>
        <v/>
      </c>
      <c r="BA479" s="103"/>
      <c r="BG479" s="3" t="s">
        <v>901</v>
      </c>
    </row>
    <row r="480" spans="1:59" s="12" customFormat="1" ht="13.5" customHeight="1" x14ac:dyDescent="0.2">
      <c r="A480" s="163">
        <v>465</v>
      </c>
      <c r="B480" s="164"/>
      <c r="C480" s="165"/>
      <c r="D480" s="166"/>
      <c r="E480" s="165"/>
      <c r="F480" s="165"/>
      <c r="G480" s="220"/>
      <c r="H480" s="165"/>
      <c r="I480" s="167"/>
      <c r="J480" s="168"/>
      <c r="K480" s="845"/>
      <c r="L480" s="838"/>
      <c r="M480" s="428"/>
      <c r="N480" s="427"/>
      <c r="O480" s="429"/>
      <c r="P480" s="430"/>
      <c r="Q480" s="422" t="str">
        <f t="shared" si="246"/>
        <v/>
      </c>
      <c r="R480" s="422" t="str">
        <f t="shared" si="247"/>
        <v/>
      </c>
      <c r="S480" s="423" t="str">
        <f t="shared" si="248"/>
        <v/>
      </c>
      <c r="T480" s="424" t="str">
        <f t="shared" si="263"/>
        <v/>
      </c>
      <c r="U480" s="425" t="str">
        <f t="shared" si="249"/>
        <v/>
      </c>
      <c r="V480" s="425" t="str">
        <f t="shared" si="250"/>
        <v/>
      </c>
      <c r="W480" s="425" t="str">
        <f t="shared" si="251"/>
        <v/>
      </c>
      <c r="X480" s="38"/>
      <c r="Y480" s="37" t="str">
        <f t="shared" si="264"/>
        <v/>
      </c>
      <c r="Z480" s="37" t="str">
        <f t="shared" si="265"/>
        <v/>
      </c>
      <c r="AA480" s="29" t="str">
        <f t="shared" si="252"/>
        <v/>
      </c>
      <c r="AB480" s="6" t="e">
        <f t="shared" si="266"/>
        <v>#N/A</v>
      </c>
      <c r="AC480" s="6" t="e">
        <f t="shared" si="267"/>
        <v>#N/A</v>
      </c>
      <c r="AD480" s="6" t="e">
        <f t="shared" si="268"/>
        <v>#N/A</v>
      </c>
      <c r="AE480" s="6" t="str">
        <f t="shared" si="253"/>
        <v/>
      </c>
      <c r="AF480" s="10">
        <f t="shared" si="254"/>
        <v>1</v>
      </c>
      <c r="AG480" s="6" t="e">
        <f t="shared" si="269"/>
        <v>#N/A</v>
      </c>
      <c r="AH480" s="6" t="e">
        <f t="shared" si="270"/>
        <v>#N/A</v>
      </c>
      <c r="AI480" s="6" t="e">
        <f t="shared" si="280"/>
        <v>#N/A</v>
      </c>
      <c r="AJ480" s="6" t="e">
        <f t="shared" si="271"/>
        <v>#N/A</v>
      </c>
      <c r="AK480" s="11" t="str">
        <f t="shared" si="272"/>
        <v xml:space="preserve"> </v>
      </c>
      <c r="AL480" s="6" t="e">
        <f t="shared" si="273"/>
        <v>#N/A</v>
      </c>
      <c r="AM480" s="6" t="e">
        <f t="shared" si="274"/>
        <v>#N/A</v>
      </c>
      <c r="AN480" s="6" t="e">
        <f t="shared" si="275"/>
        <v>#N/A</v>
      </c>
      <c r="AO480" s="6" t="e">
        <f t="shared" si="255"/>
        <v>#N/A</v>
      </c>
      <c r="AP480" s="6" t="e">
        <f t="shared" si="276"/>
        <v>#N/A</v>
      </c>
      <c r="AQ480" s="6" t="e">
        <f t="shared" si="277"/>
        <v>#N/A</v>
      </c>
      <c r="AR480" s="6" t="e">
        <f t="shared" si="256"/>
        <v>#N/A</v>
      </c>
      <c r="AS480" s="6" t="e">
        <f t="shared" si="257"/>
        <v>#N/A</v>
      </c>
      <c r="AT480" s="6" t="e">
        <f t="shared" si="258"/>
        <v>#N/A</v>
      </c>
      <c r="AU480" s="6">
        <f t="shared" si="278"/>
        <v>0</v>
      </c>
      <c r="AV480" s="6" t="e">
        <f t="shared" si="279"/>
        <v>#N/A</v>
      </c>
      <c r="AW480" s="6" t="str">
        <f t="shared" si="259"/>
        <v/>
      </c>
      <c r="AX480" s="6" t="str">
        <f t="shared" si="260"/>
        <v/>
      </c>
      <c r="AY480" s="6" t="str">
        <f t="shared" si="261"/>
        <v/>
      </c>
      <c r="AZ480" s="6" t="str">
        <f t="shared" si="262"/>
        <v/>
      </c>
      <c r="BA480" s="103"/>
      <c r="BG480" s="3" t="s">
        <v>961</v>
      </c>
    </row>
    <row r="481" spans="1:59" s="12" customFormat="1" ht="13.5" customHeight="1" x14ac:dyDescent="0.2">
      <c r="A481" s="163">
        <v>466</v>
      </c>
      <c r="B481" s="164"/>
      <c r="C481" s="165"/>
      <c r="D481" s="166"/>
      <c r="E481" s="165"/>
      <c r="F481" s="165"/>
      <c r="G481" s="220"/>
      <c r="H481" s="165"/>
      <c r="I481" s="167"/>
      <c r="J481" s="168"/>
      <c r="K481" s="845"/>
      <c r="L481" s="838"/>
      <c r="M481" s="428"/>
      <c r="N481" s="427"/>
      <c r="O481" s="429"/>
      <c r="P481" s="430"/>
      <c r="Q481" s="422" t="str">
        <f t="shared" si="246"/>
        <v/>
      </c>
      <c r="R481" s="422" t="str">
        <f t="shared" si="247"/>
        <v/>
      </c>
      <c r="S481" s="423" t="str">
        <f t="shared" si="248"/>
        <v/>
      </c>
      <c r="T481" s="424" t="str">
        <f t="shared" si="263"/>
        <v/>
      </c>
      <c r="U481" s="425" t="str">
        <f t="shared" si="249"/>
        <v/>
      </c>
      <c r="V481" s="425" t="str">
        <f t="shared" si="250"/>
        <v/>
      </c>
      <c r="W481" s="425" t="str">
        <f t="shared" si="251"/>
        <v/>
      </c>
      <c r="X481" s="38"/>
      <c r="Y481" s="37" t="str">
        <f t="shared" si="264"/>
        <v/>
      </c>
      <c r="Z481" s="37" t="str">
        <f t="shared" si="265"/>
        <v/>
      </c>
      <c r="AA481" s="29" t="str">
        <f t="shared" si="252"/>
        <v/>
      </c>
      <c r="AB481" s="6" t="e">
        <f t="shared" si="266"/>
        <v>#N/A</v>
      </c>
      <c r="AC481" s="6" t="e">
        <f t="shared" si="267"/>
        <v>#N/A</v>
      </c>
      <c r="AD481" s="6" t="e">
        <f t="shared" si="268"/>
        <v>#N/A</v>
      </c>
      <c r="AE481" s="6" t="str">
        <f t="shared" si="253"/>
        <v/>
      </c>
      <c r="AF481" s="10">
        <f t="shared" si="254"/>
        <v>1</v>
      </c>
      <c r="AG481" s="6" t="e">
        <f t="shared" si="269"/>
        <v>#N/A</v>
      </c>
      <c r="AH481" s="6" t="e">
        <f t="shared" si="270"/>
        <v>#N/A</v>
      </c>
      <c r="AI481" s="6" t="e">
        <f t="shared" si="280"/>
        <v>#N/A</v>
      </c>
      <c r="AJ481" s="6" t="e">
        <f t="shared" si="271"/>
        <v>#N/A</v>
      </c>
      <c r="AK481" s="11" t="str">
        <f t="shared" si="272"/>
        <v xml:space="preserve"> </v>
      </c>
      <c r="AL481" s="6" t="e">
        <f t="shared" si="273"/>
        <v>#N/A</v>
      </c>
      <c r="AM481" s="6" t="e">
        <f t="shared" si="274"/>
        <v>#N/A</v>
      </c>
      <c r="AN481" s="6" t="e">
        <f t="shared" si="275"/>
        <v>#N/A</v>
      </c>
      <c r="AO481" s="6" t="e">
        <f t="shared" si="255"/>
        <v>#N/A</v>
      </c>
      <c r="AP481" s="6" t="e">
        <f t="shared" si="276"/>
        <v>#N/A</v>
      </c>
      <c r="AQ481" s="6" t="e">
        <f t="shared" si="277"/>
        <v>#N/A</v>
      </c>
      <c r="AR481" s="6" t="e">
        <f t="shared" si="256"/>
        <v>#N/A</v>
      </c>
      <c r="AS481" s="6" t="e">
        <f t="shared" si="257"/>
        <v>#N/A</v>
      </c>
      <c r="AT481" s="6" t="e">
        <f t="shared" si="258"/>
        <v>#N/A</v>
      </c>
      <c r="AU481" s="6">
        <f t="shared" si="278"/>
        <v>0</v>
      </c>
      <c r="AV481" s="6" t="e">
        <f t="shared" si="279"/>
        <v>#N/A</v>
      </c>
      <c r="AW481" s="6" t="str">
        <f t="shared" si="259"/>
        <v/>
      </c>
      <c r="AX481" s="6" t="str">
        <f t="shared" si="260"/>
        <v/>
      </c>
      <c r="AY481" s="6" t="str">
        <f t="shared" si="261"/>
        <v/>
      </c>
      <c r="AZ481" s="6" t="str">
        <f t="shared" si="262"/>
        <v/>
      </c>
      <c r="BA481" s="103"/>
      <c r="BG481" s="3" t="s">
        <v>962</v>
      </c>
    </row>
    <row r="482" spans="1:59" s="12" customFormat="1" ht="13.5" customHeight="1" x14ac:dyDescent="0.2">
      <c r="A482" s="163">
        <v>467</v>
      </c>
      <c r="B482" s="164"/>
      <c r="C482" s="165"/>
      <c r="D482" s="166"/>
      <c r="E482" s="165"/>
      <c r="F482" s="165"/>
      <c r="G482" s="220"/>
      <c r="H482" s="165"/>
      <c r="I482" s="167"/>
      <c r="J482" s="168"/>
      <c r="K482" s="845"/>
      <c r="L482" s="838"/>
      <c r="M482" s="428"/>
      <c r="N482" s="427"/>
      <c r="O482" s="429"/>
      <c r="P482" s="430"/>
      <c r="Q482" s="422" t="str">
        <f t="shared" si="246"/>
        <v/>
      </c>
      <c r="R482" s="422" t="str">
        <f t="shared" si="247"/>
        <v/>
      </c>
      <c r="S482" s="423" t="str">
        <f t="shared" si="248"/>
        <v/>
      </c>
      <c r="T482" s="424" t="str">
        <f t="shared" si="263"/>
        <v/>
      </c>
      <c r="U482" s="425" t="str">
        <f t="shared" si="249"/>
        <v/>
      </c>
      <c r="V482" s="425" t="str">
        <f t="shared" si="250"/>
        <v/>
      </c>
      <c r="W482" s="425" t="str">
        <f t="shared" si="251"/>
        <v/>
      </c>
      <c r="X482" s="38"/>
      <c r="Y482" s="37" t="str">
        <f t="shared" si="264"/>
        <v/>
      </c>
      <c r="Z482" s="37" t="str">
        <f t="shared" si="265"/>
        <v/>
      </c>
      <c r="AA482" s="29" t="str">
        <f t="shared" si="252"/>
        <v/>
      </c>
      <c r="AB482" s="6" t="e">
        <f t="shared" si="266"/>
        <v>#N/A</v>
      </c>
      <c r="AC482" s="6" t="e">
        <f t="shared" si="267"/>
        <v>#N/A</v>
      </c>
      <c r="AD482" s="6" t="e">
        <f t="shared" si="268"/>
        <v>#N/A</v>
      </c>
      <c r="AE482" s="6" t="str">
        <f t="shared" si="253"/>
        <v/>
      </c>
      <c r="AF482" s="10">
        <f t="shared" si="254"/>
        <v>1</v>
      </c>
      <c r="AG482" s="6" t="e">
        <f t="shared" si="269"/>
        <v>#N/A</v>
      </c>
      <c r="AH482" s="6" t="e">
        <f t="shared" si="270"/>
        <v>#N/A</v>
      </c>
      <c r="AI482" s="6" t="e">
        <f t="shared" si="280"/>
        <v>#N/A</v>
      </c>
      <c r="AJ482" s="6" t="e">
        <f t="shared" si="271"/>
        <v>#N/A</v>
      </c>
      <c r="AK482" s="11" t="str">
        <f t="shared" si="272"/>
        <v xml:space="preserve"> </v>
      </c>
      <c r="AL482" s="6" t="e">
        <f t="shared" si="273"/>
        <v>#N/A</v>
      </c>
      <c r="AM482" s="6" t="e">
        <f t="shared" si="274"/>
        <v>#N/A</v>
      </c>
      <c r="AN482" s="6" t="e">
        <f t="shared" si="275"/>
        <v>#N/A</v>
      </c>
      <c r="AO482" s="6" t="e">
        <f t="shared" si="255"/>
        <v>#N/A</v>
      </c>
      <c r="AP482" s="6" t="e">
        <f t="shared" si="276"/>
        <v>#N/A</v>
      </c>
      <c r="AQ482" s="6" t="e">
        <f t="shared" si="277"/>
        <v>#N/A</v>
      </c>
      <c r="AR482" s="6" t="e">
        <f t="shared" si="256"/>
        <v>#N/A</v>
      </c>
      <c r="AS482" s="6" t="e">
        <f t="shared" si="257"/>
        <v>#N/A</v>
      </c>
      <c r="AT482" s="6" t="e">
        <f t="shared" si="258"/>
        <v>#N/A</v>
      </c>
      <c r="AU482" s="6">
        <f t="shared" si="278"/>
        <v>0</v>
      </c>
      <c r="AV482" s="6" t="e">
        <f t="shared" si="279"/>
        <v>#N/A</v>
      </c>
      <c r="AW482" s="6" t="str">
        <f t="shared" si="259"/>
        <v/>
      </c>
      <c r="AX482" s="6" t="str">
        <f t="shared" si="260"/>
        <v/>
      </c>
      <c r="AY482" s="6" t="str">
        <f t="shared" si="261"/>
        <v/>
      </c>
      <c r="AZ482" s="6" t="str">
        <f t="shared" si="262"/>
        <v/>
      </c>
      <c r="BA482" s="103"/>
      <c r="BG482" s="3" t="s">
        <v>894</v>
      </c>
    </row>
    <row r="483" spans="1:59" s="12" customFormat="1" ht="13.5" customHeight="1" x14ac:dyDescent="0.2">
      <c r="A483" s="163">
        <v>468</v>
      </c>
      <c r="B483" s="164"/>
      <c r="C483" s="165"/>
      <c r="D483" s="166"/>
      <c r="E483" s="165"/>
      <c r="F483" s="165"/>
      <c r="G483" s="220"/>
      <c r="H483" s="165"/>
      <c r="I483" s="167"/>
      <c r="J483" s="168"/>
      <c r="K483" s="845"/>
      <c r="L483" s="838"/>
      <c r="M483" s="428"/>
      <c r="N483" s="427"/>
      <c r="O483" s="429"/>
      <c r="P483" s="430"/>
      <c r="Q483" s="422" t="str">
        <f t="shared" si="246"/>
        <v/>
      </c>
      <c r="R483" s="422" t="str">
        <f t="shared" si="247"/>
        <v/>
      </c>
      <c r="S483" s="423" t="str">
        <f t="shared" si="248"/>
        <v/>
      </c>
      <c r="T483" s="424" t="str">
        <f t="shared" si="263"/>
        <v/>
      </c>
      <c r="U483" s="425" t="str">
        <f t="shared" si="249"/>
        <v/>
      </c>
      <c r="V483" s="425" t="str">
        <f t="shared" si="250"/>
        <v/>
      </c>
      <c r="W483" s="425" t="str">
        <f t="shared" si="251"/>
        <v/>
      </c>
      <c r="X483" s="38"/>
      <c r="Y483" s="37" t="str">
        <f t="shared" si="264"/>
        <v/>
      </c>
      <c r="Z483" s="37" t="str">
        <f t="shared" si="265"/>
        <v/>
      </c>
      <c r="AA483" s="29" t="str">
        <f t="shared" si="252"/>
        <v/>
      </c>
      <c r="AB483" s="6" t="e">
        <f t="shared" si="266"/>
        <v>#N/A</v>
      </c>
      <c r="AC483" s="6" t="e">
        <f t="shared" si="267"/>
        <v>#N/A</v>
      </c>
      <c r="AD483" s="6" t="e">
        <f t="shared" si="268"/>
        <v>#N/A</v>
      </c>
      <c r="AE483" s="6" t="str">
        <f t="shared" si="253"/>
        <v/>
      </c>
      <c r="AF483" s="10">
        <f t="shared" si="254"/>
        <v>1</v>
      </c>
      <c r="AG483" s="6" t="e">
        <f t="shared" si="269"/>
        <v>#N/A</v>
      </c>
      <c r="AH483" s="6" t="e">
        <f t="shared" si="270"/>
        <v>#N/A</v>
      </c>
      <c r="AI483" s="6" t="e">
        <f t="shared" si="280"/>
        <v>#N/A</v>
      </c>
      <c r="AJ483" s="6" t="e">
        <f t="shared" si="271"/>
        <v>#N/A</v>
      </c>
      <c r="AK483" s="11" t="str">
        <f t="shared" si="272"/>
        <v xml:space="preserve"> </v>
      </c>
      <c r="AL483" s="6" t="e">
        <f t="shared" si="273"/>
        <v>#N/A</v>
      </c>
      <c r="AM483" s="6" t="e">
        <f t="shared" si="274"/>
        <v>#N/A</v>
      </c>
      <c r="AN483" s="6" t="e">
        <f t="shared" si="275"/>
        <v>#N/A</v>
      </c>
      <c r="AO483" s="6" t="e">
        <f t="shared" si="255"/>
        <v>#N/A</v>
      </c>
      <c r="AP483" s="6" t="e">
        <f t="shared" si="276"/>
        <v>#N/A</v>
      </c>
      <c r="AQ483" s="6" t="e">
        <f t="shared" si="277"/>
        <v>#N/A</v>
      </c>
      <c r="AR483" s="6" t="e">
        <f t="shared" si="256"/>
        <v>#N/A</v>
      </c>
      <c r="AS483" s="6" t="e">
        <f t="shared" si="257"/>
        <v>#N/A</v>
      </c>
      <c r="AT483" s="6" t="e">
        <f t="shared" si="258"/>
        <v>#N/A</v>
      </c>
      <c r="AU483" s="6">
        <f t="shared" si="278"/>
        <v>0</v>
      </c>
      <c r="AV483" s="6" t="e">
        <f t="shared" si="279"/>
        <v>#N/A</v>
      </c>
      <c r="AW483" s="6" t="str">
        <f t="shared" si="259"/>
        <v/>
      </c>
      <c r="AX483" s="6" t="str">
        <f t="shared" si="260"/>
        <v/>
      </c>
      <c r="AY483" s="6" t="str">
        <f t="shared" si="261"/>
        <v/>
      </c>
      <c r="AZ483" s="6" t="str">
        <f t="shared" si="262"/>
        <v/>
      </c>
      <c r="BA483" s="103"/>
      <c r="BG483" s="3" t="s">
        <v>902</v>
      </c>
    </row>
    <row r="484" spans="1:59" s="12" customFormat="1" ht="13.5" customHeight="1" x14ac:dyDescent="0.2">
      <c r="A484" s="163">
        <v>469</v>
      </c>
      <c r="B484" s="164"/>
      <c r="C484" s="165"/>
      <c r="D484" s="166"/>
      <c r="E484" s="165"/>
      <c r="F484" s="165"/>
      <c r="G484" s="220"/>
      <c r="H484" s="165"/>
      <c r="I484" s="167"/>
      <c r="J484" s="168"/>
      <c r="K484" s="845"/>
      <c r="L484" s="838"/>
      <c r="M484" s="428"/>
      <c r="N484" s="427"/>
      <c r="O484" s="429"/>
      <c r="P484" s="430"/>
      <c r="Q484" s="422" t="str">
        <f t="shared" si="246"/>
        <v/>
      </c>
      <c r="R484" s="422" t="str">
        <f t="shared" si="247"/>
        <v/>
      </c>
      <c r="S484" s="423" t="str">
        <f t="shared" si="248"/>
        <v/>
      </c>
      <c r="T484" s="424" t="str">
        <f t="shared" si="263"/>
        <v/>
      </c>
      <c r="U484" s="425" t="str">
        <f t="shared" si="249"/>
        <v/>
      </c>
      <c r="V484" s="425" t="str">
        <f t="shared" si="250"/>
        <v/>
      </c>
      <c r="W484" s="425" t="str">
        <f t="shared" si="251"/>
        <v/>
      </c>
      <c r="X484" s="38"/>
      <c r="Y484" s="37" t="str">
        <f t="shared" si="264"/>
        <v/>
      </c>
      <c r="Z484" s="37" t="str">
        <f t="shared" si="265"/>
        <v/>
      </c>
      <c r="AA484" s="29" t="str">
        <f t="shared" si="252"/>
        <v/>
      </c>
      <c r="AB484" s="6" t="e">
        <f t="shared" si="266"/>
        <v>#N/A</v>
      </c>
      <c r="AC484" s="6" t="e">
        <f t="shared" si="267"/>
        <v>#N/A</v>
      </c>
      <c r="AD484" s="6" t="e">
        <f t="shared" si="268"/>
        <v>#N/A</v>
      </c>
      <c r="AE484" s="6" t="str">
        <f t="shared" si="253"/>
        <v/>
      </c>
      <c r="AF484" s="10">
        <f t="shared" si="254"/>
        <v>1</v>
      </c>
      <c r="AG484" s="6" t="e">
        <f t="shared" si="269"/>
        <v>#N/A</v>
      </c>
      <c r="AH484" s="6" t="e">
        <f t="shared" si="270"/>
        <v>#N/A</v>
      </c>
      <c r="AI484" s="6" t="e">
        <f t="shared" si="280"/>
        <v>#N/A</v>
      </c>
      <c r="AJ484" s="6" t="e">
        <f t="shared" si="271"/>
        <v>#N/A</v>
      </c>
      <c r="AK484" s="11" t="str">
        <f t="shared" si="272"/>
        <v xml:space="preserve"> </v>
      </c>
      <c r="AL484" s="6" t="e">
        <f t="shared" si="273"/>
        <v>#N/A</v>
      </c>
      <c r="AM484" s="6" t="e">
        <f t="shared" si="274"/>
        <v>#N/A</v>
      </c>
      <c r="AN484" s="6" t="e">
        <f t="shared" si="275"/>
        <v>#N/A</v>
      </c>
      <c r="AO484" s="6" t="e">
        <f t="shared" si="255"/>
        <v>#N/A</v>
      </c>
      <c r="AP484" s="6" t="e">
        <f t="shared" si="276"/>
        <v>#N/A</v>
      </c>
      <c r="AQ484" s="6" t="e">
        <f t="shared" si="277"/>
        <v>#N/A</v>
      </c>
      <c r="AR484" s="6" t="e">
        <f t="shared" si="256"/>
        <v>#N/A</v>
      </c>
      <c r="AS484" s="6" t="e">
        <f t="shared" si="257"/>
        <v>#N/A</v>
      </c>
      <c r="AT484" s="6" t="e">
        <f t="shared" si="258"/>
        <v>#N/A</v>
      </c>
      <c r="AU484" s="6">
        <f t="shared" si="278"/>
        <v>0</v>
      </c>
      <c r="AV484" s="6" t="e">
        <f t="shared" si="279"/>
        <v>#N/A</v>
      </c>
      <c r="AW484" s="6" t="str">
        <f t="shared" si="259"/>
        <v/>
      </c>
      <c r="AX484" s="6" t="str">
        <f t="shared" si="260"/>
        <v/>
      </c>
      <c r="AY484" s="6" t="str">
        <f t="shared" si="261"/>
        <v/>
      </c>
      <c r="AZ484" s="6" t="str">
        <f t="shared" si="262"/>
        <v/>
      </c>
      <c r="BA484" s="103"/>
      <c r="BG484" s="3" t="s">
        <v>966</v>
      </c>
    </row>
    <row r="485" spans="1:59" s="12" customFormat="1" ht="13.5" customHeight="1" x14ac:dyDescent="0.2">
      <c r="A485" s="163">
        <v>470</v>
      </c>
      <c r="B485" s="164"/>
      <c r="C485" s="165"/>
      <c r="D485" s="166"/>
      <c r="E485" s="165"/>
      <c r="F485" s="165"/>
      <c r="G485" s="220"/>
      <c r="H485" s="165"/>
      <c r="I485" s="167"/>
      <c r="J485" s="168"/>
      <c r="K485" s="845"/>
      <c r="L485" s="838"/>
      <c r="M485" s="428"/>
      <c r="N485" s="427"/>
      <c r="O485" s="429"/>
      <c r="P485" s="430"/>
      <c r="Q485" s="422" t="str">
        <f t="shared" si="246"/>
        <v/>
      </c>
      <c r="R485" s="422" t="str">
        <f t="shared" si="247"/>
        <v/>
      </c>
      <c r="S485" s="423" t="str">
        <f t="shared" si="248"/>
        <v/>
      </c>
      <c r="T485" s="424" t="str">
        <f t="shared" si="263"/>
        <v/>
      </c>
      <c r="U485" s="425" t="str">
        <f t="shared" si="249"/>
        <v/>
      </c>
      <c r="V485" s="425" t="str">
        <f t="shared" si="250"/>
        <v/>
      </c>
      <c r="W485" s="425" t="str">
        <f t="shared" si="251"/>
        <v/>
      </c>
      <c r="X485" s="38"/>
      <c r="Y485" s="37" t="str">
        <f t="shared" si="264"/>
        <v/>
      </c>
      <c r="Z485" s="37" t="str">
        <f t="shared" si="265"/>
        <v/>
      </c>
      <c r="AA485" s="29" t="str">
        <f t="shared" si="252"/>
        <v/>
      </c>
      <c r="AB485" s="6" t="e">
        <f t="shared" si="266"/>
        <v>#N/A</v>
      </c>
      <c r="AC485" s="6" t="e">
        <f t="shared" si="267"/>
        <v>#N/A</v>
      </c>
      <c r="AD485" s="6" t="e">
        <f t="shared" si="268"/>
        <v>#N/A</v>
      </c>
      <c r="AE485" s="6" t="str">
        <f t="shared" si="253"/>
        <v/>
      </c>
      <c r="AF485" s="10">
        <f t="shared" si="254"/>
        <v>1</v>
      </c>
      <c r="AG485" s="6" t="e">
        <f t="shared" si="269"/>
        <v>#N/A</v>
      </c>
      <c r="AH485" s="6" t="e">
        <f t="shared" si="270"/>
        <v>#N/A</v>
      </c>
      <c r="AI485" s="6" t="e">
        <f t="shared" si="280"/>
        <v>#N/A</v>
      </c>
      <c r="AJ485" s="6" t="e">
        <f t="shared" si="271"/>
        <v>#N/A</v>
      </c>
      <c r="AK485" s="11" t="str">
        <f t="shared" si="272"/>
        <v xml:space="preserve"> </v>
      </c>
      <c r="AL485" s="6" t="e">
        <f t="shared" si="273"/>
        <v>#N/A</v>
      </c>
      <c r="AM485" s="6" t="e">
        <f t="shared" si="274"/>
        <v>#N/A</v>
      </c>
      <c r="AN485" s="6" t="e">
        <f t="shared" si="275"/>
        <v>#N/A</v>
      </c>
      <c r="AO485" s="6" t="e">
        <f t="shared" si="255"/>
        <v>#N/A</v>
      </c>
      <c r="AP485" s="6" t="e">
        <f t="shared" si="276"/>
        <v>#N/A</v>
      </c>
      <c r="AQ485" s="6" t="e">
        <f t="shared" si="277"/>
        <v>#N/A</v>
      </c>
      <c r="AR485" s="6" t="e">
        <f t="shared" si="256"/>
        <v>#N/A</v>
      </c>
      <c r="AS485" s="6" t="e">
        <f t="shared" si="257"/>
        <v>#N/A</v>
      </c>
      <c r="AT485" s="6" t="e">
        <f t="shared" si="258"/>
        <v>#N/A</v>
      </c>
      <c r="AU485" s="6">
        <f t="shared" si="278"/>
        <v>0</v>
      </c>
      <c r="AV485" s="6" t="e">
        <f t="shared" si="279"/>
        <v>#N/A</v>
      </c>
      <c r="AW485" s="6" t="str">
        <f t="shared" si="259"/>
        <v/>
      </c>
      <c r="AX485" s="6" t="str">
        <f t="shared" si="260"/>
        <v/>
      </c>
      <c r="AY485" s="6" t="str">
        <f t="shared" si="261"/>
        <v/>
      </c>
      <c r="AZ485" s="6" t="str">
        <f t="shared" si="262"/>
        <v/>
      </c>
      <c r="BA485" s="103"/>
      <c r="BG485" s="3" t="s">
        <v>923</v>
      </c>
    </row>
    <row r="486" spans="1:59" s="12" customFormat="1" ht="13.5" customHeight="1" x14ac:dyDescent="0.2">
      <c r="A486" s="163">
        <v>471</v>
      </c>
      <c r="B486" s="164"/>
      <c r="C486" s="165"/>
      <c r="D486" s="166"/>
      <c r="E486" s="165"/>
      <c r="F486" s="165"/>
      <c r="G486" s="220"/>
      <c r="H486" s="165"/>
      <c r="I486" s="167"/>
      <c r="J486" s="168"/>
      <c r="K486" s="845"/>
      <c r="L486" s="838"/>
      <c r="M486" s="428"/>
      <c r="N486" s="427"/>
      <c r="O486" s="429"/>
      <c r="P486" s="430"/>
      <c r="Q486" s="422" t="str">
        <f t="shared" si="246"/>
        <v/>
      </c>
      <c r="R486" s="422" t="str">
        <f t="shared" si="247"/>
        <v/>
      </c>
      <c r="S486" s="423" t="str">
        <f t="shared" si="248"/>
        <v/>
      </c>
      <c r="T486" s="424" t="str">
        <f t="shared" si="263"/>
        <v/>
      </c>
      <c r="U486" s="425" t="str">
        <f t="shared" si="249"/>
        <v/>
      </c>
      <c r="V486" s="425" t="str">
        <f t="shared" si="250"/>
        <v/>
      </c>
      <c r="W486" s="425" t="str">
        <f t="shared" si="251"/>
        <v/>
      </c>
      <c r="X486" s="38"/>
      <c r="Y486" s="37" t="str">
        <f t="shared" si="264"/>
        <v/>
      </c>
      <c r="Z486" s="37" t="str">
        <f t="shared" si="265"/>
        <v/>
      </c>
      <c r="AA486" s="29" t="str">
        <f t="shared" si="252"/>
        <v/>
      </c>
      <c r="AB486" s="6" t="e">
        <f t="shared" si="266"/>
        <v>#N/A</v>
      </c>
      <c r="AC486" s="6" t="e">
        <f t="shared" si="267"/>
        <v>#N/A</v>
      </c>
      <c r="AD486" s="6" t="e">
        <f t="shared" si="268"/>
        <v>#N/A</v>
      </c>
      <c r="AE486" s="6" t="str">
        <f t="shared" si="253"/>
        <v/>
      </c>
      <c r="AF486" s="10">
        <f t="shared" si="254"/>
        <v>1</v>
      </c>
      <c r="AG486" s="6" t="e">
        <f t="shared" si="269"/>
        <v>#N/A</v>
      </c>
      <c r="AH486" s="6" t="e">
        <f t="shared" si="270"/>
        <v>#N/A</v>
      </c>
      <c r="AI486" s="6" t="e">
        <f t="shared" si="280"/>
        <v>#N/A</v>
      </c>
      <c r="AJ486" s="6" t="e">
        <f t="shared" si="271"/>
        <v>#N/A</v>
      </c>
      <c r="AK486" s="11" t="str">
        <f t="shared" si="272"/>
        <v xml:space="preserve"> </v>
      </c>
      <c r="AL486" s="6" t="e">
        <f t="shared" si="273"/>
        <v>#N/A</v>
      </c>
      <c r="AM486" s="6" t="e">
        <f t="shared" si="274"/>
        <v>#N/A</v>
      </c>
      <c r="AN486" s="6" t="e">
        <f t="shared" si="275"/>
        <v>#N/A</v>
      </c>
      <c r="AO486" s="6" t="e">
        <f t="shared" si="255"/>
        <v>#N/A</v>
      </c>
      <c r="AP486" s="6" t="e">
        <f t="shared" si="276"/>
        <v>#N/A</v>
      </c>
      <c r="AQ486" s="6" t="e">
        <f t="shared" si="277"/>
        <v>#N/A</v>
      </c>
      <c r="AR486" s="6" t="e">
        <f t="shared" si="256"/>
        <v>#N/A</v>
      </c>
      <c r="AS486" s="6" t="e">
        <f t="shared" si="257"/>
        <v>#N/A</v>
      </c>
      <c r="AT486" s="6" t="e">
        <f t="shared" si="258"/>
        <v>#N/A</v>
      </c>
      <c r="AU486" s="6">
        <f t="shared" si="278"/>
        <v>0</v>
      </c>
      <c r="AV486" s="6" t="e">
        <f t="shared" si="279"/>
        <v>#N/A</v>
      </c>
      <c r="AW486" s="6" t="str">
        <f t="shared" si="259"/>
        <v/>
      </c>
      <c r="AX486" s="6" t="str">
        <f t="shared" si="260"/>
        <v/>
      </c>
      <c r="AY486" s="6" t="str">
        <f t="shared" si="261"/>
        <v/>
      </c>
      <c r="AZ486" s="6" t="str">
        <f t="shared" si="262"/>
        <v/>
      </c>
      <c r="BA486" s="103"/>
      <c r="BG486" s="3" t="s">
        <v>930</v>
      </c>
    </row>
    <row r="487" spans="1:59" s="12" customFormat="1" ht="13.5" customHeight="1" x14ac:dyDescent="0.2">
      <c r="A487" s="163">
        <v>472</v>
      </c>
      <c r="B487" s="164"/>
      <c r="C487" s="165"/>
      <c r="D487" s="166"/>
      <c r="E487" s="165"/>
      <c r="F487" s="165"/>
      <c r="G487" s="220"/>
      <c r="H487" s="165"/>
      <c r="I487" s="167"/>
      <c r="J487" s="168"/>
      <c r="K487" s="845"/>
      <c r="L487" s="838"/>
      <c r="M487" s="428"/>
      <c r="N487" s="427"/>
      <c r="O487" s="429"/>
      <c r="P487" s="430"/>
      <c r="Q487" s="422" t="str">
        <f t="shared" si="246"/>
        <v/>
      </c>
      <c r="R487" s="422" t="str">
        <f t="shared" si="247"/>
        <v/>
      </c>
      <c r="S487" s="423" t="str">
        <f t="shared" si="248"/>
        <v/>
      </c>
      <c r="T487" s="424" t="str">
        <f t="shared" si="263"/>
        <v/>
      </c>
      <c r="U487" s="425" t="str">
        <f t="shared" si="249"/>
        <v/>
      </c>
      <c r="V487" s="425" t="str">
        <f t="shared" si="250"/>
        <v/>
      </c>
      <c r="W487" s="425" t="str">
        <f t="shared" si="251"/>
        <v/>
      </c>
      <c r="X487" s="38"/>
      <c r="Y487" s="37" t="str">
        <f t="shared" si="264"/>
        <v/>
      </c>
      <c r="Z487" s="37" t="str">
        <f t="shared" si="265"/>
        <v/>
      </c>
      <c r="AA487" s="29" t="str">
        <f t="shared" si="252"/>
        <v/>
      </c>
      <c r="AB487" s="6" t="e">
        <f t="shared" si="266"/>
        <v>#N/A</v>
      </c>
      <c r="AC487" s="6" t="e">
        <f t="shared" si="267"/>
        <v>#N/A</v>
      </c>
      <c r="AD487" s="6" t="e">
        <f t="shared" si="268"/>
        <v>#N/A</v>
      </c>
      <c r="AE487" s="6" t="str">
        <f t="shared" si="253"/>
        <v/>
      </c>
      <c r="AF487" s="10">
        <f t="shared" si="254"/>
        <v>1</v>
      </c>
      <c r="AG487" s="6" t="e">
        <f t="shared" si="269"/>
        <v>#N/A</v>
      </c>
      <c r="AH487" s="6" t="e">
        <f t="shared" si="270"/>
        <v>#N/A</v>
      </c>
      <c r="AI487" s="6" t="e">
        <f t="shared" si="280"/>
        <v>#N/A</v>
      </c>
      <c r="AJ487" s="6" t="e">
        <f t="shared" si="271"/>
        <v>#N/A</v>
      </c>
      <c r="AK487" s="11" t="str">
        <f t="shared" si="272"/>
        <v xml:space="preserve"> </v>
      </c>
      <c r="AL487" s="6" t="e">
        <f t="shared" si="273"/>
        <v>#N/A</v>
      </c>
      <c r="AM487" s="6" t="e">
        <f t="shared" si="274"/>
        <v>#N/A</v>
      </c>
      <c r="AN487" s="6" t="e">
        <f t="shared" si="275"/>
        <v>#N/A</v>
      </c>
      <c r="AO487" s="6" t="e">
        <f t="shared" si="255"/>
        <v>#N/A</v>
      </c>
      <c r="AP487" s="6" t="e">
        <f t="shared" si="276"/>
        <v>#N/A</v>
      </c>
      <c r="AQ487" s="6" t="e">
        <f t="shared" si="277"/>
        <v>#N/A</v>
      </c>
      <c r="AR487" s="6" t="e">
        <f t="shared" si="256"/>
        <v>#N/A</v>
      </c>
      <c r="AS487" s="6" t="e">
        <f t="shared" si="257"/>
        <v>#N/A</v>
      </c>
      <c r="AT487" s="6" t="e">
        <f t="shared" si="258"/>
        <v>#N/A</v>
      </c>
      <c r="AU487" s="6">
        <f t="shared" si="278"/>
        <v>0</v>
      </c>
      <c r="AV487" s="6" t="e">
        <f t="shared" si="279"/>
        <v>#N/A</v>
      </c>
      <c r="AW487" s="6" t="str">
        <f t="shared" si="259"/>
        <v/>
      </c>
      <c r="AX487" s="6" t="str">
        <f t="shared" si="260"/>
        <v/>
      </c>
      <c r="AY487" s="6" t="str">
        <f t="shared" si="261"/>
        <v/>
      </c>
      <c r="AZ487" s="6" t="str">
        <f t="shared" si="262"/>
        <v/>
      </c>
      <c r="BA487" s="103"/>
      <c r="BG487" s="3" t="s">
        <v>967</v>
      </c>
    </row>
    <row r="488" spans="1:59" s="12" customFormat="1" ht="13.5" customHeight="1" x14ac:dyDescent="0.2">
      <c r="A488" s="163">
        <v>473</v>
      </c>
      <c r="B488" s="164"/>
      <c r="C488" s="165"/>
      <c r="D488" s="166"/>
      <c r="E488" s="165"/>
      <c r="F488" s="165"/>
      <c r="G488" s="220"/>
      <c r="H488" s="165"/>
      <c r="I488" s="167"/>
      <c r="J488" s="168"/>
      <c r="K488" s="845"/>
      <c r="L488" s="838"/>
      <c r="M488" s="428"/>
      <c r="N488" s="427"/>
      <c r="O488" s="429"/>
      <c r="P488" s="430"/>
      <c r="Q488" s="422" t="str">
        <f t="shared" si="246"/>
        <v/>
      </c>
      <c r="R488" s="422" t="str">
        <f t="shared" si="247"/>
        <v/>
      </c>
      <c r="S488" s="423" t="str">
        <f t="shared" si="248"/>
        <v/>
      </c>
      <c r="T488" s="424" t="str">
        <f t="shared" si="263"/>
        <v/>
      </c>
      <c r="U488" s="425" t="str">
        <f t="shared" si="249"/>
        <v/>
      </c>
      <c r="V488" s="425" t="str">
        <f t="shared" si="250"/>
        <v/>
      </c>
      <c r="W488" s="425" t="str">
        <f t="shared" si="251"/>
        <v/>
      </c>
      <c r="X488" s="38"/>
      <c r="Y488" s="37" t="str">
        <f t="shared" si="264"/>
        <v/>
      </c>
      <c r="Z488" s="37" t="str">
        <f t="shared" si="265"/>
        <v/>
      </c>
      <c r="AA488" s="29" t="str">
        <f t="shared" si="252"/>
        <v/>
      </c>
      <c r="AB488" s="6" t="e">
        <f t="shared" si="266"/>
        <v>#N/A</v>
      </c>
      <c r="AC488" s="6" t="e">
        <f t="shared" si="267"/>
        <v>#N/A</v>
      </c>
      <c r="AD488" s="6" t="e">
        <f t="shared" si="268"/>
        <v>#N/A</v>
      </c>
      <c r="AE488" s="6" t="str">
        <f t="shared" si="253"/>
        <v/>
      </c>
      <c r="AF488" s="10">
        <f t="shared" si="254"/>
        <v>1</v>
      </c>
      <c r="AG488" s="6" t="e">
        <f t="shared" si="269"/>
        <v>#N/A</v>
      </c>
      <c r="AH488" s="6" t="e">
        <f t="shared" si="270"/>
        <v>#N/A</v>
      </c>
      <c r="AI488" s="6" t="e">
        <f t="shared" si="280"/>
        <v>#N/A</v>
      </c>
      <c r="AJ488" s="6" t="e">
        <f t="shared" si="271"/>
        <v>#N/A</v>
      </c>
      <c r="AK488" s="11" t="str">
        <f t="shared" si="272"/>
        <v xml:space="preserve"> </v>
      </c>
      <c r="AL488" s="6" t="e">
        <f t="shared" si="273"/>
        <v>#N/A</v>
      </c>
      <c r="AM488" s="6" t="e">
        <f t="shared" si="274"/>
        <v>#N/A</v>
      </c>
      <c r="AN488" s="6" t="e">
        <f t="shared" si="275"/>
        <v>#N/A</v>
      </c>
      <c r="AO488" s="6" t="e">
        <f t="shared" si="255"/>
        <v>#N/A</v>
      </c>
      <c r="AP488" s="6" t="e">
        <f t="shared" si="276"/>
        <v>#N/A</v>
      </c>
      <c r="AQ488" s="6" t="e">
        <f t="shared" si="277"/>
        <v>#N/A</v>
      </c>
      <c r="AR488" s="6" t="e">
        <f t="shared" si="256"/>
        <v>#N/A</v>
      </c>
      <c r="AS488" s="6" t="e">
        <f t="shared" si="257"/>
        <v>#N/A</v>
      </c>
      <c r="AT488" s="6" t="e">
        <f t="shared" si="258"/>
        <v>#N/A</v>
      </c>
      <c r="AU488" s="6">
        <f t="shared" si="278"/>
        <v>0</v>
      </c>
      <c r="AV488" s="6" t="e">
        <f t="shared" si="279"/>
        <v>#N/A</v>
      </c>
      <c r="AW488" s="6" t="str">
        <f t="shared" si="259"/>
        <v/>
      </c>
      <c r="AX488" s="6" t="str">
        <f t="shared" si="260"/>
        <v/>
      </c>
      <c r="AY488" s="6" t="str">
        <f t="shared" si="261"/>
        <v/>
      </c>
      <c r="AZ488" s="6" t="str">
        <f t="shared" si="262"/>
        <v/>
      </c>
      <c r="BA488" s="103"/>
      <c r="BG488" s="3" t="s">
        <v>924</v>
      </c>
    </row>
    <row r="489" spans="1:59" s="12" customFormat="1" ht="13.5" customHeight="1" x14ac:dyDescent="0.2">
      <c r="A489" s="163">
        <v>474</v>
      </c>
      <c r="B489" s="164"/>
      <c r="C489" s="165"/>
      <c r="D489" s="166"/>
      <c r="E489" s="165"/>
      <c r="F489" s="165"/>
      <c r="G489" s="220"/>
      <c r="H489" s="165"/>
      <c r="I489" s="167"/>
      <c r="J489" s="168"/>
      <c r="K489" s="845"/>
      <c r="L489" s="838"/>
      <c r="M489" s="428"/>
      <c r="N489" s="427"/>
      <c r="O489" s="429"/>
      <c r="P489" s="430"/>
      <c r="Q489" s="422" t="str">
        <f t="shared" si="246"/>
        <v/>
      </c>
      <c r="R489" s="422" t="str">
        <f t="shared" si="247"/>
        <v/>
      </c>
      <c r="S489" s="423" t="str">
        <f t="shared" si="248"/>
        <v/>
      </c>
      <c r="T489" s="424" t="str">
        <f t="shared" si="263"/>
        <v/>
      </c>
      <c r="U489" s="425" t="str">
        <f t="shared" si="249"/>
        <v/>
      </c>
      <c r="V489" s="425" t="str">
        <f t="shared" si="250"/>
        <v/>
      </c>
      <c r="W489" s="425" t="str">
        <f t="shared" si="251"/>
        <v/>
      </c>
      <c r="X489" s="38"/>
      <c r="Y489" s="37" t="str">
        <f t="shared" si="264"/>
        <v/>
      </c>
      <c r="Z489" s="37" t="str">
        <f t="shared" si="265"/>
        <v/>
      </c>
      <c r="AA489" s="29" t="str">
        <f t="shared" si="252"/>
        <v/>
      </c>
      <c r="AB489" s="6" t="e">
        <f t="shared" si="266"/>
        <v>#N/A</v>
      </c>
      <c r="AC489" s="6" t="e">
        <f t="shared" si="267"/>
        <v>#N/A</v>
      </c>
      <c r="AD489" s="6" t="e">
        <f t="shared" si="268"/>
        <v>#N/A</v>
      </c>
      <c r="AE489" s="6" t="str">
        <f t="shared" si="253"/>
        <v/>
      </c>
      <c r="AF489" s="10">
        <f t="shared" si="254"/>
        <v>1</v>
      </c>
      <c r="AG489" s="6" t="e">
        <f t="shared" si="269"/>
        <v>#N/A</v>
      </c>
      <c r="AH489" s="6" t="e">
        <f t="shared" si="270"/>
        <v>#N/A</v>
      </c>
      <c r="AI489" s="6" t="e">
        <f t="shared" si="280"/>
        <v>#N/A</v>
      </c>
      <c r="AJ489" s="6" t="e">
        <f t="shared" si="271"/>
        <v>#N/A</v>
      </c>
      <c r="AK489" s="11" t="str">
        <f t="shared" si="272"/>
        <v xml:space="preserve"> </v>
      </c>
      <c r="AL489" s="6" t="e">
        <f t="shared" si="273"/>
        <v>#N/A</v>
      </c>
      <c r="AM489" s="6" t="e">
        <f t="shared" si="274"/>
        <v>#N/A</v>
      </c>
      <c r="AN489" s="6" t="e">
        <f t="shared" si="275"/>
        <v>#N/A</v>
      </c>
      <c r="AO489" s="6" t="e">
        <f t="shared" si="255"/>
        <v>#N/A</v>
      </c>
      <c r="AP489" s="6" t="e">
        <f t="shared" si="276"/>
        <v>#N/A</v>
      </c>
      <c r="AQ489" s="6" t="e">
        <f t="shared" si="277"/>
        <v>#N/A</v>
      </c>
      <c r="AR489" s="6" t="e">
        <f t="shared" si="256"/>
        <v>#N/A</v>
      </c>
      <c r="AS489" s="6" t="e">
        <f t="shared" si="257"/>
        <v>#N/A</v>
      </c>
      <c r="AT489" s="6" t="e">
        <f t="shared" si="258"/>
        <v>#N/A</v>
      </c>
      <c r="AU489" s="6">
        <f t="shared" si="278"/>
        <v>0</v>
      </c>
      <c r="AV489" s="6" t="e">
        <f t="shared" si="279"/>
        <v>#N/A</v>
      </c>
      <c r="AW489" s="6" t="str">
        <f t="shared" si="259"/>
        <v/>
      </c>
      <c r="AX489" s="6" t="str">
        <f t="shared" si="260"/>
        <v/>
      </c>
      <c r="AY489" s="6" t="str">
        <f t="shared" si="261"/>
        <v/>
      </c>
      <c r="AZ489" s="6" t="str">
        <f t="shared" si="262"/>
        <v/>
      </c>
      <c r="BA489" s="103"/>
      <c r="BG489" s="3" t="s">
        <v>931</v>
      </c>
    </row>
    <row r="490" spans="1:59" s="12" customFormat="1" ht="13.5" customHeight="1" x14ac:dyDescent="0.2">
      <c r="A490" s="163">
        <v>475</v>
      </c>
      <c r="B490" s="164"/>
      <c r="C490" s="165"/>
      <c r="D490" s="166"/>
      <c r="E490" s="165"/>
      <c r="F490" s="165"/>
      <c r="G490" s="220"/>
      <c r="H490" s="165"/>
      <c r="I490" s="167"/>
      <c r="J490" s="168"/>
      <c r="K490" s="845"/>
      <c r="L490" s="838"/>
      <c r="M490" s="428"/>
      <c r="N490" s="427"/>
      <c r="O490" s="429"/>
      <c r="P490" s="430"/>
      <c r="Q490" s="422" t="str">
        <f t="shared" si="246"/>
        <v/>
      </c>
      <c r="R490" s="422" t="str">
        <f t="shared" si="247"/>
        <v/>
      </c>
      <c r="S490" s="423" t="str">
        <f t="shared" si="248"/>
        <v/>
      </c>
      <c r="T490" s="424" t="str">
        <f t="shared" si="263"/>
        <v/>
      </c>
      <c r="U490" s="425" t="str">
        <f t="shared" si="249"/>
        <v/>
      </c>
      <c r="V490" s="425" t="str">
        <f t="shared" si="250"/>
        <v/>
      </c>
      <c r="W490" s="425" t="str">
        <f t="shared" si="251"/>
        <v/>
      </c>
      <c r="X490" s="38"/>
      <c r="Y490" s="37" t="str">
        <f t="shared" si="264"/>
        <v/>
      </c>
      <c r="Z490" s="37" t="str">
        <f t="shared" si="265"/>
        <v/>
      </c>
      <c r="AA490" s="29" t="str">
        <f t="shared" si="252"/>
        <v/>
      </c>
      <c r="AB490" s="6" t="e">
        <f t="shared" si="266"/>
        <v>#N/A</v>
      </c>
      <c r="AC490" s="6" t="e">
        <f t="shared" si="267"/>
        <v>#N/A</v>
      </c>
      <c r="AD490" s="6" t="e">
        <f t="shared" si="268"/>
        <v>#N/A</v>
      </c>
      <c r="AE490" s="6" t="str">
        <f t="shared" si="253"/>
        <v/>
      </c>
      <c r="AF490" s="10">
        <f t="shared" si="254"/>
        <v>1</v>
      </c>
      <c r="AG490" s="6" t="e">
        <f t="shared" si="269"/>
        <v>#N/A</v>
      </c>
      <c r="AH490" s="6" t="e">
        <f t="shared" si="270"/>
        <v>#N/A</v>
      </c>
      <c r="AI490" s="6" t="e">
        <f t="shared" si="280"/>
        <v>#N/A</v>
      </c>
      <c r="AJ490" s="6" t="e">
        <f t="shared" si="271"/>
        <v>#N/A</v>
      </c>
      <c r="AK490" s="11" t="str">
        <f t="shared" si="272"/>
        <v xml:space="preserve"> </v>
      </c>
      <c r="AL490" s="6" t="e">
        <f t="shared" si="273"/>
        <v>#N/A</v>
      </c>
      <c r="AM490" s="6" t="e">
        <f t="shared" si="274"/>
        <v>#N/A</v>
      </c>
      <c r="AN490" s="6" t="e">
        <f t="shared" si="275"/>
        <v>#N/A</v>
      </c>
      <c r="AO490" s="6" t="e">
        <f t="shared" si="255"/>
        <v>#N/A</v>
      </c>
      <c r="AP490" s="6" t="e">
        <f t="shared" si="276"/>
        <v>#N/A</v>
      </c>
      <c r="AQ490" s="6" t="e">
        <f t="shared" si="277"/>
        <v>#N/A</v>
      </c>
      <c r="AR490" s="6" t="e">
        <f t="shared" si="256"/>
        <v>#N/A</v>
      </c>
      <c r="AS490" s="6" t="e">
        <f t="shared" si="257"/>
        <v>#N/A</v>
      </c>
      <c r="AT490" s="6" t="e">
        <f t="shared" si="258"/>
        <v>#N/A</v>
      </c>
      <c r="AU490" s="6">
        <f t="shared" si="278"/>
        <v>0</v>
      </c>
      <c r="AV490" s="6" t="e">
        <f t="shared" si="279"/>
        <v>#N/A</v>
      </c>
      <c r="AW490" s="6" t="str">
        <f t="shared" si="259"/>
        <v/>
      </c>
      <c r="AX490" s="6" t="str">
        <f t="shared" si="260"/>
        <v/>
      </c>
      <c r="AY490" s="6" t="str">
        <f t="shared" si="261"/>
        <v/>
      </c>
      <c r="AZ490" s="6" t="str">
        <f t="shared" si="262"/>
        <v/>
      </c>
      <c r="BA490" s="103"/>
      <c r="BG490" s="3" t="s">
        <v>786</v>
      </c>
    </row>
    <row r="491" spans="1:59" s="12" customFormat="1" ht="13.5" customHeight="1" x14ac:dyDescent="0.2">
      <c r="A491" s="163">
        <v>476</v>
      </c>
      <c r="B491" s="164"/>
      <c r="C491" s="165"/>
      <c r="D491" s="166"/>
      <c r="E491" s="165"/>
      <c r="F491" s="165"/>
      <c r="G491" s="220"/>
      <c r="H491" s="165"/>
      <c r="I491" s="167"/>
      <c r="J491" s="168"/>
      <c r="K491" s="845"/>
      <c r="L491" s="838"/>
      <c r="M491" s="428"/>
      <c r="N491" s="427"/>
      <c r="O491" s="429"/>
      <c r="P491" s="430"/>
      <c r="Q491" s="422" t="str">
        <f t="shared" si="246"/>
        <v/>
      </c>
      <c r="R491" s="422" t="str">
        <f t="shared" si="247"/>
        <v/>
      </c>
      <c r="S491" s="423" t="str">
        <f t="shared" si="248"/>
        <v/>
      </c>
      <c r="T491" s="424" t="str">
        <f t="shared" si="263"/>
        <v/>
      </c>
      <c r="U491" s="425" t="str">
        <f t="shared" si="249"/>
        <v/>
      </c>
      <c r="V491" s="425" t="str">
        <f t="shared" si="250"/>
        <v/>
      </c>
      <c r="W491" s="425" t="str">
        <f t="shared" si="251"/>
        <v/>
      </c>
      <c r="X491" s="38"/>
      <c r="Y491" s="37" t="str">
        <f t="shared" si="264"/>
        <v/>
      </c>
      <c r="Z491" s="37" t="str">
        <f t="shared" si="265"/>
        <v/>
      </c>
      <c r="AA491" s="29" t="str">
        <f t="shared" si="252"/>
        <v/>
      </c>
      <c r="AB491" s="6" t="e">
        <f t="shared" si="266"/>
        <v>#N/A</v>
      </c>
      <c r="AC491" s="6" t="e">
        <f t="shared" si="267"/>
        <v>#N/A</v>
      </c>
      <c r="AD491" s="6" t="e">
        <f t="shared" si="268"/>
        <v>#N/A</v>
      </c>
      <c r="AE491" s="6" t="str">
        <f t="shared" si="253"/>
        <v/>
      </c>
      <c r="AF491" s="10">
        <f t="shared" si="254"/>
        <v>1</v>
      </c>
      <c r="AG491" s="6" t="e">
        <f t="shared" si="269"/>
        <v>#N/A</v>
      </c>
      <c r="AH491" s="6" t="e">
        <f t="shared" si="270"/>
        <v>#N/A</v>
      </c>
      <c r="AI491" s="6" t="e">
        <f t="shared" si="280"/>
        <v>#N/A</v>
      </c>
      <c r="AJ491" s="6" t="e">
        <f t="shared" si="271"/>
        <v>#N/A</v>
      </c>
      <c r="AK491" s="11" t="str">
        <f t="shared" si="272"/>
        <v xml:space="preserve"> </v>
      </c>
      <c r="AL491" s="6" t="e">
        <f t="shared" si="273"/>
        <v>#N/A</v>
      </c>
      <c r="AM491" s="6" t="e">
        <f t="shared" si="274"/>
        <v>#N/A</v>
      </c>
      <c r="AN491" s="6" t="e">
        <f t="shared" si="275"/>
        <v>#N/A</v>
      </c>
      <c r="AO491" s="6" t="e">
        <f t="shared" si="255"/>
        <v>#N/A</v>
      </c>
      <c r="AP491" s="6" t="e">
        <f t="shared" si="276"/>
        <v>#N/A</v>
      </c>
      <c r="AQ491" s="6" t="e">
        <f t="shared" si="277"/>
        <v>#N/A</v>
      </c>
      <c r="AR491" s="6" t="e">
        <f t="shared" si="256"/>
        <v>#N/A</v>
      </c>
      <c r="AS491" s="6" t="e">
        <f t="shared" si="257"/>
        <v>#N/A</v>
      </c>
      <c r="AT491" s="6" t="e">
        <f t="shared" si="258"/>
        <v>#N/A</v>
      </c>
      <c r="AU491" s="6">
        <f t="shared" si="278"/>
        <v>0</v>
      </c>
      <c r="AV491" s="6" t="e">
        <f t="shared" si="279"/>
        <v>#N/A</v>
      </c>
      <c r="AW491" s="6" t="str">
        <f t="shared" si="259"/>
        <v/>
      </c>
      <c r="AX491" s="6" t="str">
        <f t="shared" si="260"/>
        <v/>
      </c>
      <c r="AY491" s="6" t="str">
        <f t="shared" si="261"/>
        <v/>
      </c>
      <c r="AZ491" s="6" t="str">
        <f t="shared" si="262"/>
        <v/>
      </c>
      <c r="BA491" s="103"/>
      <c r="BG491" s="3" t="s">
        <v>787</v>
      </c>
    </row>
    <row r="492" spans="1:59" s="12" customFormat="1" ht="13.5" customHeight="1" x14ac:dyDescent="0.2">
      <c r="A492" s="163">
        <v>477</v>
      </c>
      <c r="B492" s="164"/>
      <c r="C492" s="165"/>
      <c r="D492" s="166"/>
      <c r="E492" s="165"/>
      <c r="F492" s="165"/>
      <c r="G492" s="220"/>
      <c r="H492" s="165"/>
      <c r="I492" s="167"/>
      <c r="J492" s="168"/>
      <c r="K492" s="845"/>
      <c r="L492" s="838"/>
      <c r="M492" s="428"/>
      <c r="N492" s="427"/>
      <c r="O492" s="429"/>
      <c r="P492" s="430"/>
      <c r="Q492" s="422" t="str">
        <f t="shared" si="246"/>
        <v/>
      </c>
      <c r="R492" s="422" t="str">
        <f t="shared" si="247"/>
        <v/>
      </c>
      <c r="S492" s="423" t="str">
        <f t="shared" si="248"/>
        <v/>
      </c>
      <c r="T492" s="424" t="str">
        <f t="shared" si="263"/>
        <v/>
      </c>
      <c r="U492" s="425" t="str">
        <f t="shared" si="249"/>
        <v/>
      </c>
      <c r="V492" s="425" t="str">
        <f t="shared" si="250"/>
        <v/>
      </c>
      <c r="W492" s="425" t="str">
        <f t="shared" si="251"/>
        <v/>
      </c>
      <c r="X492" s="38"/>
      <c r="Y492" s="37" t="str">
        <f t="shared" si="264"/>
        <v/>
      </c>
      <c r="Z492" s="37" t="str">
        <f t="shared" si="265"/>
        <v/>
      </c>
      <c r="AA492" s="29" t="str">
        <f t="shared" si="252"/>
        <v/>
      </c>
      <c r="AB492" s="6" t="e">
        <f t="shared" si="266"/>
        <v>#N/A</v>
      </c>
      <c r="AC492" s="6" t="e">
        <f t="shared" si="267"/>
        <v>#N/A</v>
      </c>
      <c r="AD492" s="6" t="e">
        <f t="shared" si="268"/>
        <v>#N/A</v>
      </c>
      <c r="AE492" s="6" t="str">
        <f t="shared" si="253"/>
        <v/>
      </c>
      <c r="AF492" s="10">
        <f t="shared" si="254"/>
        <v>1</v>
      </c>
      <c r="AG492" s="6" t="e">
        <f t="shared" si="269"/>
        <v>#N/A</v>
      </c>
      <c r="AH492" s="6" t="e">
        <f t="shared" si="270"/>
        <v>#N/A</v>
      </c>
      <c r="AI492" s="6" t="e">
        <f t="shared" si="280"/>
        <v>#N/A</v>
      </c>
      <c r="AJ492" s="6" t="e">
        <f t="shared" si="271"/>
        <v>#N/A</v>
      </c>
      <c r="AK492" s="11" t="str">
        <f t="shared" si="272"/>
        <v xml:space="preserve"> </v>
      </c>
      <c r="AL492" s="6" t="e">
        <f t="shared" si="273"/>
        <v>#N/A</v>
      </c>
      <c r="AM492" s="6" t="e">
        <f t="shared" si="274"/>
        <v>#N/A</v>
      </c>
      <c r="AN492" s="6" t="e">
        <f t="shared" si="275"/>
        <v>#N/A</v>
      </c>
      <c r="AO492" s="6" t="e">
        <f t="shared" si="255"/>
        <v>#N/A</v>
      </c>
      <c r="AP492" s="6" t="e">
        <f t="shared" si="276"/>
        <v>#N/A</v>
      </c>
      <c r="AQ492" s="6" t="e">
        <f t="shared" si="277"/>
        <v>#N/A</v>
      </c>
      <c r="AR492" s="6" t="e">
        <f t="shared" si="256"/>
        <v>#N/A</v>
      </c>
      <c r="AS492" s="6" t="e">
        <f t="shared" si="257"/>
        <v>#N/A</v>
      </c>
      <c r="AT492" s="6" t="e">
        <f t="shared" si="258"/>
        <v>#N/A</v>
      </c>
      <c r="AU492" s="6">
        <f t="shared" si="278"/>
        <v>0</v>
      </c>
      <c r="AV492" s="6" t="e">
        <f t="shared" si="279"/>
        <v>#N/A</v>
      </c>
      <c r="AW492" s="6" t="str">
        <f t="shared" si="259"/>
        <v/>
      </c>
      <c r="AX492" s="6" t="str">
        <f t="shared" si="260"/>
        <v/>
      </c>
      <c r="AY492" s="6" t="str">
        <f t="shared" si="261"/>
        <v/>
      </c>
      <c r="AZ492" s="6" t="str">
        <f t="shared" si="262"/>
        <v/>
      </c>
      <c r="BA492" s="103"/>
      <c r="BG492" s="3" t="s">
        <v>788</v>
      </c>
    </row>
    <row r="493" spans="1:59" s="12" customFormat="1" ht="13.5" customHeight="1" x14ac:dyDescent="0.2">
      <c r="A493" s="163">
        <v>478</v>
      </c>
      <c r="B493" s="164"/>
      <c r="C493" s="165"/>
      <c r="D493" s="166"/>
      <c r="E493" s="165"/>
      <c r="F493" s="165"/>
      <c r="G493" s="220"/>
      <c r="H493" s="165"/>
      <c r="I493" s="167"/>
      <c r="J493" s="168"/>
      <c r="K493" s="845"/>
      <c r="L493" s="838"/>
      <c r="M493" s="428"/>
      <c r="N493" s="427"/>
      <c r="O493" s="429"/>
      <c r="P493" s="430"/>
      <c r="Q493" s="422" t="str">
        <f t="shared" si="246"/>
        <v/>
      </c>
      <c r="R493" s="422" t="str">
        <f t="shared" si="247"/>
        <v/>
      </c>
      <c r="S493" s="423" t="str">
        <f t="shared" si="248"/>
        <v/>
      </c>
      <c r="T493" s="424" t="str">
        <f t="shared" si="263"/>
        <v/>
      </c>
      <c r="U493" s="425" t="str">
        <f t="shared" si="249"/>
        <v/>
      </c>
      <c r="V493" s="425" t="str">
        <f t="shared" si="250"/>
        <v/>
      </c>
      <c r="W493" s="425" t="str">
        <f t="shared" si="251"/>
        <v/>
      </c>
      <c r="X493" s="38"/>
      <c r="Y493" s="37" t="str">
        <f t="shared" si="264"/>
        <v/>
      </c>
      <c r="Z493" s="37" t="str">
        <f t="shared" si="265"/>
        <v/>
      </c>
      <c r="AA493" s="29" t="str">
        <f t="shared" si="252"/>
        <v/>
      </c>
      <c r="AB493" s="6" t="e">
        <f t="shared" si="266"/>
        <v>#N/A</v>
      </c>
      <c r="AC493" s="6" t="e">
        <f t="shared" si="267"/>
        <v>#N/A</v>
      </c>
      <c r="AD493" s="6" t="e">
        <f t="shared" si="268"/>
        <v>#N/A</v>
      </c>
      <c r="AE493" s="6" t="str">
        <f t="shared" si="253"/>
        <v/>
      </c>
      <c r="AF493" s="10">
        <f t="shared" si="254"/>
        <v>1</v>
      </c>
      <c r="AG493" s="6" t="e">
        <f t="shared" si="269"/>
        <v>#N/A</v>
      </c>
      <c r="AH493" s="6" t="e">
        <f t="shared" si="270"/>
        <v>#N/A</v>
      </c>
      <c r="AI493" s="6" t="e">
        <f t="shared" si="280"/>
        <v>#N/A</v>
      </c>
      <c r="AJ493" s="6" t="e">
        <f t="shared" si="271"/>
        <v>#N/A</v>
      </c>
      <c r="AK493" s="11" t="str">
        <f t="shared" si="272"/>
        <v xml:space="preserve"> </v>
      </c>
      <c r="AL493" s="6" t="e">
        <f t="shared" si="273"/>
        <v>#N/A</v>
      </c>
      <c r="AM493" s="6" t="e">
        <f t="shared" si="274"/>
        <v>#N/A</v>
      </c>
      <c r="AN493" s="6" t="e">
        <f t="shared" si="275"/>
        <v>#N/A</v>
      </c>
      <c r="AO493" s="6" t="e">
        <f t="shared" si="255"/>
        <v>#N/A</v>
      </c>
      <c r="AP493" s="6" t="e">
        <f t="shared" si="276"/>
        <v>#N/A</v>
      </c>
      <c r="AQ493" s="6" t="e">
        <f t="shared" si="277"/>
        <v>#N/A</v>
      </c>
      <c r="AR493" s="6" t="e">
        <f t="shared" si="256"/>
        <v>#N/A</v>
      </c>
      <c r="AS493" s="6" t="e">
        <f t="shared" si="257"/>
        <v>#N/A</v>
      </c>
      <c r="AT493" s="6" t="e">
        <f t="shared" si="258"/>
        <v>#N/A</v>
      </c>
      <c r="AU493" s="6">
        <f t="shared" si="278"/>
        <v>0</v>
      </c>
      <c r="AV493" s="6" t="e">
        <f t="shared" si="279"/>
        <v>#N/A</v>
      </c>
      <c r="AW493" s="6" t="str">
        <f t="shared" si="259"/>
        <v/>
      </c>
      <c r="AX493" s="6" t="str">
        <f t="shared" si="260"/>
        <v/>
      </c>
      <c r="AY493" s="6" t="str">
        <f t="shared" si="261"/>
        <v/>
      </c>
      <c r="AZ493" s="6" t="str">
        <f t="shared" si="262"/>
        <v/>
      </c>
      <c r="BA493" s="103"/>
      <c r="BG493" s="3" t="s">
        <v>789</v>
      </c>
    </row>
    <row r="494" spans="1:59" s="12" customFormat="1" ht="13.5" customHeight="1" x14ac:dyDescent="0.2">
      <c r="A494" s="163">
        <v>479</v>
      </c>
      <c r="B494" s="164"/>
      <c r="C494" s="165"/>
      <c r="D494" s="166"/>
      <c r="E494" s="165"/>
      <c r="F494" s="165"/>
      <c r="G494" s="220"/>
      <c r="H494" s="165"/>
      <c r="I494" s="167"/>
      <c r="J494" s="168"/>
      <c r="K494" s="845"/>
      <c r="L494" s="838"/>
      <c r="M494" s="428"/>
      <c r="N494" s="427"/>
      <c r="O494" s="429"/>
      <c r="P494" s="430"/>
      <c r="Q494" s="422" t="str">
        <f t="shared" si="246"/>
        <v/>
      </c>
      <c r="R494" s="422" t="str">
        <f t="shared" si="247"/>
        <v/>
      </c>
      <c r="S494" s="423" t="str">
        <f t="shared" si="248"/>
        <v/>
      </c>
      <c r="T494" s="424" t="str">
        <f t="shared" si="263"/>
        <v/>
      </c>
      <c r="U494" s="425" t="str">
        <f t="shared" si="249"/>
        <v/>
      </c>
      <c r="V494" s="425" t="str">
        <f t="shared" si="250"/>
        <v/>
      </c>
      <c r="W494" s="425" t="str">
        <f t="shared" si="251"/>
        <v/>
      </c>
      <c r="X494" s="38"/>
      <c r="Y494" s="37" t="str">
        <f t="shared" si="264"/>
        <v/>
      </c>
      <c r="Z494" s="37" t="str">
        <f t="shared" si="265"/>
        <v/>
      </c>
      <c r="AA494" s="29" t="str">
        <f t="shared" si="252"/>
        <v/>
      </c>
      <c r="AB494" s="6" t="e">
        <f t="shared" si="266"/>
        <v>#N/A</v>
      </c>
      <c r="AC494" s="6" t="e">
        <f t="shared" si="267"/>
        <v>#N/A</v>
      </c>
      <c r="AD494" s="6" t="e">
        <f t="shared" si="268"/>
        <v>#N/A</v>
      </c>
      <c r="AE494" s="6" t="str">
        <f t="shared" si="253"/>
        <v/>
      </c>
      <c r="AF494" s="10">
        <f t="shared" si="254"/>
        <v>1</v>
      </c>
      <c r="AG494" s="6" t="e">
        <f t="shared" si="269"/>
        <v>#N/A</v>
      </c>
      <c r="AH494" s="6" t="e">
        <f t="shared" si="270"/>
        <v>#N/A</v>
      </c>
      <c r="AI494" s="6" t="e">
        <f t="shared" si="280"/>
        <v>#N/A</v>
      </c>
      <c r="AJ494" s="6" t="e">
        <f t="shared" si="271"/>
        <v>#N/A</v>
      </c>
      <c r="AK494" s="11" t="str">
        <f t="shared" si="272"/>
        <v xml:space="preserve"> </v>
      </c>
      <c r="AL494" s="6" t="e">
        <f t="shared" si="273"/>
        <v>#N/A</v>
      </c>
      <c r="AM494" s="6" t="e">
        <f t="shared" si="274"/>
        <v>#N/A</v>
      </c>
      <c r="AN494" s="6" t="e">
        <f t="shared" si="275"/>
        <v>#N/A</v>
      </c>
      <c r="AO494" s="6" t="e">
        <f t="shared" si="255"/>
        <v>#N/A</v>
      </c>
      <c r="AP494" s="6" t="e">
        <f t="shared" si="276"/>
        <v>#N/A</v>
      </c>
      <c r="AQ494" s="6" t="e">
        <f t="shared" si="277"/>
        <v>#N/A</v>
      </c>
      <c r="AR494" s="6" t="e">
        <f t="shared" si="256"/>
        <v>#N/A</v>
      </c>
      <c r="AS494" s="6" t="e">
        <f t="shared" si="257"/>
        <v>#N/A</v>
      </c>
      <c r="AT494" s="6" t="e">
        <f t="shared" si="258"/>
        <v>#N/A</v>
      </c>
      <c r="AU494" s="6">
        <f t="shared" si="278"/>
        <v>0</v>
      </c>
      <c r="AV494" s="6" t="e">
        <f t="shared" si="279"/>
        <v>#N/A</v>
      </c>
      <c r="AW494" s="6" t="str">
        <f t="shared" si="259"/>
        <v/>
      </c>
      <c r="AX494" s="6" t="str">
        <f t="shared" si="260"/>
        <v/>
      </c>
      <c r="AY494" s="6" t="str">
        <f t="shared" si="261"/>
        <v/>
      </c>
      <c r="AZ494" s="6" t="str">
        <f t="shared" si="262"/>
        <v/>
      </c>
      <c r="BA494" s="103"/>
      <c r="BG494" s="3" t="s">
        <v>790</v>
      </c>
    </row>
    <row r="495" spans="1:59" s="12" customFormat="1" ht="13.5" customHeight="1" x14ac:dyDescent="0.2">
      <c r="A495" s="163">
        <v>480</v>
      </c>
      <c r="B495" s="164"/>
      <c r="C495" s="165"/>
      <c r="D495" s="166"/>
      <c r="E495" s="165"/>
      <c r="F495" s="165"/>
      <c r="G495" s="220"/>
      <c r="H495" s="165"/>
      <c r="I495" s="167"/>
      <c r="J495" s="168"/>
      <c r="K495" s="845"/>
      <c r="L495" s="838"/>
      <c r="M495" s="428"/>
      <c r="N495" s="427"/>
      <c r="O495" s="429"/>
      <c r="P495" s="430"/>
      <c r="Q495" s="422" t="str">
        <f t="shared" si="246"/>
        <v/>
      </c>
      <c r="R495" s="422" t="str">
        <f t="shared" si="247"/>
        <v/>
      </c>
      <c r="S495" s="423" t="str">
        <f t="shared" si="248"/>
        <v/>
      </c>
      <c r="T495" s="424" t="str">
        <f t="shared" si="263"/>
        <v/>
      </c>
      <c r="U495" s="425" t="str">
        <f t="shared" si="249"/>
        <v/>
      </c>
      <c r="V495" s="425" t="str">
        <f t="shared" si="250"/>
        <v/>
      </c>
      <c r="W495" s="425" t="str">
        <f t="shared" si="251"/>
        <v/>
      </c>
      <c r="X495" s="38"/>
      <c r="Y495" s="37" t="str">
        <f t="shared" si="264"/>
        <v/>
      </c>
      <c r="Z495" s="37" t="str">
        <f t="shared" si="265"/>
        <v/>
      </c>
      <c r="AA495" s="29" t="str">
        <f t="shared" si="252"/>
        <v/>
      </c>
      <c r="AB495" s="6" t="e">
        <f t="shared" si="266"/>
        <v>#N/A</v>
      </c>
      <c r="AC495" s="6" t="e">
        <f t="shared" si="267"/>
        <v>#N/A</v>
      </c>
      <c r="AD495" s="6" t="e">
        <f t="shared" si="268"/>
        <v>#N/A</v>
      </c>
      <c r="AE495" s="6" t="str">
        <f t="shared" si="253"/>
        <v/>
      </c>
      <c r="AF495" s="10">
        <f t="shared" si="254"/>
        <v>1</v>
      </c>
      <c r="AG495" s="6" t="e">
        <f t="shared" si="269"/>
        <v>#N/A</v>
      </c>
      <c r="AH495" s="6" t="e">
        <f t="shared" si="270"/>
        <v>#N/A</v>
      </c>
      <c r="AI495" s="6" t="e">
        <f t="shared" si="280"/>
        <v>#N/A</v>
      </c>
      <c r="AJ495" s="6" t="e">
        <f t="shared" si="271"/>
        <v>#N/A</v>
      </c>
      <c r="AK495" s="11" t="str">
        <f t="shared" si="272"/>
        <v xml:space="preserve"> </v>
      </c>
      <c r="AL495" s="6" t="e">
        <f t="shared" si="273"/>
        <v>#N/A</v>
      </c>
      <c r="AM495" s="6" t="e">
        <f t="shared" si="274"/>
        <v>#N/A</v>
      </c>
      <c r="AN495" s="6" t="e">
        <f t="shared" si="275"/>
        <v>#N/A</v>
      </c>
      <c r="AO495" s="6" t="e">
        <f t="shared" si="255"/>
        <v>#N/A</v>
      </c>
      <c r="AP495" s="6" t="e">
        <f t="shared" si="276"/>
        <v>#N/A</v>
      </c>
      <c r="AQ495" s="6" t="e">
        <f t="shared" si="277"/>
        <v>#N/A</v>
      </c>
      <c r="AR495" s="6" t="e">
        <f t="shared" si="256"/>
        <v>#N/A</v>
      </c>
      <c r="AS495" s="6" t="e">
        <f t="shared" si="257"/>
        <v>#N/A</v>
      </c>
      <c r="AT495" s="6" t="e">
        <f t="shared" si="258"/>
        <v>#N/A</v>
      </c>
      <c r="AU495" s="6">
        <f t="shared" si="278"/>
        <v>0</v>
      </c>
      <c r="AV495" s="6" t="e">
        <f t="shared" si="279"/>
        <v>#N/A</v>
      </c>
      <c r="AW495" s="6" t="str">
        <f t="shared" si="259"/>
        <v/>
      </c>
      <c r="AX495" s="6" t="str">
        <f t="shared" si="260"/>
        <v/>
      </c>
      <c r="AY495" s="6" t="str">
        <f t="shared" si="261"/>
        <v/>
      </c>
      <c r="AZ495" s="6" t="str">
        <f t="shared" si="262"/>
        <v/>
      </c>
      <c r="BA495" s="103"/>
      <c r="BG495" s="3" t="s">
        <v>791</v>
      </c>
    </row>
    <row r="496" spans="1:59" s="12" customFormat="1" ht="13.5" customHeight="1" x14ac:dyDescent="0.2">
      <c r="A496" s="163">
        <v>481</v>
      </c>
      <c r="B496" s="164"/>
      <c r="C496" s="165"/>
      <c r="D496" s="166"/>
      <c r="E496" s="165"/>
      <c r="F496" s="165"/>
      <c r="G496" s="220"/>
      <c r="H496" s="165"/>
      <c r="I496" s="167"/>
      <c r="J496" s="168"/>
      <c r="K496" s="845"/>
      <c r="L496" s="838"/>
      <c r="M496" s="428"/>
      <c r="N496" s="427"/>
      <c r="O496" s="429"/>
      <c r="P496" s="430"/>
      <c r="Q496" s="422" t="str">
        <f t="shared" si="246"/>
        <v/>
      </c>
      <c r="R496" s="422" t="str">
        <f t="shared" si="247"/>
        <v/>
      </c>
      <c r="S496" s="423" t="str">
        <f t="shared" si="248"/>
        <v/>
      </c>
      <c r="T496" s="424" t="str">
        <f t="shared" si="263"/>
        <v/>
      </c>
      <c r="U496" s="425" t="str">
        <f t="shared" si="249"/>
        <v/>
      </c>
      <c r="V496" s="425" t="str">
        <f t="shared" si="250"/>
        <v/>
      </c>
      <c r="W496" s="425" t="str">
        <f t="shared" si="251"/>
        <v/>
      </c>
      <c r="X496" s="38"/>
      <c r="Y496" s="37" t="str">
        <f t="shared" si="264"/>
        <v/>
      </c>
      <c r="Z496" s="37" t="str">
        <f t="shared" si="265"/>
        <v/>
      </c>
      <c r="AA496" s="29" t="str">
        <f t="shared" si="252"/>
        <v/>
      </c>
      <c r="AB496" s="6" t="e">
        <f t="shared" si="266"/>
        <v>#N/A</v>
      </c>
      <c r="AC496" s="6" t="e">
        <f t="shared" si="267"/>
        <v>#N/A</v>
      </c>
      <c r="AD496" s="6" t="e">
        <f t="shared" si="268"/>
        <v>#N/A</v>
      </c>
      <c r="AE496" s="6" t="str">
        <f t="shared" si="253"/>
        <v/>
      </c>
      <c r="AF496" s="10">
        <f t="shared" si="254"/>
        <v>1</v>
      </c>
      <c r="AG496" s="6" t="e">
        <f t="shared" si="269"/>
        <v>#N/A</v>
      </c>
      <c r="AH496" s="6" t="e">
        <f t="shared" si="270"/>
        <v>#N/A</v>
      </c>
      <c r="AI496" s="6" t="e">
        <f t="shared" si="280"/>
        <v>#N/A</v>
      </c>
      <c r="AJ496" s="6" t="e">
        <f t="shared" si="271"/>
        <v>#N/A</v>
      </c>
      <c r="AK496" s="11" t="str">
        <f t="shared" si="272"/>
        <v xml:space="preserve"> </v>
      </c>
      <c r="AL496" s="6" t="e">
        <f t="shared" si="273"/>
        <v>#N/A</v>
      </c>
      <c r="AM496" s="6" t="e">
        <f t="shared" si="274"/>
        <v>#N/A</v>
      </c>
      <c r="AN496" s="6" t="e">
        <f t="shared" si="275"/>
        <v>#N/A</v>
      </c>
      <c r="AO496" s="6" t="e">
        <f t="shared" si="255"/>
        <v>#N/A</v>
      </c>
      <c r="AP496" s="6" t="e">
        <f t="shared" si="276"/>
        <v>#N/A</v>
      </c>
      <c r="AQ496" s="6" t="e">
        <f t="shared" si="277"/>
        <v>#N/A</v>
      </c>
      <c r="AR496" s="6" t="e">
        <f t="shared" si="256"/>
        <v>#N/A</v>
      </c>
      <c r="AS496" s="6" t="e">
        <f t="shared" si="257"/>
        <v>#N/A</v>
      </c>
      <c r="AT496" s="6" t="e">
        <f t="shared" si="258"/>
        <v>#N/A</v>
      </c>
      <c r="AU496" s="6">
        <f t="shared" si="278"/>
        <v>0</v>
      </c>
      <c r="AV496" s="6" t="e">
        <f t="shared" si="279"/>
        <v>#N/A</v>
      </c>
      <c r="AW496" s="6" t="str">
        <f t="shared" si="259"/>
        <v/>
      </c>
      <c r="AX496" s="6" t="str">
        <f t="shared" si="260"/>
        <v/>
      </c>
      <c r="AY496" s="6" t="str">
        <f t="shared" si="261"/>
        <v/>
      </c>
      <c r="AZ496" s="6" t="str">
        <f t="shared" si="262"/>
        <v/>
      </c>
      <c r="BA496" s="103"/>
      <c r="BG496" s="3" t="s">
        <v>501</v>
      </c>
    </row>
    <row r="497" spans="1:59" s="12" customFormat="1" ht="13.5" customHeight="1" x14ac:dyDescent="0.2">
      <c r="A497" s="163">
        <v>482</v>
      </c>
      <c r="B497" s="164"/>
      <c r="C497" s="165"/>
      <c r="D497" s="166"/>
      <c r="E497" s="165"/>
      <c r="F497" s="165"/>
      <c r="G497" s="220"/>
      <c r="H497" s="165"/>
      <c r="I497" s="167"/>
      <c r="J497" s="168"/>
      <c r="K497" s="845"/>
      <c r="L497" s="838"/>
      <c r="M497" s="428"/>
      <c r="N497" s="427"/>
      <c r="O497" s="429"/>
      <c r="P497" s="430"/>
      <c r="Q497" s="422" t="str">
        <f t="shared" si="246"/>
        <v/>
      </c>
      <c r="R497" s="422" t="str">
        <f t="shared" si="247"/>
        <v/>
      </c>
      <c r="S497" s="423" t="str">
        <f t="shared" si="248"/>
        <v/>
      </c>
      <c r="T497" s="424" t="str">
        <f t="shared" si="263"/>
        <v/>
      </c>
      <c r="U497" s="425" t="str">
        <f t="shared" si="249"/>
        <v/>
      </c>
      <c r="V497" s="425" t="str">
        <f t="shared" si="250"/>
        <v/>
      </c>
      <c r="W497" s="425" t="str">
        <f t="shared" si="251"/>
        <v/>
      </c>
      <c r="X497" s="38"/>
      <c r="Y497" s="37" t="str">
        <f t="shared" si="264"/>
        <v/>
      </c>
      <c r="Z497" s="37" t="str">
        <f t="shared" si="265"/>
        <v/>
      </c>
      <c r="AA497" s="29" t="str">
        <f t="shared" si="252"/>
        <v/>
      </c>
      <c r="AB497" s="6" t="e">
        <f t="shared" si="266"/>
        <v>#N/A</v>
      </c>
      <c r="AC497" s="6" t="e">
        <f t="shared" si="267"/>
        <v>#N/A</v>
      </c>
      <c r="AD497" s="6" t="e">
        <f t="shared" si="268"/>
        <v>#N/A</v>
      </c>
      <c r="AE497" s="6" t="str">
        <f t="shared" si="253"/>
        <v/>
      </c>
      <c r="AF497" s="10">
        <f t="shared" si="254"/>
        <v>1</v>
      </c>
      <c r="AG497" s="6" t="e">
        <f t="shared" si="269"/>
        <v>#N/A</v>
      </c>
      <c r="AH497" s="6" t="e">
        <f t="shared" si="270"/>
        <v>#N/A</v>
      </c>
      <c r="AI497" s="6" t="e">
        <f t="shared" si="280"/>
        <v>#N/A</v>
      </c>
      <c r="AJ497" s="6" t="e">
        <f t="shared" si="271"/>
        <v>#N/A</v>
      </c>
      <c r="AK497" s="11" t="str">
        <f t="shared" si="272"/>
        <v xml:space="preserve"> </v>
      </c>
      <c r="AL497" s="6" t="e">
        <f t="shared" si="273"/>
        <v>#N/A</v>
      </c>
      <c r="AM497" s="6" t="e">
        <f t="shared" si="274"/>
        <v>#N/A</v>
      </c>
      <c r="AN497" s="6" t="e">
        <f t="shared" si="275"/>
        <v>#N/A</v>
      </c>
      <c r="AO497" s="6" t="e">
        <f t="shared" si="255"/>
        <v>#N/A</v>
      </c>
      <c r="AP497" s="6" t="e">
        <f t="shared" si="276"/>
        <v>#N/A</v>
      </c>
      <c r="AQ497" s="6" t="e">
        <f t="shared" si="277"/>
        <v>#N/A</v>
      </c>
      <c r="AR497" s="6" t="e">
        <f t="shared" si="256"/>
        <v>#N/A</v>
      </c>
      <c r="AS497" s="6" t="e">
        <f t="shared" si="257"/>
        <v>#N/A</v>
      </c>
      <c r="AT497" s="6" t="e">
        <f t="shared" si="258"/>
        <v>#N/A</v>
      </c>
      <c r="AU497" s="6">
        <f t="shared" si="278"/>
        <v>0</v>
      </c>
      <c r="AV497" s="6" t="e">
        <f t="shared" si="279"/>
        <v>#N/A</v>
      </c>
      <c r="AW497" s="6" t="str">
        <f t="shared" si="259"/>
        <v/>
      </c>
      <c r="AX497" s="6" t="str">
        <f t="shared" si="260"/>
        <v/>
      </c>
      <c r="AY497" s="6" t="str">
        <f t="shared" si="261"/>
        <v/>
      </c>
      <c r="AZ497" s="6" t="str">
        <f t="shared" si="262"/>
        <v/>
      </c>
      <c r="BA497" s="103"/>
      <c r="BG497" s="3" t="s">
        <v>1242</v>
      </c>
    </row>
    <row r="498" spans="1:59" s="12" customFormat="1" ht="13.5" customHeight="1" x14ac:dyDescent="0.2">
      <c r="A498" s="163">
        <v>483</v>
      </c>
      <c r="B498" s="164"/>
      <c r="C498" s="165"/>
      <c r="D498" s="166"/>
      <c r="E498" s="165"/>
      <c r="F498" s="165"/>
      <c r="G498" s="220"/>
      <c r="H498" s="165"/>
      <c r="I498" s="167"/>
      <c r="J498" s="168"/>
      <c r="K498" s="845"/>
      <c r="L498" s="838"/>
      <c r="M498" s="428"/>
      <c r="N498" s="427"/>
      <c r="O498" s="429"/>
      <c r="P498" s="430"/>
      <c r="Q498" s="422" t="str">
        <f t="shared" si="246"/>
        <v/>
      </c>
      <c r="R498" s="422" t="str">
        <f t="shared" si="247"/>
        <v/>
      </c>
      <c r="S498" s="423" t="str">
        <f t="shared" si="248"/>
        <v/>
      </c>
      <c r="T498" s="424" t="str">
        <f t="shared" si="263"/>
        <v/>
      </c>
      <c r="U498" s="425" t="str">
        <f t="shared" si="249"/>
        <v/>
      </c>
      <c r="V498" s="425" t="str">
        <f t="shared" si="250"/>
        <v/>
      </c>
      <c r="W498" s="425" t="str">
        <f t="shared" si="251"/>
        <v/>
      </c>
      <c r="X498" s="38"/>
      <c r="Y498" s="37" t="str">
        <f t="shared" si="264"/>
        <v/>
      </c>
      <c r="Z498" s="37" t="str">
        <f t="shared" si="265"/>
        <v/>
      </c>
      <c r="AA498" s="29" t="str">
        <f t="shared" si="252"/>
        <v/>
      </c>
      <c r="AB498" s="6" t="e">
        <f t="shared" si="266"/>
        <v>#N/A</v>
      </c>
      <c r="AC498" s="6" t="e">
        <f t="shared" si="267"/>
        <v>#N/A</v>
      </c>
      <c r="AD498" s="6" t="e">
        <f t="shared" si="268"/>
        <v>#N/A</v>
      </c>
      <c r="AE498" s="6" t="str">
        <f t="shared" si="253"/>
        <v/>
      </c>
      <c r="AF498" s="10">
        <f t="shared" si="254"/>
        <v>1</v>
      </c>
      <c r="AG498" s="6" t="e">
        <f t="shared" si="269"/>
        <v>#N/A</v>
      </c>
      <c r="AH498" s="6" t="e">
        <f t="shared" si="270"/>
        <v>#N/A</v>
      </c>
      <c r="AI498" s="6" t="e">
        <f t="shared" si="280"/>
        <v>#N/A</v>
      </c>
      <c r="AJ498" s="6" t="e">
        <f t="shared" si="271"/>
        <v>#N/A</v>
      </c>
      <c r="AK498" s="11" t="str">
        <f t="shared" si="272"/>
        <v xml:space="preserve"> </v>
      </c>
      <c r="AL498" s="6" t="e">
        <f t="shared" si="273"/>
        <v>#N/A</v>
      </c>
      <c r="AM498" s="6" t="e">
        <f t="shared" si="274"/>
        <v>#N/A</v>
      </c>
      <c r="AN498" s="6" t="e">
        <f t="shared" si="275"/>
        <v>#N/A</v>
      </c>
      <c r="AO498" s="6" t="e">
        <f t="shared" si="255"/>
        <v>#N/A</v>
      </c>
      <c r="AP498" s="6" t="e">
        <f t="shared" si="276"/>
        <v>#N/A</v>
      </c>
      <c r="AQ498" s="6" t="e">
        <f t="shared" si="277"/>
        <v>#N/A</v>
      </c>
      <c r="AR498" s="6" t="e">
        <f t="shared" si="256"/>
        <v>#N/A</v>
      </c>
      <c r="AS498" s="6" t="e">
        <f t="shared" si="257"/>
        <v>#N/A</v>
      </c>
      <c r="AT498" s="6" t="e">
        <f t="shared" si="258"/>
        <v>#N/A</v>
      </c>
      <c r="AU498" s="6">
        <f t="shared" si="278"/>
        <v>0</v>
      </c>
      <c r="AV498" s="6" t="e">
        <f t="shared" si="279"/>
        <v>#N/A</v>
      </c>
      <c r="AW498" s="6" t="str">
        <f t="shared" si="259"/>
        <v/>
      </c>
      <c r="AX498" s="6" t="str">
        <f t="shared" si="260"/>
        <v/>
      </c>
      <c r="AY498" s="6" t="str">
        <f t="shared" si="261"/>
        <v/>
      </c>
      <c r="AZ498" s="6" t="str">
        <f t="shared" si="262"/>
        <v/>
      </c>
      <c r="BA498" s="103"/>
      <c r="BG498" s="3" t="s">
        <v>1243</v>
      </c>
    </row>
    <row r="499" spans="1:59" s="12" customFormat="1" ht="13.5" customHeight="1" x14ac:dyDescent="0.2">
      <c r="A499" s="163">
        <v>484</v>
      </c>
      <c r="B499" s="164"/>
      <c r="C499" s="165"/>
      <c r="D499" s="166"/>
      <c r="E499" s="165"/>
      <c r="F499" s="165"/>
      <c r="G499" s="220"/>
      <c r="H499" s="165"/>
      <c r="I499" s="167"/>
      <c r="J499" s="168"/>
      <c r="K499" s="845"/>
      <c r="L499" s="838"/>
      <c r="M499" s="428"/>
      <c r="N499" s="427"/>
      <c r="O499" s="429"/>
      <c r="P499" s="430"/>
      <c r="Q499" s="422" t="str">
        <f t="shared" si="246"/>
        <v/>
      </c>
      <c r="R499" s="422" t="str">
        <f t="shared" si="247"/>
        <v/>
      </c>
      <c r="S499" s="423" t="str">
        <f t="shared" si="248"/>
        <v/>
      </c>
      <c r="T499" s="424" t="str">
        <f t="shared" si="263"/>
        <v/>
      </c>
      <c r="U499" s="425" t="str">
        <f t="shared" si="249"/>
        <v/>
      </c>
      <c r="V499" s="425" t="str">
        <f t="shared" si="250"/>
        <v/>
      </c>
      <c r="W499" s="425" t="str">
        <f t="shared" si="251"/>
        <v/>
      </c>
      <c r="X499" s="38"/>
      <c r="Y499" s="37" t="str">
        <f t="shared" si="264"/>
        <v/>
      </c>
      <c r="Z499" s="37" t="str">
        <f t="shared" si="265"/>
        <v/>
      </c>
      <c r="AA499" s="29" t="str">
        <f t="shared" si="252"/>
        <v/>
      </c>
      <c r="AB499" s="6" t="e">
        <f t="shared" si="266"/>
        <v>#N/A</v>
      </c>
      <c r="AC499" s="6" t="e">
        <f t="shared" si="267"/>
        <v>#N/A</v>
      </c>
      <c r="AD499" s="6" t="e">
        <f t="shared" si="268"/>
        <v>#N/A</v>
      </c>
      <c r="AE499" s="6" t="str">
        <f t="shared" si="253"/>
        <v/>
      </c>
      <c r="AF499" s="10">
        <f t="shared" si="254"/>
        <v>1</v>
      </c>
      <c r="AG499" s="6" t="e">
        <f t="shared" si="269"/>
        <v>#N/A</v>
      </c>
      <c r="AH499" s="6" t="e">
        <f t="shared" si="270"/>
        <v>#N/A</v>
      </c>
      <c r="AI499" s="6" t="e">
        <f t="shared" si="280"/>
        <v>#N/A</v>
      </c>
      <c r="AJ499" s="6" t="e">
        <f t="shared" si="271"/>
        <v>#N/A</v>
      </c>
      <c r="AK499" s="11" t="str">
        <f t="shared" si="272"/>
        <v xml:space="preserve"> </v>
      </c>
      <c r="AL499" s="6" t="e">
        <f t="shared" si="273"/>
        <v>#N/A</v>
      </c>
      <c r="AM499" s="6" t="e">
        <f t="shared" si="274"/>
        <v>#N/A</v>
      </c>
      <c r="AN499" s="6" t="e">
        <f t="shared" si="275"/>
        <v>#N/A</v>
      </c>
      <c r="AO499" s="6" t="e">
        <f t="shared" si="255"/>
        <v>#N/A</v>
      </c>
      <c r="AP499" s="6" t="e">
        <f t="shared" si="276"/>
        <v>#N/A</v>
      </c>
      <c r="AQ499" s="6" t="e">
        <f t="shared" si="277"/>
        <v>#N/A</v>
      </c>
      <c r="AR499" s="6" t="e">
        <f t="shared" si="256"/>
        <v>#N/A</v>
      </c>
      <c r="AS499" s="6" t="e">
        <f t="shared" si="257"/>
        <v>#N/A</v>
      </c>
      <c r="AT499" s="6" t="e">
        <f t="shared" si="258"/>
        <v>#N/A</v>
      </c>
      <c r="AU499" s="6">
        <f t="shared" si="278"/>
        <v>0</v>
      </c>
      <c r="AV499" s="6" t="e">
        <f t="shared" si="279"/>
        <v>#N/A</v>
      </c>
      <c r="AW499" s="6" t="str">
        <f t="shared" si="259"/>
        <v/>
      </c>
      <c r="AX499" s="6" t="str">
        <f t="shared" si="260"/>
        <v/>
      </c>
      <c r="AY499" s="6" t="str">
        <f t="shared" si="261"/>
        <v/>
      </c>
      <c r="AZ499" s="6" t="str">
        <f t="shared" si="262"/>
        <v/>
      </c>
      <c r="BA499" s="103"/>
      <c r="BG499" s="3" t="s">
        <v>548</v>
      </c>
    </row>
    <row r="500" spans="1:59" s="12" customFormat="1" ht="13.5" customHeight="1" x14ac:dyDescent="0.2">
      <c r="A500" s="163">
        <v>485</v>
      </c>
      <c r="B500" s="164"/>
      <c r="C500" s="165"/>
      <c r="D500" s="166"/>
      <c r="E500" s="165"/>
      <c r="F500" s="165"/>
      <c r="G500" s="220"/>
      <c r="H500" s="165"/>
      <c r="I500" s="167"/>
      <c r="J500" s="168"/>
      <c r="K500" s="845"/>
      <c r="L500" s="838"/>
      <c r="M500" s="428"/>
      <c r="N500" s="427"/>
      <c r="O500" s="429"/>
      <c r="P500" s="430"/>
      <c r="Q500" s="422" t="str">
        <f t="shared" si="246"/>
        <v/>
      </c>
      <c r="R500" s="422" t="str">
        <f t="shared" si="247"/>
        <v/>
      </c>
      <c r="S500" s="423" t="str">
        <f t="shared" si="248"/>
        <v/>
      </c>
      <c r="T500" s="424" t="str">
        <f t="shared" si="263"/>
        <v/>
      </c>
      <c r="U500" s="425" t="str">
        <f t="shared" si="249"/>
        <v/>
      </c>
      <c r="V500" s="425" t="str">
        <f t="shared" si="250"/>
        <v/>
      </c>
      <c r="W500" s="425" t="str">
        <f t="shared" si="251"/>
        <v/>
      </c>
      <c r="X500" s="38"/>
      <c r="Y500" s="37" t="str">
        <f t="shared" si="264"/>
        <v/>
      </c>
      <c r="Z500" s="37" t="str">
        <f t="shared" si="265"/>
        <v/>
      </c>
      <c r="AA500" s="29" t="str">
        <f t="shared" si="252"/>
        <v/>
      </c>
      <c r="AB500" s="6" t="e">
        <f t="shared" si="266"/>
        <v>#N/A</v>
      </c>
      <c r="AC500" s="6" t="e">
        <f t="shared" si="267"/>
        <v>#N/A</v>
      </c>
      <c r="AD500" s="6" t="e">
        <f t="shared" si="268"/>
        <v>#N/A</v>
      </c>
      <c r="AE500" s="6" t="str">
        <f t="shared" si="253"/>
        <v/>
      </c>
      <c r="AF500" s="10">
        <f t="shared" si="254"/>
        <v>1</v>
      </c>
      <c r="AG500" s="6" t="e">
        <f t="shared" si="269"/>
        <v>#N/A</v>
      </c>
      <c r="AH500" s="6" t="e">
        <f t="shared" si="270"/>
        <v>#N/A</v>
      </c>
      <c r="AI500" s="6" t="e">
        <f t="shared" si="280"/>
        <v>#N/A</v>
      </c>
      <c r="AJ500" s="6" t="e">
        <f t="shared" si="271"/>
        <v>#N/A</v>
      </c>
      <c r="AK500" s="11" t="str">
        <f t="shared" si="272"/>
        <v xml:space="preserve"> </v>
      </c>
      <c r="AL500" s="6" t="e">
        <f t="shared" si="273"/>
        <v>#N/A</v>
      </c>
      <c r="AM500" s="6" t="e">
        <f t="shared" si="274"/>
        <v>#N/A</v>
      </c>
      <c r="AN500" s="6" t="e">
        <f t="shared" si="275"/>
        <v>#N/A</v>
      </c>
      <c r="AO500" s="6" t="e">
        <f t="shared" si="255"/>
        <v>#N/A</v>
      </c>
      <c r="AP500" s="6" t="e">
        <f t="shared" si="276"/>
        <v>#N/A</v>
      </c>
      <c r="AQ500" s="6" t="e">
        <f t="shared" si="277"/>
        <v>#N/A</v>
      </c>
      <c r="AR500" s="6" t="e">
        <f t="shared" si="256"/>
        <v>#N/A</v>
      </c>
      <c r="AS500" s="6" t="e">
        <f t="shared" si="257"/>
        <v>#N/A</v>
      </c>
      <c r="AT500" s="6" t="e">
        <f t="shared" si="258"/>
        <v>#N/A</v>
      </c>
      <c r="AU500" s="6">
        <f t="shared" si="278"/>
        <v>0</v>
      </c>
      <c r="AV500" s="6" t="e">
        <f t="shared" si="279"/>
        <v>#N/A</v>
      </c>
      <c r="AW500" s="6" t="str">
        <f t="shared" si="259"/>
        <v/>
      </c>
      <c r="AX500" s="6" t="str">
        <f t="shared" si="260"/>
        <v/>
      </c>
      <c r="AY500" s="6" t="str">
        <f t="shared" si="261"/>
        <v/>
      </c>
      <c r="AZ500" s="6" t="str">
        <f t="shared" si="262"/>
        <v/>
      </c>
      <c r="BA500" s="103"/>
      <c r="BG500" s="3" t="s">
        <v>549</v>
      </c>
    </row>
    <row r="501" spans="1:59" s="12" customFormat="1" ht="13.5" customHeight="1" x14ac:dyDescent="0.2">
      <c r="A501" s="163">
        <v>486</v>
      </c>
      <c r="B501" s="164"/>
      <c r="C501" s="165"/>
      <c r="D501" s="166"/>
      <c r="E501" s="165"/>
      <c r="F501" s="165"/>
      <c r="G501" s="220"/>
      <c r="H501" s="165"/>
      <c r="I501" s="167"/>
      <c r="J501" s="168"/>
      <c r="K501" s="845"/>
      <c r="L501" s="838"/>
      <c r="M501" s="428"/>
      <c r="N501" s="427"/>
      <c r="O501" s="429"/>
      <c r="P501" s="430"/>
      <c r="Q501" s="422" t="str">
        <f t="shared" si="246"/>
        <v/>
      </c>
      <c r="R501" s="422" t="str">
        <f t="shared" si="247"/>
        <v/>
      </c>
      <c r="S501" s="423" t="str">
        <f t="shared" si="248"/>
        <v/>
      </c>
      <c r="T501" s="424" t="str">
        <f t="shared" si="263"/>
        <v/>
      </c>
      <c r="U501" s="425" t="str">
        <f t="shared" si="249"/>
        <v/>
      </c>
      <c r="V501" s="425" t="str">
        <f t="shared" si="250"/>
        <v/>
      </c>
      <c r="W501" s="425" t="str">
        <f t="shared" si="251"/>
        <v/>
      </c>
      <c r="X501" s="38"/>
      <c r="Y501" s="37" t="str">
        <f t="shared" si="264"/>
        <v/>
      </c>
      <c r="Z501" s="37" t="str">
        <f t="shared" si="265"/>
        <v/>
      </c>
      <c r="AA501" s="29" t="str">
        <f t="shared" si="252"/>
        <v/>
      </c>
      <c r="AB501" s="6" t="e">
        <f t="shared" si="266"/>
        <v>#N/A</v>
      </c>
      <c r="AC501" s="6" t="e">
        <f t="shared" si="267"/>
        <v>#N/A</v>
      </c>
      <c r="AD501" s="6" t="e">
        <f t="shared" si="268"/>
        <v>#N/A</v>
      </c>
      <c r="AE501" s="6" t="str">
        <f t="shared" si="253"/>
        <v/>
      </c>
      <c r="AF501" s="10">
        <f t="shared" si="254"/>
        <v>1</v>
      </c>
      <c r="AG501" s="6" t="e">
        <f t="shared" si="269"/>
        <v>#N/A</v>
      </c>
      <c r="AH501" s="6" t="e">
        <f t="shared" si="270"/>
        <v>#N/A</v>
      </c>
      <c r="AI501" s="6" t="e">
        <f t="shared" si="280"/>
        <v>#N/A</v>
      </c>
      <c r="AJ501" s="6" t="e">
        <f t="shared" si="271"/>
        <v>#N/A</v>
      </c>
      <c r="AK501" s="11" t="str">
        <f t="shared" si="272"/>
        <v xml:space="preserve"> </v>
      </c>
      <c r="AL501" s="6" t="e">
        <f t="shared" si="273"/>
        <v>#N/A</v>
      </c>
      <c r="AM501" s="6" t="e">
        <f t="shared" si="274"/>
        <v>#N/A</v>
      </c>
      <c r="AN501" s="6" t="e">
        <f t="shared" si="275"/>
        <v>#N/A</v>
      </c>
      <c r="AO501" s="6" t="e">
        <f t="shared" si="255"/>
        <v>#N/A</v>
      </c>
      <c r="AP501" s="6" t="e">
        <f t="shared" si="276"/>
        <v>#N/A</v>
      </c>
      <c r="AQ501" s="6" t="e">
        <f t="shared" si="277"/>
        <v>#N/A</v>
      </c>
      <c r="AR501" s="6" t="e">
        <f t="shared" si="256"/>
        <v>#N/A</v>
      </c>
      <c r="AS501" s="6" t="e">
        <f t="shared" si="257"/>
        <v>#N/A</v>
      </c>
      <c r="AT501" s="6" t="e">
        <f t="shared" si="258"/>
        <v>#N/A</v>
      </c>
      <c r="AU501" s="6">
        <f t="shared" si="278"/>
        <v>0</v>
      </c>
      <c r="AV501" s="6" t="e">
        <f t="shared" si="279"/>
        <v>#N/A</v>
      </c>
      <c r="AW501" s="6" t="str">
        <f t="shared" si="259"/>
        <v/>
      </c>
      <c r="AX501" s="6" t="str">
        <f t="shared" si="260"/>
        <v/>
      </c>
      <c r="AY501" s="6" t="str">
        <f t="shared" si="261"/>
        <v/>
      </c>
      <c r="AZ501" s="6" t="str">
        <f t="shared" si="262"/>
        <v/>
      </c>
      <c r="BA501" s="103"/>
      <c r="BG501" s="3" t="s">
        <v>1244</v>
      </c>
    </row>
    <row r="502" spans="1:59" s="12" customFormat="1" ht="13.5" customHeight="1" x14ac:dyDescent="0.2">
      <c r="A502" s="163">
        <v>487</v>
      </c>
      <c r="B502" s="164"/>
      <c r="C502" s="165"/>
      <c r="D502" s="166"/>
      <c r="E502" s="165"/>
      <c r="F502" s="165"/>
      <c r="G502" s="220"/>
      <c r="H502" s="165"/>
      <c r="I502" s="167"/>
      <c r="J502" s="168"/>
      <c r="K502" s="845"/>
      <c r="L502" s="838"/>
      <c r="M502" s="428"/>
      <c r="N502" s="427"/>
      <c r="O502" s="429"/>
      <c r="P502" s="430"/>
      <c r="Q502" s="422" t="str">
        <f t="shared" si="246"/>
        <v/>
      </c>
      <c r="R502" s="422" t="str">
        <f t="shared" si="247"/>
        <v/>
      </c>
      <c r="S502" s="423" t="str">
        <f t="shared" si="248"/>
        <v/>
      </c>
      <c r="T502" s="424" t="str">
        <f t="shared" si="263"/>
        <v/>
      </c>
      <c r="U502" s="425" t="str">
        <f t="shared" si="249"/>
        <v/>
      </c>
      <c r="V502" s="425" t="str">
        <f t="shared" si="250"/>
        <v/>
      </c>
      <c r="W502" s="425" t="str">
        <f t="shared" si="251"/>
        <v/>
      </c>
      <c r="X502" s="38"/>
      <c r="Y502" s="37" t="str">
        <f t="shared" si="264"/>
        <v/>
      </c>
      <c r="Z502" s="37" t="str">
        <f t="shared" si="265"/>
        <v/>
      </c>
      <c r="AA502" s="29" t="str">
        <f t="shared" si="252"/>
        <v/>
      </c>
      <c r="AB502" s="6" t="e">
        <f t="shared" si="266"/>
        <v>#N/A</v>
      </c>
      <c r="AC502" s="6" t="e">
        <f t="shared" si="267"/>
        <v>#N/A</v>
      </c>
      <c r="AD502" s="6" t="e">
        <f t="shared" si="268"/>
        <v>#N/A</v>
      </c>
      <c r="AE502" s="6" t="str">
        <f t="shared" si="253"/>
        <v/>
      </c>
      <c r="AF502" s="10">
        <f t="shared" si="254"/>
        <v>1</v>
      </c>
      <c r="AG502" s="6" t="e">
        <f t="shared" si="269"/>
        <v>#N/A</v>
      </c>
      <c r="AH502" s="6" t="e">
        <f t="shared" si="270"/>
        <v>#N/A</v>
      </c>
      <c r="AI502" s="6" t="e">
        <f t="shared" si="280"/>
        <v>#N/A</v>
      </c>
      <c r="AJ502" s="6" t="e">
        <f t="shared" si="271"/>
        <v>#N/A</v>
      </c>
      <c r="AK502" s="11" t="str">
        <f t="shared" si="272"/>
        <v xml:space="preserve"> </v>
      </c>
      <c r="AL502" s="6" t="e">
        <f t="shared" si="273"/>
        <v>#N/A</v>
      </c>
      <c r="AM502" s="6" t="e">
        <f t="shared" si="274"/>
        <v>#N/A</v>
      </c>
      <c r="AN502" s="6" t="e">
        <f t="shared" si="275"/>
        <v>#N/A</v>
      </c>
      <c r="AO502" s="6" t="e">
        <f t="shared" si="255"/>
        <v>#N/A</v>
      </c>
      <c r="AP502" s="6" t="e">
        <f t="shared" si="276"/>
        <v>#N/A</v>
      </c>
      <c r="AQ502" s="6" t="e">
        <f t="shared" si="277"/>
        <v>#N/A</v>
      </c>
      <c r="AR502" s="6" t="e">
        <f t="shared" si="256"/>
        <v>#N/A</v>
      </c>
      <c r="AS502" s="6" t="e">
        <f t="shared" si="257"/>
        <v>#N/A</v>
      </c>
      <c r="AT502" s="6" t="e">
        <f t="shared" si="258"/>
        <v>#N/A</v>
      </c>
      <c r="AU502" s="6">
        <f t="shared" si="278"/>
        <v>0</v>
      </c>
      <c r="AV502" s="6" t="e">
        <f t="shared" si="279"/>
        <v>#N/A</v>
      </c>
      <c r="AW502" s="6" t="str">
        <f t="shared" si="259"/>
        <v/>
      </c>
      <c r="AX502" s="6" t="str">
        <f t="shared" si="260"/>
        <v/>
      </c>
      <c r="AY502" s="6" t="str">
        <f t="shared" si="261"/>
        <v/>
      </c>
      <c r="AZ502" s="6" t="str">
        <f t="shared" si="262"/>
        <v/>
      </c>
      <c r="BA502" s="103"/>
      <c r="BG502" s="3" t="s">
        <v>1245</v>
      </c>
    </row>
    <row r="503" spans="1:59" s="12" customFormat="1" ht="13.5" customHeight="1" x14ac:dyDescent="0.2">
      <c r="A503" s="163">
        <v>488</v>
      </c>
      <c r="B503" s="164"/>
      <c r="C503" s="165"/>
      <c r="D503" s="166"/>
      <c r="E503" s="165"/>
      <c r="F503" s="165"/>
      <c r="G503" s="220"/>
      <c r="H503" s="165"/>
      <c r="I503" s="167"/>
      <c r="J503" s="168"/>
      <c r="K503" s="845"/>
      <c r="L503" s="838"/>
      <c r="M503" s="428"/>
      <c r="N503" s="427"/>
      <c r="O503" s="429"/>
      <c r="P503" s="430"/>
      <c r="Q503" s="422" t="str">
        <f t="shared" si="246"/>
        <v/>
      </c>
      <c r="R503" s="422" t="str">
        <f t="shared" si="247"/>
        <v/>
      </c>
      <c r="S503" s="423" t="str">
        <f t="shared" si="248"/>
        <v/>
      </c>
      <c r="T503" s="424" t="str">
        <f t="shared" si="263"/>
        <v/>
      </c>
      <c r="U503" s="425" t="str">
        <f t="shared" si="249"/>
        <v/>
      </c>
      <c r="V503" s="425" t="str">
        <f t="shared" si="250"/>
        <v/>
      </c>
      <c r="W503" s="425" t="str">
        <f t="shared" si="251"/>
        <v/>
      </c>
      <c r="X503" s="38"/>
      <c r="Y503" s="37" t="str">
        <f t="shared" si="264"/>
        <v/>
      </c>
      <c r="Z503" s="37" t="str">
        <f t="shared" si="265"/>
        <v/>
      </c>
      <c r="AA503" s="29" t="str">
        <f t="shared" si="252"/>
        <v/>
      </c>
      <c r="AB503" s="6" t="e">
        <f t="shared" si="266"/>
        <v>#N/A</v>
      </c>
      <c r="AC503" s="6" t="e">
        <f t="shared" si="267"/>
        <v>#N/A</v>
      </c>
      <c r="AD503" s="6" t="e">
        <f t="shared" si="268"/>
        <v>#N/A</v>
      </c>
      <c r="AE503" s="6" t="str">
        <f t="shared" si="253"/>
        <v/>
      </c>
      <c r="AF503" s="10">
        <f t="shared" si="254"/>
        <v>1</v>
      </c>
      <c r="AG503" s="6" t="e">
        <f t="shared" si="269"/>
        <v>#N/A</v>
      </c>
      <c r="AH503" s="6" t="e">
        <f t="shared" si="270"/>
        <v>#N/A</v>
      </c>
      <c r="AI503" s="6" t="e">
        <f t="shared" si="280"/>
        <v>#N/A</v>
      </c>
      <c r="AJ503" s="6" t="e">
        <f t="shared" si="271"/>
        <v>#N/A</v>
      </c>
      <c r="AK503" s="11" t="str">
        <f t="shared" si="272"/>
        <v xml:space="preserve"> </v>
      </c>
      <c r="AL503" s="6" t="e">
        <f t="shared" si="273"/>
        <v>#N/A</v>
      </c>
      <c r="AM503" s="6" t="e">
        <f t="shared" si="274"/>
        <v>#N/A</v>
      </c>
      <c r="AN503" s="6" t="e">
        <f t="shared" si="275"/>
        <v>#N/A</v>
      </c>
      <c r="AO503" s="6" t="e">
        <f t="shared" si="255"/>
        <v>#N/A</v>
      </c>
      <c r="AP503" s="6" t="e">
        <f t="shared" si="276"/>
        <v>#N/A</v>
      </c>
      <c r="AQ503" s="6" t="e">
        <f t="shared" si="277"/>
        <v>#N/A</v>
      </c>
      <c r="AR503" s="6" t="e">
        <f t="shared" si="256"/>
        <v>#N/A</v>
      </c>
      <c r="AS503" s="6" t="e">
        <f t="shared" si="257"/>
        <v>#N/A</v>
      </c>
      <c r="AT503" s="6" t="e">
        <f t="shared" si="258"/>
        <v>#N/A</v>
      </c>
      <c r="AU503" s="6">
        <f t="shared" si="278"/>
        <v>0</v>
      </c>
      <c r="AV503" s="6" t="e">
        <f t="shared" si="279"/>
        <v>#N/A</v>
      </c>
      <c r="AW503" s="6" t="str">
        <f t="shared" si="259"/>
        <v/>
      </c>
      <c r="AX503" s="6" t="str">
        <f t="shared" si="260"/>
        <v/>
      </c>
      <c r="AY503" s="6" t="str">
        <f t="shared" si="261"/>
        <v/>
      </c>
      <c r="AZ503" s="6" t="str">
        <f t="shared" si="262"/>
        <v/>
      </c>
      <c r="BA503" s="103"/>
      <c r="BG503" s="3" t="s">
        <v>554</v>
      </c>
    </row>
    <row r="504" spans="1:59" s="12" customFormat="1" ht="13.5" customHeight="1" x14ac:dyDescent="0.2">
      <c r="A504" s="163">
        <v>489</v>
      </c>
      <c r="B504" s="164"/>
      <c r="C504" s="165"/>
      <c r="D504" s="166"/>
      <c r="E504" s="165"/>
      <c r="F504" s="165"/>
      <c r="G504" s="220"/>
      <c r="H504" s="165"/>
      <c r="I504" s="167"/>
      <c r="J504" s="168"/>
      <c r="K504" s="845"/>
      <c r="L504" s="838"/>
      <c r="M504" s="428"/>
      <c r="N504" s="427"/>
      <c r="O504" s="429"/>
      <c r="P504" s="430"/>
      <c r="Q504" s="422" t="str">
        <f t="shared" si="246"/>
        <v/>
      </c>
      <c r="R504" s="422" t="str">
        <f t="shared" si="247"/>
        <v/>
      </c>
      <c r="S504" s="423" t="str">
        <f t="shared" si="248"/>
        <v/>
      </c>
      <c r="T504" s="424" t="str">
        <f t="shared" si="263"/>
        <v/>
      </c>
      <c r="U504" s="425" t="str">
        <f t="shared" si="249"/>
        <v/>
      </c>
      <c r="V504" s="425" t="str">
        <f t="shared" si="250"/>
        <v/>
      </c>
      <c r="W504" s="425" t="str">
        <f t="shared" si="251"/>
        <v/>
      </c>
      <c r="X504" s="38"/>
      <c r="Y504" s="37" t="str">
        <f t="shared" si="264"/>
        <v/>
      </c>
      <c r="Z504" s="37" t="str">
        <f t="shared" si="265"/>
        <v/>
      </c>
      <c r="AA504" s="29" t="str">
        <f t="shared" si="252"/>
        <v/>
      </c>
      <c r="AB504" s="6" t="e">
        <f t="shared" si="266"/>
        <v>#N/A</v>
      </c>
      <c r="AC504" s="6" t="e">
        <f t="shared" si="267"/>
        <v>#N/A</v>
      </c>
      <c r="AD504" s="6" t="e">
        <f t="shared" si="268"/>
        <v>#N/A</v>
      </c>
      <c r="AE504" s="6" t="str">
        <f t="shared" si="253"/>
        <v/>
      </c>
      <c r="AF504" s="10">
        <f t="shared" si="254"/>
        <v>1</v>
      </c>
      <c r="AG504" s="6" t="e">
        <f t="shared" si="269"/>
        <v>#N/A</v>
      </c>
      <c r="AH504" s="6" t="e">
        <f t="shared" si="270"/>
        <v>#N/A</v>
      </c>
      <c r="AI504" s="6" t="e">
        <f t="shared" si="280"/>
        <v>#N/A</v>
      </c>
      <c r="AJ504" s="6" t="e">
        <f t="shared" si="271"/>
        <v>#N/A</v>
      </c>
      <c r="AK504" s="11" t="str">
        <f t="shared" si="272"/>
        <v xml:space="preserve"> </v>
      </c>
      <c r="AL504" s="6" t="e">
        <f t="shared" si="273"/>
        <v>#N/A</v>
      </c>
      <c r="AM504" s="6" t="e">
        <f t="shared" si="274"/>
        <v>#N/A</v>
      </c>
      <c r="AN504" s="6" t="e">
        <f t="shared" si="275"/>
        <v>#N/A</v>
      </c>
      <c r="AO504" s="6" t="e">
        <f t="shared" si="255"/>
        <v>#N/A</v>
      </c>
      <c r="AP504" s="6" t="e">
        <f t="shared" si="276"/>
        <v>#N/A</v>
      </c>
      <c r="AQ504" s="6" t="e">
        <f t="shared" si="277"/>
        <v>#N/A</v>
      </c>
      <c r="AR504" s="6" t="e">
        <f t="shared" si="256"/>
        <v>#N/A</v>
      </c>
      <c r="AS504" s="6" t="e">
        <f t="shared" si="257"/>
        <v>#N/A</v>
      </c>
      <c r="AT504" s="6" t="e">
        <f t="shared" si="258"/>
        <v>#N/A</v>
      </c>
      <c r="AU504" s="6">
        <f t="shared" si="278"/>
        <v>0</v>
      </c>
      <c r="AV504" s="6" t="e">
        <f t="shared" si="279"/>
        <v>#N/A</v>
      </c>
      <c r="AW504" s="6" t="str">
        <f t="shared" si="259"/>
        <v/>
      </c>
      <c r="AX504" s="6" t="str">
        <f t="shared" si="260"/>
        <v/>
      </c>
      <c r="AY504" s="6" t="str">
        <f t="shared" si="261"/>
        <v/>
      </c>
      <c r="AZ504" s="6" t="str">
        <f t="shared" si="262"/>
        <v/>
      </c>
      <c r="BA504" s="103"/>
      <c r="BG504" s="3" t="s">
        <v>553</v>
      </c>
    </row>
    <row r="505" spans="1:59" s="12" customFormat="1" ht="13.5" customHeight="1" x14ac:dyDescent="0.2">
      <c r="A505" s="163">
        <v>490</v>
      </c>
      <c r="B505" s="164"/>
      <c r="C505" s="165"/>
      <c r="D505" s="166"/>
      <c r="E505" s="165"/>
      <c r="F505" s="165"/>
      <c r="G505" s="220"/>
      <c r="H505" s="165"/>
      <c r="I505" s="167"/>
      <c r="J505" s="168"/>
      <c r="K505" s="845"/>
      <c r="L505" s="838"/>
      <c r="M505" s="428"/>
      <c r="N505" s="427"/>
      <c r="O505" s="429"/>
      <c r="P505" s="430"/>
      <c r="Q505" s="422" t="str">
        <f t="shared" si="246"/>
        <v/>
      </c>
      <c r="R505" s="422" t="str">
        <f t="shared" si="247"/>
        <v/>
      </c>
      <c r="S505" s="423" t="str">
        <f t="shared" si="248"/>
        <v/>
      </c>
      <c r="T505" s="424" t="str">
        <f t="shared" si="263"/>
        <v/>
      </c>
      <c r="U505" s="425" t="str">
        <f t="shared" si="249"/>
        <v/>
      </c>
      <c r="V505" s="425" t="str">
        <f t="shared" si="250"/>
        <v/>
      </c>
      <c r="W505" s="425" t="str">
        <f t="shared" si="251"/>
        <v/>
      </c>
      <c r="X505" s="38"/>
      <c r="Y505" s="37" t="str">
        <f t="shared" si="264"/>
        <v/>
      </c>
      <c r="Z505" s="37" t="str">
        <f t="shared" si="265"/>
        <v/>
      </c>
      <c r="AA505" s="29" t="str">
        <f t="shared" si="252"/>
        <v/>
      </c>
      <c r="AB505" s="6" t="e">
        <f t="shared" si="266"/>
        <v>#N/A</v>
      </c>
      <c r="AC505" s="6" t="e">
        <f t="shared" si="267"/>
        <v>#N/A</v>
      </c>
      <c r="AD505" s="6" t="e">
        <f t="shared" si="268"/>
        <v>#N/A</v>
      </c>
      <c r="AE505" s="6" t="str">
        <f t="shared" si="253"/>
        <v/>
      </c>
      <c r="AF505" s="10">
        <f t="shared" si="254"/>
        <v>1</v>
      </c>
      <c r="AG505" s="6" t="e">
        <f t="shared" si="269"/>
        <v>#N/A</v>
      </c>
      <c r="AH505" s="6" t="e">
        <f t="shared" si="270"/>
        <v>#N/A</v>
      </c>
      <c r="AI505" s="6" t="e">
        <f t="shared" si="280"/>
        <v>#N/A</v>
      </c>
      <c r="AJ505" s="6" t="e">
        <f t="shared" si="271"/>
        <v>#N/A</v>
      </c>
      <c r="AK505" s="11" t="str">
        <f t="shared" si="272"/>
        <v xml:space="preserve"> </v>
      </c>
      <c r="AL505" s="6" t="e">
        <f t="shared" si="273"/>
        <v>#N/A</v>
      </c>
      <c r="AM505" s="6" t="e">
        <f t="shared" si="274"/>
        <v>#N/A</v>
      </c>
      <c r="AN505" s="6" t="e">
        <f t="shared" si="275"/>
        <v>#N/A</v>
      </c>
      <c r="AO505" s="6" t="e">
        <f t="shared" si="255"/>
        <v>#N/A</v>
      </c>
      <c r="AP505" s="6" t="e">
        <f t="shared" si="276"/>
        <v>#N/A</v>
      </c>
      <c r="AQ505" s="6" t="e">
        <f t="shared" si="277"/>
        <v>#N/A</v>
      </c>
      <c r="AR505" s="6" t="e">
        <f t="shared" si="256"/>
        <v>#N/A</v>
      </c>
      <c r="AS505" s="6" t="e">
        <f t="shared" si="257"/>
        <v>#N/A</v>
      </c>
      <c r="AT505" s="6" t="e">
        <f t="shared" si="258"/>
        <v>#N/A</v>
      </c>
      <c r="AU505" s="6">
        <f t="shared" si="278"/>
        <v>0</v>
      </c>
      <c r="AV505" s="6" t="e">
        <f t="shared" si="279"/>
        <v>#N/A</v>
      </c>
      <c r="AW505" s="6" t="str">
        <f t="shared" si="259"/>
        <v/>
      </c>
      <c r="AX505" s="6" t="str">
        <f t="shared" si="260"/>
        <v/>
      </c>
      <c r="AY505" s="6" t="str">
        <f t="shared" si="261"/>
        <v/>
      </c>
      <c r="AZ505" s="6" t="str">
        <f t="shared" si="262"/>
        <v/>
      </c>
      <c r="BA505" s="103"/>
      <c r="BG505" s="3" t="s">
        <v>555</v>
      </c>
    </row>
    <row r="506" spans="1:59" s="12" customFormat="1" ht="13.5" customHeight="1" x14ac:dyDescent="0.2">
      <c r="A506" s="163">
        <v>491</v>
      </c>
      <c r="B506" s="164"/>
      <c r="C506" s="165"/>
      <c r="D506" s="166"/>
      <c r="E506" s="165"/>
      <c r="F506" s="165"/>
      <c r="G506" s="220"/>
      <c r="H506" s="165"/>
      <c r="I506" s="167"/>
      <c r="J506" s="168"/>
      <c r="K506" s="845"/>
      <c r="L506" s="838"/>
      <c r="M506" s="428"/>
      <c r="N506" s="427"/>
      <c r="O506" s="429"/>
      <c r="P506" s="430"/>
      <c r="Q506" s="422" t="str">
        <f t="shared" si="246"/>
        <v/>
      </c>
      <c r="R506" s="422" t="str">
        <f t="shared" si="247"/>
        <v/>
      </c>
      <c r="S506" s="423" t="str">
        <f t="shared" si="248"/>
        <v/>
      </c>
      <c r="T506" s="424" t="str">
        <f t="shared" si="263"/>
        <v/>
      </c>
      <c r="U506" s="425" t="str">
        <f t="shared" si="249"/>
        <v/>
      </c>
      <c r="V506" s="425" t="str">
        <f t="shared" si="250"/>
        <v/>
      </c>
      <c r="W506" s="425" t="str">
        <f t="shared" si="251"/>
        <v/>
      </c>
      <c r="X506" s="38"/>
      <c r="Y506" s="37" t="str">
        <f t="shared" si="264"/>
        <v/>
      </c>
      <c r="Z506" s="37" t="str">
        <f t="shared" si="265"/>
        <v/>
      </c>
      <c r="AA506" s="29" t="str">
        <f t="shared" si="252"/>
        <v/>
      </c>
      <c r="AB506" s="6" t="e">
        <f t="shared" si="266"/>
        <v>#N/A</v>
      </c>
      <c r="AC506" s="6" t="e">
        <f t="shared" si="267"/>
        <v>#N/A</v>
      </c>
      <c r="AD506" s="6" t="e">
        <f t="shared" si="268"/>
        <v>#N/A</v>
      </c>
      <c r="AE506" s="6" t="str">
        <f t="shared" si="253"/>
        <v/>
      </c>
      <c r="AF506" s="10">
        <f t="shared" si="254"/>
        <v>1</v>
      </c>
      <c r="AG506" s="6" t="e">
        <f t="shared" si="269"/>
        <v>#N/A</v>
      </c>
      <c r="AH506" s="6" t="e">
        <f t="shared" si="270"/>
        <v>#N/A</v>
      </c>
      <c r="AI506" s="6" t="e">
        <f t="shared" si="280"/>
        <v>#N/A</v>
      </c>
      <c r="AJ506" s="6" t="e">
        <f t="shared" si="271"/>
        <v>#N/A</v>
      </c>
      <c r="AK506" s="11" t="str">
        <f t="shared" si="272"/>
        <v xml:space="preserve"> </v>
      </c>
      <c r="AL506" s="6" t="e">
        <f t="shared" si="273"/>
        <v>#N/A</v>
      </c>
      <c r="AM506" s="6" t="e">
        <f t="shared" si="274"/>
        <v>#N/A</v>
      </c>
      <c r="AN506" s="6" t="e">
        <f t="shared" si="275"/>
        <v>#N/A</v>
      </c>
      <c r="AO506" s="6" t="e">
        <f t="shared" si="255"/>
        <v>#N/A</v>
      </c>
      <c r="AP506" s="6" t="e">
        <f t="shared" si="276"/>
        <v>#N/A</v>
      </c>
      <c r="AQ506" s="6" t="e">
        <f t="shared" si="277"/>
        <v>#N/A</v>
      </c>
      <c r="AR506" s="6" t="e">
        <f t="shared" si="256"/>
        <v>#N/A</v>
      </c>
      <c r="AS506" s="6" t="e">
        <f t="shared" si="257"/>
        <v>#N/A</v>
      </c>
      <c r="AT506" s="6" t="e">
        <f t="shared" si="258"/>
        <v>#N/A</v>
      </c>
      <c r="AU506" s="6">
        <f t="shared" si="278"/>
        <v>0</v>
      </c>
      <c r="AV506" s="6" t="e">
        <f t="shared" si="279"/>
        <v>#N/A</v>
      </c>
      <c r="AW506" s="6" t="str">
        <f t="shared" si="259"/>
        <v/>
      </c>
      <c r="AX506" s="6" t="str">
        <f t="shared" si="260"/>
        <v/>
      </c>
      <c r="AY506" s="6" t="str">
        <f t="shared" si="261"/>
        <v/>
      </c>
      <c r="AZ506" s="6" t="str">
        <f t="shared" si="262"/>
        <v/>
      </c>
      <c r="BA506" s="103"/>
      <c r="BG506" s="3" t="s">
        <v>503</v>
      </c>
    </row>
    <row r="507" spans="1:59" s="12" customFormat="1" ht="13.5" customHeight="1" x14ac:dyDescent="0.2">
      <c r="A507" s="163">
        <v>492</v>
      </c>
      <c r="B507" s="164"/>
      <c r="C507" s="165"/>
      <c r="D507" s="166"/>
      <c r="E507" s="165"/>
      <c r="F507" s="165"/>
      <c r="G507" s="220"/>
      <c r="H507" s="165"/>
      <c r="I507" s="167"/>
      <c r="J507" s="168"/>
      <c r="K507" s="845"/>
      <c r="L507" s="838"/>
      <c r="M507" s="428"/>
      <c r="N507" s="427"/>
      <c r="O507" s="429"/>
      <c r="P507" s="430"/>
      <c r="Q507" s="422" t="str">
        <f t="shared" si="246"/>
        <v/>
      </c>
      <c r="R507" s="422" t="str">
        <f t="shared" si="247"/>
        <v/>
      </c>
      <c r="S507" s="423" t="str">
        <f t="shared" si="248"/>
        <v/>
      </c>
      <c r="T507" s="424" t="str">
        <f t="shared" si="263"/>
        <v/>
      </c>
      <c r="U507" s="425" t="str">
        <f t="shared" si="249"/>
        <v/>
      </c>
      <c r="V507" s="425" t="str">
        <f t="shared" si="250"/>
        <v/>
      </c>
      <c r="W507" s="425" t="str">
        <f t="shared" si="251"/>
        <v/>
      </c>
      <c r="X507" s="38"/>
      <c r="Y507" s="37" t="str">
        <f t="shared" si="264"/>
        <v/>
      </c>
      <c r="Z507" s="37" t="str">
        <f t="shared" si="265"/>
        <v/>
      </c>
      <c r="AA507" s="29" t="str">
        <f t="shared" si="252"/>
        <v/>
      </c>
      <c r="AB507" s="6" t="e">
        <f t="shared" si="266"/>
        <v>#N/A</v>
      </c>
      <c r="AC507" s="6" t="e">
        <f t="shared" si="267"/>
        <v>#N/A</v>
      </c>
      <c r="AD507" s="6" t="e">
        <f t="shared" si="268"/>
        <v>#N/A</v>
      </c>
      <c r="AE507" s="6" t="str">
        <f t="shared" si="253"/>
        <v/>
      </c>
      <c r="AF507" s="10">
        <f t="shared" si="254"/>
        <v>1</v>
      </c>
      <c r="AG507" s="6" t="e">
        <f t="shared" si="269"/>
        <v>#N/A</v>
      </c>
      <c r="AH507" s="6" t="e">
        <f t="shared" si="270"/>
        <v>#N/A</v>
      </c>
      <c r="AI507" s="6" t="e">
        <f t="shared" si="280"/>
        <v>#N/A</v>
      </c>
      <c r="AJ507" s="6" t="e">
        <f t="shared" si="271"/>
        <v>#N/A</v>
      </c>
      <c r="AK507" s="11" t="str">
        <f t="shared" si="272"/>
        <v xml:space="preserve"> </v>
      </c>
      <c r="AL507" s="6" t="e">
        <f t="shared" si="273"/>
        <v>#N/A</v>
      </c>
      <c r="AM507" s="6" t="e">
        <f t="shared" si="274"/>
        <v>#N/A</v>
      </c>
      <c r="AN507" s="6" t="e">
        <f t="shared" si="275"/>
        <v>#N/A</v>
      </c>
      <c r="AO507" s="6" t="e">
        <f t="shared" si="255"/>
        <v>#N/A</v>
      </c>
      <c r="AP507" s="6" t="e">
        <f t="shared" si="276"/>
        <v>#N/A</v>
      </c>
      <c r="AQ507" s="6" t="e">
        <f t="shared" si="277"/>
        <v>#N/A</v>
      </c>
      <c r="AR507" s="6" t="e">
        <f t="shared" si="256"/>
        <v>#N/A</v>
      </c>
      <c r="AS507" s="6" t="e">
        <f t="shared" si="257"/>
        <v>#N/A</v>
      </c>
      <c r="AT507" s="6" t="e">
        <f t="shared" si="258"/>
        <v>#N/A</v>
      </c>
      <c r="AU507" s="6">
        <f t="shared" si="278"/>
        <v>0</v>
      </c>
      <c r="AV507" s="6" t="e">
        <f t="shared" si="279"/>
        <v>#N/A</v>
      </c>
      <c r="AW507" s="6" t="str">
        <f t="shared" si="259"/>
        <v/>
      </c>
      <c r="AX507" s="6" t="str">
        <f t="shared" si="260"/>
        <v/>
      </c>
      <c r="AY507" s="6" t="str">
        <f t="shared" si="261"/>
        <v/>
      </c>
      <c r="AZ507" s="6" t="str">
        <f t="shared" si="262"/>
        <v/>
      </c>
      <c r="BA507" s="103"/>
      <c r="BG507" s="3" t="s">
        <v>251</v>
      </c>
    </row>
    <row r="508" spans="1:59" s="12" customFormat="1" ht="13.5" customHeight="1" x14ac:dyDescent="0.2">
      <c r="A508" s="163">
        <v>493</v>
      </c>
      <c r="B508" s="164"/>
      <c r="C508" s="165"/>
      <c r="D508" s="166"/>
      <c r="E508" s="165"/>
      <c r="F508" s="165"/>
      <c r="G508" s="220"/>
      <c r="H508" s="165"/>
      <c r="I508" s="167"/>
      <c r="J508" s="168"/>
      <c r="K508" s="845"/>
      <c r="L508" s="838"/>
      <c r="M508" s="428"/>
      <c r="N508" s="427"/>
      <c r="O508" s="429"/>
      <c r="P508" s="430"/>
      <c r="Q508" s="422" t="str">
        <f t="shared" si="246"/>
        <v/>
      </c>
      <c r="R508" s="422" t="str">
        <f t="shared" si="247"/>
        <v/>
      </c>
      <c r="S508" s="423" t="str">
        <f t="shared" si="248"/>
        <v/>
      </c>
      <c r="T508" s="424" t="str">
        <f t="shared" si="263"/>
        <v/>
      </c>
      <c r="U508" s="425" t="str">
        <f t="shared" si="249"/>
        <v/>
      </c>
      <c r="V508" s="425" t="str">
        <f t="shared" si="250"/>
        <v/>
      </c>
      <c r="W508" s="425" t="str">
        <f t="shared" si="251"/>
        <v/>
      </c>
      <c r="X508" s="38"/>
      <c r="Y508" s="37" t="str">
        <f t="shared" si="264"/>
        <v/>
      </c>
      <c r="Z508" s="37" t="str">
        <f t="shared" si="265"/>
        <v/>
      </c>
      <c r="AA508" s="29" t="str">
        <f t="shared" si="252"/>
        <v/>
      </c>
      <c r="AB508" s="6" t="e">
        <f t="shared" si="266"/>
        <v>#N/A</v>
      </c>
      <c r="AC508" s="6" t="e">
        <f t="shared" si="267"/>
        <v>#N/A</v>
      </c>
      <c r="AD508" s="6" t="e">
        <f t="shared" si="268"/>
        <v>#N/A</v>
      </c>
      <c r="AE508" s="6" t="str">
        <f t="shared" si="253"/>
        <v/>
      </c>
      <c r="AF508" s="10">
        <f t="shared" si="254"/>
        <v>1</v>
      </c>
      <c r="AG508" s="6" t="e">
        <f t="shared" si="269"/>
        <v>#N/A</v>
      </c>
      <c r="AH508" s="6" t="e">
        <f t="shared" si="270"/>
        <v>#N/A</v>
      </c>
      <c r="AI508" s="6" t="e">
        <f t="shared" si="280"/>
        <v>#N/A</v>
      </c>
      <c r="AJ508" s="6" t="e">
        <f t="shared" si="271"/>
        <v>#N/A</v>
      </c>
      <c r="AK508" s="11" t="str">
        <f t="shared" si="272"/>
        <v xml:space="preserve"> </v>
      </c>
      <c r="AL508" s="6" t="e">
        <f t="shared" si="273"/>
        <v>#N/A</v>
      </c>
      <c r="AM508" s="6" t="e">
        <f t="shared" si="274"/>
        <v>#N/A</v>
      </c>
      <c r="AN508" s="6" t="e">
        <f t="shared" si="275"/>
        <v>#N/A</v>
      </c>
      <c r="AO508" s="6" t="e">
        <f t="shared" si="255"/>
        <v>#N/A</v>
      </c>
      <c r="AP508" s="6" t="e">
        <f t="shared" si="276"/>
        <v>#N/A</v>
      </c>
      <c r="AQ508" s="6" t="e">
        <f t="shared" si="277"/>
        <v>#N/A</v>
      </c>
      <c r="AR508" s="6" t="e">
        <f t="shared" si="256"/>
        <v>#N/A</v>
      </c>
      <c r="AS508" s="6" t="e">
        <f t="shared" si="257"/>
        <v>#N/A</v>
      </c>
      <c r="AT508" s="6" t="e">
        <f t="shared" si="258"/>
        <v>#N/A</v>
      </c>
      <c r="AU508" s="6">
        <f t="shared" si="278"/>
        <v>0</v>
      </c>
      <c r="AV508" s="6" t="e">
        <f t="shared" si="279"/>
        <v>#N/A</v>
      </c>
      <c r="AW508" s="6" t="str">
        <f t="shared" si="259"/>
        <v/>
      </c>
      <c r="AX508" s="6" t="str">
        <f t="shared" si="260"/>
        <v/>
      </c>
      <c r="AY508" s="6" t="str">
        <f t="shared" si="261"/>
        <v/>
      </c>
      <c r="AZ508" s="6" t="str">
        <f t="shared" si="262"/>
        <v/>
      </c>
      <c r="BA508" s="103"/>
      <c r="BG508" s="3" t="s">
        <v>261</v>
      </c>
    </row>
    <row r="509" spans="1:59" s="12" customFormat="1" ht="13.5" customHeight="1" x14ac:dyDescent="0.2">
      <c r="A509" s="163">
        <v>494</v>
      </c>
      <c r="B509" s="164"/>
      <c r="C509" s="165"/>
      <c r="D509" s="166"/>
      <c r="E509" s="165"/>
      <c r="F509" s="165"/>
      <c r="G509" s="220"/>
      <c r="H509" s="165"/>
      <c r="I509" s="167"/>
      <c r="J509" s="168"/>
      <c r="K509" s="845"/>
      <c r="L509" s="838"/>
      <c r="M509" s="428"/>
      <c r="N509" s="427"/>
      <c r="O509" s="429"/>
      <c r="P509" s="430"/>
      <c r="Q509" s="422" t="str">
        <f t="shared" si="246"/>
        <v/>
      </c>
      <c r="R509" s="422" t="str">
        <f t="shared" si="247"/>
        <v/>
      </c>
      <c r="S509" s="423" t="str">
        <f t="shared" si="248"/>
        <v/>
      </c>
      <c r="T509" s="424" t="str">
        <f t="shared" si="263"/>
        <v/>
      </c>
      <c r="U509" s="425" t="str">
        <f t="shared" si="249"/>
        <v/>
      </c>
      <c r="V509" s="425" t="str">
        <f t="shared" si="250"/>
        <v/>
      </c>
      <c r="W509" s="425" t="str">
        <f t="shared" si="251"/>
        <v/>
      </c>
      <c r="X509" s="38"/>
      <c r="Y509" s="37" t="str">
        <f t="shared" si="264"/>
        <v/>
      </c>
      <c r="Z509" s="37" t="str">
        <f t="shared" si="265"/>
        <v/>
      </c>
      <c r="AA509" s="29" t="str">
        <f t="shared" si="252"/>
        <v/>
      </c>
      <c r="AB509" s="6" t="e">
        <f t="shared" si="266"/>
        <v>#N/A</v>
      </c>
      <c r="AC509" s="6" t="e">
        <f t="shared" si="267"/>
        <v>#N/A</v>
      </c>
      <c r="AD509" s="6" t="e">
        <f t="shared" si="268"/>
        <v>#N/A</v>
      </c>
      <c r="AE509" s="6" t="str">
        <f t="shared" si="253"/>
        <v/>
      </c>
      <c r="AF509" s="10">
        <f t="shared" si="254"/>
        <v>1</v>
      </c>
      <c r="AG509" s="6" t="e">
        <f t="shared" si="269"/>
        <v>#N/A</v>
      </c>
      <c r="AH509" s="6" t="e">
        <f t="shared" si="270"/>
        <v>#N/A</v>
      </c>
      <c r="AI509" s="6" t="e">
        <f t="shared" si="280"/>
        <v>#N/A</v>
      </c>
      <c r="AJ509" s="6" t="e">
        <f t="shared" si="271"/>
        <v>#N/A</v>
      </c>
      <c r="AK509" s="11" t="str">
        <f t="shared" si="272"/>
        <v xml:space="preserve"> </v>
      </c>
      <c r="AL509" s="6" t="e">
        <f t="shared" si="273"/>
        <v>#N/A</v>
      </c>
      <c r="AM509" s="6" t="e">
        <f t="shared" si="274"/>
        <v>#N/A</v>
      </c>
      <c r="AN509" s="6" t="e">
        <f t="shared" si="275"/>
        <v>#N/A</v>
      </c>
      <c r="AO509" s="6" t="e">
        <f t="shared" si="255"/>
        <v>#N/A</v>
      </c>
      <c r="AP509" s="6" t="e">
        <f t="shared" si="276"/>
        <v>#N/A</v>
      </c>
      <c r="AQ509" s="6" t="e">
        <f t="shared" si="277"/>
        <v>#N/A</v>
      </c>
      <c r="AR509" s="6" t="e">
        <f t="shared" si="256"/>
        <v>#N/A</v>
      </c>
      <c r="AS509" s="6" t="e">
        <f t="shared" si="257"/>
        <v>#N/A</v>
      </c>
      <c r="AT509" s="6" t="e">
        <f t="shared" si="258"/>
        <v>#N/A</v>
      </c>
      <c r="AU509" s="6">
        <f t="shared" si="278"/>
        <v>0</v>
      </c>
      <c r="AV509" s="6" t="e">
        <f t="shared" si="279"/>
        <v>#N/A</v>
      </c>
      <c r="AW509" s="6" t="str">
        <f t="shared" si="259"/>
        <v/>
      </c>
      <c r="AX509" s="6" t="str">
        <f t="shared" si="260"/>
        <v/>
      </c>
      <c r="AY509" s="6" t="str">
        <f t="shared" si="261"/>
        <v/>
      </c>
      <c r="AZ509" s="6" t="str">
        <f t="shared" si="262"/>
        <v/>
      </c>
      <c r="BA509" s="103"/>
      <c r="BG509" s="3" t="s">
        <v>273</v>
      </c>
    </row>
    <row r="510" spans="1:59" s="12" customFormat="1" ht="13.5" customHeight="1" x14ac:dyDescent="0.2">
      <c r="A510" s="163">
        <v>495</v>
      </c>
      <c r="B510" s="164"/>
      <c r="C510" s="165"/>
      <c r="D510" s="166"/>
      <c r="E510" s="165"/>
      <c r="F510" s="165"/>
      <c r="G510" s="220"/>
      <c r="H510" s="165"/>
      <c r="I510" s="167"/>
      <c r="J510" s="168"/>
      <c r="K510" s="845"/>
      <c r="L510" s="838"/>
      <c r="M510" s="428"/>
      <c r="N510" s="427"/>
      <c r="O510" s="429"/>
      <c r="P510" s="430"/>
      <c r="Q510" s="422" t="str">
        <f t="shared" si="246"/>
        <v/>
      </c>
      <c r="R510" s="422" t="str">
        <f t="shared" si="247"/>
        <v/>
      </c>
      <c r="S510" s="423" t="str">
        <f t="shared" si="248"/>
        <v/>
      </c>
      <c r="T510" s="424" t="str">
        <f t="shared" si="263"/>
        <v/>
      </c>
      <c r="U510" s="425" t="str">
        <f t="shared" si="249"/>
        <v/>
      </c>
      <c r="V510" s="425" t="str">
        <f t="shared" si="250"/>
        <v/>
      </c>
      <c r="W510" s="425" t="str">
        <f t="shared" si="251"/>
        <v/>
      </c>
      <c r="X510" s="38"/>
      <c r="Y510" s="37" t="str">
        <f t="shared" si="264"/>
        <v/>
      </c>
      <c r="Z510" s="37" t="str">
        <f t="shared" si="265"/>
        <v/>
      </c>
      <c r="AA510" s="29" t="str">
        <f t="shared" si="252"/>
        <v/>
      </c>
      <c r="AB510" s="6" t="e">
        <f t="shared" si="266"/>
        <v>#N/A</v>
      </c>
      <c r="AC510" s="6" t="e">
        <f t="shared" si="267"/>
        <v>#N/A</v>
      </c>
      <c r="AD510" s="6" t="e">
        <f t="shared" si="268"/>
        <v>#N/A</v>
      </c>
      <c r="AE510" s="6" t="str">
        <f t="shared" si="253"/>
        <v/>
      </c>
      <c r="AF510" s="10">
        <f t="shared" si="254"/>
        <v>1</v>
      </c>
      <c r="AG510" s="6" t="e">
        <f t="shared" si="269"/>
        <v>#N/A</v>
      </c>
      <c r="AH510" s="6" t="e">
        <f t="shared" si="270"/>
        <v>#N/A</v>
      </c>
      <c r="AI510" s="6" t="e">
        <f t="shared" si="280"/>
        <v>#N/A</v>
      </c>
      <c r="AJ510" s="6" t="e">
        <f t="shared" si="271"/>
        <v>#N/A</v>
      </c>
      <c r="AK510" s="11" t="str">
        <f t="shared" si="272"/>
        <v xml:space="preserve"> </v>
      </c>
      <c r="AL510" s="6" t="e">
        <f t="shared" si="273"/>
        <v>#N/A</v>
      </c>
      <c r="AM510" s="6" t="e">
        <f t="shared" si="274"/>
        <v>#N/A</v>
      </c>
      <c r="AN510" s="6" t="e">
        <f t="shared" si="275"/>
        <v>#N/A</v>
      </c>
      <c r="AO510" s="6" t="e">
        <f t="shared" si="255"/>
        <v>#N/A</v>
      </c>
      <c r="AP510" s="6" t="e">
        <f t="shared" si="276"/>
        <v>#N/A</v>
      </c>
      <c r="AQ510" s="6" t="e">
        <f t="shared" si="277"/>
        <v>#N/A</v>
      </c>
      <c r="AR510" s="6" t="e">
        <f t="shared" si="256"/>
        <v>#N/A</v>
      </c>
      <c r="AS510" s="6" t="e">
        <f t="shared" si="257"/>
        <v>#N/A</v>
      </c>
      <c r="AT510" s="6" t="e">
        <f t="shared" si="258"/>
        <v>#N/A</v>
      </c>
      <c r="AU510" s="6">
        <f t="shared" si="278"/>
        <v>0</v>
      </c>
      <c r="AV510" s="6" t="e">
        <f t="shared" si="279"/>
        <v>#N/A</v>
      </c>
      <c r="AW510" s="6" t="str">
        <f t="shared" si="259"/>
        <v/>
      </c>
      <c r="AX510" s="6" t="str">
        <f t="shared" si="260"/>
        <v/>
      </c>
      <c r="AY510" s="6" t="str">
        <f t="shared" si="261"/>
        <v/>
      </c>
      <c r="AZ510" s="6" t="str">
        <f t="shared" si="262"/>
        <v/>
      </c>
      <c r="BA510" s="103"/>
      <c r="BG510" s="3" t="s">
        <v>502</v>
      </c>
    </row>
    <row r="511" spans="1:59" s="12" customFormat="1" ht="13.5" customHeight="1" x14ac:dyDescent="0.2">
      <c r="A511" s="163">
        <v>496</v>
      </c>
      <c r="B511" s="164"/>
      <c r="C511" s="165"/>
      <c r="D511" s="166"/>
      <c r="E511" s="165"/>
      <c r="F511" s="165"/>
      <c r="G511" s="220"/>
      <c r="H511" s="165"/>
      <c r="I511" s="167"/>
      <c r="J511" s="168"/>
      <c r="K511" s="845"/>
      <c r="L511" s="838"/>
      <c r="M511" s="428"/>
      <c r="N511" s="427"/>
      <c r="O511" s="429"/>
      <c r="P511" s="430"/>
      <c r="Q511" s="422" t="str">
        <f t="shared" si="246"/>
        <v/>
      </c>
      <c r="R511" s="422" t="str">
        <f t="shared" si="247"/>
        <v/>
      </c>
      <c r="S511" s="423" t="str">
        <f t="shared" si="248"/>
        <v/>
      </c>
      <c r="T511" s="424" t="str">
        <f t="shared" si="263"/>
        <v/>
      </c>
      <c r="U511" s="425" t="str">
        <f t="shared" si="249"/>
        <v/>
      </c>
      <c r="V511" s="425" t="str">
        <f t="shared" si="250"/>
        <v/>
      </c>
      <c r="W511" s="425" t="str">
        <f t="shared" si="251"/>
        <v/>
      </c>
      <c r="X511" s="38"/>
      <c r="Y511" s="37" t="str">
        <f t="shared" si="264"/>
        <v/>
      </c>
      <c r="Z511" s="37" t="str">
        <f t="shared" si="265"/>
        <v/>
      </c>
      <c r="AA511" s="29" t="str">
        <f t="shared" si="252"/>
        <v/>
      </c>
      <c r="AB511" s="6" t="e">
        <f t="shared" si="266"/>
        <v>#N/A</v>
      </c>
      <c r="AC511" s="6" t="e">
        <f t="shared" si="267"/>
        <v>#N/A</v>
      </c>
      <c r="AD511" s="6" t="e">
        <f t="shared" si="268"/>
        <v>#N/A</v>
      </c>
      <c r="AE511" s="6" t="str">
        <f t="shared" si="253"/>
        <v/>
      </c>
      <c r="AF511" s="10">
        <f t="shared" si="254"/>
        <v>1</v>
      </c>
      <c r="AG511" s="6" t="e">
        <f t="shared" si="269"/>
        <v>#N/A</v>
      </c>
      <c r="AH511" s="6" t="e">
        <f t="shared" si="270"/>
        <v>#N/A</v>
      </c>
      <c r="AI511" s="6" t="e">
        <f t="shared" si="280"/>
        <v>#N/A</v>
      </c>
      <c r="AJ511" s="6" t="e">
        <f t="shared" si="271"/>
        <v>#N/A</v>
      </c>
      <c r="AK511" s="11" t="str">
        <f t="shared" si="272"/>
        <v xml:space="preserve"> </v>
      </c>
      <c r="AL511" s="6" t="e">
        <f t="shared" si="273"/>
        <v>#N/A</v>
      </c>
      <c r="AM511" s="6" t="e">
        <f t="shared" si="274"/>
        <v>#N/A</v>
      </c>
      <c r="AN511" s="6" t="e">
        <f t="shared" si="275"/>
        <v>#N/A</v>
      </c>
      <c r="AO511" s="6" t="e">
        <f t="shared" si="255"/>
        <v>#N/A</v>
      </c>
      <c r="AP511" s="6" t="e">
        <f t="shared" si="276"/>
        <v>#N/A</v>
      </c>
      <c r="AQ511" s="6" t="e">
        <f t="shared" si="277"/>
        <v>#N/A</v>
      </c>
      <c r="AR511" s="6" t="e">
        <f t="shared" si="256"/>
        <v>#N/A</v>
      </c>
      <c r="AS511" s="6" t="e">
        <f t="shared" si="257"/>
        <v>#N/A</v>
      </c>
      <c r="AT511" s="6" t="e">
        <f t="shared" si="258"/>
        <v>#N/A</v>
      </c>
      <c r="AU511" s="6">
        <f t="shared" si="278"/>
        <v>0</v>
      </c>
      <c r="AV511" s="6" t="e">
        <f t="shared" si="279"/>
        <v>#N/A</v>
      </c>
      <c r="AW511" s="6" t="str">
        <f t="shared" si="259"/>
        <v/>
      </c>
      <c r="AX511" s="6" t="str">
        <f t="shared" si="260"/>
        <v/>
      </c>
      <c r="AY511" s="6" t="str">
        <f t="shared" si="261"/>
        <v/>
      </c>
      <c r="AZ511" s="6" t="str">
        <f t="shared" si="262"/>
        <v/>
      </c>
      <c r="BA511" s="103"/>
      <c r="BG511" s="3" t="s">
        <v>250</v>
      </c>
    </row>
    <row r="512" spans="1:59" s="12" customFormat="1" ht="13.5" customHeight="1" x14ac:dyDescent="0.2">
      <c r="A512" s="163">
        <v>497</v>
      </c>
      <c r="B512" s="164"/>
      <c r="C512" s="165"/>
      <c r="D512" s="166"/>
      <c r="E512" s="165"/>
      <c r="F512" s="165"/>
      <c r="G512" s="220"/>
      <c r="H512" s="165"/>
      <c r="I512" s="167"/>
      <c r="J512" s="168"/>
      <c r="K512" s="845"/>
      <c r="L512" s="838"/>
      <c r="M512" s="428"/>
      <c r="N512" s="427"/>
      <c r="O512" s="429"/>
      <c r="P512" s="430"/>
      <c r="Q512" s="422" t="str">
        <f t="shared" si="246"/>
        <v/>
      </c>
      <c r="R512" s="422" t="str">
        <f t="shared" si="247"/>
        <v/>
      </c>
      <c r="S512" s="423" t="str">
        <f t="shared" si="248"/>
        <v/>
      </c>
      <c r="T512" s="424" t="str">
        <f t="shared" si="263"/>
        <v/>
      </c>
      <c r="U512" s="425" t="str">
        <f t="shared" si="249"/>
        <v/>
      </c>
      <c r="V512" s="425" t="str">
        <f t="shared" si="250"/>
        <v/>
      </c>
      <c r="W512" s="425" t="str">
        <f t="shared" si="251"/>
        <v/>
      </c>
      <c r="X512" s="38"/>
      <c r="Y512" s="37" t="str">
        <f t="shared" si="264"/>
        <v/>
      </c>
      <c r="Z512" s="37" t="str">
        <f t="shared" si="265"/>
        <v/>
      </c>
      <c r="AA512" s="29" t="str">
        <f t="shared" si="252"/>
        <v/>
      </c>
      <c r="AB512" s="6" t="e">
        <f t="shared" si="266"/>
        <v>#N/A</v>
      </c>
      <c r="AC512" s="6" t="e">
        <f t="shared" si="267"/>
        <v>#N/A</v>
      </c>
      <c r="AD512" s="6" t="e">
        <f t="shared" si="268"/>
        <v>#N/A</v>
      </c>
      <c r="AE512" s="6" t="str">
        <f t="shared" si="253"/>
        <v/>
      </c>
      <c r="AF512" s="10">
        <f t="shared" si="254"/>
        <v>1</v>
      </c>
      <c r="AG512" s="6" t="e">
        <f t="shared" si="269"/>
        <v>#N/A</v>
      </c>
      <c r="AH512" s="6" t="e">
        <f t="shared" si="270"/>
        <v>#N/A</v>
      </c>
      <c r="AI512" s="6" t="e">
        <f t="shared" si="280"/>
        <v>#N/A</v>
      </c>
      <c r="AJ512" s="6" t="e">
        <f t="shared" si="271"/>
        <v>#N/A</v>
      </c>
      <c r="AK512" s="11" t="str">
        <f t="shared" si="272"/>
        <v xml:space="preserve"> </v>
      </c>
      <c r="AL512" s="6" t="e">
        <f t="shared" si="273"/>
        <v>#N/A</v>
      </c>
      <c r="AM512" s="6" t="e">
        <f t="shared" si="274"/>
        <v>#N/A</v>
      </c>
      <c r="AN512" s="6" t="e">
        <f t="shared" si="275"/>
        <v>#N/A</v>
      </c>
      <c r="AO512" s="6" t="e">
        <f t="shared" si="255"/>
        <v>#N/A</v>
      </c>
      <c r="AP512" s="6" t="e">
        <f t="shared" si="276"/>
        <v>#N/A</v>
      </c>
      <c r="AQ512" s="6" t="e">
        <f t="shared" si="277"/>
        <v>#N/A</v>
      </c>
      <c r="AR512" s="6" t="e">
        <f t="shared" si="256"/>
        <v>#N/A</v>
      </c>
      <c r="AS512" s="6" t="e">
        <f t="shared" si="257"/>
        <v>#N/A</v>
      </c>
      <c r="AT512" s="6" t="e">
        <f t="shared" si="258"/>
        <v>#N/A</v>
      </c>
      <c r="AU512" s="6">
        <f t="shared" si="278"/>
        <v>0</v>
      </c>
      <c r="AV512" s="6" t="e">
        <f t="shared" si="279"/>
        <v>#N/A</v>
      </c>
      <c r="AW512" s="6" t="str">
        <f t="shared" si="259"/>
        <v/>
      </c>
      <c r="AX512" s="6" t="str">
        <f t="shared" si="260"/>
        <v/>
      </c>
      <c r="AY512" s="6" t="str">
        <f t="shared" si="261"/>
        <v/>
      </c>
      <c r="AZ512" s="6" t="str">
        <f t="shared" si="262"/>
        <v/>
      </c>
      <c r="BA512" s="103"/>
      <c r="BG512" s="3" t="s">
        <v>260</v>
      </c>
    </row>
    <row r="513" spans="1:59" s="12" customFormat="1" ht="13.5" customHeight="1" x14ac:dyDescent="0.2">
      <c r="A513" s="163">
        <v>498</v>
      </c>
      <c r="B513" s="164"/>
      <c r="C513" s="165"/>
      <c r="D513" s="166"/>
      <c r="E513" s="165"/>
      <c r="F513" s="165"/>
      <c r="G513" s="220"/>
      <c r="H513" s="165"/>
      <c r="I513" s="167"/>
      <c r="J513" s="168"/>
      <c r="K513" s="845"/>
      <c r="L513" s="838"/>
      <c r="M513" s="428"/>
      <c r="N513" s="427"/>
      <c r="O513" s="429"/>
      <c r="P513" s="430"/>
      <c r="Q513" s="422" t="str">
        <f t="shared" si="246"/>
        <v/>
      </c>
      <c r="R513" s="422" t="str">
        <f t="shared" si="247"/>
        <v/>
      </c>
      <c r="S513" s="423" t="str">
        <f t="shared" si="248"/>
        <v/>
      </c>
      <c r="T513" s="424" t="str">
        <f t="shared" si="263"/>
        <v/>
      </c>
      <c r="U513" s="425" t="str">
        <f t="shared" si="249"/>
        <v/>
      </c>
      <c r="V513" s="425" t="str">
        <f t="shared" si="250"/>
        <v/>
      </c>
      <c r="W513" s="425" t="str">
        <f t="shared" si="251"/>
        <v/>
      </c>
      <c r="X513" s="38"/>
      <c r="Y513" s="37" t="str">
        <f t="shared" si="264"/>
        <v/>
      </c>
      <c r="Z513" s="37" t="str">
        <f t="shared" si="265"/>
        <v/>
      </c>
      <c r="AA513" s="29" t="str">
        <f t="shared" si="252"/>
        <v/>
      </c>
      <c r="AB513" s="6" t="e">
        <f t="shared" si="266"/>
        <v>#N/A</v>
      </c>
      <c r="AC513" s="6" t="e">
        <f t="shared" si="267"/>
        <v>#N/A</v>
      </c>
      <c r="AD513" s="6" t="e">
        <f t="shared" si="268"/>
        <v>#N/A</v>
      </c>
      <c r="AE513" s="6" t="str">
        <f t="shared" si="253"/>
        <v/>
      </c>
      <c r="AF513" s="10">
        <f t="shared" si="254"/>
        <v>1</v>
      </c>
      <c r="AG513" s="6" t="e">
        <f t="shared" si="269"/>
        <v>#N/A</v>
      </c>
      <c r="AH513" s="6" t="e">
        <f t="shared" si="270"/>
        <v>#N/A</v>
      </c>
      <c r="AI513" s="6" t="e">
        <f t="shared" si="280"/>
        <v>#N/A</v>
      </c>
      <c r="AJ513" s="6" t="e">
        <f t="shared" si="271"/>
        <v>#N/A</v>
      </c>
      <c r="AK513" s="11" t="str">
        <f t="shared" si="272"/>
        <v xml:space="preserve"> </v>
      </c>
      <c r="AL513" s="6" t="e">
        <f t="shared" si="273"/>
        <v>#N/A</v>
      </c>
      <c r="AM513" s="6" t="e">
        <f t="shared" si="274"/>
        <v>#N/A</v>
      </c>
      <c r="AN513" s="6" t="e">
        <f t="shared" si="275"/>
        <v>#N/A</v>
      </c>
      <c r="AO513" s="6" t="e">
        <f t="shared" si="255"/>
        <v>#N/A</v>
      </c>
      <c r="AP513" s="6" t="e">
        <f t="shared" si="276"/>
        <v>#N/A</v>
      </c>
      <c r="AQ513" s="6" t="e">
        <f t="shared" si="277"/>
        <v>#N/A</v>
      </c>
      <c r="AR513" s="6" t="e">
        <f t="shared" si="256"/>
        <v>#N/A</v>
      </c>
      <c r="AS513" s="6" t="e">
        <f t="shared" si="257"/>
        <v>#N/A</v>
      </c>
      <c r="AT513" s="6" t="e">
        <f t="shared" si="258"/>
        <v>#N/A</v>
      </c>
      <c r="AU513" s="6">
        <f t="shared" si="278"/>
        <v>0</v>
      </c>
      <c r="AV513" s="6" t="e">
        <f t="shared" si="279"/>
        <v>#N/A</v>
      </c>
      <c r="AW513" s="6" t="str">
        <f t="shared" si="259"/>
        <v/>
      </c>
      <c r="AX513" s="6" t="str">
        <f t="shared" si="260"/>
        <v/>
      </c>
      <c r="AY513" s="6" t="str">
        <f t="shared" si="261"/>
        <v/>
      </c>
      <c r="AZ513" s="6" t="str">
        <f t="shared" si="262"/>
        <v/>
      </c>
      <c r="BA513" s="103"/>
      <c r="BG513" s="3" t="s">
        <v>272</v>
      </c>
    </row>
    <row r="514" spans="1:59" s="12" customFormat="1" ht="13.5" customHeight="1" x14ac:dyDescent="0.2">
      <c r="A514" s="163">
        <v>499</v>
      </c>
      <c r="B514" s="164"/>
      <c r="C514" s="165"/>
      <c r="D514" s="166"/>
      <c r="E514" s="165"/>
      <c r="F514" s="165"/>
      <c r="G514" s="220"/>
      <c r="H514" s="165"/>
      <c r="I514" s="167"/>
      <c r="J514" s="168"/>
      <c r="K514" s="845"/>
      <c r="L514" s="838"/>
      <c r="M514" s="428"/>
      <c r="N514" s="427"/>
      <c r="O514" s="429"/>
      <c r="P514" s="430"/>
      <c r="Q514" s="422" t="str">
        <f t="shared" si="246"/>
        <v/>
      </c>
      <c r="R514" s="422" t="str">
        <f t="shared" si="247"/>
        <v/>
      </c>
      <c r="S514" s="423" t="str">
        <f t="shared" si="248"/>
        <v/>
      </c>
      <c r="T514" s="424" t="str">
        <f t="shared" si="263"/>
        <v/>
      </c>
      <c r="U514" s="425" t="str">
        <f t="shared" si="249"/>
        <v/>
      </c>
      <c r="V514" s="425" t="str">
        <f t="shared" si="250"/>
        <v/>
      </c>
      <c r="W514" s="425" t="str">
        <f t="shared" si="251"/>
        <v/>
      </c>
      <c r="X514" s="38"/>
      <c r="Y514" s="37" t="str">
        <f t="shared" si="264"/>
        <v/>
      </c>
      <c r="Z514" s="37" t="str">
        <f t="shared" si="265"/>
        <v/>
      </c>
      <c r="AA514" s="29" t="str">
        <f t="shared" si="252"/>
        <v/>
      </c>
      <c r="AB514" s="6" t="e">
        <f t="shared" si="266"/>
        <v>#N/A</v>
      </c>
      <c r="AC514" s="6" t="e">
        <f t="shared" si="267"/>
        <v>#N/A</v>
      </c>
      <c r="AD514" s="6" t="e">
        <f t="shared" si="268"/>
        <v>#N/A</v>
      </c>
      <c r="AE514" s="6" t="str">
        <f t="shared" si="253"/>
        <v/>
      </c>
      <c r="AF514" s="10">
        <f t="shared" si="254"/>
        <v>1</v>
      </c>
      <c r="AG514" s="6" t="e">
        <f t="shared" si="269"/>
        <v>#N/A</v>
      </c>
      <c r="AH514" s="6" t="e">
        <f t="shared" si="270"/>
        <v>#N/A</v>
      </c>
      <c r="AI514" s="6" t="e">
        <f t="shared" si="280"/>
        <v>#N/A</v>
      </c>
      <c r="AJ514" s="6" t="e">
        <f t="shared" si="271"/>
        <v>#N/A</v>
      </c>
      <c r="AK514" s="11" t="str">
        <f t="shared" si="272"/>
        <v xml:space="preserve"> </v>
      </c>
      <c r="AL514" s="6" t="e">
        <f t="shared" si="273"/>
        <v>#N/A</v>
      </c>
      <c r="AM514" s="6" t="e">
        <f t="shared" si="274"/>
        <v>#N/A</v>
      </c>
      <c r="AN514" s="6" t="e">
        <f t="shared" si="275"/>
        <v>#N/A</v>
      </c>
      <c r="AO514" s="6" t="e">
        <f t="shared" si="255"/>
        <v>#N/A</v>
      </c>
      <c r="AP514" s="6" t="e">
        <f t="shared" si="276"/>
        <v>#N/A</v>
      </c>
      <c r="AQ514" s="6" t="e">
        <f t="shared" si="277"/>
        <v>#N/A</v>
      </c>
      <c r="AR514" s="6" t="e">
        <f t="shared" si="256"/>
        <v>#N/A</v>
      </c>
      <c r="AS514" s="6" t="e">
        <f t="shared" si="257"/>
        <v>#N/A</v>
      </c>
      <c r="AT514" s="6" t="e">
        <f t="shared" si="258"/>
        <v>#N/A</v>
      </c>
      <c r="AU514" s="6">
        <f t="shared" si="278"/>
        <v>0</v>
      </c>
      <c r="AV514" s="6" t="e">
        <f t="shared" si="279"/>
        <v>#N/A</v>
      </c>
      <c r="AW514" s="6" t="str">
        <f t="shared" si="259"/>
        <v/>
      </c>
      <c r="AX514" s="6" t="str">
        <f t="shared" si="260"/>
        <v/>
      </c>
      <c r="AY514" s="6" t="str">
        <f t="shared" si="261"/>
        <v/>
      </c>
      <c r="AZ514" s="6" t="str">
        <f t="shared" si="262"/>
        <v/>
      </c>
      <c r="BA514" s="103"/>
      <c r="BG514" s="3" t="s">
        <v>551</v>
      </c>
    </row>
    <row r="515" spans="1:59" s="12" customFormat="1" ht="13.5" customHeight="1" x14ac:dyDescent="0.2">
      <c r="A515" s="163">
        <v>500</v>
      </c>
      <c r="B515" s="164"/>
      <c r="C515" s="165"/>
      <c r="D515" s="166"/>
      <c r="E515" s="165"/>
      <c r="F515" s="165"/>
      <c r="G515" s="220"/>
      <c r="H515" s="165"/>
      <c r="I515" s="167"/>
      <c r="J515" s="168"/>
      <c r="K515" s="845"/>
      <c r="L515" s="838"/>
      <c r="M515" s="428"/>
      <c r="N515" s="427"/>
      <c r="O515" s="429"/>
      <c r="P515" s="430"/>
      <c r="Q515" s="422" t="str">
        <f t="shared" si="246"/>
        <v/>
      </c>
      <c r="R515" s="422" t="str">
        <f t="shared" si="247"/>
        <v/>
      </c>
      <c r="S515" s="423" t="str">
        <f t="shared" si="248"/>
        <v/>
      </c>
      <c r="T515" s="424" t="str">
        <f t="shared" si="263"/>
        <v/>
      </c>
      <c r="U515" s="425" t="str">
        <f t="shared" si="249"/>
        <v/>
      </c>
      <c r="V515" s="425" t="str">
        <f t="shared" si="250"/>
        <v/>
      </c>
      <c r="W515" s="425" t="str">
        <f t="shared" si="251"/>
        <v/>
      </c>
      <c r="X515" s="38"/>
      <c r="Y515" s="37" t="str">
        <f t="shared" si="264"/>
        <v/>
      </c>
      <c r="Z515" s="37" t="str">
        <f t="shared" si="265"/>
        <v/>
      </c>
      <c r="AA515" s="29" t="str">
        <f t="shared" si="252"/>
        <v/>
      </c>
      <c r="AB515" s="6" t="e">
        <f t="shared" si="266"/>
        <v>#N/A</v>
      </c>
      <c r="AC515" s="6" t="e">
        <f t="shared" si="267"/>
        <v>#N/A</v>
      </c>
      <c r="AD515" s="6" t="e">
        <f t="shared" si="268"/>
        <v>#N/A</v>
      </c>
      <c r="AE515" s="6" t="str">
        <f t="shared" si="253"/>
        <v/>
      </c>
      <c r="AF515" s="10">
        <f t="shared" si="254"/>
        <v>1</v>
      </c>
      <c r="AG515" s="6" t="e">
        <f t="shared" si="269"/>
        <v>#N/A</v>
      </c>
      <c r="AH515" s="6" t="e">
        <f t="shared" si="270"/>
        <v>#N/A</v>
      </c>
      <c r="AI515" s="6" t="e">
        <f t="shared" si="280"/>
        <v>#N/A</v>
      </c>
      <c r="AJ515" s="6" t="e">
        <f t="shared" si="271"/>
        <v>#N/A</v>
      </c>
      <c r="AK515" s="11" t="str">
        <f t="shared" si="272"/>
        <v xml:space="preserve"> </v>
      </c>
      <c r="AL515" s="6" t="e">
        <f t="shared" si="273"/>
        <v>#N/A</v>
      </c>
      <c r="AM515" s="6" t="e">
        <f t="shared" si="274"/>
        <v>#N/A</v>
      </c>
      <c r="AN515" s="6" t="e">
        <f t="shared" si="275"/>
        <v>#N/A</v>
      </c>
      <c r="AO515" s="6" t="e">
        <f t="shared" si="255"/>
        <v>#N/A</v>
      </c>
      <c r="AP515" s="6" t="e">
        <f t="shared" si="276"/>
        <v>#N/A</v>
      </c>
      <c r="AQ515" s="6" t="e">
        <f t="shared" si="277"/>
        <v>#N/A</v>
      </c>
      <c r="AR515" s="6" t="e">
        <f t="shared" si="256"/>
        <v>#N/A</v>
      </c>
      <c r="AS515" s="6" t="e">
        <f t="shared" si="257"/>
        <v>#N/A</v>
      </c>
      <c r="AT515" s="6" t="e">
        <f t="shared" si="258"/>
        <v>#N/A</v>
      </c>
      <c r="AU515" s="6">
        <f t="shared" si="278"/>
        <v>0</v>
      </c>
      <c r="AV515" s="6" t="e">
        <f t="shared" si="279"/>
        <v>#N/A</v>
      </c>
      <c r="AW515" s="6" t="str">
        <f t="shared" si="259"/>
        <v/>
      </c>
      <c r="AX515" s="6" t="str">
        <f t="shared" si="260"/>
        <v/>
      </c>
      <c r="AY515" s="6" t="str">
        <f t="shared" si="261"/>
        <v/>
      </c>
      <c r="AZ515" s="6" t="str">
        <f t="shared" si="262"/>
        <v/>
      </c>
      <c r="BA515" s="103"/>
      <c r="BG515" s="3" t="s">
        <v>286</v>
      </c>
    </row>
    <row r="516" spans="1:59" s="12" customFormat="1" ht="13.5" customHeight="1" x14ac:dyDescent="0.2">
      <c r="A516" s="163">
        <v>501</v>
      </c>
      <c r="B516" s="164"/>
      <c r="C516" s="165"/>
      <c r="D516" s="166"/>
      <c r="E516" s="165"/>
      <c r="F516" s="165"/>
      <c r="G516" s="220"/>
      <c r="H516" s="165"/>
      <c r="I516" s="167"/>
      <c r="J516" s="168"/>
      <c r="K516" s="845"/>
      <c r="L516" s="838"/>
      <c r="M516" s="428"/>
      <c r="N516" s="427"/>
      <c r="O516" s="429"/>
      <c r="P516" s="430"/>
      <c r="Q516" s="422" t="str">
        <f t="shared" si="246"/>
        <v/>
      </c>
      <c r="R516" s="422" t="str">
        <f t="shared" si="247"/>
        <v/>
      </c>
      <c r="S516" s="423" t="str">
        <f t="shared" si="248"/>
        <v/>
      </c>
      <c r="T516" s="424" t="str">
        <f t="shared" si="263"/>
        <v/>
      </c>
      <c r="U516" s="425" t="str">
        <f t="shared" si="249"/>
        <v/>
      </c>
      <c r="V516" s="425" t="str">
        <f t="shared" si="250"/>
        <v/>
      </c>
      <c r="W516" s="425" t="str">
        <f t="shared" si="251"/>
        <v/>
      </c>
      <c r="X516" s="38"/>
      <c r="Y516" s="37" t="str">
        <f t="shared" si="264"/>
        <v/>
      </c>
      <c r="Z516" s="37" t="str">
        <f t="shared" si="265"/>
        <v/>
      </c>
      <c r="AA516" s="29" t="str">
        <f t="shared" si="252"/>
        <v/>
      </c>
      <c r="AB516" s="6" t="e">
        <f t="shared" si="266"/>
        <v>#N/A</v>
      </c>
      <c r="AC516" s="6" t="e">
        <f t="shared" si="267"/>
        <v>#N/A</v>
      </c>
      <c r="AD516" s="6" t="e">
        <f t="shared" si="268"/>
        <v>#N/A</v>
      </c>
      <c r="AE516" s="6" t="str">
        <f t="shared" si="253"/>
        <v/>
      </c>
      <c r="AF516" s="10">
        <f t="shared" si="254"/>
        <v>1</v>
      </c>
      <c r="AG516" s="6" t="e">
        <f t="shared" si="269"/>
        <v>#N/A</v>
      </c>
      <c r="AH516" s="6" t="e">
        <f t="shared" si="270"/>
        <v>#N/A</v>
      </c>
      <c r="AI516" s="6" t="e">
        <f t="shared" si="280"/>
        <v>#N/A</v>
      </c>
      <c r="AJ516" s="6" t="e">
        <f t="shared" si="271"/>
        <v>#N/A</v>
      </c>
      <c r="AK516" s="11" t="str">
        <f t="shared" si="272"/>
        <v xml:space="preserve"> </v>
      </c>
      <c r="AL516" s="6" t="e">
        <f t="shared" si="273"/>
        <v>#N/A</v>
      </c>
      <c r="AM516" s="6" t="e">
        <f t="shared" si="274"/>
        <v>#N/A</v>
      </c>
      <c r="AN516" s="6" t="e">
        <f t="shared" si="275"/>
        <v>#N/A</v>
      </c>
      <c r="AO516" s="6" t="e">
        <f t="shared" si="255"/>
        <v>#N/A</v>
      </c>
      <c r="AP516" s="6" t="e">
        <f t="shared" si="276"/>
        <v>#N/A</v>
      </c>
      <c r="AQ516" s="6" t="e">
        <f t="shared" si="277"/>
        <v>#N/A</v>
      </c>
      <c r="AR516" s="6" t="e">
        <f t="shared" si="256"/>
        <v>#N/A</v>
      </c>
      <c r="AS516" s="6" t="e">
        <f t="shared" si="257"/>
        <v>#N/A</v>
      </c>
      <c r="AT516" s="6" t="e">
        <f t="shared" si="258"/>
        <v>#N/A</v>
      </c>
      <c r="AU516" s="6">
        <f t="shared" si="278"/>
        <v>0</v>
      </c>
      <c r="AV516" s="6" t="e">
        <f t="shared" si="279"/>
        <v>#N/A</v>
      </c>
      <c r="AW516" s="6" t="str">
        <f t="shared" si="259"/>
        <v/>
      </c>
      <c r="AX516" s="6" t="str">
        <f t="shared" si="260"/>
        <v/>
      </c>
      <c r="AY516" s="6" t="str">
        <f t="shared" si="261"/>
        <v/>
      </c>
      <c r="AZ516" s="6" t="str">
        <f t="shared" si="262"/>
        <v/>
      </c>
      <c r="BA516" s="103"/>
      <c r="BG516" s="3" t="s">
        <v>318</v>
      </c>
    </row>
    <row r="517" spans="1:59" s="12" customFormat="1" ht="13.5" customHeight="1" x14ac:dyDescent="0.2">
      <c r="A517" s="163">
        <v>502</v>
      </c>
      <c r="B517" s="164"/>
      <c r="C517" s="165"/>
      <c r="D517" s="166"/>
      <c r="E517" s="165"/>
      <c r="F517" s="165"/>
      <c r="G517" s="220"/>
      <c r="H517" s="165"/>
      <c r="I517" s="167"/>
      <c r="J517" s="168"/>
      <c r="K517" s="845"/>
      <c r="L517" s="838"/>
      <c r="M517" s="428"/>
      <c r="N517" s="427"/>
      <c r="O517" s="429"/>
      <c r="P517" s="430"/>
      <c r="Q517" s="422" t="str">
        <f t="shared" si="246"/>
        <v/>
      </c>
      <c r="R517" s="422" t="str">
        <f t="shared" si="247"/>
        <v/>
      </c>
      <c r="S517" s="423" t="str">
        <f t="shared" si="248"/>
        <v/>
      </c>
      <c r="T517" s="424" t="str">
        <f t="shared" si="263"/>
        <v/>
      </c>
      <c r="U517" s="425" t="str">
        <f t="shared" si="249"/>
        <v/>
      </c>
      <c r="V517" s="425" t="str">
        <f t="shared" si="250"/>
        <v/>
      </c>
      <c r="W517" s="425" t="str">
        <f t="shared" si="251"/>
        <v/>
      </c>
      <c r="X517" s="38"/>
      <c r="Y517" s="37" t="str">
        <f t="shared" si="264"/>
        <v/>
      </c>
      <c r="Z517" s="37" t="str">
        <f t="shared" si="265"/>
        <v/>
      </c>
      <c r="AA517" s="29" t="str">
        <f t="shared" si="252"/>
        <v/>
      </c>
      <c r="AB517" s="6" t="e">
        <f t="shared" si="266"/>
        <v>#N/A</v>
      </c>
      <c r="AC517" s="6" t="e">
        <f t="shared" si="267"/>
        <v>#N/A</v>
      </c>
      <c r="AD517" s="6" t="e">
        <f t="shared" si="268"/>
        <v>#N/A</v>
      </c>
      <c r="AE517" s="6" t="str">
        <f t="shared" si="253"/>
        <v/>
      </c>
      <c r="AF517" s="10">
        <f t="shared" si="254"/>
        <v>1</v>
      </c>
      <c r="AG517" s="6" t="e">
        <f t="shared" si="269"/>
        <v>#N/A</v>
      </c>
      <c r="AH517" s="6" t="e">
        <f t="shared" si="270"/>
        <v>#N/A</v>
      </c>
      <c r="AI517" s="6" t="e">
        <f t="shared" si="280"/>
        <v>#N/A</v>
      </c>
      <c r="AJ517" s="6" t="e">
        <f t="shared" si="271"/>
        <v>#N/A</v>
      </c>
      <c r="AK517" s="11" t="str">
        <f t="shared" si="272"/>
        <v xml:space="preserve"> </v>
      </c>
      <c r="AL517" s="6" t="e">
        <f t="shared" si="273"/>
        <v>#N/A</v>
      </c>
      <c r="AM517" s="6" t="e">
        <f t="shared" si="274"/>
        <v>#N/A</v>
      </c>
      <c r="AN517" s="6" t="e">
        <f t="shared" si="275"/>
        <v>#N/A</v>
      </c>
      <c r="AO517" s="6" t="e">
        <f t="shared" si="255"/>
        <v>#N/A</v>
      </c>
      <c r="AP517" s="6" t="e">
        <f t="shared" si="276"/>
        <v>#N/A</v>
      </c>
      <c r="AQ517" s="6" t="e">
        <f t="shared" si="277"/>
        <v>#N/A</v>
      </c>
      <c r="AR517" s="6" t="e">
        <f t="shared" si="256"/>
        <v>#N/A</v>
      </c>
      <c r="AS517" s="6" t="e">
        <f t="shared" si="257"/>
        <v>#N/A</v>
      </c>
      <c r="AT517" s="6" t="e">
        <f t="shared" si="258"/>
        <v>#N/A</v>
      </c>
      <c r="AU517" s="6">
        <f t="shared" si="278"/>
        <v>0</v>
      </c>
      <c r="AV517" s="6" t="e">
        <f t="shared" si="279"/>
        <v>#N/A</v>
      </c>
      <c r="AW517" s="6" t="str">
        <f t="shared" si="259"/>
        <v/>
      </c>
      <c r="AX517" s="6" t="str">
        <f t="shared" si="260"/>
        <v/>
      </c>
      <c r="AY517" s="6" t="str">
        <f t="shared" si="261"/>
        <v/>
      </c>
      <c r="AZ517" s="6" t="str">
        <f t="shared" si="262"/>
        <v/>
      </c>
      <c r="BA517" s="103"/>
      <c r="BG517" s="3" t="s">
        <v>373</v>
      </c>
    </row>
    <row r="518" spans="1:59" s="12" customFormat="1" ht="13.5" customHeight="1" x14ac:dyDescent="0.2">
      <c r="A518" s="163">
        <v>503</v>
      </c>
      <c r="B518" s="164"/>
      <c r="C518" s="165"/>
      <c r="D518" s="166"/>
      <c r="E518" s="165"/>
      <c r="F518" s="165"/>
      <c r="G518" s="220"/>
      <c r="H518" s="165"/>
      <c r="I518" s="167"/>
      <c r="J518" s="168"/>
      <c r="K518" s="845"/>
      <c r="L518" s="838"/>
      <c r="M518" s="428"/>
      <c r="N518" s="427"/>
      <c r="O518" s="429"/>
      <c r="P518" s="430"/>
      <c r="Q518" s="422" t="str">
        <f t="shared" si="246"/>
        <v/>
      </c>
      <c r="R518" s="422" t="str">
        <f t="shared" si="247"/>
        <v/>
      </c>
      <c r="S518" s="423" t="str">
        <f t="shared" si="248"/>
        <v/>
      </c>
      <c r="T518" s="424" t="str">
        <f t="shared" si="263"/>
        <v/>
      </c>
      <c r="U518" s="425" t="str">
        <f t="shared" si="249"/>
        <v/>
      </c>
      <c r="V518" s="425" t="str">
        <f t="shared" si="250"/>
        <v/>
      </c>
      <c r="W518" s="425" t="str">
        <f t="shared" si="251"/>
        <v/>
      </c>
      <c r="X518" s="38"/>
      <c r="Y518" s="37" t="str">
        <f t="shared" si="264"/>
        <v/>
      </c>
      <c r="Z518" s="37" t="str">
        <f t="shared" si="265"/>
        <v/>
      </c>
      <c r="AA518" s="29" t="str">
        <f t="shared" si="252"/>
        <v/>
      </c>
      <c r="AB518" s="6" t="e">
        <f t="shared" si="266"/>
        <v>#N/A</v>
      </c>
      <c r="AC518" s="6" t="e">
        <f t="shared" si="267"/>
        <v>#N/A</v>
      </c>
      <c r="AD518" s="6" t="e">
        <f t="shared" si="268"/>
        <v>#N/A</v>
      </c>
      <c r="AE518" s="6" t="str">
        <f t="shared" si="253"/>
        <v/>
      </c>
      <c r="AF518" s="10">
        <f t="shared" si="254"/>
        <v>1</v>
      </c>
      <c r="AG518" s="6" t="e">
        <f t="shared" si="269"/>
        <v>#N/A</v>
      </c>
      <c r="AH518" s="6" t="e">
        <f t="shared" si="270"/>
        <v>#N/A</v>
      </c>
      <c r="AI518" s="6" t="e">
        <f t="shared" si="280"/>
        <v>#N/A</v>
      </c>
      <c r="AJ518" s="6" t="e">
        <f t="shared" si="271"/>
        <v>#N/A</v>
      </c>
      <c r="AK518" s="11" t="str">
        <f t="shared" si="272"/>
        <v xml:space="preserve"> </v>
      </c>
      <c r="AL518" s="6" t="e">
        <f t="shared" si="273"/>
        <v>#N/A</v>
      </c>
      <c r="AM518" s="6" t="e">
        <f t="shared" si="274"/>
        <v>#N/A</v>
      </c>
      <c r="AN518" s="6" t="e">
        <f t="shared" si="275"/>
        <v>#N/A</v>
      </c>
      <c r="AO518" s="6" t="e">
        <f t="shared" si="255"/>
        <v>#N/A</v>
      </c>
      <c r="AP518" s="6" t="e">
        <f t="shared" si="276"/>
        <v>#N/A</v>
      </c>
      <c r="AQ518" s="6" t="e">
        <f t="shared" si="277"/>
        <v>#N/A</v>
      </c>
      <c r="AR518" s="6" t="e">
        <f t="shared" si="256"/>
        <v>#N/A</v>
      </c>
      <c r="AS518" s="6" t="e">
        <f t="shared" si="257"/>
        <v>#N/A</v>
      </c>
      <c r="AT518" s="6" t="e">
        <f t="shared" si="258"/>
        <v>#N/A</v>
      </c>
      <c r="AU518" s="6">
        <f t="shared" si="278"/>
        <v>0</v>
      </c>
      <c r="AV518" s="6" t="e">
        <f t="shared" si="279"/>
        <v>#N/A</v>
      </c>
      <c r="AW518" s="6" t="str">
        <f t="shared" si="259"/>
        <v/>
      </c>
      <c r="AX518" s="6" t="str">
        <f t="shared" si="260"/>
        <v/>
      </c>
      <c r="AY518" s="6" t="str">
        <f t="shared" si="261"/>
        <v/>
      </c>
      <c r="AZ518" s="6" t="str">
        <f t="shared" si="262"/>
        <v/>
      </c>
      <c r="BA518" s="103"/>
      <c r="BG518" s="3" t="s">
        <v>550</v>
      </c>
    </row>
    <row r="519" spans="1:59" s="12" customFormat="1" ht="13.5" customHeight="1" x14ac:dyDescent="0.2">
      <c r="A519" s="163">
        <v>504</v>
      </c>
      <c r="B519" s="164"/>
      <c r="C519" s="165"/>
      <c r="D519" s="166"/>
      <c r="E519" s="165"/>
      <c r="F519" s="165"/>
      <c r="G519" s="220"/>
      <c r="H519" s="165"/>
      <c r="I519" s="167"/>
      <c r="J519" s="168"/>
      <c r="K519" s="845"/>
      <c r="L519" s="838"/>
      <c r="M519" s="428"/>
      <c r="N519" s="427"/>
      <c r="O519" s="429"/>
      <c r="P519" s="430"/>
      <c r="Q519" s="422" t="str">
        <f t="shared" si="246"/>
        <v/>
      </c>
      <c r="R519" s="422" t="str">
        <f t="shared" si="247"/>
        <v/>
      </c>
      <c r="S519" s="423" t="str">
        <f t="shared" si="248"/>
        <v/>
      </c>
      <c r="T519" s="424" t="str">
        <f t="shared" si="263"/>
        <v/>
      </c>
      <c r="U519" s="425" t="str">
        <f t="shared" si="249"/>
        <v/>
      </c>
      <c r="V519" s="425" t="str">
        <f t="shared" si="250"/>
        <v/>
      </c>
      <c r="W519" s="425" t="str">
        <f t="shared" si="251"/>
        <v/>
      </c>
      <c r="X519" s="38"/>
      <c r="Y519" s="37" t="str">
        <f t="shared" si="264"/>
        <v/>
      </c>
      <c r="Z519" s="37" t="str">
        <f t="shared" si="265"/>
        <v/>
      </c>
      <c r="AA519" s="29" t="str">
        <f t="shared" si="252"/>
        <v/>
      </c>
      <c r="AB519" s="6" t="e">
        <f t="shared" si="266"/>
        <v>#N/A</v>
      </c>
      <c r="AC519" s="6" t="e">
        <f t="shared" si="267"/>
        <v>#N/A</v>
      </c>
      <c r="AD519" s="6" t="e">
        <f t="shared" si="268"/>
        <v>#N/A</v>
      </c>
      <c r="AE519" s="6" t="str">
        <f t="shared" si="253"/>
        <v/>
      </c>
      <c r="AF519" s="10">
        <f t="shared" si="254"/>
        <v>1</v>
      </c>
      <c r="AG519" s="6" t="e">
        <f t="shared" si="269"/>
        <v>#N/A</v>
      </c>
      <c r="AH519" s="6" t="e">
        <f t="shared" si="270"/>
        <v>#N/A</v>
      </c>
      <c r="AI519" s="6" t="e">
        <f t="shared" si="280"/>
        <v>#N/A</v>
      </c>
      <c r="AJ519" s="6" t="e">
        <f t="shared" si="271"/>
        <v>#N/A</v>
      </c>
      <c r="AK519" s="11" t="str">
        <f t="shared" si="272"/>
        <v xml:space="preserve"> </v>
      </c>
      <c r="AL519" s="6" t="e">
        <f t="shared" si="273"/>
        <v>#N/A</v>
      </c>
      <c r="AM519" s="6" t="e">
        <f t="shared" si="274"/>
        <v>#N/A</v>
      </c>
      <c r="AN519" s="6" t="e">
        <f t="shared" si="275"/>
        <v>#N/A</v>
      </c>
      <c r="AO519" s="6" t="e">
        <f t="shared" si="255"/>
        <v>#N/A</v>
      </c>
      <c r="AP519" s="6" t="e">
        <f t="shared" si="276"/>
        <v>#N/A</v>
      </c>
      <c r="AQ519" s="6" t="e">
        <f t="shared" si="277"/>
        <v>#N/A</v>
      </c>
      <c r="AR519" s="6" t="e">
        <f t="shared" si="256"/>
        <v>#N/A</v>
      </c>
      <c r="AS519" s="6" t="e">
        <f t="shared" si="257"/>
        <v>#N/A</v>
      </c>
      <c r="AT519" s="6" t="e">
        <f t="shared" si="258"/>
        <v>#N/A</v>
      </c>
      <c r="AU519" s="6">
        <f t="shared" si="278"/>
        <v>0</v>
      </c>
      <c r="AV519" s="6" t="e">
        <f t="shared" si="279"/>
        <v>#N/A</v>
      </c>
      <c r="AW519" s="6" t="str">
        <f t="shared" si="259"/>
        <v/>
      </c>
      <c r="AX519" s="6" t="str">
        <f t="shared" si="260"/>
        <v/>
      </c>
      <c r="AY519" s="6" t="str">
        <f t="shared" si="261"/>
        <v/>
      </c>
      <c r="AZ519" s="6" t="str">
        <f t="shared" si="262"/>
        <v/>
      </c>
      <c r="BA519" s="103"/>
      <c r="BG519" s="3" t="s">
        <v>284</v>
      </c>
    </row>
    <row r="520" spans="1:59" s="12" customFormat="1" ht="13.5" customHeight="1" x14ac:dyDescent="0.2">
      <c r="A520" s="163">
        <v>505</v>
      </c>
      <c r="B520" s="164"/>
      <c r="C520" s="165"/>
      <c r="D520" s="166"/>
      <c r="E520" s="165"/>
      <c r="F520" s="165"/>
      <c r="G520" s="220"/>
      <c r="H520" s="165"/>
      <c r="I520" s="167"/>
      <c r="J520" s="168"/>
      <c r="K520" s="845"/>
      <c r="L520" s="838"/>
      <c r="M520" s="428"/>
      <c r="N520" s="427"/>
      <c r="O520" s="429"/>
      <c r="P520" s="430"/>
      <c r="Q520" s="422" t="str">
        <f t="shared" si="246"/>
        <v/>
      </c>
      <c r="R520" s="422" t="str">
        <f t="shared" si="247"/>
        <v/>
      </c>
      <c r="S520" s="423" t="str">
        <f t="shared" si="248"/>
        <v/>
      </c>
      <c r="T520" s="424" t="str">
        <f t="shared" si="263"/>
        <v/>
      </c>
      <c r="U520" s="425" t="str">
        <f t="shared" si="249"/>
        <v/>
      </c>
      <c r="V520" s="425" t="str">
        <f t="shared" si="250"/>
        <v/>
      </c>
      <c r="W520" s="425" t="str">
        <f t="shared" si="251"/>
        <v/>
      </c>
      <c r="X520" s="38"/>
      <c r="Y520" s="37" t="str">
        <f t="shared" si="264"/>
        <v/>
      </c>
      <c r="Z520" s="37" t="str">
        <f t="shared" si="265"/>
        <v/>
      </c>
      <c r="AA520" s="29" t="str">
        <f t="shared" si="252"/>
        <v/>
      </c>
      <c r="AB520" s="6" t="e">
        <f t="shared" si="266"/>
        <v>#N/A</v>
      </c>
      <c r="AC520" s="6" t="e">
        <f t="shared" si="267"/>
        <v>#N/A</v>
      </c>
      <c r="AD520" s="6" t="e">
        <f t="shared" si="268"/>
        <v>#N/A</v>
      </c>
      <c r="AE520" s="6" t="str">
        <f t="shared" si="253"/>
        <v/>
      </c>
      <c r="AF520" s="10">
        <f t="shared" si="254"/>
        <v>1</v>
      </c>
      <c r="AG520" s="6" t="e">
        <f t="shared" si="269"/>
        <v>#N/A</v>
      </c>
      <c r="AH520" s="6" t="e">
        <f t="shared" si="270"/>
        <v>#N/A</v>
      </c>
      <c r="AI520" s="6" t="e">
        <f t="shared" si="280"/>
        <v>#N/A</v>
      </c>
      <c r="AJ520" s="6" t="e">
        <f t="shared" si="271"/>
        <v>#N/A</v>
      </c>
      <c r="AK520" s="11" t="str">
        <f t="shared" si="272"/>
        <v xml:space="preserve"> </v>
      </c>
      <c r="AL520" s="6" t="e">
        <f t="shared" si="273"/>
        <v>#N/A</v>
      </c>
      <c r="AM520" s="6" t="e">
        <f t="shared" si="274"/>
        <v>#N/A</v>
      </c>
      <c r="AN520" s="6" t="e">
        <f t="shared" si="275"/>
        <v>#N/A</v>
      </c>
      <c r="AO520" s="6" t="e">
        <f t="shared" si="255"/>
        <v>#N/A</v>
      </c>
      <c r="AP520" s="6" t="e">
        <f t="shared" si="276"/>
        <v>#N/A</v>
      </c>
      <c r="AQ520" s="6" t="e">
        <f t="shared" si="277"/>
        <v>#N/A</v>
      </c>
      <c r="AR520" s="6" t="e">
        <f t="shared" si="256"/>
        <v>#N/A</v>
      </c>
      <c r="AS520" s="6" t="e">
        <f t="shared" si="257"/>
        <v>#N/A</v>
      </c>
      <c r="AT520" s="6" t="e">
        <f t="shared" si="258"/>
        <v>#N/A</v>
      </c>
      <c r="AU520" s="6">
        <f t="shared" si="278"/>
        <v>0</v>
      </c>
      <c r="AV520" s="6" t="e">
        <f t="shared" si="279"/>
        <v>#N/A</v>
      </c>
      <c r="AW520" s="6" t="str">
        <f t="shared" si="259"/>
        <v/>
      </c>
      <c r="AX520" s="6" t="str">
        <f t="shared" si="260"/>
        <v/>
      </c>
      <c r="AY520" s="6" t="str">
        <f t="shared" si="261"/>
        <v/>
      </c>
      <c r="AZ520" s="6" t="str">
        <f t="shared" si="262"/>
        <v/>
      </c>
      <c r="BA520" s="103"/>
      <c r="BG520" s="3" t="s">
        <v>317</v>
      </c>
    </row>
    <row r="521" spans="1:59" s="12" customFormat="1" ht="13.5" customHeight="1" x14ac:dyDescent="0.2">
      <c r="A521" s="163">
        <v>506</v>
      </c>
      <c r="B521" s="164"/>
      <c r="C521" s="165"/>
      <c r="D521" s="166"/>
      <c r="E521" s="165"/>
      <c r="F521" s="165"/>
      <c r="G521" s="220"/>
      <c r="H521" s="165"/>
      <c r="I521" s="167"/>
      <c r="J521" s="168"/>
      <c r="K521" s="845"/>
      <c r="L521" s="838"/>
      <c r="M521" s="428"/>
      <c r="N521" s="427"/>
      <c r="O521" s="429"/>
      <c r="P521" s="430"/>
      <c r="Q521" s="422" t="str">
        <f t="shared" si="246"/>
        <v/>
      </c>
      <c r="R521" s="422" t="str">
        <f t="shared" si="247"/>
        <v/>
      </c>
      <c r="S521" s="423" t="str">
        <f t="shared" si="248"/>
        <v/>
      </c>
      <c r="T521" s="424" t="str">
        <f t="shared" si="263"/>
        <v/>
      </c>
      <c r="U521" s="425" t="str">
        <f t="shared" si="249"/>
        <v/>
      </c>
      <c r="V521" s="425" t="str">
        <f t="shared" si="250"/>
        <v/>
      </c>
      <c r="W521" s="425" t="str">
        <f t="shared" si="251"/>
        <v/>
      </c>
      <c r="X521" s="38"/>
      <c r="Y521" s="37" t="str">
        <f t="shared" si="264"/>
        <v/>
      </c>
      <c r="Z521" s="37" t="str">
        <f t="shared" si="265"/>
        <v/>
      </c>
      <c r="AA521" s="29" t="str">
        <f t="shared" si="252"/>
        <v/>
      </c>
      <c r="AB521" s="6" t="e">
        <f t="shared" si="266"/>
        <v>#N/A</v>
      </c>
      <c r="AC521" s="6" t="e">
        <f t="shared" si="267"/>
        <v>#N/A</v>
      </c>
      <c r="AD521" s="6" t="e">
        <f t="shared" si="268"/>
        <v>#N/A</v>
      </c>
      <c r="AE521" s="6" t="str">
        <f t="shared" si="253"/>
        <v/>
      </c>
      <c r="AF521" s="10">
        <f t="shared" si="254"/>
        <v>1</v>
      </c>
      <c r="AG521" s="6" t="e">
        <f t="shared" si="269"/>
        <v>#N/A</v>
      </c>
      <c r="AH521" s="6" t="e">
        <f t="shared" si="270"/>
        <v>#N/A</v>
      </c>
      <c r="AI521" s="6" t="e">
        <f t="shared" si="280"/>
        <v>#N/A</v>
      </c>
      <c r="AJ521" s="6" t="e">
        <f t="shared" si="271"/>
        <v>#N/A</v>
      </c>
      <c r="AK521" s="11" t="str">
        <f t="shared" si="272"/>
        <v xml:space="preserve"> </v>
      </c>
      <c r="AL521" s="6" t="e">
        <f t="shared" si="273"/>
        <v>#N/A</v>
      </c>
      <c r="AM521" s="6" t="e">
        <f t="shared" si="274"/>
        <v>#N/A</v>
      </c>
      <c r="AN521" s="6" t="e">
        <f t="shared" si="275"/>
        <v>#N/A</v>
      </c>
      <c r="AO521" s="6" t="e">
        <f t="shared" si="255"/>
        <v>#N/A</v>
      </c>
      <c r="AP521" s="6" t="e">
        <f t="shared" si="276"/>
        <v>#N/A</v>
      </c>
      <c r="AQ521" s="6" t="e">
        <f t="shared" si="277"/>
        <v>#N/A</v>
      </c>
      <c r="AR521" s="6" t="e">
        <f t="shared" si="256"/>
        <v>#N/A</v>
      </c>
      <c r="AS521" s="6" t="e">
        <f t="shared" si="257"/>
        <v>#N/A</v>
      </c>
      <c r="AT521" s="6" t="e">
        <f t="shared" si="258"/>
        <v>#N/A</v>
      </c>
      <c r="AU521" s="6">
        <f t="shared" si="278"/>
        <v>0</v>
      </c>
      <c r="AV521" s="6" t="e">
        <f t="shared" si="279"/>
        <v>#N/A</v>
      </c>
      <c r="AW521" s="6" t="str">
        <f t="shared" si="259"/>
        <v/>
      </c>
      <c r="AX521" s="6" t="str">
        <f t="shared" si="260"/>
        <v/>
      </c>
      <c r="AY521" s="6" t="str">
        <f t="shared" si="261"/>
        <v/>
      </c>
      <c r="AZ521" s="6" t="str">
        <f t="shared" si="262"/>
        <v/>
      </c>
      <c r="BA521" s="103"/>
      <c r="BG521" s="3" t="s">
        <v>369</v>
      </c>
    </row>
    <row r="522" spans="1:59" s="12" customFormat="1" ht="13.5" customHeight="1" x14ac:dyDescent="0.2">
      <c r="A522" s="163">
        <v>507</v>
      </c>
      <c r="B522" s="164"/>
      <c r="C522" s="165"/>
      <c r="D522" s="166"/>
      <c r="E522" s="165"/>
      <c r="F522" s="165"/>
      <c r="G522" s="220"/>
      <c r="H522" s="165"/>
      <c r="I522" s="167"/>
      <c r="J522" s="168"/>
      <c r="K522" s="845"/>
      <c r="L522" s="838"/>
      <c r="M522" s="428"/>
      <c r="N522" s="427"/>
      <c r="O522" s="429"/>
      <c r="P522" s="430"/>
      <c r="Q522" s="422" t="str">
        <f t="shared" si="246"/>
        <v/>
      </c>
      <c r="R522" s="422" t="str">
        <f t="shared" si="247"/>
        <v/>
      </c>
      <c r="S522" s="423" t="str">
        <f t="shared" si="248"/>
        <v/>
      </c>
      <c r="T522" s="424" t="str">
        <f t="shared" si="263"/>
        <v/>
      </c>
      <c r="U522" s="425" t="str">
        <f t="shared" si="249"/>
        <v/>
      </c>
      <c r="V522" s="425" t="str">
        <f t="shared" si="250"/>
        <v/>
      </c>
      <c r="W522" s="425" t="str">
        <f t="shared" si="251"/>
        <v/>
      </c>
      <c r="X522" s="38"/>
      <c r="Y522" s="37" t="str">
        <f t="shared" si="264"/>
        <v/>
      </c>
      <c r="Z522" s="37" t="str">
        <f t="shared" si="265"/>
        <v/>
      </c>
      <c r="AA522" s="29" t="str">
        <f t="shared" si="252"/>
        <v/>
      </c>
      <c r="AB522" s="6" t="e">
        <f t="shared" si="266"/>
        <v>#N/A</v>
      </c>
      <c r="AC522" s="6" t="e">
        <f t="shared" si="267"/>
        <v>#N/A</v>
      </c>
      <c r="AD522" s="6" t="e">
        <f t="shared" si="268"/>
        <v>#N/A</v>
      </c>
      <c r="AE522" s="6" t="str">
        <f t="shared" si="253"/>
        <v/>
      </c>
      <c r="AF522" s="10">
        <f t="shared" si="254"/>
        <v>1</v>
      </c>
      <c r="AG522" s="6" t="e">
        <f t="shared" si="269"/>
        <v>#N/A</v>
      </c>
      <c r="AH522" s="6" t="e">
        <f t="shared" si="270"/>
        <v>#N/A</v>
      </c>
      <c r="AI522" s="6" t="e">
        <f t="shared" si="280"/>
        <v>#N/A</v>
      </c>
      <c r="AJ522" s="6" t="e">
        <f t="shared" si="271"/>
        <v>#N/A</v>
      </c>
      <c r="AK522" s="11" t="str">
        <f t="shared" si="272"/>
        <v xml:space="preserve"> </v>
      </c>
      <c r="AL522" s="6" t="e">
        <f t="shared" si="273"/>
        <v>#N/A</v>
      </c>
      <c r="AM522" s="6" t="e">
        <f t="shared" si="274"/>
        <v>#N/A</v>
      </c>
      <c r="AN522" s="6" t="e">
        <f t="shared" si="275"/>
        <v>#N/A</v>
      </c>
      <c r="AO522" s="6" t="e">
        <f t="shared" si="255"/>
        <v>#N/A</v>
      </c>
      <c r="AP522" s="6" t="e">
        <f t="shared" si="276"/>
        <v>#N/A</v>
      </c>
      <c r="AQ522" s="6" t="e">
        <f t="shared" si="277"/>
        <v>#N/A</v>
      </c>
      <c r="AR522" s="6" t="e">
        <f t="shared" si="256"/>
        <v>#N/A</v>
      </c>
      <c r="AS522" s="6" t="e">
        <f t="shared" si="257"/>
        <v>#N/A</v>
      </c>
      <c r="AT522" s="6" t="e">
        <f t="shared" si="258"/>
        <v>#N/A</v>
      </c>
      <c r="AU522" s="6">
        <f t="shared" si="278"/>
        <v>0</v>
      </c>
      <c r="AV522" s="6" t="e">
        <f t="shared" si="279"/>
        <v>#N/A</v>
      </c>
      <c r="AW522" s="6" t="str">
        <f t="shared" si="259"/>
        <v/>
      </c>
      <c r="AX522" s="6" t="str">
        <f t="shared" si="260"/>
        <v/>
      </c>
      <c r="AY522" s="6" t="str">
        <f t="shared" si="261"/>
        <v/>
      </c>
      <c r="AZ522" s="6" t="str">
        <f t="shared" si="262"/>
        <v/>
      </c>
      <c r="BA522" s="103"/>
      <c r="BG522" s="3" t="s">
        <v>571</v>
      </c>
    </row>
    <row r="523" spans="1:59" s="12" customFormat="1" ht="13.5" customHeight="1" x14ac:dyDescent="0.2">
      <c r="A523" s="163">
        <v>508</v>
      </c>
      <c r="B523" s="164"/>
      <c r="C523" s="165"/>
      <c r="D523" s="166"/>
      <c r="E523" s="165"/>
      <c r="F523" s="165"/>
      <c r="G523" s="220"/>
      <c r="H523" s="165"/>
      <c r="I523" s="167"/>
      <c r="J523" s="168"/>
      <c r="K523" s="845"/>
      <c r="L523" s="838"/>
      <c r="M523" s="428"/>
      <c r="N523" s="427"/>
      <c r="O523" s="429"/>
      <c r="P523" s="430"/>
      <c r="Q523" s="422" t="str">
        <f t="shared" si="246"/>
        <v/>
      </c>
      <c r="R523" s="422" t="str">
        <f t="shared" si="247"/>
        <v/>
      </c>
      <c r="S523" s="423" t="str">
        <f t="shared" si="248"/>
        <v/>
      </c>
      <c r="T523" s="424" t="str">
        <f t="shared" si="263"/>
        <v/>
      </c>
      <c r="U523" s="425" t="str">
        <f t="shared" si="249"/>
        <v/>
      </c>
      <c r="V523" s="425" t="str">
        <f t="shared" si="250"/>
        <v/>
      </c>
      <c r="W523" s="425" t="str">
        <f t="shared" si="251"/>
        <v/>
      </c>
      <c r="X523" s="38"/>
      <c r="Y523" s="37" t="str">
        <f t="shared" si="264"/>
        <v/>
      </c>
      <c r="Z523" s="37" t="str">
        <f t="shared" si="265"/>
        <v/>
      </c>
      <c r="AA523" s="29" t="str">
        <f t="shared" si="252"/>
        <v/>
      </c>
      <c r="AB523" s="6" t="e">
        <f t="shared" si="266"/>
        <v>#N/A</v>
      </c>
      <c r="AC523" s="6" t="e">
        <f t="shared" si="267"/>
        <v>#N/A</v>
      </c>
      <c r="AD523" s="6" t="e">
        <f t="shared" si="268"/>
        <v>#N/A</v>
      </c>
      <c r="AE523" s="6" t="str">
        <f t="shared" si="253"/>
        <v/>
      </c>
      <c r="AF523" s="10">
        <f t="shared" si="254"/>
        <v>1</v>
      </c>
      <c r="AG523" s="6" t="e">
        <f t="shared" si="269"/>
        <v>#N/A</v>
      </c>
      <c r="AH523" s="6" t="e">
        <f t="shared" si="270"/>
        <v>#N/A</v>
      </c>
      <c r="AI523" s="6" t="e">
        <f t="shared" si="280"/>
        <v>#N/A</v>
      </c>
      <c r="AJ523" s="6" t="e">
        <f t="shared" si="271"/>
        <v>#N/A</v>
      </c>
      <c r="AK523" s="11" t="str">
        <f t="shared" si="272"/>
        <v xml:space="preserve"> </v>
      </c>
      <c r="AL523" s="6" t="e">
        <f t="shared" si="273"/>
        <v>#N/A</v>
      </c>
      <c r="AM523" s="6" t="e">
        <f t="shared" si="274"/>
        <v>#N/A</v>
      </c>
      <c r="AN523" s="6" t="e">
        <f t="shared" si="275"/>
        <v>#N/A</v>
      </c>
      <c r="AO523" s="6" t="e">
        <f t="shared" si="255"/>
        <v>#N/A</v>
      </c>
      <c r="AP523" s="6" t="e">
        <f t="shared" si="276"/>
        <v>#N/A</v>
      </c>
      <c r="AQ523" s="6" t="e">
        <f t="shared" si="277"/>
        <v>#N/A</v>
      </c>
      <c r="AR523" s="6" t="e">
        <f t="shared" si="256"/>
        <v>#N/A</v>
      </c>
      <c r="AS523" s="6" t="e">
        <f t="shared" si="257"/>
        <v>#N/A</v>
      </c>
      <c r="AT523" s="6" t="e">
        <f t="shared" si="258"/>
        <v>#N/A</v>
      </c>
      <c r="AU523" s="6">
        <f t="shared" si="278"/>
        <v>0</v>
      </c>
      <c r="AV523" s="6" t="e">
        <f t="shared" si="279"/>
        <v>#N/A</v>
      </c>
      <c r="AW523" s="6" t="str">
        <f t="shared" si="259"/>
        <v/>
      </c>
      <c r="AX523" s="6" t="str">
        <f t="shared" si="260"/>
        <v/>
      </c>
      <c r="AY523" s="6" t="str">
        <f t="shared" si="261"/>
        <v/>
      </c>
      <c r="AZ523" s="6" t="str">
        <f t="shared" si="262"/>
        <v/>
      </c>
      <c r="BA523" s="103"/>
      <c r="BG523" s="3" t="s">
        <v>417</v>
      </c>
    </row>
    <row r="524" spans="1:59" s="12" customFormat="1" ht="13.5" customHeight="1" x14ac:dyDescent="0.2">
      <c r="A524" s="163">
        <v>509</v>
      </c>
      <c r="B524" s="164"/>
      <c r="C524" s="165"/>
      <c r="D524" s="166"/>
      <c r="E524" s="165"/>
      <c r="F524" s="165"/>
      <c r="G524" s="220"/>
      <c r="H524" s="165"/>
      <c r="I524" s="167"/>
      <c r="J524" s="168"/>
      <c r="K524" s="845"/>
      <c r="L524" s="838"/>
      <c r="M524" s="428"/>
      <c r="N524" s="427"/>
      <c r="O524" s="429"/>
      <c r="P524" s="430"/>
      <c r="Q524" s="422" t="str">
        <f t="shared" si="246"/>
        <v/>
      </c>
      <c r="R524" s="422" t="str">
        <f t="shared" si="247"/>
        <v/>
      </c>
      <c r="S524" s="423" t="str">
        <f t="shared" si="248"/>
        <v/>
      </c>
      <c r="T524" s="424" t="str">
        <f t="shared" si="263"/>
        <v/>
      </c>
      <c r="U524" s="425" t="str">
        <f t="shared" si="249"/>
        <v/>
      </c>
      <c r="V524" s="425" t="str">
        <f t="shared" si="250"/>
        <v/>
      </c>
      <c r="W524" s="425" t="str">
        <f t="shared" si="251"/>
        <v/>
      </c>
      <c r="X524" s="38"/>
      <c r="Y524" s="37" t="str">
        <f t="shared" si="264"/>
        <v/>
      </c>
      <c r="Z524" s="37" t="str">
        <f t="shared" si="265"/>
        <v/>
      </c>
      <c r="AA524" s="29" t="str">
        <f t="shared" si="252"/>
        <v/>
      </c>
      <c r="AB524" s="6" t="e">
        <f t="shared" si="266"/>
        <v>#N/A</v>
      </c>
      <c r="AC524" s="6" t="e">
        <f t="shared" si="267"/>
        <v>#N/A</v>
      </c>
      <c r="AD524" s="6" t="e">
        <f t="shared" si="268"/>
        <v>#N/A</v>
      </c>
      <c r="AE524" s="6" t="str">
        <f t="shared" si="253"/>
        <v/>
      </c>
      <c r="AF524" s="10">
        <f t="shared" si="254"/>
        <v>1</v>
      </c>
      <c r="AG524" s="6" t="e">
        <f t="shared" si="269"/>
        <v>#N/A</v>
      </c>
      <c r="AH524" s="6" t="e">
        <f t="shared" si="270"/>
        <v>#N/A</v>
      </c>
      <c r="AI524" s="6" t="e">
        <f t="shared" si="280"/>
        <v>#N/A</v>
      </c>
      <c r="AJ524" s="6" t="e">
        <f t="shared" si="271"/>
        <v>#N/A</v>
      </c>
      <c r="AK524" s="11" t="str">
        <f t="shared" si="272"/>
        <v xml:space="preserve"> </v>
      </c>
      <c r="AL524" s="6" t="e">
        <f t="shared" si="273"/>
        <v>#N/A</v>
      </c>
      <c r="AM524" s="6" t="e">
        <f t="shared" si="274"/>
        <v>#N/A</v>
      </c>
      <c r="AN524" s="6" t="e">
        <f t="shared" si="275"/>
        <v>#N/A</v>
      </c>
      <c r="AO524" s="6" t="e">
        <f t="shared" si="255"/>
        <v>#N/A</v>
      </c>
      <c r="AP524" s="6" t="e">
        <f t="shared" si="276"/>
        <v>#N/A</v>
      </c>
      <c r="AQ524" s="6" t="e">
        <f t="shared" si="277"/>
        <v>#N/A</v>
      </c>
      <c r="AR524" s="6" t="e">
        <f t="shared" si="256"/>
        <v>#N/A</v>
      </c>
      <c r="AS524" s="6" t="e">
        <f t="shared" si="257"/>
        <v>#N/A</v>
      </c>
      <c r="AT524" s="6" t="e">
        <f t="shared" si="258"/>
        <v>#N/A</v>
      </c>
      <c r="AU524" s="6">
        <f t="shared" si="278"/>
        <v>0</v>
      </c>
      <c r="AV524" s="6" t="e">
        <f t="shared" si="279"/>
        <v>#N/A</v>
      </c>
      <c r="AW524" s="6" t="str">
        <f t="shared" si="259"/>
        <v/>
      </c>
      <c r="AX524" s="6" t="str">
        <f t="shared" si="260"/>
        <v/>
      </c>
      <c r="AY524" s="6" t="str">
        <f t="shared" si="261"/>
        <v/>
      </c>
      <c r="AZ524" s="6" t="str">
        <f t="shared" si="262"/>
        <v/>
      </c>
      <c r="BA524" s="103"/>
      <c r="BG524" s="3" t="s">
        <v>427</v>
      </c>
    </row>
    <row r="525" spans="1:59" s="12" customFormat="1" ht="13.5" customHeight="1" x14ac:dyDescent="0.2">
      <c r="A525" s="163">
        <v>510</v>
      </c>
      <c r="B525" s="164"/>
      <c r="C525" s="165"/>
      <c r="D525" s="166"/>
      <c r="E525" s="165"/>
      <c r="F525" s="165"/>
      <c r="G525" s="220"/>
      <c r="H525" s="165"/>
      <c r="I525" s="167"/>
      <c r="J525" s="168"/>
      <c r="K525" s="845"/>
      <c r="L525" s="838"/>
      <c r="M525" s="428"/>
      <c r="N525" s="427"/>
      <c r="O525" s="429"/>
      <c r="P525" s="430"/>
      <c r="Q525" s="422" t="str">
        <f t="shared" si="246"/>
        <v/>
      </c>
      <c r="R525" s="422" t="str">
        <f t="shared" si="247"/>
        <v/>
      </c>
      <c r="S525" s="423" t="str">
        <f t="shared" si="248"/>
        <v/>
      </c>
      <c r="T525" s="424" t="str">
        <f t="shared" si="263"/>
        <v/>
      </c>
      <c r="U525" s="425" t="str">
        <f t="shared" si="249"/>
        <v/>
      </c>
      <c r="V525" s="425" t="str">
        <f t="shared" si="250"/>
        <v/>
      </c>
      <c r="W525" s="425" t="str">
        <f t="shared" si="251"/>
        <v/>
      </c>
      <c r="X525" s="38"/>
      <c r="Y525" s="37" t="str">
        <f t="shared" si="264"/>
        <v/>
      </c>
      <c r="Z525" s="37" t="str">
        <f t="shared" si="265"/>
        <v/>
      </c>
      <c r="AA525" s="29" t="str">
        <f t="shared" si="252"/>
        <v/>
      </c>
      <c r="AB525" s="6" t="e">
        <f t="shared" si="266"/>
        <v>#N/A</v>
      </c>
      <c r="AC525" s="6" t="e">
        <f t="shared" si="267"/>
        <v>#N/A</v>
      </c>
      <c r="AD525" s="6" t="e">
        <f t="shared" si="268"/>
        <v>#N/A</v>
      </c>
      <c r="AE525" s="6" t="str">
        <f t="shared" si="253"/>
        <v/>
      </c>
      <c r="AF525" s="10">
        <f t="shared" si="254"/>
        <v>1</v>
      </c>
      <c r="AG525" s="6" t="e">
        <f t="shared" si="269"/>
        <v>#N/A</v>
      </c>
      <c r="AH525" s="6" t="e">
        <f t="shared" si="270"/>
        <v>#N/A</v>
      </c>
      <c r="AI525" s="6" t="e">
        <f t="shared" si="280"/>
        <v>#N/A</v>
      </c>
      <c r="AJ525" s="6" t="e">
        <f t="shared" si="271"/>
        <v>#N/A</v>
      </c>
      <c r="AK525" s="11" t="str">
        <f t="shared" si="272"/>
        <v xml:space="preserve"> </v>
      </c>
      <c r="AL525" s="6" t="e">
        <f t="shared" si="273"/>
        <v>#N/A</v>
      </c>
      <c r="AM525" s="6" t="e">
        <f t="shared" si="274"/>
        <v>#N/A</v>
      </c>
      <c r="AN525" s="6" t="e">
        <f t="shared" si="275"/>
        <v>#N/A</v>
      </c>
      <c r="AO525" s="6" t="e">
        <f t="shared" si="255"/>
        <v>#N/A</v>
      </c>
      <c r="AP525" s="6" t="e">
        <f t="shared" si="276"/>
        <v>#N/A</v>
      </c>
      <c r="AQ525" s="6" t="e">
        <f t="shared" si="277"/>
        <v>#N/A</v>
      </c>
      <c r="AR525" s="6" t="e">
        <f t="shared" si="256"/>
        <v>#N/A</v>
      </c>
      <c r="AS525" s="6" t="e">
        <f t="shared" si="257"/>
        <v>#N/A</v>
      </c>
      <c r="AT525" s="6" t="e">
        <f t="shared" si="258"/>
        <v>#N/A</v>
      </c>
      <c r="AU525" s="6">
        <f t="shared" si="278"/>
        <v>0</v>
      </c>
      <c r="AV525" s="6" t="e">
        <f t="shared" si="279"/>
        <v>#N/A</v>
      </c>
      <c r="AW525" s="6" t="str">
        <f t="shared" si="259"/>
        <v/>
      </c>
      <c r="AX525" s="6" t="str">
        <f t="shared" si="260"/>
        <v/>
      </c>
      <c r="AY525" s="6" t="str">
        <f t="shared" si="261"/>
        <v/>
      </c>
      <c r="AZ525" s="6" t="str">
        <f t="shared" si="262"/>
        <v/>
      </c>
      <c r="BA525" s="103"/>
      <c r="BG525" s="3" t="s">
        <v>444</v>
      </c>
    </row>
    <row r="526" spans="1:59" s="12" customFormat="1" ht="13.5" customHeight="1" x14ac:dyDescent="0.2">
      <c r="A526" s="163">
        <v>511</v>
      </c>
      <c r="B526" s="164"/>
      <c r="C526" s="165"/>
      <c r="D526" s="166"/>
      <c r="E526" s="165"/>
      <c r="F526" s="165"/>
      <c r="G526" s="220"/>
      <c r="H526" s="165"/>
      <c r="I526" s="167"/>
      <c r="J526" s="168"/>
      <c r="K526" s="845"/>
      <c r="L526" s="838"/>
      <c r="M526" s="428"/>
      <c r="N526" s="427"/>
      <c r="O526" s="429"/>
      <c r="P526" s="430"/>
      <c r="Q526" s="422" t="str">
        <f t="shared" si="246"/>
        <v/>
      </c>
      <c r="R526" s="422" t="str">
        <f t="shared" si="247"/>
        <v/>
      </c>
      <c r="S526" s="423" t="str">
        <f t="shared" si="248"/>
        <v/>
      </c>
      <c r="T526" s="424" t="str">
        <f t="shared" si="263"/>
        <v/>
      </c>
      <c r="U526" s="425" t="str">
        <f t="shared" si="249"/>
        <v/>
      </c>
      <c r="V526" s="425" t="str">
        <f t="shared" si="250"/>
        <v/>
      </c>
      <c r="W526" s="425" t="str">
        <f t="shared" si="251"/>
        <v/>
      </c>
      <c r="X526" s="38"/>
      <c r="Y526" s="37" t="str">
        <f t="shared" si="264"/>
        <v/>
      </c>
      <c r="Z526" s="37" t="str">
        <f t="shared" si="265"/>
        <v/>
      </c>
      <c r="AA526" s="29" t="str">
        <f t="shared" si="252"/>
        <v/>
      </c>
      <c r="AB526" s="6" t="e">
        <f t="shared" si="266"/>
        <v>#N/A</v>
      </c>
      <c r="AC526" s="6" t="e">
        <f t="shared" si="267"/>
        <v>#N/A</v>
      </c>
      <c r="AD526" s="6" t="e">
        <f t="shared" si="268"/>
        <v>#N/A</v>
      </c>
      <c r="AE526" s="6" t="str">
        <f t="shared" si="253"/>
        <v/>
      </c>
      <c r="AF526" s="10">
        <f t="shared" si="254"/>
        <v>1</v>
      </c>
      <c r="AG526" s="6" t="e">
        <f t="shared" si="269"/>
        <v>#N/A</v>
      </c>
      <c r="AH526" s="6" t="e">
        <f t="shared" si="270"/>
        <v>#N/A</v>
      </c>
      <c r="AI526" s="6" t="e">
        <f t="shared" si="280"/>
        <v>#N/A</v>
      </c>
      <c r="AJ526" s="6" t="e">
        <f t="shared" si="271"/>
        <v>#N/A</v>
      </c>
      <c r="AK526" s="11" t="str">
        <f t="shared" si="272"/>
        <v xml:space="preserve"> </v>
      </c>
      <c r="AL526" s="6" t="e">
        <f t="shared" si="273"/>
        <v>#N/A</v>
      </c>
      <c r="AM526" s="6" t="e">
        <f t="shared" si="274"/>
        <v>#N/A</v>
      </c>
      <c r="AN526" s="6" t="e">
        <f t="shared" si="275"/>
        <v>#N/A</v>
      </c>
      <c r="AO526" s="6" t="e">
        <f t="shared" si="255"/>
        <v>#N/A</v>
      </c>
      <c r="AP526" s="6" t="e">
        <f t="shared" si="276"/>
        <v>#N/A</v>
      </c>
      <c r="AQ526" s="6" t="e">
        <f t="shared" si="277"/>
        <v>#N/A</v>
      </c>
      <c r="AR526" s="6" t="e">
        <f t="shared" si="256"/>
        <v>#N/A</v>
      </c>
      <c r="AS526" s="6" t="e">
        <f t="shared" si="257"/>
        <v>#N/A</v>
      </c>
      <c r="AT526" s="6" t="e">
        <f t="shared" si="258"/>
        <v>#N/A</v>
      </c>
      <c r="AU526" s="6">
        <f t="shared" si="278"/>
        <v>0</v>
      </c>
      <c r="AV526" s="6" t="e">
        <f t="shared" si="279"/>
        <v>#N/A</v>
      </c>
      <c r="AW526" s="6" t="str">
        <f t="shared" si="259"/>
        <v/>
      </c>
      <c r="AX526" s="6" t="str">
        <f t="shared" si="260"/>
        <v/>
      </c>
      <c r="AY526" s="6" t="str">
        <f t="shared" si="261"/>
        <v/>
      </c>
      <c r="AZ526" s="6" t="str">
        <f t="shared" si="262"/>
        <v/>
      </c>
      <c r="BA526" s="103"/>
      <c r="BG526" s="3" t="s">
        <v>570</v>
      </c>
    </row>
    <row r="527" spans="1:59" s="12" customFormat="1" ht="13.5" customHeight="1" x14ac:dyDescent="0.2">
      <c r="A527" s="163">
        <v>512</v>
      </c>
      <c r="B527" s="164"/>
      <c r="C527" s="165"/>
      <c r="D527" s="166"/>
      <c r="E527" s="165"/>
      <c r="F527" s="165"/>
      <c r="G527" s="220"/>
      <c r="H527" s="165"/>
      <c r="I527" s="167"/>
      <c r="J527" s="168"/>
      <c r="K527" s="845"/>
      <c r="L527" s="838"/>
      <c r="M527" s="428"/>
      <c r="N527" s="427"/>
      <c r="O527" s="429"/>
      <c r="P527" s="430"/>
      <c r="Q527" s="422" t="str">
        <f t="shared" si="246"/>
        <v/>
      </c>
      <c r="R527" s="422" t="str">
        <f t="shared" si="247"/>
        <v/>
      </c>
      <c r="S527" s="423" t="str">
        <f t="shared" si="248"/>
        <v/>
      </c>
      <c r="T527" s="424" t="str">
        <f t="shared" si="263"/>
        <v/>
      </c>
      <c r="U527" s="425" t="str">
        <f t="shared" si="249"/>
        <v/>
      </c>
      <c r="V527" s="425" t="str">
        <f t="shared" si="250"/>
        <v/>
      </c>
      <c r="W527" s="425" t="str">
        <f t="shared" si="251"/>
        <v/>
      </c>
      <c r="X527" s="38"/>
      <c r="Y527" s="37" t="str">
        <f t="shared" si="264"/>
        <v/>
      </c>
      <c r="Z527" s="37" t="str">
        <f t="shared" si="265"/>
        <v/>
      </c>
      <c r="AA527" s="29" t="str">
        <f t="shared" si="252"/>
        <v/>
      </c>
      <c r="AB527" s="6" t="e">
        <f t="shared" si="266"/>
        <v>#N/A</v>
      </c>
      <c r="AC527" s="6" t="e">
        <f t="shared" si="267"/>
        <v>#N/A</v>
      </c>
      <c r="AD527" s="6" t="e">
        <f t="shared" si="268"/>
        <v>#N/A</v>
      </c>
      <c r="AE527" s="6" t="str">
        <f t="shared" si="253"/>
        <v/>
      </c>
      <c r="AF527" s="10">
        <f t="shared" si="254"/>
        <v>1</v>
      </c>
      <c r="AG527" s="6" t="e">
        <f t="shared" si="269"/>
        <v>#N/A</v>
      </c>
      <c r="AH527" s="6" t="e">
        <f t="shared" si="270"/>
        <v>#N/A</v>
      </c>
      <c r="AI527" s="6" t="e">
        <f t="shared" si="280"/>
        <v>#N/A</v>
      </c>
      <c r="AJ527" s="6" t="e">
        <f t="shared" si="271"/>
        <v>#N/A</v>
      </c>
      <c r="AK527" s="11" t="str">
        <f t="shared" si="272"/>
        <v xml:space="preserve"> </v>
      </c>
      <c r="AL527" s="6" t="e">
        <f t="shared" si="273"/>
        <v>#N/A</v>
      </c>
      <c r="AM527" s="6" t="e">
        <f t="shared" si="274"/>
        <v>#N/A</v>
      </c>
      <c r="AN527" s="6" t="e">
        <f t="shared" si="275"/>
        <v>#N/A</v>
      </c>
      <c r="AO527" s="6" t="e">
        <f t="shared" si="255"/>
        <v>#N/A</v>
      </c>
      <c r="AP527" s="6" t="e">
        <f t="shared" si="276"/>
        <v>#N/A</v>
      </c>
      <c r="AQ527" s="6" t="e">
        <f t="shared" si="277"/>
        <v>#N/A</v>
      </c>
      <c r="AR527" s="6" t="e">
        <f t="shared" si="256"/>
        <v>#N/A</v>
      </c>
      <c r="AS527" s="6" t="e">
        <f t="shared" si="257"/>
        <v>#N/A</v>
      </c>
      <c r="AT527" s="6" t="e">
        <f t="shared" si="258"/>
        <v>#N/A</v>
      </c>
      <c r="AU527" s="6">
        <f t="shared" si="278"/>
        <v>0</v>
      </c>
      <c r="AV527" s="6" t="e">
        <f t="shared" si="279"/>
        <v>#N/A</v>
      </c>
      <c r="AW527" s="6" t="str">
        <f t="shared" si="259"/>
        <v/>
      </c>
      <c r="AX527" s="6" t="str">
        <f t="shared" si="260"/>
        <v/>
      </c>
      <c r="AY527" s="6" t="str">
        <f t="shared" si="261"/>
        <v/>
      </c>
      <c r="AZ527" s="6" t="str">
        <f t="shared" si="262"/>
        <v/>
      </c>
      <c r="BA527" s="103"/>
      <c r="BG527" s="3" t="s">
        <v>416</v>
      </c>
    </row>
    <row r="528" spans="1:59" s="12" customFormat="1" ht="13.5" customHeight="1" x14ac:dyDescent="0.2">
      <c r="A528" s="163">
        <v>513</v>
      </c>
      <c r="B528" s="164"/>
      <c r="C528" s="165"/>
      <c r="D528" s="166"/>
      <c r="E528" s="165"/>
      <c r="F528" s="165"/>
      <c r="G528" s="220"/>
      <c r="H528" s="165"/>
      <c r="I528" s="167"/>
      <c r="J528" s="168"/>
      <c r="K528" s="845"/>
      <c r="L528" s="838"/>
      <c r="M528" s="428"/>
      <c r="N528" s="427"/>
      <c r="O528" s="429"/>
      <c r="P528" s="430"/>
      <c r="Q528" s="422" t="str">
        <f t="shared" ref="Q528:Q591" si="281">IF(ISBLANK(K528)=TRUE,"",IF(ISNUMBER(AM528)=TRUE,AM528,"エラー"))</f>
        <v/>
      </c>
      <c r="R528" s="422" t="str">
        <f t="shared" ref="R528:R591" si="282">IF(ISBLANK(K528)=TRUE,"",IF(ISNUMBER(AP528)=TRUE,AP528,"エラー"))</f>
        <v/>
      </c>
      <c r="S528" s="423" t="str">
        <f t="shared" ref="S528:S591" si="283">IF(ISBLANK(K528)=TRUE,"",IF(ISNUMBER(AV528)=TRUE,AV528,"エラー"))</f>
        <v/>
      </c>
      <c r="T528" s="424" t="str">
        <f t="shared" si="263"/>
        <v/>
      </c>
      <c r="U528" s="425" t="str">
        <f t="shared" ref="U528:U591" si="284">IF(Q528="","",IF(ISERROR(Q528*Y528*AF528),"エラー",IF(ISBLANK(Y528)=TRUE,"エラー",IF(ISBLANK(Q528)=TRUE,"エラー",IF(AY528=1,"エラー",Q528*AF528*Y528/1000)))))</f>
        <v/>
      </c>
      <c r="V528" s="425" t="str">
        <f t="shared" ref="V528:V591" si="285">IF(R528="","",IF(ISERROR(R528*Y528*AF528),"エラー",IF(ISBLANK(Y528)=TRUE,"エラー",IF(ISBLANK(R528)=TRUE,"エラー",IF(AY528=1,"エラー",R528*AF528*Y528/1000)))))</f>
        <v/>
      </c>
      <c r="W528" s="425" t="str">
        <f t="shared" ref="W528:W591" si="286">IF(S528="","",IF(ISERROR(S528*Z528),"エラー",IF(ISBLANK(Z528)=TRUE,"エラー",IF(ISBLANK(S528)=TRUE,"エラー",IF(AY528=1,"エラー",S528*Z528/1000)))))</f>
        <v/>
      </c>
      <c r="X528" s="38"/>
      <c r="Y528" s="37" t="str">
        <f t="shared" si="264"/>
        <v/>
      </c>
      <c r="Z528" s="37" t="str">
        <f t="shared" si="265"/>
        <v/>
      </c>
      <c r="AA528" s="29" t="str">
        <f t="shared" ref="AA528:AA591" si="287">IF(ISBLANK(H528)=TRUE,"",IF(OR(ISBLANK(B528)=TRUE),1,""))</f>
        <v/>
      </c>
      <c r="AB528" s="6" t="e">
        <f t="shared" si="266"/>
        <v>#N/A</v>
      </c>
      <c r="AC528" s="6" t="e">
        <f t="shared" si="267"/>
        <v>#N/A</v>
      </c>
      <c r="AD528" s="6" t="e">
        <f t="shared" si="268"/>
        <v>#N/A</v>
      </c>
      <c r="AE528" s="6" t="str">
        <f t="shared" ref="AE528:AE591" si="288">IF(ISERROR(SEARCH("-",I528,1))=TRUE,ASC(UPPER(I528)),ASC(UPPER(LEFT(I528,SEARCH("-",I528,1)-1))))</f>
        <v/>
      </c>
      <c r="AF528" s="10">
        <f t="shared" ref="AF528:AF591" si="289">IF(J528&gt;3500,J528/1000,1)</f>
        <v>1</v>
      </c>
      <c r="AG528" s="6" t="e">
        <f t="shared" si="269"/>
        <v>#N/A</v>
      </c>
      <c r="AH528" s="6" t="e">
        <f t="shared" si="270"/>
        <v>#N/A</v>
      </c>
      <c r="AI528" s="6" t="e">
        <f t="shared" si="280"/>
        <v>#N/A</v>
      </c>
      <c r="AJ528" s="6" t="e">
        <f t="shared" si="271"/>
        <v>#N/A</v>
      </c>
      <c r="AK528" s="11" t="str">
        <f t="shared" si="272"/>
        <v xml:space="preserve"> </v>
      </c>
      <c r="AL528" s="6" t="e">
        <f t="shared" si="273"/>
        <v>#N/A</v>
      </c>
      <c r="AM528" s="6" t="e">
        <f t="shared" si="274"/>
        <v>#N/A</v>
      </c>
      <c r="AN528" s="6" t="e">
        <f t="shared" si="275"/>
        <v>#N/A</v>
      </c>
      <c r="AO528" s="6" t="e">
        <f t="shared" ref="AO528:AO591" si="290">VLOOKUP(AH528,$BX$17:$CB$21,2,FALSE)</f>
        <v>#N/A</v>
      </c>
      <c r="AP528" s="6" t="e">
        <f t="shared" si="276"/>
        <v>#N/A</v>
      </c>
      <c r="AQ528" s="6" t="e">
        <f t="shared" si="277"/>
        <v>#N/A</v>
      </c>
      <c r="AR528" s="6" t="e">
        <f t="shared" ref="AR528:AR591" si="291">VLOOKUP(AH528,$BX$17:$CB$21,3,FALSE)</f>
        <v>#N/A</v>
      </c>
      <c r="AS528" s="6" t="e">
        <f t="shared" ref="AS528:AS591" si="292">VLOOKUP(AH528,$BX$17:$CB$21,4,FALSE)</f>
        <v>#N/A</v>
      </c>
      <c r="AT528" s="6" t="e">
        <f t="shared" ref="AT528:AT591" si="293">VLOOKUP(AH528,$BX$17:$CB$21,5,FALSE)</f>
        <v>#N/A</v>
      </c>
      <c r="AU528" s="6">
        <f t="shared" si="278"/>
        <v>0</v>
      </c>
      <c r="AV528" s="6" t="e">
        <f t="shared" si="279"/>
        <v>#N/A</v>
      </c>
      <c r="AW528" s="6" t="str">
        <f t="shared" ref="AW528:AW591" si="294">IF(H528="","",VLOOKUP(H528,$BB$17:$BF$25,5,FALSE))</f>
        <v/>
      </c>
      <c r="AX528" s="6" t="str">
        <f t="shared" ref="AX528:AX591" si="295">IF(D528="","",VLOOKUP(CONCATENATE("A",LEFT(D528)),$BU$17:$BV$26,2,FALSE))</f>
        <v/>
      </c>
      <c r="AY528" s="6" t="str">
        <f t="shared" ref="AY528:AY591" si="296">IF(AW528=AX528,"",1)</f>
        <v/>
      </c>
      <c r="AZ528" s="6" t="str">
        <f t="shared" ref="AZ528:AZ591" si="297">CONCATENATE(C528,D528,E528,F528)</f>
        <v/>
      </c>
      <c r="BA528" s="103"/>
      <c r="BG528" s="3" t="s">
        <v>426</v>
      </c>
    </row>
    <row r="529" spans="1:59" s="12" customFormat="1" ht="13.5" customHeight="1" x14ac:dyDescent="0.2">
      <c r="A529" s="163">
        <v>514</v>
      </c>
      <c r="B529" s="164"/>
      <c r="C529" s="165"/>
      <c r="D529" s="166"/>
      <c r="E529" s="165"/>
      <c r="F529" s="165"/>
      <c r="G529" s="220"/>
      <c r="H529" s="165"/>
      <c r="I529" s="167"/>
      <c r="J529" s="168"/>
      <c r="K529" s="845"/>
      <c r="L529" s="838"/>
      <c r="M529" s="428"/>
      <c r="N529" s="427"/>
      <c r="O529" s="429"/>
      <c r="P529" s="430"/>
      <c r="Q529" s="422" t="str">
        <f t="shared" si="281"/>
        <v/>
      </c>
      <c r="R529" s="422" t="str">
        <f t="shared" si="282"/>
        <v/>
      </c>
      <c r="S529" s="423" t="str">
        <f t="shared" si="283"/>
        <v/>
      </c>
      <c r="T529" s="424" t="str">
        <f t="shared" ref="T529:T592" si="298">IF(OR(Y529="",Z529=""),"",Y529/Z529)</f>
        <v/>
      </c>
      <c r="U529" s="425" t="str">
        <f t="shared" si="284"/>
        <v/>
      </c>
      <c r="V529" s="425" t="str">
        <f t="shared" si="285"/>
        <v/>
      </c>
      <c r="W529" s="425" t="str">
        <f t="shared" si="286"/>
        <v/>
      </c>
      <c r="X529" s="38"/>
      <c r="Y529" s="37" t="str">
        <f t="shared" ref="Y529:Y592" si="299">IF(O529="","",O529)</f>
        <v/>
      </c>
      <c r="Z529" s="37" t="str">
        <f t="shared" ref="Z529:Z592" si="300">IF(P529="","",P529)</f>
        <v/>
      </c>
      <c r="AA529" s="29" t="str">
        <f t="shared" si="287"/>
        <v/>
      </c>
      <c r="AB529" s="6" t="e">
        <f t="shared" ref="AB529:AB592" si="301">VLOOKUP(H529,$BB$17:$BE$23,2,FALSE)</f>
        <v>#N/A</v>
      </c>
      <c r="AC529" s="6" t="e">
        <f t="shared" ref="AC529:AC592" si="302">VLOOKUP(H529,$BB$17:$BE$23,3,FALSE)</f>
        <v>#N/A</v>
      </c>
      <c r="AD529" s="6" t="e">
        <f t="shared" ref="AD529:AD592" si="303">VLOOKUP(H529,$BB$17:$BE$23,4,FALSE)</f>
        <v>#N/A</v>
      </c>
      <c r="AE529" s="6" t="str">
        <f t="shared" si="288"/>
        <v/>
      </c>
      <c r="AF529" s="10">
        <f t="shared" si="289"/>
        <v>1</v>
      </c>
      <c r="AG529" s="6" t="e">
        <f t="shared" ref="AG529:AG592" si="304">IF(AD529=9,0,IF(J529&lt;=2500,IF(J529&lt;=1700,1,2),IF(J529&lt;=12000,IF(J529&lt;=3500,3,4),IF(ISERROR(SEARCH(LEFT(I529,1),"LFMRQST")),4,IF(AND(LEN(I529)&lt;&gt;3,AI529&lt;&gt;"軽"),4,5)))))</f>
        <v>#N/A</v>
      </c>
      <c r="AH529" s="6" t="e">
        <f t="shared" ref="AH529:AH592" si="305">IF(AD529=5,0,IF(AD529=9,0,IF(J529&lt;=2500,IF(J529&lt;=1700,1,2),IF(J529&lt;=12000,IF(J529&lt;=3500,3,4),IF(ISERROR(SEARCH(LEFT(I529,1),"LFMRQST")),4,IF(AND(LEN(I529)&lt;&gt;3,AI529&lt;&gt;"軽"),4,5))))))</f>
        <v>#N/A</v>
      </c>
      <c r="AI529" s="6" t="e">
        <f t="shared" si="280"/>
        <v>#N/A</v>
      </c>
      <c r="AJ529" s="6" t="e">
        <f t="shared" ref="AJ529:AJ592" si="306">VLOOKUP(AL529,排出係数表,9,FALSE)</f>
        <v>#N/A</v>
      </c>
      <c r="AK529" s="11" t="str">
        <f t="shared" ref="AK529:AK592" si="307">IF(OR(ISBLANK(K529)=TRUE,ISBLANK(B529)=TRUE)," ",CONCATENATE(B529,AD529,AG529))</f>
        <v xml:space="preserve"> </v>
      </c>
      <c r="AL529" s="6" t="e">
        <f t="shared" ref="AL529:AL592" si="308">CONCATENATE(AB529,AH529,AI529,AE529)</f>
        <v>#N/A</v>
      </c>
      <c r="AM529" s="6" t="e">
        <f t="shared" ref="AM529:AM592" si="309">IF(AND(L529="あり",AI529="軽"),AO529,AN529)</f>
        <v>#N/A</v>
      </c>
      <c r="AN529" s="6" t="e">
        <f t="shared" ref="AN529:AN592" si="310">VLOOKUP(AL529,排出係数表,6,FALSE)</f>
        <v>#N/A</v>
      </c>
      <c r="AO529" s="6" t="e">
        <f t="shared" si="290"/>
        <v>#N/A</v>
      </c>
      <c r="AP529" s="6" t="e">
        <f t="shared" ref="AP529:AP592" si="311">IF(AND(L529="あり",M529="なし",AI529="軽"),AR529,IF(AND(L529="あり",M529="あり(H17なし)",AI529="軽"),AR529,IF(AND(L529="あり",M529="",AI529="軽"),AR529,IF(AND(L529="なし",M529="あり(H17なし)",AI529="軽"),AS529,IF(AND(L529="",M529="あり(H17なし)",AI529="軽"),AS529,IF(AND(M529="あり(H17あり)",AI529="軽"),AT529,AQ529))))))</f>
        <v>#N/A</v>
      </c>
      <c r="AQ529" s="6" t="e">
        <f t="shared" ref="AQ529:AQ592" si="312">VLOOKUP(AL529,排出係数表,7,FALSE)</f>
        <v>#N/A</v>
      </c>
      <c r="AR529" s="6" t="e">
        <f t="shared" si="291"/>
        <v>#N/A</v>
      </c>
      <c r="AS529" s="6" t="e">
        <f t="shared" si="292"/>
        <v>#N/A</v>
      </c>
      <c r="AT529" s="6" t="e">
        <f t="shared" si="293"/>
        <v>#N/A</v>
      </c>
      <c r="AU529" s="6">
        <f t="shared" ref="AU529:AU592" si="313">IF(AND(L529="なし",M529="なし"),0,IF(AND(L529="",M529=""),0,IF(AND(L529="",M529="なし"),0,IF(AND(L529="なし",M529=""),0,1))))</f>
        <v>0</v>
      </c>
      <c r="AV529" s="6" t="e">
        <f t="shared" ref="AV529:AV592" si="314">VLOOKUP(AL529,排出係数表,8,FALSE)</f>
        <v>#N/A</v>
      </c>
      <c r="AW529" s="6" t="str">
        <f t="shared" si="294"/>
        <v/>
      </c>
      <c r="AX529" s="6" t="str">
        <f t="shared" si="295"/>
        <v/>
      </c>
      <c r="AY529" s="6" t="str">
        <f t="shared" si="296"/>
        <v/>
      </c>
      <c r="AZ529" s="6" t="str">
        <f t="shared" si="297"/>
        <v/>
      </c>
      <c r="BA529" s="103"/>
      <c r="BG529" s="3" t="s">
        <v>443</v>
      </c>
    </row>
    <row r="530" spans="1:59" s="12" customFormat="1" ht="13.5" customHeight="1" x14ac:dyDescent="0.2">
      <c r="A530" s="163">
        <v>515</v>
      </c>
      <c r="B530" s="164"/>
      <c r="C530" s="165"/>
      <c r="D530" s="166"/>
      <c r="E530" s="165"/>
      <c r="F530" s="165"/>
      <c r="G530" s="220"/>
      <c r="H530" s="165"/>
      <c r="I530" s="167"/>
      <c r="J530" s="168"/>
      <c r="K530" s="845"/>
      <c r="L530" s="838"/>
      <c r="M530" s="428"/>
      <c r="N530" s="427"/>
      <c r="O530" s="429"/>
      <c r="P530" s="430"/>
      <c r="Q530" s="422" t="str">
        <f t="shared" si="281"/>
        <v/>
      </c>
      <c r="R530" s="422" t="str">
        <f t="shared" si="282"/>
        <v/>
      </c>
      <c r="S530" s="423" t="str">
        <f t="shared" si="283"/>
        <v/>
      </c>
      <c r="T530" s="424" t="str">
        <f t="shared" si="298"/>
        <v/>
      </c>
      <c r="U530" s="425" t="str">
        <f t="shared" si="284"/>
        <v/>
      </c>
      <c r="V530" s="425" t="str">
        <f t="shared" si="285"/>
        <v/>
      </c>
      <c r="W530" s="425" t="str">
        <f t="shared" si="286"/>
        <v/>
      </c>
      <c r="X530" s="38"/>
      <c r="Y530" s="37" t="str">
        <f t="shared" si="299"/>
        <v/>
      </c>
      <c r="Z530" s="37" t="str">
        <f t="shared" si="300"/>
        <v/>
      </c>
      <c r="AA530" s="29" t="str">
        <f t="shared" si="287"/>
        <v/>
      </c>
      <c r="AB530" s="6" t="e">
        <f t="shared" si="301"/>
        <v>#N/A</v>
      </c>
      <c r="AC530" s="6" t="e">
        <f t="shared" si="302"/>
        <v>#N/A</v>
      </c>
      <c r="AD530" s="6" t="e">
        <f t="shared" si="303"/>
        <v>#N/A</v>
      </c>
      <c r="AE530" s="6" t="str">
        <f t="shared" si="288"/>
        <v/>
      </c>
      <c r="AF530" s="10">
        <f t="shared" si="289"/>
        <v>1</v>
      </c>
      <c r="AG530" s="6" t="e">
        <f t="shared" si="304"/>
        <v>#N/A</v>
      </c>
      <c r="AH530" s="6" t="e">
        <f t="shared" si="305"/>
        <v>#N/A</v>
      </c>
      <c r="AI530" s="6" t="e">
        <f t="shared" si="280"/>
        <v>#N/A</v>
      </c>
      <c r="AJ530" s="6" t="e">
        <f t="shared" si="306"/>
        <v>#N/A</v>
      </c>
      <c r="AK530" s="11" t="str">
        <f t="shared" si="307"/>
        <v xml:space="preserve"> </v>
      </c>
      <c r="AL530" s="6" t="e">
        <f t="shared" si="308"/>
        <v>#N/A</v>
      </c>
      <c r="AM530" s="6" t="e">
        <f t="shared" si="309"/>
        <v>#N/A</v>
      </c>
      <c r="AN530" s="6" t="e">
        <f t="shared" si="310"/>
        <v>#N/A</v>
      </c>
      <c r="AO530" s="6" t="e">
        <f t="shared" si="290"/>
        <v>#N/A</v>
      </c>
      <c r="AP530" s="6" t="e">
        <f t="shared" si="311"/>
        <v>#N/A</v>
      </c>
      <c r="AQ530" s="6" t="e">
        <f t="shared" si="312"/>
        <v>#N/A</v>
      </c>
      <c r="AR530" s="6" t="e">
        <f t="shared" si="291"/>
        <v>#N/A</v>
      </c>
      <c r="AS530" s="6" t="e">
        <f t="shared" si="292"/>
        <v>#N/A</v>
      </c>
      <c r="AT530" s="6" t="e">
        <f t="shared" si="293"/>
        <v>#N/A</v>
      </c>
      <c r="AU530" s="6">
        <f t="shared" si="313"/>
        <v>0</v>
      </c>
      <c r="AV530" s="6" t="e">
        <f t="shared" si="314"/>
        <v>#N/A</v>
      </c>
      <c r="AW530" s="6" t="str">
        <f t="shared" si="294"/>
        <v/>
      </c>
      <c r="AX530" s="6" t="str">
        <f t="shared" si="295"/>
        <v/>
      </c>
      <c r="AY530" s="6" t="str">
        <f t="shared" si="296"/>
        <v/>
      </c>
      <c r="AZ530" s="6" t="str">
        <f t="shared" si="297"/>
        <v/>
      </c>
      <c r="BA530" s="103"/>
      <c r="BG530" s="3" t="s">
        <v>582</v>
      </c>
    </row>
    <row r="531" spans="1:59" s="12" customFormat="1" ht="13.5" customHeight="1" x14ac:dyDescent="0.2">
      <c r="A531" s="163">
        <v>516</v>
      </c>
      <c r="B531" s="164"/>
      <c r="C531" s="165"/>
      <c r="D531" s="166"/>
      <c r="E531" s="165"/>
      <c r="F531" s="165"/>
      <c r="G531" s="220"/>
      <c r="H531" s="165"/>
      <c r="I531" s="167"/>
      <c r="J531" s="168"/>
      <c r="K531" s="845"/>
      <c r="L531" s="838"/>
      <c r="M531" s="428"/>
      <c r="N531" s="427"/>
      <c r="O531" s="429"/>
      <c r="P531" s="430"/>
      <c r="Q531" s="422" t="str">
        <f t="shared" si="281"/>
        <v/>
      </c>
      <c r="R531" s="422" t="str">
        <f t="shared" si="282"/>
        <v/>
      </c>
      <c r="S531" s="423" t="str">
        <f t="shared" si="283"/>
        <v/>
      </c>
      <c r="T531" s="424" t="str">
        <f t="shared" si="298"/>
        <v/>
      </c>
      <c r="U531" s="425" t="str">
        <f t="shared" si="284"/>
        <v/>
      </c>
      <c r="V531" s="425" t="str">
        <f t="shared" si="285"/>
        <v/>
      </c>
      <c r="W531" s="425" t="str">
        <f t="shared" si="286"/>
        <v/>
      </c>
      <c r="X531" s="38"/>
      <c r="Y531" s="37" t="str">
        <f t="shared" si="299"/>
        <v/>
      </c>
      <c r="Z531" s="37" t="str">
        <f t="shared" si="300"/>
        <v/>
      </c>
      <c r="AA531" s="29" t="str">
        <f t="shared" si="287"/>
        <v/>
      </c>
      <c r="AB531" s="6" t="e">
        <f t="shared" si="301"/>
        <v>#N/A</v>
      </c>
      <c r="AC531" s="6" t="e">
        <f t="shared" si="302"/>
        <v>#N/A</v>
      </c>
      <c r="AD531" s="6" t="e">
        <f t="shared" si="303"/>
        <v>#N/A</v>
      </c>
      <c r="AE531" s="6" t="str">
        <f t="shared" si="288"/>
        <v/>
      </c>
      <c r="AF531" s="10">
        <f t="shared" si="289"/>
        <v>1</v>
      </c>
      <c r="AG531" s="6" t="e">
        <f t="shared" si="304"/>
        <v>#N/A</v>
      </c>
      <c r="AH531" s="6" t="e">
        <f t="shared" si="305"/>
        <v>#N/A</v>
      </c>
      <c r="AI531" s="6" t="e">
        <f t="shared" si="280"/>
        <v>#N/A</v>
      </c>
      <c r="AJ531" s="6" t="e">
        <f t="shared" si="306"/>
        <v>#N/A</v>
      </c>
      <c r="AK531" s="11" t="str">
        <f t="shared" si="307"/>
        <v xml:space="preserve"> </v>
      </c>
      <c r="AL531" s="6" t="e">
        <f t="shared" si="308"/>
        <v>#N/A</v>
      </c>
      <c r="AM531" s="6" t="e">
        <f t="shared" si="309"/>
        <v>#N/A</v>
      </c>
      <c r="AN531" s="6" t="e">
        <f t="shared" si="310"/>
        <v>#N/A</v>
      </c>
      <c r="AO531" s="6" t="e">
        <f t="shared" si="290"/>
        <v>#N/A</v>
      </c>
      <c r="AP531" s="6" t="e">
        <f t="shared" si="311"/>
        <v>#N/A</v>
      </c>
      <c r="AQ531" s="6" t="e">
        <f t="shared" si="312"/>
        <v>#N/A</v>
      </c>
      <c r="AR531" s="6" t="e">
        <f t="shared" si="291"/>
        <v>#N/A</v>
      </c>
      <c r="AS531" s="6" t="e">
        <f t="shared" si="292"/>
        <v>#N/A</v>
      </c>
      <c r="AT531" s="6" t="e">
        <f t="shared" si="293"/>
        <v>#N/A</v>
      </c>
      <c r="AU531" s="6">
        <f t="shared" si="313"/>
        <v>0</v>
      </c>
      <c r="AV531" s="6" t="e">
        <f t="shared" si="314"/>
        <v>#N/A</v>
      </c>
      <c r="AW531" s="6" t="str">
        <f t="shared" si="294"/>
        <v/>
      </c>
      <c r="AX531" s="6" t="str">
        <f t="shared" si="295"/>
        <v/>
      </c>
      <c r="AY531" s="6" t="str">
        <f t="shared" si="296"/>
        <v/>
      </c>
      <c r="AZ531" s="6" t="str">
        <f t="shared" si="297"/>
        <v/>
      </c>
      <c r="BA531" s="103"/>
      <c r="BG531" s="3" t="s">
        <v>462</v>
      </c>
    </row>
    <row r="532" spans="1:59" s="12" customFormat="1" ht="13.5" customHeight="1" x14ac:dyDescent="0.2">
      <c r="A532" s="163">
        <v>517</v>
      </c>
      <c r="B532" s="164"/>
      <c r="C532" s="165"/>
      <c r="D532" s="166"/>
      <c r="E532" s="165"/>
      <c r="F532" s="165"/>
      <c r="G532" s="220"/>
      <c r="H532" s="165"/>
      <c r="I532" s="167"/>
      <c r="J532" s="168"/>
      <c r="K532" s="845"/>
      <c r="L532" s="838"/>
      <c r="M532" s="428"/>
      <c r="N532" s="427"/>
      <c r="O532" s="429"/>
      <c r="P532" s="430"/>
      <c r="Q532" s="422" t="str">
        <f t="shared" si="281"/>
        <v/>
      </c>
      <c r="R532" s="422" t="str">
        <f t="shared" si="282"/>
        <v/>
      </c>
      <c r="S532" s="423" t="str">
        <f t="shared" si="283"/>
        <v/>
      </c>
      <c r="T532" s="424" t="str">
        <f t="shared" si="298"/>
        <v/>
      </c>
      <c r="U532" s="425" t="str">
        <f t="shared" si="284"/>
        <v/>
      </c>
      <c r="V532" s="425" t="str">
        <f t="shared" si="285"/>
        <v/>
      </c>
      <c r="W532" s="425" t="str">
        <f t="shared" si="286"/>
        <v/>
      </c>
      <c r="X532" s="38"/>
      <c r="Y532" s="37" t="str">
        <f t="shared" si="299"/>
        <v/>
      </c>
      <c r="Z532" s="37" t="str">
        <f t="shared" si="300"/>
        <v/>
      </c>
      <c r="AA532" s="29" t="str">
        <f t="shared" si="287"/>
        <v/>
      </c>
      <c r="AB532" s="6" t="e">
        <f t="shared" si="301"/>
        <v>#N/A</v>
      </c>
      <c r="AC532" s="6" t="e">
        <f t="shared" si="302"/>
        <v>#N/A</v>
      </c>
      <c r="AD532" s="6" t="e">
        <f t="shared" si="303"/>
        <v>#N/A</v>
      </c>
      <c r="AE532" s="6" t="str">
        <f t="shared" si="288"/>
        <v/>
      </c>
      <c r="AF532" s="10">
        <f t="shared" si="289"/>
        <v>1</v>
      </c>
      <c r="AG532" s="6" t="e">
        <f t="shared" si="304"/>
        <v>#N/A</v>
      </c>
      <c r="AH532" s="6" t="e">
        <f t="shared" si="305"/>
        <v>#N/A</v>
      </c>
      <c r="AI532" s="6" t="e">
        <f t="shared" ref="AI532:AI595" si="315">VLOOKUP(K532,$BJ$17:$BK$27,2,FALSE)</f>
        <v>#N/A</v>
      </c>
      <c r="AJ532" s="6" t="e">
        <f t="shared" si="306"/>
        <v>#N/A</v>
      </c>
      <c r="AK532" s="11" t="str">
        <f t="shared" si="307"/>
        <v xml:space="preserve"> </v>
      </c>
      <c r="AL532" s="6" t="e">
        <f t="shared" si="308"/>
        <v>#N/A</v>
      </c>
      <c r="AM532" s="6" t="e">
        <f t="shared" si="309"/>
        <v>#N/A</v>
      </c>
      <c r="AN532" s="6" t="e">
        <f t="shared" si="310"/>
        <v>#N/A</v>
      </c>
      <c r="AO532" s="6" t="e">
        <f t="shared" si="290"/>
        <v>#N/A</v>
      </c>
      <c r="AP532" s="6" t="e">
        <f t="shared" si="311"/>
        <v>#N/A</v>
      </c>
      <c r="AQ532" s="6" t="e">
        <f t="shared" si="312"/>
        <v>#N/A</v>
      </c>
      <c r="AR532" s="6" t="e">
        <f t="shared" si="291"/>
        <v>#N/A</v>
      </c>
      <c r="AS532" s="6" t="e">
        <f t="shared" si="292"/>
        <v>#N/A</v>
      </c>
      <c r="AT532" s="6" t="e">
        <f t="shared" si="293"/>
        <v>#N/A</v>
      </c>
      <c r="AU532" s="6">
        <f t="shared" si="313"/>
        <v>0</v>
      </c>
      <c r="AV532" s="6" t="e">
        <f t="shared" si="314"/>
        <v>#N/A</v>
      </c>
      <c r="AW532" s="6" t="str">
        <f t="shared" si="294"/>
        <v/>
      </c>
      <c r="AX532" s="6" t="str">
        <f t="shared" si="295"/>
        <v/>
      </c>
      <c r="AY532" s="6" t="str">
        <f t="shared" si="296"/>
        <v/>
      </c>
      <c r="AZ532" s="6" t="str">
        <f t="shared" si="297"/>
        <v/>
      </c>
      <c r="BA532" s="103"/>
      <c r="BG532" s="3" t="s">
        <v>472</v>
      </c>
    </row>
    <row r="533" spans="1:59" s="12" customFormat="1" ht="13.5" customHeight="1" x14ac:dyDescent="0.2">
      <c r="A533" s="163">
        <v>518</v>
      </c>
      <c r="B533" s="164"/>
      <c r="C533" s="165"/>
      <c r="D533" s="166"/>
      <c r="E533" s="165"/>
      <c r="F533" s="165"/>
      <c r="G533" s="220"/>
      <c r="H533" s="165"/>
      <c r="I533" s="167"/>
      <c r="J533" s="168"/>
      <c r="K533" s="845"/>
      <c r="L533" s="838"/>
      <c r="M533" s="428"/>
      <c r="N533" s="427"/>
      <c r="O533" s="429"/>
      <c r="P533" s="430"/>
      <c r="Q533" s="422" t="str">
        <f t="shared" si="281"/>
        <v/>
      </c>
      <c r="R533" s="422" t="str">
        <f t="shared" si="282"/>
        <v/>
      </c>
      <c r="S533" s="423" t="str">
        <f t="shared" si="283"/>
        <v/>
      </c>
      <c r="T533" s="424" t="str">
        <f t="shared" si="298"/>
        <v/>
      </c>
      <c r="U533" s="425" t="str">
        <f t="shared" si="284"/>
        <v/>
      </c>
      <c r="V533" s="425" t="str">
        <f t="shared" si="285"/>
        <v/>
      </c>
      <c r="W533" s="425" t="str">
        <f t="shared" si="286"/>
        <v/>
      </c>
      <c r="X533" s="38"/>
      <c r="Y533" s="37" t="str">
        <f t="shared" si="299"/>
        <v/>
      </c>
      <c r="Z533" s="37" t="str">
        <f t="shared" si="300"/>
        <v/>
      </c>
      <c r="AA533" s="29" t="str">
        <f t="shared" si="287"/>
        <v/>
      </c>
      <c r="AB533" s="6" t="e">
        <f t="shared" si="301"/>
        <v>#N/A</v>
      </c>
      <c r="AC533" s="6" t="e">
        <f t="shared" si="302"/>
        <v>#N/A</v>
      </c>
      <c r="AD533" s="6" t="e">
        <f t="shared" si="303"/>
        <v>#N/A</v>
      </c>
      <c r="AE533" s="6" t="str">
        <f t="shared" si="288"/>
        <v/>
      </c>
      <c r="AF533" s="10">
        <f t="shared" si="289"/>
        <v>1</v>
      </c>
      <c r="AG533" s="6" t="e">
        <f t="shared" si="304"/>
        <v>#N/A</v>
      </c>
      <c r="AH533" s="6" t="e">
        <f t="shared" si="305"/>
        <v>#N/A</v>
      </c>
      <c r="AI533" s="6" t="e">
        <f t="shared" si="315"/>
        <v>#N/A</v>
      </c>
      <c r="AJ533" s="6" t="e">
        <f t="shared" si="306"/>
        <v>#N/A</v>
      </c>
      <c r="AK533" s="11" t="str">
        <f t="shared" si="307"/>
        <v xml:space="preserve"> </v>
      </c>
      <c r="AL533" s="6" t="e">
        <f t="shared" si="308"/>
        <v>#N/A</v>
      </c>
      <c r="AM533" s="6" t="e">
        <f t="shared" si="309"/>
        <v>#N/A</v>
      </c>
      <c r="AN533" s="6" t="e">
        <f t="shared" si="310"/>
        <v>#N/A</v>
      </c>
      <c r="AO533" s="6" t="e">
        <f t="shared" si="290"/>
        <v>#N/A</v>
      </c>
      <c r="AP533" s="6" t="e">
        <f t="shared" si="311"/>
        <v>#N/A</v>
      </c>
      <c r="AQ533" s="6" t="e">
        <f t="shared" si="312"/>
        <v>#N/A</v>
      </c>
      <c r="AR533" s="6" t="e">
        <f t="shared" si="291"/>
        <v>#N/A</v>
      </c>
      <c r="AS533" s="6" t="e">
        <f t="shared" si="292"/>
        <v>#N/A</v>
      </c>
      <c r="AT533" s="6" t="e">
        <f t="shared" si="293"/>
        <v>#N/A</v>
      </c>
      <c r="AU533" s="6">
        <f t="shared" si="313"/>
        <v>0</v>
      </c>
      <c r="AV533" s="6" t="e">
        <f t="shared" si="314"/>
        <v>#N/A</v>
      </c>
      <c r="AW533" s="6" t="str">
        <f t="shared" si="294"/>
        <v/>
      </c>
      <c r="AX533" s="6" t="str">
        <f t="shared" si="295"/>
        <v/>
      </c>
      <c r="AY533" s="6" t="str">
        <f t="shared" si="296"/>
        <v/>
      </c>
      <c r="AZ533" s="6" t="str">
        <f t="shared" si="297"/>
        <v/>
      </c>
      <c r="BA533" s="103"/>
      <c r="BG533" s="3" t="s">
        <v>484</v>
      </c>
    </row>
    <row r="534" spans="1:59" s="12" customFormat="1" ht="13.5" customHeight="1" x14ac:dyDescent="0.2">
      <c r="A534" s="163">
        <v>519</v>
      </c>
      <c r="B534" s="164"/>
      <c r="C534" s="165"/>
      <c r="D534" s="166"/>
      <c r="E534" s="165"/>
      <c r="F534" s="165"/>
      <c r="G534" s="220"/>
      <c r="H534" s="165"/>
      <c r="I534" s="167"/>
      <c r="J534" s="168"/>
      <c r="K534" s="845"/>
      <c r="L534" s="838"/>
      <c r="M534" s="428"/>
      <c r="N534" s="427"/>
      <c r="O534" s="429"/>
      <c r="P534" s="430"/>
      <c r="Q534" s="422" t="str">
        <f t="shared" si="281"/>
        <v/>
      </c>
      <c r="R534" s="422" t="str">
        <f t="shared" si="282"/>
        <v/>
      </c>
      <c r="S534" s="423" t="str">
        <f t="shared" si="283"/>
        <v/>
      </c>
      <c r="T534" s="424" t="str">
        <f t="shared" si="298"/>
        <v/>
      </c>
      <c r="U534" s="425" t="str">
        <f t="shared" si="284"/>
        <v/>
      </c>
      <c r="V534" s="425" t="str">
        <f t="shared" si="285"/>
        <v/>
      </c>
      <c r="W534" s="425" t="str">
        <f t="shared" si="286"/>
        <v/>
      </c>
      <c r="X534" s="38"/>
      <c r="Y534" s="37" t="str">
        <f t="shared" si="299"/>
        <v/>
      </c>
      <c r="Z534" s="37" t="str">
        <f t="shared" si="300"/>
        <v/>
      </c>
      <c r="AA534" s="29" t="str">
        <f t="shared" si="287"/>
        <v/>
      </c>
      <c r="AB534" s="6" t="e">
        <f t="shared" si="301"/>
        <v>#N/A</v>
      </c>
      <c r="AC534" s="6" t="e">
        <f t="shared" si="302"/>
        <v>#N/A</v>
      </c>
      <c r="AD534" s="6" t="e">
        <f t="shared" si="303"/>
        <v>#N/A</v>
      </c>
      <c r="AE534" s="6" t="str">
        <f t="shared" si="288"/>
        <v/>
      </c>
      <c r="AF534" s="10">
        <f t="shared" si="289"/>
        <v>1</v>
      </c>
      <c r="AG534" s="6" t="e">
        <f t="shared" si="304"/>
        <v>#N/A</v>
      </c>
      <c r="AH534" s="6" t="e">
        <f t="shared" si="305"/>
        <v>#N/A</v>
      </c>
      <c r="AI534" s="6" t="e">
        <f t="shared" si="315"/>
        <v>#N/A</v>
      </c>
      <c r="AJ534" s="6" t="e">
        <f t="shared" si="306"/>
        <v>#N/A</v>
      </c>
      <c r="AK534" s="11" t="str">
        <f t="shared" si="307"/>
        <v xml:space="preserve"> </v>
      </c>
      <c r="AL534" s="6" t="e">
        <f t="shared" si="308"/>
        <v>#N/A</v>
      </c>
      <c r="AM534" s="6" t="e">
        <f t="shared" si="309"/>
        <v>#N/A</v>
      </c>
      <c r="AN534" s="6" t="e">
        <f t="shared" si="310"/>
        <v>#N/A</v>
      </c>
      <c r="AO534" s="6" t="e">
        <f t="shared" si="290"/>
        <v>#N/A</v>
      </c>
      <c r="AP534" s="6" t="e">
        <f t="shared" si="311"/>
        <v>#N/A</v>
      </c>
      <c r="AQ534" s="6" t="e">
        <f t="shared" si="312"/>
        <v>#N/A</v>
      </c>
      <c r="AR534" s="6" t="e">
        <f t="shared" si="291"/>
        <v>#N/A</v>
      </c>
      <c r="AS534" s="6" t="e">
        <f t="shared" si="292"/>
        <v>#N/A</v>
      </c>
      <c r="AT534" s="6" t="e">
        <f t="shared" si="293"/>
        <v>#N/A</v>
      </c>
      <c r="AU534" s="6">
        <f t="shared" si="313"/>
        <v>0</v>
      </c>
      <c r="AV534" s="6" t="e">
        <f t="shared" si="314"/>
        <v>#N/A</v>
      </c>
      <c r="AW534" s="6" t="str">
        <f t="shared" si="294"/>
        <v/>
      </c>
      <c r="AX534" s="6" t="str">
        <f t="shared" si="295"/>
        <v/>
      </c>
      <c r="AY534" s="6" t="str">
        <f t="shared" si="296"/>
        <v/>
      </c>
      <c r="AZ534" s="6" t="str">
        <f t="shared" si="297"/>
        <v/>
      </c>
      <c r="BA534" s="103"/>
      <c r="BG534" s="3" t="s">
        <v>581</v>
      </c>
    </row>
    <row r="535" spans="1:59" s="12" customFormat="1" ht="13.5" customHeight="1" x14ac:dyDescent="0.2">
      <c r="A535" s="163">
        <v>520</v>
      </c>
      <c r="B535" s="164"/>
      <c r="C535" s="165"/>
      <c r="D535" s="166"/>
      <c r="E535" s="165"/>
      <c r="F535" s="165"/>
      <c r="G535" s="220"/>
      <c r="H535" s="165"/>
      <c r="I535" s="167"/>
      <c r="J535" s="168"/>
      <c r="K535" s="845"/>
      <c r="L535" s="838"/>
      <c r="M535" s="428"/>
      <c r="N535" s="427"/>
      <c r="O535" s="429"/>
      <c r="P535" s="430"/>
      <c r="Q535" s="422" t="str">
        <f t="shared" si="281"/>
        <v/>
      </c>
      <c r="R535" s="422" t="str">
        <f t="shared" si="282"/>
        <v/>
      </c>
      <c r="S535" s="423" t="str">
        <f t="shared" si="283"/>
        <v/>
      </c>
      <c r="T535" s="424" t="str">
        <f t="shared" si="298"/>
        <v/>
      </c>
      <c r="U535" s="425" t="str">
        <f t="shared" si="284"/>
        <v/>
      </c>
      <c r="V535" s="425" t="str">
        <f t="shared" si="285"/>
        <v/>
      </c>
      <c r="W535" s="425" t="str">
        <f t="shared" si="286"/>
        <v/>
      </c>
      <c r="X535" s="38"/>
      <c r="Y535" s="37" t="str">
        <f t="shared" si="299"/>
        <v/>
      </c>
      <c r="Z535" s="37" t="str">
        <f t="shared" si="300"/>
        <v/>
      </c>
      <c r="AA535" s="29" t="str">
        <f t="shared" si="287"/>
        <v/>
      </c>
      <c r="AB535" s="6" t="e">
        <f t="shared" si="301"/>
        <v>#N/A</v>
      </c>
      <c r="AC535" s="6" t="e">
        <f t="shared" si="302"/>
        <v>#N/A</v>
      </c>
      <c r="AD535" s="6" t="e">
        <f t="shared" si="303"/>
        <v>#N/A</v>
      </c>
      <c r="AE535" s="6" t="str">
        <f t="shared" si="288"/>
        <v/>
      </c>
      <c r="AF535" s="10">
        <f t="shared" si="289"/>
        <v>1</v>
      </c>
      <c r="AG535" s="6" t="e">
        <f t="shared" si="304"/>
        <v>#N/A</v>
      </c>
      <c r="AH535" s="6" t="e">
        <f t="shared" si="305"/>
        <v>#N/A</v>
      </c>
      <c r="AI535" s="6" t="e">
        <f t="shared" si="315"/>
        <v>#N/A</v>
      </c>
      <c r="AJ535" s="6" t="e">
        <f t="shared" si="306"/>
        <v>#N/A</v>
      </c>
      <c r="AK535" s="11" t="str">
        <f t="shared" si="307"/>
        <v xml:space="preserve"> </v>
      </c>
      <c r="AL535" s="6" t="e">
        <f t="shared" si="308"/>
        <v>#N/A</v>
      </c>
      <c r="AM535" s="6" t="e">
        <f t="shared" si="309"/>
        <v>#N/A</v>
      </c>
      <c r="AN535" s="6" t="e">
        <f t="shared" si="310"/>
        <v>#N/A</v>
      </c>
      <c r="AO535" s="6" t="e">
        <f t="shared" si="290"/>
        <v>#N/A</v>
      </c>
      <c r="AP535" s="6" t="e">
        <f t="shared" si="311"/>
        <v>#N/A</v>
      </c>
      <c r="AQ535" s="6" t="e">
        <f t="shared" si="312"/>
        <v>#N/A</v>
      </c>
      <c r="AR535" s="6" t="e">
        <f t="shared" si="291"/>
        <v>#N/A</v>
      </c>
      <c r="AS535" s="6" t="e">
        <f t="shared" si="292"/>
        <v>#N/A</v>
      </c>
      <c r="AT535" s="6" t="e">
        <f t="shared" si="293"/>
        <v>#N/A</v>
      </c>
      <c r="AU535" s="6">
        <f t="shared" si="313"/>
        <v>0</v>
      </c>
      <c r="AV535" s="6" t="e">
        <f t="shared" si="314"/>
        <v>#N/A</v>
      </c>
      <c r="AW535" s="6" t="str">
        <f t="shared" si="294"/>
        <v/>
      </c>
      <c r="AX535" s="6" t="str">
        <f t="shared" si="295"/>
        <v/>
      </c>
      <c r="AY535" s="6" t="str">
        <f t="shared" si="296"/>
        <v/>
      </c>
      <c r="AZ535" s="6" t="str">
        <f t="shared" si="297"/>
        <v/>
      </c>
      <c r="BA535" s="103"/>
      <c r="BG535" s="3" t="s">
        <v>461</v>
      </c>
    </row>
    <row r="536" spans="1:59" s="12" customFormat="1" ht="13.5" customHeight="1" x14ac:dyDescent="0.2">
      <c r="A536" s="163">
        <v>521</v>
      </c>
      <c r="B536" s="164"/>
      <c r="C536" s="165"/>
      <c r="D536" s="166"/>
      <c r="E536" s="165"/>
      <c r="F536" s="165"/>
      <c r="G536" s="220"/>
      <c r="H536" s="165"/>
      <c r="I536" s="167"/>
      <c r="J536" s="168"/>
      <c r="K536" s="845"/>
      <c r="L536" s="838"/>
      <c r="M536" s="428"/>
      <c r="N536" s="427"/>
      <c r="O536" s="429"/>
      <c r="P536" s="430"/>
      <c r="Q536" s="422" t="str">
        <f t="shared" si="281"/>
        <v/>
      </c>
      <c r="R536" s="422" t="str">
        <f t="shared" si="282"/>
        <v/>
      </c>
      <c r="S536" s="423" t="str">
        <f t="shared" si="283"/>
        <v/>
      </c>
      <c r="T536" s="424" t="str">
        <f t="shared" si="298"/>
        <v/>
      </c>
      <c r="U536" s="425" t="str">
        <f t="shared" si="284"/>
        <v/>
      </c>
      <c r="V536" s="425" t="str">
        <f t="shared" si="285"/>
        <v/>
      </c>
      <c r="W536" s="425" t="str">
        <f t="shared" si="286"/>
        <v/>
      </c>
      <c r="X536" s="38"/>
      <c r="Y536" s="37" t="str">
        <f t="shared" si="299"/>
        <v/>
      </c>
      <c r="Z536" s="37" t="str">
        <f t="shared" si="300"/>
        <v/>
      </c>
      <c r="AA536" s="29" t="str">
        <f t="shared" si="287"/>
        <v/>
      </c>
      <c r="AB536" s="6" t="e">
        <f t="shared" si="301"/>
        <v>#N/A</v>
      </c>
      <c r="AC536" s="6" t="e">
        <f t="shared" si="302"/>
        <v>#N/A</v>
      </c>
      <c r="AD536" s="6" t="e">
        <f t="shared" si="303"/>
        <v>#N/A</v>
      </c>
      <c r="AE536" s="6" t="str">
        <f t="shared" si="288"/>
        <v/>
      </c>
      <c r="AF536" s="10">
        <f t="shared" si="289"/>
        <v>1</v>
      </c>
      <c r="AG536" s="6" t="e">
        <f t="shared" si="304"/>
        <v>#N/A</v>
      </c>
      <c r="AH536" s="6" t="e">
        <f t="shared" si="305"/>
        <v>#N/A</v>
      </c>
      <c r="AI536" s="6" t="e">
        <f t="shared" si="315"/>
        <v>#N/A</v>
      </c>
      <c r="AJ536" s="6" t="e">
        <f t="shared" si="306"/>
        <v>#N/A</v>
      </c>
      <c r="AK536" s="11" t="str">
        <f t="shared" si="307"/>
        <v xml:space="preserve"> </v>
      </c>
      <c r="AL536" s="6" t="e">
        <f t="shared" si="308"/>
        <v>#N/A</v>
      </c>
      <c r="AM536" s="6" t="e">
        <f t="shared" si="309"/>
        <v>#N/A</v>
      </c>
      <c r="AN536" s="6" t="e">
        <f t="shared" si="310"/>
        <v>#N/A</v>
      </c>
      <c r="AO536" s="6" t="e">
        <f t="shared" si="290"/>
        <v>#N/A</v>
      </c>
      <c r="AP536" s="6" t="e">
        <f t="shared" si="311"/>
        <v>#N/A</v>
      </c>
      <c r="AQ536" s="6" t="e">
        <f t="shared" si="312"/>
        <v>#N/A</v>
      </c>
      <c r="AR536" s="6" t="e">
        <f t="shared" si="291"/>
        <v>#N/A</v>
      </c>
      <c r="AS536" s="6" t="e">
        <f t="shared" si="292"/>
        <v>#N/A</v>
      </c>
      <c r="AT536" s="6" t="e">
        <f t="shared" si="293"/>
        <v>#N/A</v>
      </c>
      <c r="AU536" s="6">
        <f t="shared" si="313"/>
        <v>0</v>
      </c>
      <c r="AV536" s="6" t="e">
        <f t="shared" si="314"/>
        <v>#N/A</v>
      </c>
      <c r="AW536" s="6" t="str">
        <f t="shared" si="294"/>
        <v/>
      </c>
      <c r="AX536" s="6" t="str">
        <f t="shared" si="295"/>
        <v/>
      </c>
      <c r="AY536" s="6" t="str">
        <f t="shared" si="296"/>
        <v/>
      </c>
      <c r="AZ536" s="6" t="str">
        <f t="shared" si="297"/>
        <v/>
      </c>
      <c r="BA536" s="103"/>
      <c r="BG536" s="3" t="s">
        <v>471</v>
      </c>
    </row>
    <row r="537" spans="1:59" s="12" customFormat="1" ht="13.5" customHeight="1" x14ac:dyDescent="0.2">
      <c r="A537" s="163">
        <v>522</v>
      </c>
      <c r="B537" s="164"/>
      <c r="C537" s="165"/>
      <c r="D537" s="166"/>
      <c r="E537" s="165"/>
      <c r="F537" s="165"/>
      <c r="G537" s="220"/>
      <c r="H537" s="165"/>
      <c r="I537" s="167"/>
      <c r="J537" s="168"/>
      <c r="K537" s="845"/>
      <c r="L537" s="838"/>
      <c r="M537" s="428"/>
      <c r="N537" s="427"/>
      <c r="O537" s="429"/>
      <c r="P537" s="430"/>
      <c r="Q537" s="422" t="str">
        <f t="shared" si="281"/>
        <v/>
      </c>
      <c r="R537" s="422" t="str">
        <f t="shared" si="282"/>
        <v/>
      </c>
      <c r="S537" s="423" t="str">
        <f t="shared" si="283"/>
        <v/>
      </c>
      <c r="T537" s="424" t="str">
        <f t="shared" si="298"/>
        <v/>
      </c>
      <c r="U537" s="425" t="str">
        <f t="shared" si="284"/>
        <v/>
      </c>
      <c r="V537" s="425" t="str">
        <f t="shared" si="285"/>
        <v/>
      </c>
      <c r="W537" s="425" t="str">
        <f t="shared" si="286"/>
        <v/>
      </c>
      <c r="X537" s="38"/>
      <c r="Y537" s="37" t="str">
        <f t="shared" si="299"/>
        <v/>
      </c>
      <c r="Z537" s="37" t="str">
        <f t="shared" si="300"/>
        <v/>
      </c>
      <c r="AA537" s="29" t="str">
        <f t="shared" si="287"/>
        <v/>
      </c>
      <c r="AB537" s="6" t="e">
        <f t="shared" si="301"/>
        <v>#N/A</v>
      </c>
      <c r="AC537" s="6" t="e">
        <f t="shared" si="302"/>
        <v>#N/A</v>
      </c>
      <c r="AD537" s="6" t="e">
        <f t="shared" si="303"/>
        <v>#N/A</v>
      </c>
      <c r="AE537" s="6" t="str">
        <f t="shared" si="288"/>
        <v/>
      </c>
      <c r="AF537" s="10">
        <f t="shared" si="289"/>
        <v>1</v>
      </c>
      <c r="AG537" s="6" t="e">
        <f t="shared" si="304"/>
        <v>#N/A</v>
      </c>
      <c r="AH537" s="6" t="e">
        <f t="shared" si="305"/>
        <v>#N/A</v>
      </c>
      <c r="AI537" s="6" t="e">
        <f t="shared" si="315"/>
        <v>#N/A</v>
      </c>
      <c r="AJ537" s="6" t="e">
        <f t="shared" si="306"/>
        <v>#N/A</v>
      </c>
      <c r="AK537" s="11" t="str">
        <f t="shared" si="307"/>
        <v xml:space="preserve"> </v>
      </c>
      <c r="AL537" s="6" t="e">
        <f t="shared" si="308"/>
        <v>#N/A</v>
      </c>
      <c r="AM537" s="6" t="e">
        <f t="shared" si="309"/>
        <v>#N/A</v>
      </c>
      <c r="AN537" s="6" t="e">
        <f t="shared" si="310"/>
        <v>#N/A</v>
      </c>
      <c r="AO537" s="6" t="e">
        <f t="shared" si="290"/>
        <v>#N/A</v>
      </c>
      <c r="AP537" s="6" t="e">
        <f t="shared" si="311"/>
        <v>#N/A</v>
      </c>
      <c r="AQ537" s="6" t="e">
        <f t="shared" si="312"/>
        <v>#N/A</v>
      </c>
      <c r="AR537" s="6" t="e">
        <f t="shared" si="291"/>
        <v>#N/A</v>
      </c>
      <c r="AS537" s="6" t="e">
        <f t="shared" si="292"/>
        <v>#N/A</v>
      </c>
      <c r="AT537" s="6" t="e">
        <f t="shared" si="293"/>
        <v>#N/A</v>
      </c>
      <c r="AU537" s="6">
        <f t="shared" si="313"/>
        <v>0</v>
      </c>
      <c r="AV537" s="6" t="e">
        <f t="shared" si="314"/>
        <v>#N/A</v>
      </c>
      <c r="AW537" s="6" t="str">
        <f t="shared" si="294"/>
        <v/>
      </c>
      <c r="AX537" s="6" t="str">
        <f t="shared" si="295"/>
        <v/>
      </c>
      <c r="AY537" s="6" t="str">
        <f t="shared" si="296"/>
        <v/>
      </c>
      <c r="AZ537" s="6" t="str">
        <f t="shared" si="297"/>
        <v/>
      </c>
      <c r="BA537" s="103"/>
      <c r="BG537" s="3" t="s">
        <v>483</v>
      </c>
    </row>
    <row r="538" spans="1:59" s="12" customFormat="1" ht="13.5" customHeight="1" x14ac:dyDescent="0.2">
      <c r="A538" s="163">
        <v>523</v>
      </c>
      <c r="B538" s="164"/>
      <c r="C538" s="165"/>
      <c r="D538" s="166"/>
      <c r="E538" s="165"/>
      <c r="F538" s="165"/>
      <c r="G538" s="220"/>
      <c r="H538" s="165"/>
      <c r="I538" s="167"/>
      <c r="J538" s="168"/>
      <c r="K538" s="845"/>
      <c r="L538" s="838"/>
      <c r="M538" s="428"/>
      <c r="N538" s="427"/>
      <c r="O538" s="429"/>
      <c r="P538" s="430"/>
      <c r="Q538" s="422" t="str">
        <f t="shared" si="281"/>
        <v/>
      </c>
      <c r="R538" s="422" t="str">
        <f t="shared" si="282"/>
        <v/>
      </c>
      <c r="S538" s="423" t="str">
        <f t="shared" si="283"/>
        <v/>
      </c>
      <c r="T538" s="424" t="str">
        <f t="shared" si="298"/>
        <v/>
      </c>
      <c r="U538" s="425" t="str">
        <f t="shared" si="284"/>
        <v/>
      </c>
      <c r="V538" s="425" t="str">
        <f t="shared" si="285"/>
        <v/>
      </c>
      <c r="W538" s="425" t="str">
        <f t="shared" si="286"/>
        <v/>
      </c>
      <c r="X538" s="38"/>
      <c r="Y538" s="37" t="str">
        <f t="shared" si="299"/>
        <v/>
      </c>
      <c r="Z538" s="37" t="str">
        <f t="shared" si="300"/>
        <v/>
      </c>
      <c r="AA538" s="29" t="str">
        <f t="shared" si="287"/>
        <v/>
      </c>
      <c r="AB538" s="6" t="e">
        <f t="shared" si="301"/>
        <v>#N/A</v>
      </c>
      <c r="AC538" s="6" t="e">
        <f t="shared" si="302"/>
        <v>#N/A</v>
      </c>
      <c r="AD538" s="6" t="e">
        <f t="shared" si="303"/>
        <v>#N/A</v>
      </c>
      <c r="AE538" s="6" t="str">
        <f t="shared" si="288"/>
        <v/>
      </c>
      <c r="AF538" s="10">
        <f t="shared" si="289"/>
        <v>1</v>
      </c>
      <c r="AG538" s="6" t="e">
        <f t="shared" si="304"/>
        <v>#N/A</v>
      </c>
      <c r="AH538" s="6" t="e">
        <f t="shared" si="305"/>
        <v>#N/A</v>
      </c>
      <c r="AI538" s="6" t="e">
        <f t="shared" si="315"/>
        <v>#N/A</v>
      </c>
      <c r="AJ538" s="6" t="e">
        <f t="shared" si="306"/>
        <v>#N/A</v>
      </c>
      <c r="AK538" s="11" t="str">
        <f t="shared" si="307"/>
        <v xml:space="preserve"> </v>
      </c>
      <c r="AL538" s="6" t="e">
        <f t="shared" si="308"/>
        <v>#N/A</v>
      </c>
      <c r="AM538" s="6" t="e">
        <f t="shared" si="309"/>
        <v>#N/A</v>
      </c>
      <c r="AN538" s="6" t="e">
        <f t="shared" si="310"/>
        <v>#N/A</v>
      </c>
      <c r="AO538" s="6" t="e">
        <f t="shared" si="290"/>
        <v>#N/A</v>
      </c>
      <c r="AP538" s="6" t="e">
        <f t="shared" si="311"/>
        <v>#N/A</v>
      </c>
      <c r="AQ538" s="6" t="e">
        <f t="shared" si="312"/>
        <v>#N/A</v>
      </c>
      <c r="AR538" s="6" t="e">
        <f t="shared" si="291"/>
        <v>#N/A</v>
      </c>
      <c r="AS538" s="6" t="e">
        <f t="shared" si="292"/>
        <v>#N/A</v>
      </c>
      <c r="AT538" s="6" t="e">
        <f t="shared" si="293"/>
        <v>#N/A</v>
      </c>
      <c r="AU538" s="6">
        <f t="shared" si="313"/>
        <v>0</v>
      </c>
      <c r="AV538" s="6" t="e">
        <f t="shared" si="314"/>
        <v>#N/A</v>
      </c>
      <c r="AW538" s="6" t="str">
        <f t="shared" si="294"/>
        <v/>
      </c>
      <c r="AX538" s="6" t="str">
        <f t="shared" si="295"/>
        <v/>
      </c>
      <c r="AY538" s="6" t="str">
        <f t="shared" si="296"/>
        <v/>
      </c>
      <c r="AZ538" s="6" t="str">
        <f t="shared" si="297"/>
        <v/>
      </c>
      <c r="BA538" s="103"/>
      <c r="BG538" s="3" t="s">
        <v>374</v>
      </c>
    </row>
    <row r="539" spans="1:59" s="12" customFormat="1" ht="13.5" customHeight="1" x14ac:dyDescent="0.2">
      <c r="A539" s="163">
        <v>524</v>
      </c>
      <c r="B539" s="164"/>
      <c r="C539" s="165"/>
      <c r="D539" s="166"/>
      <c r="E539" s="165"/>
      <c r="F539" s="165"/>
      <c r="G539" s="220"/>
      <c r="H539" s="165"/>
      <c r="I539" s="167"/>
      <c r="J539" s="168"/>
      <c r="K539" s="845"/>
      <c r="L539" s="838"/>
      <c r="M539" s="428"/>
      <c r="N539" s="427"/>
      <c r="O539" s="429"/>
      <c r="P539" s="430"/>
      <c r="Q539" s="422" t="str">
        <f t="shared" si="281"/>
        <v/>
      </c>
      <c r="R539" s="422" t="str">
        <f t="shared" si="282"/>
        <v/>
      </c>
      <c r="S539" s="423" t="str">
        <f t="shared" si="283"/>
        <v/>
      </c>
      <c r="T539" s="424" t="str">
        <f t="shared" si="298"/>
        <v/>
      </c>
      <c r="U539" s="425" t="str">
        <f t="shared" si="284"/>
        <v/>
      </c>
      <c r="V539" s="425" t="str">
        <f t="shared" si="285"/>
        <v/>
      </c>
      <c r="W539" s="425" t="str">
        <f t="shared" si="286"/>
        <v/>
      </c>
      <c r="X539" s="38"/>
      <c r="Y539" s="37" t="str">
        <f t="shared" si="299"/>
        <v/>
      </c>
      <c r="Z539" s="37" t="str">
        <f t="shared" si="300"/>
        <v/>
      </c>
      <c r="AA539" s="29" t="str">
        <f t="shared" si="287"/>
        <v/>
      </c>
      <c r="AB539" s="6" t="e">
        <f t="shared" si="301"/>
        <v>#N/A</v>
      </c>
      <c r="AC539" s="6" t="e">
        <f t="shared" si="302"/>
        <v>#N/A</v>
      </c>
      <c r="AD539" s="6" t="e">
        <f t="shared" si="303"/>
        <v>#N/A</v>
      </c>
      <c r="AE539" s="6" t="str">
        <f t="shared" si="288"/>
        <v/>
      </c>
      <c r="AF539" s="10">
        <f t="shared" si="289"/>
        <v>1</v>
      </c>
      <c r="AG539" s="6" t="e">
        <f t="shared" si="304"/>
        <v>#N/A</v>
      </c>
      <c r="AH539" s="6" t="e">
        <f t="shared" si="305"/>
        <v>#N/A</v>
      </c>
      <c r="AI539" s="6" t="e">
        <f t="shared" si="315"/>
        <v>#N/A</v>
      </c>
      <c r="AJ539" s="6" t="e">
        <f t="shared" si="306"/>
        <v>#N/A</v>
      </c>
      <c r="AK539" s="11" t="str">
        <f t="shared" si="307"/>
        <v xml:space="preserve"> </v>
      </c>
      <c r="AL539" s="6" t="e">
        <f t="shared" si="308"/>
        <v>#N/A</v>
      </c>
      <c r="AM539" s="6" t="e">
        <f t="shared" si="309"/>
        <v>#N/A</v>
      </c>
      <c r="AN539" s="6" t="e">
        <f t="shared" si="310"/>
        <v>#N/A</v>
      </c>
      <c r="AO539" s="6" t="e">
        <f t="shared" si="290"/>
        <v>#N/A</v>
      </c>
      <c r="AP539" s="6" t="e">
        <f t="shared" si="311"/>
        <v>#N/A</v>
      </c>
      <c r="AQ539" s="6" t="e">
        <f t="shared" si="312"/>
        <v>#N/A</v>
      </c>
      <c r="AR539" s="6" t="e">
        <f t="shared" si="291"/>
        <v>#N/A</v>
      </c>
      <c r="AS539" s="6" t="e">
        <f t="shared" si="292"/>
        <v>#N/A</v>
      </c>
      <c r="AT539" s="6" t="e">
        <f t="shared" si="293"/>
        <v>#N/A</v>
      </c>
      <c r="AU539" s="6">
        <f t="shared" si="313"/>
        <v>0</v>
      </c>
      <c r="AV539" s="6" t="e">
        <f t="shared" si="314"/>
        <v>#N/A</v>
      </c>
      <c r="AW539" s="6" t="str">
        <f t="shared" si="294"/>
        <v/>
      </c>
      <c r="AX539" s="6" t="str">
        <f t="shared" si="295"/>
        <v/>
      </c>
      <c r="AY539" s="6" t="str">
        <f t="shared" si="296"/>
        <v/>
      </c>
      <c r="AZ539" s="6" t="str">
        <f t="shared" si="297"/>
        <v/>
      </c>
      <c r="BA539" s="103"/>
      <c r="BG539" s="3" t="s">
        <v>370</v>
      </c>
    </row>
    <row r="540" spans="1:59" s="12" customFormat="1" ht="13.5" customHeight="1" x14ac:dyDescent="0.2">
      <c r="A540" s="163">
        <v>525</v>
      </c>
      <c r="B540" s="164"/>
      <c r="C540" s="165"/>
      <c r="D540" s="166"/>
      <c r="E540" s="165"/>
      <c r="F540" s="165"/>
      <c r="G540" s="220"/>
      <c r="H540" s="165"/>
      <c r="I540" s="167"/>
      <c r="J540" s="168"/>
      <c r="K540" s="845"/>
      <c r="L540" s="838"/>
      <c r="M540" s="428"/>
      <c r="N540" s="427"/>
      <c r="O540" s="429"/>
      <c r="P540" s="430"/>
      <c r="Q540" s="422" t="str">
        <f t="shared" si="281"/>
        <v/>
      </c>
      <c r="R540" s="422" t="str">
        <f t="shared" si="282"/>
        <v/>
      </c>
      <c r="S540" s="423" t="str">
        <f t="shared" si="283"/>
        <v/>
      </c>
      <c r="T540" s="424" t="str">
        <f t="shared" si="298"/>
        <v/>
      </c>
      <c r="U540" s="425" t="str">
        <f t="shared" si="284"/>
        <v/>
      </c>
      <c r="V540" s="425" t="str">
        <f t="shared" si="285"/>
        <v/>
      </c>
      <c r="W540" s="425" t="str">
        <f t="shared" si="286"/>
        <v/>
      </c>
      <c r="X540" s="38"/>
      <c r="Y540" s="37" t="str">
        <f t="shared" si="299"/>
        <v/>
      </c>
      <c r="Z540" s="37" t="str">
        <f t="shared" si="300"/>
        <v/>
      </c>
      <c r="AA540" s="29" t="str">
        <f t="shared" si="287"/>
        <v/>
      </c>
      <c r="AB540" s="6" t="e">
        <f t="shared" si="301"/>
        <v>#N/A</v>
      </c>
      <c r="AC540" s="6" t="e">
        <f t="shared" si="302"/>
        <v>#N/A</v>
      </c>
      <c r="AD540" s="6" t="e">
        <f t="shared" si="303"/>
        <v>#N/A</v>
      </c>
      <c r="AE540" s="6" t="str">
        <f t="shared" si="288"/>
        <v/>
      </c>
      <c r="AF540" s="10">
        <f t="shared" si="289"/>
        <v>1</v>
      </c>
      <c r="AG540" s="6" t="e">
        <f t="shared" si="304"/>
        <v>#N/A</v>
      </c>
      <c r="AH540" s="6" t="e">
        <f t="shared" si="305"/>
        <v>#N/A</v>
      </c>
      <c r="AI540" s="6" t="e">
        <f t="shared" si="315"/>
        <v>#N/A</v>
      </c>
      <c r="AJ540" s="6" t="e">
        <f t="shared" si="306"/>
        <v>#N/A</v>
      </c>
      <c r="AK540" s="11" t="str">
        <f t="shared" si="307"/>
        <v xml:space="preserve"> </v>
      </c>
      <c r="AL540" s="6" t="e">
        <f t="shared" si="308"/>
        <v>#N/A</v>
      </c>
      <c r="AM540" s="6" t="e">
        <f t="shared" si="309"/>
        <v>#N/A</v>
      </c>
      <c r="AN540" s="6" t="e">
        <f t="shared" si="310"/>
        <v>#N/A</v>
      </c>
      <c r="AO540" s="6" t="e">
        <f t="shared" si="290"/>
        <v>#N/A</v>
      </c>
      <c r="AP540" s="6" t="e">
        <f t="shared" si="311"/>
        <v>#N/A</v>
      </c>
      <c r="AQ540" s="6" t="e">
        <f t="shared" si="312"/>
        <v>#N/A</v>
      </c>
      <c r="AR540" s="6" t="e">
        <f t="shared" si="291"/>
        <v>#N/A</v>
      </c>
      <c r="AS540" s="6" t="e">
        <f t="shared" si="292"/>
        <v>#N/A</v>
      </c>
      <c r="AT540" s="6" t="e">
        <f t="shared" si="293"/>
        <v>#N/A</v>
      </c>
      <c r="AU540" s="6">
        <f t="shared" si="313"/>
        <v>0</v>
      </c>
      <c r="AV540" s="6" t="e">
        <f t="shared" si="314"/>
        <v>#N/A</v>
      </c>
      <c r="AW540" s="6" t="str">
        <f t="shared" si="294"/>
        <v/>
      </c>
      <c r="AX540" s="6" t="str">
        <f t="shared" si="295"/>
        <v/>
      </c>
      <c r="AY540" s="6" t="str">
        <f t="shared" si="296"/>
        <v/>
      </c>
      <c r="AZ540" s="6" t="str">
        <f t="shared" si="297"/>
        <v/>
      </c>
      <c r="BA540" s="103"/>
      <c r="BG540" s="3" t="s">
        <v>504</v>
      </c>
    </row>
    <row r="541" spans="1:59" s="12" customFormat="1" ht="13.5" customHeight="1" x14ac:dyDescent="0.2">
      <c r="A541" s="163">
        <v>526</v>
      </c>
      <c r="B541" s="164"/>
      <c r="C541" s="165"/>
      <c r="D541" s="166"/>
      <c r="E541" s="165"/>
      <c r="F541" s="165"/>
      <c r="G541" s="220"/>
      <c r="H541" s="165"/>
      <c r="I541" s="167"/>
      <c r="J541" s="168"/>
      <c r="K541" s="845"/>
      <c r="L541" s="838"/>
      <c r="M541" s="428"/>
      <c r="N541" s="427"/>
      <c r="O541" s="429"/>
      <c r="P541" s="430"/>
      <c r="Q541" s="422" t="str">
        <f t="shared" si="281"/>
        <v/>
      </c>
      <c r="R541" s="422" t="str">
        <f t="shared" si="282"/>
        <v/>
      </c>
      <c r="S541" s="423" t="str">
        <f t="shared" si="283"/>
        <v/>
      </c>
      <c r="T541" s="424" t="str">
        <f t="shared" si="298"/>
        <v/>
      </c>
      <c r="U541" s="425" t="str">
        <f t="shared" si="284"/>
        <v/>
      </c>
      <c r="V541" s="425" t="str">
        <f t="shared" si="285"/>
        <v/>
      </c>
      <c r="W541" s="425" t="str">
        <f t="shared" si="286"/>
        <v/>
      </c>
      <c r="X541" s="38"/>
      <c r="Y541" s="37" t="str">
        <f t="shared" si="299"/>
        <v/>
      </c>
      <c r="Z541" s="37" t="str">
        <f t="shared" si="300"/>
        <v/>
      </c>
      <c r="AA541" s="29" t="str">
        <f t="shared" si="287"/>
        <v/>
      </c>
      <c r="AB541" s="6" t="e">
        <f t="shared" si="301"/>
        <v>#N/A</v>
      </c>
      <c r="AC541" s="6" t="e">
        <f t="shared" si="302"/>
        <v>#N/A</v>
      </c>
      <c r="AD541" s="6" t="e">
        <f t="shared" si="303"/>
        <v>#N/A</v>
      </c>
      <c r="AE541" s="6" t="str">
        <f t="shared" si="288"/>
        <v/>
      </c>
      <c r="AF541" s="10">
        <f t="shared" si="289"/>
        <v>1</v>
      </c>
      <c r="AG541" s="6" t="e">
        <f t="shared" si="304"/>
        <v>#N/A</v>
      </c>
      <c r="AH541" s="6" t="e">
        <f t="shared" si="305"/>
        <v>#N/A</v>
      </c>
      <c r="AI541" s="6" t="e">
        <f t="shared" si="315"/>
        <v>#N/A</v>
      </c>
      <c r="AJ541" s="6" t="e">
        <f t="shared" si="306"/>
        <v>#N/A</v>
      </c>
      <c r="AK541" s="11" t="str">
        <f t="shared" si="307"/>
        <v xml:space="preserve"> </v>
      </c>
      <c r="AL541" s="6" t="e">
        <f t="shared" si="308"/>
        <v>#N/A</v>
      </c>
      <c r="AM541" s="6" t="e">
        <f t="shared" si="309"/>
        <v>#N/A</v>
      </c>
      <c r="AN541" s="6" t="e">
        <f t="shared" si="310"/>
        <v>#N/A</v>
      </c>
      <c r="AO541" s="6" t="e">
        <f t="shared" si="290"/>
        <v>#N/A</v>
      </c>
      <c r="AP541" s="6" t="e">
        <f t="shared" si="311"/>
        <v>#N/A</v>
      </c>
      <c r="AQ541" s="6" t="e">
        <f t="shared" si="312"/>
        <v>#N/A</v>
      </c>
      <c r="AR541" s="6" t="e">
        <f t="shared" si="291"/>
        <v>#N/A</v>
      </c>
      <c r="AS541" s="6" t="e">
        <f t="shared" si="292"/>
        <v>#N/A</v>
      </c>
      <c r="AT541" s="6" t="e">
        <f t="shared" si="293"/>
        <v>#N/A</v>
      </c>
      <c r="AU541" s="6">
        <f t="shared" si="313"/>
        <v>0</v>
      </c>
      <c r="AV541" s="6" t="e">
        <f t="shared" si="314"/>
        <v>#N/A</v>
      </c>
      <c r="AW541" s="6" t="str">
        <f t="shared" si="294"/>
        <v/>
      </c>
      <c r="AX541" s="6" t="str">
        <f t="shared" si="295"/>
        <v/>
      </c>
      <c r="AY541" s="6" t="str">
        <f t="shared" si="296"/>
        <v/>
      </c>
      <c r="AZ541" s="6" t="str">
        <f t="shared" si="297"/>
        <v/>
      </c>
      <c r="BA541" s="103"/>
      <c r="BG541" s="3" t="s">
        <v>1246</v>
      </c>
    </row>
    <row r="542" spans="1:59" s="12" customFormat="1" ht="13.5" customHeight="1" x14ac:dyDescent="0.2">
      <c r="A542" s="163">
        <v>527</v>
      </c>
      <c r="B542" s="164"/>
      <c r="C542" s="165"/>
      <c r="D542" s="166"/>
      <c r="E542" s="165"/>
      <c r="F542" s="165"/>
      <c r="G542" s="220"/>
      <c r="H542" s="165"/>
      <c r="I542" s="167"/>
      <c r="J542" s="168"/>
      <c r="K542" s="845"/>
      <c r="L542" s="838"/>
      <c r="M542" s="428"/>
      <c r="N542" s="427"/>
      <c r="O542" s="429"/>
      <c r="P542" s="430"/>
      <c r="Q542" s="422" t="str">
        <f t="shared" si="281"/>
        <v/>
      </c>
      <c r="R542" s="422" t="str">
        <f t="shared" si="282"/>
        <v/>
      </c>
      <c r="S542" s="423" t="str">
        <f t="shared" si="283"/>
        <v/>
      </c>
      <c r="T542" s="424" t="str">
        <f t="shared" si="298"/>
        <v/>
      </c>
      <c r="U542" s="425" t="str">
        <f t="shared" si="284"/>
        <v/>
      </c>
      <c r="V542" s="425" t="str">
        <f t="shared" si="285"/>
        <v/>
      </c>
      <c r="W542" s="425" t="str">
        <f t="shared" si="286"/>
        <v/>
      </c>
      <c r="X542" s="38"/>
      <c r="Y542" s="37" t="str">
        <f t="shared" si="299"/>
        <v/>
      </c>
      <c r="Z542" s="37" t="str">
        <f t="shared" si="300"/>
        <v/>
      </c>
      <c r="AA542" s="29" t="str">
        <f t="shared" si="287"/>
        <v/>
      </c>
      <c r="AB542" s="6" t="e">
        <f t="shared" si="301"/>
        <v>#N/A</v>
      </c>
      <c r="AC542" s="6" t="e">
        <f t="shared" si="302"/>
        <v>#N/A</v>
      </c>
      <c r="AD542" s="6" t="e">
        <f t="shared" si="303"/>
        <v>#N/A</v>
      </c>
      <c r="AE542" s="6" t="str">
        <f t="shared" si="288"/>
        <v/>
      </c>
      <c r="AF542" s="10">
        <f t="shared" si="289"/>
        <v>1</v>
      </c>
      <c r="AG542" s="6" t="e">
        <f t="shared" si="304"/>
        <v>#N/A</v>
      </c>
      <c r="AH542" s="6" t="e">
        <f t="shared" si="305"/>
        <v>#N/A</v>
      </c>
      <c r="AI542" s="6" t="e">
        <f t="shared" si="315"/>
        <v>#N/A</v>
      </c>
      <c r="AJ542" s="6" t="e">
        <f t="shared" si="306"/>
        <v>#N/A</v>
      </c>
      <c r="AK542" s="11" t="str">
        <f t="shared" si="307"/>
        <v xml:space="preserve"> </v>
      </c>
      <c r="AL542" s="6" t="e">
        <f t="shared" si="308"/>
        <v>#N/A</v>
      </c>
      <c r="AM542" s="6" t="e">
        <f t="shared" si="309"/>
        <v>#N/A</v>
      </c>
      <c r="AN542" s="6" t="e">
        <f t="shared" si="310"/>
        <v>#N/A</v>
      </c>
      <c r="AO542" s="6" t="e">
        <f t="shared" si="290"/>
        <v>#N/A</v>
      </c>
      <c r="AP542" s="6" t="e">
        <f t="shared" si="311"/>
        <v>#N/A</v>
      </c>
      <c r="AQ542" s="6" t="e">
        <f t="shared" si="312"/>
        <v>#N/A</v>
      </c>
      <c r="AR542" s="6" t="e">
        <f t="shared" si="291"/>
        <v>#N/A</v>
      </c>
      <c r="AS542" s="6" t="e">
        <f t="shared" si="292"/>
        <v>#N/A</v>
      </c>
      <c r="AT542" s="6" t="e">
        <f t="shared" si="293"/>
        <v>#N/A</v>
      </c>
      <c r="AU542" s="6">
        <f t="shared" si="313"/>
        <v>0</v>
      </c>
      <c r="AV542" s="6" t="e">
        <f t="shared" si="314"/>
        <v>#N/A</v>
      </c>
      <c r="AW542" s="6" t="str">
        <f t="shared" si="294"/>
        <v/>
      </c>
      <c r="AX542" s="6" t="str">
        <f t="shared" si="295"/>
        <v/>
      </c>
      <c r="AY542" s="6" t="str">
        <f t="shared" si="296"/>
        <v/>
      </c>
      <c r="AZ542" s="6" t="str">
        <f t="shared" si="297"/>
        <v/>
      </c>
      <c r="BA542" s="103"/>
      <c r="BG542" s="3" t="s">
        <v>1247</v>
      </c>
    </row>
    <row r="543" spans="1:59" s="12" customFormat="1" ht="13.5" customHeight="1" x14ac:dyDescent="0.2">
      <c r="A543" s="163">
        <v>528</v>
      </c>
      <c r="B543" s="164"/>
      <c r="C543" s="165"/>
      <c r="D543" s="166"/>
      <c r="E543" s="165"/>
      <c r="F543" s="165"/>
      <c r="G543" s="220"/>
      <c r="H543" s="165"/>
      <c r="I543" s="167"/>
      <c r="J543" s="168"/>
      <c r="K543" s="845"/>
      <c r="L543" s="838"/>
      <c r="M543" s="428"/>
      <c r="N543" s="427"/>
      <c r="O543" s="429"/>
      <c r="P543" s="430"/>
      <c r="Q543" s="422" t="str">
        <f t="shared" si="281"/>
        <v/>
      </c>
      <c r="R543" s="422" t="str">
        <f t="shared" si="282"/>
        <v/>
      </c>
      <c r="S543" s="423" t="str">
        <f t="shared" si="283"/>
        <v/>
      </c>
      <c r="T543" s="424" t="str">
        <f t="shared" si="298"/>
        <v/>
      </c>
      <c r="U543" s="425" t="str">
        <f t="shared" si="284"/>
        <v/>
      </c>
      <c r="V543" s="425" t="str">
        <f t="shared" si="285"/>
        <v/>
      </c>
      <c r="W543" s="425" t="str">
        <f t="shared" si="286"/>
        <v/>
      </c>
      <c r="X543" s="38"/>
      <c r="Y543" s="37" t="str">
        <f t="shared" si="299"/>
        <v/>
      </c>
      <c r="Z543" s="37" t="str">
        <f t="shared" si="300"/>
        <v/>
      </c>
      <c r="AA543" s="29" t="str">
        <f t="shared" si="287"/>
        <v/>
      </c>
      <c r="AB543" s="6" t="e">
        <f t="shared" si="301"/>
        <v>#N/A</v>
      </c>
      <c r="AC543" s="6" t="e">
        <f t="shared" si="302"/>
        <v>#N/A</v>
      </c>
      <c r="AD543" s="6" t="e">
        <f t="shared" si="303"/>
        <v>#N/A</v>
      </c>
      <c r="AE543" s="6" t="str">
        <f t="shared" si="288"/>
        <v/>
      </c>
      <c r="AF543" s="10">
        <f t="shared" si="289"/>
        <v>1</v>
      </c>
      <c r="AG543" s="6" t="e">
        <f t="shared" si="304"/>
        <v>#N/A</v>
      </c>
      <c r="AH543" s="6" t="e">
        <f t="shared" si="305"/>
        <v>#N/A</v>
      </c>
      <c r="AI543" s="6" t="e">
        <f t="shared" si="315"/>
        <v>#N/A</v>
      </c>
      <c r="AJ543" s="6" t="e">
        <f t="shared" si="306"/>
        <v>#N/A</v>
      </c>
      <c r="AK543" s="11" t="str">
        <f t="shared" si="307"/>
        <v xml:space="preserve"> </v>
      </c>
      <c r="AL543" s="6" t="e">
        <f t="shared" si="308"/>
        <v>#N/A</v>
      </c>
      <c r="AM543" s="6" t="e">
        <f t="shared" si="309"/>
        <v>#N/A</v>
      </c>
      <c r="AN543" s="6" t="e">
        <f t="shared" si="310"/>
        <v>#N/A</v>
      </c>
      <c r="AO543" s="6" t="e">
        <f t="shared" si="290"/>
        <v>#N/A</v>
      </c>
      <c r="AP543" s="6" t="e">
        <f t="shared" si="311"/>
        <v>#N/A</v>
      </c>
      <c r="AQ543" s="6" t="e">
        <f t="shared" si="312"/>
        <v>#N/A</v>
      </c>
      <c r="AR543" s="6" t="e">
        <f t="shared" si="291"/>
        <v>#N/A</v>
      </c>
      <c r="AS543" s="6" t="e">
        <f t="shared" si="292"/>
        <v>#N/A</v>
      </c>
      <c r="AT543" s="6" t="e">
        <f t="shared" si="293"/>
        <v>#N/A</v>
      </c>
      <c r="AU543" s="6">
        <f t="shared" si="313"/>
        <v>0</v>
      </c>
      <c r="AV543" s="6" t="e">
        <f t="shared" si="314"/>
        <v>#N/A</v>
      </c>
      <c r="AW543" s="6" t="str">
        <f t="shared" si="294"/>
        <v/>
      </c>
      <c r="AX543" s="6" t="str">
        <f t="shared" si="295"/>
        <v/>
      </c>
      <c r="AY543" s="6" t="str">
        <f t="shared" si="296"/>
        <v/>
      </c>
      <c r="AZ543" s="6" t="str">
        <f t="shared" si="297"/>
        <v/>
      </c>
      <c r="BA543" s="103"/>
      <c r="BG543" s="3" t="s">
        <v>1248</v>
      </c>
    </row>
    <row r="544" spans="1:59" s="12" customFormat="1" ht="13.5" customHeight="1" x14ac:dyDescent="0.2">
      <c r="A544" s="163">
        <v>529</v>
      </c>
      <c r="B544" s="164"/>
      <c r="C544" s="165"/>
      <c r="D544" s="166"/>
      <c r="E544" s="165"/>
      <c r="F544" s="165"/>
      <c r="G544" s="220"/>
      <c r="H544" s="165"/>
      <c r="I544" s="167"/>
      <c r="J544" s="168"/>
      <c r="K544" s="845"/>
      <c r="L544" s="838"/>
      <c r="M544" s="428"/>
      <c r="N544" s="427"/>
      <c r="O544" s="429"/>
      <c r="P544" s="430"/>
      <c r="Q544" s="422" t="str">
        <f t="shared" si="281"/>
        <v/>
      </c>
      <c r="R544" s="422" t="str">
        <f t="shared" si="282"/>
        <v/>
      </c>
      <c r="S544" s="423" t="str">
        <f t="shared" si="283"/>
        <v/>
      </c>
      <c r="T544" s="424" t="str">
        <f t="shared" si="298"/>
        <v/>
      </c>
      <c r="U544" s="425" t="str">
        <f t="shared" si="284"/>
        <v/>
      </c>
      <c r="V544" s="425" t="str">
        <f t="shared" si="285"/>
        <v/>
      </c>
      <c r="W544" s="425" t="str">
        <f t="shared" si="286"/>
        <v/>
      </c>
      <c r="X544" s="38"/>
      <c r="Y544" s="37" t="str">
        <f t="shared" si="299"/>
        <v/>
      </c>
      <c r="Z544" s="37" t="str">
        <f t="shared" si="300"/>
        <v/>
      </c>
      <c r="AA544" s="29" t="str">
        <f t="shared" si="287"/>
        <v/>
      </c>
      <c r="AB544" s="6" t="e">
        <f t="shared" si="301"/>
        <v>#N/A</v>
      </c>
      <c r="AC544" s="6" t="e">
        <f t="shared" si="302"/>
        <v>#N/A</v>
      </c>
      <c r="AD544" s="6" t="e">
        <f t="shared" si="303"/>
        <v>#N/A</v>
      </c>
      <c r="AE544" s="6" t="str">
        <f t="shared" si="288"/>
        <v/>
      </c>
      <c r="AF544" s="10">
        <f t="shared" si="289"/>
        <v>1</v>
      </c>
      <c r="AG544" s="6" t="e">
        <f t="shared" si="304"/>
        <v>#N/A</v>
      </c>
      <c r="AH544" s="6" t="e">
        <f t="shared" si="305"/>
        <v>#N/A</v>
      </c>
      <c r="AI544" s="6" t="e">
        <f t="shared" si="315"/>
        <v>#N/A</v>
      </c>
      <c r="AJ544" s="6" t="e">
        <f t="shared" si="306"/>
        <v>#N/A</v>
      </c>
      <c r="AK544" s="11" t="str">
        <f t="shared" si="307"/>
        <v xml:space="preserve"> </v>
      </c>
      <c r="AL544" s="6" t="e">
        <f t="shared" si="308"/>
        <v>#N/A</v>
      </c>
      <c r="AM544" s="6" t="e">
        <f t="shared" si="309"/>
        <v>#N/A</v>
      </c>
      <c r="AN544" s="6" t="e">
        <f t="shared" si="310"/>
        <v>#N/A</v>
      </c>
      <c r="AO544" s="6" t="e">
        <f t="shared" si="290"/>
        <v>#N/A</v>
      </c>
      <c r="AP544" s="6" t="e">
        <f t="shared" si="311"/>
        <v>#N/A</v>
      </c>
      <c r="AQ544" s="6" t="e">
        <f t="shared" si="312"/>
        <v>#N/A</v>
      </c>
      <c r="AR544" s="6" t="e">
        <f t="shared" si="291"/>
        <v>#N/A</v>
      </c>
      <c r="AS544" s="6" t="e">
        <f t="shared" si="292"/>
        <v>#N/A</v>
      </c>
      <c r="AT544" s="6" t="e">
        <f t="shared" si="293"/>
        <v>#N/A</v>
      </c>
      <c r="AU544" s="6">
        <f t="shared" si="313"/>
        <v>0</v>
      </c>
      <c r="AV544" s="6" t="e">
        <f t="shared" si="314"/>
        <v>#N/A</v>
      </c>
      <c r="AW544" s="6" t="str">
        <f t="shared" si="294"/>
        <v/>
      </c>
      <c r="AX544" s="6" t="str">
        <f t="shared" si="295"/>
        <v/>
      </c>
      <c r="AY544" s="6" t="str">
        <f t="shared" si="296"/>
        <v/>
      </c>
      <c r="AZ544" s="6" t="str">
        <f t="shared" si="297"/>
        <v/>
      </c>
      <c r="BA544" s="103"/>
      <c r="BG544" s="3" t="s">
        <v>552</v>
      </c>
    </row>
    <row r="545" spans="1:59" s="12" customFormat="1" ht="13.5" customHeight="1" x14ac:dyDescent="0.2">
      <c r="A545" s="163">
        <v>530</v>
      </c>
      <c r="B545" s="164"/>
      <c r="C545" s="165"/>
      <c r="D545" s="166"/>
      <c r="E545" s="165"/>
      <c r="F545" s="165"/>
      <c r="G545" s="220"/>
      <c r="H545" s="165"/>
      <c r="I545" s="167"/>
      <c r="J545" s="168"/>
      <c r="K545" s="845"/>
      <c r="L545" s="838"/>
      <c r="M545" s="428"/>
      <c r="N545" s="427"/>
      <c r="O545" s="429"/>
      <c r="P545" s="430"/>
      <c r="Q545" s="422" t="str">
        <f t="shared" si="281"/>
        <v/>
      </c>
      <c r="R545" s="422" t="str">
        <f t="shared" si="282"/>
        <v/>
      </c>
      <c r="S545" s="423" t="str">
        <f t="shared" si="283"/>
        <v/>
      </c>
      <c r="T545" s="424" t="str">
        <f t="shared" si="298"/>
        <v/>
      </c>
      <c r="U545" s="425" t="str">
        <f t="shared" si="284"/>
        <v/>
      </c>
      <c r="V545" s="425" t="str">
        <f t="shared" si="285"/>
        <v/>
      </c>
      <c r="W545" s="425" t="str">
        <f t="shared" si="286"/>
        <v/>
      </c>
      <c r="X545" s="38"/>
      <c r="Y545" s="37" t="str">
        <f t="shared" si="299"/>
        <v/>
      </c>
      <c r="Z545" s="37" t="str">
        <f t="shared" si="300"/>
        <v/>
      </c>
      <c r="AA545" s="29" t="str">
        <f t="shared" si="287"/>
        <v/>
      </c>
      <c r="AB545" s="6" t="e">
        <f t="shared" si="301"/>
        <v>#N/A</v>
      </c>
      <c r="AC545" s="6" t="e">
        <f t="shared" si="302"/>
        <v>#N/A</v>
      </c>
      <c r="AD545" s="6" t="e">
        <f t="shared" si="303"/>
        <v>#N/A</v>
      </c>
      <c r="AE545" s="6" t="str">
        <f t="shared" si="288"/>
        <v/>
      </c>
      <c r="AF545" s="10">
        <f t="shared" si="289"/>
        <v>1</v>
      </c>
      <c r="AG545" s="6" t="e">
        <f t="shared" si="304"/>
        <v>#N/A</v>
      </c>
      <c r="AH545" s="6" t="e">
        <f t="shared" si="305"/>
        <v>#N/A</v>
      </c>
      <c r="AI545" s="6" t="e">
        <f t="shared" si="315"/>
        <v>#N/A</v>
      </c>
      <c r="AJ545" s="6" t="e">
        <f t="shared" si="306"/>
        <v>#N/A</v>
      </c>
      <c r="AK545" s="11" t="str">
        <f t="shared" si="307"/>
        <v xml:space="preserve"> </v>
      </c>
      <c r="AL545" s="6" t="e">
        <f t="shared" si="308"/>
        <v>#N/A</v>
      </c>
      <c r="AM545" s="6" t="e">
        <f t="shared" si="309"/>
        <v>#N/A</v>
      </c>
      <c r="AN545" s="6" t="e">
        <f t="shared" si="310"/>
        <v>#N/A</v>
      </c>
      <c r="AO545" s="6" t="e">
        <f t="shared" si="290"/>
        <v>#N/A</v>
      </c>
      <c r="AP545" s="6" t="e">
        <f t="shared" si="311"/>
        <v>#N/A</v>
      </c>
      <c r="AQ545" s="6" t="e">
        <f t="shared" si="312"/>
        <v>#N/A</v>
      </c>
      <c r="AR545" s="6" t="e">
        <f t="shared" si="291"/>
        <v>#N/A</v>
      </c>
      <c r="AS545" s="6" t="e">
        <f t="shared" si="292"/>
        <v>#N/A</v>
      </c>
      <c r="AT545" s="6" t="e">
        <f t="shared" si="293"/>
        <v>#N/A</v>
      </c>
      <c r="AU545" s="6">
        <f t="shared" si="313"/>
        <v>0</v>
      </c>
      <c r="AV545" s="6" t="e">
        <f t="shared" si="314"/>
        <v>#N/A</v>
      </c>
      <c r="AW545" s="6" t="str">
        <f t="shared" si="294"/>
        <v/>
      </c>
      <c r="AX545" s="6" t="str">
        <f t="shared" si="295"/>
        <v/>
      </c>
      <c r="AY545" s="6" t="str">
        <f t="shared" si="296"/>
        <v/>
      </c>
      <c r="AZ545" s="6" t="str">
        <f t="shared" si="297"/>
        <v/>
      </c>
      <c r="BA545" s="103"/>
      <c r="BG545" s="3" t="s">
        <v>1249</v>
      </c>
    </row>
    <row r="546" spans="1:59" s="12" customFormat="1" ht="13.5" customHeight="1" x14ac:dyDescent="0.2">
      <c r="A546" s="163">
        <v>531</v>
      </c>
      <c r="B546" s="164"/>
      <c r="C546" s="165"/>
      <c r="D546" s="166"/>
      <c r="E546" s="165"/>
      <c r="F546" s="165"/>
      <c r="G546" s="220"/>
      <c r="H546" s="165"/>
      <c r="I546" s="167"/>
      <c r="J546" s="168"/>
      <c r="K546" s="845"/>
      <c r="L546" s="838"/>
      <c r="M546" s="428"/>
      <c r="N546" s="427"/>
      <c r="O546" s="429"/>
      <c r="P546" s="430"/>
      <c r="Q546" s="422" t="str">
        <f t="shared" si="281"/>
        <v/>
      </c>
      <c r="R546" s="422" t="str">
        <f t="shared" si="282"/>
        <v/>
      </c>
      <c r="S546" s="423" t="str">
        <f t="shared" si="283"/>
        <v/>
      </c>
      <c r="T546" s="424" t="str">
        <f t="shared" si="298"/>
        <v/>
      </c>
      <c r="U546" s="425" t="str">
        <f t="shared" si="284"/>
        <v/>
      </c>
      <c r="V546" s="425" t="str">
        <f t="shared" si="285"/>
        <v/>
      </c>
      <c r="W546" s="425" t="str">
        <f t="shared" si="286"/>
        <v/>
      </c>
      <c r="X546" s="38"/>
      <c r="Y546" s="37" t="str">
        <f t="shared" si="299"/>
        <v/>
      </c>
      <c r="Z546" s="37" t="str">
        <f t="shared" si="300"/>
        <v/>
      </c>
      <c r="AA546" s="29" t="str">
        <f t="shared" si="287"/>
        <v/>
      </c>
      <c r="AB546" s="6" t="e">
        <f t="shared" si="301"/>
        <v>#N/A</v>
      </c>
      <c r="AC546" s="6" t="e">
        <f t="shared" si="302"/>
        <v>#N/A</v>
      </c>
      <c r="AD546" s="6" t="e">
        <f t="shared" si="303"/>
        <v>#N/A</v>
      </c>
      <c r="AE546" s="6" t="str">
        <f t="shared" si="288"/>
        <v/>
      </c>
      <c r="AF546" s="10">
        <f t="shared" si="289"/>
        <v>1</v>
      </c>
      <c r="AG546" s="6" t="e">
        <f t="shared" si="304"/>
        <v>#N/A</v>
      </c>
      <c r="AH546" s="6" t="e">
        <f t="shared" si="305"/>
        <v>#N/A</v>
      </c>
      <c r="AI546" s="6" t="e">
        <f t="shared" si="315"/>
        <v>#N/A</v>
      </c>
      <c r="AJ546" s="6" t="e">
        <f t="shared" si="306"/>
        <v>#N/A</v>
      </c>
      <c r="AK546" s="11" t="str">
        <f t="shared" si="307"/>
        <v xml:space="preserve"> </v>
      </c>
      <c r="AL546" s="6" t="e">
        <f t="shared" si="308"/>
        <v>#N/A</v>
      </c>
      <c r="AM546" s="6" t="e">
        <f t="shared" si="309"/>
        <v>#N/A</v>
      </c>
      <c r="AN546" s="6" t="e">
        <f t="shared" si="310"/>
        <v>#N/A</v>
      </c>
      <c r="AO546" s="6" t="e">
        <f t="shared" si="290"/>
        <v>#N/A</v>
      </c>
      <c r="AP546" s="6" t="e">
        <f t="shared" si="311"/>
        <v>#N/A</v>
      </c>
      <c r="AQ546" s="6" t="e">
        <f t="shared" si="312"/>
        <v>#N/A</v>
      </c>
      <c r="AR546" s="6" t="e">
        <f t="shared" si="291"/>
        <v>#N/A</v>
      </c>
      <c r="AS546" s="6" t="e">
        <f t="shared" si="292"/>
        <v>#N/A</v>
      </c>
      <c r="AT546" s="6" t="e">
        <f t="shared" si="293"/>
        <v>#N/A</v>
      </c>
      <c r="AU546" s="6">
        <f t="shared" si="313"/>
        <v>0</v>
      </c>
      <c r="AV546" s="6" t="e">
        <f t="shared" si="314"/>
        <v>#N/A</v>
      </c>
      <c r="AW546" s="6" t="str">
        <f t="shared" si="294"/>
        <v/>
      </c>
      <c r="AX546" s="6" t="str">
        <f t="shared" si="295"/>
        <v/>
      </c>
      <c r="AY546" s="6" t="str">
        <f t="shared" si="296"/>
        <v/>
      </c>
      <c r="AZ546" s="6" t="str">
        <f t="shared" si="297"/>
        <v/>
      </c>
      <c r="BA546" s="103"/>
      <c r="BG546" s="3" t="s">
        <v>1250</v>
      </c>
    </row>
    <row r="547" spans="1:59" s="12" customFormat="1" ht="13.5" customHeight="1" x14ac:dyDescent="0.2">
      <c r="A547" s="163">
        <v>532</v>
      </c>
      <c r="B547" s="164"/>
      <c r="C547" s="165"/>
      <c r="D547" s="166"/>
      <c r="E547" s="165"/>
      <c r="F547" s="165"/>
      <c r="G547" s="220"/>
      <c r="H547" s="165"/>
      <c r="I547" s="167"/>
      <c r="J547" s="168"/>
      <c r="K547" s="845"/>
      <c r="L547" s="838"/>
      <c r="M547" s="428"/>
      <c r="N547" s="427"/>
      <c r="O547" s="429"/>
      <c r="P547" s="430"/>
      <c r="Q547" s="422" t="str">
        <f t="shared" si="281"/>
        <v/>
      </c>
      <c r="R547" s="422" t="str">
        <f t="shared" si="282"/>
        <v/>
      </c>
      <c r="S547" s="423" t="str">
        <f t="shared" si="283"/>
        <v/>
      </c>
      <c r="T547" s="424" t="str">
        <f t="shared" si="298"/>
        <v/>
      </c>
      <c r="U547" s="425" t="str">
        <f t="shared" si="284"/>
        <v/>
      </c>
      <c r="V547" s="425" t="str">
        <f t="shared" si="285"/>
        <v/>
      </c>
      <c r="W547" s="425" t="str">
        <f t="shared" si="286"/>
        <v/>
      </c>
      <c r="X547" s="38"/>
      <c r="Y547" s="37" t="str">
        <f t="shared" si="299"/>
        <v/>
      </c>
      <c r="Z547" s="37" t="str">
        <f t="shared" si="300"/>
        <v/>
      </c>
      <c r="AA547" s="29" t="str">
        <f t="shared" si="287"/>
        <v/>
      </c>
      <c r="AB547" s="6" t="e">
        <f t="shared" si="301"/>
        <v>#N/A</v>
      </c>
      <c r="AC547" s="6" t="e">
        <f t="shared" si="302"/>
        <v>#N/A</v>
      </c>
      <c r="AD547" s="6" t="e">
        <f t="shared" si="303"/>
        <v>#N/A</v>
      </c>
      <c r="AE547" s="6" t="str">
        <f t="shared" si="288"/>
        <v/>
      </c>
      <c r="AF547" s="10">
        <f t="shared" si="289"/>
        <v>1</v>
      </c>
      <c r="AG547" s="6" t="e">
        <f t="shared" si="304"/>
        <v>#N/A</v>
      </c>
      <c r="AH547" s="6" t="e">
        <f t="shared" si="305"/>
        <v>#N/A</v>
      </c>
      <c r="AI547" s="6" t="e">
        <f t="shared" si="315"/>
        <v>#N/A</v>
      </c>
      <c r="AJ547" s="6" t="e">
        <f t="shared" si="306"/>
        <v>#N/A</v>
      </c>
      <c r="AK547" s="11" t="str">
        <f t="shared" si="307"/>
        <v xml:space="preserve"> </v>
      </c>
      <c r="AL547" s="6" t="e">
        <f t="shared" si="308"/>
        <v>#N/A</v>
      </c>
      <c r="AM547" s="6" t="e">
        <f t="shared" si="309"/>
        <v>#N/A</v>
      </c>
      <c r="AN547" s="6" t="e">
        <f t="shared" si="310"/>
        <v>#N/A</v>
      </c>
      <c r="AO547" s="6" t="e">
        <f t="shared" si="290"/>
        <v>#N/A</v>
      </c>
      <c r="AP547" s="6" t="e">
        <f t="shared" si="311"/>
        <v>#N/A</v>
      </c>
      <c r="AQ547" s="6" t="e">
        <f t="shared" si="312"/>
        <v>#N/A</v>
      </c>
      <c r="AR547" s="6" t="e">
        <f t="shared" si="291"/>
        <v>#N/A</v>
      </c>
      <c r="AS547" s="6" t="e">
        <f t="shared" si="292"/>
        <v>#N/A</v>
      </c>
      <c r="AT547" s="6" t="e">
        <f t="shared" si="293"/>
        <v>#N/A</v>
      </c>
      <c r="AU547" s="6">
        <f t="shared" si="313"/>
        <v>0</v>
      </c>
      <c r="AV547" s="6" t="e">
        <f t="shared" si="314"/>
        <v>#N/A</v>
      </c>
      <c r="AW547" s="6" t="str">
        <f t="shared" si="294"/>
        <v/>
      </c>
      <c r="AX547" s="6" t="str">
        <f t="shared" si="295"/>
        <v/>
      </c>
      <c r="AY547" s="6" t="str">
        <f t="shared" si="296"/>
        <v/>
      </c>
      <c r="AZ547" s="6" t="str">
        <f t="shared" si="297"/>
        <v/>
      </c>
      <c r="BA547" s="103"/>
      <c r="BG547" s="3" t="s">
        <v>1251</v>
      </c>
    </row>
    <row r="548" spans="1:59" s="12" customFormat="1" ht="13.5" customHeight="1" x14ac:dyDescent="0.2">
      <c r="A548" s="163">
        <v>533</v>
      </c>
      <c r="B548" s="164"/>
      <c r="C548" s="165"/>
      <c r="D548" s="166"/>
      <c r="E548" s="165"/>
      <c r="F548" s="165"/>
      <c r="G548" s="220"/>
      <c r="H548" s="165"/>
      <c r="I548" s="167"/>
      <c r="J548" s="168"/>
      <c r="K548" s="845"/>
      <c r="L548" s="838"/>
      <c r="M548" s="428"/>
      <c r="N548" s="427"/>
      <c r="O548" s="429"/>
      <c r="P548" s="430"/>
      <c r="Q548" s="422" t="str">
        <f t="shared" si="281"/>
        <v/>
      </c>
      <c r="R548" s="422" t="str">
        <f t="shared" si="282"/>
        <v/>
      </c>
      <c r="S548" s="423" t="str">
        <f t="shared" si="283"/>
        <v/>
      </c>
      <c r="T548" s="424" t="str">
        <f t="shared" si="298"/>
        <v/>
      </c>
      <c r="U548" s="425" t="str">
        <f t="shared" si="284"/>
        <v/>
      </c>
      <c r="V548" s="425" t="str">
        <f t="shared" si="285"/>
        <v/>
      </c>
      <c r="W548" s="425" t="str">
        <f t="shared" si="286"/>
        <v/>
      </c>
      <c r="X548" s="38"/>
      <c r="Y548" s="37" t="str">
        <f t="shared" si="299"/>
        <v/>
      </c>
      <c r="Z548" s="37" t="str">
        <f t="shared" si="300"/>
        <v/>
      </c>
      <c r="AA548" s="29" t="str">
        <f t="shared" si="287"/>
        <v/>
      </c>
      <c r="AB548" s="6" t="e">
        <f t="shared" si="301"/>
        <v>#N/A</v>
      </c>
      <c r="AC548" s="6" t="e">
        <f t="shared" si="302"/>
        <v>#N/A</v>
      </c>
      <c r="AD548" s="6" t="e">
        <f t="shared" si="303"/>
        <v>#N/A</v>
      </c>
      <c r="AE548" s="6" t="str">
        <f t="shared" si="288"/>
        <v/>
      </c>
      <c r="AF548" s="10">
        <f t="shared" si="289"/>
        <v>1</v>
      </c>
      <c r="AG548" s="6" t="e">
        <f t="shared" si="304"/>
        <v>#N/A</v>
      </c>
      <c r="AH548" s="6" t="e">
        <f t="shared" si="305"/>
        <v>#N/A</v>
      </c>
      <c r="AI548" s="6" t="e">
        <f t="shared" si="315"/>
        <v>#N/A</v>
      </c>
      <c r="AJ548" s="6" t="e">
        <f t="shared" si="306"/>
        <v>#N/A</v>
      </c>
      <c r="AK548" s="11" t="str">
        <f t="shared" si="307"/>
        <v xml:space="preserve"> </v>
      </c>
      <c r="AL548" s="6" t="e">
        <f t="shared" si="308"/>
        <v>#N/A</v>
      </c>
      <c r="AM548" s="6" t="e">
        <f t="shared" si="309"/>
        <v>#N/A</v>
      </c>
      <c r="AN548" s="6" t="e">
        <f t="shared" si="310"/>
        <v>#N/A</v>
      </c>
      <c r="AO548" s="6" t="e">
        <f t="shared" si="290"/>
        <v>#N/A</v>
      </c>
      <c r="AP548" s="6" t="e">
        <f t="shared" si="311"/>
        <v>#N/A</v>
      </c>
      <c r="AQ548" s="6" t="e">
        <f t="shared" si="312"/>
        <v>#N/A</v>
      </c>
      <c r="AR548" s="6" t="e">
        <f t="shared" si="291"/>
        <v>#N/A</v>
      </c>
      <c r="AS548" s="6" t="e">
        <f t="shared" si="292"/>
        <v>#N/A</v>
      </c>
      <c r="AT548" s="6" t="e">
        <f t="shared" si="293"/>
        <v>#N/A</v>
      </c>
      <c r="AU548" s="6">
        <f t="shared" si="313"/>
        <v>0</v>
      </c>
      <c r="AV548" s="6" t="e">
        <f t="shared" si="314"/>
        <v>#N/A</v>
      </c>
      <c r="AW548" s="6" t="str">
        <f t="shared" si="294"/>
        <v/>
      </c>
      <c r="AX548" s="6" t="str">
        <f t="shared" si="295"/>
        <v/>
      </c>
      <c r="AY548" s="6" t="str">
        <f t="shared" si="296"/>
        <v/>
      </c>
      <c r="AZ548" s="6" t="str">
        <f t="shared" si="297"/>
        <v/>
      </c>
      <c r="BA548" s="103"/>
      <c r="BG548" s="3" t="s">
        <v>375</v>
      </c>
    </row>
    <row r="549" spans="1:59" s="12" customFormat="1" ht="13.5" customHeight="1" x14ac:dyDescent="0.2">
      <c r="A549" s="163">
        <v>534</v>
      </c>
      <c r="B549" s="164"/>
      <c r="C549" s="165"/>
      <c r="D549" s="166"/>
      <c r="E549" s="165"/>
      <c r="F549" s="165"/>
      <c r="G549" s="220"/>
      <c r="H549" s="165"/>
      <c r="I549" s="167"/>
      <c r="J549" s="168"/>
      <c r="K549" s="845"/>
      <c r="L549" s="838"/>
      <c r="M549" s="428"/>
      <c r="N549" s="427"/>
      <c r="O549" s="429"/>
      <c r="P549" s="430"/>
      <c r="Q549" s="422" t="str">
        <f t="shared" si="281"/>
        <v/>
      </c>
      <c r="R549" s="422" t="str">
        <f t="shared" si="282"/>
        <v/>
      </c>
      <c r="S549" s="423" t="str">
        <f t="shared" si="283"/>
        <v/>
      </c>
      <c r="T549" s="424" t="str">
        <f t="shared" si="298"/>
        <v/>
      </c>
      <c r="U549" s="425" t="str">
        <f t="shared" si="284"/>
        <v/>
      </c>
      <c r="V549" s="425" t="str">
        <f t="shared" si="285"/>
        <v/>
      </c>
      <c r="W549" s="425" t="str">
        <f t="shared" si="286"/>
        <v/>
      </c>
      <c r="X549" s="38"/>
      <c r="Y549" s="37" t="str">
        <f t="shared" si="299"/>
        <v/>
      </c>
      <c r="Z549" s="37" t="str">
        <f t="shared" si="300"/>
        <v/>
      </c>
      <c r="AA549" s="29" t="str">
        <f t="shared" si="287"/>
        <v/>
      </c>
      <c r="AB549" s="6" t="e">
        <f t="shared" si="301"/>
        <v>#N/A</v>
      </c>
      <c r="AC549" s="6" t="e">
        <f t="shared" si="302"/>
        <v>#N/A</v>
      </c>
      <c r="AD549" s="6" t="e">
        <f t="shared" si="303"/>
        <v>#N/A</v>
      </c>
      <c r="AE549" s="6" t="str">
        <f t="shared" si="288"/>
        <v/>
      </c>
      <c r="AF549" s="10">
        <f t="shared" si="289"/>
        <v>1</v>
      </c>
      <c r="AG549" s="6" t="e">
        <f t="shared" si="304"/>
        <v>#N/A</v>
      </c>
      <c r="AH549" s="6" t="e">
        <f t="shared" si="305"/>
        <v>#N/A</v>
      </c>
      <c r="AI549" s="6" t="e">
        <f t="shared" si="315"/>
        <v>#N/A</v>
      </c>
      <c r="AJ549" s="6" t="e">
        <f t="shared" si="306"/>
        <v>#N/A</v>
      </c>
      <c r="AK549" s="11" t="str">
        <f t="shared" si="307"/>
        <v xml:space="preserve"> </v>
      </c>
      <c r="AL549" s="6" t="e">
        <f t="shared" si="308"/>
        <v>#N/A</v>
      </c>
      <c r="AM549" s="6" t="e">
        <f t="shared" si="309"/>
        <v>#N/A</v>
      </c>
      <c r="AN549" s="6" t="e">
        <f t="shared" si="310"/>
        <v>#N/A</v>
      </c>
      <c r="AO549" s="6" t="e">
        <f t="shared" si="290"/>
        <v>#N/A</v>
      </c>
      <c r="AP549" s="6" t="e">
        <f t="shared" si="311"/>
        <v>#N/A</v>
      </c>
      <c r="AQ549" s="6" t="e">
        <f t="shared" si="312"/>
        <v>#N/A</v>
      </c>
      <c r="AR549" s="6" t="e">
        <f t="shared" si="291"/>
        <v>#N/A</v>
      </c>
      <c r="AS549" s="6" t="e">
        <f t="shared" si="292"/>
        <v>#N/A</v>
      </c>
      <c r="AT549" s="6" t="e">
        <f t="shared" si="293"/>
        <v>#N/A</v>
      </c>
      <c r="AU549" s="6">
        <f t="shared" si="313"/>
        <v>0</v>
      </c>
      <c r="AV549" s="6" t="e">
        <f t="shared" si="314"/>
        <v>#N/A</v>
      </c>
      <c r="AW549" s="6" t="str">
        <f t="shared" si="294"/>
        <v/>
      </c>
      <c r="AX549" s="6" t="str">
        <f t="shared" si="295"/>
        <v/>
      </c>
      <c r="AY549" s="6" t="str">
        <f t="shared" si="296"/>
        <v/>
      </c>
      <c r="AZ549" s="6" t="str">
        <f t="shared" si="297"/>
        <v/>
      </c>
      <c r="BA549" s="103"/>
      <c r="BG549" s="3" t="s">
        <v>371</v>
      </c>
    </row>
    <row r="550" spans="1:59" s="12" customFormat="1" ht="13.5" customHeight="1" x14ac:dyDescent="0.2">
      <c r="A550" s="163">
        <v>535</v>
      </c>
      <c r="B550" s="164"/>
      <c r="C550" s="165"/>
      <c r="D550" s="166"/>
      <c r="E550" s="165"/>
      <c r="F550" s="165"/>
      <c r="G550" s="220"/>
      <c r="H550" s="165"/>
      <c r="I550" s="167"/>
      <c r="J550" s="168"/>
      <c r="K550" s="845"/>
      <c r="L550" s="838"/>
      <c r="M550" s="428"/>
      <c r="N550" s="427"/>
      <c r="O550" s="429"/>
      <c r="P550" s="430"/>
      <c r="Q550" s="422" t="str">
        <f t="shared" si="281"/>
        <v/>
      </c>
      <c r="R550" s="422" t="str">
        <f t="shared" si="282"/>
        <v/>
      </c>
      <c r="S550" s="423" t="str">
        <f t="shared" si="283"/>
        <v/>
      </c>
      <c r="T550" s="424" t="str">
        <f t="shared" si="298"/>
        <v/>
      </c>
      <c r="U550" s="425" t="str">
        <f t="shared" si="284"/>
        <v/>
      </c>
      <c r="V550" s="425" t="str">
        <f t="shared" si="285"/>
        <v/>
      </c>
      <c r="W550" s="425" t="str">
        <f t="shared" si="286"/>
        <v/>
      </c>
      <c r="X550" s="38"/>
      <c r="Y550" s="37" t="str">
        <f t="shared" si="299"/>
        <v/>
      </c>
      <c r="Z550" s="37" t="str">
        <f t="shared" si="300"/>
        <v/>
      </c>
      <c r="AA550" s="29" t="str">
        <f t="shared" si="287"/>
        <v/>
      </c>
      <c r="AB550" s="6" t="e">
        <f t="shared" si="301"/>
        <v>#N/A</v>
      </c>
      <c r="AC550" s="6" t="e">
        <f t="shared" si="302"/>
        <v>#N/A</v>
      </c>
      <c r="AD550" s="6" t="e">
        <f t="shared" si="303"/>
        <v>#N/A</v>
      </c>
      <c r="AE550" s="6" t="str">
        <f t="shared" si="288"/>
        <v/>
      </c>
      <c r="AF550" s="10">
        <f t="shared" si="289"/>
        <v>1</v>
      </c>
      <c r="AG550" s="6" t="e">
        <f t="shared" si="304"/>
        <v>#N/A</v>
      </c>
      <c r="AH550" s="6" t="e">
        <f t="shared" si="305"/>
        <v>#N/A</v>
      </c>
      <c r="AI550" s="6" t="e">
        <f t="shared" si="315"/>
        <v>#N/A</v>
      </c>
      <c r="AJ550" s="6" t="e">
        <f t="shared" si="306"/>
        <v>#N/A</v>
      </c>
      <c r="AK550" s="11" t="str">
        <f t="shared" si="307"/>
        <v xml:space="preserve"> </v>
      </c>
      <c r="AL550" s="6" t="e">
        <f t="shared" si="308"/>
        <v>#N/A</v>
      </c>
      <c r="AM550" s="6" t="e">
        <f t="shared" si="309"/>
        <v>#N/A</v>
      </c>
      <c r="AN550" s="6" t="e">
        <f t="shared" si="310"/>
        <v>#N/A</v>
      </c>
      <c r="AO550" s="6" t="e">
        <f t="shared" si="290"/>
        <v>#N/A</v>
      </c>
      <c r="AP550" s="6" t="e">
        <f t="shared" si="311"/>
        <v>#N/A</v>
      </c>
      <c r="AQ550" s="6" t="e">
        <f t="shared" si="312"/>
        <v>#N/A</v>
      </c>
      <c r="AR550" s="6" t="e">
        <f t="shared" si="291"/>
        <v>#N/A</v>
      </c>
      <c r="AS550" s="6" t="e">
        <f t="shared" si="292"/>
        <v>#N/A</v>
      </c>
      <c r="AT550" s="6" t="e">
        <f t="shared" si="293"/>
        <v>#N/A</v>
      </c>
      <c r="AU550" s="6">
        <f t="shared" si="313"/>
        <v>0</v>
      </c>
      <c r="AV550" s="6" t="e">
        <f t="shared" si="314"/>
        <v>#N/A</v>
      </c>
      <c r="AW550" s="6" t="str">
        <f t="shared" si="294"/>
        <v/>
      </c>
      <c r="AX550" s="6" t="str">
        <f t="shared" si="295"/>
        <v/>
      </c>
      <c r="AY550" s="6" t="str">
        <f t="shared" si="296"/>
        <v/>
      </c>
      <c r="AZ550" s="6" t="str">
        <f t="shared" si="297"/>
        <v/>
      </c>
      <c r="BA550" s="103"/>
      <c r="BG550" s="3" t="s">
        <v>376</v>
      </c>
    </row>
    <row r="551" spans="1:59" s="12" customFormat="1" ht="13.5" customHeight="1" x14ac:dyDescent="0.2">
      <c r="A551" s="163">
        <v>536</v>
      </c>
      <c r="B551" s="164"/>
      <c r="C551" s="165"/>
      <c r="D551" s="166"/>
      <c r="E551" s="165"/>
      <c r="F551" s="165"/>
      <c r="G551" s="220"/>
      <c r="H551" s="165"/>
      <c r="I551" s="167"/>
      <c r="J551" s="168"/>
      <c r="K551" s="845"/>
      <c r="L551" s="838"/>
      <c r="M551" s="428"/>
      <c r="N551" s="427"/>
      <c r="O551" s="429"/>
      <c r="P551" s="430"/>
      <c r="Q551" s="422" t="str">
        <f t="shared" si="281"/>
        <v/>
      </c>
      <c r="R551" s="422" t="str">
        <f t="shared" si="282"/>
        <v/>
      </c>
      <c r="S551" s="423" t="str">
        <f t="shared" si="283"/>
        <v/>
      </c>
      <c r="T551" s="424" t="str">
        <f t="shared" si="298"/>
        <v/>
      </c>
      <c r="U551" s="425" t="str">
        <f t="shared" si="284"/>
        <v/>
      </c>
      <c r="V551" s="425" t="str">
        <f t="shared" si="285"/>
        <v/>
      </c>
      <c r="W551" s="425" t="str">
        <f t="shared" si="286"/>
        <v/>
      </c>
      <c r="X551" s="38"/>
      <c r="Y551" s="37" t="str">
        <f t="shared" si="299"/>
        <v/>
      </c>
      <c r="Z551" s="37" t="str">
        <f t="shared" si="300"/>
        <v/>
      </c>
      <c r="AA551" s="29" t="str">
        <f t="shared" si="287"/>
        <v/>
      </c>
      <c r="AB551" s="6" t="e">
        <f t="shared" si="301"/>
        <v>#N/A</v>
      </c>
      <c r="AC551" s="6" t="e">
        <f t="shared" si="302"/>
        <v>#N/A</v>
      </c>
      <c r="AD551" s="6" t="e">
        <f t="shared" si="303"/>
        <v>#N/A</v>
      </c>
      <c r="AE551" s="6" t="str">
        <f t="shared" si="288"/>
        <v/>
      </c>
      <c r="AF551" s="10">
        <f t="shared" si="289"/>
        <v>1</v>
      </c>
      <c r="AG551" s="6" t="e">
        <f t="shared" si="304"/>
        <v>#N/A</v>
      </c>
      <c r="AH551" s="6" t="e">
        <f t="shared" si="305"/>
        <v>#N/A</v>
      </c>
      <c r="AI551" s="6" t="e">
        <f t="shared" si="315"/>
        <v>#N/A</v>
      </c>
      <c r="AJ551" s="6" t="e">
        <f t="shared" si="306"/>
        <v>#N/A</v>
      </c>
      <c r="AK551" s="11" t="str">
        <f t="shared" si="307"/>
        <v xml:space="preserve"> </v>
      </c>
      <c r="AL551" s="6" t="e">
        <f t="shared" si="308"/>
        <v>#N/A</v>
      </c>
      <c r="AM551" s="6" t="e">
        <f t="shared" si="309"/>
        <v>#N/A</v>
      </c>
      <c r="AN551" s="6" t="e">
        <f t="shared" si="310"/>
        <v>#N/A</v>
      </c>
      <c r="AO551" s="6" t="e">
        <f t="shared" si="290"/>
        <v>#N/A</v>
      </c>
      <c r="AP551" s="6" t="e">
        <f t="shared" si="311"/>
        <v>#N/A</v>
      </c>
      <c r="AQ551" s="6" t="e">
        <f t="shared" si="312"/>
        <v>#N/A</v>
      </c>
      <c r="AR551" s="6" t="e">
        <f t="shared" si="291"/>
        <v>#N/A</v>
      </c>
      <c r="AS551" s="6" t="e">
        <f t="shared" si="292"/>
        <v>#N/A</v>
      </c>
      <c r="AT551" s="6" t="e">
        <f t="shared" si="293"/>
        <v>#N/A</v>
      </c>
      <c r="AU551" s="6">
        <f t="shared" si="313"/>
        <v>0</v>
      </c>
      <c r="AV551" s="6" t="e">
        <f t="shared" si="314"/>
        <v>#N/A</v>
      </c>
      <c r="AW551" s="6" t="str">
        <f t="shared" si="294"/>
        <v/>
      </c>
      <c r="AX551" s="6" t="str">
        <f t="shared" si="295"/>
        <v/>
      </c>
      <c r="AY551" s="6" t="str">
        <f t="shared" si="296"/>
        <v/>
      </c>
      <c r="AZ551" s="6" t="str">
        <f t="shared" si="297"/>
        <v/>
      </c>
      <c r="BA551" s="103"/>
      <c r="BG551" s="3" t="s">
        <v>372</v>
      </c>
    </row>
    <row r="552" spans="1:59" s="12" customFormat="1" ht="13.5" customHeight="1" x14ac:dyDescent="0.2">
      <c r="A552" s="163">
        <v>537</v>
      </c>
      <c r="B552" s="164"/>
      <c r="C552" s="165"/>
      <c r="D552" s="166"/>
      <c r="E552" s="165"/>
      <c r="F552" s="165"/>
      <c r="G552" s="220"/>
      <c r="H552" s="165"/>
      <c r="I552" s="167"/>
      <c r="J552" s="168"/>
      <c r="K552" s="845"/>
      <c r="L552" s="838"/>
      <c r="M552" s="428"/>
      <c r="N552" s="427"/>
      <c r="O552" s="429"/>
      <c r="P552" s="430"/>
      <c r="Q552" s="422" t="str">
        <f t="shared" si="281"/>
        <v/>
      </c>
      <c r="R552" s="422" t="str">
        <f t="shared" si="282"/>
        <v/>
      </c>
      <c r="S552" s="423" t="str">
        <f t="shared" si="283"/>
        <v/>
      </c>
      <c r="T552" s="424" t="str">
        <f t="shared" si="298"/>
        <v/>
      </c>
      <c r="U552" s="425" t="str">
        <f t="shared" si="284"/>
        <v/>
      </c>
      <c r="V552" s="425" t="str">
        <f t="shared" si="285"/>
        <v/>
      </c>
      <c r="W552" s="425" t="str">
        <f t="shared" si="286"/>
        <v/>
      </c>
      <c r="X552" s="38"/>
      <c r="Y552" s="37" t="str">
        <f t="shared" si="299"/>
        <v/>
      </c>
      <c r="Z552" s="37" t="str">
        <f t="shared" si="300"/>
        <v/>
      </c>
      <c r="AA552" s="29" t="str">
        <f t="shared" si="287"/>
        <v/>
      </c>
      <c r="AB552" s="6" t="e">
        <f t="shared" si="301"/>
        <v>#N/A</v>
      </c>
      <c r="AC552" s="6" t="e">
        <f t="shared" si="302"/>
        <v>#N/A</v>
      </c>
      <c r="AD552" s="6" t="e">
        <f t="shared" si="303"/>
        <v>#N/A</v>
      </c>
      <c r="AE552" s="6" t="str">
        <f t="shared" si="288"/>
        <v/>
      </c>
      <c r="AF552" s="10">
        <f t="shared" si="289"/>
        <v>1</v>
      </c>
      <c r="AG552" s="6" t="e">
        <f t="shared" si="304"/>
        <v>#N/A</v>
      </c>
      <c r="AH552" s="6" t="e">
        <f t="shared" si="305"/>
        <v>#N/A</v>
      </c>
      <c r="AI552" s="6" t="e">
        <f t="shared" si="315"/>
        <v>#N/A</v>
      </c>
      <c r="AJ552" s="6" t="e">
        <f t="shared" si="306"/>
        <v>#N/A</v>
      </c>
      <c r="AK552" s="11" t="str">
        <f t="shared" si="307"/>
        <v xml:space="preserve"> </v>
      </c>
      <c r="AL552" s="6" t="e">
        <f t="shared" si="308"/>
        <v>#N/A</v>
      </c>
      <c r="AM552" s="6" t="e">
        <f t="shared" si="309"/>
        <v>#N/A</v>
      </c>
      <c r="AN552" s="6" t="e">
        <f t="shared" si="310"/>
        <v>#N/A</v>
      </c>
      <c r="AO552" s="6" t="e">
        <f t="shared" si="290"/>
        <v>#N/A</v>
      </c>
      <c r="AP552" s="6" t="e">
        <f t="shared" si="311"/>
        <v>#N/A</v>
      </c>
      <c r="AQ552" s="6" t="e">
        <f t="shared" si="312"/>
        <v>#N/A</v>
      </c>
      <c r="AR552" s="6" t="e">
        <f t="shared" si="291"/>
        <v>#N/A</v>
      </c>
      <c r="AS552" s="6" t="e">
        <f t="shared" si="292"/>
        <v>#N/A</v>
      </c>
      <c r="AT552" s="6" t="e">
        <f t="shared" si="293"/>
        <v>#N/A</v>
      </c>
      <c r="AU552" s="6">
        <f t="shared" si="313"/>
        <v>0</v>
      </c>
      <c r="AV552" s="6" t="e">
        <f t="shared" si="314"/>
        <v>#N/A</v>
      </c>
      <c r="AW552" s="6" t="str">
        <f t="shared" si="294"/>
        <v/>
      </c>
      <c r="AX552" s="6" t="str">
        <f t="shared" si="295"/>
        <v/>
      </c>
      <c r="AY552" s="6" t="str">
        <f t="shared" si="296"/>
        <v/>
      </c>
      <c r="AZ552" s="6" t="str">
        <f t="shared" si="297"/>
        <v/>
      </c>
      <c r="BA552" s="103"/>
      <c r="BG552" s="3" t="s">
        <v>1252</v>
      </c>
    </row>
    <row r="553" spans="1:59" s="12" customFormat="1" ht="13.5" customHeight="1" x14ac:dyDescent="0.2">
      <c r="A553" s="163">
        <v>538</v>
      </c>
      <c r="B553" s="164"/>
      <c r="C553" s="165"/>
      <c r="D553" s="166"/>
      <c r="E553" s="165"/>
      <c r="F553" s="165"/>
      <c r="G553" s="220"/>
      <c r="H553" s="165"/>
      <c r="I553" s="167"/>
      <c r="J553" s="168"/>
      <c r="K553" s="845"/>
      <c r="L553" s="838"/>
      <c r="M553" s="428"/>
      <c r="N553" s="427"/>
      <c r="O553" s="429"/>
      <c r="P553" s="430"/>
      <c r="Q553" s="422" t="str">
        <f t="shared" si="281"/>
        <v/>
      </c>
      <c r="R553" s="422" t="str">
        <f t="shared" si="282"/>
        <v/>
      </c>
      <c r="S553" s="423" t="str">
        <f t="shared" si="283"/>
        <v/>
      </c>
      <c r="T553" s="424" t="str">
        <f t="shared" si="298"/>
        <v/>
      </c>
      <c r="U553" s="425" t="str">
        <f t="shared" si="284"/>
        <v/>
      </c>
      <c r="V553" s="425" t="str">
        <f t="shared" si="285"/>
        <v/>
      </c>
      <c r="W553" s="425" t="str">
        <f t="shared" si="286"/>
        <v/>
      </c>
      <c r="X553" s="38"/>
      <c r="Y553" s="37" t="str">
        <f t="shared" si="299"/>
        <v/>
      </c>
      <c r="Z553" s="37" t="str">
        <f t="shared" si="300"/>
        <v/>
      </c>
      <c r="AA553" s="29" t="str">
        <f t="shared" si="287"/>
        <v/>
      </c>
      <c r="AB553" s="6" t="e">
        <f t="shared" si="301"/>
        <v>#N/A</v>
      </c>
      <c r="AC553" s="6" t="e">
        <f t="shared" si="302"/>
        <v>#N/A</v>
      </c>
      <c r="AD553" s="6" t="e">
        <f t="shared" si="303"/>
        <v>#N/A</v>
      </c>
      <c r="AE553" s="6" t="str">
        <f t="shared" si="288"/>
        <v/>
      </c>
      <c r="AF553" s="10">
        <f t="shared" si="289"/>
        <v>1</v>
      </c>
      <c r="AG553" s="6" t="e">
        <f t="shared" si="304"/>
        <v>#N/A</v>
      </c>
      <c r="AH553" s="6" t="e">
        <f t="shared" si="305"/>
        <v>#N/A</v>
      </c>
      <c r="AI553" s="6" t="e">
        <f t="shared" si="315"/>
        <v>#N/A</v>
      </c>
      <c r="AJ553" s="6" t="e">
        <f t="shared" si="306"/>
        <v>#N/A</v>
      </c>
      <c r="AK553" s="11" t="str">
        <f t="shared" si="307"/>
        <v xml:space="preserve"> </v>
      </c>
      <c r="AL553" s="6" t="e">
        <f t="shared" si="308"/>
        <v>#N/A</v>
      </c>
      <c r="AM553" s="6" t="e">
        <f t="shared" si="309"/>
        <v>#N/A</v>
      </c>
      <c r="AN553" s="6" t="e">
        <f t="shared" si="310"/>
        <v>#N/A</v>
      </c>
      <c r="AO553" s="6" t="e">
        <f t="shared" si="290"/>
        <v>#N/A</v>
      </c>
      <c r="AP553" s="6" t="e">
        <f t="shared" si="311"/>
        <v>#N/A</v>
      </c>
      <c r="AQ553" s="6" t="e">
        <f t="shared" si="312"/>
        <v>#N/A</v>
      </c>
      <c r="AR553" s="6" t="e">
        <f t="shared" si="291"/>
        <v>#N/A</v>
      </c>
      <c r="AS553" s="6" t="e">
        <f t="shared" si="292"/>
        <v>#N/A</v>
      </c>
      <c r="AT553" s="6" t="e">
        <f t="shared" si="293"/>
        <v>#N/A</v>
      </c>
      <c r="AU553" s="6">
        <f t="shared" si="313"/>
        <v>0</v>
      </c>
      <c r="AV553" s="6" t="e">
        <f t="shared" si="314"/>
        <v>#N/A</v>
      </c>
      <c r="AW553" s="6" t="str">
        <f t="shared" si="294"/>
        <v/>
      </c>
      <c r="AX553" s="6" t="str">
        <f t="shared" si="295"/>
        <v/>
      </c>
      <c r="AY553" s="6" t="str">
        <f t="shared" si="296"/>
        <v/>
      </c>
      <c r="AZ553" s="6" t="str">
        <f t="shared" si="297"/>
        <v/>
      </c>
      <c r="BA553" s="103"/>
      <c r="BG553" s="3" t="s">
        <v>1253</v>
      </c>
    </row>
    <row r="554" spans="1:59" s="12" customFormat="1" ht="13.5" customHeight="1" x14ac:dyDescent="0.2">
      <c r="A554" s="163">
        <v>539</v>
      </c>
      <c r="B554" s="164"/>
      <c r="C554" s="165"/>
      <c r="D554" s="166"/>
      <c r="E554" s="165"/>
      <c r="F554" s="165"/>
      <c r="G554" s="220"/>
      <c r="H554" s="165"/>
      <c r="I554" s="167"/>
      <c r="J554" s="168"/>
      <c r="K554" s="845"/>
      <c r="L554" s="838"/>
      <c r="M554" s="428"/>
      <c r="N554" s="427"/>
      <c r="O554" s="429"/>
      <c r="P554" s="430"/>
      <c r="Q554" s="422" t="str">
        <f t="shared" si="281"/>
        <v/>
      </c>
      <c r="R554" s="422" t="str">
        <f t="shared" si="282"/>
        <v/>
      </c>
      <c r="S554" s="423" t="str">
        <f t="shared" si="283"/>
        <v/>
      </c>
      <c r="T554" s="424" t="str">
        <f t="shared" si="298"/>
        <v/>
      </c>
      <c r="U554" s="425" t="str">
        <f t="shared" si="284"/>
        <v/>
      </c>
      <c r="V554" s="425" t="str">
        <f t="shared" si="285"/>
        <v/>
      </c>
      <c r="W554" s="425" t="str">
        <f t="shared" si="286"/>
        <v/>
      </c>
      <c r="X554" s="38"/>
      <c r="Y554" s="37" t="str">
        <f t="shared" si="299"/>
        <v/>
      </c>
      <c r="Z554" s="37" t="str">
        <f t="shared" si="300"/>
        <v/>
      </c>
      <c r="AA554" s="29" t="str">
        <f t="shared" si="287"/>
        <v/>
      </c>
      <c r="AB554" s="6" t="e">
        <f t="shared" si="301"/>
        <v>#N/A</v>
      </c>
      <c r="AC554" s="6" t="e">
        <f t="shared" si="302"/>
        <v>#N/A</v>
      </c>
      <c r="AD554" s="6" t="e">
        <f t="shared" si="303"/>
        <v>#N/A</v>
      </c>
      <c r="AE554" s="6" t="str">
        <f t="shared" si="288"/>
        <v/>
      </c>
      <c r="AF554" s="10">
        <f t="shared" si="289"/>
        <v>1</v>
      </c>
      <c r="AG554" s="6" t="e">
        <f t="shared" si="304"/>
        <v>#N/A</v>
      </c>
      <c r="AH554" s="6" t="e">
        <f t="shared" si="305"/>
        <v>#N/A</v>
      </c>
      <c r="AI554" s="6" t="e">
        <f t="shared" si="315"/>
        <v>#N/A</v>
      </c>
      <c r="AJ554" s="6" t="e">
        <f t="shared" si="306"/>
        <v>#N/A</v>
      </c>
      <c r="AK554" s="11" t="str">
        <f t="shared" si="307"/>
        <v xml:space="preserve"> </v>
      </c>
      <c r="AL554" s="6" t="e">
        <f t="shared" si="308"/>
        <v>#N/A</v>
      </c>
      <c r="AM554" s="6" t="e">
        <f t="shared" si="309"/>
        <v>#N/A</v>
      </c>
      <c r="AN554" s="6" t="e">
        <f t="shared" si="310"/>
        <v>#N/A</v>
      </c>
      <c r="AO554" s="6" t="e">
        <f t="shared" si="290"/>
        <v>#N/A</v>
      </c>
      <c r="AP554" s="6" t="e">
        <f t="shared" si="311"/>
        <v>#N/A</v>
      </c>
      <c r="AQ554" s="6" t="e">
        <f t="shared" si="312"/>
        <v>#N/A</v>
      </c>
      <c r="AR554" s="6" t="e">
        <f t="shared" si="291"/>
        <v>#N/A</v>
      </c>
      <c r="AS554" s="6" t="e">
        <f t="shared" si="292"/>
        <v>#N/A</v>
      </c>
      <c r="AT554" s="6" t="e">
        <f t="shared" si="293"/>
        <v>#N/A</v>
      </c>
      <c r="AU554" s="6">
        <f t="shared" si="313"/>
        <v>0</v>
      </c>
      <c r="AV554" s="6" t="e">
        <f t="shared" si="314"/>
        <v>#N/A</v>
      </c>
      <c r="AW554" s="6" t="str">
        <f t="shared" si="294"/>
        <v/>
      </c>
      <c r="AX554" s="6" t="str">
        <f t="shared" si="295"/>
        <v/>
      </c>
      <c r="AY554" s="6" t="str">
        <f t="shared" si="296"/>
        <v/>
      </c>
      <c r="AZ554" s="6" t="str">
        <f t="shared" si="297"/>
        <v/>
      </c>
      <c r="BA554" s="103"/>
      <c r="BG554" s="3" t="s">
        <v>506</v>
      </c>
    </row>
    <row r="555" spans="1:59" s="12" customFormat="1" ht="13.5" customHeight="1" x14ac:dyDescent="0.2">
      <c r="A555" s="163">
        <v>540</v>
      </c>
      <c r="B555" s="164"/>
      <c r="C555" s="165"/>
      <c r="D555" s="166"/>
      <c r="E555" s="165"/>
      <c r="F555" s="165"/>
      <c r="G555" s="220"/>
      <c r="H555" s="165"/>
      <c r="I555" s="167"/>
      <c r="J555" s="168"/>
      <c r="K555" s="845"/>
      <c r="L555" s="838"/>
      <c r="M555" s="428"/>
      <c r="N555" s="427"/>
      <c r="O555" s="429"/>
      <c r="P555" s="430"/>
      <c r="Q555" s="422" t="str">
        <f t="shared" si="281"/>
        <v/>
      </c>
      <c r="R555" s="422" t="str">
        <f t="shared" si="282"/>
        <v/>
      </c>
      <c r="S555" s="423" t="str">
        <f t="shared" si="283"/>
        <v/>
      </c>
      <c r="T555" s="424" t="str">
        <f t="shared" si="298"/>
        <v/>
      </c>
      <c r="U555" s="425" t="str">
        <f t="shared" si="284"/>
        <v/>
      </c>
      <c r="V555" s="425" t="str">
        <f t="shared" si="285"/>
        <v/>
      </c>
      <c r="W555" s="425" t="str">
        <f t="shared" si="286"/>
        <v/>
      </c>
      <c r="X555" s="38"/>
      <c r="Y555" s="37" t="str">
        <f t="shared" si="299"/>
        <v/>
      </c>
      <c r="Z555" s="37" t="str">
        <f t="shared" si="300"/>
        <v/>
      </c>
      <c r="AA555" s="29" t="str">
        <f t="shared" si="287"/>
        <v/>
      </c>
      <c r="AB555" s="6" t="e">
        <f t="shared" si="301"/>
        <v>#N/A</v>
      </c>
      <c r="AC555" s="6" t="e">
        <f t="shared" si="302"/>
        <v>#N/A</v>
      </c>
      <c r="AD555" s="6" t="e">
        <f t="shared" si="303"/>
        <v>#N/A</v>
      </c>
      <c r="AE555" s="6" t="str">
        <f t="shared" si="288"/>
        <v/>
      </c>
      <c r="AF555" s="10">
        <f t="shared" si="289"/>
        <v>1</v>
      </c>
      <c r="AG555" s="6" t="e">
        <f t="shared" si="304"/>
        <v>#N/A</v>
      </c>
      <c r="AH555" s="6" t="e">
        <f t="shared" si="305"/>
        <v>#N/A</v>
      </c>
      <c r="AI555" s="6" t="e">
        <f t="shared" si="315"/>
        <v>#N/A</v>
      </c>
      <c r="AJ555" s="6" t="e">
        <f t="shared" si="306"/>
        <v>#N/A</v>
      </c>
      <c r="AK555" s="11" t="str">
        <f t="shared" si="307"/>
        <v xml:space="preserve"> </v>
      </c>
      <c r="AL555" s="6" t="e">
        <f t="shared" si="308"/>
        <v>#N/A</v>
      </c>
      <c r="AM555" s="6" t="e">
        <f t="shared" si="309"/>
        <v>#N/A</v>
      </c>
      <c r="AN555" s="6" t="e">
        <f t="shared" si="310"/>
        <v>#N/A</v>
      </c>
      <c r="AO555" s="6" t="e">
        <f t="shared" si="290"/>
        <v>#N/A</v>
      </c>
      <c r="AP555" s="6" t="e">
        <f t="shared" si="311"/>
        <v>#N/A</v>
      </c>
      <c r="AQ555" s="6" t="e">
        <f t="shared" si="312"/>
        <v>#N/A</v>
      </c>
      <c r="AR555" s="6" t="e">
        <f t="shared" si="291"/>
        <v>#N/A</v>
      </c>
      <c r="AS555" s="6" t="e">
        <f t="shared" si="292"/>
        <v>#N/A</v>
      </c>
      <c r="AT555" s="6" t="e">
        <f t="shared" si="293"/>
        <v>#N/A</v>
      </c>
      <c r="AU555" s="6">
        <f t="shared" si="313"/>
        <v>0</v>
      </c>
      <c r="AV555" s="6" t="e">
        <f t="shared" si="314"/>
        <v>#N/A</v>
      </c>
      <c r="AW555" s="6" t="str">
        <f t="shared" si="294"/>
        <v/>
      </c>
      <c r="AX555" s="6" t="str">
        <f t="shared" si="295"/>
        <v/>
      </c>
      <c r="AY555" s="6" t="str">
        <f t="shared" si="296"/>
        <v/>
      </c>
      <c r="AZ555" s="6" t="str">
        <f t="shared" si="297"/>
        <v/>
      </c>
      <c r="BA555" s="103"/>
      <c r="BG555" s="3" t="s">
        <v>253</v>
      </c>
    </row>
    <row r="556" spans="1:59" s="12" customFormat="1" ht="13.5" customHeight="1" x14ac:dyDescent="0.2">
      <c r="A556" s="163">
        <v>541</v>
      </c>
      <c r="B556" s="164"/>
      <c r="C556" s="165"/>
      <c r="D556" s="166"/>
      <c r="E556" s="165"/>
      <c r="F556" s="165"/>
      <c r="G556" s="220"/>
      <c r="H556" s="165"/>
      <c r="I556" s="167"/>
      <c r="J556" s="168"/>
      <c r="K556" s="845"/>
      <c r="L556" s="838"/>
      <c r="M556" s="428"/>
      <c r="N556" s="427"/>
      <c r="O556" s="429"/>
      <c r="P556" s="430"/>
      <c r="Q556" s="422" t="str">
        <f t="shared" si="281"/>
        <v/>
      </c>
      <c r="R556" s="422" t="str">
        <f t="shared" si="282"/>
        <v/>
      </c>
      <c r="S556" s="423" t="str">
        <f t="shared" si="283"/>
        <v/>
      </c>
      <c r="T556" s="424" t="str">
        <f t="shared" si="298"/>
        <v/>
      </c>
      <c r="U556" s="425" t="str">
        <f t="shared" si="284"/>
        <v/>
      </c>
      <c r="V556" s="425" t="str">
        <f t="shared" si="285"/>
        <v/>
      </c>
      <c r="W556" s="425" t="str">
        <f t="shared" si="286"/>
        <v/>
      </c>
      <c r="X556" s="38"/>
      <c r="Y556" s="37" t="str">
        <f t="shared" si="299"/>
        <v/>
      </c>
      <c r="Z556" s="37" t="str">
        <f t="shared" si="300"/>
        <v/>
      </c>
      <c r="AA556" s="29" t="str">
        <f t="shared" si="287"/>
        <v/>
      </c>
      <c r="AB556" s="6" t="e">
        <f t="shared" si="301"/>
        <v>#N/A</v>
      </c>
      <c r="AC556" s="6" t="e">
        <f t="shared" si="302"/>
        <v>#N/A</v>
      </c>
      <c r="AD556" s="6" t="e">
        <f t="shared" si="303"/>
        <v>#N/A</v>
      </c>
      <c r="AE556" s="6" t="str">
        <f t="shared" si="288"/>
        <v/>
      </c>
      <c r="AF556" s="10">
        <f t="shared" si="289"/>
        <v>1</v>
      </c>
      <c r="AG556" s="6" t="e">
        <f t="shared" si="304"/>
        <v>#N/A</v>
      </c>
      <c r="AH556" s="6" t="e">
        <f t="shared" si="305"/>
        <v>#N/A</v>
      </c>
      <c r="AI556" s="6" t="e">
        <f t="shared" si="315"/>
        <v>#N/A</v>
      </c>
      <c r="AJ556" s="6" t="e">
        <f t="shared" si="306"/>
        <v>#N/A</v>
      </c>
      <c r="AK556" s="11" t="str">
        <f t="shared" si="307"/>
        <v xml:space="preserve"> </v>
      </c>
      <c r="AL556" s="6" t="e">
        <f t="shared" si="308"/>
        <v>#N/A</v>
      </c>
      <c r="AM556" s="6" t="e">
        <f t="shared" si="309"/>
        <v>#N/A</v>
      </c>
      <c r="AN556" s="6" t="e">
        <f t="shared" si="310"/>
        <v>#N/A</v>
      </c>
      <c r="AO556" s="6" t="e">
        <f t="shared" si="290"/>
        <v>#N/A</v>
      </c>
      <c r="AP556" s="6" t="e">
        <f t="shared" si="311"/>
        <v>#N/A</v>
      </c>
      <c r="AQ556" s="6" t="e">
        <f t="shared" si="312"/>
        <v>#N/A</v>
      </c>
      <c r="AR556" s="6" t="e">
        <f t="shared" si="291"/>
        <v>#N/A</v>
      </c>
      <c r="AS556" s="6" t="e">
        <f t="shared" si="292"/>
        <v>#N/A</v>
      </c>
      <c r="AT556" s="6" t="e">
        <f t="shared" si="293"/>
        <v>#N/A</v>
      </c>
      <c r="AU556" s="6">
        <f t="shared" si="313"/>
        <v>0</v>
      </c>
      <c r="AV556" s="6" t="e">
        <f t="shared" si="314"/>
        <v>#N/A</v>
      </c>
      <c r="AW556" s="6" t="str">
        <f t="shared" si="294"/>
        <v/>
      </c>
      <c r="AX556" s="6" t="str">
        <f t="shared" si="295"/>
        <v/>
      </c>
      <c r="AY556" s="6" t="str">
        <f t="shared" si="296"/>
        <v/>
      </c>
      <c r="AZ556" s="6" t="str">
        <f t="shared" si="297"/>
        <v/>
      </c>
      <c r="BA556" s="103"/>
      <c r="BG556" s="3" t="s">
        <v>263</v>
      </c>
    </row>
    <row r="557" spans="1:59" s="12" customFormat="1" ht="13.5" customHeight="1" x14ac:dyDescent="0.2">
      <c r="A557" s="163">
        <v>542</v>
      </c>
      <c r="B557" s="164"/>
      <c r="C557" s="165"/>
      <c r="D557" s="166"/>
      <c r="E557" s="165"/>
      <c r="F557" s="165"/>
      <c r="G557" s="220"/>
      <c r="H557" s="165"/>
      <c r="I557" s="167"/>
      <c r="J557" s="168"/>
      <c r="K557" s="845"/>
      <c r="L557" s="838"/>
      <c r="M557" s="428"/>
      <c r="N557" s="427"/>
      <c r="O557" s="429"/>
      <c r="P557" s="430"/>
      <c r="Q557" s="422" t="str">
        <f t="shared" si="281"/>
        <v/>
      </c>
      <c r="R557" s="422" t="str">
        <f t="shared" si="282"/>
        <v/>
      </c>
      <c r="S557" s="423" t="str">
        <f t="shared" si="283"/>
        <v/>
      </c>
      <c r="T557" s="424" t="str">
        <f t="shared" si="298"/>
        <v/>
      </c>
      <c r="U557" s="425" t="str">
        <f t="shared" si="284"/>
        <v/>
      </c>
      <c r="V557" s="425" t="str">
        <f t="shared" si="285"/>
        <v/>
      </c>
      <c r="W557" s="425" t="str">
        <f t="shared" si="286"/>
        <v/>
      </c>
      <c r="X557" s="38"/>
      <c r="Y557" s="37" t="str">
        <f t="shared" si="299"/>
        <v/>
      </c>
      <c r="Z557" s="37" t="str">
        <f t="shared" si="300"/>
        <v/>
      </c>
      <c r="AA557" s="29" t="str">
        <f t="shared" si="287"/>
        <v/>
      </c>
      <c r="AB557" s="6" t="e">
        <f t="shared" si="301"/>
        <v>#N/A</v>
      </c>
      <c r="AC557" s="6" t="e">
        <f t="shared" si="302"/>
        <v>#N/A</v>
      </c>
      <c r="AD557" s="6" t="e">
        <f t="shared" si="303"/>
        <v>#N/A</v>
      </c>
      <c r="AE557" s="6" t="str">
        <f t="shared" si="288"/>
        <v/>
      </c>
      <c r="AF557" s="10">
        <f t="shared" si="289"/>
        <v>1</v>
      </c>
      <c r="AG557" s="6" t="e">
        <f t="shared" si="304"/>
        <v>#N/A</v>
      </c>
      <c r="AH557" s="6" t="e">
        <f t="shared" si="305"/>
        <v>#N/A</v>
      </c>
      <c r="AI557" s="6" t="e">
        <f t="shared" si="315"/>
        <v>#N/A</v>
      </c>
      <c r="AJ557" s="6" t="e">
        <f t="shared" si="306"/>
        <v>#N/A</v>
      </c>
      <c r="AK557" s="11" t="str">
        <f t="shared" si="307"/>
        <v xml:space="preserve"> </v>
      </c>
      <c r="AL557" s="6" t="e">
        <f t="shared" si="308"/>
        <v>#N/A</v>
      </c>
      <c r="AM557" s="6" t="e">
        <f t="shared" si="309"/>
        <v>#N/A</v>
      </c>
      <c r="AN557" s="6" t="e">
        <f t="shared" si="310"/>
        <v>#N/A</v>
      </c>
      <c r="AO557" s="6" t="e">
        <f t="shared" si="290"/>
        <v>#N/A</v>
      </c>
      <c r="AP557" s="6" t="e">
        <f t="shared" si="311"/>
        <v>#N/A</v>
      </c>
      <c r="AQ557" s="6" t="e">
        <f t="shared" si="312"/>
        <v>#N/A</v>
      </c>
      <c r="AR557" s="6" t="e">
        <f t="shared" si="291"/>
        <v>#N/A</v>
      </c>
      <c r="AS557" s="6" t="e">
        <f t="shared" si="292"/>
        <v>#N/A</v>
      </c>
      <c r="AT557" s="6" t="e">
        <f t="shared" si="293"/>
        <v>#N/A</v>
      </c>
      <c r="AU557" s="6">
        <f t="shared" si="313"/>
        <v>0</v>
      </c>
      <c r="AV557" s="6" t="e">
        <f t="shared" si="314"/>
        <v>#N/A</v>
      </c>
      <c r="AW557" s="6" t="str">
        <f t="shared" si="294"/>
        <v/>
      </c>
      <c r="AX557" s="6" t="str">
        <f t="shared" si="295"/>
        <v/>
      </c>
      <c r="AY557" s="6" t="str">
        <f t="shared" si="296"/>
        <v/>
      </c>
      <c r="AZ557" s="6" t="str">
        <f t="shared" si="297"/>
        <v/>
      </c>
      <c r="BA557" s="103"/>
      <c r="BG557" s="3" t="s">
        <v>275</v>
      </c>
    </row>
    <row r="558" spans="1:59" s="12" customFormat="1" ht="13.5" customHeight="1" x14ac:dyDescent="0.2">
      <c r="A558" s="163">
        <v>543</v>
      </c>
      <c r="B558" s="164"/>
      <c r="C558" s="165"/>
      <c r="D558" s="166"/>
      <c r="E558" s="165"/>
      <c r="F558" s="165"/>
      <c r="G558" s="220"/>
      <c r="H558" s="165"/>
      <c r="I558" s="167"/>
      <c r="J558" s="168"/>
      <c r="K558" s="845"/>
      <c r="L558" s="838"/>
      <c r="M558" s="428"/>
      <c r="N558" s="427"/>
      <c r="O558" s="429"/>
      <c r="P558" s="430"/>
      <c r="Q558" s="422" t="str">
        <f t="shared" si="281"/>
        <v/>
      </c>
      <c r="R558" s="422" t="str">
        <f t="shared" si="282"/>
        <v/>
      </c>
      <c r="S558" s="423" t="str">
        <f t="shared" si="283"/>
        <v/>
      </c>
      <c r="T558" s="424" t="str">
        <f t="shared" si="298"/>
        <v/>
      </c>
      <c r="U558" s="425" t="str">
        <f t="shared" si="284"/>
        <v/>
      </c>
      <c r="V558" s="425" t="str">
        <f t="shared" si="285"/>
        <v/>
      </c>
      <c r="W558" s="425" t="str">
        <f t="shared" si="286"/>
        <v/>
      </c>
      <c r="X558" s="38"/>
      <c r="Y558" s="37" t="str">
        <f t="shared" si="299"/>
        <v/>
      </c>
      <c r="Z558" s="37" t="str">
        <f t="shared" si="300"/>
        <v/>
      </c>
      <c r="AA558" s="29" t="str">
        <f t="shared" si="287"/>
        <v/>
      </c>
      <c r="AB558" s="6" t="e">
        <f t="shared" si="301"/>
        <v>#N/A</v>
      </c>
      <c r="AC558" s="6" t="e">
        <f t="shared" si="302"/>
        <v>#N/A</v>
      </c>
      <c r="AD558" s="6" t="e">
        <f t="shared" si="303"/>
        <v>#N/A</v>
      </c>
      <c r="AE558" s="6" t="str">
        <f t="shared" si="288"/>
        <v/>
      </c>
      <c r="AF558" s="10">
        <f t="shared" si="289"/>
        <v>1</v>
      </c>
      <c r="AG558" s="6" t="e">
        <f t="shared" si="304"/>
        <v>#N/A</v>
      </c>
      <c r="AH558" s="6" t="e">
        <f t="shared" si="305"/>
        <v>#N/A</v>
      </c>
      <c r="AI558" s="6" t="e">
        <f t="shared" si="315"/>
        <v>#N/A</v>
      </c>
      <c r="AJ558" s="6" t="e">
        <f t="shared" si="306"/>
        <v>#N/A</v>
      </c>
      <c r="AK558" s="11" t="str">
        <f t="shared" si="307"/>
        <v xml:space="preserve"> </v>
      </c>
      <c r="AL558" s="6" t="e">
        <f t="shared" si="308"/>
        <v>#N/A</v>
      </c>
      <c r="AM558" s="6" t="e">
        <f t="shared" si="309"/>
        <v>#N/A</v>
      </c>
      <c r="AN558" s="6" t="e">
        <f t="shared" si="310"/>
        <v>#N/A</v>
      </c>
      <c r="AO558" s="6" t="e">
        <f t="shared" si="290"/>
        <v>#N/A</v>
      </c>
      <c r="AP558" s="6" t="e">
        <f t="shared" si="311"/>
        <v>#N/A</v>
      </c>
      <c r="AQ558" s="6" t="e">
        <f t="shared" si="312"/>
        <v>#N/A</v>
      </c>
      <c r="AR558" s="6" t="e">
        <f t="shared" si="291"/>
        <v>#N/A</v>
      </c>
      <c r="AS558" s="6" t="e">
        <f t="shared" si="292"/>
        <v>#N/A</v>
      </c>
      <c r="AT558" s="6" t="e">
        <f t="shared" si="293"/>
        <v>#N/A</v>
      </c>
      <c r="AU558" s="6">
        <f t="shared" si="313"/>
        <v>0</v>
      </c>
      <c r="AV558" s="6" t="e">
        <f t="shared" si="314"/>
        <v>#N/A</v>
      </c>
      <c r="AW558" s="6" t="str">
        <f t="shared" si="294"/>
        <v/>
      </c>
      <c r="AX558" s="6" t="str">
        <f t="shared" si="295"/>
        <v/>
      </c>
      <c r="AY558" s="6" t="str">
        <f t="shared" si="296"/>
        <v/>
      </c>
      <c r="AZ558" s="6" t="str">
        <f t="shared" si="297"/>
        <v/>
      </c>
      <c r="BA558" s="103"/>
      <c r="BG558" s="3" t="s">
        <v>505</v>
      </c>
    </row>
    <row r="559" spans="1:59" s="12" customFormat="1" ht="13.5" customHeight="1" x14ac:dyDescent="0.2">
      <c r="A559" s="163">
        <v>544</v>
      </c>
      <c r="B559" s="164"/>
      <c r="C559" s="165"/>
      <c r="D559" s="166"/>
      <c r="E559" s="165"/>
      <c r="F559" s="165"/>
      <c r="G559" s="220"/>
      <c r="H559" s="165"/>
      <c r="I559" s="167"/>
      <c r="J559" s="168"/>
      <c r="K559" s="845"/>
      <c r="L559" s="838"/>
      <c r="M559" s="428"/>
      <c r="N559" s="427"/>
      <c r="O559" s="429"/>
      <c r="P559" s="430"/>
      <c r="Q559" s="422" t="str">
        <f t="shared" si="281"/>
        <v/>
      </c>
      <c r="R559" s="422" t="str">
        <f t="shared" si="282"/>
        <v/>
      </c>
      <c r="S559" s="423" t="str">
        <f t="shared" si="283"/>
        <v/>
      </c>
      <c r="T559" s="424" t="str">
        <f t="shared" si="298"/>
        <v/>
      </c>
      <c r="U559" s="425" t="str">
        <f t="shared" si="284"/>
        <v/>
      </c>
      <c r="V559" s="425" t="str">
        <f t="shared" si="285"/>
        <v/>
      </c>
      <c r="W559" s="425" t="str">
        <f t="shared" si="286"/>
        <v/>
      </c>
      <c r="X559" s="38"/>
      <c r="Y559" s="37" t="str">
        <f t="shared" si="299"/>
        <v/>
      </c>
      <c r="Z559" s="37" t="str">
        <f t="shared" si="300"/>
        <v/>
      </c>
      <c r="AA559" s="29" t="str">
        <f t="shared" si="287"/>
        <v/>
      </c>
      <c r="AB559" s="6" t="e">
        <f t="shared" si="301"/>
        <v>#N/A</v>
      </c>
      <c r="AC559" s="6" t="e">
        <f t="shared" si="302"/>
        <v>#N/A</v>
      </c>
      <c r="AD559" s="6" t="e">
        <f t="shared" si="303"/>
        <v>#N/A</v>
      </c>
      <c r="AE559" s="6" t="str">
        <f t="shared" si="288"/>
        <v/>
      </c>
      <c r="AF559" s="10">
        <f t="shared" si="289"/>
        <v>1</v>
      </c>
      <c r="AG559" s="6" t="e">
        <f t="shared" si="304"/>
        <v>#N/A</v>
      </c>
      <c r="AH559" s="6" t="e">
        <f t="shared" si="305"/>
        <v>#N/A</v>
      </c>
      <c r="AI559" s="6" t="e">
        <f t="shared" si="315"/>
        <v>#N/A</v>
      </c>
      <c r="AJ559" s="6" t="e">
        <f t="shared" si="306"/>
        <v>#N/A</v>
      </c>
      <c r="AK559" s="11" t="str">
        <f t="shared" si="307"/>
        <v xml:space="preserve"> </v>
      </c>
      <c r="AL559" s="6" t="e">
        <f t="shared" si="308"/>
        <v>#N/A</v>
      </c>
      <c r="AM559" s="6" t="e">
        <f t="shared" si="309"/>
        <v>#N/A</v>
      </c>
      <c r="AN559" s="6" t="e">
        <f t="shared" si="310"/>
        <v>#N/A</v>
      </c>
      <c r="AO559" s="6" t="e">
        <f t="shared" si="290"/>
        <v>#N/A</v>
      </c>
      <c r="AP559" s="6" t="e">
        <f t="shared" si="311"/>
        <v>#N/A</v>
      </c>
      <c r="AQ559" s="6" t="e">
        <f t="shared" si="312"/>
        <v>#N/A</v>
      </c>
      <c r="AR559" s="6" t="e">
        <f t="shared" si="291"/>
        <v>#N/A</v>
      </c>
      <c r="AS559" s="6" t="e">
        <f t="shared" si="292"/>
        <v>#N/A</v>
      </c>
      <c r="AT559" s="6" t="e">
        <f t="shared" si="293"/>
        <v>#N/A</v>
      </c>
      <c r="AU559" s="6">
        <f t="shared" si="313"/>
        <v>0</v>
      </c>
      <c r="AV559" s="6" t="e">
        <f t="shared" si="314"/>
        <v>#N/A</v>
      </c>
      <c r="AW559" s="6" t="str">
        <f t="shared" si="294"/>
        <v/>
      </c>
      <c r="AX559" s="6" t="str">
        <f t="shared" si="295"/>
        <v/>
      </c>
      <c r="AY559" s="6" t="str">
        <f t="shared" si="296"/>
        <v/>
      </c>
      <c r="AZ559" s="6" t="str">
        <f t="shared" si="297"/>
        <v/>
      </c>
      <c r="BA559" s="103"/>
      <c r="BG559" s="3" t="s">
        <v>252</v>
      </c>
    </row>
    <row r="560" spans="1:59" s="12" customFormat="1" ht="13.5" customHeight="1" x14ac:dyDescent="0.2">
      <c r="A560" s="163">
        <v>545</v>
      </c>
      <c r="B560" s="164"/>
      <c r="C560" s="165"/>
      <c r="D560" s="166"/>
      <c r="E560" s="165"/>
      <c r="F560" s="165"/>
      <c r="G560" s="220"/>
      <c r="H560" s="165"/>
      <c r="I560" s="167"/>
      <c r="J560" s="168"/>
      <c r="K560" s="845"/>
      <c r="L560" s="838"/>
      <c r="M560" s="428"/>
      <c r="N560" s="427"/>
      <c r="O560" s="429"/>
      <c r="P560" s="430"/>
      <c r="Q560" s="422" t="str">
        <f t="shared" si="281"/>
        <v/>
      </c>
      <c r="R560" s="422" t="str">
        <f t="shared" si="282"/>
        <v/>
      </c>
      <c r="S560" s="423" t="str">
        <f t="shared" si="283"/>
        <v/>
      </c>
      <c r="T560" s="424" t="str">
        <f t="shared" si="298"/>
        <v/>
      </c>
      <c r="U560" s="425" t="str">
        <f t="shared" si="284"/>
        <v/>
      </c>
      <c r="V560" s="425" t="str">
        <f t="shared" si="285"/>
        <v/>
      </c>
      <c r="W560" s="425" t="str">
        <f t="shared" si="286"/>
        <v/>
      </c>
      <c r="X560" s="38"/>
      <c r="Y560" s="37" t="str">
        <f t="shared" si="299"/>
        <v/>
      </c>
      <c r="Z560" s="37" t="str">
        <f t="shared" si="300"/>
        <v/>
      </c>
      <c r="AA560" s="29" t="str">
        <f t="shared" si="287"/>
        <v/>
      </c>
      <c r="AB560" s="6" t="e">
        <f t="shared" si="301"/>
        <v>#N/A</v>
      </c>
      <c r="AC560" s="6" t="e">
        <f t="shared" si="302"/>
        <v>#N/A</v>
      </c>
      <c r="AD560" s="6" t="e">
        <f t="shared" si="303"/>
        <v>#N/A</v>
      </c>
      <c r="AE560" s="6" t="str">
        <f t="shared" si="288"/>
        <v/>
      </c>
      <c r="AF560" s="10">
        <f t="shared" si="289"/>
        <v>1</v>
      </c>
      <c r="AG560" s="6" t="e">
        <f t="shared" si="304"/>
        <v>#N/A</v>
      </c>
      <c r="AH560" s="6" t="e">
        <f t="shared" si="305"/>
        <v>#N/A</v>
      </c>
      <c r="AI560" s="6" t="e">
        <f t="shared" si="315"/>
        <v>#N/A</v>
      </c>
      <c r="AJ560" s="6" t="e">
        <f t="shared" si="306"/>
        <v>#N/A</v>
      </c>
      <c r="AK560" s="11" t="str">
        <f t="shared" si="307"/>
        <v xml:space="preserve"> </v>
      </c>
      <c r="AL560" s="6" t="e">
        <f t="shared" si="308"/>
        <v>#N/A</v>
      </c>
      <c r="AM560" s="6" t="e">
        <f t="shared" si="309"/>
        <v>#N/A</v>
      </c>
      <c r="AN560" s="6" t="e">
        <f t="shared" si="310"/>
        <v>#N/A</v>
      </c>
      <c r="AO560" s="6" t="e">
        <f t="shared" si="290"/>
        <v>#N/A</v>
      </c>
      <c r="AP560" s="6" t="e">
        <f t="shared" si="311"/>
        <v>#N/A</v>
      </c>
      <c r="AQ560" s="6" t="e">
        <f t="shared" si="312"/>
        <v>#N/A</v>
      </c>
      <c r="AR560" s="6" t="e">
        <f t="shared" si="291"/>
        <v>#N/A</v>
      </c>
      <c r="AS560" s="6" t="e">
        <f t="shared" si="292"/>
        <v>#N/A</v>
      </c>
      <c r="AT560" s="6" t="e">
        <f t="shared" si="293"/>
        <v>#N/A</v>
      </c>
      <c r="AU560" s="6">
        <f t="shared" si="313"/>
        <v>0</v>
      </c>
      <c r="AV560" s="6" t="e">
        <f t="shared" si="314"/>
        <v>#N/A</v>
      </c>
      <c r="AW560" s="6" t="str">
        <f t="shared" si="294"/>
        <v/>
      </c>
      <c r="AX560" s="6" t="str">
        <f t="shared" si="295"/>
        <v/>
      </c>
      <c r="AY560" s="6" t="str">
        <f t="shared" si="296"/>
        <v/>
      </c>
      <c r="AZ560" s="6" t="str">
        <f t="shared" si="297"/>
        <v/>
      </c>
      <c r="BA560" s="103"/>
      <c r="BG560" s="3" t="s">
        <v>262</v>
      </c>
    </row>
    <row r="561" spans="1:59" s="12" customFormat="1" ht="13.5" customHeight="1" x14ac:dyDescent="0.2">
      <c r="A561" s="163">
        <v>546</v>
      </c>
      <c r="B561" s="164"/>
      <c r="C561" s="165"/>
      <c r="D561" s="166"/>
      <c r="E561" s="165"/>
      <c r="F561" s="165"/>
      <c r="G561" s="220"/>
      <c r="H561" s="165"/>
      <c r="I561" s="167"/>
      <c r="J561" s="168"/>
      <c r="K561" s="845"/>
      <c r="L561" s="838"/>
      <c r="M561" s="428"/>
      <c r="N561" s="427"/>
      <c r="O561" s="429"/>
      <c r="P561" s="430"/>
      <c r="Q561" s="422" t="str">
        <f t="shared" si="281"/>
        <v/>
      </c>
      <c r="R561" s="422" t="str">
        <f t="shared" si="282"/>
        <v/>
      </c>
      <c r="S561" s="423" t="str">
        <f t="shared" si="283"/>
        <v/>
      </c>
      <c r="T561" s="424" t="str">
        <f t="shared" si="298"/>
        <v/>
      </c>
      <c r="U561" s="425" t="str">
        <f t="shared" si="284"/>
        <v/>
      </c>
      <c r="V561" s="425" t="str">
        <f t="shared" si="285"/>
        <v/>
      </c>
      <c r="W561" s="425" t="str">
        <f t="shared" si="286"/>
        <v/>
      </c>
      <c r="X561" s="38"/>
      <c r="Y561" s="37" t="str">
        <f t="shared" si="299"/>
        <v/>
      </c>
      <c r="Z561" s="37" t="str">
        <f t="shared" si="300"/>
        <v/>
      </c>
      <c r="AA561" s="29" t="str">
        <f t="shared" si="287"/>
        <v/>
      </c>
      <c r="AB561" s="6" t="e">
        <f t="shared" si="301"/>
        <v>#N/A</v>
      </c>
      <c r="AC561" s="6" t="e">
        <f t="shared" si="302"/>
        <v>#N/A</v>
      </c>
      <c r="AD561" s="6" t="e">
        <f t="shared" si="303"/>
        <v>#N/A</v>
      </c>
      <c r="AE561" s="6" t="str">
        <f t="shared" si="288"/>
        <v/>
      </c>
      <c r="AF561" s="10">
        <f t="shared" si="289"/>
        <v>1</v>
      </c>
      <c r="AG561" s="6" t="e">
        <f t="shared" si="304"/>
        <v>#N/A</v>
      </c>
      <c r="AH561" s="6" t="e">
        <f t="shared" si="305"/>
        <v>#N/A</v>
      </c>
      <c r="AI561" s="6" t="e">
        <f t="shared" si="315"/>
        <v>#N/A</v>
      </c>
      <c r="AJ561" s="6" t="e">
        <f t="shared" si="306"/>
        <v>#N/A</v>
      </c>
      <c r="AK561" s="11" t="str">
        <f t="shared" si="307"/>
        <v xml:space="preserve"> </v>
      </c>
      <c r="AL561" s="6" t="e">
        <f t="shared" si="308"/>
        <v>#N/A</v>
      </c>
      <c r="AM561" s="6" t="e">
        <f t="shared" si="309"/>
        <v>#N/A</v>
      </c>
      <c r="AN561" s="6" t="e">
        <f t="shared" si="310"/>
        <v>#N/A</v>
      </c>
      <c r="AO561" s="6" t="e">
        <f t="shared" si="290"/>
        <v>#N/A</v>
      </c>
      <c r="AP561" s="6" t="e">
        <f t="shared" si="311"/>
        <v>#N/A</v>
      </c>
      <c r="AQ561" s="6" t="e">
        <f t="shared" si="312"/>
        <v>#N/A</v>
      </c>
      <c r="AR561" s="6" t="e">
        <f t="shared" si="291"/>
        <v>#N/A</v>
      </c>
      <c r="AS561" s="6" t="e">
        <f t="shared" si="292"/>
        <v>#N/A</v>
      </c>
      <c r="AT561" s="6" t="e">
        <f t="shared" si="293"/>
        <v>#N/A</v>
      </c>
      <c r="AU561" s="6">
        <f t="shared" si="313"/>
        <v>0</v>
      </c>
      <c r="AV561" s="6" t="e">
        <f t="shared" si="314"/>
        <v>#N/A</v>
      </c>
      <c r="AW561" s="6" t="str">
        <f t="shared" si="294"/>
        <v/>
      </c>
      <c r="AX561" s="6" t="str">
        <f t="shared" si="295"/>
        <v/>
      </c>
      <c r="AY561" s="6" t="str">
        <f t="shared" si="296"/>
        <v/>
      </c>
      <c r="AZ561" s="6" t="str">
        <f t="shared" si="297"/>
        <v/>
      </c>
      <c r="BA561" s="103"/>
      <c r="BG561" s="3" t="s">
        <v>274</v>
      </c>
    </row>
    <row r="562" spans="1:59" s="12" customFormat="1" ht="13.5" customHeight="1" x14ac:dyDescent="0.2">
      <c r="A562" s="163">
        <v>547</v>
      </c>
      <c r="B562" s="164"/>
      <c r="C562" s="165"/>
      <c r="D562" s="166"/>
      <c r="E562" s="165"/>
      <c r="F562" s="165"/>
      <c r="G562" s="220"/>
      <c r="H562" s="165"/>
      <c r="I562" s="167"/>
      <c r="J562" s="168"/>
      <c r="K562" s="845"/>
      <c r="L562" s="838"/>
      <c r="M562" s="428"/>
      <c r="N562" s="427"/>
      <c r="O562" s="429"/>
      <c r="P562" s="430"/>
      <c r="Q562" s="422" t="str">
        <f t="shared" si="281"/>
        <v/>
      </c>
      <c r="R562" s="422" t="str">
        <f t="shared" si="282"/>
        <v/>
      </c>
      <c r="S562" s="423" t="str">
        <f t="shared" si="283"/>
        <v/>
      </c>
      <c r="T562" s="424" t="str">
        <f t="shared" si="298"/>
        <v/>
      </c>
      <c r="U562" s="425" t="str">
        <f t="shared" si="284"/>
        <v/>
      </c>
      <c r="V562" s="425" t="str">
        <f t="shared" si="285"/>
        <v/>
      </c>
      <c r="W562" s="425" t="str">
        <f t="shared" si="286"/>
        <v/>
      </c>
      <c r="X562" s="38"/>
      <c r="Y562" s="37" t="str">
        <f t="shared" si="299"/>
        <v/>
      </c>
      <c r="Z562" s="37" t="str">
        <f t="shared" si="300"/>
        <v/>
      </c>
      <c r="AA562" s="29" t="str">
        <f t="shared" si="287"/>
        <v/>
      </c>
      <c r="AB562" s="6" t="e">
        <f t="shared" si="301"/>
        <v>#N/A</v>
      </c>
      <c r="AC562" s="6" t="e">
        <f t="shared" si="302"/>
        <v>#N/A</v>
      </c>
      <c r="AD562" s="6" t="e">
        <f t="shared" si="303"/>
        <v>#N/A</v>
      </c>
      <c r="AE562" s="6" t="str">
        <f t="shared" si="288"/>
        <v/>
      </c>
      <c r="AF562" s="10">
        <f t="shared" si="289"/>
        <v>1</v>
      </c>
      <c r="AG562" s="6" t="e">
        <f t="shared" si="304"/>
        <v>#N/A</v>
      </c>
      <c r="AH562" s="6" t="e">
        <f t="shared" si="305"/>
        <v>#N/A</v>
      </c>
      <c r="AI562" s="6" t="e">
        <f t="shared" si="315"/>
        <v>#N/A</v>
      </c>
      <c r="AJ562" s="6" t="e">
        <f t="shared" si="306"/>
        <v>#N/A</v>
      </c>
      <c r="AK562" s="11" t="str">
        <f t="shared" si="307"/>
        <v xml:space="preserve"> </v>
      </c>
      <c r="AL562" s="6" t="e">
        <f t="shared" si="308"/>
        <v>#N/A</v>
      </c>
      <c r="AM562" s="6" t="e">
        <f t="shared" si="309"/>
        <v>#N/A</v>
      </c>
      <c r="AN562" s="6" t="e">
        <f t="shared" si="310"/>
        <v>#N/A</v>
      </c>
      <c r="AO562" s="6" t="e">
        <f t="shared" si="290"/>
        <v>#N/A</v>
      </c>
      <c r="AP562" s="6" t="e">
        <f t="shared" si="311"/>
        <v>#N/A</v>
      </c>
      <c r="AQ562" s="6" t="e">
        <f t="shared" si="312"/>
        <v>#N/A</v>
      </c>
      <c r="AR562" s="6" t="e">
        <f t="shared" si="291"/>
        <v>#N/A</v>
      </c>
      <c r="AS562" s="6" t="e">
        <f t="shared" si="292"/>
        <v>#N/A</v>
      </c>
      <c r="AT562" s="6" t="e">
        <f t="shared" si="293"/>
        <v>#N/A</v>
      </c>
      <c r="AU562" s="6">
        <f t="shared" si="313"/>
        <v>0</v>
      </c>
      <c r="AV562" s="6" t="e">
        <f t="shared" si="314"/>
        <v>#N/A</v>
      </c>
      <c r="AW562" s="6" t="str">
        <f t="shared" si="294"/>
        <v/>
      </c>
      <c r="AX562" s="6" t="str">
        <f t="shared" si="295"/>
        <v/>
      </c>
      <c r="AY562" s="6" t="str">
        <f t="shared" si="296"/>
        <v/>
      </c>
      <c r="AZ562" s="6" t="str">
        <f t="shared" si="297"/>
        <v/>
      </c>
      <c r="BA562" s="103"/>
      <c r="BG562" s="3" t="s">
        <v>557</v>
      </c>
    </row>
    <row r="563" spans="1:59" s="12" customFormat="1" ht="13.5" customHeight="1" x14ac:dyDescent="0.2">
      <c r="A563" s="163">
        <v>548</v>
      </c>
      <c r="B563" s="164"/>
      <c r="C563" s="165"/>
      <c r="D563" s="166"/>
      <c r="E563" s="165"/>
      <c r="F563" s="165"/>
      <c r="G563" s="220"/>
      <c r="H563" s="165"/>
      <c r="I563" s="167"/>
      <c r="J563" s="168"/>
      <c r="K563" s="845"/>
      <c r="L563" s="838"/>
      <c r="M563" s="428"/>
      <c r="N563" s="427"/>
      <c r="O563" s="429"/>
      <c r="P563" s="430"/>
      <c r="Q563" s="422" t="str">
        <f t="shared" si="281"/>
        <v/>
      </c>
      <c r="R563" s="422" t="str">
        <f t="shared" si="282"/>
        <v/>
      </c>
      <c r="S563" s="423" t="str">
        <f t="shared" si="283"/>
        <v/>
      </c>
      <c r="T563" s="424" t="str">
        <f t="shared" si="298"/>
        <v/>
      </c>
      <c r="U563" s="425" t="str">
        <f t="shared" si="284"/>
        <v/>
      </c>
      <c r="V563" s="425" t="str">
        <f t="shared" si="285"/>
        <v/>
      </c>
      <c r="W563" s="425" t="str">
        <f t="shared" si="286"/>
        <v/>
      </c>
      <c r="X563" s="38"/>
      <c r="Y563" s="37" t="str">
        <f t="shared" si="299"/>
        <v/>
      </c>
      <c r="Z563" s="37" t="str">
        <f t="shared" si="300"/>
        <v/>
      </c>
      <c r="AA563" s="29" t="str">
        <f t="shared" si="287"/>
        <v/>
      </c>
      <c r="AB563" s="6" t="e">
        <f t="shared" si="301"/>
        <v>#N/A</v>
      </c>
      <c r="AC563" s="6" t="e">
        <f t="shared" si="302"/>
        <v>#N/A</v>
      </c>
      <c r="AD563" s="6" t="e">
        <f t="shared" si="303"/>
        <v>#N/A</v>
      </c>
      <c r="AE563" s="6" t="str">
        <f t="shared" si="288"/>
        <v/>
      </c>
      <c r="AF563" s="10">
        <f t="shared" si="289"/>
        <v>1</v>
      </c>
      <c r="AG563" s="6" t="e">
        <f t="shared" si="304"/>
        <v>#N/A</v>
      </c>
      <c r="AH563" s="6" t="e">
        <f t="shared" si="305"/>
        <v>#N/A</v>
      </c>
      <c r="AI563" s="6" t="e">
        <f t="shared" si="315"/>
        <v>#N/A</v>
      </c>
      <c r="AJ563" s="6" t="e">
        <f t="shared" si="306"/>
        <v>#N/A</v>
      </c>
      <c r="AK563" s="11" t="str">
        <f t="shared" si="307"/>
        <v xml:space="preserve"> </v>
      </c>
      <c r="AL563" s="6" t="e">
        <f t="shared" si="308"/>
        <v>#N/A</v>
      </c>
      <c r="AM563" s="6" t="e">
        <f t="shared" si="309"/>
        <v>#N/A</v>
      </c>
      <c r="AN563" s="6" t="e">
        <f t="shared" si="310"/>
        <v>#N/A</v>
      </c>
      <c r="AO563" s="6" t="e">
        <f t="shared" si="290"/>
        <v>#N/A</v>
      </c>
      <c r="AP563" s="6" t="e">
        <f t="shared" si="311"/>
        <v>#N/A</v>
      </c>
      <c r="AQ563" s="6" t="e">
        <f t="shared" si="312"/>
        <v>#N/A</v>
      </c>
      <c r="AR563" s="6" t="e">
        <f t="shared" si="291"/>
        <v>#N/A</v>
      </c>
      <c r="AS563" s="6" t="e">
        <f t="shared" si="292"/>
        <v>#N/A</v>
      </c>
      <c r="AT563" s="6" t="e">
        <f t="shared" si="293"/>
        <v>#N/A</v>
      </c>
      <c r="AU563" s="6">
        <f t="shared" si="313"/>
        <v>0</v>
      </c>
      <c r="AV563" s="6" t="e">
        <f t="shared" si="314"/>
        <v>#N/A</v>
      </c>
      <c r="AW563" s="6" t="str">
        <f t="shared" si="294"/>
        <v/>
      </c>
      <c r="AX563" s="6" t="str">
        <f t="shared" si="295"/>
        <v/>
      </c>
      <c r="AY563" s="6" t="str">
        <f t="shared" si="296"/>
        <v/>
      </c>
      <c r="AZ563" s="6" t="str">
        <f t="shared" si="297"/>
        <v/>
      </c>
      <c r="BA563" s="103"/>
      <c r="BG563" s="3" t="s">
        <v>288</v>
      </c>
    </row>
    <row r="564" spans="1:59" s="12" customFormat="1" ht="13.5" customHeight="1" x14ac:dyDescent="0.2">
      <c r="A564" s="163">
        <v>549</v>
      </c>
      <c r="B564" s="164"/>
      <c r="C564" s="165"/>
      <c r="D564" s="166"/>
      <c r="E564" s="165"/>
      <c r="F564" s="165"/>
      <c r="G564" s="220"/>
      <c r="H564" s="165"/>
      <c r="I564" s="167"/>
      <c r="J564" s="168"/>
      <c r="K564" s="845"/>
      <c r="L564" s="838"/>
      <c r="M564" s="428"/>
      <c r="N564" s="427"/>
      <c r="O564" s="429"/>
      <c r="P564" s="430"/>
      <c r="Q564" s="422" t="str">
        <f t="shared" si="281"/>
        <v/>
      </c>
      <c r="R564" s="422" t="str">
        <f t="shared" si="282"/>
        <v/>
      </c>
      <c r="S564" s="423" t="str">
        <f t="shared" si="283"/>
        <v/>
      </c>
      <c r="T564" s="424" t="str">
        <f t="shared" si="298"/>
        <v/>
      </c>
      <c r="U564" s="425" t="str">
        <f t="shared" si="284"/>
        <v/>
      </c>
      <c r="V564" s="425" t="str">
        <f t="shared" si="285"/>
        <v/>
      </c>
      <c r="W564" s="425" t="str">
        <f t="shared" si="286"/>
        <v/>
      </c>
      <c r="X564" s="38"/>
      <c r="Y564" s="37" t="str">
        <f t="shared" si="299"/>
        <v/>
      </c>
      <c r="Z564" s="37" t="str">
        <f t="shared" si="300"/>
        <v/>
      </c>
      <c r="AA564" s="29" t="str">
        <f t="shared" si="287"/>
        <v/>
      </c>
      <c r="AB564" s="6" t="e">
        <f t="shared" si="301"/>
        <v>#N/A</v>
      </c>
      <c r="AC564" s="6" t="e">
        <f t="shared" si="302"/>
        <v>#N/A</v>
      </c>
      <c r="AD564" s="6" t="e">
        <f t="shared" si="303"/>
        <v>#N/A</v>
      </c>
      <c r="AE564" s="6" t="str">
        <f t="shared" si="288"/>
        <v/>
      </c>
      <c r="AF564" s="10">
        <f t="shared" si="289"/>
        <v>1</v>
      </c>
      <c r="AG564" s="6" t="e">
        <f t="shared" si="304"/>
        <v>#N/A</v>
      </c>
      <c r="AH564" s="6" t="e">
        <f t="shared" si="305"/>
        <v>#N/A</v>
      </c>
      <c r="AI564" s="6" t="e">
        <f t="shared" si="315"/>
        <v>#N/A</v>
      </c>
      <c r="AJ564" s="6" t="e">
        <f t="shared" si="306"/>
        <v>#N/A</v>
      </c>
      <c r="AK564" s="11" t="str">
        <f t="shared" si="307"/>
        <v xml:space="preserve"> </v>
      </c>
      <c r="AL564" s="6" t="e">
        <f t="shared" si="308"/>
        <v>#N/A</v>
      </c>
      <c r="AM564" s="6" t="e">
        <f t="shared" si="309"/>
        <v>#N/A</v>
      </c>
      <c r="AN564" s="6" t="e">
        <f t="shared" si="310"/>
        <v>#N/A</v>
      </c>
      <c r="AO564" s="6" t="e">
        <f t="shared" si="290"/>
        <v>#N/A</v>
      </c>
      <c r="AP564" s="6" t="e">
        <f t="shared" si="311"/>
        <v>#N/A</v>
      </c>
      <c r="AQ564" s="6" t="e">
        <f t="shared" si="312"/>
        <v>#N/A</v>
      </c>
      <c r="AR564" s="6" t="e">
        <f t="shared" si="291"/>
        <v>#N/A</v>
      </c>
      <c r="AS564" s="6" t="e">
        <f t="shared" si="292"/>
        <v>#N/A</v>
      </c>
      <c r="AT564" s="6" t="e">
        <f t="shared" si="293"/>
        <v>#N/A</v>
      </c>
      <c r="AU564" s="6">
        <f t="shared" si="313"/>
        <v>0</v>
      </c>
      <c r="AV564" s="6" t="e">
        <f t="shared" si="314"/>
        <v>#N/A</v>
      </c>
      <c r="AW564" s="6" t="str">
        <f t="shared" si="294"/>
        <v/>
      </c>
      <c r="AX564" s="6" t="str">
        <f t="shared" si="295"/>
        <v/>
      </c>
      <c r="AY564" s="6" t="str">
        <f t="shared" si="296"/>
        <v/>
      </c>
      <c r="AZ564" s="6" t="str">
        <f t="shared" si="297"/>
        <v/>
      </c>
      <c r="BA564" s="103"/>
      <c r="BG564" s="3" t="s">
        <v>320</v>
      </c>
    </row>
    <row r="565" spans="1:59" s="12" customFormat="1" ht="13.5" customHeight="1" x14ac:dyDescent="0.2">
      <c r="A565" s="163">
        <v>550</v>
      </c>
      <c r="B565" s="164"/>
      <c r="C565" s="165"/>
      <c r="D565" s="166"/>
      <c r="E565" s="165"/>
      <c r="F565" s="165"/>
      <c r="G565" s="220"/>
      <c r="H565" s="165"/>
      <c r="I565" s="167"/>
      <c r="J565" s="168"/>
      <c r="K565" s="845"/>
      <c r="L565" s="838"/>
      <c r="M565" s="428"/>
      <c r="N565" s="427"/>
      <c r="O565" s="429"/>
      <c r="P565" s="430"/>
      <c r="Q565" s="422" t="str">
        <f t="shared" si="281"/>
        <v/>
      </c>
      <c r="R565" s="422" t="str">
        <f t="shared" si="282"/>
        <v/>
      </c>
      <c r="S565" s="423" t="str">
        <f t="shared" si="283"/>
        <v/>
      </c>
      <c r="T565" s="424" t="str">
        <f t="shared" si="298"/>
        <v/>
      </c>
      <c r="U565" s="425" t="str">
        <f t="shared" si="284"/>
        <v/>
      </c>
      <c r="V565" s="425" t="str">
        <f t="shared" si="285"/>
        <v/>
      </c>
      <c r="W565" s="425" t="str">
        <f t="shared" si="286"/>
        <v/>
      </c>
      <c r="X565" s="38"/>
      <c r="Y565" s="37" t="str">
        <f t="shared" si="299"/>
        <v/>
      </c>
      <c r="Z565" s="37" t="str">
        <f t="shared" si="300"/>
        <v/>
      </c>
      <c r="AA565" s="29" t="str">
        <f t="shared" si="287"/>
        <v/>
      </c>
      <c r="AB565" s="6" t="e">
        <f t="shared" si="301"/>
        <v>#N/A</v>
      </c>
      <c r="AC565" s="6" t="e">
        <f t="shared" si="302"/>
        <v>#N/A</v>
      </c>
      <c r="AD565" s="6" t="e">
        <f t="shared" si="303"/>
        <v>#N/A</v>
      </c>
      <c r="AE565" s="6" t="str">
        <f t="shared" si="288"/>
        <v/>
      </c>
      <c r="AF565" s="10">
        <f t="shared" si="289"/>
        <v>1</v>
      </c>
      <c r="AG565" s="6" t="e">
        <f t="shared" si="304"/>
        <v>#N/A</v>
      </c>
      <c r="AH565" s="6" t="e">
        <f t="shared" si="305"/>
        <v>#N/A</v>
      </c>
      <c r="AI565" s="6" t="e">
        <f t="shared" si="315"/>
        <v>#N/A</v>
      </c>
      <c r="AJ565" s="6" t="e">
        <f t="shared" si="306"/>
        <v>#N/A</v>
      </c>
      <c r="AK565" s="11" t="str">
        <f t="shared" si="307"/>
        <v xml:space="preserve"> </v>
      </c>
      <c r="AL565" s="6" t="e">
        <f t="shared" si="308"/>
        <v>#N/A</v>
      </c>
      <c r="AM565" s="6" t="e">
        <f t="shared" si="309"/>
        <v>#N/A</v>
      </c>
      <c r="AN565" s="6" t="e">
        <f t="shared" si="310"/>
        <v>#N/A</v>
      </c>
      <c r="AO565" s="6" t="e">
        <f t="shared" si="290"/>
        <v>#N/A</v>
      </c>
      <c r="AP565" s="6" t="e">
        <f t="shared" si="311"/>
        <v>#N/A</v>
      </c>
      <c r="AQ565" s="6" t="e">
        <f t="shared" si="312"/>
        <v>#N/A</v>
      </c>
      <c r="AR565" s="6" t="e">
        <f t="shared" si="291"/>
        <v>#N/A</v>
      </c>
      <c r="AS565" s="6" t="e">
        <f t="shared" si="292"/>
        <v>#N/A</v>
      </c>
      <c r="AT565" s="6" t="e">
        <f t="shared" si="293"/>
        <v>#N/A</v>
      </c>
      <c r="AU565" s="6">
        <f t="shared" si="313"/>
        <v>0</v>
      </c>
      <c r="AV565" s="6" t="e">
        <f t="shared" si="314"/>
        <v>#N/A</v>
      </c>
      <c r="AW565" s="6" t="str">
        <f t="shared" si="294"/>
        <v/>
      </c>
      <c r="AX565" s="6" t="str">
        <f t="shared" si="295"/>
        <v/>
      </c>
      <c r="AY565" s="6" t="str">
        <f t="shared" si="296"/>
        <v/>
      </c>
      <c r="AZ565" s="6" t="str">
        <f t="shared" si="297"/>
        <v/>
      </c>
      <c r="BA565" s="103"/>
      <c r="BG565" s="3" t="s">
        <v>381</v>
      </c>
    </row>
    <row r="566" spans="1:59" s="12" customFormat="1" ht="13.5" customHeight="1" x14ac:dyDescent="0.2">
      <c r="A566" s="163">
        <v>551</v>
      </c>
      <c r="B566" s="164"/>
      <c r="C566" s="165"/>
      <c r="D566" s="166"/>
      <c r="E566" s="165"/>
      <c r="F566" s="165"/>
      <c r="G566" s="220"/>
      <c r="H566" s="165"/>
      <c r="I566" s="167"/>
      <c r="J566" s="168"/>
      <c r="K566" s="845"/>
      <c r="L566" s="838"/>
      <c r="M566" s="428"/>
      <c r="N566" s="427"/>
      <c r="O566" s="429"/>
      <c r="P566" s="430"/>
      <c r="Q566" s="422" t="str">
        <f t="shared" si="281"/>
        <v/>
      </c>
      <c r="R566" s="422" t="str">
        <f t="shared" si="282"/>
        <v/>
      </c>
      <c r="S566" s="423" t="str">
        <f t="shared" si="283"/>
        <v/>
      </c>
      <c r="T566" s="424" t="str">
        <f t="shared" si="298"/>
        <v/>
      </c>
      <c r="U566" s="425" t="str">
        <f t="shared" si="284"/>
        <v/>
      </c>
      <c r="V566" s="425" t="str">
        <f t="shared" si="285"/>
        <v/>
      </c>
      <c r="W566" s="425" t="str">
        <f t="shared" si="286"/>
        <v/>
      </c>
      <c r="X566" s="38"/>
      <c r="Y566" s="37" t="str">
        <f t="shared" si="299"/>
        <v/>
      </c>
      <c r="Z566" s="37" t="str">
        <f t="shared" si="300"/>
        <v/>
      </c>
      <c r="AA566" s="29" t="str">
        <f t="shared" si="287"/>
        <v/>
      </c>
      <c r="AB566" s="6" t="e">
        <f t="shared" si="301"/>
        <v>#N/A</v>
      </c>
      <c r="AC566" s="6" t="e">
        <f t="shared" si="302"/>
        <v>#N/A</v>
      </c>
      <c r="AD566" s="6" t="e">
        <f t="shared" si="303"/>
        <v>#N/A</v>
      </c>
      <c r="AE566" s="6" t="str">
        <f t="shared" si="288"/>
        <v/>
      </c>
      <c r="AF566" s="10">
        <f t="shared" si="289"/>
        <v>1</v>
      </c>
      <c r="AG566" s="6" t="e">
        <f t="shared" si="304"/>
        <v>#N/A</v>
      </c>
      <c r="AH566" s="6" t="e">
        <f t="shared" si="305"/>
        <v>#N/A</v>
      </c>
      <c r="AI566" s="6" t="e">
        <f t="shared" si="315"/>
        <v>#N/A</v>
      </c>
      <c r="AJ566" s="6" t="e">
        <f t="shared" si="306"/>
        <v>#N/A</v>
      </c>
      <c r="AK566" s="11" t="str">
        <f t="shared" si="307"/>
        <v xml:space="preserve"> </v>
      </c>
      <c r="AL566" s="6" t="e">
        <f t="shared" si="308"/>
        <v>#N/A</v>
      </c>
      <c r="AM566" s="6" t="e">
        <f t="shared" si="309"/>
        <v>#N/A</v>
      </c>
      <c r="AN566" s="6" t="e">
        <f t="shared" si="310"/>
        <v>#N/A</v>
      </c>
      <c r="AO566" s="6" t="e">
        <f t="shared" si="290"/>
        <v>#N/A</v>
      </c>
      <c r="AP566" s="6" t="e">
        <f t="shared" si="311"/>
        <v>#N/A</v>
      </c>
      <c r="AQ566" s="6" t="e">
        <f t="shared" si="312"/>
        <v>#N/A</v>
      </c>
      <c r="AR566" s="6" t="e">
        <f t="shared" si="291"/>
        <v>#N/A</v>
      </c>
      <c r="AS566" s="6" t="e">
        <f t="shared" si="292"/>
        <v>#N/A</v>
      </c>
      <c r="AT566" s="6" t="e">
        <f t="shared" si="293"/>
        <v>#N/A</v>
      </c>
      <c r="AU566" s="6">
        <f t="shared" si="313"/>
        <v>0</v>
      </c>
      <c r="AV566" s="6" t="e">
        <f t="shared" si="314"/>
        <v>#N/A</v>
      </c>
      <c r="AW566" s="6" t="str">
        <f t="shared" si="294"/>
        <v/>
      </c>
      <c r="AX566" s="6" t="str">
        <f t="shared" si="295"/>
        <v/>
      </c>
      <c r="AY566" s="6" t="str">
        <f t="shared" si="296"/>
        <v/>
      </c>
      <c r="AZ566" s="6" t="str">
        <f t="shared" si="297"/>
        <v/>
      </c>
      <c r="BA566" s="103"/>
      <c r="BG566" s="3" t="s">
        <v>556</v>
      </c>
    </row>
    <row r="567" spans="1:59" s="12" customFormat="1" ht="13.5" customHeight="1" x14ac:dyDescent="0.2">
      <c r="A567" s="163">
        <v>552</v>
      </c>
      <c r="B567" s="164"/>
      <c r="C567" s="165"/>
      <c r="D567" s="166"/>
      <c r="E567" s="165"/>
      <c r="F567" s="165"/>
      <c r="G567" s="220"/>
      <c r="H567" s="165"/>
      <c r="I567" s="167"/>
      <c r="J567" s="168"/>
      <c r="K567" s="845"/>
      <c r="L567" s="838"/>
      <c r="M567" s="428"/>
      <c r="N567" s="427"/>
      <c r="O567" s="429"/>
      <c r="P567" s="430"/>
      <c r="Q567" s="422" t="str">
        <f t="shared" si="281"/>
        <v/>
      </c>
      <c r="R567" s="422" t="str">
        <f t="shared" si="282"/>
        <v/>
      </c>
      <c r="S567" s="423" t="str">
        <f t="shared" si="283"/>
        <v/>
      </c>
      <c r="T567" s="424" t="str">
        <f t="shared" si="298"/>
        <v/>
      </c>
      <c r="U567" s="425" t="str">
        <f t="shared" si="284"/>
        <v/>
      </c>
      <c r="V567" s="425" t="str">
        <f t="shared" si="285"/>
        <v/>
      </c>
      <c r="W567" s="425" t="str">
        <f t="shared" si="286"/>
        <v/>
      </c>
      <c r="X567" s="38"/>
      <c r="Y567" s="37" t="str">
        <f t="shared" si="299"/>
        <v/>
      </c>
      <c r="Z567" s="37" t="str">
        <f t="shared" si="300"/>
        <v/>
      </c>
      <c r="AA567" s="29" t="str">
        <f t="shared" si="287"/>
        <v/>
      </c>
      <c r="AB567" s="6" t="e">
        <f t="shared" si="301"/>
        <v>#N/A</v>
      </c>
      <c r="AC567" s="6" t="e">
        <f t="shared" si="302"/>
        <v>#N/A</v>
      </c>
      <c r="AD567" s="6" t="e">
        <f t="shared" si="303"/>
        <v>#N/A</v>
      </c>
      <c r="AE567" s="6" t="str">
        <f t="shared" si="288"/>
        <v/>
      </c>
      <c r="AF567" s="10">
        <f t="shared" si="289"/>
        <v>1</v>
      </c>
      <c r="AG567" s="6" t="e">
        <f t="shared" si="304"/>
        <v>#N/A</v>
      </c>
      <c r="AH567" s="6" t="e">
        <f t="shared" si="305"/>
        <v>#N/A</v>
      </c>
      <c r="AI567" s="6" t="e">
        <f t="shared" si="315"/>
        <v>#N/A</v>
      </c>
      <c r="AJ567" s="6" t="e">
        <f t="shared" si="306"/>
        <v>#N/A</v>
      </c>
      <c r="AK567" s="11" t="str">
        <f t="shared" si="307"/>
        <v xml:space="preserve"> </v>
      </c>
      <c r="AL567" s="6" t="e">
        <f t="shared" si="308"/>
        <v>#N/A</v>
      </c>
      <c r="AM567" s="6" t="e">
        <f t="shared" si="309"/>
        <v>#N/A</v>
      </c>
      <c r="AN567" s="6" t="e">
        <f t="shared" si="310"/>
        <v>#N/A</v>
      </c>
      <c r="AO567" s="6" t="e">
        <f t="shared" si="290"/>
        <v>#N/A</v>
      </c>
      <c r="AP567" s="6" t="e">
        <f t="shared" si="311"/>
        <v>#N/A</v>
      </c>
      <c r="AQ567" s="6" t="e">
        <f t="shared" si="312"/>
        <v>#N/A</v>
      </c>
      <c r="AR567" s="6" t="e">
        <f t="shared" si="291"/>
        <v>#N/A</v>
      </c>
      <c r="AS567" s="6" t="e">
        <f t="shared" si="292"/>
        <v>#N/A</v>
      </c>
      <c r="AT567" s="6" t="e">
        <f t="shared" si="293"/>
        <v>#N/A</v>
      </c>
      <c r="AU567" s="6">
        <f t="shared" si="313"/>
        <v>0</v>
      </c>
      <c r="AV567" s="6" t="e">
        <f t="shared" si="314"/>
        <v>#N/A</v>
      </c>
      <c r="AW567" s="6" t="str">
        <f t="shared" si="294"/>
        <v/>
      </c>
      <c r="AX567" s="6" t="str">
        <f t="shared" si="295"/>
        <v/>
      </c>
      <c r="AY567" s="6" t="str">
        <f t="shared" si="296"/>
        <v/>
      </c>
      <c r="AZ567" s="6" t="str">
        <f t="shared" si="297"/>
        <v/>
      </c>
      <c r="BA567" s="103"/>
      <c r="BG567" s="3" t="s">
        <v>287</v>
      </c>
    </row>
    <row r="568" spans="1:59" s="12" customFormat="1" ht="13.5" customHeight="1" x14ac:dyDescent="0.2">
      <c r="A568" s="163">
        <v>553</v>
      </c>
      <c r="B568" s="164"/>
      <c r="C568" s="165"/>
      <c r="D568" s="166"/>
      <c r="E568" s="165"/>
      <c r="F568" s="165"/>
      <c r="G568" s="220"/>
      <c r="H568" s="165"/>
      <c r="I568" s="167"/>
      <c r="J568" s="168"/>
      <c r="K568" s="845"/>
      <c r="L568" s="838"/>
      <c r="M568" s="428"/>
      <c r="N568" s="427"/>
      <c r="O568" s="429"/>
      <c r="P568" s="430"/>
      <c r="Q568" s="422" t="str">
        <f t="shared" si="281"/>
        <v/>
      </c>
      <c r="R568" s="422" t="str">
        <f t="shared" si="282"/>
        <v/>
      </c>
      <c r="S568" s="423" t="str">
        <f t="shared" si="283"/>
        <v/>
      </c>
      <c r="T568" s="424" t="str">
        <f t="shared" si="298"/>
        <v/>
      </c>
      <c r="U568" s="425" t="str">
        <f t="shared" si="284"/>
        <v/>
      </c>
      <c r="V568" s="425" t="str">
        <f t="shared" si="285"/>
        <v/>
      </c>
      <c r="W568" s="425" t="str">
        <f t="shared" si="286"/>
        <v/>
      </c>
      <c r="X568" s="38"/>
      <c r="Y568" s="37" t="str">
        <f t="shared" si="299"/>
        <v/>
      </c>
      <c r="Z568" s="37" t="str">
        <f t="shared" si="300"/>
        <v/>
      </c>
      <c r="AA568" s="29" t="str">
        <f t="shared" si="287"/>
        <v/>
      </c>
      <c r="AB568" s="6" t="e">
        <f t="shared" si="301"/>
        <v>#N/A</v>
      </c>
      <c r="AC568" s="6" t="e">
        <f t="shared" si="302"/>
        <v>#N/A</v>
      </c>
      <c r="AD568" s="6" t="e">
        <f t="shared" si="303"/>
        <v>#N/A</v>
      </c>
      <c r="AE568" s="6" t="str">
        <f t="shared" si="288"/>
        <v/>
      </c>
      <c r="AF568" s="10">
        <f t="shared" si="289"/>
        <v>1</v>
      </c>
      <c r="AG568" s="6" t="e">
        <f t="shared" si="304"/>
        <v>#N/A</v>
      </c>
      <c r="AH568" s="6" t="e">
        <f t="shared" si="305"/>
        <v>#N/A</v>
      </c>
      <c r="AI568" s="6" t="e">
        <f t="shared" si="315"/>
        <v>#N/A</v>
      </c>
      <c r="AJ568" s="6" t="e">
        <f t="shared" si="306"/>
        <v>#N/A</v>
      </c>
      <c r="AK568" s="11" t="str">
        <f t="shared" si="307"/>
        <v xml:space="preserve"> </v>
      </c>
      <c r="AL568" s="6" t="e">
        <f t="shared" si="308"/>
        <v>#N/A</v>
      </c>
      <c r="AM568" s="6" t="e">
        <f t="shared" si="309"/>
        <v>#N/A</v>
      </c>
      <c r="AN568" s="6" t="e">
        <f t="shared" si="310"/>
        <v>#N/A</v>
      </c>
      <c r="AO568" s="6" t="e">
        <f t="shared" si="290"/>
        <v>#N/A</v>
      </c>
      <c r="AP568" s="6" t="e">
        <f t="shared" si="311"/>
        <v>#N/A</v>
      </c>
      <c r="AQ568" s="6" t="e">
        <f t="shared" si="312"/>
        <v>#N/A</v>
      </c>
      <c r="AR568" s="6" t="e">
        <f t="shared" si="291"/>
        <v>#N/A</v>
      </c>
      <c r="AS568" s="6" t="e">
        <f t="shared" si="292"/>
        <v>#N/A</v>
      </c>
      <c r="AT568" s="6" t="e">
        <f t="shared" si="293"/>
        <v>#N/A</v>
      </c>
      <c r="AU568" s="6">
        <f t="shared" si="313"/>
        <v>0</v>
      </c>
      <c r="AV568" s="6" t="e">
        <f t="shared" si="314"/>
        <v>#N/A</v>
      </c>
      <c r="AW568" s="6" t="str">
        <f t="shared" si="294"/>
        <v/>
      </c>
      <c r="AX568" s="6" t="str">
        <f t="shared" si="295"/>
        <v/>
      </c>
      <c r="AY568" s="6" t="str">
        <f t="shared" si="296"/>
        <v/>
      </c>
      <c r="AZ568" s="6" t="str">
        <f t="shared" si="297"/>
        <v/>
      </c>
      <c r="BA568" s="103"/>
      <c r="BG568" s="3" t="s">
        <v>319</v>
      </c>
    </row>
    <row r="569" spans="1:59" s="12" customFormat="1" ht="13.5" customHeight="1" x14ac:dyDescent="0.2">
      <c r="A569" s="163">
        <v>554</v>
      </c>
      <c r="B569" s="164"/>
      <c r="C569" s="165"/>
      <c r="D569" s="166"/>
      <c r="E569" s="165"/>
      <c r="F569" s="165"/>
      <c r="G569" s="220"/>
      <c r="H569" s="165"/>
      <c r="I569" s="167"/>
      <c r="J569" s="168"/>
      <c r="K569" s="845"/>
      <c r="L569" s="838"/>
      <c r="M569" s="428"/>
      <c r="N569" s="427"/>
      <c r="O569" s="429"/>
      <c r="P569" s="430"/>
      <c r="Q569" s="422" t="str">
        <f t="shared" si="281"/>
        <v/>
      </c>
      <c r="R569" s="422" t="str">
        <f t="shared" si="282"/>
        <v/>
      </c>
      <c r="S569" s="423" t="str">
        <f t="shared" si="283"/>
        <v/>
      </c>
      <c r="T569" s="424" t="str">
        <f t="shared" si="298"/>
        <v/>
      </c>
      <c r="U569" s="425" t="str">
        <f t="shared" si="284"/>
        <v/>
      </c>
      <c r="V569" s="425" t="str">
        <f t="shared" si="285"/>
        <v/>
      </c>
      <c r="W569" s="425" t="str">
        <f t="shared" si="286"/>
        <v/>
      </c>
      <c r="X569" s="38"/>
      <c r="Y569" s="37" t="str">
        <f t="shared" si="299"/>
        <v/>
      </c>
      <c r="Z569" s="37" t="str">
        <f t="shared" si="300"/>
        <v/>
      </c>
      <c r="AA569" s="29" t="str">
        <f t="shared" si="287"/>
        <v/>
      </c>
      <c r="AB569" s="6" t="e">
        <f t="shared" si="301"/>
        <v>#N/A</v>
      </c>
      <c r="AC569" s="6" t="e">
        <f t="shared" si="302"/>
        <v>#N/A</v>
      </c>
      <c r="AD569" s="6" t="e">
        <f t="shared" si="303"/>
        <v>#N/A</v>
      </c>
      <c r="AE569" s="6" t="str">
        <f t="shared" si="288"/>
        <v/>
      </c>
      <c r="AF569" s="10">
        <f t="shared" si="289"/>
        <v>1</v>
      </c>
      <c r="AG569" s="6" t="e">
        <f t="shared" si="304"/>
        <v>#N/A</v>
      </c>
      <c r="AH569" s="6" t="e">
        <f t="shared" si="305"/>
        <v>#N/A</v>
      </c>
      <c r="AI569" s="6" t="e">
        <f t="shared" si="315"/>
        <v>#N/A</v>
      </c>
      <c r="AJ569" s="6" t="e">
        <f t="shared" si="306"/>
        <v>#N/A</v>
      </c>
      <c r="AK569" s="11" t="str">
        <f t="shared" si="307"/>
        <v xml:space="preserve"> </v>
      </c>
      <c r="AL569" s="6" t="e">
        <f t="shared" si="308"/>
        <v>#N/A</v>
      </c>
      <c r="AM569" s="6" t="e">
        <f t="shared" si="309"/>
        <v>#N/A</v>
      </c>
      <c r="AN569" s="6" t="e">
        <f t="shared" si="310"/>
        <v>#N/A</v>
      </c>
      <c r="AO569" s="6" t="e">
        <f t="shared" si="290"/>
        <v>#N/A</v>
      </c>
      <c r="AP569" s="6" t="e">
        <f t="shared" si="311"/>
        <v>#N/A</v>
      </c>
      <c r="AQ569" s="6" t="e">
        <f t="shared" si="312"/>
        <v>#N/A</v>
      </c>
      <c r="AR569" s="6" t="e">
        <f t="shared" si="291"/>
        <v>#N/A</v>
      </c>
      <c r="AS569" s="6" t="e">
        <f t="shared" si="292"/>
        <v>#N/A</v>
      </c>
      <c r="AT569" s="6" t="e">
        <f t="shared" si="293"/>
        <v>#N/A</v>
      </c>
      <c r="AU569" s="6">
        <f t="shared" si="313"/>
        <v>0</v>
      </c>
      <c r="AV569" s="6" t="e">
        <f t="shared" si="314"/>
        <v>#N/A</v>
      </c>
      <c r="AW569" s="6" t="str">
        <f t="shared" si="294"/>
        <v/>
      </c>
      <c r="AX569" s="6" t="str">
        <f t="shared" si="295"/>
        <v/>
      </c>
      <c r="AY569" s="6" t="str">
        <f t="shared" si="296"/>
        <v/>
      </c>
      <c r="AZ569" s="6" t="str">
        <f t="shared" si="297"/>
        <v/>
      </c>
      <c r="BA569" s="103"/>
      <c r="BG569" s="3" t="s">
        <v>377</v>
      </c>
    </row>
    <row r="570" spans="1:59" s="12" customFormat="1" ht="13.5" customHeight="1" x14ac:dyDescent="0.2">
      <c r="A570" s="163">
        <v>555</v>
      </c>
      <c r="B570" s="164"/>
      <c r="C570" s="165"/>
      <c r="D570" s="166"/>
      <c r="E570" s="165"/>
      <c r="F570" s="165"/>
      <c r="G570" s="220"/>
      <c r="H570" s="165"/>
      <c r="I570" s="167"/>
      <c r="J570" s="168"/>
      <c r="K570" s="845"/>
      <c r="L570" s="838"/>
      <c r="M570" s="428"/>
      <c r="N570" s="427"/>
      <c r="O570" s="429"/>
      <c r="P570" s="430"/>
      <c r="Q570" s="422" t="str">
        <f t="shared" si="281"/>
        <v/>
      </c>
      <c r="R570" s="422" t="str">
        <f t="shared" si="282"/>
        <v/>
      </c>
      <c r="S570" s="423" t="str">
        <f t="shared" si="283"/>
        <v/>
      </c>
      <c r="T570" s="424" t="str">
        <f t="shared" si="298"/>
        <v/>
      </c>
      <c r="U570" s="425" t="str">
        <f t="shared" si="284"/>
        <v/>
      </c>
      <c r="V570" s="425" t="str">
        <f t="shared" si="285"/>
        <v/>
      </c>
      <c r="W570" s="425" t="str">
        <f t="shared" si="286"/>
        <v/>
      </c>
      <c r="X570" s="38"/>
      <c r="Y570" s="37" t="str">
        <f t="shared" si="299"/>
        <v/>
      </c>
      <c r="Z570" s="37" t="str">
        <f t="shared" si="300"/>
        <v/>
      </c>
      <c r="AA570" s="29" t="str">
        <f t="shared" si="287"/>
        <v/>
      </c>
      <c r="AB570" s="6" t="e">
        <f t="shared" si="301"/>
        <v>#N/A</v>
      </c>
      <c r="AC570" s="6" t="e">
        <f t="shared" si="302"/>
        <v>#N/A</v>
      </c>
      <c r="AD570" s="6" t="e">
        <f t="shared" si="303"/>
        <v>#N/A</v>
      </c>
      <c r="AE570" s="6" t="str">
        <f t="shared" si="288"/>
        <v/>
      </c>
      <c r="AF570" s="10">
        <f t="shared" si="289"/>
        <v>1</v>
      </c>
      <c r="AG570" s="6" t="e">
        <f t="shared" si="304"/>
        <v>#N/A</v>
      </c>
      <c r="AH570" s="6" t="e">
        <f t="shared" si="305"/>
        <v>#N/A</v>
      </c>
      <c r="AI570" s="6" t="e">
        <f t="shared" si="315"/>
        <v>#N/A</v>
      </c>
      <c r="AJ570" s="6" t="e">
        <f t="shared" si="306"/>
        <v>#N/A</v>
      </c>
      <c r="AK570" s="11" t="str">
        <f t="shared" si="307"/>
        <v xml:space="preserve"> </v>
      </c>
      <c r="AL570" s="6" t="e">
        <f t="shared" si="308"/>
        <v>#N/A</v>
      </c>
      <c r="AM570" s="6" t="e">
        <f t="shared" si="309"/>
        <v>#N/A</v>
      </c>
      <c r="AN570" s="6" t="e">
        <f t="shared" si="310"/>
        <v>#N/A</v>
      </c>
      <c r="AO570" s="6" t="e">
        <f t="shared" si="290"/>
        <v>#N/A</v>
      </c>
      <c r="AP570" s="6" t="e">
        <f t="shared" si="311"/>
        <v>#N/A</v>
      </c>
      <c r="AQ570" s="6" t="e">
        <f t="shared" si="312"/>
        <v>#N/A</v>
      </c>
      <c r="AR570" s="6" t="e">
        <f t="shared" si="291"/>
        <v>#N/A</v>
      </c>
      <c r="AS570" s="6" t="e">
        <f t="shared" si="292"/>
        <v>#N/A</v>
      </c>
      <c r="AT570" s="6" t="e">
        <f t="shared" si="293"/>
        <v>#N/A</v>
      </c>
      <c r="AU570" s="6">
        <f t="shared" si="313"/>
        <v>0</v>
      </c>
      <c r="AV570" s="6" t="e">
        <f t="shared" si="314"/>
        <v>#N/A</v>
      </c>
      <c r="AW570" s="6" t="str">
        <f t="shared" si="294"/>
        <v/>
      </c>
      <c r="AX570" s="6" t="str">
        <f t="shared" si="295"/>
        <v/>
      </c>
      <c r="AY570" s="6" t="str">
        <f t="shared" si="296"/>
        <v/>
      </c>
      <c r="AZ570" s="6" t="str">
        <f t="shared" si="297"/>
        <v/>
      </c>
      <c r="BA570" s="103"/>
      <c r="BG570" s="3" t="s">
        <v>573</v>
      </c>
    </row>
    <row r="571" spans="1:59" s="12" customFormat="1" ht="13.5" customHeight="1" x14ac:dyDescent="0.2">
      <c r="A571" s="163">
        <v>556</v>
      </c>
      <c r="B571" s="164"/>
      <c r="C571" s="165"/>
      <c r="D571" s="166"/>
      <c r="E571" s="165"/>
      <c r="F571" s="165"/>
      <c r="G571" s="220"/>
      <c r="H571" s="165"/>
      <c r="I571" s="167"/>
      <c r="J571" s="168"/>
      <c r="K571" s="845"/>
      <c r="L571" s="838"/>
      <c r="M571" s="428"/>
      <c r="N571" s="427"/>
      <c r="O571" s="429"/>
      <c r="P571" s="430"/>
      <c r="Q571" s="422" t="str">
        <f t="shared" si="281"/>
        <v/>
      </c>
      <c r="R571" s="422" t="str">
        <f t="shared" si="282"/>
        <v/>
      </c>
      <c r="S571" s="423" t="str">
        <f t="shared" si="283"/>
        <v/>
      </c>
      <c r="T571" s="424" t="str">
        <f t="shared" si="298"/>
        <v/>
      </c>
      <c r="U571" s="425" t="str">
        <f t="shared" si="284"/>
        <v/>
      </c>
      <c r="V571" s="425" t="str">
        <f t="shared" si="285"/>
        <v/>
      </c>
      <c r="W571" s="425" t="str">
        <f t="shared" si="286"/>
        <v/>
      </c>
      <c r="X571" s="38"/>
      <c r="Y571" s="37" t="str">
        <f t="shared" si="299"/>
        <v/>
      </c>
      <c r="Z571" s="37" t="str">
        <f t="shared" si="300"/>
        <v/>
      </c>
      <c r="AA571" s="29" t="str">
        <f t="shared" si="287"/>
        <v/>
      </c>
      <c r="AB571" s="6" t="e">
        <f t="shared" si="301"/>
        <v>#N/A</v>
      </c>
      <c r="AC571" s="6" t="e">
        <f t="shared" si="302"/>
        <v>#N/A</v>
      </c>
      <c r="AD571" s="6" t="e">
        <f t="shared" si="303"/>
        <v>#N/A</v>
      </c>
      <c r="AE571" s="6" t="str">
        <f t="shared" si="288"/>
        <v/>
      </c>
      <c r="AF571" s="10">
        <f t="shared" si="289"/>
        <v>1</v>
      </c>
      <c r="AG571" s="6" t="e">
        <f t="shared" si="304"/>
        <v>#N/A</v>
      </c>
      <c r="AH571" s="6" t="e">
        <f t="shared" si="305"/>
        <v>#N/A</v>
      </c>
      <c r="AI571" s="6" t="e">
        <f t="shared" si="315"/>
        <v>#N/A</v>
      </c>
      <c r="AJ571" s="6" t="e">
        <f t="shared" si="306"/>
        <v>#N/A</v>
      </c>
      <c r="AK571" s="11" t="str">
        <f t="shared" si="307"/>
        <v xml:space="preserve"> </v>
      </c>
      <c r="AL571" s="6" t="e">
        <f t="shared" si="308"/>
        <v>#N/A</v>
      </c>
      <c r="AM571" s="6" t="e">
        <f t="shared" si="309"/>
        <v>#N/A</v>
      </c>
      <c r="AN571" s="6" t="e">
        <f t="shared" si="310"/>
        <v>#N/A</v>
      </c>
      <c r="AO571" s="6" t="e">
        <f t="shared" si="290"/>
        <v>#N/A</v>
      </c>
      <c r="AP571" s="6" t="e">
        <f t="shared" si="311"/>
        <v>#N/A</v>
      </c>
      <c r="AQ571" s="6" t="e">
        <f t="shared" si="312"/>
        <v>#N/A</v>
      </c>
      <c r="AR571" s="6" t="e">
        <f t="shared" si="291"/>
        <v>#N/A</v>
      </c>
      <c r="AS571" s="6" t="e">
        <f t="shared" si="292"/>
        <v>#N/A</v>
      </c>
      <c r="AT571" s="6" t="e">
        <f t="shared" si="293"/>
        <v>#N/A</v>
      </c>
      <c r="AU571" s="6">
        <f t="shared" si="313"/>
        <v>0</v>
      </c>
      <c r="AV571" s="6" t="e">
        <f t="shared" si="314"/>
        <v>#N/A</v>
      </c>
      <c r="AW571" s="6" t="str">
        <f t="shared" si="294"/>
        <v/>
      </c>
      <c r="AX571" s="6" t="str">
        <f t="shared" si="295"/>
        <v/>
      </c>
      <c r="AY571" s="6" t="str">
        <f t="shared" si="296"/>
        <v/>
      </c>
      <c r="AZ571" s="6" t="str">
        <f t="shared" si="297"/>
        <v/>
      </c>
      <c r="BA571" s="103"/>
      <c r="BG571" s="3" t="s">
        <v>419</v>
      </c>
    </row>
    <row r="572" spans="1:59" s="12" customFormat="1" ht="13.5" customHeight="1" x14ac:dyDescent="0.2">
      <c r="A572" s="163">
        <v>557</v>
      </c>
      <c r="B572" s="164"/>
      <c r="C572" s="165"/>
      <c r="D572" s="166"/>
      <c r="E572" s="165"/>
      <c r="F572" s="165"/>
      <c r="G572" s="220"/>
      <c r="H572" s="165"/>
      <c r="I572" s="167"/>
      <c r="J572" s="168"/>
      <c r="K572" s="845"/>
      <c r="L572" s="838"/>
      <c r="M572" s="428"/>
      <c r="N572" s="427"/>
      <c r="O572" s="429"/>
      <c r="P572" s="430"/>
      <c r="Q572" s="422" t="str">
        <f t="shared" si="281"/>
        <v/>
      </c>
      <c r="R572" s="422" t="str">
        <f t="shared" si="282"/>
        <v/>
      </c>
      <c r="S572" s="423" t="str">
        <f t="shared" si="283"/>
        <v/>
      </c>
      <c r="T572" s="424" t="str">
        <f t="shared" si="298"/>
        <v/>
      </c>
      <c r="U572" s="425" t="str">
        <f t="shared" si="284"/>
        <v/>
      </c>
      <c r="V572" s="425" t="str">
        <f t="shared" si="285"/>
        <v/>
      </c>
      <c r="W572" s="425" t="str">
        <f t="shared" si="286"/>
        <v/>
      </c>
      <c r="X572" s="38"/>
      <c r="Y572" s="37" t="str">
        <f t="shared" si="299"/>
        <v/>
      </c>
      <c r="Z572" s="37" t="str">
        <f t="shared" si="300"/>
        <v/>
      </c>
      <c r="AA572" s="29" t="str">
        <f t="shared" si="287"/>
        <v/>
      </c>
      <c r="AB572" s="6" t="e">
        <f t="shared" si="301"/>
        <v>#N/A</v>
      </c>
      <c r="AC572" s="6" t="e">
        <f t="shared" si="302"/>
        <v>#N/A</v>
      </c>
      <c r="AD572" s="6" t="e">
        <f t="shared" si="303"/>
        <v>#N/A</v>
      </c>
      <c r="AE572" s="6" t="str">
        <f t="shared" si="288"/>
        <v/>
      </c>
      <c r="AF572" s="10">
        <f t="shared" si="289"/>
        <v>1</v>
      </c>
      <c r="AG572" s="6" t="e">
        <f t="shared" si="304"/>
        <v>#N/A</v>
      </c>
      <c r="AH572" s="6" t="e">
        <f t="shared" si="305"/>
        <v>#N/A</v>
      </c>
      <c r="AI572" s="6" t="e">
        <f t="shared" si="315"/>
        <v>#N/A</v>
      </c>
      <c r="AJ572" s="6" t="e">
        <f t="shared" si="306"/>
        <v>#N/A</v>
      </c>
      <c r="AK572" s="11" t="str">
        <f t="shared" si="307"/>
        <v xml:space="preserve"> </v>
      </c>
      <c r="AL572" s="6" t="e">
        <f t="shared" si="308"/>
        <v>#N/A</v>
      </c>
      <c r="AM572" s="6" t="e">
        <f t="shared" si="309"/>
        <v>#N/A</v>
      </c>
      <c r="AN572" s="6" t="e">
        <f t="shared" si="310"/>
        <v>#N/A</v>
      </c>
      <c r="AO572" s="6" t="e">
        <f t="shared" si="290"/>
        <v>#N/A</v>
      </c>
      <c r="AP572" s="6" t="e">
        <f t="shared" si="311"/>
        <v>#N/A</v>
      </c>
      <c r="AQ572" s="6" t="e">
        <f t="shared" si="312"/>
        <v>#N/A</v>
      </c>
      <c r="AR572" s="6" t="e">
        <f t="shared" si="291"/>
        <v>#N/A</v>
      </c>
      <c r="AS572" s="6" t="e">
        <f t="shared" si="292"/>
        <v>#N/A</v>
      </c>
      <c r="AT572" s="6" t="e">
        <f t="shared" si="293"/>
        <v>#N/A</v>
      </c>
      <c r="AU572" s="6">
        <f t="shared" si="313"/>
        <v>0</v>
      </c>
      <c r="AV572" s="6" t="e">
        <f t="shared" si="314"/>
        <v>#N/A</v>
      </c>
      <c r="AW572" s="6" t="str">
        <f t="shared" si="294"/>
        <v/>
      </c>
      <c r="AX572" s="6" t="str">
        <f t="shared" si="295"/>
        <v/>
      </c>
      <c r="AY572" s="6" t="str">
        <f t="shared" si="296"/>
        <v/>
      </c>
      <c r="AZ572" s="6" t="str">
        <f t="shared" si="297"/>
        <v/>
      </c>
      <c r="BA572" s="103"/>
      <c r="BG572" s="3" t="s">
        <v>429</v>
      </c>
    </row>
    <row r="573" spans="1:59" s="12" customFormat="1" ht="13.5" customHeight="1" x14ac:dyDescent="0.2">
      <c r="A573" s="163">
        <v>558</v>
      </c>
      <c r="B573" s="164"/>
      <c r="C573" s="165"/>
      <c r="D573" s="166"/>
      <c r="E573" s="165"/>
      <c r="F573" s="165"/>
      <c r="G573" s="220"/>
      <c r="H573" s="165"/>
      <c r="I573" s="167"/>
      <c r="J573" s="168"/>
      <c r="K573" s="845"/>
      <c r="L573" s="838"/>
      <c r="M573" s="428"/>
      <c r="N573" s="427"/>
      <c r="O573" s="429"/>
      <c r="P573" s="430"/>
      <c r="Q573" s="422" t="str">
        <f t="shared" si="281"/>
        <v/>
      </c>
      <c r="R573" s="422" t="str">
        <f t="shared" si="282"/>
        <v/>
      </c>
      <c r="S573" s="423" t="str">
        <f t="shared" si="283"/>
        <v/>
      </c>
      <c r="T573" s="424" t="str">
        <f t="shared" si="298"/>
        <v/>
      </c>
      <c r="U573" s="425" t="str">
        <f t="shared" si="284"/>
        <v/>
      </c>
      <c r="V573" s="425" t="str">
        <f t="shared" si="285"/>
        <v/>
      </c>
      <c r="W573" s="425" t="str">
        <f t="shared" si="286"/>
        <v/>
      </c>
      <c r="X573" s="38"/>
      <c r="Y573" s="37" t="str">
        <f t="shared" si="299"/>
        <v/>
      </c>
      <c r="Z573" s="37" t="str">
        <f t="shared" si="300"/>
        <v/>
      </c>
      <c r="AA573" s="29" t="str">
        <f t="shared" si="287"/>
        <v/>
      </c>
      <c r="AB573" s="6" t="e">
        <f t="shared" si="301"/>
        <v>#N/A</v>
      </c>
      <c r="AC573" s="6" t="e">
        <f t="shared" si="302"/>
        <v>#N/A</v>
      </c>
      <c r="AD573" s="6" t="e">
        <f t="shared" si="303"/>
        <v>#N/A</v>
      </c>
      <c r="AE573" s="6" t="str">
        <f t="shared" si="288"/>
        <v/>
      </c>
      <c r="AF573" s="10">
        <f t="shared" si="289"/>
        <v>1</v>
      </c>
      <c r="AG573" s="6" t="e">
        <f t="shared" si="304"/>
        <v>#N/A</v>
      </c>
      <c r="AH573" s="6" t="e">
        <f t="shared" si="305"/>
        <v>#N/A</v>
      </c>
      <c r="AI573" s="6" t="e">
        <f t="shared" si="315"/>
        <v>#N/A</v>
      </c>
      <c r="AJ573" s="6" t="e">
        <f t="shared" si="306"/>
        <v>#N/A</v>
      </c>
      <c r="AK573" s="11" t="str">
        <f t="shared" si="307"/>
        <v xml:space="preserve"> </v>
      </c>
      <c r="AL573" s="6" t="e">
        <f t="shared" si="308"/>
        <v>#N/A</v>
      </c>
      <c r="AM573" s="6" t="e">
        <f t="shared" si="309"/>
        <v>#N/A</v>
      </c>
      <c r="AN573" s="6" t="e">
        <f t="shared" si="310"/>
        <v>#N/A</v>
      </c>
      <c r="AO573" s="6" t="e">
        <f t="shared" si="290"/>
        <v>#N/A</v>
      </c>
      <c r="AP573" s="6" t="e">
        <f t="shared" si="311"/>
        <v>#N/A</v>
      </c>
      <c r="AQ573" s="6" t="e">
        <f t="shared" si="312"/>
        <v>#N/A</v>
      </c>
      <c r="AR573" s="6" t="e">
        <f t="shared" si="291"/>
        <v>#N/A</v>
      </c>
      <c r="AS573" s="6" t="e">
        <f t="shared" si="292"/>
        <v>#N/A</v>
      </c>
      <c r="AT573" s="6" t="e">
        <f t="shared" si="293"/>
        <v>#N/A</v>
      </c>
      <c r="AU573" s="6">
        <f t="shared" si="313"/>
        <v>0</v>
      </c>
      <c r="AV573" s="6" t="e">
        <f t="shared" si="314"/>
        <v>#N/A</v>
      </c>
      <c r="AW573" s="6" t="str">
        <f t="shared" si="294"/>
        <v/>
      </c>
      <c r="AX573" s="6" t="str">
        <f t="shared" si="295"/>
        <v/>
      </c>
      <c r="AY573" s="6" t="str">
        <f t="shared" si="296"/>
        <v/>
      </c>
      <c r="AZ573" s="6" t="str">
        <f t="shared" si="297"/>
        <v/>
      </c>
      <c r="BA573" s="103"/>
      <c r="BG573" s="3" t="s">
        <v>446</v>
      </c>
    </row>
    <row r="574" spans="1:59" s="12" customFormat="1" ht="13.5" customHeight="1" x14ac:dyDescent="0.2">
      <c r="A574" s="163">
        <v>559</v>
      </c>
      <c r="B574" s="164"/>
      <c r="C574" s="165"/>
      <c r="D574" s="166"/>
      <c r="E574" s="165"/>
      <c r="F574" s="165"/>
      <c r="G574" s="220"/>
      <c r="H574" s="165"/>
      <c r="I574" s="167"/>
      <c r="J574" s="168"/>
      <c r="K574" s="845"/>
      <c r="L574" s="838"/>
      <c r="M574" s="428"/>
      <c r="N574" s="427"/>
      <c r="O574" s="429"/>
      <c r="P574" s="430"/>
      <c r="Q574" s="422" t="str">
        <f t="shared" si="281"/>
        <v/>
      </c>
      <c r="R574" s="422" t="str">
        <f t="shared" si="282"/>
        <v/>
      </c>
      <c r="S574" s="423" t="str">
        <f t="shared" si="283"/>
        <v/>
      </c>
      <c r="T574" s="424" t="str">
        <f t="shared" si="298"/>
        <v/>
      </c>
      <c r="U574" s="425" t="str">
        <f t="shared" si="284"/>
        <v/>
      </c>
      <c r="V574" s="425" t="str">
        <f t="shared" si="285"/>
        <v/>
      </c>
      <c r="W574" s="425" t="str">
        <f t="shared" si="286"/>
        <v/>
      </c>
      <c r="X574" s="38"/>
      <c r="Y574" s="37" t="str">
        <f t="shared" si="299"/>
        <v/>
      </c>
      <c r="Z574" s="37" t="str">
        <f t="shared" si="300"/>
        <v/>
      </c>
      <c r="AA574" s="29" t="str">
        <f t="shared" si="287"/>
        <v/>
      </c>
      <c r="AB574" s="6" t="e">
        <f t="shared" si="301"/>
        <v>#N/A</v>
      </c>
      <c r="AC574" s="6" t="e">
        <f t="shared" si="302"/>
        <v>#N/A</v>
      </c>
      <c r="AD574" s="6" t="e">
        <f t="shared" si="303"/>
        <v>#N/A</v>
      </c>
      <c r="AE574" s="6" t="str">
        <f t="shared" si="288"/>
        <v/>
      </c>
      <c r="AF574" s="10">
        <f t="shared" si="289"/>
        <v>1</v>
      </c>
      <c r="AG574" s="6" t="e">
        <f t="shared" si="304"/>
        <v>#N/A</v>
      </c>
      <c r="AH574" s="6" t="e">
        <f t="shared" si="305"/>
        <v>#N/A</v>
      </c>
      <c r="AI574" s="6" t="e">
        <f t="shared" si="315"/>
        <v>#N/A</v>
      </c>
      <c r="AJ574" s="6" t="e">
        <f t="shared" si="306"/>
        <v>#N/A</v>
      </c>
      <c r="AK574" s="11" t="str">
        <f t="shared" si="307"/>
        <v xml:space="preserve"> </v>
      </c>
      <c r="AL574" s="6" t="e">
        <f t="shared" si="308"/>
        <v>#N/A</v>
      </c>
      <c r="AM574" s="6" t="e">
        <f t="shared" si="309"/>
        <v>#N/A</v>
      </c>
      <c r="AN574" s="6" t="e">
        <f t="shared" si="310"/>
        <v>#N/A</v>
      </c>
      <c r="AO574" s="6" t="e">
        <f t="shared" si="290"/>
        <v>#N/A</v>
      </c>
      <c r="AP574" s="6" t="e">
        <f t="shared" si="311"/>
        <v>#N/A</v>
      </c>
      <c r="AQ574" s="6" t="e">
        <f t="shared" si="312"/>
        <v>#N/A</v>
      </c>
      <c r="AR574" s="6" t="e">
        <f t="shared" si="291"/>
        <v>#N/A</v>
      </c>
      <c r="AS574" s="6" t="e">
        <f t="shared" si="292"/>
        <v>#N/A</v>
      </c>
      <c r="AT574" s="6" t="e">
        <f t="shared" si="293"/>
        <v>#N/A</v>
      </c>
      <c r="AU574" s="6">
        <f t="shared" si="313"/>
        <v>0</v>
      </c>
      <c r="AV574" s="6" t="e">
        <f t="shared" si="314"/>
        <v>#N/A</v>
      </c>
      <c r="AW574" s="6" t="str">
        <f t="shared" si="294"/>
        <v/>
      </c>
      <c r="AX574" s="6" t="str">
        <f t="shared" si="295"/>
        <v/>
      </c>
      <c r="AY574" s="6" t="str">
        <f t="shared" si="296"/>
        <v/>
      </c>
      <c r="AZ574" s="6" t="str">
        <f t="shared" si="297"/>
        <v/>
      </c>
      <c r="BA574" s="103"/>
      <c r="BG574" s="3" t="s">
        <v>572</v>
      </c>
    </row>
    <row r="575" spans="1:59" s="12" customFormat="1" ht="13.5" customHeight="1" x14ac:dyDescent="0.2">
      <c r="A575" s="163">
        <v>560</v>
      </c>
      <c r="B575" s="164"/>
      <c r="C575" s="165"/>
      <c r="D575" s="166"/>
      <c r="E575" s="165"/>
      <c r="F575" s="165"/>
      <c r="G575" s="220"/>
      <c r="H575" s="165"/>
      <c r="I575" s="167"/>
      <c r="J575" s="168"/>
      <c r="K575" s="845"/>
      <c r="L575" s="838"/>
      <c r="M575" s="428"/>
      <c r="N575" s="427"/>
      <c r="O575" s="429"/>
      <c r="P575" s="430"/>
      <c r="Q575" s="422" t="str">
        <f t="shared" si="281"/>
        <v/>
      </c>
      <c r="R575" s="422" t="str">
        <f t="shared" si="282"/>
        <v/>
      </c>
      <c r="S575" s="423" t="str">
        <f t="shared" si="283"/>
        <v/>
      </c>
      <c r="T575" s="424" t="str">
        <f t="shared" si="298"/>
        <v/>
      </c>
      <c r="U575" s="425" t="str">
        <f t="shared" si="284"/>
        <v/>
      </c>
      <c r="V575" s="425" t="str">
        <f t="shared" si="285"/>
        <v/>
      </c>
      <c r="W575" s="425" t="str">
        <f t="shared" si="286"/>
        <v/>
      </c>
      <c r="X575" s="38"/>
      <c r="Y575" s="37" t="str">
        <f t="shared" si="299"/>
        <v/>
      </c>
      <c r="Z575" s="37" t="str">
        <f t="shared" si="300"/>
        <v/>
      </c>
      <c r="AA575" s="29" t="str">
        <f t="shared" si="287"/>
        <v/>
      </c>
      <c r="AB575" s="6" t="e">
        <f t="shared" si="301"/>
        <v>#N/A</v>
      </c>
      <c r="AC575" s="6" t="e">
        <f t="shared" si="302"/>
        <v>#N/A</v>
      </c>
      <c r="AD575" s="6" t="e">
        <f t="shared" si="303"/>
        <v>#N/A</v>
      </c>
      <c r="AE575" s="6" t="str">
        <f t="shared" si="288"/>
        <v/>
      </c>
      <c r="AF575" s="10">
        <f t="shared" si="289"/>
        <v>1</v>
      </c>
      <c r="AG575" s="6" t="e">
        <f t="shared" si="304"/>
        <v>#N/A</v>
      </c>
      <c r="AH575" s="6" t="e">
        <f t="shared" si="305"/>
        <v>#N/A</v>
      </c>
      <c r="AI575" s="6" t="e">
        <f t="shared" si="315"/>
        <v>#N/A</v>
      </c>
      <c r="AJ575" s="6" t="e">
        <f t="shared" si="306"/>
        <v>#N/A</v>
      </c>
      <c r="AK575" s="11" t="str">
        <f t="shared" si="307"/>
        <v xml:space="preserve"> </v>
      </c>
      <c r="AL575" s="6" t="e">
        <f t="shared" si="308"/>
        <v>#N/A</v>
      </c>
      <c r="AM575" s="6" t="e">
        <f t="shared" si="309"/>
        <v>#N/A</v>
      </c>
      <c r="AN575" s="6" t="e">
        <f t="shared" si="310"/>
        <v>#N/A</v>
      </c>
      <c r="AO575" s="6" t="e">
        <f t="shared" si="290"/>
        <v>#N/A</v>
      </c>
      <c r="AP575" s="6" t="e">
        <f t="shared" si="311"/>
        <v>#N/A</v>
      </c>
      <c r="AQ575" s="6" t="e">
        <f t="shared" si="312"/>
        <v>#N/A</v>
      </c>
      <c r="AR575" s="6" t="e">
        <f t="shared" si="291"/>
        <v>#N/A</v>
      </c>
      <c r="AS575" s="6" t="e">
        <f t="shared" si="292"/>
        <v>#N/A</v>
      </c>
      <c r="AT575" s="6" t="e">
        <f t="shared" si="293"/>
        <v>#N/A</v>
      </c>
      <c r="AU575" s="6">
        <f t="shared" si="313"/>
        <v>0</v>
      </c>
      <c r="AV575" s="6" t="e">
        <f t="shared" si="314"/>
        <v>#N/A</v>
      </c>
      <c r="AW575" s="6" t="str">
        <f t="shared" si="294"/>
        <v/>
      </c>
      <c r="AX575" s="6" t="str">
        <f t="shared" si="295"/>
        <v/>
      </c>
      <c r="AY575" s="6" t="str">
        <f t="shared" si="296"/>
        <v/>
      </c>
      <c r="AZ575" s="6" t="str">
        <f t="shared" si="297"/>
        <v/>
      </c>
      <c r="BA575" s="103"/>
      <c r="BG575" s="3" t="s">
        <v>418</v>
      </c>
    </row>
    <row r="576" spans="1:59" s="12" customFormat="1" ht="13.5" customHeight="1" x14ac:dyDescent="0.2">
      <c r="A576" s="163">
        <v>561</v>
      </c>
      <c r="B576" s="164"/>
      <c r="C576" s="165"/>
      <c r="D576" s="166"/>
      <c r="E576" s="165"/>
      <c r="F576" s="165"/>
      <c r="G576" s="220"/>
      <c r="H576" s="165"/>
      <c r="I576" s="167"/>
      <c r="J576" s="168"/>
      <c r="K576" s="845"/>
      <c r="L576" s="838"/>
      <c r="M576" s="428"/>
      <c r="N576" s="427"/>
      <c r="O576" s="429"/>
      <c r="P576" s="430"/>
      <c r="Q576" s="422" t="str">
        <f t="shared" si="281"/>
        <v/>
      </c>
      <c r="R576" s="422" t="str">
        <f t="shared" si="282"/>
        <v/>
      </c>
      <c r="S576" s="423" t="str">
        <f t="shared" si="283"/>
        <v/>
      </c>
      <c r="T576" s="424" t="str">
        <f t="shared" si="298"/>
        <v/>
      </c>
      <c r="U576" s="425" t="str">
        <f t="shared" si="284"/>
        <v/>
      </c>
      <c r="V576" s="425" t="str">
        <f t="shared" si="285"/>
        <v/>
      </c>
      <c r="W576" s="425" t="str">
        <f t="shared" si="286"/>
        <v/>
      </c>
      <c r="X576" s="38"/>
      <c r="Y576" s="37" t="str">
        <f t="shared" si="299"/>
        <v/>
      </c>
      <c r="Z576" s="37" t="str">
        <f t="shared" si="300"/>
        <v/>
      </c>
      <c r="AA576" s="29" t="str">
        <f t="shared" si="287"/>
        <v/>
      </c>
      <c r="AB576" s="6" t="e">
        <f t="shared" si="301"/>
        <v>#N/A</v>
      </c>
      <c r="AC576" s="6" t="e">
        <f t="shared" si="302"/>
        <v>#N/A</v>
      </c>
      <c r="AD576" s="6" t="e">
        <f t="shared" si="303"/>
        <v>#N/A</v>
      </c>
      <c r="AE576" s="6" t="str">
        <f t="shared" si="288"/>
        <v/>
      </c>
      <c r="AF576" s="10">
        <f t="shared" si="289"/>
        <v>1</v>
      </c>
      <c r="AG576" s="6" t="e">
        <f t="shared" si="304"/>
        <v>#N/A</v>
      </c>
      <c r="AH576" s="6" t="e">
        <f t="shared" si="305"/>
        <v>#N/A</v>
      </c>
      <c r="AI576" s="6" t="e">
        <f t="shared" si="315"/>
        <v>#N/A</v>
      </c>
      <c r="AJ576" s="6" t="e">
        <f t="shared" si="306"/>
        <v>#N/A</v>
      </c>
      <c r="AK576" s="11" t="str">
        <f t="shared" si="307"/>
        <v xml:space="preserve"> </v>
      </c>
      <c r="AL576" s="6" t="e">
        <f t="shared" si="308"/>
        <v>#N/A</v>
      </c>
      <c r="AM576" s="6" t="e">
        <f t="shared" si="309"/>
        <v>#N/A</v>
      </c>
      <c r="AN576" s="6" t="e">
        <f t="shared" si="310"/>
        <v>#N/A</v>
      </c>
      <c r="AO576" s="6" t="e">
        <f t="shared" si="290"/>
        <v>#N/A</v>
      </c>
      <c r="AP576" s="6" t="e">
        <f t="shared" si="311"/>
        <v>#N/A</v>
      </c>
      <c r="AQ576" s="6" t="e">
        <f t="shared" si="312"/>
        <v>#N/A</v>
      </c>
      <c r="AR576" s="6" t="e">
        <f t="shared" si="291"/>
        <v>#N/A</v>
      </c>
      <c r="AS576" s="6" t="e">
        <f t="shared" si="292"/>
        <v>#N/A</v>
      </c>
      <c r="AT576" s="6" t="e">
        <f t="shared" si="293"/>
        <v>#N/A</v>
      </c>
      <c r="AU576" s="6">
        <f t="shared" si="313"/>
        <v>0</v>
      </c>
      <c r="AV576" s="6" t="e">
        <f t="shared" si="314"/>
        <v>#N/A</v>
      </c>
      <c r="AW576" s="6" t="str">
        <f t="shared" si="294"/>
        <v/>
      </c>
      <c r="AX576" s="6" t="str">
        <f t="shared" si="295"/>
        <v/>
      </c>
      <c r="AY576" s="6" t="str">
        <f t="shared" si="296"/>
        <v/>
      </c>
      <c r="AZ576" s="6" t="str">
        <f t="shared" si="297"/>
        <v/>
      </c>
      <c r="BA576" s="103"/>
      <c r="BG576" s="3" t="s">
        <v>428</v>
      </c>
    </row>
    <row r="577" spans="1:59" s="12" customFormat="1" ht="13.5" customHeight="1" x14ac:dyDescent="0.2">
      <c r="A577" s="163">
        <v>562</v>
      </c>
      <c r="B577" s="164"/>
      <c r="C577" s="165"/>
      <c r="D577" s="166"/>
      <c r="E577" s="165"/>
      <c r="F577" s="165"/>
      <c r="G577" s="220"/>
      <c r="H577" s="165"/>
      <c r="I577" s="167"/>
      <c r="J577" s="168"/>
      <c r="K577" s="845"/>
      <c r="L577" s="838"/>
      <c r="M577" s="428"/>
      <c r="N577" s="427"/>
      <c r="O577" s="429"/>
      <c r="P577" s="430"/>
      <c r="Q577" s="422" t="str">
        <f t="shared" si="281"/>
        <v/>
      </c>
      <c r="R577" s="422" t="str">
        <f t="shared" si="282"/>
        <v/>
      </c>
      <c r="S577" s="423" t="str">
        <f t="shared" si="283"/>
        <v/>
      </c>
      <c r="T577" s="424" t="str">
        <f t="shared" si="298"/>
        <v/>
      </c>
      <c r="U577" s="425" t="str">
        <f t="shared" si="284"/>
        <v/>
      </c>
      <c r="V577" s="425" t="str">
        <f t="shared" si="285"/>
        <v/>
      </c>
      <c r="W577" s="425" t="str">
        <f t="shared" si="286"/>
        <v/>
      </c>
      <c r="X577" s="38"/>
      <c r="Y577" s="37" t="str">
        <f t="shared" si="299"/>
        <v/>
      </c>
      <c r="Z577" s="37" t="str">
        <f t="shared" si="300"/>
        <v/>
      </c>
      <c r="AA577" s="29" t="str">
        <f t="shared" si="287"/>
        <v/>
      </c>
      <c r="AB577" s="6" t="e">
        <f t="shared" si="301"/>
        <v>#N/A</v>
      </c>
      <c r="AC577" s="6" t="e">
        <f t="shared" si="302"/>
        <v>#N/A</v>
      </c>
      <c r="AD577" s="6" t="e">
        <f t="shared" si="303"/>
        <v>#N/A</v>
      </c>
      <c r="AE577" s="6" t="str">
        <f t="shared" si="288"/>
        <v/>
      </c>
      <c r="AF577" s="10">
        <f t="shared" si="289"/>
        <v>1</v>
      </c>
      <c r="AG577" s="6" t="e">
        <f t="shared" si="304"/>
        <v>#N/A</v>
      </c>
      <c r="AH577" s="6" t="e">
        <f t="shared" si="305"/>
        <v>#N/A</v>
      </c>
      <c r="AI577" s="6" t="e">
        <f t="shared" si="315"/>
        <v>#N/A</v>
      </c>
      <c r="AJ577" s="6" t="e">
        <f t="shared" si="306"/>
        <v>#N/A</v>
      </c>
      <c r="AK577" s="11" t="str">
        <f t="shared" si="307"/>
        <v xml:space="preserve"> </v>
      </c>
      <c r="AL577" s="6" t="e">
        <f t="shared" si="308"/>
        <v>#N/A</v>
      </c>
      <c r="AM577" s="6" t="e">
        <f t="shared" si="309"/>
        <v>#N/A</v>
      </c>
      <c r="AN577" s="6" t="e">
        <f t="shared" si="310"/>
        <v>#N/A</v>
      </c>
      <c r="AO577" s="6" t="e">
        <f t="shared" si="290"/>
        <v>#N/A</v>
      </c>
      <c r="AP577" s="6" t="e">
        <f t="shared" si="311"/>
        <v>#N/A</v>
      </c>
      <c r="AQ577" s="6" t="e">
        <f t="shared" si="312"/>
        <v>#N/A</v>
      </c>
      <c r="AR577" s="6" t="e">
        <f t="shared" si="291"/>
        <v>#N/A</v>
      </c>
      <c r="AS577" s="6" t="e">
        <f t="shared" si="292"/>
        <v>#N/A</v>
      </c>
      <c r="AT577" s="6" t="e">
        <f t="shared" si="293"/>
        <v>#N/A</v>
      </c>
      <c r="AU577" s="6">
        <f t="shared" si="313"/>
        <v>0</v>
      </c>
      <c r="AV577" s="6" t="e">
        <f t="shared" si="314"/>
        <v>#N/A</v>
      </c>
      <c r="AW577" s="6" t="str">
        <f t="shared" si="294"/>
        <v/>
      </c>
      <c r="AX577" s="6" t="str">
        <f t="shared" si="295"/>
        <v/>
      </c>
      <c r="AY577" s="6" t="str">
        <f t="shared" si="296"/>
        <v/>
      </c>
      <c r="AZ577" s="6" t="str">
        <f t="shared" si="297"/>
        <v/>
      </c>
      <c r="BA577" s="103"/>
      <c r="BG577" s="3" t="s">
        <v>445</v>
      </c>
    </row>
    <row r="578" spans="1:59" s="12" customFormat="1" ht="13.5" customHeight="1" x14ac:dyDescent="0.2">
      <c r="A578" s="163">
        <v>563</v>
      </c>
      <c r="B578" s="164"/>
      <c r="C578" s="165"/>
      <c r="D578" s="166"/>
      <c r="E578" s="165"/>
      <c r="F578" s="165"/>
      <c r="G578" s="220"/>
      <c r="H578" s="165"/>
      <c r="I578" s="167"/>
      <c r="J578" s="168"/>
      <c r="K578" s="845"/>
      <c r="L578" s="838"/>
      <c r="M578" s="428"/>
      <c r="N578" s="427"/>
      <c r="O578" s="429"/>
      <c r="P578" s="430"/>
      <c r="Q578" s="422" t="str">
        <f t="shared" si="281"/>
        <v/>
      </c>
      <c r="R578" s="422" t="str">
        <f t="shared" si="282"/>
        <v/>
      </c>
      <c r="S578" s="423" t="str">
        <f t="shared" si="283"/>
        <v/>
      </c>
      <c r="T578" s="424" t="str">
        <f t="shared" si="298"/>
        <v/>
      </c>
      <c r="U578" s="425" t="str">
        <f t="shared" si="284"/>
        <v/>
      </c>
      <c r="V578" s="425" t="str">
        <f t="shared" si="285"/>
        <v/>
      </c>
      <c r="W578" s="425" t="str">
        <f t="shared" si="286"/>
        <v/>
      </c>
      <c r="X578" s="38"/>
      <c r="Y578" s="37" t="str">
        <f t="shared" si="299"/>
        <v/>
      </c>
      <c r="Z578" s="37" t="str">
        <f t="shared" si="300"/>
        <v/>
      </c>
      <c r="AA578" s="29" t="str">
        <f t="shared" si="287"/>
        <v/>
      </c>
      <c r="AB578" s="6" t="e">
        <f t="shared" si="301"/>
        <v>#N/A</v>
      </c>
      <c r="AC578" s="6" t="e">
        <f t="shared" si="302"/>
        <v>#N/A</v>
      </c>
      <c r="AD578" s="6" t="e">
        <f t="shared" si="303"/>
        <v>#N/A</v>
      </c>
      <c r="AE578" s="6" t="str">
        <f t="shared" si="288"/>
        <v/>
      </c>
      <c r="AF578" s="10">
        <f t="shared" si="289"/>
        <v>1</v>
      </c>
      <c r="AG578" s="6" t="e">
        <f t="shared" si="304"/>
        <v>#N/A</v>
      </c>
      <c r="AH578" s="6" t="e">
        <f t="shared" si="305"/>
        <v>#N/A</v>
      </c>
      <c r="AI578" s="6" t="e">
        <f t="shared" si="315"/>
        <v>#N/A</v>
      </c>
      <c r="AJ578" s="6" t="e">
        <f t="shared" si="306"/>
        <v>#N/A</v>
      </c>
      <c r="AK578" s="11" t="str">
        <f t="shared" si="307"/>
        <v xml:space="preserve"> </v>
      </c>
      <c r="AL578" s="6" t="e">
        <f t="shared" si="308"/>
        <v>#N/A</v>
      </c>
      <c r="AM578" s="6" t="e">
        <f t="shared" si="309"/>
        <v>#N/A</v>
      </c>
      <c r="AN578" s="6" t="e">
        <f t="shared" si="310"/>
        <v>#N/A</v>
      </c>
      <c r="AO578" s="6" t="e">
        <f t="shared" si="290"/>
        <v>#N/A</v>
      </c>
      <c r="AP578" s="6" t="e">
        <f t="shared" si="311"/>
        <v>#N/A</v>
      </c>
      <c r="AQ578" s="6" t="e">
        <f t="shared" si="312"/>
        <v>#N/A</v>
      </c>
      <c r="AR578" s="6" t="e">
        <f t="shared" si="291"/>
        <v>#N/A</v>
      </c>
      <c r="AS578" s="6" t="e">
        <f t="shared" si="292"/>
        <v>#N/A</v>
      </c>
      <c r="AT578" s="6" t="e">
        <f t="shared" si="293"/>
        <v>#N/A</v>
      </c>
      <c r="AU578" s="6">
        <f t="shared" si="313"/>
        <v>0</v>
      </c>
      <c r="AV578" s="6" t="e">
        <f t="shared" si="314"/>
        <v>#N/A</v>
      </c>
      <c r="AW578" s="6" t="str">
        <f t="shared" si="294"/>
        <v/>
      </c>
      <c r="AX578" s="6" t="str">
        <f t="shared" si="295"/>
        <v/>
      </c>
      <c r="AY578" s="6" t="str">
        <f t="shared" si="296"/>
        <v/>
      </c>
      <c r="AZ578" s="6" t="str">
        <f t="shared" si="297"/>
        <v/>
      </c>
      <c r="BA578" s="103"/>
      <c r="BG578" s="3" t="s">
        <v>584</v>
      </c>
    </row>
    <row r="579" spans="1:59" s="12" customFormat="1" ht="13.5" customHeight="1" x14ac:dyDescent="0.2">
      <c r="A579" s="163">
        <v>564</v>
      </c>
      <c r="B579" s="164"/>
      <c r="C579" s="165"/>
      <c r="D579" s="166"/>
      <c r="E579" s="165"/>
      <c r="F579" s="165"/>
      <c r="G579" s="220"/>
      <c r="H579" s="165"/>
      <c r="I579" s="167"/>
      <c r="J579" s="168"/>
      <c r="K579" s="845"/>
      <c r="L579" s="838"/>
      <c r="M579" s="428"/>
      <c r="N579" s="427"/>
      <c r="O579" s="429"/>
      <c r="P579" s="430"/>
      <c r="Q579" s="422" t="str">
        <f t="shared" si="281"/>
        <v/>
      </c>
      <c r="R579" s="422" t="str">
        <f t="shared" si="282"/>
        <v/>
      </c>
      <c r="S579" s="423" t="str">
        <f t="shared" si="283"/>
        <v/>
      </c>
      <c r="T579" s="424" t="str">
        <f t="shared" si="298"/>
        <v/>
      </c>
      <c r="U579" s="425" t="str">
        <f t="shared" si="284"/>
        <v/>
      </c>
      <c r="V579" s="425" t="str">
        <f t="shared" si="285"/>
        <v/>
      </c>
      <c r="W579" s="425" t="str">
        <f t="shared" si="286"/>
        <v/>
      </c>
      <c r="X579" s="38"/>
      <c r="Y579" s="37" t="str">
        <f t="shared" si="299"/>
        <v/>
      </c>
      <c r="Z579" s="37" t="str">
        <f t="shared" si="300"/>
        <v/>
      </c>
      <c r="AA579" s="29" t="str">
        <f t="shared" si="287"/>
        <v/>
      </c>
      <c r="AB579" s="6" t="e">
        <f t="shared" si="301"/>
        <v>#N/A</v>
      </c>
      <c r="AC579" s="6" t="e">
        <f t="shared" si="302"/>
        <v>#N/A</v>
      </c>
      <c r="AD579" s="6" t="e">
        <f t="shared" si="303"/>
        <v>#N/A</v>
      </c>
      <c r="AE579" s="6" t="str">
        <f t="shared" si="288"/>
        <v/>
      </c>
      <c r="AF579" s="10">
        <f t="shared" si="289"/>
        <v>1</v>
      </c>
      <c r="AG579" s="6" t="e">
        <f t="shared" si="304"/>
        <v>#N/A</v>
      </c>
      <c r="AH579" s="6" t="e">
        <f t="shared" si="305"/>
        <v>#N/A</v>
      </c>
      <c r="AI579" s="6" t="e">
        <f t="shared" si="315"/>
        <v>#N/A</v>
      </c>
      <c r="AJ579" s="6" t="e">
        <f t="shared" si="306"/>
        <v>#N/A</v>
      </c>
      <c r="AK579" s="11" t="str">
        <f t="shared" si="307"/>
        <v xml:space="preserve"> </v>
      </c>
      <c r="AL579" s="6" t="e">
        <f t="shared" si="308"/>
        <v>#N/A</v>
      </c>
      <c r="AM579" s="6" t="e">
        <f t="shared" si="309"/>
        <v>#N/A</v>
      </c>
      <c r="AN579" s="6" t="e">
        <f t="shared" si="310"/>
        <v>#N/A</v>
      </c>
      <c r="AO579" s="6" t="e">
        <f t="shared" si="290"/>
        <v>#N/A</v>
      </c>
      <c r="AP579" s="6" t="e">
        <f t="shared" si="311"/>
        <v>#N/A</v>
      </c>
      <c r="AQ579" s="6" t="e">
        <f t="shared" si="312"/>
        <v>#N/A</v>
      </c>
      <c r="AR579" s="6" t="e">
        <f t="shared" si="291"/>
        <v>#N/A</v>
      </c>
      <c r="AS579" s="6" t="e">
        <f t="shared" si="292"/>
        <v>#N/A</v>
      </c>
      <c r="AT579" s="6" t="e">
        <f t="shared" si="293"/>
        <v>#N/A</v>
      </c>
      <c r="AU579" s="6">
        <f t="shared" si="313"/>
        <v>0</v>
      </c>
      <c r="AV579" s="6" t="e">
        <f t="shared" si="314"/>
        <v>#N/A</v>
      </c>
      <c r="AW579" s="6" t="str">
        <f t="shared" si="294"/>
        <v/>
      </c>
      <c r="AX579" s="6" t="str">
        <f t="shared" si="295"/>
        <v/>
      </c>
      <c r="AY579" s="6" t="str">
        <f t="shared" si="296"/>
        <v/>
      </c>
      <c r="AZ579" s="6" t="str">
        <f t="shared" si="297"/>
        <v/>
      </c>
      <c r="BA579" s="103"/>
      <c r="BG579" s="3" t="s">
        <v>464</v>
      </c>
    </row>
    <row r="580" spans="1:59" s="12" customFormat="1" ht="13.5" customHeight="1" x14ac:dyDescent="0.2">
      <c r="A580" s="163">
        <v>565</v>
      </c>
      <c r="B580" s="164"/>
      <c r="C580" s="165"/>
      <c r="D580" s="166"/>
      <c r="E580" s="165"/>
      <c r="F580" s="165"/>
      <c r="G580" s="220"/>
      <c r="H580" s="165"/>
      <c r="I580" s="167"/>
      <c r="J580" s="168"/>
      <c r="K580" s="845"/>
      <c r="L580" s="838"/>
      <c r="M580" s="428"/>
      <c r="N580" s="427"/>
      <c r="O580" s="429"/>
      <c r="P580" s="430"/>
      <c r="Q580" s="422" t="str">
        <f t="shared" si="281"/>
        <v/>
      </c>
      <c r="R580" s="422" t="str">
        <f t="shared" si="282"/>
        <v/>
      </c>
      <c r="S580" s="423" t="str">
        <f t="shared" si="283"/>
        <v/>
      </c>
      <c r="T580" s="424" t="str">
        <f t="shared" si="298"/>
        <v/>
      </c>
      <c r="U580" s="425" t="str">
        <f t="shared" si="284"/>
        <v/>
      </c>
      <c r="V580" s="425" t="str">
        <f t="shared" si="285"/>
        <v/>
      </c>
      <c r="W580" s="425" t="str">
        <f t="shared" si="286"/>
        <v/>
      </c>
      <c r="X580" s="38"/>
      <c r="Y580" s="37" t="str">
        <f t="shared" si="299"/>
        <v/>
      </c>
      <c r="Z580" s="37" t="str">
        <f t="shared" si="300"/>
        <v/>
      </c>
      <c r="AA580" s="29" t="str">
        <f t="shared" si="287"/>
        <v/>
      </c>
      <c r="AB580" s="6" t="e">
        <f t="shared" si="301"/>
        <v>#N/A</v>
      </c>
      <c r="AC580" s="6" t="e">
        <f t="shared" si="302"/>
        <v>#N/A</v>
      </c>
      <c r="AD580" s="6" t="e">
        <f t="shared" si="303"/>
        <v>#N/A</v>
      </c>
      <c r="AE580" s="6" t="str">
        <f t="shared" si="288"/>
        <v/>
      </c>
      <c r="AF580" s="10">
        <f t="shared" si="289"/>
        <v>1</v>
      </c>
      <c r="AG580" s="6" t="e">
        <f t="shared" si="304"/>
        <v>#N/A</v>
      </c>
      <c r="AH580" s="6" t="e">
        <f t="shared" si="305"/>
        <v>#N/A</v>
      </c>
      <c r="AI580" s="6" t="e">
        <f t="shared" si="315"/>
        <v>#N/A</v>
      </c>
      <c r="AJ580" s="6" t="e">
        <f t="shared" si="306"/>
        <v>#N/A</v>
      </c>
      <c r="AK580" s="11" t="str">
        <f t="shared" si="307"/>
        <v xml:space="preserve"> </v>
      </c>
      <c r="AL580" s="6" t="e">
        <f t="shared" si="308"/>
        <v>#N/A</v>
      </c>
      <c r="AM580" s="6" t="e">
        <f t="shared" si="309"/>
        <v>#N/A</v>
      </c>
      <c r="AN580" s="6" t="e">
        <f t="shared" si="310"/>
        <v>#N/A</v>
      </c>
      <c r="AO580" s="6" t="e">
        <f t="shared" si="290"/>
        <v>#N/A</v>
      </c>
      <c r="AP580" s="6" t="e">
        <f t="shared" si="311"/>
        <v>#N/A</v>
      </c>
      <c r="AQ580" s="6" t="e">
        <f t="shared" si="312"/>
        <v>#N/A</v>
      </c>
      <c r="AR580" s="6" t="e">
        <f t="shared" si="291"/>
        <v>#N/A</v>
      </c>
      <c r="AS580" s="6" t="e">
        <f t="shared" si="292"/>
        <v>#N/A</v>
      </c>
      <c r="AT580" s="6" t="e">
        <f t="shared" si="293"/>
        <v>#N/A</v>
      </c>
      <c r="AU580" s="6">
        <f t="shared" si="313"/>
        <v>0</v>
      </c>
      <c r="AV580" s="6" t="e">
        <f t="shared" si="314"/>
        <v>#N/A</v>
      </c>
      <c r="AW580" s="6" t="str">
        <f t="shared" si="294"/>
        <v/>
      </c>
      <c r="AX580" s="6" t="str">
        <f t="shared" si="295"/>
        <v/>
      </c>
      <c r="AY580" s="6" t="str">
        <f t="shared" si="296"/>
        <v/>
      </c>
      <c r="AZ580" s="6" t="str">
        <f t="shared" si="297"/>
        <v/>
      </c>
      <c r="BA580" s="103"/>
      <c r="BG580" s="3" t="s">
        <v>474</v>
      </c>
    </row>
    <row r="581" spans="1:59" s="12" customFormat="1" ht="13.5" customHeight="1" x14ac:dyDescent="0.2">
      <c r="A581" s="163">
        <v>566</v>
      </c>
      <c r="B581" s="164"/>
      <c r="C581" s="165"/>
      <c r="D581" s="166"/>
      <c r="E581" s="165"/>
      <c r="F581" s="165"/>
      <c r="G581" s="220"/>
      <c r="H581" s="165"/>
      <c r="I581" s="167"/>
      <c r="J581" s="168"/>
      <c r="K581" s="845"/>
      <c r="L581" s="838"/>
      <c r="M581" s="428"/>
      <c r="N581" s="427"/>
      <c r="O581" s="429"/>
      <c r="P581" s="430"/>
      <c r="Q581" s="422" t="str">
        <f t="shared" si="281"/>
        <v/>
      </c>
      <c r="R581" s="422" t="str">
        <f t="shared" si="282"/>
        <v/>
      </c>
      <c r="S581" s="423" t="str">
        <f t="shared" si="283"/>
        <v/>
      </c>
      <c r="T581" s="424" t="str">
        <f t="shared" si="298"/>
        <v/>
      </c>
      <c r="U581" s="425" t="str">
        <f t="shared" si="284"/>
        <v/>
      </c>
      <c r="V581" s="425" t="str">
        <f t="shared" si="285"/>
        <v/>
      </c>
      <c r="W581" s="425" t="str">
        <f t="shared" si="286"/>
        <v/>
      </c>
      <c r="X581" s="38"/>
      <c r="Y581" s="37" t="str">
        <f t="shared" si="299"/>
        <v/>
      </c>
      <c r="Z581" s="37" t="str">
        <f t="shared" si="300"/>
        <v/>
      </c>
      <c r="AA581" s="29" t="str">
        <f t="shared" si="287"/>
        <v/>
      </c>
      <c r="AB581" s="6" t="e">
        <f t="shared" si="301"/>
        <v>#N/A</v>
      </c>
      <c r="AC581" s="6" t="e">
        <f t="shared" si="302"/>
        <v>#N/A</v>
      </c>
      <c r="AD581" s="6" t="e">
        <f t="shared" si="303"/>
        <v>#N/A</v>
      </c>
      <c r="AE581" s="6" t="str">
        <f t="shared" si="288"/>
        <v/>
      </c>
      <c r="AF581" s="10">
        <f t="shared" si="289"/>
        <v>1</v>
      </c>
      <c r="AG581" s="6" t="e">
        <f t="shared" si="304"/>
        <v>#N/A</v>
      </c>
      <c r="AH581" s="6" t="e">
        <f t="shared" si="305"/>
        <v>#N/A</v>
      </c>
      <c r="AI581" s="6" t="e">
        <f t="shared" si="315"/>
        <v>#N/A</v>
      </c>
      <c r="AJ581" s="6" t="e">
        <f t="shared" si="306"/>
        <v>#N/A</v>
      </c>
      <c r="AK581" s="11" t="str">
        <f t="shared" si="307"/>
        <v xml:space="preserve"> </v>
      </c>
      <c r="AL581" s="6" t="e">
        <f t="shared" si="308"/>
        <v>#N/A</v>
      </c>
      <c r="AM581" s="6" t="e">
        <f t="shared" si="309"/>
        <v>#N/A</v>
      </c>
      <c r="AN581" s="6" t="e">
        <f t="shared" si="310"/>
        <v>#N/A</v>
      </c>
      <c r="AO581" s="6" t="e">
        <f t="shared" si="290"/>
        <v>#N/A</v>
      </c>
      <c r="AP581" s="6" t="e">
        <f t="shared" si="311"/>
        <v>#N/A</v>
      </c>
      <c r="AQ581" s="6" t="e">
        <f t="shared" si="312"/>
        <v>#N/A</v>
      </c>
      <c r="AR581" s="6" t="e">
        <f t="shared" si="291"/>
        <v>#N/A</v>
      </c>
      <c r="AS581" s="6" t="e">
        <f t="shared" si="292"/>
        <v>#N/A</v>
      </c>
      <c r="AT581" s="6" t="e">
        <f t="shared" si="293"/>
        <v>#N/A</v>
      </c>
      <c r="AU581" s="6">
        <f t="shared" si="313"/>
        <v>0</v>
      </c>
      <c r="AV581" s="6" t="e">
        <f t="shared" si="314"/>
        <v>#N/A</v>
      </c>
      <c r="AW581" s="6" t="str">
        <f t="shared" si="294"/>
        <v/>
      </c>
      <c r="AX581" s="6" t="str">
        <f t="shared" si="295"/>
        <v/>
      </c>
      <c r="AY581" s="6" t="str">
        <f t="shared" si="296"/>
        <v/>
      </c>
      <c r="AZ581" s="6" t="str">
        <f t="shared" si="297"/>
        <v/>
      </c>
      <c r="BA581" s="103"/>
      <c r="BG581" s="3" t="s">
        <v>486</v>
      </c>
    </row>
    <row r="582" spans="1:59" s="12" customFormat="1" ht="13.5" customHeight="1" x14ac:dyDescent="0.2">
      <c r="A582" s="163">
        <v>567</v>
      </c>
      <c r="B582" s="164"/>
      <c r="C582" s="165"/>
      <c r="D582" s="166"/>
      <c r="E582" s="165"/>
      <c r="F582" s="165"/>
      <c r="G582" s="220"/>
      <c r="H582" s="165"/>
      <c r="I582" s="167"/>
      <c r="J582" s="168"/>
      <c r="K582" s="845"/>
      <c r="L582" s="838"/>
      <c r="M582" s="428"/>
      <c r="N582" s="427"/>
      <c r="O582" s="429"/>
      <c r="P582" s="430"/>
      <c r="Q582" s="422" t="str">
        <f t="shared" si="281"/>
        <v/>
      </c>
      <c r="R582" s="422" t="str">
        <f t="shared" si="282"/>
        <v/>
      </c>
      <c r="S582" s="423" t="str">
        <f t="shared" si="283"/>
        <v/>
      </c>
      <c r="T582" s="424" t="str">
        <f t="shared" si="298"/>
        <v/>
      </c>
      <c r="U582" s="425" t="str">
        <f t="shared" si="284"/>
        <v/>
      </c>
      <c r="V582" s="425" t="str">
        <f t="shared" si="285"/>
        <v/>
      </c>
      <c r="W582" s="425" t="str">
        <f t="shared" si="286"/>
        <v/>
      </c>
      <c r="X582" s="38"/>
      <c r="Y582" s="37" t="str">
        <f t="shared" si="299"/>
        <v/>
      </c>
      <c r="Z582" s="37" t="str">
        <f t="shared" si="300"/>
        <v/>
      </c>
      <c r="AA582" s="29" t="str">
        <f t="shared" si="287"/>
        <v/>
      </c>
      <c r="AB582" s="6" t="e">
        <f t="shared" si="301"/>
        <v>#N/A</v>
      </c>
      <c r="AC582" s="6" t="e">
        <f t="shared" si="302"/>
        <v>#N/A</v>
      </c>
      <c r="AD582" s="6" t="e">
        <f t="shared" si="303"/>
        <v>#N/A</v>
      </c>
      <c r="AE582" s="6" t="str">
        <f t="shared" si="288"/>
        <v/>
      </c>
      <c r="AF582" s="10">
        <f t="shared" si="289"/>
        <v>1</v>
      </c>
      <c r="AG582" s="6" t="e">
        <f t="shared" si="304"/>
        <v>#N/A</v>
      </c>
      <c r="AH582" s="6" t="e">
        <f t="shared" si="305"/>
        <v>#N/A</v>
      </c>
      <c r="AI582" s="6" t="e">
        <f t="shared" si="315"/>
        <v>#N/A</v>
      </c>
      <c r="AJ582" s="6" t="e">
        <f t="shared" si="306"/>
        <v>#N/A</v>
      </c>
      <c r="AK582" s="11" t="str">
        <f t="shared" si="307"/>
        <v xml:space="preserve"> </v>
      </c>
      <c r="AL582" s="6" t="e">
        <f t="shared" si="308"/>
        <v>#N/A</v>
      </c>
      <c r="AM582" s="6" t="e">
        <f t="shared" si="309"/>
        <v>#N/A</v>
      </c>
      <c r="AN582" s="6" t="e">
        <f t="shared" si="310"/>
        <v>#N/A</v>
      </c>
      <c r="AO582" s="6" t="e">
        <f t="shared" si="290"/>
        <v>#N/A</v>
      </c>
      <c r="AP582" s="6" t="e">
        <f t="shared" si="311"/>
        <v>#N/A</v>
      </c>
      <c r="AQ582" s="6" t="e">
        <f t="shared" si="312"/>
        <v>#N/A</v>
      </c>
      <c r="AR582" s="6" t="e">
        <f t="shared" si="291"/>
        <v>#N/A</v>
      </c>
      <c r="AS582" s="6" t="e">
        <f t="shared" si="292"/>
        <v>#N/A</v>
      </c>
      <c r="AT582" s="6" t="e">
        <f t="shared" si="293"/>
        <v>#N/A</v>
      </c>
      <c r="AU582" s="6">
        <f t="shared" si="313"/>
        <v>0</v>
      </c>
      <c r="AV582" s="6" t="e">
        <f t="shared" si="314"/>
        <v>#N/A</v>
      </c>
      <c r="AW582" s="6" t="str">
        <f t="shared" si="294"/>
        <v/>
      </c>
      <c r="AX582" s="6" t="str">
        <f t="shared" si="295"/>
        <v/>
      </c>
      <c r="AY582" s="6" t="str">
        <f t="shared" si="296"/>
        <v/>
      </c>
      <c r="AZ582" s="6" t="str">
        <f t="shared" si="297"/>
        <v/>
      </c>
      <c r="BA582" s="103"/>
      <c r="BG582" s="3" t="s">
        <v>583</v>
      </c>
    </row>
    <row r="583" spans="1:59" s="12" customFormat="1" ht="13.5" customHeight="1" x14ac:dyDescent="0.2">
      <c r="A583" s="163">
        <v>568</v>
      </c>
      <c r="B583" s="164"/>
      <c r="C583" s="165"/>
      <c r="D583" s="166"/>
      <c r="E583" s="165"/>
      <c r="F583" s="165"/>
      <c r="G583" s="220"/>
      <c r="H583" s="165"/>
      <c r="I583" s="167"/>
      <c r="J583" s="168"/>
      <c r="K583" s="845"/>
      <c r="L583" s="838"/>
      <c r="M583" s="428"/>
      <c r="N583" s="427"/>
      <c r="O583" s="429"/>
      <c r="P583" s="430"/>
      <c r="Q583" s="422" t="str">
        <f t="shared" si="281"/>
        <v/>
      </c>
      <c r="R583" s="422" t="str">
        <f t="shared" si="282"/>
        <v/>
      </c>
      <c r="S583" s="423" t="str">
        <f t="shared" si="283"/>
        <v/>
      </c>
      <c r="T583" s="424" t="str">
        <f t="shared" si="298"/>
        <v/>
      </c>
      <c r="U583" s="425" t="str">
        <f t="shared" si="284"/>
        <v/>
      </c>
      <c r="V583" s="425" t="str">
        <f t="shared" si="285"/>
        <v/>
      </c>
      <c r="W583" s="425" t="str">
        <f t="shared" si="286"/>
        <v/>
      </c>
      <c r="X583" s="38"/>
      <c r="Y583" s="37" t="str">
        <f t="shared" si="299"/>
        <v/>
      </c>
      <c r="Z583" s="37" t="str">
        <f t="shared" si="300"/>
        <v/>
      </c>
      <c r="AA583" s="29" t="str">
        <f t="shared" si="287"/>
        <v/>
      </c>
      <c r="AB583" s="6" t="e">
        <f t="shared" si="301"/>
        <v>#N/A</v>
      </c>
      <c r="AC583" s="6" t="e">
        <f t="shared" si="302"/>
        <v>#N/A</v>
      </c>
      <c r="AD583" s="6" t="e">
        <f t="shared" si="303"/>
        <v>#N/A</v>
      </c>
      <c r="AE583" s="6" t="str">
        <f t="shared" si="288"/>
        <v/>
      </c>
      <c r="AF583" s="10">
        <f t="shared" si="289"/>
        <v>1</v>
      </c>
      <c r="AG583" s="6" t="e">
        <f t="shared" si="304"/>
        <v>#N/A</v>
      </c>
      <c r="AH583" s="6" t="e">
        <f t="shared" si="305"/>
        <v>#N/A</v>
      </c>
      <c r="AI583" s="6" t="e">
        <f t="shared" si="315"/>
        <v>#N/A</v>
      </c>
      <c r="AJ583" s="6" t="e">
        <f t="shared" si="306"/>
        <v>#N/A</v>
      </c>
      <c r="AK583" s="11" t="str">
        <f t="shared" si="307"/>
        <v xml:space="preserve"> </v>
      </c>
      <c r="AL583" s="6" t="e">
        <f t="shared" si="308"/>
        <v>#N/A</v>
      </c>
      <c r="AM583" s="6" t="e">
        <f t="shared" si="309"/>
        <v>#N/A</v>
      </c>
      <c r="AN583" s="6" t="e">
        <f t="shared" si="310"/>
        <v>#N/A</v>
      </c>
      <c r="AO583" s="6" t="e">
        <f t="shared" si="290"/>
        <v>#N/A</v>
      </c>
      <c r="AP583" s="6" t="e">
        <f t="shared" si="311"/>
        <v>#N/A</v>
      </c>
      <c r="AQ583" s="6" t="e">
        <f t="shared" si="312"/>
        <v>#N/A</v>
      </c>
      <c r="AR583" s="6" t="e">
        <f t="shared" si="291"/>
        <v>#N/A</v>
      </c>
      <c r="AS583" s="6" t="e">
        <f t="shared" si="292"/>
        <v>#N/A</v>
      </c>
      <c r="AT583" s="6" t="e">
        <f t="shared" si="293"/>
        <v>#N/A</v>
      </c>
      <c r="AU583" s="6">
        <f t="shared" si="313"/>
        <v>0</v>
      </c>
      <c r="AV583" s="6" t="e">
        <f t="shared" si="314"/>
        <v>#N/A</v>
      </c>
      <c r="AW583" s="6" t="str">
        <f t="shared" si="294"/>
        <v/>
      </c>
      <c r="AX583" s="6" t="str">
        <f t="shared" si="295"/>
        <v/>
      </c>
      <c r="AY583" s="6" t="str">
        <f t="shared" si="296"/>
        <v/>
      </c>
      <c r="AZ583" s="6" t="str">
        <f t="shared" si="297"/>
        <v/>
      </c>
      <c r="BA583" s="103"/>
      <c r="BG583" s="3" t="s">
        <v>463</v>
      </c>
    </row>
    <row r="584" spans="1:59" s="12" customFormat="1" ht="13.5" customHeight="1" x14ac:dyDescent="0.2">
      <c r="A584" s="163">
        <v>569</v>
      </c>
      <c r="B584" s="164"/>
      <c r="C584" s="165"/>
      <c r="D584" s="166"/>
      <c r="E584" s="165"/>
      <c r="F584" s="165"/>
      <c r="G584" s="220"/>
      <c r="H584" s="165"/>
      <c r="I584" s="167"/>
      <c r="J584" s="168"/>
      <c r="K584" s="845"/>
      <c r="L584" s="838"/>
      <c r="M584" s="428"/>
      <c r="N584" s="427"/>
      <c r="O584" s="429"/>
      <c r="P584" s="430"/>
      <c r="Q584" s="422" t="str">
        <f t="shared" si="281"/>
        <v/>
      </c>
      <c r="R584" s="422" t="str">
        <f t="shared" si="282"/>
        <v/>
      </c>
      <c r="S584" s="423" t="str">
        <f t="shared" si="283"/>
        <v/>
      </c>
      <c r="T584" s="424" t="str">
        <f t="shared" si="298"/>
        <v/>
      </c>
      <c r="U584" s="425" t="str">
        <f t="shared" si="284"/>
        <v/>
      </c>
      <c r="V584" s="425" t="str">
        <f t="shared" si="285"/>
        <v/>
      </c>
      <c r="W584" s="425" t="str">
        <f t="shared" si="286"/>
        <v/>
      </c>
      <c r="X584" s="38"/>
      <c r="Y584" s="37" t="str">
        <f t="shared" si="299"/>
        <v/>
      </c>
      <c r="Z584" s="37" t="str">
        <f t="shared" si="300"/>
        <v/>
      </c>
      <c r="AA584" s="29" t="str">
        <f t="shared" si="287"/>
        <v/>
      </c>
      <c r="AB584" s="6" t="e">
        <f t="shared" si="301"/>
        <v>#N/A</v>
      </c>
      <c r="AC584" s="6" t="e">
        <f t="shared" si="302"/>
        <v>#N/A</v>
      </c>
      <c r="AD584" s="6" t="e">
        <f t="shared" si="303"/>
        <v>#N/A</v>
      </c>
      <c r="AE584" s="6" t="str">
        <f t="shared" si="288"/>
        <v/>
      </c>
      <c r="AF584" s="10">
        <f t="shared" si="289"/>
        <v>1</v>
      </c>
      <c r="AG584" s="6" t="e">
        <f t="shared" si="304"/>
        <v>#N/A</v>
      </c>
      <c r="AH584" s="6" t="e">
        <f t="shared" si="305"/>
        <v>#N/A</v>
      </c>
      <c r="AI584" s="6" t="e">
        <f t="shared" si="315"/>
        <v>#N/A</v>
      </c>
      <c r="AJ584" s="6" t="e">
        <f t="shared" si="306"/>
        <v>#N/A</v>
      </c>
      <c r="AK584" s="11" t="str">
        <f t="shared" si="307"/>
        <v xml:space="preserve"> </v>
      </c>
      <c r="AL584" s="6" t="e">
        <f t="shared" si="308"/>
        <v>#N/A</v>
      </c>
      <c r="AM584" s="6" t="e">
        <f t="shared" si="309"/>
        <v>#N/A</v>
      </c>
      <c r="AN584" s="6" t="e">
        <f t="shared" si="310"/>
        <v>#N/A</v>
      </c>
      <c r="AO584" s="6" t="e">
        <f t="shared" si="290"/>
        <v>#N/A</v>
      </c>
      <c r="AP584" s="6" t="e">
        <f t="shared" si="311"/>
        <v>#N/A</v>
      </c>
      <c r="AQ584" s="6" t="e">
        <f t="shared" si="312"/>
        <v>#N/A</v>
      </c>
      <c r="AR584" s="6" t="e">
        <f t="shared" si="291"/>
        <v>#N/A</v>
      </c>
      <c r="AS584" s="6" t="e">
        <f t="shared" si="292"/>
        <v>#N/A</v>
      </c>
      <c r="AT584" s="6" t="e">
        <f t="shared" si="293"/>
        <v>#N/A</v>
      </c>
      <c r="AU584" s="6">
        <f t="shared" si="313"/>
        <v>0</v>
      </c>
      <c r="AV584" s="6" t="e">
        <f t="shared" si="314"/>
        <v>#N/A</v>
      </c>
      <c r="AW584" s="6" t="str">
        <f t="shared" si="294"/>
        <v/>
      </c>
      <c r="AX584" s="6" t="str">
        <f t="shared" si="295"/>
        <v/>
      </c>
      <c r="AY584" s="6" t="str">
        <f t="shared" si="296"/>
        <v/>
      </c>
      <c r="AZ584" s="6" t="str">
        <f t="shared" si="297"/>
        <v/>
      </c>
      <c r="BA584" s="103"/>
      <c r="BG584" s="3" t="s">
        <v>473</v>
      </c>
    </row>
    <row r="585" spans="1:59" s="12" customFormat="1" ht="13.5" customHeight="1" x14ac:dyDescent="0.2">
      <c r="A585" s="163">
        <v>570</v>
      </c>
      <c r="B585" s="164"/>
      <c r="C585" s="165"/>
      <c r="D585" s="166"/>
      <c r="E585" s="165"/>
      <c r="F585" s="165"/>
      <c r="G585" s="220"/>
      <c r="H585" s="165"/>
      <c r="I585" s="167"/>
      <c r="J585" s="168"/>
      <c r="K585" s="845"/>
      <c r="L585" s="838"/>
      <c r="M585" s="428"/>
      <c r="N585" s="427"/>
      <c r="O585" s="429"/>
      <c r="P585" s="430"/>
      <c r="Q585" s="422" t="str">
        <f t="shared" si="281"/>
        <v/>
      </c>
      <c r="R585" s="422" t="str">
        <f t="shared" si="282"/>
        <v/>
      </c>
      <c r="S585" s="423" t="str">
        <f t="shared" si="283"/>
        <v/>
      </c>
      <c r="T585" s="424" t="str">
        <f t="shared" si="298"/>
        <v/>
      </c>
      <c r="U585" s="425" t="str">
        <f t="shared" si="284"/>
        <v/>
      </c>
      <c r="V585" s="425" t="str">
        <f t="shared" si="285"/>
        <v/>
      </c>
      <c r="W585" s="425" t="str">
        <f t="shared" si="286"/>
        <v/>
      </c>
      <c r="X585" s="38"/>
      <c r="Y585" s="37" t="str">
        <f t="shared" si="299"/>
        <v/>
      </c>
      <c r="Z585" s="37" t="str">
        <f t="shared" si="300"/>
        <v/>
      </c>
      <c r="AA585" s="29" t="str">
        <f t="shared" si="287"/>
        <v/>
      </c>
      <c r="AB585" s="6" t="e">
        <f t="shared" si="301"/>
        <v>#N/A</v>
      </c>
      <c r="AC585" s="6" t="e">
        <f t="shared" si="302"/>
        <v>#N/A</v>
      </c>
      <c r="AD585" s="6" t="e">
        <f t="shared" si="303"/>
        <v>#N/A</v>
      </c>
      <c r="AE585" s="6" t="str">
        <f t="shared" si="288"/>
        <v/>
      </c>
      <c r="AF585" s="10">
        <f t="shared" si="289"/>
        <v>1</v>
      </c>
      <c r="AG585" s="6" t="e">
        <f t="shared" si="304"/>
        <v>#N/A</v>
      </c>
      <c r="AH585" s="6" t="e">
        <f t="shared" si="305"/>
        <v>#N/A</v>
      </c>
      <c r="AI585" s="6" t="e">
        <f t="shared" si="315"/>
        <v>#N/A</v>
      </c>
      <c r="AJ585" s="6" t="e">
        <f t="shared" si="306"/>
        <v>#N/A</v>
      </c>
      <c r="AK585" s="11" t="str">
        <f t="shared" si="307"/>
        <v xml:space="preserve"> </v>
      </c>
      <c r="AL585" s="6" t="e">
        <f t="shared" si="308"/>
        <v>#N/A</v>
      </c>
      <c r="AM585" s="6" t="e">
        <f t="shared" si="309"/>
        <v>#N/A</v>
      </c>
      <c r="AN585" s="6" t="e">
        <f t="shared" si="310"/>
        <v>#N/A</v>
      </c>
      <c r="AO585" s="6" t="e">
        <f t="shared" si="290"/>
        <v>#N/A</v>
      </c>
      <c r="AP585" s="6" t="e">
        <f t="shared" si="311"/>
        <v>#N/A</v>
      </c>
      <c r="AQ585" s="6" t="e">
        <f t="shared" si="312"/>
        <v>#N/A</v>
      </c>
      <c r="AR585" s="6" t="e">
        <f t="shared" si="291"/>
        <v>#N/A</v>
      </c>
      <c r="AS585" s="6" t="e">
        <f t="shared" si="292"/>
        <v>#N/A</v>
      </c>
      <c r="AT585" s="6" t="e">
        <f t="shared" si="293"/>
        <v>#N/A</v>
      </c>
      <c r="AU585" s="6">
        <f t="shared" si="313"/>
        <v>0</v>
      </c>
      <c r="AV585" s="6" t="e">
        <f t="shared" si="314"/>
        <v>#N/A</v>
      </c>
      <c r="AW585" s="6" t="str">
        <f t="shared" si="294"/>
        <v/>
      </c>
      <c r="AX585" s="6" t="str">
        <f t="shared" si="295"/>
        <v/>
      </c>
      <c r="AY585" s="6" t="str">
        <f t="shared" si="296"/>
        <v/>
      </c>
      <c r="AZ585" s="6" t="str">
        <f t="shared" si="297"/>
        <v/>
      </c>
      <c r="BA585" s="103"/>
      <c r="BG585" s="3" t="s">
        <v>485</v>
      </c>
    </row>
    <row r="586" spans="1:59" s="12" customFormat="1" ht="13.5" customHeight="1" x14ac:dyDescent="0.2">
      <c r="A586" s="163">
        <v>571</v>
      </c>
      <c r="B586" s="164"/>
      <c r="C586" s="165"/>
      <c r="D586" s="166"/>
      <c r="E586" s="165"/>
      <c r="F586" s="165"/>
      <c r="G586" s="220"/>
      <c r="H586" s="165"/>
      <c r="I586" s="167"/>
      <c r="J586" s="168"/>
      <c r="K586" s="845"/>
      <c r="L586" s="838"/>
      <c r="M586" s="428"/>
      <c r="N586" s="427"/>
      <c r="O586" s="429"/>
      <c r="P586" s="430"/>
      <c r="Q586" s="422" t="str">
        <f t="shared" si="281"/>
        <v/>
      </c>
      <c r="R586" s="422" t="str">
        <f t="shared" si="282"/>
        <v/>
      </c>
      <c r="S586" s="423" t="str">
        <f t="shared" si="283"/>
        <v/>
      </c>
      <c r="T586" s="424" t="str">
        <f t="shared" si="298"/>
        <v/>
      </c>
      <c r="U586" s="425" t="str">
        <f t="shared" si="284"/>
        <v/>
      </c>
      <c r="V586" s="425" t="str">
        <f t="shared" si="285"/>
        <v/>
      </c>
      <c r="W586" s="425" t="str">
        <f t="shared" si="286"/>
        <v/>
      </c>
      <c r="X586" s="38"/>
      <c r="Y586" s="37" t="str">
        <f t="shared" si="299"/>
        <v/>
      </c>
      <c r="Z586" s="37" t="str">
        <f t="shared" si="300"/>
        <v/>
      </c>
      <c r="AA586" s="29" t="str">
        <f t="shared" si="287"/>
        <v/>
      </c>
      <c r="AB586" s="6" t="e">
        <f t="shared" si="301"/>
        <v>#N/A</v>
      </c>
      <c r="AC586" s="6" t="e">
        <f t="shared" si="302"/>
        <v>#N/A</v>
      </c>
      <c r="AD586" s="6" t="e">
        <f t="shared" si="303"/>
        <v>#N/A</v>
      </c>
      <c r="AE586" s="6" t="str">
        <f t="shared" si="288"/>
        <v/>
      </c>
      <c r="AF586" s="10">
        <f t="shared" si="289"/>
        <v>1</v>
      </c>
      <c r="AG586" s="6" t="e">
        <f t="shared" si="304"/>
        <v>#N/A</v>
      </c>
      <c r="AH586" s="6" t="e">
        <f t="shared" si="305"/>
        <v>#N/A</v>
      </c>
      <c r="AI586" s="6" t="e">
        <f t="shared" si="315"/>
        <v>#N/A</v>
      </c>
      <c r="AJ586" s="6" t="e">
        <f t="shared" si="306"/>
        <v>#N/A</v>
      </c>
      <c r="AK586" s="11" t="str">
        <f t="shared" si="307"/>
        <v xml:space="preserve"> </v>
      </c>
      <c r="AL586" s="6" t="e">
        <f t="shared" si="308"/>
        <v>#N/A</v>
      </c>
      <c r="AM586" s="6" t="e">
        <f t="shared" si="309"/>
        <v>#N/A</v>
      </c>
      <c r="AN586" s="6" t="e">
        <f t="shared" si="310"/>
        <v>#N/A</v>
      </c>
      <c r="AO586" s="6" t="e">
        <f t="shared" si="290"/>
        <v>#N/A</v>
      </c>
      <c r="AP586" s="6" t="e">
        <f t="shared" si="311"/>
        <v>#N/A</v>
      </c>
      <c r="AQ586" s="6" t="e">
        <f t="shared" si="312"/>
        <v>#N/A</v>
      </c>
      <c r="AR586" s="6" t="e">
        <f t="shared" si="291"/>
        <v>#N/A</v>
      </c>
      <c r="AS586" s="6" t="e">
        <f t="shared" si="292"/>
        <v>#N/A</v>
      </c>
      <c r="AT586" s="6" t="e">
        <f t="shared" si="293"/>
        <v>#N/A</v>
      </c>
      <c r="AU586" s="6">
        <f t="shared" si="313"/>
        <v>0</v>
      </c>
      <c r="AV586" s="6" t="e">
        <f t="shared" si="314"/>
        <v>#N/A</v>
      </c>
      <c r="AW586" s="6" t="str">
        <f t="shared" si="294"/>
        <v/>
      </c>
      <c r="AX586" s="6" t="str">
        <f t="shared" si="295"/>
        <v/>
      </c>
      <c r="AY586" s="6" t="str">
        <f t="shared" si="296"/>
        <v/>
      </c>
      <c r="AZ586" s="6" t="str">
        <f t="shared" si="297"/>
        <v/>
      </c>
      <c r="BA586" s="103"/>
      <c r="BG586" s="3" t="s">
        <v>382</v>
      </c>
    </row>
    <row r="587" spans="1:59" s="12" customFormat="1" ht="13.5" customHeight="1" x14ac:dyDescent="0.2">
      <c r="A587" s="163">
        <v>572</v>
      </c>
      <c r="B587" s="164"/>
      <c r="C587" s="165"/>
      <c r="D587" s="166"/>
      <c r="E587" s="165"/>
      <c r="F587" s="165"/>
      <c r="G587" s="220"/>
      <c r="H587" s="165"/>
      <c r="I587" s="167"/>
      <c r="J587" s="168"/>
      <c r="K587" s="845"/>
      <c r="L587" s="838"/>
      <c r="M587" s="428"/>
      <c r="N587" s="427"/>
      <c r="O587" s="429"/>
      <c r="P587" s="430"/>
      <c r="Q587" s="422" t="str">
        <f t="shared" si="281"/>
        <v/>
      </c>
      <c r="R587" s="422" t="str">
        <f t="shared" si="282"/>
        <v/>
      </c>
      <c r="S587" s="423" t="str">
        <f t="shared" si="283"/>
        <v/>
      </c>
      <c r="T587" s="424" t="str">
        <f t="shared" si="298"/>
        <v/>
      </c>
      <c r="U587" s="425" t="str">
        <f t="shared" si="284"/>
        <v/>
      </c>
      <c r="V587" s="425" t="str">
        <f t="shared" si="285"/>
        <v/>
      </c>
      <c r="W587" s="425" t="str">
        <f t="shared" si="286"/>
        <v/>
      </c>
      <c r="X587" s="38"/>
      <c r="Y587" s="37" t="str">
        <f t="shared" si="299"/>
        <v/>
      </c>
      <c r="Z587" s="37" t="str">
        <f t="shared" si="300"/>
        <v/>
      </c>
      <c r="AA587" s="29" t="str">
        <f t="shared" si="287"/>
        <v/>
      </c>
      <c r="AB587" s="6" t="e">
        <f t="shared" si="301"/>
        <v>#N/A</v>
      </c>
      <c r="AC587" s="6" t="e">
        <f t="shared" si="302"/>
        <v>#N/A</v>
      </c>
      <c r="AD587" s="6" t="e">
        <f t="shared" si="303"/>
        <v>#N/A</v>
      </c>
      <c r="AE587" s="6" t="str">
        <f t="shared" si="288"/>
        <v/>
      </c>
      <c r="AF587" s="10">
        <f t="shared" si="289"/>
        <v>1</v>
      </c>
      <c r="AG587" s="6" t="e">
        <f t="shared" si="304"/>
        <v>#N/A</v>
      </c>
      <c r="AH587" s="6" t="e">
        <f t="shared" si="305"/>
        <v>#N/A</v>
      </c>
      <c r="AI587" s="6" t="e">
        <f t="shared" si="315"/>
        <v>#N/A</v>
      </c>
      <c r="AJ587" s="6" t="e">
        <f t="shared" si="306"/>
        <v>#N/A</v>
      </c>
      <c r="AK587" s="11" t="str">
        <f t="shared" si="307"/>
        <v xml:space="preserve"> </v>
      </c>
      <c r="AL587" s="6" t="e">
        <f t="shared" si="308"/>
        <v>#N/A</v>
      </c>
      <c r="AM587" s="6" t="e">
        <f t="shared" si="309"/>
        <v>#N/A</v>
      </c>
      <c r="AN587" s="6" t="e">
        <f t="shared" si="310"/>
        <v>#N/A</v>
      </c>
      <c r="AO587" s="6" t="e">
        <f t="shared" si="290"/>
        <v>#N/A</v>
      </c>
      <c r="AP587" s="6" t="e">
        <f t="shared" si="311"/>
        <v>#N/A</v>
      </c>
      <c r="AQ587" s="6" t="e">
        <f t="shared" si="312"/>
        <v>#N/A</v>
      </c>
      <c r="AR587" s="6" t="e">
        <f t="shared" si="291"/>
        <v>#N/A</v>
      </c>
      <c r="AS587" s="6" t="e">
        <f t="shared" si="292"/>
        <v>#N/A</v>
      </c>
      <c r="AT587" s="6" t="e">
        <f t="shared" si="293"/>
        <v>#N/A</v>
      </c>
      <c r="AU587" s="6">
        <f t="shared" si="313"/>
        <v>0</v>
      </c>
      <c r="AV587" s="6" t="e">
        <f t="shared" si="314"/>
        <v>#N/A</v>
      </c>
      <c r="AW587" s="6" t="str">
        <f t="shared" si="294"/>
        <v/>
      </c>
      <c r="AX587" s="6" t="str">
        <f t="shared" si="295"/>
        <v/>
      </c>
      <c r="AY587" s="6" t="str">
        <f t="shared" si="296"/>
        <v/>
      </c>
      <c r="AZ587" s="6" t="str">
        <f t="shared" si="297"/>
        <v/>
      </c>
      <c r="BA587" s="103"/>
      <c r="BG587" s="3" t="s">
        <v>378</v>
      </c>
    </row>
    <row r="588" spans="1:59" s="12" customFormat="1" ht="13.5" customHeight="1" x14ac:dyDescent="0.2">
      <c r="A588" s="163">
        <v>573</v>
      </c>
      <c r="B588" s="164"/>
      <c r="C588" s="165"/>
      <c r="D588" s="166"/>
      <c r="E588" s="165"/>
      <c r="F588" s="165"/>
      <c r="G588" s="220"/>
      <c r="H588" s="165"/>
      <c r="I588" s="167"/>
      <c r="J588" s="168"/>
      <c r="K588" s="845"/>
      <c r="L588" s="838"/>
      <c r="M588" s="428"/>
      <c r="N588" s="427"/>
      <c r="O588" s="429"/>
      <c r="P588" s="430"/>
      <c r="Q588" s="422" t="str">
        <f t="shared" si="281"/>
        <v/>
      </c>
      <c r="R588" s="422" t="str">
        <f t="shared" si="282"/>
        <v/>
      </c>
      <c r="S588" s="423" t="str">
        <f t="shared" si="283"/>
        <v/>
      </c>
      <c r="T588" s="424" t="str">
        <f t="shared" si="298"/>
        <v/>
      </c>
      <c r="U588" s="425" t="str">
        <f t="shared" si="284"/>
        <v/>
      </c>
      <c r="V588" s="425" t="str">
        <f t="shared" si="285"/>
        <v/>
      </c>
      <c r="W588" s="425" t="str">
        <f t="shared" si="286"/>
        <v/>
      </c>
      <c r="X588" s="38"/>
      <c r="Y588" s="37" t="str">
        <f t="shared" si="299"/>
        <v/>
      </c>
      <c r="Z588" s="37" t="str">
        <f t="shared" si="300"/>
        <v/>
      </c>
      <c r="AA588" s="29" t="str">
        <f t="shared" si="287"/>
        <v/>
      </c>
      <c r="AB588" s="6" t="e">
        <f t="shared" si="301"/>
        <v>#N/A</v>
      </c>
      <c r="AC588" s="6" t="e">
        <f t="shared" si="302"/>
        <v>#N/A</v>
      </c>
      <c r="AD588" s="6" t="e">
        <f t="shared" si="303"/>
        <v>#N/A</v>
      </c>
      <c r="AE588" s="6" t="str">
        <f t="shared" si="288"/>
        <v/>
      </c>
      <c r="AF588" s="10">
        <f t="shared" si="289"/>
        <v>1</v>
      </c>
      <c r="AG588" s="6" t="e">
        <f t="shared" si="304"/>
        <v>#N/A</v>
      </c>
      <c r="AH588" s="6" t="e">
        <f t="shared" si="305"/>
        <v>#N/A</v>
      </c>
      <c r="AI588" s="6" t="e">
        <f t="shared" si="315"/>
        <v>#N/A</v>
      </c>
      <c r="AJ588" s="6" t="e">
        <f t="shared" si="306"/>
        <v>#N/A</v>
      </c>
      <c r="AK588" s="11" t="str">
        <f t="shared" si="307"/>
        <v xml:space="preserve"> </v>
      </c>
      <c r="AL588" s="6" t="e">
        <f t="shared" si="308"/>
        <v>#N/A</v>
      </c>
      <c r="AM588" s="6" t="e">
        <f t="shared" si="309"/>
        <v>#N/A</v>
      </c>
      <c r="AN588" s="6" t="e">
        <f t="shared" si="310"/>
        <v>#N/A</v>
      </c>
      <c r="AO588" s="6" t="e">
        <f t="shared" si="290"/>
        <v>#N/A</v>
      </c>
      <c r="AP588" s="6" t="e">
        <f t="shared" si="311"/>
        <v>#N/A</v>
      </c>
      <c r="AQ588" s="6" t="e">
        <f t="shared" si="312"/>
        <v>#N/A</v>
      </c>
      <c r="AR588" s="6" t="e">
        <f t="shared" si="291"/>
        <v>#N/A</v>
      </c>
      <c r="AS588" s="6" t="e">
        <f t="shared" si="292"/>
        <v>#N/A</v>
      </c>
      <c r="AT588" s="6" t="e">
        <f t="shared" si="293"/>
        <v>#N/A</v>
      </c>
      <c r="AU588" s="6">
        <f t="shared" si="313"/>
        <v>0</v>
      </c>
      <c r="AV588" s="6" t="e">
        <f t="shared" si="314"/>
        <v>#N/A</v>
      </c>
      <c r="AW588" s="6" t="str">
        <f t="shared" si="294"/>
        <v/>
      </c>
      <c r="AX588" s="6" t="str">
        <f t="shared" si="295"/>
        <v/>
      </c>
      <c r="AY588" s="6" t="str">
        <f t="shared" si="296"/>
        <v/>
      </c>
      <c r="AZ588" s="6" t="str">
        <f t="shared" si="297"/>
        <v/>
      </c>
      <c r="BA588" s="103"/>
      <c r="BG588" s="3" t="s">
        <v>507</v>
      </c>
    </row>
    <row r="589" spans="1:59" s="12" customFormat="1" ht="13.5" customHeight="1" x14ac:dyDescent="0.2">
      <c r="A589" s="163">
        <v>574</v>
      </c>
      <c r="B589" s="164"/>
      <c r="C589" s="165"/>
      <c r="D589" s="166"/>
      <c r="E589" s="165"/>
      <c r="F589" s="165"/>
      <c r="G589" s="220"/>
      <c r="H589" s="165"/>
      <c r="I589" s="167"/>
      <c r="J589" s="168"/>
      <c r="K589" s="845"/>
      <c r="L589" s="838"/>
      <c r="M589" s="428"/>
      <c r="N589" s="427"/>
      <c r="O589" s="429"/>
      <c r="P589" s="430"/>
      <c r="Q589" s="422" t="str">
        <f t="shared" si="281"/>
        <v/>
      </c>
      <c r="R589" s="422" t="str">
        <f t="shared" si="282"/>
        <v/>
      </c>
      <c r="S589" s="423" t="str">
        <f t="shared" si="283"/>
        <v/>
      </c>
      <c r="T589" s="424" t="str">
        <f t="shared" si="298"/>
        <v/>
      </c>
      <c r="U589" s="425" t="str">
        <f t="shared" si="284"/>
        <v/>
      </c>
      <c r="V589" s="425" t="str">
        <f t="shared" si="285"/>
        <v/>
      </c>
      <c r="W589" s="425" t="str">
        <f t="shared" si="286"/>
        <v/>
      </c>
      <c r="X589" s="38"/>
      <c r="Y589" s="37" t="str">
        <f t="shared" si="299"/>
        <v/>
      </c>
      <c r="Z589" s="37" t="str">
        <f t="shared" si="300"/>
        <v/>
      </c>
      <c r="AA589" s="29" t="str">
        <f t="shared" si="287"/>
        <v/>
      </c>
      <c r="AB589" s="6" t="e">
        <f t="shared" si="301"/>
        <v>#N/A</v>
      </c>
      <c r="AC589" s="6" t="e">
        <f t="shared" si="302"/>
        <v>#N/A</v>
      </c>
      <c r="AD589" s="6" t="e">
        <f t="shared" si="303"/>
        <v>#N/A</v>
      </c>
      <c r="AE589" s="6" t="str">
        <f t="shared" si="288"/>
        <v/>
      </c>
      <c r="AF589" s="10">
        <f t="shared" si="289"/>
        <v>1</v>
      </c>
      <c r="AG589" s="6" t="e">
        <f t="shared" si="304"/>
        <v>#N/A</v>
      </c>
      <c r="AH589" s="6" t="e">
        <f t="shared" si="305"/>
        <v>#N/A</v>
      </c>
      <c r="AI589" s="6" t="e">
        <f t="shared" si="315"/>
        <v>#N/A</v>
      </c>
      <c r="AJ589" s="6" t="e">
        <f t="shared" si="306"/>
        <v>#N/A</v>
      </c>
      <c r="AK589" s="11" t="str">
        <f t="shared" si="307"/>
        <v xml:space="preserve"> </v>
      </c>
      <c r="AL589" s="6" t="e">
        <f t="shared" si="308"/>
        <v>#N/A</v>
      </c>
      <c r="AM589" s="6" t="e">
        <f t="shared" si="309"/>
        <v>#N/A</v>
      </c>
      <c r="AN589" s="6" t="e">
        <f t="shared" si="310"/>
        <v>#N/A</v>
      </c>
      <c r="AO589" s="6" t="e">
        <f t="shared" si="290"/>
        <v>#N/A</v>
      </c>
      <c r="AP589" s="6" t="e">
        <f t="shared" si="311"/>
        <v>#N/A</v>
      </c>
      <c r="AQ589" s="6" t="e">
        <f t="shared" si="312"/>
        <v>#N/A</v>
      </c>
      <c r="AR589" s="6" t="e">
        <f t="shared" si="291"/>
        <v>#N/A</v>
      </c>
      <c r="AS589" s="6" t="e">
        <f t="shared" si="292"/>
        <v>#N/A</v>
      </c>
      <c r="AT589" s="6" t="e">
        <f t="shared" si="293"/>
        <v>#N/A</v>
      </c>
      <c r="AU589" s="6">
        <f t="shared" si="313"/>
        <v>0</v>
      </c>
      <c r="AV589" s="6" t="e">
        <f t="shared" si="314"/>
        <v>#N/A</v>
      </c>
      <c r="AW589" s="6" t="str">
        <f t="shared" si="294"/>
        <v/>
      </c>
      <c r="AX589" s="6" t="str">
        <f t="shared" si="295"/>
        <v/>
      </c>
      <c r="AY589" s="6" t="str">
        <f t="shared" si="296"/>
        <v/>
      </c>
      <c r="AZ589" s="6" t="str">
        <f t="shared" si="297"/>
        <v/>
      </c>
      <c r="BA589" s="103"/>
      <c r="BG589" s="3" t="s">
        <v>1254</v>
      </c>
    </row>
    <row r="590" spans="1:59" s="12" customFormat="1" ht="13.5" customHeight="1" x14ac:dyDescent="0.2">
      <c r="A590" s="163">
        <v>575</v>
      </c>
      <c r="B590" s="164"/>
      <c r="C590" s="165"/>
      <c r="D590" s="166"/>
      <c r="E590" s="165"/>
      <c r="F590" s="165"/>
      <c r="G590" s="220"/>
      <c r="H590" s="165"/>
      <c r="I590" s="167"/>
      <c r="J590" s="168"/>
      <c r="K590" s="845"/>
      <c r="L590" s="838"/>
      <c r="M590" s="428"/>
      <c r="N590" s="427"/>
      <c r="O590" s="429"/>
      <c r="P590" s="430"/>
      <c r="Q590" s="422" t="str">
        <f t="shared" si="281"/>
        <v/>
      </c>
      <c r="R590" s="422" t="str">
        <f t="shared" si="282"/>
        <v/>
      </c>
      <c r="S590" s="423" t="str">
        <f t="shared" si="283"/>
        <v/>
      </c>
      <c r="T590" s="424" t="str">
        <f t="shared" si="298"/>
        <v/>
      </c>
      <c r="U590" s="425" t="str">
        <f t="shared" si="284"/>
        <v/>
      </c>
      <c r="V590" s="425" t="str">
        <f t="shared" si="285"/>
        <v/>
      </c>
      <c r="W590" s="425" t="str">
        <f t="shared" si="286"/>
        <v/>
      </c>
      <c r="X590" s="38"/>
      <c r="Y590" s="37" t="str">
        <f t="shared" si="299"/>
        <v/>
      </c>
      <c r="Z590" s="37" t="str">
        <f t="shared" si="300"/>
        <v/>
      </c>
      <c r="AA590" s="29" t="str">
        <f t="shared" si="287"/>
        <v/>
      </c>
      <c r="AB590" s="6" t="e">
        <f t="shared" si="301"/>
        <v>#N/A</v>
      </c>
      <c r="AC590" s="6" t="e">
        <f t="shared" si="302"/>
        <v>#N/A</v>
      </c>
      <c r="AD590" s="6" t="e">
        <f t="shared" si="303"/>
        <v>#N/A</v>
      </c>
      <c r="AE590" s="6" t="str">
        <f t="shared" si="288"/>
        <v/>
      </c>
      <c r="AF590" s="10">
        <f t="shared" si="289"/>
        <v>1</v>
      </c>
      <c r="AG590" s="6" t="e">
        <f t="shared" si="304"/>
        <v>#N/A</v>
      </c>
      <c r="AH590" s="6" t="e">
        <f t="shared" si="305"/>
        <v>#N/A</v>
      </c>
      <c r="AI590" s="6" t="e">
        <f t="shared" si="315"/>
        <v>#N/A</v>
      </c>
      <c r="AJ590" s="6" t="e">
        <f t="shared" si="306"/>
        <v>#N/A</v>
      </c>
      <c r="AK590" s="11" t="str">
        <f t="shared" si="307"/>
        <v xml:space="preserve"> </v>
      </c>
      <c r="AL590" s="6" t="e">
        <f t="shared" si="308"/>
        <v>#N/A</v>
      </c>
      <c r="AM590" s="6" t="e">
        <f t="shared" si="309"/>
        <v>#N/A</v>
      </c>
      <c r="AN590" s="6" t="e">
        <f t="shared" si="310"/>
        <v>#N/A</v>
      </c>
      <c r="AO590" s="6" t="e">
        <f t="shared" si="290"/>
        <v>#N/A</v>
      </c>
      <c r="AP590" s="6" t="e">
        <f t="shared" si="311"/>
        <v>#N/A</v>
      </c>
      <c r="AQ590" s="6" t="e">
        <f t="shared" si="312"/>
        <v>#N/A</v>
      </c>
      <c r="AR590" s="6" t="e">
        <f t="shared" si="291"/>
        <v>#N/A</v>
      </c>
      <c r="AS590" s="6" t="e">
        <f t="shared" si="292"/>
        <v>#N/A</v>
      </c>
      <c r="AT590" s="6" t="e">
        <f t="shared" si="293"/>
        <v>#N/A</v>
      </c>
      <c r="AU590" s="6">
        <f t="shared" si="313"/>
        <v>0</v>
      </c>
      <c r="AV590" s="6" t="e">
        <f t="shared" si="314"/>
        <v>#N/A</v>
      </c>
      <c r="AW590" s="6" t="str">
        <f t="shared" si="294"/>
        <v/>
      </c>
      <c r="AX590" s="6" t="str">
        <f t="shared" si="295"/>
        <v/>
      </c>
      <c r="AY590" s="6" t="str">
        <f t="shared" si="296"/>
        <v/>
      </c>
      <c r="AZ590" s="6" t="str">
        <f t="shared" si="297"/>
        <v/>
      </c>
      <c r="BA590" s="103"/>
      <c r="BG590" s="3" t="s">
        <v>1255</v>
      </c>
    </row>
    <row r="591" spans="1:59" s="12" customFormat="1" ht="13.5" customHeight="1" x14ac:dyDescent="0.2">
      <c r="A591" s="163">
        <v>576</v>
      </c>
      <c r="B591" s="164"/>
      <c r="C591" s="165"/>
      <c r="D591" s="166"/>
      <c r="E591" s="165"/>
      <c r="F591" s="165"/>
      <c r="G591" s="220"/>
      <c r="H591" s="165"/>
      <c r="I591" s="167"/>
      <c r="J591" s="168"/>
      <c r="K591" s="845"/>
      <c r="L591" s="838"/>
      <c r="M591" s="428"/>
      <c r="N591" s="427"/>
      <c r="O591" s="429"/>
      <c r="P591" s="430"/>
      <c r="Q591" s="422" t="str">
        <f t="shared" si="281"/>
        <v/>
      </c>
      <c r="R591" s="422" t="str">
        <f t="shared" si="282"/>
        <v/>
      </c>
      <c r="S591" s="423" t="str">
        <f t="shared" si="283"/>
        <v/>
      </c>
      <c r="T591" s="424" t="str">
        <f t="shared" si="298"/>
        <v/>
      </c>
      <c r="U591" s="425" t="str">
        <f t="shared" si="284"/>
        <v/>
      </c>
      <c r="V591" s="425" t="str">
        <f t="shared" si="285"/>
        <v/>
      </c>
      <c r="W591" s="425" t="str">
        <f t="shared" si="286"/>
        <v/>
      </c>
      <c r="X591" s="38"/>
      <c r="Y591" s="37" t="str">
        <f t="shared" si="299"/>
        <v/>
      </c>
      <c r="Z591" s="37" t="str">
        <f t="shared" si="300"/>
        <v/>
      </c>
      <c r="AA591" s="29" t="str">
        <f t="shared" si="287"/>
        <v/>
      </c>
      <c r="AB591" s="6" t="e">
        <f t="shared" si="301"/>
        <v>#N/A</v>
      </c>
      <c r="AC591" s="6" t="e">
        <f t="shared" si="302"/>
        <v>#N/A</v>
      </c>
      <c r="AD591" s="6" t="e">
        <f t="shared" si="303"/>
        <v>#N/A</v>
      </c>
      <c r="AE591" s="6" t="str">
        <f t="shared" si="288"/>
        <v/>
      </c>
      <c r="AF591" s="10">
        <f t="shared" si="289"/>
        <v>1</v>
      </c>
      <c r="AG591" s="6" t="e">
        <f t="shared" si="304"/>
        <v>#N/A</v>
      </c>
      <c r="AH591" s="6" t="e">
        <f t="shared" si="305"/>
        <v>#N/A</v>
      </c>
      <c r="AI591" s="6" t="e">
        <f t="shared" si="315"/>
        <v>#N/A</v>
      </c>
      <c r="AJ591" s="6" t="e">
        <f t="shared" si="306"/>
        <v>#N/A</v>
      </c>
      <c r="AK591" s="11" t="str">
        <f t="shared" si="307"/>
        <v xml:space="preserve"> </v>
      </c>
      <c r="AL591" s="6" t="e">
        <f t="shared" si="308"/>
        <v>#N/A</v>
      </c>
      <c r="AM591" s="6" t="e">
        <f t="shared" si="309"/>
        <v>#N/A</v>
      </c>
      <c r="AN591" s="6" t="e">
        <f t="shared" si="310"/>
        <v>#N/A</v>
      </c>
      <c r="AO591" s="6" t="e">
        <f t="shared" si="290"/>
        <v>#N/A</v>
      </c>
      <c r="AP591" s="6" t="e">
        <f t="shared" si="311"/>
        <v>#N/A</v>
      </c>
      <c r="AQ591" s="6" t="e">
        <f t="shared" si="312"/>
        <v>#N/A</v>
      </c>
      <c r="AR591" s="6" t="e">
        <f t="shared" si="291"/>
        <v>#N/A</v>
      </c>
      <c r="AS591" s="6" t="e">
        <f t="shared" si="292"/>
        <v>#N/A</v>
      </c>
      <c r="AT591" s="6" t="e">
        <f t="shared" si="293"/>
        <v>#N/A</v>
      </c>
      <c r="AU591" s="6">
        <f t="shared" si="313"/>
        <v>0</v>
      </c>
      <c r="AV591" s="6" t="e">
        <f t="shared" si="314"/>
        <v>#N/A</v>
      </c>
      <c r="AW591" s="6" t="str">
        <f t="shared" si="294"/>
        <v/>
      </c>
      <c r="AX591" s="6" t="str">
        <f t="shared" si="295"/>
        <v/>
      </c>
      <c r="AY591" s="6" t="str">
        <f t="shared" si="296"/>
        <v/>
      </c>
      <c r="AZ591" s="6" t="str">
        <f t="shared" si="297"/>
        <v/>
      </c>
      <c r="BA591" s="103"/>
      <c r="BG591" s="3" t="s">
        <v>1550</v>
      </c>
    </row>
    <row r="592" spans="1:59" s="12" customFormat="1" ht="13.5" customHeight="1" x14ac:dyDescent="0.2">
      <c r="A592" s="163">
        <v>577</v>
      </c>
      <c r="B592" s="164"/>
      <c r="C592" s="165"/>
      <c r="D592" s="166"/>
      <c r="E592" s="165"/>
      <c r="F592" s="165"/>
      <c r="G592" s="220"/>
      <c r="H592" s="165"/>
      <c r="I592" s="167"/>
      <c r="J592" s="168"/>
      <c r="K592" s="845"/>
      <c r="L592" s="838"/>
      <c r="M592" s="428"/>
      <c r="N592" s="427"/>
      <c r="O592" s="429"/>
      <c r="P592" s="430"/>
      <c r="Q592" s="422" t="str">
        <f t="shared" ref="Q592:Q655" si="316">IF(ISBLANK(K592)=TRUE,"",IF(ISNUMBER(AM592)=TRUE,AM592,"エラー"))</f>
        <v/>
      </c>
      <c r="R592" s="422" t="str">
        <f t="shared" ref="R592:R655" si="317">IF(ISBLANK(K592)=TRUE,"",IF(ISNUMBER(AP592)=TRUE,AP592,"エラー"))</f>
        <v/>
      </c>
      <c r="S592" s="423" t="str">
        <f t="shared" ref="S592:S655" si="318">IF(ISBLANK(K592)=TRUE,"",IF(ISNUMBER(AV592)=TRUE,AV592,"エラー"))</f>
        <v/>
      </c>
      <c r="T592" s="424" t="str">
        <f t="shared" si="298"/>
        <v/>
      </c>
      <c r="U592" s="425" t="str">
        <f t="shared" ref="U592:U655" si="319">IF(Q592="","",IF(ISERROR(Q592*Y592*AF592),"エラー",IF(ISBLANK(Y592)=TRUE,"エラー",IF(ISBLANK(Q592)=TRUE,"エラー",IF(AY592=1,"エラー",Q592*AF592*Y592/1000)))))</f>
        <v/>
      </c>
      <c r="V592" s="425" t="str">
        <f t="shared" ref="V592:V655" si="320">IF(R592="","",IF(ISERROR(R592*Y592*AF592),"エラー",IF(ISBLANK(Y592)=TRUE,"エラー",IF(ISBLANK(R592)=TRUE,"エラー",IF(AY592=1,"エラー",R592*AF592*Y592/1000)))))</f>
        <v/>
      </c>
      <c r="W592" s="425" t="str">
        <f t="shared" ref="W592:W655" si="321">IF(S592="","",IF(ISERROR(S592*Z592),"エラー",IF(ISBLANK(Z592)=TRUE,"エラー",IF(ISBLANK(S592)=TRUE,"エラー",IF(AY592=1,"エラー",S592*Z592/1000)))))</f>
        <v/>
      </c>
      <c r="X592" s="38"/>
      <c r="Y592" s="37" t="str">
        <f t="shared" si="299"/>
        <v/>
      </c>
      <c r="Z592" s="37" t="str">
        <f t="shared" si="300"/>
        <v/>
      </c>
      <c r="AA592" s="29" t="str">
        <f t="shared" ref="AA592:AA655" si="322">IF(ISBLANK(H592)=TRUE,"",IF(OR(ISBLANK(B592)=TRUE),1,""))</f>
        <v/>
      </c>
      <c r="AB592" s="6" t="e">
        <f t="shared" si="301"/>
        <v>#N/A</v>
      </c>
      <c r="AC592" s="6" t="e">
        <f t="shared" si="302"/>
        <v>#N/A</v>
      </c>
      <c r="AD592" s="6" t="e">
        <f t="shared" si="303"/>
        <v>#N/A</v>
      </c>
      <c r="AE592" s="6" t="str">
        <f t="shared" ref="AE592:AE655" si="323">IF(ISERROR(SEARCH("-",I592,1))=TRUE,ASC(UPPER(I592)),ASC(UPPER(LEFT(I592,SEARCH("-",I592,1)-1))))</f>
        <v/>
      </c>
      <c r="AF592" s="10">
        <f t="shared" ref="AF592:AF655" si="324">IF(J592&gt;3500,J592/1000,1)</f>
        <v>1</v>
      </c>
      <c r="AG592" s="6" t="e">
        <f t="shared" si="304"/>
        <v>#N/A</v>
      </c>
      <c r="AH592" s="6" t="e">
        <f t="shared" si="305"/>
        <v>#N/A</v>
      </c>
      <c r="AI592" s="6" t="e">
        <f t="shared" si="315"/>
        <v>#N/A</v>
      </c>
      <c r="AJ592" s="6" t="e">
        <f t="shared" si="306"/>
        <v>#N/A</v>
      </c>
      <c r="AK592" s="11" t="str">
        <f t="shared" si="307"/>
        <v xml:space="preserve"> </v>
      </c>
      <c r="AL592" s="6" t="e">
        <f t="shared" si="308"/>
        <v>#N/A</v>
      </c>
      <c r="AM592" s="6" t="e">
        <f t="shared" si="309"/>
        <v>#N/A</v>
      </c>
      <c r="AN592" s="6" t="e">
        <f t="shared" si="310"/>
        <v>#N/A</v>
      </c>
      <c r="AO592" s="6" t="e">
        <f t="shared" ref="AO592:AO655" si="325">VLOOKUP(AH592,$BX$17:$CB$21,2,FALSE)</f>
        <v>#N/A</v>
      </c>
      <c r="AP592" s="6" t="e">
        <f t="shared" si="311"/>
        <v>#N/A</v>
      </c>
      <c r="AQ592" s="6" t="e">
        <f t="shared" si="312"/>
        <v>#N/A</v>
      </c>
      <c r="AR592" s="6" t="e">
        <f t="shared" ref="AR592:AR655" si="326">VLOOKUP(AH592,$BX$17:$CB$21,3,FALSE)</f>
        <v>#N/A</v>
      </c>
      <c r="AS592" s="6" t="e">
        <f t="shared" ref="AS592:AS655" si="327">VLOOKUP(AH592,$BX$17:$CB$21,4,FALSE)</f>
        <v>#N/A</v>
      </c>
      <c r="AT592" s="6" t="e">
        <f t="shared" ref="AT592:AT655" si="328">VLOOKUP(AH592,$BX$17:$CB$21,5,FALSE)</f>
        <v>#N/A</v>
      </c>
      <c r="AU592" s="6">
        <f t="shared" si="313"/>
        <v>0</v>
      </c>
      <c r="AV592" s="6" t="e">
        <f t="shared" si="314"/>
        <v>#N/A</v>
      </c>
      <c r="AW592" s="6" t="str">
        <f t="shared" ref="AW592:AW655" si="329">IF(H592="","",VLOOKUP(H592,$BB$17:$BF$25,5,FALSE))</f>
        <v/>
      </c>
      <c r="AX592" s="6" t="str">
        <f t="shared" ref="AX592:AX655" si="330">IF(D592="","",VLOOKUP(CONCATENATE("A",LEFT(D592)),$BU$17:$BV$26,2,FALSE))</f>
        <v/>
      </c>
      <c r="AY592" s="6" t="str">
        <f t="shared" ref="AY592:AY655" si="331">IF(AW592=AX592,"",1)</f>
        <v/>
      </c>
      <c r="AZ592" s="6" t="str">
        <f t="shared" ref="AZ592:AZ655" si="332">CONCATENATE(C592,D592,E592,F592)</f>
        <v/>
      </c>
      <c r="BA592" s="103"/>
      <c r="BG592" s="3" t="s">
        <v>558</v>
      </c>
    </row>
    <row r="593" spans="1:59" s="12" customFormat="1" ht="13.5" customHeight="1" x14ac:dyDescent="0.2">
      <c r="A593" s="163">
        <v>578</v>
      </c>
      <c r="B593" s="164"/>
      <c r="C593" s="165"/>
      <c r="D593" s="166"/>
      <c r="E593" s="165"/>
      <c r="F593" s="165"/>
      <c r="G593" s="220"/>
      <c r="H593" s="165"/>
      <c r="I593" s="167"/>
      <c r="J593" s="168"/>
      <c r="K593" s="845"/>
      <c r="L593" s="838"/>
      <c r="M593" s="428"/>
      <c r="N593" s="427"/>
      <c r="O593" s="429"/>
      <c r="P593" s="430"/>
      <c r="Q593" s="422" t="str">
        <f t="shared" si="316"/>
        <v/>
      </c>
      <c r="R593" s="422" t="str">
        <f t="shared" si="317"/>
        <v/>
      </c>
      <c r="S593" s="423" t="str">
        <f t="shared" si="318"/>
        <v/>
      </c>
      <c r="T593" s="424" t="str">
        <f t="shared" ref="T593:T656" si="333">IF(OR(Y593="",Z593=""),"",Y593/Z593)</f>
        <v/>
      </c>
      <c r="U593" s="425" t="str">
        <f t="shared" si="319"/>
        <v/>
      </c>
      <c r="V593" s="425" t="str">
        <f t="shared" si="320"/>
        <v/>
      </c>
      <c r="W593" s="425" t="str">
        <f t="shared" si="321"/>
        <v/>
      </c>
      <c r="X593" s="38"/>
      <c r="Y593" s="37" t="str">
        <f t="shared" ref="Y593:Y656" si="334">IF(O593="","",O593)</f>
        <v/>
      </c>
      <c r="Z593" s="37" t="str">
        <f t="shared" ref="Z593:Z656" si="335">IF(P593="","",P593)</f>
        <v/>
      </c>
      <c r="AA593" s="29" t="str">
        <f t="shared" si="322"/>
        <v/>
      </c>
      <c r="AB593" s="6" t="e">
        <f t="shared" ref="AB593:AB656" si="336">VLOOKUP(H593,$BB$17:$BE$23,2,FALSE)</f>
        <v>#N/A</v>
      </c>
      <c r="AC593" s="6" t="e">
        <f t="shared" ref="AC593:AC656" si="337">VLOOKUP(H593,$BB$17:$BE$23,3,FALSE)</f>
        <v>#N/A</v>
      </c>
      <c r="AD593" s="6" t="e">
        <f t="shared" ref="AD593:AD656" si="338">VLOOKUP(H593,$BB$17:$BE$23,4,FALSE)</f>
        <v>#N/A</v>
      </c>
      <c r="AE593" s="6" t="str">
        <f t="shared" si="323"/>
        <v/>
      </c>
      <c r="AF593" s="10">
        <f t="shared" si="324"/>
        <v>1</v>
      </c>
      <c r="AG593" s="6" t="e">
        <f t="shared" ref="AG593:AG656" si="339">IF(AD593=9,0,IF(J593&lt;=2500,IF(J593&lt;=1700,1,2),IF(J593&lt;=12000,IF(J593&lt;=3500,3,4),IF(ISERROR(SEARCH(LEFT(I593,1),"LFMRQST")),4,IF(AND(LEN(I593)&lt;&gt;3,AI593&lt;&gt;"軽"),4,5)))))</f>
        <v>#N/A</v>
      </c>
      <c r="AH593" s="6" t="e">
        <f t="shared" ref="AH593:AH656" si="340">IF(AD593=5,0,IF(AD593=9,0,IF(J593&lt;=2500,IF(J593&lt;=1700,1,2),IF(J593&lt;=12000,IF(J593&lt;=3500,3,4),IF(ISERROR(SEARCH(LEFT(I593,1),"LFMRQST")),4,IF(AND(LEN(I593)&lt;&gt;3,AI593&lt;&gt;"軽"),4,5))))))</f>
        <v>#N/A</v>
      </c>
      <c r="AI593" s="6" t="e">
        <f t="shared" si="315"/>
        <v>#N/A</v>
      </c>
      <c r="AJ593" s="6" t="e">
        <f t="shared" ref="AJ593:AJ656" si="341">VLOOKUP(AL593,排出係数表,9,FALSE)</f>
        <v>#N/A</v>
      </c>
      <c r="AK593" s="11" t="str">
        <f t="shared" ref="AK593:AK656" si="342">IF(OR(ISBLANK(K593)=TRUE,ISBLANK(B593)=TRUE)," ",CONCATENATE(B593,AD593,AG593))</f>
        <v xml:space="preserve"> </v>
      </c>
      <c r="AL593" s="6" t="e">
        <f t="shared" ref="AL593:AL656" si="343">CONCATENATE(AB593,AH593,AI593,AE593)</f>
        <v>#N/A</v>
      </c>
      <c r="AM593" s="6" t="e">
        <f t="shared" ref="AM593:AM656" si="344">IF(AND(L593="あり",AI593="軽"),AO593,AN593)</f>
        <v>#N/A</v>
      </c>
      <c r="AN593" s="6" t="e">
        <f t="shared" ref="AN593:AN656" si="345">VLOOKUP(AL593,排出係数表,6,FALSE)</f>
        <v>#N/A</v>
      </c>
      <c r="AO593" s="6" t="e">
        <f t="shared" si="325"/>
        <v>#N/A</v>
      </c>
      <c r="AP593" s="6" t="e">
        <f t="shared" ref="AP593:AP656" si="346">IF(AND(L593="あり",M593="なし",AI593="軽"),AR593,IF(AND(L593="あり",M593="あり(H17なし)",AI593="軽"),AR593,IF(AND(L593="あり",M593="",AI593="軽"),AR593,IF(AND(L593="なし",M593="あり(H17なし)",AI593="軽"),AS593,IF(AND(L593="",M593="あり(H17なし)",AI593="軽"),AS593,IF(AND(M593="あり(H17あり)",AI593="軽"),AT593,AQ593))))))</f>
        <v>#N/A</v>
      </c>
      <c r="AQ593" s="6" t="e">
        <f t="shared" ref="AQ593:AQ656" si="347">VLOOKUP(AL593,排出係数表,7,FALSE)</f>
        <v>#N/A</v>
      </c>
      <c r="AR593" s="6" t="e">
        <f t="shared" si="326"/>
        <v>#N/A</v>
      </c>
      <c r="AS593" s="6" t="e">
        <f t="shared" si="327"/>
        <v>#N/A</v>
      </c>
      <c r="AT593" s="6" t="e">
        <f t="shared" si="328"/>
        <v>#N/A</v>
      </c>
      <c r="AU593" s="6">
        <f t="shared" ref="AU593:AU656" si="348">IF(AND(L593="なし",M593="なし"),0,IF(AND(L593="",M593=""),0,IF(AND(L593="",M593="なし"),0,IF(AND(L593="なし",M593=""),0,1))))</f>
        <v>0</v>
      </c>
      <c r="AV593" s="6" t="e">
        <f t="shared" ref="AV593:AV656" si="349">VLOOKUP(AL593,排出係数表,8,FALSE)</f>
        <v>#N/A</v>
      </c>
      <c r="AW593" s="6" t="str">
        <f t="shared" si="329"/>
        <v/>
      </c>
      <c r="AX593" s="6" t="str">
        <f t="shared" si="330"/>
        <v/>
      </c>
      <c r="AY593" s="6" t="str">
        <f t="shared" si="331"/>
        <v/>
      </c>
      <c r="AZ593" s="6" t="str">
        <f t="shared" si="332"/>
        <v/>
      </c>
      <c r="BA593" s="103"/>
      <c r="BG593" s="3" t="s">
        <v>1617</v>
      </c>
    </row>
    <row r="594" spans="1:59" s="12" customFormat="1" ht="13.5" customHeight="1" x14ac:dyDescent="0.2">
      <c r="A594" s="163">
        <v>579</v>
      </c>
      <c r="B594" s="164"/>
      <c r="C594" s="165"/>
      <c r="D594" s="166"/>
      <c r="E594" s="165"/>
      <c r="F594" s="165"/>
      <c r="G594" s="220"/>
      <c r="H594" s="165"/>
      <c r="I594" s="167"/>
      <c r="J594" s="168"/>
      <c r="K594" s="845"/>
      <c r="L594" s="838"/>
      <c r="M594" s="428"/>
      <c r="N594" s="427"/>
      <c r="O594" s="429"/>
      <c r="P594" s="430"/>
      <c r="Q594" s="422" t="str">
        <f t="shared" si="316"/>
        <v/>
      </c>
      <c r="R594" s="422" t="str">
        <f t="shared" si="317"/>
        <v/>
      </c>
      <c r="S594" s="423" t="str">
        <f t="shared" si="318"/>
        <v/>
      </c>
      <c r="T594" s="424" t="str">
        <f t="shared" si="333"/>
        <v/>
      </c>
      <c r="U594" s="425" t="str">
        <f t="shared" si="319"/>
        <v/>
      </c>
      <c r="V594" s="425" t="str">
        <f t="shared" si="320"/>
        <v/>
      </c>
      <c r="W594" s="425" t="str">
        <f t="shared" si="321"/>
        <v/>
      </c>
      <c r="X594" s="38"/>
      <c r="Y594" s="37" t="str">
        <f t="shared" si="334"/>
        <v/>
      </c>
      <c r="Z594" s="37" t="str">
        <f t="shared" si="335"/>
        <v/>
      </c>
      <c r="AA594" s="29" t="str">
        <f t="shared" si="322"/>
        <v/>
      </c>
      <c r="AB594" s="6" t="e">
        <f t="shared" si="336"/>
        <v>#N/A</v>
      </c>
      <c r="AC594" s="6" t="e">
        <f t="shared" si="337"/>
        <v>#N/A</v>
      </c>
      <c r="AD594" s="6" t="e">
        <f t="shared" si="338"/>
        <v>#N/A</v>
      </c>
      <c r="AE594" s="6" t="str">
        <f t="shared" si="323"/>
        <v/>
      </c>
      <c r="AF594" s="10">
        <f t="shared" si="324"/>
        <v>1</v>
      </c>
      <c r="AG594" s="6" t="e">
        <f t="shared" si="339"/>
        <v>#N/A</v>
      </c>
      <c r="AH594" s="6" t="e">
        <f t="shared" si="340"/>
        <v>#N/A</v>
      </c>
      <c r="AI594" s="6" t="e">
        <f t="shared" si="315"/>
        <v>#N/A</v>
      </c>
      <c r="AJ594" s="6" t="e">
        <f t="shared" si="341"/>
        <v>#N/A</v>
      </c>
      <c r="AK594" s="11" t="str">
        <f t="shared" si="342"/>
        <v xml:space="preserve"> </v>
      </c>
      <c r="AL594" s="6" t="e">
        <f t="shared" si="343"/>
        <v>#N/A</v>
      </c>
      <c r="AM594" s="6" t="e">
        <f t="shared" si="344"/>
        <v>#N/A</v>
      </c>
      <c r="AN594" s="6" t="e">
        <f t="shared" si="345"/>
        <v>#N/A</v>
      </c>
      <c r="AO594" s="6" t="e">
        <f t="shared" si="325"/>
        <v>#N/A</v>
      </c>
      <c r="AP594" s="6" t="e">
        <f t="shared" si="346"/>
        <v>#N/A</v>
      </c>
      <c r="AQ594" s="6" t="e">
        <f t="shared" si="347"/>
        <v>#N/A</v>
      </c>
      <c r="AR594" s="6" t="e">
        <f t="shared" si="326"/>
        <v>#N/A</v>
      </c>
      <c r="AS594" s="6" t="e">
        <f t="shared" si="327"/>
        <v>#N/A</v>
      </c>
      <c r="AT594" s="6" t="e">
        <f t="shared" si="328"/>
        <v>#N/A</v>
      </c>
      <c r="AU594" s="6">
        <f t="shared" si="348"/>
        <v>0</v>
      </c>
      <c r="AV594" s="6" t="e">
        <f t="shared" si="349"/>
        <v>#N/A</v>
      </c>
      <c r="AW594" s="6" t="str">
        <f t="shared" si="329"/>
        <v/>
      </c>
      <c r="AX594" s="6" t="str">
        <f t="shared" si="330"/>
        <v/>
      </c>
      <c r="AY594" s="6" t="str">
        <f t="shared" si="331"/>
        <v/>
      </c>
      <c r="AZ594" s="6" t="str">
        <f t="shared" si="332"/>
        <v/>
      </c>
      <c r="BA594" s="103"/>
      <c r="BG594" s="3" t="s">
        <v>1618</v>
      </c>
    </row>
    <row r="595" spans="1:59" s="12" customFormat="1" ht="13.5" customHeight="1" x14ac:dyDescent="0.2">
      <c r="A595" s="163">
        <v>580</v>
      </c>
      <c r="B595" s="164"/>
      <c r="C595" s="165"/>
      <c r="D595" s="166"/>
      <c r="E595" s="165"/>
      <c r="F595" s="165"/>
      <c r="G595" s="220"/>
      <c r="H595" s="165"/>
      <c r="I595" s="167"/>
      <c r="J595" s="168"/>
      <c r="K595" s="845"/>
      <c r="L595" s="838"/>
      <c r="M595" s="428"/>
      <c r="N595" s="427"/>
      <c r="O595" s="429"/>
      <c r="P595" s="430"/>
      <c r="Q595" s="422" t="str">
        <f t="shared" si="316"/>
        <v/>
      </c>
      <c r="R595" s="422" t="str">
        <f t="shared" si="317"/>
        <v/>
      </c>
      <c r="S595" s="423" t="str">
        <f t="shared" si="318"/>
        <v/>
      </c>
      <c r="T595" s="424" t="str">
        <f t="shared" si="333"/>
        <v/>
      </c>
      <c r="U595" s="425" t="str">
        <f t="shared" si="319"/>
        <v/>
      </c>
      <c r="V595" s="425" t="str">
        <f t="shared" si="320"/>
        <v/>
      </c>
      <c r="W595" s="425" t="str">
        <f t="shared" si="321"/>
        <v/>
      </c>
      <c r="X595" s="38"/>
      <c r="Y595" s="37" t="str">
        <f t="shared" si="334"/>
        <v/>
      </c>
      <c r="Z595" s="37" t="str">
        <f t="shared" si="335"/>
        <v/>
      </c>
      <c r="AA595" s="29" t="str">
        <f t="shared" si="322"/>
        <v/>
      </c>
      <c r="AB595" s="6" t="e">
        <f t="shared" si="336"/>
        <v>#N/A</v>
      </c>
      <c r="AC595" s="6" t="e">
        <f t="shared" si="337"/>
        <v>#N/A</v>
      </c>
      <c r="AD595" s="6" t="e">
        <f t="shared" si="338"/>
        <v>#N/A</v>
      </c>
      <c r="AE595" s="6" t="str">
        <f t="shared" si="323"/>
        <v/>
      </c>
      <c r="AF595" s="10">
        <f t="shared" si="324"/>
        <v>1</v>
      </c>
      <c r="AG595" s="6" t="e">
        <f t="shared" si="339"/>
        <v>#N/A</v>
      </c>
      <c r="AH595" s="6" t="e">
        <f t="shared" si="340"/>
        <v>#N/A</v>
      </c>
      <c r="AI595" s="6" t="e">
        <f t="shared" si="315"/>
        <v>#N/A</v>
      </c>
      <c r="AJ595" s="6" t="e">
        <f t="shared" si="341"/>
        <v>#N/A</v>
      </c>
      <c r="AK595" s="11" t="str">
        <f t="shared" si="342"/>
        <v xml:space="preserve"> </v>
      </c>
      <c r="AL595" s="6" t="e">
        <f t="shared" si="343"/>
        <v>#N/A</v>
      </c>
      <c r="AM595" s="6" t="e">
        <f t="shared" si="344"/>
        <v>#N/A</v>
      </c>
      <c r="AN595" s="6" t="e">
        <f t="shared" si="345"/>
        <v>#N/A</v>
      </c>
      <c r="AO595" s="6" t="e">
        <f t="shared" si="325"/>
        <v>#N/A</v>
      </c>
      <c r="AP595" s="6" t="e">
        <f t="shared" si="346"/>
        <v>#N/A</v>
      </c>
      <c r="AQ595" s="6" t="e">
        <f t="shared" si="347"/>
        <v>#N/A</v>
      </c>
      <c r="AR595" s="6" t="e">
        <f t="shared" si="326"/>
        <v>#N/A</v>
      </c>
      <c r="AS595" s="6" t="e">
        <f t="shared" si="327"/>
        <v>#N/A</v>
      </c>
      <c r="AT595" s="6" t="e">
        <f t="shared" si="328"/>
        <v>#N/A</v>
      </c>
      <c r="AU595" s="6">
        <f t="shared" si="348"/>
        <v>0</v>
      </c>
      <c r="AV595" s="6" t="e">
        <f t="shared" si="349"/>
        <v>#N/A</v>
      </c>
      <c r="AW595" s="6" t="str">
        <f t="shared" si="329"/>
        <v/>
      </c>
      <c r="AX595" s="6" t="str">
        <f t="shared" si="330"/>
        <v/>
      </c>
      <c r="AY595" s="6" t="str">
        <f t="shared" si="331"/>
        <v/>
      </c>
      <c r="AZ595" s="6" t="str">
        <f t="shared" si="332"/>
        <v/>
      </c>
      <c r="BA595" s="103"/>
      <c r="BG595" s="3" t="s">
        <v>1565</v>
      </c>
    </row>
    <row r="596" spans="1:59" s="12" customFormat="1" ht="13.5" customHeight="1" x14ac:dyDescent="0.2">
      <c r="A596" s="163">
        <v>581</v>
      </c>
      <c r="B596" s="164"/>
      <c r="C596" s="165"/>
      <c r="D596" s="166"/>
      <c r="E596" s="165"/>
      <c r="F596" s="165"/>
      <c r="G596" s="220"/>
      <c r="H596" s="165"/>
      <c r="I596" s="167"/>
      <c r="J596" s="168"/>
      <c r="K596" s="845"/>
      <c r="L596" s="838"/>
      <c r="M596" s="428"/>
      <c r="N596" s="427"/>
      <c r="O596" s="429"/>
      <c r="P596" s="430"/>
      <c r="Q596" s="422" t="str">
        <f t="shared" si="316"/>
        <v/>
      </c>
      <c r="R596" s="422" t="str">
        <f t="shared" si="317"/>
        <v/>
      </c>
      <c r="S596" s="423" t="str">
        <f t="shared" si="318"/>
        <v/>
      </c>
      <c r="T596" s="424" t="str">
        <f t="shared" si="333"/>
        <v/>
      </c>
      <c r="U596" s="425" t="str">
        <f t="shared" si="319"/>
        <v/>
      </c>
      <c r="V596" s="425" t="str">
        <f t="shared" si="320"/>
        <v/>
      </c>
      <c r="W596" s="425" t="str">
        <f t="shared" si="321"/>
        <v/>
      </c>
      <c r="X596" s="38"/>
      <c r="Y596" s="37" t="str">
        <f t="shared" si="334"/>
        <v/>
      </c>
      <c r="Z596" s="37" t="str">
        <f t="shared" si="335"/>
        <v/>
      </c>
      <c r="AA596" s="29" t="str">
        <f t="shared" si="322"/>
        <v/>
      </c>
      <c r="AB596" s="6" t="e">
        <f t="shared" si="336"/>
        <v>#N/A</v>
      </c>
      <c r="AC596" s="6" t="e">
        <f t="shared" si="337"/>
        <v>#N/A</v>
      </c>
      <c r="AD596" s="6" t="e">
        <f t="shared" si="338"/>
        <v>#N/A</v>
      </c>
      <c r="AE596" s="6" t="str">
        <f t="shared" si="323"/>
        <v/>
      </c>
      <c r="AF596" s="10">
        <f t="shared" si="324"/>
        <v>1</v>
      </c>
      <c r="AG596" s="6" t="e">
        <f t="shared" si="339"/>
        <v>#N/A</v>
      </c>
      <c r="AH596" s="6" t="e">
        <f t="shared" si="340"/>
        <v>#N/A</v>
      </c>
      <c r="AI596" s="6" t="e">
        <f t="shared" ref="AI596:AI659" si="350">VLOOKUP(K596,$BJ$17:$BK$27,2,FALSE)</f>
        <v>#N/A</v>
      </c>
      <c r="AJ596" s="6" t="e">
        <f t="shared" si="341"/>
        <v>#N/A</v>
      </c>
      <c r="AK596" s="11" t="str">
        <f t="shared" si="342"/>
        <v xml:space="preserve"> </v>
      </c>
      <c r="AL596" s="6" t="e">
        <f t="shared" si="343"/>
        <v>#N/A</v>
      </c>
      <c r="AM596" s="6" t="e">
        <f t="shared" si="344"/>
        <v>#N/A</v>
      </c>
      <c r="AN596" s="6" t="e">
        <f t="shared" si="345"/>
        <v>#N/A</v>
      </c>
      <c r="AO596" s="6" t="e">
        <f t="shared" si="325"/>
        <v>#N/A</v>
      </c>
      <c r="AP596" s="6" t="e">
        <f t="shared" si="346"/>
        <v>#N/A</v>
      </c>
      <c r="AQ596" s="6" t="e">
        <f t="shared" si="347"/>
        <v>#N/A</v>
      </c>
      <c r="AR596" s="6" t="e">
        <f t="shared" si="326"/>
        <v>#N/A</v>
      </c>
      <c r="AS596" s="6" t="e">
        <f t="shared" si="327"/>
        <v>#N/A</v>
      </c>
      <c r="AT596" s="6" t="e">
        <f t="shared" si="328"/>
        <v>#N/A</v>
      </c>
      <c r="AU596" s="6">
        <f t="shared" si="348"/>
        <v>0</v>
      </c>
      <c r="AV596" s="6" t="e">
        <f t="shared" si="349"/>
        <v>#N/A</v>
      </c>
      <c r="AW596" s="6" t="str">
        <f t="shared" si="329"/>
        <v/>
      </c>
      <c r="AX596" s="6" t="str">
        <f t="shared" si="330"/>
        <v/>
      </c>
      <c r="AY596" s="6" t="str">
        <f t="shared" si="331"/>
        <v/>
      </c>
      <c r="AZ596" s="6" t="str">
        <f t="shared" si="332"/>
        <v/>
      </c>
      <c r="BA596" s="103"/>
      <c r="BG596" s="3" t="s">
        <v>383</v>
      </c>
    </row>
    <row r="597" spans="1:59" s="12" customFormat="1" ht="13.5" customHeight="1" x14ac:dyDescent="0.2">
      <c r="A597" s="163">
        <v>582</v>
      </c>
      <c r="B597" s="164"/>
      <c r="C597" s="165"/>
      <c r="D597" s="166"/>
      <c r="E597" s="165"/>
      <c r="F597" s="165"/>
      <c r="G597" s="220"/>
      <c r="H597" s="165"/>
      <c r="I597" s="167"/>
      <c r="J597" s="168"/>
      <c r="K597" s="845"/>
      <c r="L597" s="838"/>
      <c r="M597" s="428"/>
      <c r="N597" s="427"/>
      <c r="O597" s="429"/>
      <c r="P597" s="430"/>
      <c r="Q597" s="422" t="str">
        <f t="shared" si="316"/>
        <v/>
      </c>
      <c r="R597" s="422" t="str">
        <f t="shared" si="317"/>
        <v/>
      </c>
      <c r="S597" s="423" t="str">
        <f t="shared" si="318"/>
        <v/>
      </c>
      <c r="T597" s="424" t="str">
        <f t="shared" si="333"/>
        <v/>
      </c>
      <c r="U597" s="425" t="str">
        <f t="shared" si="319"/>
        <v/>
      </c>
      <c r="V597" s="425" t="str">
        <f t="shared" si="320"/>
        <v/>
      </c>
      <c r="W597" s="425" t="str">
        <f t="shared" si="321"/>
        <v/>
      </c>
      <c r="X597" s="38"/>
      <c r="Y597" s="37" t="str">
        <f t="shared" si="334"/>
        <v/>
      </c>
      <c r="Z597" s="37" t="str">
        <f t="shared" si="335"/>
        <v/>
      </c>
      <c r="AA597" s="29" t="str">
        <f t="shared" si="322"/>
        <v/>
      </c>
      <c r="AB597" s="6" t="e">
        <f t="shared" si="336"/>
        <v>#N/A</v>
      </c>
      <c r="AC597" s="6" t="e">
        <f t="shared" si="337"/>
        <v>#N/A</v>
      </c>
      <c r="AD597" s="6" t="e">
        <f t="shared" si="338"/>
        <v>#N/A</v>
      </c>
      <c r="AE597" s="6" t="str">
        <f t="shared" si="323"/>
        <v/>
      </c>
      <c r="AF597" s="10">
        <f t="shared" si="324"/>
        <v>1</v>
      </c>
      <c r="AG597" s="6" t="e">
        <f t="shared" si="339"/>
        <v>#N/A</v>
      </c>
      <c r="AH597" s="6" t="e">
        <f t="shared" si="340"/>
        <v>#N/A</v>
      </c>
      <c r="AI597" s="6" t="e">
        <f t="shared" si="350"/>
        <v>#N/A</v>
      </c>
      <c r="AJ597" s="6" t="e">
        <f t="shared" si="341"/>
        <v>#N/A</v>
      </c>
      <c r="AK597" s="11" t="str">
        <f t="shared" si="342"/>
        <v xml:space="preserve"> </v>
      </c>
      <c r="AL597" s="6" t="e">
        <f t="shared" si="343"/>
        <v>#N/A</v>
      </c>
      <c r="AM597" s="6" t="e">
        <f t="shared" si="344"/>
        <v>#N/A</v>
      </c>
      <c r="AN597" s="6" t="e">
        <f t="shared" si="345"/>
        <v>#N/A</v>
      </c>
      <c r="AO597" s="6" t="e">
        <f t="shared" si="325"/>
        <v>#N/A</v>
      </c>
      <c r="AP597" s="6" t="e">
        <f t="shared" si="346"/>
        <v>#N/A</v>
      </c>
      <c r="AQ597" s="6" t="e">
        <f t="shared" si="347"/>
        <v>#N/A</v>
      </c>
      <c r="AR597" s="6" t="e">
        <f t="shared" si="326"/>
        <v>#N/A</v>
      </c>
      <c r="AS597" s="6" t="e">
        <f t="shared" si="327"/>
        <v>#N/A</v>
      </c>
      <c r="AT597" s="6" t="e">
        <f t="shared" si="328"/>
        <v>#N/A</v>
      </c>
      <c r="AU597" s="6">
        <f t="shared" si="348"/>
        <v>0</v>
      </c>
      <c r="AV597" s="6" t="e">
        <f t="shared" si="349"/>
        <v>#N/A</v>
      </c>
      <c r="AW597" s="6" t="str">
        <f t="shared" si="329"/>
        <v/>
      </c>
      <c r="AX597" s="6" t="str">
        <f t="shared" si="330"/>
        <v/>
      </c>
      <c r="AY597" s="6" t="str">
        <f t="shared" si="331"/>
        <v/>
      </c>
      <c r="AZ597" s="6" t="str">
        <f t="shared" si="332"/>
        <v/>
      </c>
      <c r="BA597" s="103"/>
      <c r="BG597" s="3" t="s">
        <v>379</v>
      </c>
    </row>
    <row r="598" spans="1:59" s="12" customFormat="1" ht="13.5" customHeight="1" x14ac:dyDescent="0.2">
      <c r="A598" s="163">
        <v>583</v>
      </c>
      <c r="B598" s="164"/>
      <c r="C598" s="165"/>
      <c r="D598" s="166"/>
      <c r="E598" s="165"/>
      <c r="F598" s="165"/>
      <c r="G598" s="220"/>
      <c r="H598" s="165"/>
      <c r="I598" s="167"/>
      <c r="J598" s="168"/>
      <c r="K598" s="845"/>
      <c r="L598" s="838"/>
      <c r="M598" s="428"/>
      <c r="N598" s="427"/>
      <c r="O598" s="429"/>
      <c r="P598" s="430"/>
      <c r="Q598" s="422" t="str">
        <f t="shared" si="316"/>
        <v/>
      </c>
      <c r="R598" s="422" t="str">
        <f t="shared" si="317"/>
        <v/>
      </c>
      <c r="S598" s="423" t="str">
        <f t="shared" si="318"/>
        <v/>
      </c>
      <c r="T598" s="424" t="str">
        <f t="shared" si="333"/>
        <v/>
      </c>
      <c r="U598" s="425" t="str">
        <f t="shared" si="319"/>
        <v/>
      </c>
      <c r="V598" s="425" t="str">
        <f t="shared" si="320"/>
        <v/>
      </c>
      <c r="W598" s="425" t="str">
        <f t="shared" si="321"/>
        <v/>
      </c>
      <c r="X598" s="38"/>
      <c r="Y598" s="37" t="str">
        <f t="shared" si="334"/>
        <v/>
      </c>
      <c r="Z598" s="37" t="str">
        <f t="shared" si="335"/>
        <v/>
      </c>
      <c r="AA598" s="29" t="str">
        <f t="shared" si="322"/>
        <v/>
      </c>
      <c r="AB598" s="6" t="e">
        <f t="shared" si="336"/>
        <v>#N/A</v>
      </c>
      <c r="AC598" s="6" t="e">
        <f t="shared" si="337"/>
        <v>#N/A</v>
      </c>
      <c r="AD598" s="6" t="e">
        <f t="shared" si="338"/>
        <v>#N/A</v>
      </c>
      <c r="AE598" s="6" t="str">
        <f t="shared" si="323"/>
        <v/>
      </c>
      <c r="AF598" s="10">
        <f t="shared" si="324"/>
        <v>1</v>
      </c>
      <c r="AG598" s="6" t="e">
        <f t="shared" si="339"/>
        <v>#N/A</v>
      </c>
      <c r="AH598" s="6" t="e">
        <f t="shared" si="340"/>
        <v>#N/A</v>
      </c>
      <c r="AI598" s="6" t="e">
        <f t="shared" si="350"/>
        <v>#N/A</v>
      </c>
      <c r="AJ598" s="6" t="e">
        <f t="shared" si="341"/>
        <v>#N/A</v>
      </c>
      <c r="AK598" s="11" t="str">
        <f t="shared" si="342"/>
        <v xml:space="preserve"> </v>
      </c>
      <c r="AL598" s="6" t="e">
        <f t="shared" si="343"/>
        <v>#N/A</v>
      </c>
      <c r="AM598" s="6" t="e">
        <f t="shared" si="344"/>
        <v>#N/A</v>
      </c>
      <c r="AN598" s="6" t="e">
        <f t="shared" si="345"/>
        <v>#N/A</v>
      </c>
      <c r="AO598" s="6" t="e">
        <f t="shared" si="325"/>
        <v>#N/A</v>
      </c>
      <c r="AP598" s="6" t="e">
        <f t="shared" si="346"/>
        <v>#N/A</v>
      </c>
      <c r="AQ598" s="6" t="e">
        <f t="shared" si="347"/>
        <v>#N/A</v>
      </c>
      <c r="AR598" s="6" t="e">
        <f t="shared" si="326"/>
        <v>#N/A</v>
      </c>
      <c r="AS598" s="6" t="e">
        <f t="shared" si="327"/>
        <v>#N/A</v>
      </c>
      <c r="AT598" s="6" t="e">
        <f t="shared" si="328"/>
        <v>#N/A</v>
      </c>
      <c r="AU598" s="6">
        <f t="shared" si="348"/>
        <v>0</v>
      </c>
      <c r="AV598" s="6" t="e">
        <f t="shared" si="349"/>
        <v>#N/A</v>
      </c>
      <c r="AW598" s="6" t="str">
        <f t="shared" si="329"/>
        <v/>
      </c>
      <c r="AX598" s="6" t="str">
        <f t="shared" si="330"/>
        <v/>
      </c>
      <c r="AY598" s="6" t="str">
        <f t="shared" si="331"/>
        <v/>
      </c>
      <c r="AZ598" s="6" t="str">
        <f t="shared" si="332"/>
        <v/>
      </c>
      <c r="BA598" s="103"/>
      <c r="BG598" s="3" t="s">
        <v>384</v>
      </c>
    </row>
    <row r="599" spans="1:59" s="12" customFormat="1" ht="13.5" customHeight="1" x14ac:dyDescent="0.2">
      <c r="A599" s="163">
        <v>584</v>
      </c>
      <c r="B599" s="164"/>
      <c r="C599" s="165"/>
      <c r="D599" s="166"/>
      <c r="E599" s="165"/>
      <c r="F599" s="165"/>
      <c r="G599" s="220"/>
      <c r="H599" s="165"/>
      <c r="I599" s="167"/>
      <c r="J599" s="168"/>
      <c r="K599" s="845"/>
      <c r="L599" s="838"/>
      <c r="M599" s="428"/>
      <c r="N599" s="427"/>
      <c r="O599" s="429"/>
      <c r="P599" s="430"/>
      <c r="Q599" s="422" t="str">
        <f t="shared" si="316"/>
        <v/>
      </c>
      <c r="R599" s="422" t="str">
        <f t="shared" si="317"/>
        <v/>
      </c>
      <c r="S599" s="423" t="str">
        <f t="shared" si="318"/>
        <v/>
      </c>
      <c r="T599" s="424" t="str">
        <f t="shared" si="333"/>
        <v/>
      </c>
      <c r="U599" s="425" t="str">
        <f t="shared" si="319"/>
        <v/>
      </c>
      <c r="V599" s="425" t="str">
        <f t="shared" si="320"/>
        <v/>
      </c>
      <c r="W599" s="425" t="str">
        <f t="shared" si="321"/>
        <v/>
      </c>
      <c r="X599" s="38"/>
      <c r="Y599" s="37" t="str">
        <f t="shared" si="334"/>
        <v/>
      </c>
      <c r="Z599" s="37" t="str">
        <f t="shared" si="335"/>
        <v/>
      </c>
      <c r="AA599" s="29" t="str">
        <f t="shared" si="322"/>
        <v/>
      </c>
      <c r="AB599" s="6" t="e">
        <f t="shared" si="336"/>
        <v>#N/A</v>
      </c>
      <c r="AC599" s="6" t="e">
        <f t="shared" si="337"/>
        <v>#N/A</v>
      </c>
      <c r="AD599" s="6" t="e">
        <f t="shared" si="338"/>
        <v>#N/A</v>
      </c>
      <c r="AE599" s="6" t="str">
        <f t="shared" si="323"/>
        <v/>
      </c>
      <c r="AF599" s="10">
        <f t="shared" si="324"/>
        <v>1</v>
      </c>
      <c r="AG599" s="6" t="e">
        <f t="shared" si="339"/>
        <v>#N/A</v>
      </c>
      <c r="AH599" s="6" t="e">
        <f t="shared" si="340"/>
        <v>#N/A</v>
      </c>
      <c r="AI599" s="6" t="e">
        <f t="shared" si="350"/>
        <v>#N/A</v>
      </c>
      <c r="AJ599" s="6" t="e">
        <f t="shared" si="341"/>
        <v>#N/A</v>
      </c>
      <c r="AK599" s="11" t="str">
        <f t="shared" si="342"/>
        <v xml:space="preserve"> </v>
      </c>
      <c r="AL599" s="6" t="e">
        <f t="shared" si="343"/>
        <v>#N/A</v>
      </c>
      <c r="AM599" s="6" t="e">
        <f t="shared" si="344"/>
        <v>#N/A</v>
      </c>
      <c r="AN599" s="6" t="e">
        <f t="shared" si="345"/>
        <v>#N/A</v>
      </c>
      <c r="AO599" s="6" t="e">
        <f t="shared" si="325"/>
        <v>#N/A</v>
      </c>
      <c r="AP599" s="6" t="e">
        <f t="shared" si="346"/>
        <v>#N/A</v>
      </c>
      <c r="AQ599" s="6" t="e">
        <f t="shared" si="347"/>
        <v>#N/A</v>
      </c>
      <c r="AR599" s="6" t="e">
        <f t="shared" si="326"/>
        <v>#N/A</v>
      </c>
      <c r="AS599" s="6" t="e">
        <f t="shared" si="327"/>
        <v>#N/A</v>
      </c>
      <c r="AT599" s="6" t="e">
        <f t="shared" si="328"/>
        <v>#N/A</v>
      </c>
      <c r="AU599" s="6">
        <f t="shared" si="348"/>
        <v>0</v>
      </c>
      <c r="AV599" s="6" t="e">
        <f t="shared" si="349"/>
        <v>#N/A</v>
      </c>
      <c r="AW599" s="6" t="str">
        <f t="shared" si="329"/>
        <v/>
      </c>
      <c r="AX599" s="6" t="str">
        <f t="shared" si="330"/>
        <v/>
      </c>
      <c r="AY599" s="6" t="str">
        <f t="shared" si="331"/>
        <v/>
      </c>
      <c r="AZ599" s="6" t="str">
        <f t="shared" si="332"/>
        <v/>
      </c>
      <c r="BA599" s="103"/>
      <c r="BG599" s="3" t="s">
        <v>380</v>
      </c>
    </row>
    <row r="600" spans="1:59" s="12" customFormat="1" ht="13.5" customHeight="1" x14ac:dyDescent="0.2">
      <c r="A600" s="163">
        <v>585</v>
      </c>
      <c r="B600" s="164"/>
      <c r="C600" s="165"/>
      <c r="D600" s="166"/>
      <c r="E600" s="165"/>
      <c r="F600" s="165"/>
      <c r="G600" s="220"/>
      <c r="H600" s="165"/>
      <c r="I600" s="167"/>
      <c r="J600" s="168"/>
      <c r="K600" s="845"/>
      <c r="L600" s="838"/>
      <c r="M600" s="428"/>
      <c r="N600" s="427"/>
      <c r="O600" s="429"/>
      <c r="P600" s="430"/>
      <c r="Q600" s="422" t="str">
        <f t="shared" si="316"/>
        <v/>
      </c>
      <c r="R600" s="422" t="str">
        <f t="shared" si="317"/>
        <v/>
      </c>
      <c r="S600" s="423" t="str">
        <f t="shared" si="318"/>
        <v/>
      </c>
      <c r="T600" s="424" t="str">
        <f t="shared" si="333"/>
        <v/>
      </c>
      <c r="U600" s="425" t="str">
        <f t="shared" si="319"/>
        <v/>
      </c>
      <c r="V600" s="425" t="str">
        <f t="shared" si="320"/>
        <v/>
      </c>
      <c r="W600" s="425" t="str">
        <f t="shared" si="321"/>
        <v/>
      </c>
      <c r="X600" s="38"/>
      <c r="Y600" s="37" t="str">
        <f t="shared" si="334"/>
        <v/>
      </c>
      <c r="Z600" s="37" t="str">
        <f t="shared" si="335"/>
        <v/>
      </c>
      <c r="AA600" s="29" t="str">
        <f t="shared" si="322"/>
        <v/>
      </c>
      <c r="AB600" s="6" t="e">
        <f t="shared" si="336"/>
        <v>#N/A</v>
      </c>
      <c r="AC600" s="6" t="e">
        <f t="shared" si="337"/>
        <v>#N/A</v>
      </c>
      <c r="AD600" s="6" t="e">
        <f t="shared" si="338"/>
        <v>#N/A</v>
      </c>
      <c r="AE600" s="6" t="str">
        <f t="shared" si="323"/>
        <v/>
      </c>
      <c r="AF600" s="10">
        <f t="shared" si="324"/>
        <v>1</v>
      </c>
      <c r="AG600" s="6" t="e">
        <f t="shared" si="339"/>
        <v>#N/A</v>
      </c>
      <c r="AH600" s="6" t="e">
        <f t="shared" si="340"/>
        <v>#N/A</v>
      </c>
      <c r="AI600" s="6" t="e">
        <f t="shared" si="350"/>
        <v>#N/A</v>
      </c>
      <c r="AJ600" s="6" t="e">
        <f t="shared" si="341"/>
        <v>#N/A</v>
      </c>
      <c r="AK600" s="11" t="str">
        <f t="shared" si="342"/>
        <v xml:space="preserve"> </v>
      </c>
      <c r="AL600" s="6" t="e">
        <f t="shared" si="343"/>
        <v>#N/A</v>
      </c>
      <c r="AM600" s="6" t="e">
        <f t="shared" si="344"/>
        <v>#N/A</v>
      </c>
      <c r="AN600" s="6" t="e">
        <f t="shared" si="345"/>
        <v>#N/A</v>
      </c>
      <c r="AO600" s="6" t="e">
        <f t="shared" si="325"/>
        <v>#N/A</v>
      </c>
      <c r="AP600" s="6" t="e">
        <f t="shared" si="346"/>
        <v>#N/A</v>
      </c>
      <c r="AQ600" s="6" t="e">
        <f t="shared" si="347"/>
        <v>#N/A</v>
      </c>
      <c r="AR600" s="6" t="e">
        <f t="shared" si="326"/>
        <v>#N/A</v>
      </c>
      <c r="AS600" s="6" t="e">
        <f t="shared" si="327"/>
        <v>#N/A</v>
      </c>
      <c r="AT600" s="6" t="e">
        <f t="shared" si="328"/>
        <v>#N/A</v>
      </c>
      <c r="AU600" s="6">
        <f t="shared" si="348"/>
        <v>0</v>
      </c>
      <c r="AV600" s="6" t="e">
        <f t="shared" si="349"/>
        <v>#N/A</v>
      </c>
      <c r="AW600" s="6" t="str">
        <f t="shared" si="329"/>
        <v/>
      </c>
      <c r="AX600" s="6" t="str">
        <f t="shared" si="330"/>
        <v/>
      </c>
      <c r="AY600" s="6" t="str">
        <f t="shared" si="331"/>
        <v/>
      </c>
      <c r="AZ600" s="6" t="str">
        <f t="shared" si="332"/>
        <v/>
      </c>
      <c r="BA600" s="103"/>
      <c r="BG600" s="3" t="s">
        <v>270</v>
      </c>
    </row>
    <row r="601" spans="1:59" s="12" customFormat="1" ht="13.5" customHeight="1" x14ac:dyDescent="0.2">
      <c r="A601" s="163">
        <v>586</v>
      </c>
      <c r="B601" s="164"/>
      <c r="C601" s="165"/>
      <c r="D601" s="166"/>
      <c r="E601" s="165"/>
      <c r="F601" s="165"/>
      <c r="G601" s="220"/>
      <c r="H601" s="165"/>
      <c r="I601" s="167"/>
      <c r="J601" s="168"/>
      <c r="K601" s="845"/>
      <c r="L601" s="838"/>
      <c r="M601" s="428"/>
      <c r="N601" s="427"/>
      <c r="O601" s="429"/>
      <c r="P601" s="430"/>
      <c r="Q601" s="422" t="str">
        <f t="shared" si="316"/>
        <v/>
      </c>
      <c r="R601" s="422" t="str">
        <f t="shared" si="317"/>
        <v/>
      </c>
      <c r="S601" s="423" t="str">
        <f t="shared" si="318"/>
        <v/>
      </c>
      <c r="T601" s="424" t="str">
        <f t="shared" si="333"/>
        <v/>
      </c>
      <c r="U601" s="425" t="str">
        <f t="shared" si="319"/>
        <v/>
      </c>
      <c r="V601" s="425" t="str">
        <f t="shared" si="320"/>
        <v/>
      </c>
      <c r="W601" s="425" t="str">
        <f t="shared" si="321"/>
        <v/>
      </c>
      <c r="X601" s="38"/>
      <c r="Y601" s="37" t="str">
        <f t="shared" si="334"/>
        <v/>
      </c>
      <c r="Z601" s="37" t="str">
        <f t="shared" si="335"/>
        <v/>
      </c>
      <c r="AA601" s="29" t="str">
        <f t="shared" si="322"/>
        <v/>
      </c>
      <c r="AB601" s="6" t="e">
        <f t="shared" si="336"/>
        <v>#N/A</v>
      </c>
      <c r="AC601" s="6" t="e">
        <f t="shared" si="337"/>
        <v>#N/A</v>
      </c>
      <c r="AD601" s="6" t="e">
        <f t="shared" si="338"/>
        <v>#N/A</v>
      </c>
      <c r="AE601" s="6" t="str">
        <f t="shared" si="323"/>
        <v/>
      </c>
      <c r="AF601" s="10">
        <f t="shared" si="324"/>
        <v>1</v>
      </c>
      <c r="AG601" s="6" t="e">
        <f t="shared" si="339"/>
        <v>#N/A</v>
      </c>
      <c r="AH601" s="6" t="e">
        <f t="shared" si="340"/>
        <v>#N/A</v>
      </c>
      <c r="AI601" s="6" t="e">
        <f t="shared" si="350"/>
        <v>#N/A</v>
      </c>
      <c r="AJ601" s="6" t="e">
        <f t="shared" si="341"/>
        <v>#N/A</v>
      </c>
      <c r="AK601" s="11" t="str">
        <f t="shared" si="342"/>
        <v xml:space="preserve"> </v>
      </c>
      <c r="AL601" s="6" t="e">
        <f t="shared" si="343"/>
        <v>#N/A</v>
      </c>
      <c r="AM601" s="6" t="e">
        <f t="shared" si="344"/>
        <v>#N/A</v>
      </c>
      <c r="AN601" s="6" t="e">
        <f t="shared" si="345"/>
        <v>#N/A</v>
      </c>
      <c r="AO601" s="6" t="e">
        <f t="shared" si="325"/>
        <v>#N/A</v>
      </c>
      <c r="AP601" s="6" t="e">
        <f t="shared" si="346"/>
        <v>#N/A</v>
      </c>
      <c r="AQ601" s="6" t="e">
        <f t="shared" si="347"/>
        <v>#N/A</v>
      </c>
      <c r="AR601" s="6" t="e">
        <f t="shared" si="326"/>
        <v>#N/A</v>
      </c>
      <c r="AS601" s="6" t="e">
        <f t="shared" si="327"/>
        <v>#N/A</v>
      </c>
      <c r="AT601" s="6" t="e">
        <f t="shared" si="328"/>
        <v>#N/A</v>
      </c>
      <c r="AU601" s="6">
        <f t="shared" si="348"/>
        <v>0</v>
      </c>
      <c r="AV601" s="6" t="e">
        <f t="shared" si="349"/>
        <v>#N/A</v>
      </c>
      <c r="AW601" s="6" t="str">
        <f t="shared" si="329"/>
        <v/>
      </c>
      <c r="AX601" s="6" t="str">
        <f t="shared" si="330"/>
        <v/>
      </c>
      <c r="AY601" s="6" t="str">
        <f t="shared" si="331"/>
        <v/>
      </c>
      <c r="AZ601" s="6" t="str">
        <f t="shared" si="332"/>
        <v/>
      </c>
      <c r="BA601" s="103"/>
      <c r="BG601" s="3" t="s">
        <v>271</v>
      </c>
    </row>
    <row r="602" spans="1:59" s="12" customFormat="1" ht="13.5" customHeight="1" x14ac:dyDescent="0.2">
      <c r="A602" s="163">
        <v>587</v>
      </c>
      <c r="B602" s="164"/>
      <c r="C602" s="165"/>
      <c r="D602" s="166"/>
      <c r="E602" s="165"/>
      <c r="F602" s="165"/>
      <c r="G602" s="220"/>
      <c r="H602" s="165"/>
      <c r="I602" s="167"/>
      <c r="J602" s="168"/>
      <c r="K602" s="845"/>
      <c r="L602" s="838"/>
      <c r="M602" s="428"/>
      <c r="N602" s="427"/>
      <c r="O602" s="429"/>
      <c r="P602" s="430"/>
      <c r="Q602" s="422" t="str">
        <f t="shared" si="316"/>
        <v/>
      </c>
      <c r="R602" s="422" t="str">
        <f t="shared" si="317"/>
        <v/>
      </c>
      <c r="S602" s="423" t="str">
        <f t="shared" si="318"/>
        <v/>
      </c>
      <c r="T602" s="424" t="str">
        <f t="shared" si="333"/>
        <v/>
      </c>
      <c r="U602" s="425" t="str">
        <f t="shared" si="319"/>
        <v/>
      </c>
      <c r="V602" s="425" t="str">
        <f t="shared" si="320"/>
        <v/>
      </c>
      <c r="W602" s="425" t="str">
        <f t="shared" si="321"/>
        <v/>
      </c>
      <c r="X602" s="38"/>
      <c r="Y602" s="37" t="str">
        <f t="shared" si="334"/>
        <v/>
      </c>
      <c r="Z602" s="37" t="str">
        <f t="shared" si="335"/>
        <v/>
      </c>
      <c r="AA602" s="29" t="str">
        <f t="shared" si="322"/>
        <v/>
      </c>
      <c r="AB602" s="6" t="e">
        <f t="shared" si="336"/>
        <v>#N/A</v>
      </c>
      <c r="AC602" s="6" t="e">
        <f t="shared" si="337"/>
        <v>#N/A</v>
      </c>
      <c r="AD602" s="6" t="e">
        <f t="shared" si="338"/>
        <v>#N/A</v>
      </c>
      <c r="AE602" s="6" t="str">
        <f t="shared" si="323"/>
        <v/>
      </c>
      <c r="AF602" s="10">
        <f t="shared" si="324"/>
        <v>1</v>
      </c>
      <c r="AG602" s="6" t="e">
        <f t="shared" si="339"/>
        <v>#N/A</v>
      </c>
      <c r="AH602" s="6" t="e">
        <f t="shared" si="340"/>
        <v>#N/A</v>
      </c>
      <c r="AI602" s="6" t="e">
        <f t="shared" si="350"/>
        <v>#N/A</v>
      </c>
      <c r="AJ602" s="6" t="e">
        <f t="shared" si="341"/>
        <v>#N/A</v>
      </c>
      <c r="AK602" s="11" t="str">
        <f t="shared" si="342"/>
        <v xml:space="preserve"> </v>
      </c>
      <c r="AL602" s="6" t="e">
        <f t="shared" si="343"/>
        <v>#N/A</v>
      </c>
      <c r="AM602" s="6" t="e">
        <f t="shared" si="344"/>
        <v>#N/A</v>
      </c>
      <c r="AN602" s="6" t="e">
        <f t="shared" si="345"/>
        <v>#N/A</v>
      </c>
      <c r="AO602" s="6" t="e">
        <f t="shared" si="325"/>
        <v>#N/A</v>
      </c>
      <c r="AP602" s="6" t="e">
        <f t="shared" si="346"/>
        <v>#N/A</v>
      </c>
      <c r="AQ602" s="6" t="e">
        <f t="shared" si="347"/>
        <v>#N/A</v>
      </c>
      <c r="AR602" s="6" t="e">
        <f t="shared" si="326"/>
        <v>#N/A</v>
      </c>
      <c r="AS602" s="6" t="e">
        <f t="shared" si="327"/>
        <v>#N/A</v>
      </c>
      <c r="AT602" s="6" t="e">
        <f t="shared" si="328"/>
        <v>#N/A</v>
      </c>
      <c r="AU602" s="6">
        <f t="shared" si="348"/>
        <v>0</v>
      </c>
      <c r="AV602" s="6" t="e">
        <f t="shared" si="349"/>
        <v>#N/A</v>
      </c>
      <c r="AW602" s="6" t="str">
        <f t="shared" si="329"/>
        <v/>
      </c>
      <c r="AX602" s="6" t="str">
        <f t="shared" si="330"/>
        <v/>
      </c>
      <c r="AY602" s="6" t="str">
        <f t="shared" si="331"/>
        <v/>
      </c>
      <c r="AZ602" s="6" t="str">
        <f t="shared" si="332"/>
        <v/>
      </c>
      <c r="BA602" s="103"/>
      <c r="BG602" s="3" t="s">
        <v>361</v>
      </c>
    </row>
    <row r="603" spans="1:59" s="12" customFormat="1" ht="13.5" customHeight="1" x14ac:dyDescent="0.2">
      <c r="A603" s="163">
        <v>588</v>
      </c>
      <c r="B603" s="164"/>
      <c r="C603" s="165"/>
      <c r="D603" s="166"/>
      <c r="E603" s="165"/>
      <c r="F603" s="165"/>
      <c r="G603" s="220"/>
      <c r="H603" s="165"/>
      <c r="I603" s="167"/>
      <c r="J603" s="168"/>
      <c r="K603" s="845"/>
      <c r="L603" s="838"/>
      <c r="M603" s="428"/>
      <c r="N603" s="427"/>
      <c r="O603" s="429"/>
      <c r="P603" s="430"/>
      <c r="Q603" s="422" t="str">
        <f t="shared" si="316"/>
        <v/>
      </c>
      <c r="R603" s="422" t="str">
        <f t="shared" si="317"/>
        <v/>
      </c>
      <c r="S603" s="423" t="str">
        <f t="shared" si="318"/>
        <v/>
      </c>
      <c r="T603" s="424" t="str">
        <f t="shared" si="333"/>
        <v/>
      </c>
      <c r="U603" s="425" t="str">
        <f t="shared" si="319"/>
        <v/>
      </c>
      <c r="V603" s="425" t="str">
        <f t="shared" si="320"/>
        <v/>
      </c>
      <c r="W603" s="425" t="str">
        <f t="shared" si="321"/>
        <v/>
      </c>
      <c r="X603" s="38"/>
      <c r="Y603" s="37" t="str">
        <f t="shared" si="334"/>
        <v/>
      </c>
      <c r="Z603" s="37" t="str">
        <f t="shared" si="335"/>
        <v/>
      </c>
      <c r="AA603" s="29" t="str">
        <f t="shared" si="322"/>
        <v/>
      </c>
      <c r="AB603" s="6" t="e">
        <f t="shared" si="336"/>
        <v>#N/A</v>
      </c>
      <c r="AC603" s="6" t="e">
        <f t="shared" si="337"/>
        <v>#N/A</v>
      </c>
      <c r="AD603" s="6" t="e">
        <f t="shared" si="338"/>
        <v>#N/A</v>
      </c>
      <c r="AE603" s="6" t="str">
        <f t="shared" si="323"/>
        <v/>
      </c>
      <c r="AF603" s="10">
        <f t="shared" si="324"/>
        <v>1</v>
      </c>
      <c r="AG603" s="6" t="e">
        <f t="shared" si="339"/>
        <v>#N/A</v>
      </c>
      <c r="AH603" s="6" t="e">
        <f t="shared" si="340"/>
        <v>#N/A</v>
      </c>
      <c r="AI603" s="6" t="e">
        <f t="shared" si="350"/>
        <v>#N/A</v>
      </c>
      <c r="AJ603" s="6" t="e">
        <f t="shared" si="341"/>
        <v>#N/A</v>
      </c>
      <c r="AK603" s="11" t="str">
        <f t="shared" si="342"/>
        <v xml:space="preserve"> </v>
      </c>
      <c r="AL603" s="6" t="e">
        <f t="shared" si="343"/>
        <v>#N/A</v>
      </c>
      <c r="AM603" s="6" t="e">
        <f t="shared" si="344"/>
        <v>#N/A</v>
      </c>
      <c r="AN603" s="6" t="e">
        <f t="shared" si="345"/>
        <v>#N/A</v>
      </c>
      <c r="AO603" s="6" t="e">
        <f t="shared" si="325"/>
        <v>#N/A</v>
      </c>
      <c r="AP603" s="6" t="e">
        <f t="shared" si="346"/>
        <v>#N/A</v>
      </c>
      <c r="AQ603" s="6" t="e">
        <f t="shared" si="347"/>
        <v>#N/A</v>
      </c>
      <c r="AR603" s="6" t="e">
        <f t="shared" si="326"/>
        <v>#N/A</v>
      </c>
      <c r="AS603" s="6" t="e">
        <f t="shared" si="327"/>
        <v>#N/A</v>
      </c>
      <c r="AT603" s="6" t="e">
        <f t="shared" si="328"/>
        <v>#N/A</v>
      </c>
      <c r="AU603" s="6">
        <f t="shared" si="348"/>
        <v>0</v>
      </c>
      <c r="AV603" s="6" t="e">
        <f t="shared" si="349"/>
        <v>#N/A</v>
      </c>
      <c r="AW603" s="6" t="str">
        <f t="shared" si="329"/>
        <v/>
      </c>
      <c r="AX603" s="6" t="str">
        <f t="shared" si="330"/>
        <v/>
      </c>
      <c r="AY603" s="6" t="str">
        <f t="shared" si="331"/>
        <v/>
      </c>
      <c r="AZ603" s="6" t="str">
        <f t="shared" si="332"/>
        <v/>
      </c>
      <c r="BA603" s="103"/>
      <c r="BG603" s="3" t="s">
        <v>363</v>
      </c>
    </row>
    <row r="604" spans="1:59" s="12" customFormat="1" ht="13.5" customHeight="1" x14ac:dyDescent="0.2">
      <c r="A604" s="163">
        <v>589</v>
      </c>
      <c r="B604" s="164"/>
      <c r="C604" s="165"/>
      <c r="D604" s="166"/>
      <c r="E604" s="165"/>
      <c r="F604" s="165"/>
      <c r="G604" s="220"/>
      <c r="H604" s="165"/>
      <c r="I604" s="167"/>
      <c r="J604" s="168"/>
      <c r="K604" s="845"/>
      <c r="L604" s="838"/>
      <c r="M604" s="428"/>
      <c r="N604" s="427"/>
      <c r="O604" s="429"/>
      <c r="P604" s="430"/>
      <c r="Q604" s="422" t="str">
        <f t="shared" si="316"/>
        <v/>
      </c>
      <c r="R604" s="422" t="str">
        <f t="shared" si="317"/>
        <v/>
      </c>
      <c r="S604" s="423" t="str">
        <f t="shared" si="318"/>
        <v/>
      </c>
      <c r="T604" s="424" t="str">
        <f t="shared" si="333"/>
        <v/>
      </c>
      <c r="U604" s="425" t="str">
        <f t="shared" si="319"/>
        <v/>
      </c>
      <c r="V604" s="425" t="str">
        <f t="shared" si="320"/>
        <v/>
      </c>
      <c r="W604" s="425" t="str">
        <f t="shared" si="321"/>
        <v/>
      </c>
      <c r="X604" s="38"/>
      <c r="Y604" s="37" t="str">
        <f t="shared" si="334"/>
        <v/>
      </c>
      <c r="Z604" s="37" t="str">
        <f t="shared" si="335"/>
        <v/>
      </c>
      <c r="AA604" s="29" t="str">
        <f t="shared" si="322"/>
        <v/>
      </c>
      <c r="AB604" s="6" t="e">
        <f t="shared" si="336"/>
        <v>#N/A</v>
      </c>
      <c r="AC604" s="6" t="e">
        <f t="shared" si="337"/>
        <v>#N/A</v>
      </c>
      <c r="AD604" s="6" t="e">
        <f t="shared" si="338"/>
        <v>#N/A</v>
      </c>
      <c r="AE604" s="6" t="str">
        <f t="shared" si="323"/>
        <v/>
      </c>
      <c r="AF604" s="10">
        <f t="shared" si="324"/>
        <v>1</v>
      </c>
      <c r="AG604" s="6" t="e">
        <f t="shared" si="339"/>
        <v>#N/A</v>
      </c>
      <c r="AH604" s="6" t="e">
        <f t="shared" si="340"/>
        <v>#N/A</v>
      </c>
      <c r="AI604" s="6" t="e">
        <f t="shared" si="350"/>
        <v>#N/A</v>
      </c>
      <c r="AJ604" s="6" t="e">
        <f t="shared" si="341"/>
        <v>#N/A</v>
      </c>
      <c r="AK604" s="11" t="str">
        <f t="shared" si="342"/>
        <v xml:space="preserve"> </v>
      </c>
      <c r="AL604" s="6" t="e">
        <f t="shared" si="343"/>
        <v>#N/A</v>
      </c>
      <c r="AM604" s="6" t="e">
        <f t="shared" si="344"/>
        <v>#N/A</v>
      </c>
      <c r="AN604" s="6" t="e">
        <f t="shared" si="345"/>
        <v>#N/A</v>
      </c>
      <c r="AO604" s="6" t="e">
        <f t="shared" si="325"/>
        <v>#N/A</v>
      </c>
      <c r="AP604" s="6" t="e">
        <f t="shared" si="346"/>
        <v>#N/A</v>
      </c>
      <c r="AQ604" s="6" t="e">
        <f t="shared" si="347"/>
        <v>#N/A</v>
      </c>
      <c r="AR604" s="6" t="e">
        <f t="shared" si="326"/>
        <v>#N/A</v>
      </c>
      <c r="AS604" s="6" t="e">
        <f t="shared" si="327"/>
        <v>#N/A</v>
      </c>
      <c r="AT604" s="6" t="e">
        <f t="shared" si="328"/>
        <v>#N/A</v>
      </c>
      <c r="AU604" s="6">
        <f t="shared" si="348"/>
        <v>0</v>
      </c>
      <c r="AV604" s="6" t="e">
        <f t="shared" si="349"/>
        <v>#N/A</v>
      </c>
      <c r="AW604" s="6" t="str">
        <f t="shared" si="329"/>
        <v/>
      </c>
      <c r="AX604" s="6" t="str">
        <f t="shared" si="330"/>
        <v/>
      </c>
      <c r="AY604" s="6" t="str">
        <f t="shared" si="331"/>
        <v/>
      </c>
      <c r="AZ604" s="6" t="str">
        <f t="shared" si="332"/>
        <v/>
      </c>
      <c r="BA604" s="103"/>
      <c r="BG604" s="3" t="s">
        <v>439</v>
      </c>
    </row>
    <row r="605" spans="1:59" s="12" customFormat="1" ht="13.5" customHeight="1" x14ac:dyDescent="0.2">
      <c r="A605" s="163">
        <v>590</v>
      </c>
      <c r="B605" s="164"/>
      <c r="C605" s="165"/>
      <c r="D605" s="166"/>
      <c r="E605" s="165"/>
      <c r="F605" s="165"/>
      <c r="G605" s="220"/>
      <c r="H605" s="165"/>
      <c r="I605" s="167"/>
      <c r="J605" s="168"/>
      <c r="K605" s="845"/>
      <c r="L605" s="838"/>
      <c r="M605" s="428"/>
      <c r="N605" s="427"/>
      <c r="O605" s="429"/>
      <c r="P605" s="430"/>
      <c r="Q605" s="422" t="str">
        <f t="shared" si="316"/>
        <v/>
      </c>
      <c r="R605" s="422" t="str">
        <f t="shared" si="317"/>
        <v/>
      </c>
      <c r="S605" s="423" t="str">
        <f t="shared" si="318"/>
        <v/>
      </c>
      <c r="T605" s="424" t="str">
        <f t="shared" si="333"/>
        <v/>
      </c>
      <c r="U605" s="425" t="str">
        <f t="shared" si="319"/>
        <v/>
      </c>
      <c r="V605" s="425" t="str">
        <f t="shared" si="320"/>
        <v/>
      </c>
      <c r="W605" s="425" t="str">
        <f t="shared" si="321"/>
        <v/>
      </c>
      <c r="X605" s="38"/>
      <c r="Y605" s="37" t="str">
        <f t="shared" si="334"/>
        <v/>
      </c>
      <c r="Z605" s="37" t="str">
        <f t="shared" si="335"/>
        <v/>
      </c>
      <c r="AA605" s="29" t="str">
        <f t="shared" si="322"/>
        <v/>
      </c>
      <c r="AB605" s="6" t="e">
        <f t="shared" si="336"/>
        <v>#N/A</v>
      </c>
      <c r="AC605" s="6" t="e">
        <f t="shared" si="337"/>
        <v>#N/A</v>
      </c>
      <c r="AD605" s="6" t="e">
        <f t="shared" si="338"/>
        <v>#N/A</v>
      </c>
      <c r="AE605" s="6" t="str">
        <f t="shared" si="323"/>
        <v/>
      </c>
      <c r="AF605" s="10">
        <f t="shared" si="324"/>
        <v>1</v>
      </c>
      <c r="AG605" s="6" t="e">
        <f t="shared" si="339"/>
        <v>#N/A</v>
      </c>
      <c r="AH605" s="6" t="e">
        <f t="shared" si="340"/>
        <v>#N/A</v>
      </c>
      <c r="AI605" s="6" t="e">
        <f t="shared" si="350"/>
        <v>#N/A</v>
      </c>
      <c r="AJ605" s="6" t="e">
        <f t="shared" si="341"/>
        <v>#N/A</v>
      </c>
      <c r="AK605" s="11" t="str">
        <f t="shared" si="342"/>
        <v xml:space="preserve"> </v>
      </c>
      <c r="AL605" s="6" t="e">
        <f t="shared" si="343"/>
        <v>#N/A</v>
      </c>
      <c r="AM605" s="6" t="e">
        <f t="shared" si="344"/>
        <v>#N/A</v>
      </c>
      <c r="AN605" s="6" t="e">
        <f t="shared" si="345"/>
        <v>#N/A</v>
      </c>
      <c r="AO605" s="6" t="e">
        <f t="shared" si="325"/>
        <v>#N/A</v>
      </c>
      <c r="AP605" s="6" t="e">
        <f t="shared" si="346"/>
        <v>#N/A</v>
      </c>
      <c r="AQ605" s="6" t="e">
        <f t="shared" si="347"/>
        <v>#N/A</v>
      </c>
      <c r="AR605" s="6" t="e">
        <f t="shared" si="326"/>
        <v>#N/A</v>
      </c>
      <c r="AS605" s="6" t="e">
        <f t="shared" si="327"/>
        <v>#N/A</v>
      </c>
      <c r="AT605" s="6" t="e">
        <f t="shared" si="328"/>
        <v>#N/A</v>
      </c>
      <c r="AU605" s="6">
        <f t="shared" si="348"/>
        <v>0</v>
      </c>
      <c r="AV605" s="6" t="e">
        <f t="shared" si="349"/>
        <v>#N/A</v>
      </c>
      <c r="AW605" s="6" t="str">
        <f t="shared" si="329"/>
        <v/>
      </c>
      <c r="AX605" s="6" t="str">
        <f t="shared" si="330"/>
        <v/>
      </c>
      <c r="AY605" s="6" t="str">
        <f t="shared" si="331"/>
        <v/>
      </c>
      <c r="AZ605" s="6" t="str">
        <f t="shared" si="332"/>
        <v/>
      </c>
      <c r="BA605" s="103"/>
      <c r="BG605" s="3" t="s">
        <v>440</v>
      </c>
    </row>
    <row r="606" spans="1:59" s="12" customFormat="1" ht="13.5" customHeight="1" x14ac:dyDescent="0.2">
      <c r="A606" s="163">
        <v>591</v>
      </c>
      <c r="B606" s="164"/>
      <c r="C606" s="165"/>
      <c r="D606" s="166"/>
      <c r="E606" s="165"/>
      <c r="F606" s="165"/>
      <c r="G606" s="220"/>
      <c r="H606" s="165"/>
      <c r="I606" s="167"/>
      <c r="J606" s="168"/>
      <c r="K606" s="845"/>
      <c r="L606" s="838"/>
      <c r="M606" s="428"/>
      <c r="N606" s="427"/>
      <c r="O606" s="429"/>
      <c r="P606" s="430"/>
      <c r="Q606" s="422" t="str">
        <f t="shared" si="316"/>
        <v/>
      </c>
      <c r="R606" s="422" t="str">
        <f t="shared" si="317"/>
        <v/>
      </c>
      <c r="S606" s="423" t="str">
        <f t="shared" si="318"/>
        <v/>
      </c>
      <c r="T606" s="424" t="str">
        <f t="shared" si="333"/>
        <v/>
      </c>
      <c r="U606" s="425" t="str">
        <f t="shared" si="319"/>
        <v/>
      </c>
      <c r="V606" s="425" t="str">
        <f t="shared" si="320"/>
        <v/>
      </c>
      <c r="W606" s="425" t="str">
        <f t="shared" si="321"/>
        <v/>
      </c>
      <c r="X606" s="38"/>
      <c r="Y606" s="37" t="str">
        <f t="shared" si="334"/>
        <v/>
      </c>
      <c r="Z606" s="37" t="str">
        <f t="shared" si="335"/>
        <v/>
      </c>
      <c r="AA606" s="29" t="str">
        <f t="shared" si="322"/>
        <v/>
      </c>
      <c r="AB606" s="6" t="e">
        <f t="shared" si="336"/>
        <v>#N/A</v>
      </c>
      <c r="AC606" s="6" t="e">
        <f t="shared" si="337"/>
        <v>#N/A</v>
      </c>
      <c r="AD606" s="6" t="e">
        <f t="shared" si="338"/>
        <v>#N/A</v>
      </c>
      <c r="AE606" s="6" t="str">
        <f t="shared" si="323"/>
        <v/>
      </c>
      <c r="AF606" s="10">
        <f t="shared" si="324"/>
        <v>1</v>
      </c>
      <c r="AG606" s="6" t="e">
        <f t="shared" si="339"/>
        <v>#N/A</v>
      </c>
      <c r="AH606" s="6" t="e">
        <f t="shared" si="340"/>
        <v>#N/A</v>
      </c>
      <c r="AI606" s="6" t="e">
        <f t="shared" si="350"/>
        <v>#N/A</v>
      </c>
      <c r="AJ606" s="6" t="e">
        <f t="shared" si="341"/>
        <v>#N/A</v>
      </c>
      <c r="AK606" s="11" t="str">
        <f t="shared" si="342"/>
        <v xml:space="preserve"> </v>
      </c>
      <c r="AL606" s="6" t="e">
        <f t="shared" si="343"/>
        <v>#N/A</v>
      </c>
      <c r="AM606" s="6" t="e">
        <f t="shared" si="344"/>
        <v>#N/A</v>
      </c>
      <c r="AN606" s="6" t="e">
        <f t="shared" si="345"/>
        <v>#N/A</v>
      </c>
      <c r="AO606" s="6" t="e">
        <f t="shared" si="325"/>
        <v>#N/A</v>
      </c>
      <c r="AP606" s="6" t="e">
        <f t="shared" si="346"/>
        <v>#N/A</v>
      </c>
      <c r="AQ606" s="6" t="e">
        <f t="shared" si="347"/>
        <v>#N/A</v>
      </c>
      <c r="AR606" s="6" t="e">
        <f t="shared" si="326"/>
        <v>#N/A</v>
      </c>
      <c r="AS606" s="6" t="e">
        <f t="shared" si="327"/>
        <v>#N/A</v>
      </c>
      <c r="AT606" s="6" t="e">
        <f t="shared" si="328"/>
        <v>#N/A</v>
      </c>
      <c r="AU606" s="6">
        <f t="shared" si="348"/>
        <v>0</v>
      </c>
      <c r="AV606" s="6" t="e">
        <f t="shared" si="349"/>
        <v>#N/A</v>
      </c>
      <c r="AW606" s="6" t="str">
        <f t="shared" si="329"/>
        <v/>
      </c>
      <c r="AX606" s="6" t="str">
        <f t="shared" si="330"/>
        <v/>
      </c>
      <c r="AY606" s="6" t="str">
        <f t="shared" si="331"/>
        <v/>
      </c>
      <c r="AZ606" s="6" t="str">
        <f t="shared" si="332"/>
        <v/>
      </c>
      <c r="BA606" s="103"/>
      <c r="BG606" s="3" t="s">
        <v>362</v>
      </c>
    </row>
    <row r="607" spans="1:59" s="12" customFormat="1" ht="13.5" customHeight="1" x14ac:dyDescent="0.2">
      <c r="A607" s="163">
        <v>592</v>
      </c>
      <c r="B607" s="164"/>
      <c r="C607" s="165"/>
      <c r="D607" s="166"/>
      <c r="E607" s="165"/>
      <c r="F607" s="165"/>
      <c r="G607" s="220"/>
      <c r="H607" s="165"/>
      <c r="I607" s="167"/>
      <c r="J607" s="168"/>
      <c r="K607" s="845"/>
      <c r="L607" s="838"/>
      <c r="M607" s="428"/>
      <c r="N607" s="427"/>
      <c r="O607" s="429"/>
      <c r="P607" s="430"/>
      <c r="Q607" s="422" t="str">
        <f t="shared" si="316"/>
        <v/>
      </c>
      <c r="R607" s="422" t="str">
        <f t="shared" si="317"/>
        <v/>
      </c>
      <c r="S607" s="423" t="str">
        <f t="shared" si="318"/>
        <v/>
      </c>
      <c r="T607" s="424" t="str">
        <f t="shared" si="333"/>
        <v/>
      </c>
      <c r="U607" s="425" t="str">
        <f t="shared" si="319"/>
        <v/>
      </c>
      <c r="V607" s="425" t="str">
        <f t="shared" si="320"/>
        <v/>
      </c>
      <c r="W607" s="425" t="str">
        <f t="shared" si="321"/>
        <v/>
      </c>
      <c r="X607" s="38"/>
      <c r="Y607" s="37" t="str">
        <f t="shared" si="334"/>
        <v/>
      </c>
      <c r="Z607" s="37" t="str">
        <f t="shared" si="335"/>
        <v/>
      </c>
      <c r="AA607" s="29" t="str">
        <f t="shared" si="322"/>
        <v/>
      </c>
      <c r="AB607" s="6" t="e">
        <f t="shared" si="336"/>
        <v>#N/A</v>
      </c>
      <c r="AC607" s="6" t="e">
        <f t="shared" si="337"/>
        <v>#N/A</v>
      </c>
      <c r="AD607" s="6" t="e">
        <f t="shared" si="338"/>
        <v>#N/A</v>
      </c>
      <c r="AE607" s="6" t="str">
        <f t="shared" si="323"/>
        <v/>
      </c>
      <c r="AF607" s="10">
        <f t="shared" si="324"/>
        <v>1</v>
      </c>
      <c r="AG607" s="6" t="e">
        <f t="shared" si="339"/>
        <v>#N/A</v>
      </c>
      <c r="AH607" s="6" t="e">
        <f t="shared" si="340"/>
        <v>#N/A</v>
      </c>
      <c r="AI607" s="6" t="e">
        <f t="shared" si="350"/>
        <v>#N/A</v>
      </c>
      <c r="AJ607" s="6" t="e">
        <f t="shared" si="341"/>
        <v>#N/A</v>
      </c>
      <c r="AK607" s="11" t="str">
        <f t="shared" si="342"/>
        <v xml:space="preserve"> </v>
      </c>
      <c r="AL607" s="6" t="e">
        <f t="shared" si="343"/>
        <v>#N/A</v>
      </c>
      <c r="AM607" s="6" t="e">
        <f t="shared" si="344"/>
        <v>#N/A</v>
      </c>
      <c r="AN607" s="6" t="e">
        <f t="shared" si="345"/>
        <v>#N/A</v>
      </c>
      <c r="AO607" s="6" t="e">
        <f t="shared" si="325"/>
        <v>#N/A</v>
      </c>
      <c r="AP607" s="6" t="e">
        <f t="shared" si="346"/>
        <v>#N/A</v>
      </c>
      <c r="AQ607" s="6" t="e">
        <f t="shared" si="347"/>
        <v>#N/A</v>
      </c>
      <c r="AR607" s="6" t="e">
        <f t="shared" si="326"/>
        <v>#N/A</v>
      </c>
      <c r="AS607" s="6" t="e">
        <f t="shared" si="327"/>
        <v>#N/A</v>
      </c>
      <c r="AT607" s="6" t="e">
        <f t="shared" si="328"/>
        <v>#N/A</v>
      </c>
      <c r="AU607" s="6">
        <f t="shared" si="348"/>
        <v>0</v>
      </c>
      <c r="AV607" s="6" t="e">
        <f t="shared" si="349"/>
        <v>#N/A</v>
      </c>
      <c r="AW607" s="6" t="str">
        <f t="shared" si="329"/>
        <v/>
      </c>
      <c r="AX607" s="6" t="str">
        <f t="shared" si="330"/>
        <v/>
      </c>
      <c r="AY607" s="6" t="str">
        <f t="shared" si="331"/>
        <v/>
      </c>
      <c r="AZ607" s="6" t="str">
        <f t="shared" si="332"/>
        <v/>
      </c>
      <c r="BA607" s="103"/>
      <c r="BG607" s="3" t="s">
        <v>364</v>
      </c>
    </row>
    <row r="608" spans="1:59" s="12" customFormat="1" ht="13.5" customHeight="1" x14ac:dyDescent="0.2">
      <c r="A608" s="163">
        <v>593</v>
      </c>
      <c r="B608" s="164"/>
      <c r="C608" s="165"/>
      <c r="D608" s="166"/>
      <c r="E608" s="165"/>
      <c r="F608" s="165"/>
      <c r="G608" s="220"/>
      <c r="H608" s="165"/>
      <c r="I608" s="167"/>
      <c r="J608" s="168"/>
      <c r="K608" s="845"/>
      <c r="L608" s="838"/>
      <c r="M608" s="428"/>
      <c r="N608" s="427"/>
      <c r="O608" s="429"/>
      <c r="P608" s="430"/>
      <c r="Q608" s="422" t="str">
        <f t="shared" si="316"/>
        <v/>
      </c>
      <c r="R608" s="422" t="str">
        <f t="shared" si="317"/>
        <v/>
      </c>
      <c r="S608" s="423" t="str">
        <f t="shared" si="318"/>
        <v/>
      </c>
      <c r="T608" s="424" t="str">
        <f t="shared" si="333"/>
        <v/>
      </c>
      <c r="U608" s="425" t="str">
        <f t="shared" si="319"/>
        <v/>
      </c>
      <c r="V608" s="425" t="str">
        <f t="shared" si="320"/>
        <v/>
      </c>
      <c r="W608" s="425" t="str">
        <f t="shared" si="321"/>
        <v/>
      </c>
      <c r="X608" s="38"/>
      <c r="Y608" s="37" t="str">
        <f t="shared" si="334"/>
        <v/>
      </c>
      <c r="Z608" s="37" t="str">
        <f t="shared" si="335"/>
        <v/>
      </c>
      <c r="AA608" s="29" t="str">
        <f t="shared" si="322"/>
        <v/>
      </c>
      <c r="AB608" s="6" t="e">
        <f t="shared" si="336"/>
        <v>#N/A</v>
      </c>
      <c r="AC608" s="6" t="e">
        <f t="shared" si="337"/>
        <v>#N/A</v>
      </c>
      <c r="AD608" s="6" t="e">
        <f t="shared" si="338"/>
        <v>#N/A</v>
      </c>
      <c r="AE608" s="6" t="str">
        <f t="shared" si="323"/>
        <v/>
      </c>
      <c r="AF608" s="10">
        <f t="shared" si="324"/>
        <v>1</v>
      </c>
      <c r="AG608" s="6" t="e">
        <f t="shared" si="339"/>
        <v>#N/A</v>
      </c>
      <c r="AH608" s="6" t="e">
        <f t="shared" si="340"/>
        <v>#N/A</v>
      </c>
      <c r="AI608" s="6" t="e">
        <f t="shared" si="350"/>
        <v>#N/A</v>
      </c>
      <c r="AJ608" s="6" t="e">
        <f t="shared" si="341"/>
        <v>#N/A</v>
      </c>
      <c r="AK608" s="11" t="str">
        <f t="shared" si="342"/>
        <v xml:space="preserve"> </v>
      </c>
      <c r="AL608" s="6" t="e">
        <f t="shared" si="343"/>
        <v>#N/A</v>
      </c>
      <c r="AM608" s="6" t="e">
        <f t="shared" si="344"/>
        <v>#N/A</v>
      </c>
      <c r="AN608" s="6" t="e">
        <f t="shared" si="345"/>
        <v>#N/A</v>
      </c>
      <c r="AO608" s="6" t="e">
        <f t="shared" si="325"/>
        <v>#N/A</v>
      </c>
      <c r="AP608" s="6" t="e">
        <f t="shared" si="346"/>
        <v>#N/A</v>
      </c>
      <c r="AQ608" s="6" t="e">
        <f t="shared" si="347"/>
        <v>#N/A</v>
      </c>
      <c r="AR608" s="6" t="e">
        <f t="shared" si="326"/>
        <v>#N/A</v>
      </c>
      <c r="AS608" s="6" t="e">
        <f t="shared" si="327"/>
        <v>#N/A</v>
      </c>
      <c r="AT608" s="6" t="e">
        <f t="shared" si="328"/>
        <v>#N/A</v>
      </c>
      <c r="AU608" s="6">
        <f t="shared" si="348"/>
        <v>0</v>
      </c>
      <c r="AV608" s="6" t="e">
        <f t="shared" si="349"/>
        <v>#N/A</v>
      </c>
      <c r="AW608" s="6" t="str">
        <f t="shared" si="329"/>
        <v/>
      </c>
      <c r="AX608" s="6" t="str">
        <f t="shared" si="330"/>
        <v/>
      </c>
      <c r="AY608" s="6" t="str">
        <f t="shared" si="331"/>
        <v/>
      </c>
      <c r="AZ608" s="6" t="str">
        <f t="shared" si="332"/>
        <v/>
      </c>
      <c r="BA608" s="103"/>
      <c r="BG608" s="3" t="s">
        <v>1256</v>
      </c>
    </row>
    <row r="609" spans="1:59" s="12" customFormat="1" ht="13.5" customHeight="1" x14ac:dyDescent="0.2">
      <c r="A609" s="163">
        <v>594</v>
      </c>
      <c r="B609" s="164"/>
      <c r="C609" s="165"/>
      <c r="D609" s="166"/>
      <c r="E609" s="165"/>
      <c r="F609" s="165"/>
      <c r="G609" s="220"/>
      <c r="H609" s="165"/>
      <c r="I609" s="167"/>
      <c r="J609" s="168"/>
      <c r="K609" s="845"/>
      <c r="L609" s="838"/>
      <c r="M609" s="428"/>
      <c r="N609" s="427"/>
      <c r="O609" s="429"/>
      <c r="P609" s="430"/>
      <c r="Q609" s="422" t="str">
        <f t="shared" si="316"/>
        <v/>
      </c>
      <c r="R609" s="422" t="str">
        <f t="shared" si="317"/>
        <v/>
      </c>
      <c r="S609" s="423" t="str">
        <f t="shared" si="318"/>
        <v/>
      </c>
      <c r="T609" s="424" t="str">
        <f t="shared" si="333"/>
        <v/>
      </c>
      <c r="U609" s="425" t="str">
        <f t="shared" si="319"/>
        <v/>
      </c>
      <c r="V609" s="425" t="str">
        <f t="shared" si="320"/>
        <v/>
      </c>
      <c r="W609" s="425" t="str">
        <f t="shared" si="321"/>
        <v/>
      </c>
      <c r="X609" s="38"/>
      <c r="Y609" s="37" t="str">
        <f t="shared" si="334"/>
        <v/>
      </c>
      <c r="Z609" s="37" t="str">
        <f t="shared" si="335"/>
        <v/>
      </c>
      <c r="AA609" s="29" t="str">
        <f t="shared" si="322"/>
        <v/>
      </c>
      <c r="AB609" s="6" t="e">
        <f t="shared" si="336"/>
        <v>#N/A</v>
      </c>
      <c r="AC609" s="6" t="e">
        <f t="shared" si="337"/>
        <v>#N/A</v>
      </c>
      <c r="AD609" s="6" t="e">
        <f t="shared" si="338"/>
        <v>#N/A</v>
      </c>
      <c r="AE609" s="6" t="str">
        <f t="shared" si="323"/>
        <v/>
      </c>
      <c r="AF609" s="10">
        <f t="shared" si="324"/>
        <v>1</v>
      </c>
      <c r="AG609" s="6" t="e">
        <f t="shared" si="339"/>
        <v>#N/A</v>
      </c>
      <c r="AH609" s="6" t="e">
        <f t="shared" si="340"/>
        <v>#N/A</v>
      </c>
      <c r="AI609" s="6" t="e">
        <f t="shared" si="350"/>
        <v>#N/A</v>
      </c>
      <c r="AJ609" s="6" t="e">
        <f t="shared" si="341"/>
        <v>#N/A</v>
      </c>
      <c r="AK609" s="11" t="str">
        <f t="shared" si="342"/>
        <v xml:space="preserve"> </v>
      </c>
      <c r="AL609" s="6" t="e">
        <f t="shared" si="343"/>
        <v>#N/A</v>
      </c>
      <c r="AM609" s="6" t="e">
        <f t="shared" si="344"/>
        <v>#N/A</v>
      </c>
      <c r="AN609" s="6" t="e">
        <f t="shared" si="345"/>
        <v>#N/A</v>
      </c>
      <c r="AO609" s="6" t="e">
        <f t="shared" si="325"/>
        <v>#N/A</v>
      </c>
      <c r="AP609" s="6" t="e">
        <f t="shared" si="346"/>
        <v>#N/A</v>
      </c>
      <c r="AQ609" s="6" t="e">
        <f t="shared" si="347"/>
        <v>#N/A</v>
      </c>
      <c r="AR609" s="6" t="e">
        <f t="shared" si="326"/>
        <v>#N/A</v>
      </c>
      <c r="AS609" s="6" t="e">
        <f t="shared" si="327"/>
        <v>#N/A</v>
      </c>
      <c r="AT609" s="6" t="e">
        <f t="shared" si="328"/>
        <v>#N/A</v>
      </c>
      <c r="AU609" s="6">
        <f t="shared" si="348"/>
        <v>0</v>
      </c>
      <c r="AV609" s="6" t="e">
        <f t="shared" si="349"/>
        <v>#N/A</v>
      </c>
      <c r="AW609" s="6" t="str">
        <f t="shared" si="329"/>
        <v/>
      </c>
      <c r="AX609" s="6" t="str">
        <f t="shared" si="330"/>
        <v/>
      </c>
      <c r="AY609" s="6" t="str">
        <f t="shared" si="331"/>
        <v/>
      </c>
      <c r="AZ609" s="6" t="str">
        <f t="shared" si="332"/>
        <v/>
      </c>
      <c r="BA609" s="103"/>
      <c r="BG609" s="3" t="s">
        <v>1257</v>
      </c>
    </row>
    <row r="610" spans="1:59" s="12" customFormat="1" ht="13.5" customHeight="1" x14ac:dyDescent="0.2">
      <c r="A610" s="163">
        <v>595</v>
      </c>
      <c r="B610" s="164"/>
      <c r="C610" s="165"/>
      <c r="D610" s="166"/>
      <c r="E610" s="165"/>
      <c r="F610" s="165"/>
      <c r="G610" s="220"/>
      <c r="H610" s="165"/>
      <c r="I610" s="167"/>
      <c r="J610" s="168"/>
      <c r="K610" s="845"/>
      <c r="L610" s="838"/>
      <c r="M610" s="428"/>
      <c r="N610" s="427"/>
      <c r="O610" s="429"/>
      <c r="P610" s="430"/>
      <c r="Q610" s="422" t="str">
        <f t="shared" si="316"/>
        <v/>
      </c>
      <c r="R610" s="422" t="str">
        <f t="shared" si="317"/>
        <v/>
      </c>
      <c r="S610" s="423" t="str">
        <f t="shared" si="318"/>
        <v/>
      </c>
      <c r="T610" s="424" t="str">
        <f t="shared" si="333"/>
        <v/>
      </c>
      <c r="U610" s="425" t="str">
        <f t="shared" si="319"/>
        <v/>
      </c>
      <c r="V610" s="425" t="str">
        <f t="shared" si="320"/>
        <v/>
      </c>
      <c r="W610" s="425" t="str">
        <f t="shared" si="321"/>
        <v/>
      </c>
      <c r="X610" s="38"/>
      <c r="Y610" s="37" t="str">
        <f t="shared" si="334"/>
        <v/>
      </c>
      <c r="Z610" s="37" t="str">
        <f t="shared" si="335"/>
        <v/>
      </c>
      <c r="AA610" s="29" t="str">
        <f t="shared" si="322"/>
        <v/>
      </c>
      <c r="AB610" s="6" t="e">
        <f t="shared" si="336"/>
        <v>#N/A</v>
      </c>
      <c r="AC610" s="6" t="e">
        <f t="shared" si="337"/>
        <v>#N/A</v>
      </c>
      <c r="AD610" s="6" t="e">
        <f t="shared" si="338"/>
        <v>#N/A</v>
      </c>
      <c r="AE610" s="6" t="str">
        <f t="shared" si="323"/>
        <v/>
      </c>
      <c r="AF610" s="10">
        <f t="shared" si="324"/>
        <v>1</v>
      </c>
      <c r="AG610" s="6" t="e">
        <f t="shared" si="339"/>
        <v>#N/A</v>
      </c>
      <c r="AH610" s="6" t="e">
        <f t="shared" si="340"/>
        <v>#N/A</v>
      </c>
      <c r="AI610" s="6" t="e">
        <f t="shared" si="350"/>
        <v>#N/A</v>
      </c>
      <c r="AJ610" s="6" t="e">
        <f t="shared" si="341"/>
        <v>#N/A</v>
      </c>
      <c r="AK610" s="11" t="str">
        <f t="shared" si="342"/>
        <v xml:space="preserve"> </v>
      </c>
      <c r="AL610" s="6" t="e">
        <f t="shared" si="343"/>
        <v>#N/A</v>
      </c>
      <c r="AM610" s="6" t="e">
        <f t="shared" si="344"/>
        <v>#N/A</v>
      </c>
      <c r="AN610" s="6" t="e">
        <f t="shared" si="345"/>
        <v>#N/A</v>
      </c>
      <c r="AO610" s="6" t="e">
        <f t="shared" si="325"/>
        <v>#N/A</v>
      </c>
      <c r="AP610" s="6" t="e">
        <f t="shared" si="346"/>
        <v>#N/A</v>
      </c>
      <c r="AQ610" s="6" t="e">
        <f t="shared" si="347"/>
        <v>#N/A</v>
      </c>
      <c r="AR610" s="6" t="e">
        <f t="shared" si="326"/>
        <v>#N/A</v>
      </c>
      <c r="AS610" s="6" t="e">
        <f t="shared" si="327"/>
        <v>#N/A</v>
      </c>
      <c r="AT610" s="6" t="e">
        <f t="shared" si="328"/>
        <v>#N/A</v>
      </c>
      <c r="AU610" s="6">
        <f t="shared" si="348"/>
        <v>0</v>
      </c>
      <c r="AV610" s="6" t="e">
        <f t="shared" si="349"/>
        <v>#N/A</v>
      </c>
      <c r="AW610" s="6" t="str">
        <f t="shared" si="329"/>
        <v/>
      </c>
      <c r="AX610" s="6" t="str">
        <f t="shared" si="330"/>
        <v/>
      </c>
      <c r="AY610" s="6" t="str">
        <f t="shared" si="331"/>
        <v/>
      </c>
      <c r="AZ610" s="6" t="str">
        <f t="shared" si="332"/>
        <v/>
      </c>
      <c r="BA610" s="103"/>
      <c r="BG610" s="3" t="s">
        <v>365</v>
      </c>
    </row>
    <row r="611" spans="1:59" s="12" customFormat="1" ht="13.5" customHeight="1" x14ac:dyDescent="0.2">
      <c r="A611" s="163">
        <v>596</v>
      </c>
      <c r="B611" s="164"/>
      <c r="C611" s="165"/>
      <c r="D611" s="166"/>
      <c r="E611" s="165"/>
      <c r="F611" s="165"/>
      <c r="G611" s="220"/>
      <c r="H611" s="165"/>
      <c r="I611" s="167"/>
      <c r="J611" s="168"/>
      <c r="K611" s="845"/>
      <c r="L611" s="838"/>
      <c r="M611" s="428"/>
      <c r="N611" s="427"/>
      <c r="O611" s="429"/>
      <c r="P611" s="430"/>
      <c r="Q611" s="422" t="str">
        <f t="shared" si="316"/>
        <v/>
      </c>
      <c r="R611" s="422" t="str">
        <f t="shared" si="317"/>
        <v/>
      </c>
      <c r="S611" s="423" t="str">
        <f t="shared" si="318"/>
        <v/>
      </c>
      <c r="T611" s="424" t="str">
        <f t="shared" si="333"/>
        <v/>
      </c>
      <c r="U611" s="425" t="str">
        <f t="shared" si="319"/>
        <v/>
      </c>
      <c r="V611" s="425" t="str">
        <f t="shared" si="320"/>
        <v/>
      </c>
      <c r="W611" s="425" t="str">
        <f t="shared" si="321"/>
        <v/>
      </c>
      <c r="X611" s="38"/>
      <c r="Y611" s="37" t="str">
        <f t="shared" si="334"/>
        <v/>
      </c>
      <c r="Z611" s="37" t="str">
        <f t="shared" si="335"/>
        <v/>
      </c>
      <c r="AA611" s="29" t="str">
        <f t="shared" si="322"/>
        <v/>
      </c>
      <c r="AB611" s="6" t="e">
        <f t="shared" si="336"/>
        <v>#N/A</v>
      </c>
      <c r="AC611" s="6" t="e">
        <f t="shared" si="337"/>
        <v>#N/A</v>
      </c>
      <c r="AD611" s="6" t="e">
        <f t="shared" si="338"/>
        <v>#N/A</v>
      </c>
      <c r="AE611" s="6" t="str">
        <f t="shared" si="323"/>
        <v/>
      </c>
      <c r="AF611" s="10">
        <f t="shared" si="324"/>
        <v>1</v>
      </c>
      <c r="AG611" s="6" t="e">
        <f t="shared" si="339"/>
        <v>#N/A</v>
      </c>
      <c r="AH611" s="6" t="e">
        <f t="shared" si="340"/>
        <v>#N/A</v>
      </c>
      <c r="AI611" s="6" t="e">
        <f t="shared" si="350"/>
        <v>#N/A</v>
      </c>
      <c r="AJ611" s="6" t="e">
        <f t="shared" si="341"/>
        <v>#N/A</v>
      </c>
      <c r="AK611" s="11" t="str">
        <f t="shared" si="342"/>
        <v xml:space="preserve"> </v>
      </c>
      <c r="AL611" s="6" t="e">
        <f t="shared" si="343"/>
        <v>#N/A</v>
      </c>
      <c r="AM611" s="6" t="e">
        <f t="shared" si="344"/>
        <v>#N/A</v>
      </c>
      <c r="AN611" s="6" t="e">
        <f t="shared" si="345"/>
        <v>#N/A</v>
      </c>
      <c r="AO611" s="6" t="e">
        <f t="shared" si="325"/>
        <v>#N/A</v>
      </c>
      <c r="AP611" s="6" t="e">
        <f t="shared" si="346"/>
        <v>#N/A</v>
      </c>
      <c r="AQ611" s="6" t="e">
        <f t="shared" si="347"/>
        <v>#N/A</v>
      </c>
      <c r="AR611" s="6" t="e">
        <f t="shared" si="326"/>
        <v>#N/A</v>
      </c>
      <c r="AS611" s="6" t="e">
        <f t="shared" si="327"/>
        <v>#N/A</v>
      </c>
      <c r="AT611" s="6" t="e">
        <f t="shared" si="328"/>
        <v>#N/A</v>
      </c>
      <c r="AU611" s="6">
        <f t="shared" si="348"/>
        <v>0</v>
      </c>
      <c r="AV611" s="6" t="e">
        <f t="shared" si="349"/>
        <v>#N/A</v>
      </c>
      <c r="AW611" s="6" t="str">
        <f t="shared" si="329"/>
        <v/>
      </c>
      <c r="AX611" s="6" t="str">
        <f t="shared" si="330"/>
        <v/>
      </c>
      <c r="AY611" s="6" t="str">
        <f t="shared" si="331"/>
        <v/>
      </c>
      <c r="AZ611" s="6" t="str">
        <f t="shared" si="332"/>
        <v/>
      </c>
      <c r="BA611" s="103"/>
      <c r="BG611" s="3" t="s">
        <v>367</v>
      </c>
    </row>
    <row r="612" spans="1:59" s="12" customFormat="1" ht="13.5" customHeight="1" x14ac:dyDescent="0.2">
      <c r="A612" s="163">
        <v>597</v>
      </c>
      <c r="B612" s="164"/>
      <c r="C612" s="165"/>
      <c r="D612" s="166"/>
      <c r="E612" s="165"/>
      <c r="F612" s="165"/>
      <c r="G612" s="220"/>
      <c r="H612" s="165"/>
      <c r="I612" s="167"/>
      <c r="J612" s="168"/>
      <c r="K612" s="845"/>
      <c r="L612" s="838"/>
      <c r="M612" s="428"/>
      <c r="N612" s="427"/>
      <c r="O612" s="429"/>
      <c r="P612" s="430"/>
      <c r="Q612" s="422" t="str">
        <f t="shared" si="316"/>
        <v/>
      </c>
      <c r="R612" s="422" t="str">
        <f t="shared" si="317"/>
        <v/>
      </c>
      <c r="S612" s="423" t="str">
        <f t="shared" si="318"/>
        <v/>
      </c>
      <c r="T612" s="424" t="str">
        <f t="shared" si="333"/>
        <v/>
      </c>
      <c r="U612" s="425" t="str">
        <f t="shared" si="319"/>
        <v/>
      </c>
      <c r="V612" s="425" t="str">
        <f t="shared" si="320"/>
        <v/>
      </c>
      <c r="W612" s="425" t="str">
        <f t="shared" si="321"/>
        <v/>
      </c>
      <c r="X612" s="38"/>
      <c r="Y612" s="37" t="str">
        <f t="shared" si="334"/>
        <v/>
      </c>
      <c r="Z612" s="37" t="str">
        <f t="shared" si="335"/>
        <v/>
      </c>
      <c r="AA612" s="29" t="str">
        <f t="shared" si="322"/>
        <v/>
      </c>
      <c r="AB612" s="6" t="e">
        <f t="shared" si="336"/>
        <v>#N/A</v>
      </c>
      <c r="AC612" s="6" t="e">
        <f t="shared" si="337"/>
        <v>#N/A</v>
      </c>
      <c r="AD612" s="6" t="e">
        <f t="shared" si="338"/>
        <v>#N/A</v>
      </c>
      <c r="AE612" s="6" t="str">
        <f t="shared" si="323"/>
        <v/>
      </c>
      <c r="AF612" s="10">
        <f t="shared" si="324"/>
        <v>1</v>
      </c>
      <c r="AG612" s="6" t="e">
        <f t="shared" si="339"/>
        <v>#N/A</v>
      </c>
      <c r="AH612" s="6" t="e">
        <f t="shared" si="340"/>
        <v>#N/A</v>
      </c>
      <c r="AI612" s="6" t="e">
        <f t="shared" si="350"/>
        <v>#N/A</v>
      </c>
      <c r="AJ612" s="6" t="e">
        <f t="shared" si="341"/>
        <v>#N/A</v>
      </c>
      <c r="AK612" s="11" t="str">
        <f t="shared" si="342"/>
        <v xml:space="preserve"> </v>
      </c>
      <c r="AL612" s="6" t="e">
        <f t="shared" si="343"/>
        <v>#N/A</v>
      </c>
      <c r="AM612" s="6" t="e">
        <f t="shared" si="344"/>
        <v>#N/A</v>
      </c>
      <c r="AN612" s="6" t="e">
        <f t="shared" si="345"/>
        <v>#N/A</v>
      </c>
      <c r="AO612" s="6" t="e">
        <f t="shared" si="325"/>
        <v>#N/A</v>
      </c>
      <c r="AP612" s="6" t="e">
        <f t="shared" si="346"/>
        <v>#N/A</v>
      </c>
      <c r="AQ612" s="6" t="e">
        <f t="shared" si="347"/>
        <v>#N/A</v>
      </c>
      <c r="AR612" s="6" t="e">
        <f t="shared" si="326"/>
        <v>#N/A</v>
      </c>
      <c r="AS612" s="6" t="e">
        <f t="shared" si="327"/>
        <v>#N/A</v>
      </c>
      <c r="AT612" s="6" t="e">
        <f t="shared" si="328"/>
        <v>#N/A</v>
      </c>
      <c r="AU612" s="6">
        <f t="shared" si="348"/>
        <v>0</v>
      </c>
      <c r="AV612" s="6" t="e">
        <f t="shared" si="349"/>
        <v>#N/A</v>
      </c>
      <c r="AW612" s="6" t="str">
        <f t="shared" si="329"/>
        <v/>
      </c>
      <c r="AX612" s="6" t="str">
        <f t="shared" si="330"/>
        <v/>
      </c>
      <c r="AY612" s="6" t="str">
        <f t="shared" si="331"/>
        <v/>
      </c>
      <c r="AZ612" s="6" t="str">
        <f t="shared" si="332"/>
        <v/>
      </c>
      <c r="BA612" s="103"/>
      <c r="BG612" s="3" t="s">
        <v>441</v>
      </c>
    </row>
    <row r="613" spans="1:59" s="12" customFormat="1" ht="13.5" customHeight="1" x14ac:dyDescent="0.2">
      <c r="A613" s="163">
        <v>598</v>
      </c>
      <c r="B613" s="164"/>
      <c r="C613" s="165"/>
      <c r="D613" s="166"/>
      <c r="E613" s="165"/>
      <c r="F613" s="165"/>
      <c r="G613" s="220"/>
      <c r="H613" s="165"/>
      <c r="I613" s="167"/>
      <c r="J613" s="168"/>
      <c r="K613" s="845"/>
      <c r="L613" s="838"/>
      <c r="M613" s="428"/>
      <c r="N613" s="427"/>
      <c r="O613" s="429"/>
      <c r="P613" s="430"/>
      <c r="Q613" s="422" t="str">
        <f t="shared" si="316"/>
        <v/>
      </c>
      <c r="R613" s="422" t="str">
        <f t="shared" si="317"/>
        <v/>
      </c>
      <c r="S613" s="423" t="str">
        <f t="shared" si="318"/>
        <v/>
      </c>
      <c r="T613" s="424" t="str">
        <f t="shared" si="333"/>
        <v/>
      </c>
      <c r="U613" s="425" t="str">
        <f t="shared" si="319"/>
        <v/>
      </c>
      <c r="V613" s="425" t="str">
        <f t="shared" si="320"/>
        <v/>
      </c>
      <c r="W613" s="425" t="str">
        <f t="shared" si="321"/>
        <v/>
      </c>
      <c r="X613" s="38"/>
      <c r="Y613" s="37" t="str">
        <f t="shared" si="334"/>
        <v/>
      </c>
      <c r="Z613" s="37" t="str">
        <f t="shared" si="335"/>
        <v/>
      </c>
      <c r="AA613" s="29" t="str">
        <f t="shared" si="322"/>
        <v/>
      </c>
      <c r="AB613" s="6" t="e">
        <f t="shared" si="336"/>
        <v>#N/A</v>
      </c>
      <c r="AC613" s="6" t="e">
        <f t="shared" si="337"/>
        <v>#N/A</v>
      </c>
      <c r="AD613" s="6" t="e">
        <f t="shared" si="338"/>
        <v>#N/A</v>
      </c>
      <c r="AE613" s="6" t="str">
        <f t="shared" si="323"/>
        <v/>
      </c>
      <c r="AF613" s="10">
        <f t="shared" si="324"/>
        <v>1</v>
      </c>
      <c r="AG613" s="6" t="e">
        <f t="shared" si="339"/>
        <v>#N/A</v>
      </c>
      <c r="AH613" s="6" t="e">
        <f t="shared" si="340"/>
        <v>#N/A</v>
      </c>
      <c r="AI613" s="6" t="e">
        <f t="shared" si="350"/>
        <v>#N/A</v>
      </c>
      <c r="AJ613" s="6" t="e">
        <f t="shared" si="341"/>
        <v>#N/A</v>
      </c>
      <c r="AK613" s="11" t="str">
        <f t="shared" si="342"/>
        <v xml:space="preserve"> </v>
      </c>
      <c r="AL613" s="6" t="e">
        <f t="shared" si="343"/>
        <v>#N/A</v>
      </c>
      <c r="AM613" s="6" t="e">
        <f t="shared" si="344"/>
        <v>#N/A</v>
      </c>
      <c r="AN613" s="6" t="e">
        <f t="shared" si="345"/>
        <v>#N/A</v>
      </c>
      <c r="AO613" s="6" t="e">
        <f t="shared" si="325"/>
        <v>#N/A</v>
      </c>
      <c r="AP613" s="6" t="e">
        <f t="shared" si="346"/>
        <v>#N/A</v>
      </c>
      <c r="AQ613" s="6" t="e">
        <f t="shared" si="347"/>
        <v>#N/A</v>
      </c>
      <c r="AR613" s="6" t="e">
        <f t="shared" si="326"/>
        <v>#N/A</v>
      </c>
      <c r="AS613" s="6" t="e">
        <f t="shared" si="327"/>
        <v>#N/A</v>
      </c>
      <c r="AT613" s="6" t="e">
        <f t="shared" si="328"/>
        <v>#N/A</v>
      </c>
      <c r="AU613" s="6">
        <f t="shared" si="348"/>
        <v>0</v>
      </c>
      <c r="AV613" s="6" t="e">
        <f t="shared" si="349"/>
        <v>#N/A</v>
      </c>
      <c r="AW613" s="6" t="str">
        <f t="shared" si="329"/>
        <v/>
      </c>
      <c r="AX613" s="6" t="str">
        <f t="shared" si="330"/>
        <v/>
      </c>
      <c r="AY613" s="6" t="str">
        <f t="shared" si="331"/>
        <v/>
      </c>
      <c r="AZ613" s="6" t="str">
        <f t="shared" si="332"/>
        <v/>
      </c>
      <c r="BA613" s="103"/>
      <c r="BG613" s="3" t="s">
        <v>442</v>
      </c>
    </row>
    <row r="614" spans="1:59" s="12" customFormat="1" ht="13.5" customHeight="1" x14ac:dyDescent="0.2">
      <c r="A614" s="163">
        <v>599</v>
      </c>
      <c r="B614" s="164"/>
      <c r="C614" s="165"/>
      <c r="D614" s="166"/>
      <c r="E614" s="165"/>
      <c r="F614" s="165"/>
      <c r="G614" s="220"/>
      <c r="H614" s="165"/>
      <c r="I614" s="167"/>
      <c r="J614" s="168"/>
      <c r="K614" s="845"/>
      <c r="L614" s="838"/>
      <c r="M614" s="428"/>
      <c r="N614" s="427"/>
      <c r="O614" s="429"/>
      <c r="P614" s="430"/>
      <c r="Q614" s="422" t="str">
        <f t="shared" si="316"/>
        <v/>
      </c>
      <c r="R614" s="422" t="str">
        <f t="shared" si="317"/>
        <v/>
      </c>
      <c r="S614" s="423" t="str">
        <f t="shared" si="318"/>
        <v/>
      </c>
      <c r="T614" s="424" t="str">
        <f t="shared" si="333"/>
        <v/>
      </c>
      <c r="U614" s="425" t="str">
        <f t="shared" si="319"/>
        <v/>
      </c>
      <c r="V614" s="425" t="str">
        <f t="shared" si="320"/>
        <v/>
      </c>
      <c r="W614" s="425" t="str">
        <f t="shared" si="321"/>
        <v/>
      </c>
      <c r="X614" s="38"/>
      <c r="Y614" s="37" t="str">
        <f t="shared" si="334"/>
        <v/>
      </c>
      <c r="Z614" s="37" t="str">
        <f t="shared" si="335"/>
        <v/>
      </c>
      <c r="AA614" s="29" t="str">
        <f t="shared" si="322"/>
        <v/>
      </c>
      <c r="AB614" s="6" t="e">
        <f t="shared" si="336"/>
        <v>#N/A</v>
      </c>
      <c r="AC614" s="6" t="e">
        <f t="shared" si="337"/>
        <v>#N/A</v>
      </c>
      <c r="AD614" s="6" t="e">
        <f t="shared" si="338"/>
        <v>#N/A</v>
      </c>
      <c r="AE614" s="6" t="str">
        <f t="shared" si="323"/>
        <v/>
      </c>
      <c r="AF614" s="10">
        <f t="shared" si="324"/>
        <v>1</v>
      </c>
      <c r="AG614" s="6" t="e">
        <f t="shared" si="339"/>
        <v>#N/A</v>
      </c>
      <c r="AH614" s="6" t="e">
        <f t="shared" si="340"/>
        <v>#N/A</v>
      </c>
      <c r="AI614" s="6" t="e">
        <f t="shared" si="350"/>
        <v>#N/A</v>
      </c>
      <c r="AJ614" s="6" t="e">
        <f t="shared" si="341"/>
        <v>#N/A</v>
      </c>
      <c r="AK614" s="11" t="str">
        <f t="shared" si="342"/>
        <v xml:space="preserve"> </v>
      </c>
      <c r="AL614" s="6" t="e">
        <f t="shared" si="343"/>
        <v>#N/A</v>
      </c>
      <c r="AM614" s="6" t="e">
        <f t="shared" si="344"/>
        <v>#N/A</v>
      </c>
      <c r="AN614" s="6" t="e">
        <f t="shared" si="345"/>
        <v>#N/A</v>
      </c>
      <c r="AO614" s="6" t="e">
        <f t="shared" si="325"/>
        <v>#N/A</v>
      </c>
      <c r="AP614" s="6" t="e">
        <f t="shared" si="346"/>
        <v>#N/A</v>
      </c>
      <c r="AQ614" s="6" t="e">
        <f t="shared" si="347"/>
        <v>#N/A</v>
      </c>
      <c r="AR614" s="6" t="e">
        <f t="shared" si="326"/>
        <v>#N/A</v>
      </c>
      <c r="AS614" s="6" t="e">
        <f t="shared" si="327"/>
        <v>#N/A</v>
      </c>
      <c r="AT614" s="6" t="e">
        <f t="shared" si="328"/>
        <v>#N/A</v>
      </c>
      <c r="AU614" s="6">
        <f t="shared" si="348"/>
        <v>0</v>
      </c>
      <c r="AV614" s="6" t="e">
        <f t="shared" si="349"/>
        <v>#N/A</v>
      </c>
      <c r="AW614" s="6" t="str">
        <f t="shared" si="329"/>
        <v/>
      </c>
      <c r="AX614" s="6" t="str">
        <f t="shared" si="330"/>
        <v/>
      </c>
      <c r="AY614" s="6" t="str">
        <f t="shared" si="331"/>
        <v/>
      </c>
      <c r="AZ614" s="6" t="str">
        <f t="shared" si="332"/>
        <v/>
      </c>
      <c r="BA614" s="103"/>
      <c r="BG614" s="3" t="s">
        <v>366</v>
      </c>
    </row>
    <row r="615" spans="1:59" s="12" customFormat="1" ht="13.5" customHeight="1" x14ac:dyDescent="0.2">
      <c r="A615" s="163">
        <v>600</v>
      </c>
      <c r="B615" s="164"/>
      <c r="C615" s="165"/>
      <c r="D615" s="166"/>
      <c r="E615" s="165"/>
      <c r="F615" s="165"/>
      <c r="G615" s="220"/>
      <c r="H615" s="165"/>
      <c r="I615" s="167"/>
      <c r="J615" s="168"/>
      <c r="K615" s="845"/>
      <c r="L615" s="838"/>
      <c r="M615" s="428"/>
      <c r="N615" s="427"/>
      <c r="O615" s="429"/>
      <c r="P615" s="430"/>
      <c r="Q615" s="422" t="str">
        <f t="shared" si="316"/>
        <v/>
      </c>
      <c r="R615" s="422" t="str">
        <f t="shared" si="317"/>
        <v/>
      </c>
      <c r="S615" s="423" t="str">
        <f t="shared" si="318"/>
        <v/>
      </c>
      <c r="T615" s="424" t="str">
        <f t="shared" si="333"/>
        <v/>
      </c>
      <c r="U615" s="425" t="str">
        <f t="shared" si="319"/>
        <v/>
      </c>
      <c r="V615" s="425" t="str">
        <f t="shared" si="320"/>
        <v/>
      </c>
      <c r="W615" s="425" t="str">
        <f t="shared" si="321"/>
        <v/>
      </c>
      <c r="X615" s="38"/>
      <c r="Y615" s="37" t="str">
        <f t="shared" si="334"/>
        <v/>
      </c>
      <c r="Z615" s="37" t="str">
        <f t="shared" si="335"/>
        <v/>
      </c>
      <c r="AA615" s="29" t="str">
        <f t="shared" si="322"/>
        <v/>
      </c>
      <c r="AB615" s="6" t="e">
        <f t="shared" si="336"/>
        <v>#N/A</v>
      </c>
      <c r="AC615" s="6" t="e">
        <f t="shared" si="337"/>
        <v>#N/A</v>
      </c>
      <c r="AD615" s="6" t="e">
        <f t="shared" si="338"/>
        <v>#N/A</v>
      </c>
      <c r="AE615" s="6" t="str">
        <f t="shared" si="323"/>
        <v/>
      </c>
      <c r="AF615" s="10">
        <f t="shared" si="324"/>
        <v>1</v>
      </c>
      <c r="AG615" s="6" t="e">
        <f t="shared" si="339"/>
        <v>#N/A</v>
      </c>
      <c r="AH615" s="6" t="e">
        <f t="shared" si="340"/>
        <v>#N/A</v>
      </c>
      <c r="AI615" s="6" t="e">
        <f t="shared" si="350"/>
        <v>#N/A</v>
      </c>
      <c r="AJ615" s="6" t="e">
        <f t="shared" si="341"/>
        <v>#N/A</v>
      </c>
      <c r="AK615" s="11" t="str">
        <f t="shared" si="342"/>
        <v xml:space="preserve"> </v>
      </c>
      <c r="AL615" s="6" t="e">
        <f t="shared" si="343"/>
        <v>#N/A</v>
      </c>
      <c r="AM615" s="6" t="e">
        <f t="shared" si="344"/>
        <v>#N/A</v>
      </c>
      <c r="AN615" s="6" t="e">
        <f t="shared" si="345"/>
        <v>#N/A</v>
      </c>
      <c r="AO615" s="6" t="e">
        <f t="shared" si="325"/>
        <v>#N/A</v>
      </c>
      <c r="AP615" s="6" t="e">
        <f t="shared" si="346"/>
        <v>#N/A</v>
      </c>
      <c r="AQ615" s="6" t="e">
        <f t="shared" si="347"/>
        <v>#N/A</v>
      </c>
      <c r="AR615" s="6" t="e">
        <f t="shared" si="326"/>
        <v>#N/A</v>
      </c>
      <c r="AS615" s="6" t="e">
        <f t="shared" si="327"/>
        <v>#N/A</v>
      </c>
      <c r="AT615" s="6" t="e">
        <f t="shared" si="328"/>
        <v>#N/A</v>
      </c>
      <c r="AU615" s="6">
        <f t="shared" si="348"/>
        <v>0</v>
      </c>
      <c r="AV615" s="6" t="e">
        <f t="shared" si="349"/>
        <v>#N/A</v>
      </c>
      <c r="AW615" s="6" t="str">
        <f t="shared" si="329"/>
        <v/>
      </c>
      <c r="AX615" s="6" t="str">
        <f t="shared" si="330"/>
        <v/>
      </c>
      <c r="AY615" s="6" t="str">
        <f t="shared" si="331"/>
        <v/>
      </c>
      <c r="AZ615" s="6" t="str">
        <f t="shared" si="332"/>
        <v/>
      </c>
      <c r="BA615" s="103"/>
      <c r="BG615" s="3" t="s">
        <v>368</v>
      </c>
    </row>
    <row r="616" spans="1:59" s="12" customFormat="1" ht="13.5" customHeight="1" x14ac:dyDescent="0.2">
      <c r="A616" s="163">
        <v>601</v>
      </c>
      <c r="B616" s="164"/>
      <c r="C616" s="165"/>
      <c r="D616" s="166"/>
      <c r="E616" s="165"/>
      <c r="F616" s="165"/>
      <c r="G616" s="220"/>
      <c r="H616" s="165"/>
      <c r="I616" s="167"/>
      <c r="J616" s="168"/>
      <c r="K616" s="845"/>
      <c r="L616" s="838"/>
      <c r="M616" s="428"/>
      <c r="N616" s="427"/>
      <c r="O616" s="429"/>
      <c r="P616" s="430"/>
      <c r="Q616" s="422" t="str">
        <f t="shared" si="316"/>
        <v/>
      </c>
      <c r="R616" s="422" t="str">
        <f t="shared" si="317"/>
        <v/>
      </c>
      <c r="S616" s="423" t="str">
        <f t="shared" si="318"/>
        <v/>
      </c>
      <c r="T616" s="424" t="str">
        <f t="shared" si="333"/>
        <v/>
      </c>
      <c r="U616" s="425" t="str">
        <f t="shared" si="319"/>
        <v/>
      </c>
      <c r="V616" s="425" t="str">
        <f t="shared" si="320"/>
        <v/>
      </c>
      <c r="W616" s="425" t="str">
        <f t="shared" si="321"/>
        <v/>
      </c>
      <c r="X616" s="38"/>
      <c r="Y616" s="37" t="str">
        <f t="shared" si="334"/>
        <v/>
      </c>
      <c r="Z616" s="37" t="str">
        <f t="shared" si="335"/>
        <v/>
      </c>
      <c r="AA616" s="29" t="str">
        <f t="shared" si="322"/>
        <v/>
      </c>
      <c r="AB616" s="6" t="e">
        <f t="shared" si="336"/>
        <v>#N/A</v>
      </c>
      <c r="AC616" s="6" t="e">
        <f t="shared" si="337"/>
        <v>#N/A</v>
      </c>
      <c r="AD616" s="6" t="e">
        <f t="shared" si="338"/>
        <v>#N/A</v>
      </c>
      <c r="AE616" s="6" t="str">
        <f t="shared" si="323"/>
        <v/>
      </c>
      <c r="AF616" s="10">
        <f t="shared" si="324"/>
        <v>1</v>
      </c>
      <c r="AG616" s="6" t="e">
        <f t="shared" si="339"/>
        <v>#N/A</v>
      </c>
      <c r="AH616" s="6" t="e">
        <f t="shared" si="340"/>
        <v>#N/A</v>
      </c>
      <c r="AI616" s="6" t="e">
        <f t="shared" si="350"/>
        <v>#N/A</v>
      </c>
      <c r="AJ616" s="6" t="e">
        <f t="shared" si="341"/>
        <v>#N/A</v>
      </c>
      <c r="AK616" s="11" t="str">
        <f t="shared" si="342"/>
        <v xml:space="preserve"> </v>
      </c>
      <c r="AL616" s="6" t="e">
        <f t="shared" si="343"/>
        <v>#N/A</v>
      </c>
      <c r="AM616" s="6" t="e">
        <f t="shared" si="344"/>
        <v>#N/A</v>
      </c>
      <c r="AN616" s="6" t="e">
        <f t="shared" si="345"/>
        <v>#N/A</v>
      </c>
      <c r="AO616" s="6" t="e">
        <f t="shared" si="325"/>
        <v>#N/A</v>
      </c>
      <c r="AP616" s="6" t="e">
        <f t="shared" si="346"/>
        <v>#N/A</v>
      </c>
      <c r="AQ616" s="6" t="e">
        <f t="shared" si="347"/>
        <v>#N/A</v>
      </c>
      <c r="AR616" s="6" t="e">
        <f t="shared" si="326"/>
        <v>#N/A</v>
      </c>
      <c r="AS616" s="6" t="e">
        <f t="shared" si="327"/>
        <v>#N/A</v>
      </c>
      <c r="AT616" s="6" t="e">
        <f t="shared" si="328"/>
        <v>#N/A</v>
      </c>
      <c r="AU616" s="6">
        <f t="shared" si="348"/>
        <v>0</v>
      </c>
      <c r="AV616" s="6" t="e">
        <f t="shared" si="349"/>
        <v>#N/A</v>
      </c>
      <c r="AW616" s="6" t="str">
        <f t="shared" si="329"/>
        <v/>
      </c>
      <c r="AX616" s="6" t="str">
        <f t="shared" si="330"/>
        <v/>
      </c>
      <c r="AY616" s="6" t="str">
        <f t="shared" si="331"/>
        <v/>
      </c>
      <c r="AZ616" s="6" t="str">
        <f t="shared" si="332"/>
        <v/>
      </c>
      <c r="BA616" s="103"/>
      <c r="BG616" s="3" t="s">
        <v>1258</v>
      </c>
    </row>
    <row r="617" spans="1:59" s="12" customFormat="1" ht="13.5" customHeight="1" x14ac:dyDescent="0.2">
      <c r="A617" s="163">
        <v>602</v>
      </c>
      <c r="B617" s="164"/>
      <c r="C617" s="165"/>
      <c r="D617" s="166"/>
      <c r="E617" s="165"/>
      <c r="F617" s="165"/>
      <c r="G617" s="220"/>
      <c r="H617" s="165"/>
      <c r="I617" s="167"/>
      <c r="J617" s="168"/>
      <c r="K617" s="845"/>
      <c r="L617" s="838"/>
      <c r="M617" s="428"/>
      <c r="N617" s="427"/>
      <c r="O617" s="429"/>
      <c r="P617" s="430"/>
      <c r="Q617" s="422" t="str">
        <f t="shared" si="316"/>
        <v/>
      </c>
      <c r="R617" s="422" t="str">
        <f t="shared" si="317"/>
        <v/>
      </c>
      <c r="S617" s="423" t="str">
        <f t="shared" si="318"/>
        <v/>
      </c>
      <c r="T617" s="424" t="str">
        <f t="shared" si="333"/>
        <v/>
      </c>
      <c r="U617" s="425" t="str">
        <f t="shared" si="319"/>
        <v/>
      </c>
      <c r="V617" s="425" t="str">
        <f t="shared" si="320"/>
        <v/>
      </c>
      <c r="W617" s="425" t="str">
        <f t="shared" si="321"/>
        <v/>
      </c>
      <c r="X617" s="38"/>
      <c r="Y617" s="37" t="str">
        <f t="shared" si="334"/>
        <v/>
      </c>
      <c r="Z617" s="37" t="str">
        <f t="shared" si="335"/>
        <v/>
      </c>
      <c r="AA617" s="29" t="str">
        <f t="shared" si="322"/>
        <v/>
      </c>
      <c r="AB617" s="6" t="e">
        <f t="shared" si="336"/>
        <v>#N/A</v>
      </c>
      <c r="AC617" s="6" t="e">
        <f t="shared" si="337"/>
        <v>#N/A</v>
      </c>
      <c r="AD617" s="6" t="e">
        <f t="shared" si="338"/>
        <v>#N/A</v>
      </c>
      <c r="AE617" s="6" t="str">
        <f t="shared" si="323"/>
        <v/>
      </c>
      <c r="AF617" s="10">
        <f t="shared" si="324"/>
        <v>1</v>
      </c>
      <c r="AG617" s="6" t="e">
        <f t="shared" si="339"/>
        <v>#N/A</v>
      </c>
      <c r="AH617" s="6" t="e">
        <f t="shared" si="340"/>
        <v>#N/A</v>
      </c>
      <c r="AI617" s="6" t="e">
        <f t="shared" si="350"/>
        <v>#N/A</v>
      </c>
      <c r="AJ617" s="6" t="e">
        <f t="shared" si="341"/>
        <v>#N/A</v>
      </c>
      <c r="AK617" s="11" t="str">
        <f t="shared" si="342"/>
        <v xml:space="preserve"> </v>
      </c>
      <c r="AL617" s="6" t="e">
        <f t="shared" si="343"/>
        <v>#N/A</v>
      </c>
      <c r="AM617" s="6" t="e">
        <f t="shared" si="344"/>
        <v>#N/A</v>
      </c>
      <c r="AN617" s="6" t="e">
        <f t="shared" si="345"/>
        <v>#N/A</v>
      </c>
      <c r="AO617" s="6" t="e">
        <f t="shared" si="325"/>
        <v>#N/A</v>
      </c>
      <c r="AP617" s="6" t="e">
        <f t="shared" si="346"/>
        <v>#N/A</v>
      </c>
      <c r="AQ617" s="6" t="e">
        <f t="shared" si="347"/>
        <v>#N/A</v>
      </c>
      <c r="AR617" s="6" t="e">
        <f t="shared" si="326"/>
        <v>#N/A</v>
      </c>
      <c r="AS617" s="6" t="e">
        <f t="shared" si="327"/>
        <v>#N/A</v>
      </c>
      <c r="AT617" s="6" t="e">
        <f t="shared" si="328"/>
        <v>#N/A</v>
      </c>
      <c r="AU617" s="6">
        <f t="shared" si="348"/>
        <v>0</v>
      </c>
      <c r="AV617" s="6" t="e">
        <f t="shared" si="349"/>
        <v>#N/A</v>
      </c>
      <c r="AW617" s="6" t="str">
        <f t="shared" si="329"/>
        <v/>
      </c>
      <c r="AX617" s="6" t="str">
        <f t="shared" si="330"/>
        <v/>
      </c>
      <c r="AY617" s="6" t="str">
        <f t="shared" si="331"/>
        <v/>
      </c>
      <c r="AZ617" s="6" t="str">
        <f t="shared" si="332"/>
        <v/>
      </c>
      <c r="BA617" s="103"/>
      <c r="BG617" s="3" t="s">
        <v>1259</v>
      </c>
    </row>
    <row r="618" spans="1:59" s="12" customFormat="1" ht="13.5" customHeight="1" x14ac:dyDescent="0.2">
      <c r="A618" s="163">
        <v>603</v>
      </c>
      <c r="B618" s="164"/>
      <c r="C618" s="165"/>
      <c r="D618" s="166"/>
      <c r="E618" s="165"/>
      <c r="F618" s="165"/>
      <c r="G618" s="220"/>
      <c r="H618" s="165"/>
      <c r="I618" s="167"/>
      <c r="J618" s="168"/>
      <c r="K618" s="845"/>
      <c r="L618" s="838"/>
      <c r="M618" s="428"/>
      <c r="N618" s="427"/>
      <c r="O618" s="429"/>
      <c r="P618" s="430"/>
      <c r="Q618" s="422" t="str">
        <f t="shared" si="316"/>
        <v/>
      </c>
      <c r="R618" s="422" t="str">
        <f t="shared" si="317"/>
        <v/>
      </c>
      <c r="S618" s="423" t="str">
        <f t="shared" si="318"/>
        <v/>
      </c>
      <c r="T618" s="424" t="str">
        <f t="shared" si="333"/>
        <v/>
      </c>
      <c r="U618" s="425" t="str">
        <f t="shared" si="319"/>
        <v/>
      </c>
      <c r="V618" s="425" t="str">
        <f t="shared" si="320"/>
        <v/>
      </c>
      <c r="W618" s="425" t="str">
        <f t="shared" si="321"/>
        <v/>
      </c>
      <c r="X618" s="38"/>
      <c r="Y618" s="37" t="str">
        <f t="shared" si="334"/>
        <v/>
      </c>
      <c r="Z618" s="37" t="str">
        <f t="shared" si="335"/>
        <v/>
      </c>
      <c r="AA618" s="29" t="str">
        <f t="shared" si="322"/>
        <v/>
      </c>
      <c r="AB618" s="6" t="e">
        <f t="shared" si="336"/>
        <v>#N/A</v>
      </c>
      <c r="AC618" s="6" t="e">
        <f t="shared" si="337"/>
        <v>#N/A</v>
      </c>
      <c r="AD618" s="6" t="e">
        <f t="shared" si="338"/>
        <v>#N/A</v>
      </c>
      <c r="AE618" s="6" t="str">
        <f t="shared" si="323"/>
        <v/>
      </c>
      <c r="AF618" s="10">
        <f t="shared" si="324"/>
        <v>1</v>
      </c>
      <c r="AG618" s="6" t="e">
        <f t="shared" si="339"/>
        <v>#N/A</v>
      </c>
      <c r="AH618" s="6" t="e">
        <f t="shared" si="340"/>
        <v>#N/A</v>
      </c>
      <c r="AI618" s="6" t="e">
        <f t="shared" si="350"/>
        <v>#N/A</v>
      </c>
      <c r="AJ618" s="6" t="e">
        <f t="shared" si="341"/>
        <v>#N/A</v>
      </c>
      <c r="AK618" s="11" t="str">
        <f t="shared" si="342"/>
        <v xml:space="preserve"> </v>
      </c>
      <c r="AL618" s="6" t="e">
        <f t="shared" si="343"/>
        <v>#N/A</v>
      </c>
      <c r="AM618" s="6" t="e">
        <f t="shared" si="344"/>
        <v>#N/A</v>
      </c>
      <c r="AN618" s="6" t="e">
        <f t="shared" si="345"/>
        <v>#N/A</v>
      </c>
      <c r="AO618" s="6" t="e">
        <f t="shared" si="325"/>
        <v>#N/A</v>
      </c>
      <c r="AP618" s="6" t="e">
        <f t="shared" si="346"/>
        <v>#N/A</v>
      </c>
      <c r="AQ618" s="6" t="e">
        <f t="shared" si="347"/>
        <v>#N/A</v>
      </c>
      <c r="AR618" s="6" t="e">
        <f t="shared" si="326"/>
        <v>#N/A</v>
      </c>
      <c r="AS618" s="6" t="e">
        <f t="shared" si="327"/>
        <v>#N/A</v>
      </c>
      <c r="AT618" s="6" t="e">
        <f t="shared" si="328"/>
        <v>#N/A</v>
      </c>
      <c r="AU618" s="6">
        <f t="shared" si="348"/>
        <v>0</v>
      </c>
      <c r="AV618" s="6" t="e">
        <f t="shared" si="349"/>
        <v>#N/A</v>
      </c>
      <c r="AW618" s="6" t="str">
        <f t="shared" si="329"/>
        <v/>
      </c>
      <c r="AX618" s="6" t="str">
        <f t="shared" si="330"/>
        <v/>
      </c>
      <c r="AY618" s="6" t="str">
        <f t="shared" si="331"/>
        <v/>
      </c>
      <c r="AZ618" s="6" t="str">
        <f t="shared" si="332"/>
        <v/>
      </c>
      <c r="BA618" s="103"/>
      <c r="BG618" s="3" t="s">
        <v>512</v>
      </c>
    </row>
    <row r="619" spans="1:59" s="12" customFormat="1" ht="13.5" customHeight="1" x14ac:dyDescent="0.2">
      <c r="A619" s="163">
        <v>604</v>
      </c>
      <c r="B619" s="164"/>
      <c r="C619" s="165"/>
      <c r="D619" s="166"/>
      <c r="E619" s="165"/>
      <c r="F619" s="165"/>
      <c r="G619" s="220"/>
      <c r="H619" s="165"/>
      <c r="I619" s="167"/>
      <c r="J619" s="168"/>
      <c r="K619" s="845"/>
      <c r="L619" s="838"/>
      <c r="M619" s="428"/>
      <c r="N619" s="427"/>
      <c r="O619" s="429"/>
      <c r="P619" s="430"/>
      <c r="Q619" s="422" t="str">
        <f t="shared" si="316"/>
        <v/>
      </c>
      <c r="R619" s="422" t="str">
        <f t="shared" si="317"/>
        <v/>
      </c>
      <c r="S619" s="423" t="str">
        <f t="shared" si="318"/>
        <v/>
      </c>
      <c r="T619" s="424" t="str">
        <f t="shared" si="333"/>
        <v/>
      </c>
      <c r="U619" s="425" t="str">
        <f t="shared" si="319"/>
        <v/>
      </c>
      <c r="V619" s="425" t="str">
        <f t="shared" si="320"/>
        <v/>
      </c>
      <c r="W619" s="425" t="str">
        <f t="shared" si="321"/>
        <v/>
      </c>
      <c r="X619" s="38"/>
      <c r="Y619" s="37" t="str">
        <f t="shared" si="334"/>
        <v/>
      </c>
      <c r="Z619" s="37" t="str">
        <f t="shared" si="335"/>
        <v/>
      </c>
      <c r="AA619" s="29" t="str">
        <f t="shared" si="322"/>
        <v/>
      </c>
      <c r="AB619" s="6" t="e">
        <f t="shared" si="336"/>
        <v>#N/A</v>
      </c>
      <c r="AC619" s="6" t="e">
        <f t="shared" si="337"/>
        <v>#N/A</v>
      </c>
      <c r="AD619" s="6" t="e">
        <f t="shared" si="338"/>
        <v>#N/A</v>
      </c>
      <c r="AE619" s="6" t="str">
        <f t="shared" si="323"/>
        <v/>
      </c>
      <c r="AF619" s="10">
        <f t="shared" si="324"/>
        <v>1</v>
      </c>
      <c r="AG619" s="6" t="e">
        <f t="shared" si="339"/>
        <v>#N/A</v>
      </c>
      <c r="AH619" s="6" t="e">
        <f t="shared" si="340"/>
        <v>#N/A</v>
      </c>
      <c r="AI619" s="6" t="e">
        <f t="shared" si="350"/>
        <v>#N/A</v>
      </c>
      <c r="AJ619" s="6" t="e">
        <f t="shared" si="341"/>
        <v>#N/A</v>
      </c>
      <c r="AK619" s="11" t="str">
        <f t="shared" si="342"/>
        <v xml:space="preserve"> </v>
      </c>
      <c r="AL619" s="6" t="e">
        <f t="shared" si="343"/>
        <v>#N/A</v>
      </c>
      <c r="AM619" s="6" t="e">
        <f t="shared" si="344"/>
        <v>#N/A</v>
      </c>
      <c r="AN619" s="6" t="e">
        <f t="shared" si="345"/>
        <v>#N/A</v>
      </c>
      <c r="AO619" s="6" t="e">
        <f t="shared" si="325"/>
        <v>#N/A</v>
      </c>
      <c r="AP619" s="6" t="e">
        <f t="shared" si="346"/>
        <v>#N/A</v>
      </c>
      <c r="AQ619" s="6" t="e">
        <f t="shared" si="347"/>
        <v>#N/A</v>
      </c>
      <c r="AR619" s="6" t="e">
        <f t="shared" si="326"/>
        <v>#N/A</v>
      </c>
      <c r="AS619" s="6" t="e">
        <f t="shared" si="327"/>
        <v>#N/A</v>
      </c>
      <c r="AT619" s="6" t="e">
        <f t="shared" si="328"/>
        <v>#N/A</v>
      </c>
      <c r="AU619" s="6">
        <f t="shared" si="348"/>
        <v>0</v>
      </c>
      <c r="AV619" s="6" t="e">
        <f t="shared" si="349"/>
        <v>#N/A</v>
      </c>
      <c r="AW619" s="6" t="str">
        <f t="shared" si="329"/>
        <v/>
      </c>
      <c r="AX619" s="6" t="str">
        <f t="shared" si="330"/>
        <v/>
      </c>
      <c r="AY619" s="6" t="str">
        <f t="shared" si="331"/>
        <v/>
      </c>
      <c r="AZ619" s="6" t="str">
        <f t="shared" si="332"/>
        <v/>
      </c>
      <c r="BA619" s="103"/>
      <c r="BG619" s="3" t="s">
        <v>257</v>
      </c>
    </row>
    <row r="620" spans="1:59" s="12" customFormat="1" ht="13.5" customHeight="1" x14ac:dyDescent="0.2">
      <c r="A620" s="163">
        <v>605</v>
      </c>
      <c r="B620" s="164"/>
      <c r="C620" s="165"/>
      <c r="D620" s="166"/>
      <c r="E620" s="165"/>
      <c r="F620" s="165"/>
      <c r="G620" s="220"/>
      <c r="H620" s="165"/>
      <c r="I620" s="167"/>
      <c r="J620" s="168"/>
      <c r="K620" s="845"/>
      <c r="L620" s="838"/>
      <c r="M620" s="428"/>
      <c r="N620" s="427"/>
      <c r="O620" s="429"/>
      <c r="P620" s="430"/>
      <c r="Q620" s="422" t="str">
        <f t="shared" si="316"/>
        <v/>
      </c>
      <c r="R620" s="422" t="str">
        <f t="shared" si="317"/>
        <v/>
      </c>
      <c r="S620" s="423" t="str">
        <f t="shared" si="318"/>
        <v/>
      </c>
      <c r="T620" s="424" t="str">
        <f t="shared" si="333"/>
        <v/>
      </c>
      <c r="U620" s="425" t="str">
        <f t="shared" si="319"/>
        <v/>
      </c>
      <c r="V620" s="425" t="str">
        <f t="shared" si="320"/>
        <v/>
      </c>
      <c r="W620" s="425" t="str">
        <f t="shared" si="321"/>
        <v/>
      </c>
      <c r="X620" s="38"/>
      <c r="Y620" s="37" t="str">
        <f t="shared" si="334"/>
        <v/>
      </c>
      <c r="Z620" s="37" t="str">
        <f t="shared" si="335"/>
        <v/>
      </c>
      <c r="AA620" s="29" t="str">
        <f t="shared" si="322"/>
        <v/>
      </c>
      <c r="AB620" s="6" t="e">
        <f t="shared" si="336"/>
        <v>#N/A</v>
      </c>
      <c r="AC620" s="6" t="e">
        <f t="shared" si="337"/>
        <v>#N/A</v>
      </c>
      <c r="AD620" s="6" t="e">
        <f t="shared" si="338"/>
        <v>#N/A</v>
      </c>
      <c r="AE620" s="6" t="str">
        <f t="shared" si="323"/>
        <v/>
      </c>
      <c r="AF620" s="10">
        <f t="shared" si="324"/>
        <v>1</v>
      </c>
      <c r="AG620" s="6" t="e">
        <f t="shared" si="339"/>
        <v>#N/A</v>
      </c>
      <c r="AH620" s="6" t="e">
        <f t="shared" si="340"/>
        <v>#N/A</v>
      </c>
      <c r="AI620" s="6" t="e">
        <f t="shared" si="350"/>
        <v>#N/A</v>
      </c>
      <c r="AJ620" s="6" t="e">
        <f t="shared" si="341"/>
        <v>#N/A</v>
      </c>
      <c r="AK620" s="11" t="str">
        <f t="shared" si="342"/>
        <v xml:space="preserve"> </v>
      </c>
      <c r="AL620" s="6" t="e">
        <f t="shared" si="343"/>
        <v>#N/A</v>
      </c>
      <c r="AM620" s="6" t="e">
        <f t="shared" si="344"/>
        <v>#N/A</v>
      </c>
      <c r="AN620" s="6" t="e">
        <f t="shared" si="345"/>
        <v>#N/A</v>
      </c>
      <c r="AO620" s="6" t="e">
        <f t="shared" si="325"/>
        <v>#N/A</v>
      </c>
      <c r="AP620" s="6" t="e">
        <f t="shared" si="346"/>
        <v>#N/A</v>
      </c>
      <c r="AQ620" s="6" t="e">
        <f t="shared" si="347"/>
        <v>#N/A</v>
      </c>
      <c r="AR620" s="6" t="e">
        <f t="shared" si="326"/>
        <v>#N/A</v>
      </c>
      <c r="AS620" s="6" t="e">
        <f t="shared" si="327"/>
        <v>#N/A</v>
      </c>
      <c r="AT620" s="6" t="e">
        <f t="shared" si="328"/>
        <v>#N/A</v>
      </c>
      <c r="AU620" s="6">
        <f t="shared" si="348"/>
        <v>0</v>
      </c>
      <c r="AV620" s="6" t="e">
        <f t="shared" si="349"/>
        <v>#N/A</v>
      </c>
      <c r="AW620" s="6" t="str">
        <f t="shared" si="329"/>
        <v/>
      </c>
      <c r="AX620" s="6" t="str">
        <f t="shared" si="330"/>
        <v/>
      </c>
      <c r="AY620" s="6" t="str">
        <f t="shared" si="331"/>
        <v/>
      </c>
      <c r="AZ620" s="6" t="str">
        <f t="shared" si="332"/>
        <v/>
      </c>
      <c r="BA620" s="103"/>
      <c r="BG620" s="3" t="s">
        <v>267</v>
      </c>
    </row>
    <row r="621" spans="1:59" s="12" customFormat="1" ht="13.5" customHeight="1" x14ac:dyDescent="0.2">
      <c r="A621" s="163">
        <v>606</v>
      </c>
      <c r="B621" s="164"/>
      <c r="C621" s="165"/>
      <c r="D621" s="166"/>
      <c r="E621" s="165"/>
      <c r="F621" s="165"/>
      <c r="G621" s="220"/>
      <c r="H621" s="165"/>
      <c r="I621" s="167"/>
      <c r="J621" s="168"/>
      <c r="K621" s="845"/>
      <c r="L621" s="838"/>
      <c r="M621" s="428"/>
      <c r="N621" s="427"/>
      <c r="O621" s="429"/>
      <c r="P621" s="430"/>
      <c r="Q621" s="422" t="str">
        <f t="shared" si="316"/>
        <v/>
      </c>
      <c r="R621" s="422" t="str">
        <f t="shared" si="317"/>
        <v/>
      </c>
      <c r="S621" s="423" t="str">
        <f t="shared" si="318"/>
        <v/>
      </c>
      <c r="T621" s="424" t="str">
        <f t="shared" si="333"/>
        <v/>
      </c>
      <c r="U621" s="425" t="str">
        <f t="shared" si="319"/>
        <v/>
      </c>
      <c r="V621" s="425" t="str">
        <f t="shared" si="320"/>
        <v/>
      </c>
      <c r="W621" s="425" t="str">
        <f t="shared" si="321"/>
        <v/>
      </c>
      <c r="X621" s="38"/>
      <c r="Y621" s="37" t="str">
        <f t="shared" si="334"/>
        <v/>
      </c>
      <c r="Z621" s="37" t="str">
        <f t="shared" si="335"/>
        <v/>
      </c>
      <c r="AA621" s="29" t="str">
        <f t="shared" si="322"/>
        <v/>
      </c>
      <c r="AB621" s="6" t="e">
        <f t="shared" si="336"/>
        <v>#N/A</v>
      </c>
      <c r="AC621" s="6" t="e">
        <f t="shared" si="337"/>
        <v>#N/A</v>
      </c>
      <c r="AD621" s="6" t="e">
        <f t="shared" si="338"/>
        <v>#N/A</v>
      </c>
      <c r="AE621" s="6" t="str">
        <f t="shared" si="323"/>
        <v/>
      </c>
      <c r="AF621" s="10">
        <f t="shared" si="324"/>
        <v>1</v>
      </c>
      <c r="AG621" s="6" t="e">
        <f t="shared" si="339"/>
        <v>#N/A</v>
      </c>
      <c r="AH621" s="6" t="e">
        <f t="shared" si="340"/>
        <v>#N/A</v>
      </c>
      <c r="AI621" s="6" t="e">
        <f t="shared" si="350"/>
        <v>#N/A</v>
      </c>
      <c r="AJ621" s="6" t="e">
        <f t="shared" si="341"/>
        <v>#N/A</v>
      </c>
      <c r="AK621" s="11" t="str">
        <f t="shared" si="342"/>
        <v xml:space="preserve"> </v>
      </c>
      <c r="AL621" s="6" t="e">
        <f t="shared" si="343"/>
        <v>#N/A</v>
      </c>
      <c r="AM621" s="6" t="e">
        <f t="shared" si="344"/>
        <v>#N/A</v>
      </c>
      <c r="AN621" s="6" t="e">
        <f t="shared" si="345"/>
        <v>#N/A</v>
      </c>
      <c r="AO621" s="6" t="e">
        <f t="shared" si="325"/>
        <v>#N/A</v>
      </c>
      <c r="AP621" s="6" t="e">
        <f t="shared" si="346"/>
        <v>#N/A</v>
      </c>
      <c r="AQ621" s="6" t="e">
        <f t="shared" si="347"/>
        <v>#N/A</v>
      </c>
      <c r="AR621" s="6" t="e">
        <f t="shared" si="326"/>
        <v>#N/A</v>
      </c>
      <c r="AS621" s="6" t="e">
        <f t="shared" si="327"/>
        <v>#N/A</v>
      </c>
      <c r="AT621" s="6" t="e">
        <f t="shared" si="328"/>
        <v>#N/A</v>
      </c>
      <c r="AU621" s="6">
        <f t="shared" si="348"/>
        <v>0</v>
      </c>
      <c r="AV621" s="6" t="e">
        <f t="shared" si="349"/>
        <v>#N/A</v>
      </c>
      <c r="AW621" s="6" t="str">
        <f t="shared" si="329"/>
        <v/>
      </c>
      <c r="AX621" s="6" t="str">
        <f t="shared" si="330"/>
        <v/>
      </c>
      <c r="AY621" s="6" t="str">
        <f t="shared" si="331"/>
        <v/>
      </c>
      <c r="AZ621" s="6" t="str">
        <f t="shared" si="332"/>
        <v/>
      </c>
      <c r="BA621" s="103"/>
      <c r="BG621" s="3" t="s">
        <v>279</v>
      </c>
    </row>
    <row r="622" spans="1:59" s="12" customFormat="1" ht="13.5" customHeight="1" x14ac:dyDescent="0.2">
      <c r="A622" s="163">
        <v>607</v>
      </c>
      <c r="B622" s="164"/>
      <c r="C622" s="165"/>
      <c r="D622" s="166"/>
      <c r="E622" s="165"/>
      <c r="F622" s="165"/>
      <c r="G622" s="220"/>
      <c r="H622" s="165"/>
      <c r="I622" s="167"/>
      <c r="J622" s="168"/>
      <c r="K622" s="845"/>
      <c r="L622" s="838"/>
      <c r="M622" s="428"/>
      <c r="N622" s="427"/>
      <c r="O622" s="429"/>
      <c r="P622" s="430"/>
      <c r="Q622" s="422" t="str">
        <f t="shared" si="316"/>
        <v/>
      </c>
      <c r="R622" s="422" t="str">
        <f t="shared" si="317"/>
        <v/>
      </c>
      <c r="S622" s="423" t="str">
        <f t="shared" si="318"/>
        <v/>
      </c>
      <c r="T622" s="424" t="str">
        <f t="shared" si="333"/>
        <v/>
      </c>
      <c r="U622" s="425" t="str">
        <f t="shared" si="319"/>
        <v/>
      </c>
      <c r="V622" s="425" t="str">
        <f t="shared" si="320"/>
        <v/>
      </c>
      <c r="W622" s="425" t="str">
        <f t="shared" si="321"/>
        <v/>
      </c>
      <c r="X622" s="38"/>
      <c r="Y622" s="37" t="str">
        <f t="shared" si="334"/>
        <v/>
      </c>
      <c r="Z622" s="37" t="str">
        <f t="shared" si="335"/>
        <v/>
      </c>
      <c r="AA622" s="29" t="str">
        <f t="shared" si="322"/>
        <v/>
      </c>
      <c r="AB622" s="6" t="e">
        <f t="shared" si="336"/>
        <v>#N/A</v>
      </c>
      <c r="AC622" s="6" t="e">
        <f t="shared" si="337"/>
        <v>#N/A</v>
      </c>
      <c r="AD622" s="6" t="e">
        <f t="shared" si="338"/>
        <v>#N/A</v>
      </c>
      <c r="AE622" s="6" t="str">
        <f t="shared" si="323"/>
        <v/>
      </c>
      <c r="AF622" s="10">
        <f t="shared" si="324"/>
        <v>1</v>
      </c>
      <c r="AG622" s="6" t="e">
        <f t="shared" si="339"/>
        <v>#N/A</v>
      </c>
      <c r="AH622" s="6" t="e">
        <f t="shared" si="340"/>
        <v>#N/A</v>
      </c>
      <c r="AI622" s="6" t="e">
        <f t="shared" si="350"/>
        <v>#N/A</v>
      </c>
      <c r="AJ622" s="6" t="e">
        <f t="shared" si="341"/>
        <v>#N/A</v>
      </c>
      <c r="AK622" s="11" t="str">
        <f t="shared" si="342"/>
        <v xml:space="preserve"> </v>
      </c>
      <c r="AL622" s="6" t="e">
        <f t="shared" si="343"/>
        <v>#N/A</v>
      </c>
      <c r="AM622" s="6" t="e">
        <f t="shared" si="344"/>
        <v>#N/A</v>
      </c>
      <c r="AN622" s="6" t="e">
        <f t="shared" si="345"/>
        <v>#N/A</v>
      </c>
      <c r="AO622" s="6" t="e">
        <f t="shared" si="325"/>
        <v>#N/A</v>
      </c>
      <c r="AP622" s="6" t="e">
        <f t="shared" si="346"/>
        <v>#N/A</v>
      </c>
      <c r="AQ622" s="6" t="e">
        <f t="shared" si="347"/>
        <v>#N/A</v>
      </c>
      <c r="AR622" s="6" t="e">
        <f t="shared" si="326"/>
        <v>#N/A</v>
      </c>
      <c r="AS622" s="6" t="e">
        <f t="shared" si="327"/>
        <v>#N/A</v>
      </c>
      <c r="AT622" s="6" t="e">
        <f t="shared" si="328"/>
        <v>#N/A</v>
      </c>
      <c r="AU622" s="6">
        <f t="shared" si="348"/>
        <v>0</v>
      </c>
      <c r="AV622" s="6" t="e">
        <f t="shared" si="349"/>
        <v>#N/A</v>
      </c>
      <c r="AW622" s="6" t="str">
        <f t="shared" si="329"/>
        <v/>
      </c>
      <c r="AX622" s="6" t="str">
        <f t="shared" si="330"/>
        <v/>
      </c>
      <c r="AY622" s="6" t="str">
        <f t="shared" si="331"/>
        <v/>
      </c>
      <c r="AZ622" s="6" t="str">
        <f t="shared" si="332"/>
        <v/>
      </c>
      <c r="BA622" s="103"/>
      <c r="BG622" s="3" t="s">
        <v>511</v>
      </c>
    </row>
    <row r="623" spans="1:59" s="12" customFormat="1" ht="13.5" customHeight="1" x14ac:dyDescent="0.2">
      <c r="A623" s="163">
        <v>608</v>
      </c>
      <c r="B623" s="164"/>
      <c r="C623" s="165"/>
      <c r="D623" s="166"/>
      <c r="E623" s="165"/>
      <c r="F623" s="165"/>
      <c r="G623" s="220"/>
      <c r="H623" s="165"/>
      <c r="I623" s="167"/>
      <c r="J623" s="168"/>
      <c r="K623" s="845"/>
      <c r="L623" s="838"/>
      <c r="M623" s="428"/>
      <c r="N623" s="427"/>
      <c r="O623" s="429"/>
      <c r="P623" s="430"/>
      <c r="Q623" s="422" t="str">
        <f t="shared" si="316"/>
        <v/>
      </c>
      <c r="R623" s="422" t="str">
        <f t="shared" si="317"/>
        <v/>
      </c>
      <c r="S623" s="423" t="str">
        <f t="shared" si="318"/>
        <v/>
      </c>
      <c r="T623" s="424" t="str">
        <f t="shared" si="333"/>
        <v/>
      </c>
      <c r="U623" s="425" t="str">
        <f t="shared" si="319"/>
        <v/>
      </c>
      <c r="V623" s="425" t="str">
        <f t="shared" si="320"/>
        <v/>
      </c>
      <c r="W623" s="425" t="str">
        <f t="shared" si="321"/>
        <v/>
      </c>
      <c r="X623" s="38"/>
      <c r="Y623" s="37" t="str">
        <f t="shared" si="334"/>
        <v/>
      </c>
      <c r="Z623" s="37" t="str">
        <f t="shared" si="335"/>
        <v/>
      </c>
      <c r="AA623" s="29" t="str">
        <f t="shared" si="322"/>
        <v/>
      </c>
      <c r="AB623" s="6" t="e">
        <f t="shared" si="336"/>
        <v>#N/A</v>
      </c>
      <c r="AC623" s="6" t="e">
        <f t="shared" si="337"/>
        <v>#N/A</v>
      </c>
      <c r="AD623" s="6" t="e">
        <f t="shared" si="338"/>
        <v>#N/A</v>
      </c>
      <c r="AE623" s="6" t="str">
        <f t="shared" si="323"/>
        <v/>
      </c>
      <c r="AF623" s="10">
        <f t="shared" si="324"/>
        <v>1</v>
      </c>
      <c r="AG623" s="6" t="e">
        <f t="shared" si="339"/>
        <v>#N/A</v>
      </c>
      <c r="AH623" s="6" t="e">
        <f t="shared" si="340"/>
        <v>#N/A</v>
      </c>
      <c r="AI623" s="6" t="e">
        <f t="shared" si="350"/>
        <v>#N/A</v>
      </c>
      <c r="AJ623" s="6" t="e">
        <f t="shared" si="341"/>
        <v>#N/A</v>
      </c>
      <c r="AK623" s="11" t="str">
        <f t="shared" si="342"/>
        <v xml:space="preserve"> </v>
      </c>
      <c r="AL623" s="6" t="e">
        <f t="shared" si="343"/>
        <v>#N/A</v>
      </c>
      <c r="AM623" s="6" t="e">
        <f t="shared" si="344"/>
        <v>#N/A</v>
      </c>
      <c r="AN623" s="6" t="e">
        <f t="shared" si="345"/>
        <v>#N/A</v>
      </c>
      <c r="AO623" s="6" t="e">
        <f t="shared" si="325"/>
        <v>#N/A</v>
      </c>
      <c r="AP623" s="6" t="e">
        <f t="shared" si="346"/>
        <v>#N/A</v>
      </c>
      <c r="AQ623" s="6" t="e">
        <f t="shared" si="347"/>
        <v>#N/A</v>
      </c>
      <c r="AR623" s="6" t="e">
        <f t="shared" si="326"/>
        <v>#N/A</v>
      </c>
      <c r="AS623" s="6" t="e">
        <f t="shared" si="327"/>
        <v>#N/A</v>
      </c>
      <c r="AT623" s="6" t="e">
        <f t="shared" si="328"/>
        <v>#N/A</v>
      </c>
      <c r="AU623" s="6">
        <f t="shared" si="348"/>
        <v>0</v>
      </c>
      <c r="AV623" s="6" t="e">
        <f t="shared" si="349"/>
        <v>#N/A</v>
      </c>
      <c r="AW623" s="6" t="str">
        <f t="shared" si="329"/>
        <v/>
      </c>
      <c r="AX623" s="6" t="str">
        <f t="shared" si="330"/>
        <v/>
      </c>
      <c r="AY623" s="6" t="str">
        <f t="shared" si="331"/>
        <v/>
      </c>
      <c r="AZ623" s="6" t="str">
        <f t="shared" si="332"/>
        <v/>
      </c>
      <c r="BA623" s="103"/>
      <c r="BG623" s="3" t="s">
        <v>256</v>
      </c>
    </row>
    <row r="624" spans="1:59" s="12" customFormat="1" ht="13.5" customHeight="1" x14ac:dyDescent="0.2">
      <c r="A624" s="163">
        <v>609</v>
      </c>
      <c r="B624" s="164"/>
      <c r="C624" s="165"/>
      <c r="D624" s="166"/>
      <c r="E624" s="165"/>
      <c r="F624" s="165"/>
      <c r="G624" s="220"/>
      <c r="H624" s="165"/>
      <c r="I624" s="167"/>
      <c r="J624" s="168"/>
      <c r="K624" s="845"/>
      <c r="L624" s="838"/>
      <c r="M624" s="428"/>
      <c r="N624" s="427"/>
      <c r="O624" s="429"/>
      <c r="P624" s="430"/>
      <c r="Q624" s="422" t="str">
        <f t="shared" si="316"/>
        <v/>
      </c>
      <c r="R624" s="422" t="str">
        <f t="shared" si="317"/>
        <v/>
      </c>
      <c r="S624" s="423" t="str">
        <f t="shared" si="318"/>
        <v/>
      </c>
      <c r="T624" s="424" t="str">
        <f t="shared" si="333"/>
        <v/>
      </c>
      <c r="U624" s="425" t="str">
        <f t="shared" si="319"/>
        <v/>
      </c>
      <c r="V624" s="425" t="str">
        <f t="shared" si="320"/>
        <v/>
      </c>
      <c r="W624" s="425" t="str">
        <f t="shared" si="321"/>
        <v/>
      </c>
      <c r="X624" s="38"/>
      <c r="Y624" s="37" t="str">
        <f t="shared" si="334"/>
        <v/>
      </c>
      <c r="Z624" s="37" t="str">
        <f t="shared" si="335"/>
        <v/>
      </c>
      <c r="AA624" s="29" t="str">
        <f t="shared" si="322"/>
        <v/>
      </c>
      <c r="AB624" s="6" t="e">
        <f t="shared" si="336"/>
        <v>#N/A</v>
      </c>
      <c r="AC624" s="6" t="e">
        <f t="shared" si="337"/>
        <v>#N/A</v>
      </c>
      <c r="AD624" s="6" t="e">
        <f t="shared" si="338"/>
        <v>#N/A</v>
      </c>
      <c r="AE624" s="6" t="str">
        <f t="shared" si="323"/>
        <v/>
      </c>
      <c r="AF624" s="10">
        <f t="shared" si="324"/>
        <v>1</v>
      </c>
      <c r="AG624" s="6" t="e">
        <f t="shared" si="339"/>
        <v>#N/A</v>
      </c>
      <c r="AH624" s="6" t="e">
        <f t="shared" si="340"/>
        <v>#N/A</v>
      </c>
      <c r="AI624" s="6" t="e">
        <f t="shared" si="350"/>
        <v>#N/A</v>
      </c>
      <c r="AJ624" s="6" t="e">
        <f t="shared" si="341"/>
        <v>#N/A</v>
      </c>
      <c r="AK624" s="11" t="str">
        <f t="shared" si="342"/>
        <v xml:space="preserve"> </v>
      </c>
      <c r="AL624" s="6" t="e">
        <f t="shared" si="343"/>
        <v>#N/A</v>
      </c>
      <c r="AM624" s="6" t="e">
        <f t="shared" si="344"/>
        <v>#N/A</v>
      </c>
      <c r="AN624" s="6" t="e">
        <f t="shared" si="345"/>
        <v>#N/A</v>
      </c>
      <c r="AO624" s="6" t="e">
        <f t="shared" si="325"/>
        <v>#N/A</v>
      </c>
      <c r="AP624" s="6" t="e">
        <f t="shared" si="346"/>
        <v>#N/A</v>
      </c>
      <c r="AQ624" s="6" t="e">
        <f t="shared" si="347"/>
        <v>#N/A</v>
      </c>
      <c r="AR624" s="6" t="e">
        <f t="shared" si="326"/>
        <v>#N/A</v>
      </c>
      <c r="AS624" s="6" t="e">
        <f t="shared" si="327"/>
        <v>#N/A</v>
      </c>
      <c r="AT624" s="6" t="e">
        <f t="shared" si="328"/>
        <v>#N/A</v>
      </c>
      <c r="AU624" s="6">
        <f t="shared" si="348"/>
        <v>0</v>
      </c>
      <c r="AV624" s="6" t="e">
        <f t="shared" si="349"/>
        <v>#N/A</v>
      </c>
      <c r="AW624" s="6" t="str">
        <f t="shared" si="329"/>
        <v/>
      </c>
      <c r="AX624" s="6" t="str">
        <f t="shared" si="330"/>
        <v/>
      </c>
      <c r="AY624" s="6" t="str">
        <f t="shared" si="331"/>
        <v/>
      </c>
      <c r="AZ624" s="6" t="str">
        <f t="shared" si="332"/>
        <v/>
      </c>
      <c r="BA624" s="103"/>
      <c r="BG624" s="3" t="s">
        <v>266</v>
      </c>
    </row>
    <row r="625" spans="1:59" s="12" customFormat="1" ht="13.5" customHeight="1" x14ac:dyDescent="0.2">
      <c r="A625" s="163">
        <v>610</v>
      </c>
      <c r="B625" s="164"/>
      <c r="C625" s="165"/>
      <c r="D625" s="166"/>
      <c r="E625" s="165"/>
      <c r="F625" s="165"/>
      <c r="G625" s="220"/>
      <c r="H625" s="165"/>
      <c r="I625" s="167"/>
      <c r="J625" s="168"/>
      <c r="K625" s="845"/>
      <c r="L625" s="838"/>
      <c r="M625" s="428"/>
      <c r="N625" s="427"/>
      <c r="O625" s="429"/>
      <c r="P625" s="430"/>
      <c r="Q625" s="422" t="str">
        <f t="shared" si="316"/>
        <v/>
      </c>
      <c r="R625" s="422" t="str">
        <f t="shared" si="317"/>
        <v/>
      </c>
      <c r="S625" s="423" t="str">
        <f t="shared" si="318"/>
        <v/>
      </c>
      <c r="T625" s="424" t="str">
        <f t="shared" si="333"/>
        <v/>
      </c>
      <c r="U625" s="425" t="str">
        <f t="shared" si="319"/>
        <v/>
      </c>
      <c r="V625" s="425" t="str">
        <f t="shared" si="320"/>
        <v/>
      </c>
      <c r="W625" s="425" t="str">
        <f t="shared" si="321"/>
        <v/>
      </c>
      <c r="X625" s="38"/>
      <c r="Y625" s="37" t="str">
        <f t="shared" si="334"/>
        <v/>
      </c>
      <c r="Z625" s="37" t="str">
        <f t="shared" si="335"/>
        <v/>
      </c>
      <c r="AA625" s="29" t="str">
        <f t="shared" si="322"/>
        <v/>
      </c>
      <c r="AB625" s="6" t="e">
        <f t="shared" si="336"/>
        <v>#N/A</v>
      </c>
      <c r="AC625" s="6" t="e">
        <f t="shared" si="337"/>
        <v>#N/A</v>
      </c>
      <c r="AD625" s="6" t="e">
        <f t="shared" si="338"/>
        <v>#N/A</v>
      </c>
      <c r="AE625" s="6" t="str">
        <f t="shared" si="323"/>
        <v/>
      </c>
      <c r="AF625" s="10">
        <f t="shared" si="324"/>
        <v>1</v>
      </c>
      <c r="AG625" s="6" t="e">
        <f t="shared" si="339"/>
        <v>#N/A</v>
      </c>
      <c r="AH625" s="6" t="e">
        <f t="shared" si="340"/>
        <v>#N/A</v>
      </c>
      <c r="AI625" s="6" t="e">
        <f t="shared" si="350"/>
        <v>#N/A</v>
      </c>
      <c r="AJ625" s="6" t="e">
        <f t="shared" si="341"/>
        <v>#N/A</v>
      </c>
      <c r="AK625" s="11" t="str">
        <f t="shared" si="342"/>
        <v xml:space="preserve"> </v>
      </c>
      <c r="AL625" s="6" t="e">
        <f t="shared" si="343"/>
        <v>#N/A</v>
      </c>
      <c r="AM625" s="6" t="e">
        <f t="shared" si="344"/>
        <v>#N/A</v>
      </c>
      <c r="AN625" s="6" t="e">
        <f t="shared" si="345"/>
        <v>#N/A</v>
      </c>
      <c r="AO625" s="6" t="e">
        <f t="shared" si="325"/>
        <v>#N/A</v>
      </c>
      <c r="AP625" s="6" t="e">
        <f t="shared" si="346"/>
        <v>#N/A</v>
      </c>
      <c r="AQ625" s="6" t="e">
        <f t="shared" si="347"/>
        <v>#N/A</v>
      </c>
      <c r="AR625" s="6" t="e">
        <f t="shared" si="326"/>
        <v>#N/A</v>
      </c>
      <c r="AS625" s="6" t="e">
        <f t="shared" si="327"/>
        <v>#N/A</v>
      </c>
      <c r="AT625" s="6" t="e">
        <f t="shared" si="328"/>
        <v>#N/A</v>
      </c>
      <c r="AU625" s="6">
        <f t="shared" si="348"/>
        <v>0</v>
      </c>
      <c r="AV625" s="6" t="e">
        <f t="shared" si="349"/>
        <v>#N/A</v>
      </c>
      <c r="AW625" s="6" t="str">
        <f t="shared" si="329"/>
        <v/>
      </c>
      <c r="AX625" s="6" t="str">
        <f t="shared" si="330"/>
        <v/>
      </c>
      <c r="AY625" s="6" t="str">
        <f t="shared" si="331"/>
        <v/>
      </c>
      <c r="AZ625" s="6" t="str">
        <f t="shared" si="332"/>
        <v/>
      </c>
      <c r="BA625" s="103"/>
      <c r="BG625" s="3" t="s">
        <v>278</v>
      </c>
    </row>
    <row r="626" spans="1:59" s="12" customFormat="1" ht="13.5" customHeight="1" x14ac:dyDescent="0.2">
      <c r="A626" s="163">
        <v>611</v>
      </c>
      <c r="B626" s="164"/>
      <c r="C626" s="165"/>
      <c r="D626" s="166"/>
      <c r="E626" s="165"/>
      <c r="F626" s="165"/>
      <c r="G626" s="220"/>
      <c r="H626" s="165"/>
      <c r="I626" s="167"/>
      <c r="J626" s="168"/>
      <c r="K626" s="845"/>
      <c r="L626" s="838"/>
      <c r="M626" s="428"/>
      <c r="N626" s="427"/>
      <c r="O626" s="429"/>
      <c r="P626" s="430"/>
      <c r="Q626" s="422" t="str">
        <f t="shared" si="316"/>
        <v/>
      </c>
      <c r="R626" s="422" t="str">
        <f t="shared" si="317"/>
        <v/>
      </c>
      <c r="S626" s="423" t="str">
        <f t="shared" si="318"/>
        <v/>
      </c>
      <c r="T626" s="424" t="str">
        <f t="shared" si="333"/>
        <v/>
      </c>
      <c r="U626" s="425" t="str">
        <f t="shared" si="319"/>
        <v/>
      </c>
      <c r="V626" s="425" t="str">
        <f t="shared" si="320"/>
        <v/>
      </c>
      <c r="W626" s="425" t="str">
        <f t="shared" si="321"/>
        <v/>
      </c>
      <c r="X626" s="38"/>
      <c r="Y626" s="37" t="str">
        <f t="shared" si="334"/>
        <v/>
      </c>
      <c r="Z626" s="37" t="str">
        <f t="shared" si="335"/>
        <v/>
      </c>
      <c r="AA626" s="29" t="str">
        <f t="shared" si="322"/>
        <v/>
      </c>
      <c r="AB626" s="6" t="e">
        <f t="shared" si="336"/>
        <v>#N/A</v>
      </c>
      <c r="AC626" s="6" t="e">
        <f t="shared" si="337"/>
        <v>#N/A</v>
      </c>
      <c r="AD626" s="6" t="e">
        <f t="shared" si="338"/>
        <v>#N/A</v>
      </c>
      <c r="AE626" s="6" t="str">
        <f t="shared" si="323"/>
        <v/>
      </c>
      <c r="AF626" s="10">
        <f t="shared" si="324"/>
        <v>1</v>
      </c>
      <c r="AG626" s="6" t="e">
        <f t="shared" si="339"/>
        <v>#N/A</v>
      </c>
      <c r="AH626" s="6" t="e">
        <f t="shared" si="340"/>
        <v>#N/A</v>
      </c>
      <c r="AI626" s="6" t="e">
        <f t="shared" si="350"/>
        <v>#N/A</v>
      </c>
      <c r="AJ626" s="6" t="e">
        <f t="shared" si="341"/>
        <v>#N/A</v>
      </c>
      <c r="AK626" s="11" t="str">
        <f t="shared" si="342"/>
        <v xml:space="preserve"> </v>
      </c>
      <c r="AL626" s="6" t="e">
        <f t="shared" si="343"/>
        <v>#N/A</v>
      </c>
      <c r="AM626" s="6" t="e">
        <f t="shared" si="344"/>
        <v>#N/A</v>
      </c>
      <c r="AN626" s="6" t="e">
        <f t="shared" si="345"/>
        <v>#N/A</v>
      </c>
      <c r="AO626" s="6" t="e">
        <f t="shared" si="325"/>
        <v>#N/A</v>
      </c>
      <c r="AP626" s="6" t="e">
        <f t="shared" si="346"/>
        <v>#N/A</v>
      </c>
      <c r="AQ626" s="6" t="e">
        <f t="shared" si="347"/>
        <v>#N/A</v>
      </c>
      <c r="AR626" s="6" t="e">
        <f t="shared" si="326"/>
        <v>#N/A</v>
      </c>
      <c r="AS626" s="6" t="e">
        <f t="shared" si="327"/>
        <v>#N/A</v>
      </c>
      <c r="AT626" s="6" t="e">
        <f t="shared" si="328"/>
        <v>#N/A</v>
      </c>
      <c r="AU626" s="6">
        <f t="shared" si="348"/>
        <v>0</v>
      </c>
      <c r="AV626" s="6" t="e">
        <f t="shared" si="349"/>
        <v>#N/A</v>
      </c>
      <c r="AW626" s="6" t="str">
        <f t="shared" si="329"/>
        <v/>
      </c>
      <c r="AX626" s="6" t="str">
        <f t="shared" si="330"/>
        <v/>
      </c>
      <c r="AY626" s="6" t="str">
        <f t="shared" si="331"/>
        <v/>
      </c>
      <c r="AZ626" s="6" t="str">
        <f t="shared" si="332"/>
        <v/>
      </c>
      <c r="BA626" s="103"/>
      <c r="BG626" s="3" t="s">
        <v>563</v>
      </c>
    </row>
    <row r="627" spans="1:59" s="12" customFormat="1" ht="13.5" customHeight="1" x14ac:dyDescent="0.2">
      <c r="A627" s="163">
        <v>612</v>
      </c>
      <c r="B627" s="164"/>
      <c r="C627" s="165"/>
      <c r="D627" s="166"/>
      <c r="E627" s="165"/>
      <c r="F627" s="165"/>
      <c r="G627" s="220"/>
      <c r="H627" s="165"/>
      <c r="I627" s="167"/>
      <c r="J627" s="168"/>
      <c r="K627" s="845"/>
      <c r="L627" s="838"/>
      <c r="M627" s="428"/>
      <c r="N627" s="427"/>
      <c r="O627" s="429"/>
      <c r="P627" s="430"/>
      <c r="Q627" s="422" t="str">
        <f t="shared" si="316"/>
        <v/>
      </c>
      <c r="R627" s="422" t="str">
        <f t="shared" si="317"/>
        <v/>
      </c>
      <c r="S627" s="423" t="str">
        <f t="shared" si="318"/>
        <v/>
      </c>
      <c r="T627" s="424" t="str">
        <f t="shared" si="333"/>
        <v/>
      </c>
      <c r="U627" s="425" t="str">
        <f t="shared" si="319"/>
        <v/>
      </c>
      <c r="V627" s="425" t="str">
        <f t="shared" si="320"/>
        <v/>
      </c>
      <c r="W627" s="425" t="str">
        <f t="shared" si="321"/>
        <v/>
      </c>
      <c r="X627" s="38"/>
      <c r="Y627" s="37" t="str">
        <f t="shared" si="334"/>
        <v/>
      </c>
      <c r="Z627" s="37" t="str">
        <f t="shared" si="335"/>
        <v/>
      </c>
      <c r="AA627" s="29" t="str">
        <f t="shared" si="322"/>
        <v/>
      </c>
      <c r="AB627" s="6" t="e">
        <f t="shared" si="336"/>
        <v>#N/A</v>
      </c>
      <c r="AC627" s="6" t="e">
        <f t="shared" si="337"/>
        <v>#N/A</v>
      </c>
      <c r="AD627" s="6" t="e">
        <f t="shared" si="338"/>
        <v>#N/A</v>
      </c>
      <c r="AE627" s="6" t="str">
        <f t="shared" si="323"/>
        <v/>
      </c>
      <c r="AF627" s="10">
        <f t="shared" si="324"/>
        <v>1</v>
      </c>
      <c r="AG627" s="6" t="e">
        <f t="shared" si="339"/>
        <v>#N/A</v>
      </c>
      <c r="AH627" s="6" t="e">
        <f t="shared" si="340"/>
        <v>#N/A</v>
      </c>
      <c r="AI627" s="6" t="e">
        <f t="shared" si="350"/>
        <v>#N/A</v>
      </c>
      <c r="AJ627" s="6" t="e">
        <f t="shared" si="341"/>
        <v>#N/A</v>
      </c>
      <c r="AK627" s="11" t="str">
        <f t="shared" si="342"/>
        <v xml:space="preserve"> </v>
      </c>
      <c r="AL627" s="6" t="e">
        <f t="shared" si="343"/>
        <v>#N/A</v>
      </c>
      <c r="AM627" s="6" t="e">
        <f t="shared" si="344"/>
        <v>#N/A</v>
      </c>
      <c r="AN627" s="6" t="e">
        <f t="shared" si="345"/>
        <v>#N/A</v>
      </c>
      <c r="AO627" s="6" t="e">
        <f t="shared" si="325"/>
        <v>#N/A</v>
      </c>
      <c r="AP627" s="6" t="e">
        <f t="shared" si="346"/>
        <v>#N/A</v>
      </c>
      <c r="AQ627" s="6" t="e">
        <f t="shared" si="347"/>
        <v>#N/A</v>
      </c>
      <c r="AR627" s="6" t="e">
        <f t="shared" si="326"/>
        <v>#N/A</v>
      </c>
      <c r="AS627" s="6" t="e">
        <f t="shared" si="327"/>
        <v>#N/A</v>
      </c>
      <c r="AT627" s="6" t="e">
        <f t="shared" si="328"/>
        <v>#N/A</v>
      </c>
      <c r="AU627" s="6">
        <f t="shared" si="348"/>
        <v>0</v>
      </c>
      <c r="AV627" s="6" t="e">
        <f t="shared" si="349"/>
        <v>#N/A</v>
      </c>
      <c r="AW627" s="6" t="str">
        <f t="shared" si="329"/>
        <v/>
      </c>
      <c r="AX627" s="6" t="str">
        <f t="shared" si="330"/>
        <v/>
      </c>
      <c r="AY627" s="6" t="str">
        <f t="shared" si="331"/>
        <v/>
      </c>
      <c r="AZ627" s="6" t="str">
        <f t="shared" si="332"/>
        <v/>
      </c>
      <c r="BA627" s="103"/>
      <c r="BG627" s="3" t="s">
        <v>292</v>
      </c>
    </row>
    <row r="628" spans="1:59" s="12" customFormat="1" ht="13.5" customHeight="1" x14ac:dyDescent="0.2">
      <c r="A628" s="163">
        <v>613</v>
      </c>
      <c r="B628" s="164"/>
      <c r="C628" s="165"/>
      <c r="D628" s="166"/>
      <c r="E628" s="165"/>
      <c r="F628" s="165"/>
      <c r="G628" s="220"/>
      <c r="H628" s="165"/>
      <c r="I628" s="167"/>
      <c r="J628" s="168"/>
      <c r="K628" s="845"/>
      <c r="L628" s="838"/>
      <c r="M628" s="428"/>
      <c r="N628" s="427"/>
      <c r="O628" s="429"/>
      <c r="P628" s="430"/>
      <c r="Q628" s="422" t="str">
        <f t="shared" si="316"/>
        <v/>
      </c>
      <c r="R628" s="422" t="str">
        <f t="shared" si="317"/>
        <v/>
      </c>
      <c r="S628" s="423" t="str">
        <f t="shared" si="318"/>
        <v/>
      </c>
      <c r="T628" s="424" t="str">
        <f t="shared" si="333"/>
        <v/>
      </c>
      <c r="U628" s="425" t="str">
        <f t="shared" si="319"/>
        <v/>
      </c>
      <c r="V628" s="425" t="str">
        <f t="shared" si="320"/>
        <v/>
      </c>
      <c r="W628" s="425" t="str">
        <f t="shared" si="321"/>
        <v/>
      </c>
      <c r="X628" s="38"/>
      <c r="Y628" s="37" t="str">
        <f t="shared" si="334"/>
        <v/>
      </c>
      <c r="Z628" s="37" t="str">
        <f t="shared" si="335"/>
        <v/>
      </c>
      <c r="AA628" s="29" t="str">
        <f t="shared" si="322"/>
        <v/>
      </c>
      <c r="AB628" s="6" t="e">
        <f t="shared" si="336"/>
        <v>#N/A</v>
      </c>
      <c r="AC628" s="6" t="e">
        <f t="shared" si="337"/>
        <v>#N/A</v>
      </c>
      <c r="AD628" s="6" t="e">
        <f t="shared" si="338"/>
        <v>#N/A</v>
      </c>
      <c r="AE628" s="6" t="str">
        <f t="shared" si="323"/>
        <v/>
      </c>
      <c r="AF628" s="10">
        <f t="shared" si="324"/>
        <v>1</v>
      </c>
      <c r="AG628" s="6" t="e">
        <f t="shared" si="339"/>
        <v>#N/A</v>
      </c>
      <c r="AH628" s="6" t="e">
        <f t="shared" si="340"/>
        <v>#N/A</v>
      </c>
      <c r="AI628" s="6" t="e">
        <f t="shared" si="350"/>
        <v>#N/A</v>
      </c>
      <c r="AJ628" s="6" t="e">
        <f t="shared" si="341"/>
        <v>#N/A</v>
      </c>
      <c r="AK628" s="11" t="str">
        <f t="shared" si="342"/>
        <v xml:space="preserve"> </v>
      </c>
      <c r="AL628" s="6" t="e">
        <f t="shared" si="343"/>
        <v>#N/A</v>
      </c>
      <c r="AM628" s="6" t="e">
        <f t="shared" si="344"/>
        <v>#N/A</v>
      </c>
      <c r="AN628" s="6" t="e">
        <f t="shared" si="345"/>
        <v>#N/A</v>
      </c>
      <c r="AO628" s="6" t="e">
        <f t="shared" si="325"/>
        <v>#N/A</v>
      </c>
      <c r="AP628" s="6" t="e">
        <f t="shared" si="346"/>
        <v>#N/A</v>
      </c>
      <c r="AQ628" s="6" t="e">
        <f t="shared" si="347"/>
        <v>#N/A</v>
      </c>
      <c r="AR628" s="6" t="e">
        <f t="shared" si="326"/>
        <v>#N/A</v>
      </c>
      <c r="AS628" s="6" t="e">
        <f t="shared" si="327"/>
        <v>#N/A</v>
      </c>
      <c r="AT628" s="6" t="e">
        <f t="shared" si="328"/>
        <v>#N/A</v>
      </c>
      <c r="AU628" s="6">
        <f t="shared" si="348"/>
        <v>0</v>
      </c>
      <c r="AV628" s="6" t="e">
        <f t="shared" si="349"/>
        <v>#N/A</v>
      </c>
      <c r="AW628" s="6" t="str">
        <f t="shared" si="329"/>
        <v/>
      </c>
      <c r="AX628" s="6" t="str">
        <f t="shared" si="330"/>
        <v/>
      </c>
      <c r="AY628" s="6" t="str">
        <f t="shared" si="331"/>
        <v/>
      </c>
      <c r="AZ628" s="6" t="str">
        <f t="shared" si="332"/>
        <v/>
      </c>
      <c r="BA628" s="103"/>
      <c r="BG628" s="3" t="s">
        <v>324</v>
      </c>
    </row>
    <row r="629" spans="1:59" s="12" customFormat="1" ht="13.5" customHeight="1" x14ac:dyDescent="0.2">
      <c r="A629" s="163">
        <v>614</v>
      </c>
      <c r="B629" s="164"/>
      <c r="C629" s="165"/>
      <c r="D629" s="166"/>
      <c r="E629" s="165"/>
      <c r="F629" s="165"/>
      <c r="G629" s="220"/>
      <c r="H629" s="165"/>
      <c r="I629" s="167"/>
      <c r="J629" s="168"/>
      <c r="K629" s="845"/>
      <c r="L629" s="838"/>
      <c r="M629" s="428"/>
      <c r="N629" s="427"/>
      <c r="O629" s="429"/>
      <c r="P629" s="430"/>
      <c r="Q629" s="422" t="str">
        <f t="shared" si="316"/>
        <v/>
      </c>
      <c r="R629" s="422" t="str">
        <f t="shared" si="317"/>
        <v/>
      </c>
      <c r="S629" s="423" t="str">
        <f t="shared" si="318"/>
        <v/>
      </c>
      <c r="T629" s="424" t="str">
        <f t="shared" si="333"/>
        <v/>
      </c>
      <c r="U629" s="425" t="str">
        <f t="shared" si="319"/>
        <v/>
      </c>
      <c r="V629" s="425" t="str">
        <f t="shared" si="320"/>
        <v/>
      </c>
      <c r="W629" s="425" t="str">
        <f t="shared" si="321"/>
        <v/>
      </c>
      <c r="X629" s="38"/>
      <c r="Y629" s="37" t="str">
        <f t="shared" si="334"/>
        <v/>
      </c>
      <c r="Z629" s="37" t="str">
        <f t="shared" si="335"/>
        <v/>
      </c>
      <c r="AA629" s="29" t="str">
        <f t="shared" si="322"/>
        <v/>
      </c>
      <c r="AB629" s="6" t="e">
        <f t="shared" si="336"/>
        <v>#N/A</v>
      </c>
      <c r="AC629" s="6" t="e">
        <f t="shared" si="337"/>
        <v>#N/A</v>
      </c>
      <c r="AD629" s="6" t="e">
        <f t="shared" si="338"/>
        <v>#N/A</v>
      </c>
      <c r="AE629" s="6" t="str">
        <f t="shared" si="323"/>
        <v/>
      </c>
      <c r="AF629" s="10">
        <f t="shared" si="324"/>
        <v>1</v>
      </c>
      <c r="AG629" s="6" t="e">
        <f t="shared" si="339"/>
        <v>#N/A</v>
      </c>
      <c r="AH629" s="6" t="e">
        <f t="shared" si="340"/>
        <v>#N/A</v>
      </c>
      <c r="AI629" s="6" t="e">
        <f t="shared" si="350"/>
        <v>#N/A</v>
      </c>
      <c r="AJ629" s="6" t="e">
        <f t="shared" si="341"/>
        <v>#N/A</v>
      </c>
      <c r="AK629" s="11" t="str">
        <f t="shared" si="342"/>
        <v xml:space="preserve"> </v>
      </c>
      <c r="AL629" s="6" t="e">
        <f t="shared" si="343"/>
        <v>#N/A</v>
      </c>
      <c r="AM629" s="6" t="e">
        <f t="shared" si="344"/>
        <v>#N/A</v>
      </c>
      <c r="AN629" s="6" t="e">
        <f t="shared" si="345"/>
        <v>#N/A</v>
      </c>
      <c r="AO629" s="6" t="e">
        <f t="shared" si="325"/>
        <v>#N/A</v>
      </c>
      <c r="AP629" s="6" t="e">
        <f t="shared" si="346"/>
        <v>#N/A</v>
      </c>
      <c r="AQ629" s="6" t="e">
        <f t="shared" si="347"/>
        <v>#N/A</v>
      </c>
      <c r="AR629" s="6" t="e">
        <f t="shared" si="326"/>
        <v>#N/A</v>
      </c>
      <c r="AS629" s="6" t="e">
        <f t="shared" si="327"/>
        <v>#N/A</v>
      </c>
      <c r="AT629" s="6" t="e">
        <f t="shared" si="328"/>
        <v>#N/A</v>
      </c>
      <c r="AU629" s="6">
        <f t="shared" si="348"/>
        <v>0</v>
      </c>
      <c r="AV629" s="6" t="e">
        <f t="shared" si="349"/>
        <v>#N/A</v>
      </c>
      <c r="AW629" s="6" t="str">
        <f t="shared" si="329"/>
        <v/>
      </c>
      <c r="AX629" s="6" t="str">
        <f t="shared" si="330"/>
        <v/>
      </c>
      <c r="AY629" s="6" t="str">
        <f t="shared" si="331"/>
        <v/>
      </c>
      <c r="AZ629" s="6" t="str">
        <f t="shared" si="332"/>
        <v/>
      </c>
      <c r="BA629" s="103"/>
      <c r="BG629" s="3" t="s">
        <v>1094</v>
      </c>
    </row>
    <row r="630" spans="1:59" s="12" customFormat="1" ht="13.5" customHeight="1" x14ac:dyDescent="0.2">
      <c r="A630" s="163">
        <v>615</v>
      </c>
      <c r="B630" s="164"/>
      <c r="C630" s="165"/>
      <c r="D630" s="166"/>
      <c r="E630" s="165"/>
      <c r="F630" s="165"/>
      <c r="G630" s="220"/>
      <c r="H630" s="165"/>
      <c r="I630" s="167"/>
      <c r="J630" s="168"/>
      <c r="K630" s="845"/>
      <c r="L630" s="838"/>
      <c r="M630" s="428"/>
      <c r="N630" s="427"/>
      <c r="O630" s="429"/>
      <c r="P630" s="430"/>
      <c r="Q630" s="422" t="str">
        <f t="shared" si="316"/>
        <v/>
      </c>
      <c r="R630" s="422" t="str">
        <f t="shared" si="317"/>
        <v/>
      </c>
      <c r="S630" s="423" t="str">
        <f t="shared" si="318"/>
        <v/>
      </c>
      <c r="T630" s="424" t="str">
        <f t="shared" si="333"/>
        <v/>
      </c>
      <c r="U630" s="425" t="str">
        <f t="shared" si="319"/>
        <v/>
      </c>
      <c r="V630" s="425" t="str">
        <f t="shared" si="320"/>
        <v/>
      </c>
      <c r="W630" s="425" t="str">
        <f t="shared" si="321"/>
        <v/>
      </c>
      <c r="X630" s="38"/>
      <c r="Y630" s="37" t="str">
        <f t="shared" si="334"/>
        <v/>
      </c>
      <c r="Z630" s="37" t="str">
        <f t="shared" si="335"/>
        <v/>
      </c>
      <c r="AA630" s="29" t="str">
        <f t="shared" si="322"/>
        <v/>
      </c>
      <c r="AB630" s="6" t="e">
        <f t="shared" si="336"/>
        <v>#N/A</v>
      </c>
      <c r="AC630" s="6" t="e">
        <f t="shared" si="337"/>
        <v>#N/A</v>
      </c>
      <c r="AD630" s="6" t="e">
        <f t="shared" si="338"/>
        <v>#N/A</v>
      </c>
      <c r="AE630" s="6" t="str">
        <f t="shared" si="323"/>
        <v/>
      </c>
      <c r="AF630" s="10">
        <f t="shared" si="324"/>
        <v>1</v>
      </c>
      <c r="AG630" s="6" t="e">
        <f t="shared" si="339"/>
        <v>#N/A</v>
      </c>
      <c r="AH630" s="6" t="e">
        <f t="shared" si="340"/>
        <v>#N/A</v>
      </c>
      <c r="AI630" s="6" t="e">
        <f t="shared" si="350"/>
        <v>#N/A</v>
      </c>
      <c r="AJ630" s="6" t="e">
        <f t="shared" si="341"/>
        <v>#N/A</v>
      </c>
      <c r="AK630" s="11" t="str">
        <f t="shared" si="342"/>
        <v xml:space="preserve"> </v>
      </c>
      <c r="AL630" s="6" t="e">
        <f t="shared" si="343"/>
        <v>#N/A</v>
      </c>
      <c r="AM630" s="6" t="e">
        <f t="shared" si="344"/>
        <v>#N/A</v>
      </c>
      <c r="AN630" s="6" t="e">
        <f t="shared" si="345"/>
        <v>#N/A</v>
      </c>
      <c r="AO630" s="6" t="e">
        <f t="shared" si="325"/>
        <v>#N/A</v>
      </c>
      <c r="AP630" s="6" t="e">
        <f t="shared" si="346"/>
        <v>#N/A</v>
      </c>
      <c r="AQ630" s="6" t="e">
        <f t="shared" si="347"/>
        <v>#N/A</v>
      </c>
      <c r="AR630" s="6" t="e">
        <f t="shared" si="326"/>
        <v>#N/A</v>
      </c>
      <c r="AS630" s="6" t="e">
        <f t="shared" si="327"/>
        <v>#N/A</v>
      </c>
      <c r="AT630" s="6" t="e">
        <f t="shared" si="328"/>
        <v>#N/A</v>
      </c>
      <c r="AU630" s="6">
        <f t="shared" si="348"/>
        <v>0</v>
      </c>
      <c r="AV630" s="6" t="e">
        <f t="shared" si="349"/>
        <v>#N/A</v>
      </c>
      <c r="AW630" s="6" t="str">
        <f t="shared" si="329"/>
        <v/>
      </c>
      <c r="AX630" s="6" t="str">
        <f t="shared" si="330"/>
        <v/>
      </c>
      <c r="AY630" s="6" t="str">
        <f t="shared" si="331"/>
        <v/>
      </c>
      <c r="AZ630" s="6" t="str">
        <f t="shared" si="332"/>
        <v/>
      </c>
      <c r="BA630" s="103"/>
      <c r="BG630" s="3" t="s">
        <v>562</v>
      </c>
    </row>
    <row r="631" spans="1:59" s="12" customFormat="1" ht="13.5" customHeight="1" x14ac:dyDescent="0.2">
      <c r="A631" s="163">
        <v>616</v>
      </c>
      <c r="B631" s="164"/>
      <c r="C631" s="165"/>
      <c r="D631" s="166"/>
      <c r="E631" s="165"/>
      <c r="F631" s="165"/>
      <c r="G631" s="220"/>
      <c r="H631" s="165"/>
      <c r="I631" s="167"/>
      <c r="J631" s="168"/>
      <c r="K631" s="845"/>
      <c r="L631" s="838"/>
      <c r="M631" s="428"/>
      <c r="N631" s="427"/>
      <c r="O631" s="429"/>
      <c r="P631" s="430"/>
      <c r="Q631" s="422" t="str">
        <f t="shared" si="316"/>
        <v/>
      </c>
      <c r="R631" s="422" t="str">
        <f t="shared" si="317"/>
        <v/>
      </c>
      <c r="S631" s="423" t="str">
        <f t="shared" si="318"/>
        <v/>
      </c>
      <c r="T631" s="424" t="str">
        <f t="shared" si="333"/>
        <v/>
      </c>
      <c r="U631" s="425" t="str">
        <f t="shared" si="319"/>
        <v/>
      </c>
      <c r="V631" s="425" t="str">
        <f t="shared" si="320"/>
        <v/>
      </c>
      <c r="W631" s="425" t="str">
        <f t="shared" si="321"/>
        <v/>
      </c>
      <c r="X631" s="38"/>
      <c r="Y631" s="37" t="str">
        <f t="shared" si="334"/>
        <v/>
      </c>
      <c r="Z631" s="37" t="str">
        <f t="shared" si="335"/>
        <v/>
      </c>
      <c r="AA631" s="29" t="str">
        <f t="shared" si="322"/>
        <v/>
      </c>
      <c r="AB631" s="6" t="e">
        <f t="shared" si="336"/>
        <v>#N/A</v>
      </c>
      <c r="AC631" s="6" t="e">
        <f t="shared" si="337"/>
        <v>#N/A</v>
      </c>
      <c r="AD631" s="6" t="e">
        <f t="shared" si="338"/>
        <v>#N/A</v>
      </c>
      <c r="AE631" s="6" t="str">
        <f t="shared" si="323"/>
        <v/>
      </c>
      <c r="AF631" s="10">
        <f t="shared" si="324"/>
        <v>1</v>
      </c>
      <c r="AG631" s="6" t="e">
        <f t="shared" si="339"/>
        <v>#N/A</v>
      </c>
      <c r="AH631" s="6" t="e">
        <f t="shared" si="340"/>
        <v>#N/A</v>
      </c>
      <c r="AI631" s="6" t="e">
        <f t="shared" si="350"/>
        <v>#N/A</v>
      </c>
      <c r="AJ631" s="6" t="e">
        <f t="shared" si="341"/>
        <v>#N/A</v>
      </c>
      <c r="AK631" s="11" t="str">
        <f t="shared" si="342"/>
        <v xml:space="preserve"> </v>
      </c>
      <c r="AL631" s="6" t="e">
        <f t="shared" si="343"/>
        <v>#N/A</v>
      </c>
      <c r="AM631" s="6" t="e">
        <f t="shared" si="344"/>
        <v>#N/A</v>
      </c>
      <c r="AN631" s="6" t="e">
        <f t="shared" si="345"/>
        <v>#N/A</v>
      </c>
      <c r="AO631" s="6" t="e">
        <f t="shared" si="325"/>
        <v>#N/A</v>
      </c>
      <c r="AP631" s="6" t="e">
        <f t="shared" si="346"/>
        <v>#N/A</v>
      </c>
      <c r="AQ631" s="6" t="e">
        <f t="shared" si="347"/>
        <v>#N/A</v>
      </c>
      <c r="AR631" s="6" t="e">
        <f t="shared" si="326"/>
        <v>#N/A</v>
      </c>
      <c r="AS631" s="6" t="e">
        <f t="shared" si="327"/>
        <v>#N/A</v>
      </c>
      <c r="AT631" s="6" t="e">
        <f t="shared" si="328"/>
        <v>#N/A</v>
      </c>
      <c r="AU631" s="6">
        <f t="shared" si="348"/>
        <v>0</v>
      </c>
      <c r="AV631" s="6" t="e">
        <f t="shared" si="349"/>
        <v>#N/A</v>
      </c>
      <c r="AW631" s="6" t="str">
        <f t="shared" si="329"/>
        <v/>
      </c>
      <c r="AX631" s="6" t="str">
        <f t="shared" si="330"/>
        <v/>
      </c>
      <c r="AY631" s="6" t="str">
        <f t="shared" si="331"/>
        <v/>
      </c>
      <c r="AZ631" s="6" t="str">
        <f t="shared" si="332"/>
        <v/>
      </c>
      <c r="BA631" s="103"/>
      <c r="BG631" s="3" t="s">
        <v>291</v>
      </c>
    </row>
    <row r="632" spans="1:59" s="12" customFormat="1" ht="13.5" customHeight="1" x14ac:dyDescent="0.2">
      <c r="A632" s="163">
        <v>617</v>
      </c>
      <c r="B632" s="164"/>
      <c r="C632" s="165"/>
      <c r="D632" s="166"/>
      <c r="E632" s="165"/>
      <c r="F632" s="165"/>
      <c r="G632" s="220"/>
      <c r="H632" s="165"/>
      <c r="I632" s="167"/>
      <c r="J632" s="168"/>
      <c r="K632" s="845"/>
      <c r="L632" s="838"/>
      <c r="M632" s="428"/>
      <c r="N632" s="427"/>
      <c r="O632" s="429"/>
      <c r="P632" s="430"/>
      <c r="Q632" s="422" t="str">
        <f t="shared" si="316"/>
        <v/>
      </c>
      <c r="R632" s="422" t="str">
        <f t="shared" si="317"/>
        <v/>
      </c>
      <c r="S632" s="423" t="str">
        <f t="shared" si="318"/>
        <v/>
      </c>
      <c r="T632" s="424" t="str">
        <f t="shared" si="333"/>
        <v/>
      </c>
      <c r="U632" s="425" t="str">
        <f t="shared" si="319"/>
        <v/>
      </c>
      <c r="V632" s="425" t="str">
        <f t="shared" si="320"/>
        <v/>
      </c>
      <c r="W632" s="425" t="str">
        <f t="shared" si="321"/>
        <v/>
      </c>
      <c r="X632" s="38"/>
      <c r="Y632" s="37" t="str">
        <f t="shared" si="334"/>
        <v/>
      </c>
      <c r="Z632" s="37" t="str">
        <f t="shared" si="335"/>
        <v/>
      </c>
      <c r="AA632" s="29" t="str">
        <f t="shared" si="322"/>
        <v/>
      </c>
      <c r="AB632" s="6" t="e">
        <f t="shared" si="336"/>
        <v>#N/A</v>
      </c>
      <c r="AC632" s="6" t="e">
        <f t="shared" si="337"/>
        <v>#N/A</v>
      </c>
      <c r="AD632" s="6" t="e">
        <f t="shared" si="338"/>
        <v>#N/A</v>
      </c>
      <c r="AE632" s="6" t="str">
        <f t="shared" si="323"/>
        <v/>
      </c>
      <c r="AF632" s="10">
        <f t="shared" si="324"/>
        <v>1</v>
      </c>
      <c r="AG632" s="6" t="e">
        <f t="shared" si="339"/>
        <v>#N/A</v>
      </c>
      <c r="AH632" s="6" t="e">
        <f t="shared" si="340"/>
        <v>#N/A</v>
      </c>
      <c r="AI632" s="6" t="e">
        <f t="shared" si="350"/>
        <v>#N/A</v>
      </c>
      <c r="AJ632" s="6" t="e">
        <f t="shared" si="341"/>
        <v>#N/A</v>
      </c>
      <c r="AK632" s="11" t="str">
        <f t="shared" si="342"/>
        <v xml:space="preserve"> </v>
      </c>
      <c r="AL632" s="6" t="e">
        <f t="shared" si="343"/>
        <v>#N/A</v>
      </c>
      <c r="AM632" s="6" t="e">
        <f t="shared" si="344"/>
        <v>#N/A</v>
      </c>
      <c r="AN632" s="6" t="e">
        <f t="shared" si="345"/>
        <v>#N/A</v>
      </c>
      <c r="AO632" s="6" t="e">
        <f t="shared" si="325"/>
        <v>#N/A</v>
      </c>
      <c r="AP632" s="6" t="e">
        <f t="shared" si="346"/>
        <v>#N/A</v>
      </c>
      <c r="AQ632" s="6" t="e">
        <f t="shared" si="347"/>
        <v>#N/A</v>
      </c>
      <c r="AR632" s="6" t="e">
        <f t="shared" si="326"/>
        <v>#N/A</v>
      </c>
      <c r="AS632" s="6" t="e">
        <f t="shared" si="327"/>
        <v>#N/A</v>
      </c>
      <c r="AT632" s="6" t="e">
        <f t="shared" si="328"/>
        <v>#N/A</v>
      </c>
      <c r="AU632" s="6">
        <f t="shared" si="348"/>
        <v>0</v>
      </c>
      <c r="AV632" s="6" t="e">
        <f t="shared" si="349"/>
        <v>#N/A</v>
      </c>
      <c r="AW632" s="6" t="str">
        <f t="shared" si="329"/>
        <v/>
      </c>
      <c r="AX632" s="6" t="str">
        <f t="shared" si="330"/>
        <v/>
      </c>
      <c r="AY632" s="6" t="str">
        <f t="shared" si="331"/>
        <v/>
      </c>
      <c r="AZ632" s="6" t="str">
        <f t="shared" si="332"/>
        <v/>
      </c>
      <c r="BA632" s="103"/>
      <c r="BG632" s="3" t="s">
        <v>323</v>
      </c>
    </row>
    <row r="633" spans="1:59" s="12" customFormat="1" ht="13.5" customHeight="1" x14ac:dyDescent="0.2">
      <c r="A633" s="163">
        <v>618</v>
      </c>
      <c r="B633" s="164"/>
      <c r="C633" s="165"/>
      <c r="D633" s="166"/>
      <c r="E633" s="165"/>
      <c r="F633" s="165"/>
      <c r="G633" s="220"/>
      <c r="H633" s="165"/>
      <c r="I633" s="167"/>
      <c r="J633" s="168"/>
      <c r="K633" s="845"/>
      <c r="L633" s="838"/>
      <c r="M633" s="428"/>
      <c r="N633" s="427"/>
      <c r="O633" s="429"/>
      <c r="P633" s="430"/>
      <c r="Q633" s="422" t="str">
        <f t="shared" si="316"/>
        <v/>
      </c>
      <c r="R633" s="422" t="str">
        <f t="shared" si="317"/>
        <v/>
      </c>
      <c r="S633" s="423" t="str">
        <f t="shared" si="318"/>
        <v/>
      </c>
      <c r="T633" s="424" t="str">
        <f t="shared" si="333"/>
        <v/>
      </c>
      <c r="U633" s="425" t="str">
        <f t="shared" si="319"/>
        <v/>
      </c>
      <c r="V633" s="425" t="str">
        <f t="shared" si="320"/>
        <v/>
      </c>
      <c r="W633" s="425" t="str">
        <f t="shared" si="321"/>
        <v/>
      </c>
      <c r="X633" s="38"/>
      <c r="Y633" s="37" t="str">
        <f t="shared" si="334"/>
        <v/>
      </c>
      <c r="Z633" s="37" t="str">
        <f t="shared" si="335"/>
        <v/>
      </c>
      <c r="AA633" s="29" t="str">
        <f t="shared" si="322"/>
        <v/>
      </c>
      <c r="AB633" s="6" t="e">
        <f t="shared" si="336"/>
        <v>#N/A</v>
      </c>
      <c r="AC633" s="6" t="e">
        <f t="shared" si="337"/>
        <v>#N/A</v>
      </c>
      <c r="AD633" s="6" t="e">
        <f t="shared" si="338"/>
        <v>#N/A</v>
      </c>
      <c r="AE633" s="6" t="str">
        <f t="shared" si="323"/>
        <v/>
      </c>
      <c r="AF633" s="10">
        <f t="shared" si="324"/>
        <v>1</v>
      </c>
      <c r="AG633" s="6" t="e">
        <f t="shared" si="339"/>
        <v>#N/A</v>
      </c>
      <c r="AH633" s="6" t="e">
        <f t="shared" si="340"/>
        <v>#N/A</v>
      </c>
      <c r="AI633" s="6" t="e">
        <f t="shared" si="350"/>
        <v>#N/A</v>
      </c>
      <c r="AJ633" s="6" t="e">
        <f t="shared" si="341"/>
        <v>#N/A</v>
      </c>
      <c r="AK633" s="11" t="str">
        <f t="shared" si="342"/>
        <v xml:space="preserve"> </v>
      </c>
      <c r="AL633" s="6" t="e">
        <f t="shared" si="343"/>
        <v>#N/A</v>
      </c>
      <c r="AM633" s="6" t="e">
        <f t="shared" si="344"/>
        <v>#N/A</v>
      </c>
      <c r="AN633" s="6" t="e">
        <f t="shared" si="345"/>
        <v>#N/A</v>
      </c>
      <c r="AO633" s="6" t="e">
        <f t="shared" si="325"/>
        <v>#N/A</v>
      </c>
      <c r="AP633" s="6" t="e">
        <f t="shared" si="346"/>
        <v>#N/A</v>
      </c>
      <c r="AQ633" s="6" t="e">
        <f t="shared" si="347"/>
        <v>#N/A</v>
      </c>
      <c r="AR633" s="6" t="e">
        <f t="shared" si="326"/>
        <v>#N/A</v>
      </c>
      <c r="AS633" s="6" t="e">
        <f t="shared" si="327"/>
        <v>#N/A</v>
      </c>
      <c r="AT633" s="6" t="e">
        <f t="shared" si="328"/>
        <v>#N/A</v>
      </c>
      <c r="AU633" s="6">
        <f t="shared" si="348"/>
        <v>0</v>
      </c>
      <c r="AV633" s="6" t="e">
        <f t="shared" si="349"/>
        <v>#N/A</v>
      </c>
      <c r="AW633" s="6" t="str">
        <f t="shared" si="329"/>
        <v/>
      </c>
      <c r="AX633" s="6" t="str">
        <f t="shared" si="330"/>
        <v/>
      </c>
      <c r="AY633" s="6" t="str">
        <f t="shared" si="331"/>
        <v/>
      </c>
      <c r="AZ633" s="6" t="str">
        <f t="shared" si="332"/>
        <v/>
      </c>
      <c r="BA633" s="103"/>
      <c r="BG633" s="3" t="s">
        <v>1090</v>
      </c>
    </row>
    <row r="634" spans="1:59" s="12" customFormat="1" ht="13.5" customHeight="1" x14ac:dyDescent="0.2">
      <c r="A634" s="163">
        <v>619</v>
      </c>
      <c r="B634" s="164"/>
      <c r="C634" s="165"/>
      <c r="D634" s="166"/>
      <c r="E634" s="165"/>
      <c r="F634" s="165"/>
      <c r="G634" s="220"/>
      <c r="H634" s="165"/>
      <c r="I634" s="167"/>
      <c r="J634" s="168"/>
      <c r="K634" s="845"/>
      <c r="L634" s="838"/>
      <c r="M634" s="428"/>
      <c r="N634" s="427"/>
      <c r="O634" s="429"/>
      <c r="P634" s="430"/>
      <c r="Q634" s="422" t="str">
        <f t="shared" si="316"/>
        <v/>
      </c>
      <c r="R634" s="422" t="str">
        <f t="shared" si="317"/>
        <v/>
      </c>
      <c r="S634" s="423" t="str">
        <f t="shared" si="318"/>
        <v/>
      </c>
      <c r="T634" s="424" t="str">
        <f t="shared" si="333"/>
        <v/>
      </c>
      <c r="U634" s="425" t="str">
        <f t="shared" si="319"/>
        <v/>
      </c>
      <c r="V634" s="425" t="str">
        <f t="shared" si="320"/>
        <v/>
      </c>
      <c r="W634" s="425" t="str">
        <f t="shared" si="321"/>
        <v/>
      </c>
      <c r="X634" s="38"/>
      <c r="Y634" s="37" t="str">
        <f t="shared" si="334"/>
        <v/>
      </c>
      <c r="Z634" s="37" t="str">
        <f t="shared" si="335"/>
        <v/>
      </c>
      <c r="AA634" s="29" t="str">
        <f t="shared" si="322"/>
        <v/>
      </c>
      <c r="AB634" s="6" t="e">
        <f t="shared" si="336"/>
        <v>#N/A</v>
      </c>
      <c r="AC634" s="6" t="e">
        <f t="shared" si="337"/>
        <v>#N/A</v>
      </c>
      <c r="AD634" s="6" t="e">
        <f t="shared" si="338"/>
        <v>#N/A</v>
      </c>
      <c r="AE634" s="6" t="str">
        <f t="shared" si="323"/>
        <v/>
      </c>
      <c r="AF634" s="10">
        <f t="shared" si="324"/>
        <v>1</v>
      </c>
      <c r="AG634" s="6" t="e">
        <f t="shared" si="339"/>
        <v>#N/A</v>
      </c>
      <c r="AH634" s="6" t="e">
        <f t="shared" si="340"/>
        <v>#N/A</v>
      </c>
      <c r="AI634" s="6" t="e">
        <f t="shared" si="350"/>
        <v>#N/A</v>
      </c>
      <c r="AJ634" s="6" t="e">
        <f t="shared" si="341"/>
        <v>#N/A</v>
      </c>
      <c r="AK634" s="11" t="str">
        <f t="shared" si="342"/>
        <v xml:space="preserve"> </v>
      </c>
      <c r="AL634" s="6" t="e">
        <f t="shared" si="343"/>
        <v>#N/A</v>
      </c>
      <c r="AM634" s="6" t="e">
        <f t="shared" si="344"/>
        <v>#N/A</v>
      </c>
      <c r="AN634" s="6" t="e">
        <f t="shared" si="345"/>
        <v>#N/A</v>
      </c>
      <c r="AO634" s="6" t="e">
        <f t="shared" si="325"/>
        <v>#N/A</v>
      </c>
      <c r="AP634" s="6" t="e">
        <f t="shared" si="346"/>
        <v>#N/A</v>
      </c>
      <c r="AQ634" s="6" t="e">
        <f t="shared" si="347"/>
        <v>#N/A</v>
      </c>
      <c r="AR634" s="6" t="e">
        <f t="shared" si="326"/>
        <v>#N/A</v>
      </c>
      <c r="AS634" s="6" t="e">
        <f t="shared" si="327"/>
        <v>#N/A</v>
      </c>
      <c r="AT634" s="6" t="e">
        <f t="shared" si="328"/>
        <v>#N/A</v>
      </c>
      <c r="AU634" s="6">
        <f t="shared" si="348"/>
        <v>0</v>
      </c>
      <c r="AV634" s="6" t="e">
        <f t="shared" si="349"/>
        <v>#N/A</v>
      </c>
      <c r="AW634" s="6" t="str">
        <f t="shared" si="329"/>
        <v/>
      </c>
      <c r="AX634" s="6" t="str">
        <f t="shared" si="330"/>
        <v/>
      </c>
      <c r="AY634" s="6" t="str">
        <f t="shared" si="331"/>
        <v/>
      </c>
      <c r="AZ634" s="6" t="str">
        <f t="shared" si="332"/>
        <v/>
      </c>
      <c r="BA634" s="103"/>
      <c r="BG634" s="3" t="s">
        <v>577</v>
      </c>
    </row>
    <row r="635" spans="1:59" s="12" customFormat="1" ht="13.5" customHeight="1" x14ac:dyDescent="0.2">
      <c r="A635" s="163">
        <v>620</v>
      </c>
      <c r="B635" s="164"/>
      <c r="C635" s="165"/>
      <c r="D635" s="166"/>
      <c r="E635" s="165"/>
      <c r="F635" s="165"/>
      <c r="G635" s="220"/>
      <c r="H635" s="165"/>
      <c r="I635" s="167"/>
      <c r="J635" s="168"/>
      <c r="K635" s="845"/>
      <c r="L635" s="838"/>
      <c r="M635" s="428"/>
      <c r="N635" s="427"/>
      <c r="O635" s="429"/>
      <c r="P635" s="430"/>
      <c r="Q635" s="422" t="str">
        <f t="shared" si="316"/>
        <v/>
      </c>
      <c r="R635" s="422" t="str">
        <f t="shared" si="317"/>
        <v/>
      </c>
      <c r="S635" s="423" t="str">
        <f t="shared" si="318"/>
        <v/>
      </c>
      <c r="T635" s="424" t="str">
        <f t="shared" si="333"/>
        <v/>
      </c>
      <c r="U635" s="425" t="str">
        <f t="shared" si="319"/>
        <v/>
      </c>
      <c r="V635" s="425" t="str">
        <f t="shared" si="320"/>
        <v/>
      </c>
      <c r="W635" s="425" t="str">
        <f t="shared" si="321"/>
        <v/>
      </c>
      <c r="X635" s="38"/>
      <c r="Y635" s="37" t="str">
        <f t="shared" si="334"/>
        <v/>
      </c>
      <c r="Z635" s="37" t="str">
        <f t="shared" si="335"/>
        <v/>
      </c>
      <c r="AA635" s="29" t="str">
        <f t="shared" si="322"/>
        <v/>
      </c>
      <c r="AB635" s="6" t="e">
        <f t="shared" si="336"/>
        <v>#N/A</v>
      </c>
      <c r="AC635" s="6" t="e">
        <f t="shared" si="337"/>
        <v>#N/A</v>
      </c>
      <c r="AD635" s="6" t="e">
        <f t="shared" si="338"/>
        <v>#N/A</v>
      </c>
      <c r="AE635" s="6" t="str">
        <f t="shared" si="323"/>
        <v/>
      </c>
      <c r="AF635" s="10">
        <f t="shared" si="324"/>
        <v>1</v>
      </c>
      <c r="AG635" s="6" t="e">
        <f t="shared" si="339"/>
        <v>#N/A</v>
      </c>
      <c r="AH635" s="6" t="e">
        <f t="shared" si="340"/>
        <v>#N/A</v>
      </c>
      <c r="AI635" s="6" t="e">
        <f t="shared" si="350"/>
        <v>#N/A</v>
      </c>
      <c r="AJ635" s="6" t="e">
        <f t="shared" si="341"/>
        <v>#N/A</v>
      </c>
      <c r="AK635" s="11" t="str">
        <f t="shared" si="342"/>
        <v xml:space="preserve"> </v>
      </c>
      <c r="AL635" s="6" t="e">
        <f t="shared" si="343"/>
        <v>#N/A</v>
      </c>
      <c r="AM635" s="6" t="e">
        <f t="shared" si="344"/>
        <v>#N/A</v>
      </c>
      <c r="AN635" s="6" t="e">
        <f t="shared" si="345"/>
        <v>#N/A</v>
      </c>
      <c r="AO635" s="6" t="e">
        <f t="shared" si="325"/>
        <v>#N/A</v>
      </c>
      <c r="AP635" s="6" t="e">
        <f t="shared" si="346"/>
        <v>#N/A</v>
      </c>
      <c r="AQ635" s="6" t="e">
        <f t="shared" si="347"/>
        <v>#N/A</v>
      </c>
      <c r="AR635" s="6" t="e">
        <f t="shared" si="326"/>
        <v>#N/A</v>
      </c>
      <c r="AS635" s="6" t="e">
        <f t="shared" si="327"/>
        <v>#N/A</v>
      </c>
      <c r="AT635" s="6" t="e">
        <f t="shared" si="328"/>
        <v>#N/A</v>
      </c>
      <c r="AU635" s="6">
        <f t="shared" si="348"/>
        <v>0</v>
      </c>
      <c r="AV635" s="6" t="e">
        <f t="shared" si="349"/>
        <v>#N/A</v>
      </c>
      <c r="AW635" s="6" t="str">
        <f t="shared" si="329"/>
        <v/>
      </c>
      <c r="AX635" s="6" t="str">
        <f t="shared" si="330"/>
        <v/>
      </c>
      <c r="AY635" s="6" t="str">
        <f t="shared" si="331"/>
        <v/>
      </c>
      <c r="AZ635" s="6" t="str">
        <f t="shared" si="332"/>
        <v/>
      </c>
      <c r="BA635" s="103"/>
      <c r="BG635" s="3" t="s">
        <v>423</v>
      </c>
    </row>
    <row r="636" spans="1:59" s="12" customFormat="1" ht="13.5" customHeight="1" x14ac:dyDescent="0.2">
      <c r="A636" s="163">
        <v>621</v>
      </c>
      <c r="B636" s="164"/>
      <c r="C636" s="165"/>
      <c r="D636" s="166"/>
      <c r="E636" s="165"/>
      <c r="F636" s="165"/>
      <c r="G636" s="220"/>
      <c r="H636" s="165"/>
      <c r="I636" s="167"/>
      <c r="J636" s="168"/>
      <c r="K636" s="845"/>
      <c r="L636" s="838"/>
      <c r="M636" s="428"/>
      <c r="N636" s="427"/>
      <c r="O636" s="429"/>
      <c r="P636" s="430"/>
      <c r="Q636" s="422" t="str">
        <f t="shared" si="316"/>
        <v/>
      </c>
      <c r="R636" s="422" t="str">
        <f t="shared" si="317"/>
        <v/>
      </c>
      <c r="S636" s="423" t="str">
        <f t="shared" si="318"/>
        <v/>
      </c>
      <c r="T636" s="424" t="str">
        <f t="shared" si="333"/>
        <v/>
      </c>
      <c r="U636" s="425" t="str">
        <f t="shared" si="319"/>
        <v/>
      </c>
      <c r="V636" s="425" t="str">
        <f t="shared" si="320"/>
        <v/>
      </c>
      <c r="W636" s="425" t="str">
        <f t="shared" si="321"/>
        <v/>
      </c>
      <c r="X636" s="38"/>
      <c r="Y636" s="37" t="str">
        <f t="shared" si="334"/>
        <v/>
      </c>
      <c r="Z636" s="37" t="str">
        <f t="shared" si="335"/>
        <v/>
      </c>
      <c r="AA636" s="29" t="str">
        <f t="shared" si="322"/>
        <v/>
      </c>
      <c r="AB636" s="6" t="e">
        <f t="shared" si="336"/>
        <v>#N/A</v>
      </c>
      <c r="AC636" s="6" t="e">
        <f t="shared" si="337"/>
        <v>#N/A</v>
      </c>
      <c r="AD636" s="6" t="e">
        <f t="shared" si="338"/>
        <v>#N/A</v>
      </c>
      <c r="AE636" s="6" t="str">
        <f t="shared" si="323"/>
        <v/>
      </c>
      <c r="AF636" s="10">
        <f t="shared" si="324"/>
        <v>1</v>
      </c>
      <c r="AG636" s="6" t="e">
        <f t="shared" si="339"/>
        <v>#N/A</v>
      </c>
      <c r="AH636" s="6" t="e">
        <f t="shared" si="340"/>
        <v>#N/A</v>
      </c>
      <c r="AI636" s="6" t="e">
        <f t="shared" si="350"/>
        <v>#N/A</v>
      </c>
      <c r="AJ636" s="6" t="e">
        <f t="shared" si="341"/>
        <v>#N/A</v>
      </c>
      <c r="AK636" s="11" t="str">
        <f t="shared" si="342"/>
        <v xml:space="preserve"> </v>
      </c>
      <c r="AL636" s="6" t="e">
        <f t="shared" si="343"/>
        <v>#N/A</v>
      </c>
      <c r="AM636" s="6" t="e">
        <f t="shared" si="344"/>
        <v>#N/A</v>
      </c>
      <c r="AN636" s="6" t="e">
        <f t="shared" si="345"/>
        <v>#N/A</v>
      </c>
      <c r="AO636" s="6" t="e">
        <f t="shared" si="325"/>
        <v>#N/A</v>
      </c>
      <c r="AP636" s="6" t="e">
        <f t="shared" si="346"/>
        <v>#N/A</v>
      </c>
      <c r="AQ636" s="6" t="e">
        <f t="shared" si="347"/>
        <v>#N/A</v>
      </c>
      <c r="AR636" s="6" t="e">
        <f t="shared" si="326"/>
        <v>#N/A</v>
      </c>
      <c r="AS636" s="6" t="e">
        <f t="shared" si="327"/>
        <v>#N/A</v>
      </c>
      <c r="AT636" s="6" t="e">
        <f t="shared" si="328"/>
        <v>#N/A</v>
      </c>
      <c r="AU636" s="6">
        <f t="shared" si="348"/>
        <v>0</v>
      </c>
      <c r="AV636" s="6" t="e">
        <f t="shared" si="349"/>
        <v>#N/A</v>
      </c>
      <c r="AW636" s="6" t="str">
        <f t="shared" si="329"/>
        <v/>
      </c>
      <c r="AX636" s="6" t="str">
        <f t="shared" si="330"/>
        <v/>
      </c>
      <c r="AY636" s="6" t="str">
        <f t="shared" si="331"/>
        <v/>
      </c>
      <c r="AZ636" s="6" t="str">
        <f t="shared" si="332"/>
        <v/>
      </c>
      <c r="BA636" s="103"/>
      <c r="BG636" s="3" t="s">
        <v>433</v>
      </c>
    </row>
    <row r="637" spans="1:59" s="12" customFormat="1" ht="13.5" customHeight="1" x14ac:dyDescent="0.2">
      <c r="A637" s="163">
        <v>622</v>
      </c>
      <c r="B637" s="164"/>
      <c r="C637" s="165"/>
      <c r="D637" s="166"/>
      <c r="E637" s="165"/>
      <c r="F637" s="165"/>
      <c r="G637" s="220"/>
      <c r="H637" s="165"/>
      <c r="I637" s="167"/>
      <c r="J637" s="168"/>
      <c r="K637" s="845"/>
      <c r="L637" s="838"/>
      <c r="M637" s="428"/>
      <c r="N637" s="427"/>
      <c r="O637" s="429"/>
      <c r="P637" s="430"/>
      <c r="Q637" s="422" t="str">
        <f t="shared" si="316"/>
        <v/>
      </c>
      <c r="R637" s="422" t="str">
        <f t="shared" si="317"/>
        <v/>
      </c>
      <c r="S637" s="423" t="str">
        <f t="shared" si="318"/>
        <v/>
      </c>
      <c r="T637" s="424" t="str">
        <f t="shared" si="333"/>
        <v/>
      </c>
      <c r="U637" s="425" t="str">
        <f t="shared" si="319"/>
        <v/>
      </c>
      <c r="V637" s="425" t="str">
        <f t="shared" si="320"/>
        <v/>
      </c>
      <c r="W637" s="425" t="str">
        <f t="shared" si="321"/>
        <v/>
      </c>
      <c r="X637" s="38"/>
      <c r="Y637" s="37" t="str">
        <f t="shared" si="334"/>
        <v/>
      </c>
      <c r="Z637" s="37" t="str">
        <f t="shared" si="335"/>
        <v/>
      </c>
      <c r="AA637" s="29" t="str">
        <f t="shared" si="322"/>
        <v/>
      </c>
      <c r="AB637" s="6" t="e">
        <f t="shared" si="336"/>
        <v>#N/A</v>
      </c>
      <c r="AC637" s="6" t="e">
        <f t="shared" si="337"/>
        <v>#N/A</v>
      </c>
      <c r="AD637" s="6" t="e">
        <f t="shared" si="338"/>
        <v>#N/A</v>
      </c>
      <c r="AE637" s="6" t="str">
        <f t="shared" si="323"/>
        <v/>
      </c>
      <c r="AF637" s="10">
        <f t="shared" si="324"/>
        <v>1</v>
      </c>
      <c r="AG637" s="6" t="e">
        <f t="shared" si="339"/>
        <v>#N/A</v>
      </c>
      <c r="AH637" s="6" t="e">
        <f t="shared" si="340"/>
        <v>#N/A</v>
      </c>
      <c r="AI637" s="6" t="e">
        <f t="shared" si="350"/>
        <v>#N/A</v>
      </c>
      <c r="AJ637" s="6" t="e">
        <f t="shared" si="341"/>
        <v>#N/A</v>
      </c>
      <c r="AK637" s="11" t="str">
        <f t="shared" si="342"/>
        <v xml:space="preserve"> </v>
      </c>
      <c r="AL637" s="6" t="e">
        <f t="shared" si="343"/>
        <v>#N/A</v>
      </c>
      <c r="AM637" s="6" t="e">
        <f t="shared" si="344"/>
        <v>#N/A</v>
      </c>
      <c r="AN637" s="6" t="e">
        <f t="shared" si="345"/>
        <v>#N/A</v>
      </c>
      <c r="AO637" s="6" t="e">
        <f t="shared" si="325"/>
        <v>#N/A</v>
      </c>
      <c r="AP637" s="6" t="e">
        <f t="shared" si="346"/>
        <v>#N/A</v>
      </c>
      <c r="AQ637" s="6" t="e">
        <f t="shared" si="347"/>
        <v>#N/A</v>
      </c>
      <c r="AR637" s="6" t="e">
        <f t="shared" si="326"/>
        <v>#N/A</v>
      </c>
      <c r="AS637" s="6" t="e">
        <f t="shared" si="327"/>
        <v>#N/A</v>
      </c>
      <c r="AT637" s="6" t="e">
        <f t="shared" si="328"/>
        <v>#N/A</v>
      </c>
      <c r="AU637" s="6">
        <f t="shared" si="348"/>
        <v>0</v>
      </c>
      <c r="AV637" s="6" t="e">
        <f t="shared" si="349"/>
        <v>#N/A</v>
      </c>
      <c r="AW637" s="6" t="str">
        <f t="shared" si="329"/>
        <v/>
      </c>
      <c r="AX637" s="6" t="str">
        <f t="shared" si="330"/>
        <v/>
      </c>
      <c r="AY637" s="6" t="str">
        <f t="shared" si="331"/>
        <v/>
      </c>
      <c r="AZ637" s="6" t="str">
        <f t="shared" si="332"/>
        <v/>
      </c>
      <c r="BA637" s="103"/>
      <c r="BG637" s="3" t="s">
        <v>1099</v>
      </c>
    </row>
    <row r="638" spans="1:59" s="12" customFormat="1" ht="13.5" customHeight="1" x14ac:dyDescent="0.2">
      <c r="A638" s="163">
        <v>623</v>
      </c>
      <c r="B638" s="164"/>
      <c r="C638" s="165"/>
      <c r="D638" s="166"/>
      <c r="E638" s="165"/>
      <c r="F638" s="165"/>
      <c r="G638" s="220"/>
      <c r="H638" s="165"/>
      <c r="I638" s="167"/>
      <c r="J638" s="168"/>
      <c r="K638" s="845"/>
      <c r="L638" s="838"/>
      <c r="M638" s="428"/>
      <c r="N638" s="427"/>
      <c r="O638" s="429"/>
      <c r="P638" s="430"/>
      <c r="Q638" s="422" t="str">
        <f t="shared" si="316"/>
        <v/>
      </c>
      <c r="R638" s="422" t="str">
        <f t="shared" si="317"/>
        <v/>
      </c>
      <c r="S638" s="423" t="str">
        <f t="shared" si="318"/>
        <v/>
      </c>
      <c r="T638" s="424" t="str">
        <f t="shared" si="333"/>
        <v/>
      </c>
      <c r="U638" s="425" t="str">
        <f t="shared" si="319"/>
        <v/>
      </c>
      <c r="V638" s="425" t="str">
        <f t="shared" si="320"/>
        <v/>
      </c>
      <c r="W638" s="425" t="str">
        <f t="shared" si="321"/>
        <v/>
      </c>
      <c r="X638" s="38"/>
      <c r="Y638" s="37" t="str">
        <f t="shared" si="334"/>
        <v/>
      </c>
      <c r="Z638" s="37" t="str">
        <f t="shared" si="335"/>
        <v/>
      </c>
      <c r="AA638" s="29" t="str">
        <f t="shared" si="322"/>
        <v/>
      </c>
      <c r="AB638" s="6" t="e">
        <f t="shared" si="336"/>
        <v>#N/A</v>
      </c>
      <c r="AC638" s="6" t="e">
        <f t="shared" si="337"/>
        <v>#N/A</v>
      </c>
      <c r="AD638" s="6" t="e">
        <f t="shared" si="338"/>
        <v>#N/A</v>
      </c>
      <c r="AE638" s="6" t="str">
        <f t="shared" si="323"/>
        <v/>
      </c>
      <c r="AF638" s="10">
        <f t="shared" si="324"/>
        <v>1</v>
      </c>
      <c r="AG638" s="6" t="e">
        <f t="shared" si="339"/>
        <v>#N/A</v>
      </c>
      <c r="AH638" s="6" t="e">
        <f t="shared" si="340"/>
        <v>#N/A</v>
      </c>
      <c r="AI638" s="6" t="e">
        <f t="shared" si="350"/>
        <v>#N/A</v>
      </c>
      <c r="AJ638" s="6" t="e">
        <f t="shared" si="341"/>
        <v>#N/A</v>
      </c>
      <c r="AK638" s="11" t="str">
        <f t="shared" si="342"/>
        <v xml:space="preserve"> </v>
      </c>
      <c r="AL638" s="6" t="e">
        <f t="shared" si="343"/>
        <v>#N/A</v>
      </c>
      <c r="AM638" s="6" t="e">
        <f t="shared" si="344"/>
        <v>#N/A</v>
      </c>
      <c r="AN638" s="6" t="e">
        <f t="shared" si="345"/>
        <v>#N/A</v>
      </c>
      <c r="AO638" s="6" t="e">
        <f t="shared" si="325"/>
        <v>#N/A</v>
      </c>
      <c r="AP638" s="6" t="e">
        <f t="shared" si="346"/>
        <v>#N/A</v>
      </c>
      <c r="AQ638" s="6" t="e">
        <f t="shared" si="347"/>
        <v>#N/A</v>
      </c>
      <c r="AR638" s="6" t="e">
        <f t="shared" si="326"/>
        <v>#N/A</v>
      </c>
      <c r="AS638" s="6" t="e">
        <f t="shared" si="327"/>
        <v>#N/A</v>
      </c>
      <c r="AT638" s="6" t="e">
        <f t="shared" si="328"/>
        <v>#N/A</v>
      </c>
      <c r="AU638" s="6">
        <f t="shared" si="348"/>
        <v>0</v>
      </c>
      <c r="AV638" s="6" t="e">
        <f t="shared" si="349"/>
        <v>#N/A</v>
      </c>
      <c r="AW638" s="6" t="str">
        <f t="shared" si="329"/>
        <v/>
      </c>
      <c r="AX638" s="6" t="str">
        <f t="shared" si="330"/>
        <v/>
      </c>
      <c r="AY638" s="6" t="str">
        <f t="shared" si="331"/>
        <v/>
      </c>
      <c r="AZ638" s="6" t="str">
        <f t="shared" si="332"/>
        <v/>
      </c>
      <c r="BA638" s="103"/>
      <c r="BG638" s="3" t="s">
        <v>576</v>
      </c>
    </row>
    <row r="639" spans="1:59" s="12" customFormat="1" ht="13.5" customHeight="1" x14ac:dyDescent="0.2">
      <c r="A639" s="163">
        <v>624</v>
      </c>
      <c r="B639" s="164"/>
      <c r="C639" s="165"/>
      <c r="D639" s="166"/>
      <c r="E639" s="165"/>
      <c r="F639" s="165"/>
      <c r="G639" s="220"/>
      <c r="H639" s="165"/>
      <c r="I639" s="167"/>
      <c r="J639" s="168"/>
      <c r="K639" s="845"/>
      <c r="L639" s="838"/>
      <c r="M639" s="428"/>
      <c r="N639" s="427"/>
      <c r="O639" s="429"/>
      <c r="P639" s="430"/>
      <c r="Q639" s="422" t="str">
        <f t="shared" si="316"/>
        <v/>
      </c>
      <c r="R639" s="422" t="str">
        <f t="shared" si="317"/>
        <v/>
      </c>
      <c r="S639" s="423" t="str">
        <f t="shared" si="318"/>
        <v/>
      </c>
      <c r="T639" s="424" t="str">
        <f t="shared" si="333"/>
        <v/>
      </c>
      <c r="U639" s="425" t="str">
        <f t="shared" si="319"/>
        <v/>
      </c>
      <c r="V639" s="425" t="str">
        <f t="shared" si="320"/>
        <v/>
      </c>
      <c r="W639" s="425" t="str">
        <f t="shared" si="321"/>
        <v/>
      </c>
      <c r="X639" s="38"/>
      <c r="Y639" s="37" t="str">
        <f t="shared" si="334"/>
        <v/>
      </c>
      <c r="Z639" s="37" t="str">
        <f t="shared" si="335"/>
        <v/>
      </c>
      <c r="AA639" s="29" t="str">
        <f t="shared" si="322"/>
        <v/>
      </c>
      <c r="AB639" s="6" t="e">
        <f t="shared" si="336"/>
        <v>#N/A</v>
      </c>
      <c r="AC639" s="6" t="e">
        <f t="shared" si="337"/>
        <v>#N/A</v>
      </c>
      <c r="AD639" s="6" t="e">
        <f t="shared" si="338"/>
        <v>#N/A</v>
      </c>
      <c r="AE639" s="6" t="str">
        <f t="shared" si="323"/>
        <v/>
      </c>
      <c r="AF639" s="10">
        <f t="shared" si="324"/>
        <v>1</v>
      </c>
      <c r="AG639" s="6" t="e">
        <f t="shared" si="339"/>
        <v>#N/A</v>
      </c>
      <c r="AH639" s="6" t="e">
        <f t="shared" si="340"/>
        <v>#N/A</v>
      </c>
      <c r="AI639" s="6" t="e">
        <f t="shared" si="350"/>
        <v>#N/A</v>
      </c>
      <c r="AJ639" s="6" t="e">
        <f t="shared" si="341"/>
        <v>#N/A</v>
      </c>
      <c r="AK639" s="11" t="str">
        <f t="shared" si="342"/>
        <v xml:space="preserve"> </v>
      </c>
      <c r="AL639" s="6" t="e">
        <f t="shared" si="343"/>
        <v>#N/A</v>
      </c>
      <c r="AM639" s="6" t="e">
        <f t="shared" si="344"/>
        <v>#N/A</v>
      </c>
      <c r="AN639" s="6" t="e">
        <f t="shared" si="345"/>
        <v>#N/A</v>
      </c>
      <c r="AO639" s="6" t="e">
        <f t="shared" si="325"/>
        <v>#N/A</v>
      </c>
      <c r="AP639" s="6" t="e">
        <f t="shared" si="346"/>
        <v>#N/A</v>
      </c>
      <c r="AQ639" s="6" t="e">
        <f t="shared" si="347"/>
        <v>#N/A</v>
      </c>
      <c r="AR639" s="6" t="e">
        <f t="shared" si="326"/>
        <v>#N/A</v>
      </c>
      <c r="AS639" s="6" t="e">
        <f t="shared" si="327"/>
        <v>#N/A</v>
      </c>
      <c r="AT639" s="6" t="e">
        <f t="shared" si="328"/>
        <v>#N/A</v>
      </c>
      <c r="AU639" s="6">
        <f t="shared" si="348"/>
        <v>0</v>
      </c>
      <c r="AV639" s="6" t="e">
        <f t="shared" si="349"/>
        <v>#N/A</v>
      </c>
      <c r="AW639" s="6" t="str">
        <f t="shared" si="329"/>
        <v/>
      </c>
      <c r="AX639" s="6" t="str">
        <f t="shared" si="330"/>
        <v/>
      </c>
      <c r="AY639" s="6" t="str">
        <f t="shared" si="331"/>
        <v/>
      </c>
      <c r="AZ639" s="6" t="str">
        <f t="shared" si="332"/>
        <v/>
      </c>
      <c r="BA639" s="103"/>
      <c r="BG639" s="3" t="s">
        <v>422</v>
      </c>
    </row>
    <row r="640" spans="1:59" s="12" customFormat="1" ht="13.5" customHeight="1" x14ac:dyDescent="0.2">
      <c r="A640" s="163">
        <v>625</v>
      </c>
      <c r="B640" s="164"/>
      <c r="C640" s="165"/>
      <c r="D640" s="166"/>
      <c r="E640" s="165"/>
      <c r="F640" s="165"/>
      <c r="G640" s="220"/>
      <c r="H640" s="165"/>
      <c r="I640" s="167"/>
      <c r="J640" s="168"/>
      <c r="K640" s="845"/>
      <c r="L640" s="838"/>
      <c r="M640" s="428"/>
      <c r="N640" s="427"/>
      <c r="O640" s="429"/>
      <c r="P640" s="430"/>
      <c r="Q640" s="422" t="str">
        <f t="shared" si="316"/>
        <v/>
      </c>
      <c r="R640" s="422" t="str">
        <f t="shared" si="317"/>
        <v/>
      </c>
      <c r="S640" s="423" t="str">
        <f t="shared" si="318"/>
        <v/>
      </c>
      <c r="T640" s="424" t="str">
        <f t="shared" si="333"/>
        <v/>
      </c>
      <c r="U640" s="425" t="str">
        <f t="shared" si="319"/>
        <v/>
      </c>
      <c r="V640" s="425" t="str">
        <f t="shared" si="320"/>
        <v/>
      </c>
      <c r="W640" s="425" t="str">
        <f t="shared" si="321"/>
        <v/>
      </c>
      <c r="X640" s="38"/>
      <c r="Y640" s="37" t="str">
        <f t="shared" si="334"/>
        <v/>
      </c>
      <c r="Z640" s="37" t="str">
        <f t="shared" si="335"/>
        <v/>
      </c>
      <c r="AA640" s="29" t="str">
        <f t="shared" si="322"/>
        <v/>
      </c>
      <c r="AB640" s="6" t="e">
        <f t="shared" si="336"/>
        <v>#N/A</v>
      </c>
      <c r="AC640" s="6" t="e">
        <f t="shared" si="337"/>
        <v>#N/A</v>
      </c>
      <c r="AD640" s="6" t="e">
        <f t="shared" si="338"/>
        <v>#N/A</v>
      </c>
      <c r="AE640" s="6" t="str">
        <f t="shared" si="323"/>
        <v/>
      </c>
      <c r="AF640" s="10">
        <f t="shared" si="324"/>
        <v>1</v>
      </c>
      <c r="AG640" s="6" t="e">
        <f t="shared" si="339"/>
        <v>#N/A</v>
      </c>
      <c r="AH640" s="6" t="e">
        <f t="shared" si="340"/>
        <v>#N/A</v>
      </c>
      <c r="AI640" s="6" t="e">
        <f t="shared" si="350"/>
        <v>#N/A</v>
      </c>
      <c r="AJ640" s="6" t="e">
        <f t="shared" si="341"/>
        <v>#N/A</v>
      </c>
      <c r="AK640" s="11" t="str">
        <f t="shared" si="342"/>
        <v xml:space="preserve"> </v>
      </c>
      <c r="AL640" s="6" t="e">
        <f t="shared" si="343"/>
        <v>#N/A</v>
      </c>
      <c r="AM640" s="6" t="e">
        <f t="shared" si="344"/>
        <v>#N/A</v>
      </c>
      <c r="AN640" s="6" t="e">
        <f t="shared" si="345"/>
        <v>#N/A</v>
      </c>
      <c r="AO640" s="6" t="e">
        <f t="shared" si="325"/>
        <v>#N/A</v>
      </c>
      <c r="AP640" s="6" t="e">
        <f t="shared" si="346"/>
        <v>#N/A</v>
      </c>
      <c r="AQ640" s="6" t="e">
        <f t="shared" si="347"/>
        <v>#N/A</v>
      </c>
      <c r="AR640" s="6" t="e">
        <f t="shared" si="326"/>
        <v>#N/A</v>
      </c>
      <c r="AS640" s="6" t="e">
        <f t="shared" si="327"/>
        <v>#N/A</v>
      </c>
      <c r="AT640" s="6" t="e">
        <f t="shared" si="328"/>
        <v>#N/A</v>
      </c>
      <c r="AU640" s="6">
        <f t="shared" si="348"/>
        <v>0</v>
      </c>
      <c r="AV640" s="6" t="e">
        <f t="shared" si="349"/>
        <v>#N/A</v>
      </c>
      <c r="AW640" s="6" t="str">
        <f t="shared" si="329"/>
        <v/>
      </c>
      <c r="AX640" s="6" t="str">
        <f t="shared" si="330"/>
        <v/>
      </c>
      <c r="AY640" s="6" t="str">
        <f t="shared" si="331"/>
        <v/>
      </c>
      <c r="AZ640" s="6" t="str">
        <f t="shared" si="332"/>
        <v/>
      </c>
      <c r="BA640" s="103"/>
      <c r="BG640" s="3" t="s">
        <v>432</v>
      </c>
    </row>
    <row r="641" spans="1:59" s="12" customFormat="1" ht="13.5" customHeight="1" x14ac:dyDescent="0.2">
      <c r="A641" s="163">
        <v>626</v>
      </c>
      <c r="B641" s="164"/>
      <c r="C641" s="165"/>
      <c r="D641" s="166"/>
      <c r="E641" s="165"/>
      <c r="F641" s="165"/>
      <c r="G641" s="220"/>
      <c r="H641" s="165"/>
      <c r="I641" s="167"/>
      <c r="J641" s="168"/>
      <c r="K641" s="845"/>
      <c r="L641" s="838"/>
      <c r="M641" s="428"/>
      <c r="N641" s="427"/>
      <c r="O641" s="429"/>
      <c r="P641" s="430"/>
      <c r="Q641" s="422" t="str">
        <f t="shared" si="316"/>
        <v/>
      </c>
      <c r="R641" s="422" t="str">
        <f t="shared" si="317"/>
        <v/>
      </c>
      <c r="S641" s="423" t="str">
        <f t="shared" si="318"/>
        <v/>
      </c>
      <c r="T641" s="424" t="str">
        <f t="shared" si="333"/>
        <v/>
      </c>
      <c r="U641" s="425" t="str">
        <f t="shared" si="319"/>
        <v/>
      </c>
      <c r="V641" s="425" t="str">
        <f t="shared" si="320"/>
        <v/>
      </c>
      <c r="W641" s="425" t="str">
        <f t="shared" si="321"/>
        <v/>
      </c>
      <c r="X641" s="38"/>
      <c r="Y641" s="37" t="str">
        <f t="shared" si="334"/>
        <v/>
      </c>
      <c r="Z641" s="37" t="str">
        <f t="shared" si="335"/>
        <v/>
      </c>
      <c r="AA641" s="29" t="str">
        <f t="shared" si="322"/>
        <v/>
      </c>
      <c r="AB641" s="6" t="e">
        <f t="shared" si="336"/>
        <v>#N/A</v>
      </c>
      <c r="AC641" s="6" t="e">
        <f t="shared" si="337"/>
        <v>#N/A</v>
      </c>
      <c r="AD641" s="6" t="e">
        <f t="shared" si="338"/>
        <v>#N/A</v>
      </c>
      <c r="AE641" s="6" t="str">
        <f t="shared" si="323"/>
        <v/>
      </c>
      <c r="AF641" s="10">
        <f t="shared" si="324"/>
        <v>1</v>
      </c>
      <c r="AG641" s="6" t="e">
        <f t="shared" si="339"/>
        <v>#N/A</v>
      </c>
      <c r="AH641" s="6" t="e">
        <f t="shared" si="340"/>
        <v>#N/A</v>
      </c>
      <c r="AI641" s="6" t="e">
        <f t="shared" si="350"/>
        <v>#N/A</v>
      </c>
      <c r="AJ641" s="6" t="e">
        <f t="shared" si="341"/>
        <v>#N/A</v>
      </c>
      <c r="AK641" s="11" t="str">
        <f t="shared" si="342"/>
        <v xml:space="preserve"> </v>
      </c>
      <c r="AL641" s="6" t="e">
        <f t="shared" si="343"/>
        <v>#N/A</v>
      </c>
      <c r="AM641" s="6" t="e">
        <f t="shared" si="344"/>
        <v>#N/A</v>
      </c>
      <c r="AN641" s="6" t="e">
        <f t="shared" si="345"/>
        <v>#N/A</v>
      </c>
      <c r="AO641" s="6" t="e">
        <f t="shared" si="325"/>
        <v>#N/A</v>
      </c>
      <c r="AP641" s="6" t="e">
        <f t="shared" si="346"/>
        <v>#N/A</v>
      </c>
      <c r="AQ641" s="6" t="e">
        <f t="shared" si="347"/>
        <v>#N/A</v>
      </c>
      <c r="AR641" s="6" t="e">
        <f t="shared" si="326"/>
        <v>#N/A</v>
      </c>
      <c r="AS641" s="6" t="e">
        <f t="shared" si="327"/>
        <v>#N/A</v>
      </c>
      <c r="AT641" s="6" t="e">
        <f t="shared" si="328"/>
        <v>#N/A</v>
      </c>
      <c r="AU641" s="6">
        <f t="shared" si="348"/>
        <v>0</v>
      </c>
      <c r="AV641" s="6" t="e">
        <f t="shared" si="349"/>
        <v>#N/A</v>
      </c>
      <c r="AW641" s="6" t="str">
        <f t="shared" si="329"/>
        <v/>
      </c>
      <c r="AX641" s="6" t="str">
        <f t="shared" si="330"/>
        <v/>
      </c>
      <c r="AY641" s="6" t="str">
        <f t="shared" si="331"/>
        <v/>
      </c>
      <c r="AZ641" s="6" t="str">
        <f t="shared" si="332"/>
        <v/>
      </c>
      <c r="BA641" s="103"/>
      <c r="BG641" s="3" t="s">
        <v>1098</v>
      </c>
    </row>
    <row r="642" spans="1:59" s="12" customFormat="1" ht="13.5" customHeight="1" x14ac:dyDescent="0.2">
      <c r="A642" s="163">
        <v>627</v>
      </c>
      <c r="B642" s="164"/>
      <c r="C642" s="165"/>
      <c r="D642" s="166"/>
      <c r="E642" s="165"/>
      <c r="F642" s="165"/>
      <c r="G642" s="220"/>
      <c r="H642" s="165"/>
      <c r="I642" s="167"/>
      <c r="J642" s="168"/>
      <c r="K642" s="845"/>
      <c r="L642" s="838"/>
      <c r="M642" s="428"/>
      <c r="N642" s="427"/>
      <c r="O642" s="429"/>
      <c r="P642" s="430"/>
      <c r="Q642" s="422" t="str">
        <f t="shared" si="316"/>
        <v/>
      </c>
      <c r="R642" s="422" t="str">
        <f t="shared" si="317"/>
        <v/>
      </c>
      <c r="S642" s="423" t="str">
        <f t="shared" si="318"/>
        <v/>
      </c>
      <c r="T642" s="424" t="str">
        <f t="shared" si="333"/>
        <v/>
      </c>
      <c r="U642" s="425" t="str">
        <f t="shared" si="319"/>
        <v/>
      </c>
      <c r="V642" s="425" t="str">
        <f t="shared" si="320"/>
        <v/>
      </c>
      <c r="W642" s="425" t="str">
        <f t="shared" si="321"/>
        <v/>
      </c>
      <c r="X642" s="38"/>
      <c r="Y642" s="37" t="str">
        <f t="shared" si="334"/>
        <v/>
      </c>
      <c r="Z642" s="37" t="str">
        <f t="shared" si="335"/>
        <v/>
      </c>
      <c r="AA642" s="29" t="str">
        <f t="shared" si="322"/>
        <v/>
      </c>
      <c r="AB642" s="6" t="e">
        <f t="shared" si="336"/>
        <v>#N/A</v>
      </c>
      <c r="AC642" s="6" t="e">
        <f t="shared" si="337"/>
        <v>#N/A</v>
      </c>
      <c r="AD642" s="6" t="e">
        <f t="shared" si="338"/>
        <v>#N/A</v>
      </c>
      <c r="AE642" s="6" t="str">
        <f t="shared" si="323"/>
        <v/>
      </c>
      <c r="AF642" s="10">
        <f t="shared" si="324"/>
        <v>1</v>
      </c>
      <c r="AG642" s="6" t="e">
        <f t="shared" si="339"/>
        <v>#N/A</v>
      </c>
      <c r="AH642" s="6" t="e">
        <f t="shared" si="340"/>
        <v>#N/A</v>
      </c>
      <c r="AI642" s="6" t="e">
        <f t="shared" si="350"/>
        <v>#N/A</v>
      </c>
      <c r="AJ642" s="6" t="e">
        <f t="shared" si="341"/>
        <v>#N/A</v>
      </c>
      <c r="AK642" s="11" t="str">
        <f t="shared" si="342"/>
        <v xml:space="preserve"> </v>
      </c>
      <c r="AL642" s="6" t="e">
        <f t="shared" si="343"/>
        <v>#N/A</v>
      </c>
      <c r="AM642" s="6" t="e">
        <f t="shared" si="344"/>
        <v>#N/A</v>
      </c>
      <c r="AN642" s="6" t="e">
        <f t="shared" si="345"/>
        <v>#N/A</v>
      </c>
      <c r="AO642" s="6" t="e">
        <f t="shared" si="325"/>
        <v>#N/A</v>
      </c>
      <c r="AP642" s="6" t="e">
        <f t="shared" si="346"/>
        <v>#N/A</v>
      </c>
      <c r="AQ642" s="6" t="e">
        <f t="shared" si="347"/>
        <v>#N/A</v>
      </c>
      <c r="AR642" s="6" t="e">
        <f t="shared" si="326"/>
        <v>#N/A</v>
      </c>
      <c r="AS642" s="6" t="e">
        <f t="shared" si="327"/>
        <v>#N/A</v>
      </c>
      <c r="AT642" s="6" t="e">
        <f t="shared" si="328"/>
        <v>#N/A</v>
      </c>
      <c r="AU642" s="6">
        <f t="shared" si="348"/>
        <v>0</v>
      </c>
      <c r="AV642" s="6" t="e">
        <f t="shared" si="349"/>
        <v>#N/A</v>
      </c>
      <c r="AW642" s="6" t="str">
        <f t="shared" si="329"/>
        <v/>
      </c>
      <c r="AX642" s="6" t="str">
        <f t="shared" si="330"/>
        <v/>
      </c>
      <c r="AY642" s="6" t="str">
        <f t="shared" si="331"/>
        <v/>
      </c>
      <c r="AZ642" s="6" t="str">
        <f t="shared" si="332"/>
        <v/>
      </c>
      <c r="BA642" s="103"/>
      <c r="BG642" s="3" t="s">
        <v>588</v>
      </c>
    </row>
    <row r="643" spans="1:59" s="12" customFormat="1" ht="13.5" customHeight="1" x14ac:dyDescent="0.2">
      <c r="A643" s="163">
        <v>628</v>
      </c>
      <c r="B643" s="164"/>
      <c r="C643" s="165"/>
      <c r="D643" s="166"/>
      <c r="E643" s="165"/>
      <c r="F643" s="165"/>
      <c r="G643" s="220"/>
      <c r="H643" s="165"/>
      <c r="I643" s="167"/>
      <c r="J643" s="168"/>
      <c r="K643" s="845"/>
      <c r="L643" s="838"/>
      <c r="M643" s="428"/>
      <c r="N643" s="427"/>
      <c r="O643" s="429"/>
      <c r="P643" s="430"/>
      <c r="Q643" s="422" t="str">
        <f t="shared" si="316"/>
        <v/>
      </c>
      <c r="R643" s="422" t="str">
        <f t="shared" si="317"/>
        <v/>
      </c>
      <c r="S643" s="423" t="str">
        <f t="shared" si="318"/>
        <v/>
      </c>
      <c r="T643" s="424" t="str">
        <f t="shared" si="333"/>
        <v/>
      </c>
      <c r="U643" s="425" t="str">
        <f t="shared" si="319"/>
        <v/>
      </c>
      <c r="V643" s="425" t="str">
        <f t="shared" si="320"/>
        <v/>
      </c>
      <c r="W643" s="425" t="str">
        <f t="shared" si="321"/>
        <v/>
      </c>
      <c r="X643" s="38"/>
      <c r="Y643" s="37" t="str">
        <f t="shared" si="334"/>
        <v/>
      </c>
      <c r="Z643" s="37" t="str">
        <f t="shared" si="335"/>
        <v/>
      </c>
      <c r="AA643" s="29" t="str">
        <f t="shared" si="322"/>
        <v/>
      </c>
      <c r="AB643" s="6" t="e">
        <f t="shared" si="336"/>
        <v>#N/A</v>
      </c>
      <c r="AC643" s="6" t="e">
        <f t="shared" si="337"/>
        <v>#N/A</v>
      </c>
      <c r="AD643" s="6" t="e">
        <f t="shared" si="338"/>
        <v>#N/A</v>
      </c>
      <c r="AE643" s="6" t="str">
        <f t="shared" si="323"/>
        <v/>
      </c>
      <c r="AF643" s="10">
        <f t="shared" si="324"/>
        <v>1</v>
      </c>
      <c r="AG643" s="6" t="e">
        <f t="shared" si="339"/>
        <v>#N/A</v>
      </c>
      <c r="AH643" s="6" t="e">
        <f t="shared" si="340"/>
        <v>#N/A</v>
      </c>
      <c r="AI643" s="6" t="e">
        <f t="shared" si="350"/>
        <v>#N/A</v>
      </c>
      <c r="AJ643" s="6" t="e">
        <f t="shared" si="341"/>
        <v>#N/A</v>
      </c>
      <c r="AK643" s="11" t="str">
        <f t="shared" si="342"/>
        <v xml:space="preserve"> </v>
      </c>
      <c r="AL643" s="6" t="e">
        <f t="shared" si="343"/>
        <v>#N/A</v>
      </c>
      <c r="AM643" s="6" t="e">
        <f t="shared" si="344"/>
        <v>#N/A</v>
      </c>
      <c r="AN643" s="6" t="e">
        <f t="shared" si="345"/>
        <v>#N/A</v>
      </c>
      <c r="AO643" s="6" t="e">
        <f t="shared" si="325"/>
        <v>#N/A</v>
      </c>
      <c r="AP643" s="6" t="e">
        <f t="shared" si="346"/>
        <v>#N/A</v>
      </c>
      <c r="AQ643" s="6" t="e">
        <f t="shared" si="347"/>
        <v>#N/A</v>
      </c>
      <c r="AR643" s="6" t="e">
        <f t="shared" si="326"/>
        <v>#N/A</v>
      </c>
      <c r="AS643" s="6" t="e">
        <f t="shared" si="327"/>
        <v>#N/A</v>
      </c>
      <c r="AT643" s="6" t="e">
        <f t="shared" si="328"/>
        <v>#N/A</v>
      </c>
      <c r="AU643" s="6">
        <f t="shared" si="348"/>
        <v>0</v>
      </c>
      <c r="AV643" s="6" t="e">
        <f t="shared" si="349"/>
        <v>#N/A</v>
      </c>
      <c r="AW643" s="6" t="str">
        <f t="shared" si="329"/>
        <v/>
      </c>
      <c r="AX643" s="6" t="str">
        <f t="shared" si="330"/>
        <v/>
      </c>
      <c r="AY643" s="6" t="str">
        <f t="shared" si="331"/>
        <v/>
      </c>
      <c r="AZ643" s="6" t="str">
        <f t="shared" si="332"/>
        <v/>
      </c>
      <c r="BA643" s="103"/>
      <c r="BG643" s="3" t="s">
        <v>468</v>
      </c>
    </row>
    <row r="644" spans="1:59" s="12" customFormat="1" ht="13.5" customHeight="1" x14ac:dyDescent="0.2">
      <c r="A644" s="163">
        <v>629</v>
      </c>
      <c r="B644" s="164"/>
      <c r="C644" s="165"/>
      <c r="D644" s="166"/>
      <c r="E644" s="165"/>
      <c r="F644" s="165"/>
      <c r="G644" s="220"/>
      <c r="H644" s="165"/>
      <c r="I644" s="167"/>
      <c r="J644" s="168"/>
      <c r="K644" s="845"/>
      <c r="L644" s="838"/>
      <c r="M644" s="428"/>
      <c r="N644" s="427"/>
      <c r="O644" s="429"/>
      <c r="P644" s="430"/>
      <c r="Q644" s="422" t="str">
        <f t="shared" si="316"/>
        <v/>
      </c>
      <c r="R644" s="422" t="str">
        <f t="shared" si="317"/>
        <v/>
      </c>
      <c r="S644" s="423" t="str">
        <f t="shared" si="318"/>
        <v/>
      </c>
      <c r="T644" s="424" t="str">
        <f t="shared" si="333"/>
        <v/>
      </c>
      <c r="U644" s="425" t="str">
        <f t="shared" si="319"/>
        <v/>
      </c>
      <c r="V644" s="425" t="str">
        <f t="shared" si="320"/>
        <v/>
      </c>
      <c r="W644" s="425" t="str">
        <f t="shared" si="321"/>
        <v/>
      </c>
      <c r="X644" s="38"/>
      <c r="Y644" s="37" t="str">
        <f t="shared" si="334"/>
        <v/>
      </c>
      <c r="Z644" s="37" t="str">
        <f t="shared" si="335"/>
        <v/>
      </c>
      <c r="AA644" s="29" t="str">
        <f t="shared" si="322"/>
        <v/>
      </c>
      <c r="AB644" s="6" t="e">
        <f t="shared" si="336"/>
        <v>#N/A</v>
      </c>
      <c r="AC644" s="6" t="e">
        <f t="shared" si="337"/>
        <v>#N/A</v>
      </c>
      <c r="AD644" s="6" t="e">
        <f t="shared" si="338"/>
        <v>#N/A</v>
      </c>
      <c r="AE644" s="6" t="str">
        <f t="shared" si="323"/>
        <v/>
      </c>
      <c r="AF644" s="10">
        <f t="shared" si="324"/>
        <v>1</v>
      </c>
      <c r="AG644" s="6" t="e">
        <f t="shared" si="339"/>
        <v>#N/A</v>
      </c>
      <c r="AH644" s="6" t="e">
        <f t="shared" si="340"/>
        <v>#N/A</v>
      </c>
      <c r="AI644" s="6" t="e">
        <f t="shared" si="350"/>
        <v>#N/A</v>
      </c>
      <c r="AJ644" s="6" t="e">
        <f t="shared" si="341"/>
        <v>#N/A</v>
      </c>
      <c r="AK644" s="11" t="str">
        <f t="shared" si="342"/>
        <v xml:space="preserve"> </v>
      </c>
      <c r="AL644" s="6" t="e">
        <f t="shared" si="343"/>
        <v>#N/A</v>
      </c>
      <c r="AM644" s="6" t="e">
        <f t="shared" si="344"/>
        <v>#N/A</v>
      </c>
      <c r="AN644" s="6" t="e">
        <f t="shared" si="345"/>
        <v>#N/A</v>
      </c>
      <c r="AO644" s="6" t="e">
        <f t="shared" si="325"/>
        <v>#N/A</v>
      </c>
      <c r="AP644" s="6" t="e">
        <f t="shared" si="346"/>
        <v>#N/A</v>
      </c>
      <c r="AQ644" s="6" t="e">
        <f t="shared" si="347"/>
        <v>#N/A</v>
      </c>
      <c r="AR644" s="6" t="e">
        <f t="shared" si="326"/>
        <v>#N/A</v>
      </c>
      <c r="AS644" s="6" t="e">
        <f t="shared" si="327"/>
        <v>#N/A</v>
      </c>
      <c r="AT644" s="6" t="e">
        <f t="shared" si="328"/>
        <v>#N/A</v>
      </c>
      <c r="AU644" s="6">
        <f t="shared" si="348"/>
        <v>0</v>
      </c>
      <c r="AV644" s="6" t="e">
        <f t="shared" si="349"/>
        <v>#N/A</v>
      </c>
      <c r="AW644" s="6" t="str">
        <f t="shared" si="329"/>
        <v/>
      </c>
      <c r="AX644" s="6" t="str">
        <f t="shared" si="330"/>
        <v/>
      </c>
      <c r="AY644" s="6" t="str">
        <f t="shared" si="331"/>
        <v/>
      </c>
      <c r="AZ644" s="6" t="str">
        <f t="shared" si="332"/>
        <v/>
      </c>
      <c r="BA644" s="103"/>
      <c r="BG644" s="3" t="s">
        <v>478</v>
      </c>
    </row>
    <row r="645" spans="1:59" s="12" customFormat="1" ht="13.5" customHeight="1" x14ac:dyDescent="0.2">
      <c r="A645" s="163">
        <v>630</v>
      </c>
      <c r="B645" s="164"/>
      <c r="C645" s="165"/>
      <c r="D645" s="166"/>
      <c r="E645" s="165"/>
      <c r="F645" s="165"/>
      <c r="G645" s="220"/>
      <c r="H645" s="165"/>
      <c r="I645" s="167"/>
      <c r="J645" s="168"/>
      <c r="K645" s="845"/>
      <c r="L645" s="838"/>
      <c r="M645" s="428"/>
      <c r="N645" s="427"/>
      <c r="O645" s="429"/>
      <c r="P645" s="430"/>
      <c r="Q645" s="422" t="str">
        <f t="shared" si="316"/>
        <v/>
      </c>
      <c r="R645" s="422" t="str">
        <f t="shared" si="317"/>
        <v/>
      </c>
      <c r="S645" s="423" t="str">
        <f t="shared" si="318"/>
        <v/>
      </c>
      <c r="T645" s="424" t="str">
        <f t="shared" si="333"/>
        <v/>
      </c>
      <c r="U645" s="425" t="str">
        <f t="shared" si="319"/>
        <v/>
      </c>
      <c r="V645" s="425" t="str">
        <f t="shared" si="320"/>
        <v/>
      </c>
      <c r="W645" s="425" t="str">
        <f t="shared" si="321"/>
        <v/>
      </c>
      <c r="X645" s="38"/>
      <c r="Y645" s="37" t="str">
        <f t="shared" si="334"/>
        <v/>
      </c>
      <c r="Z645" s="37" t="str">
        <f t="shared" si="335"/>
        <v/>
      </c>
      <c r="AA645" s="29" t="str">
        <f t="shared" si="322"/>
        <v/>
      </c>
      <c r="AB645" s="6" t="e">
        <f t="shared" si="336"/>
        <v>#N/A</v>
      </c>
      <c r="AC645" s="6" t="e">
        <f t="shared" si="337"/>
        <v>#N/A</v>
      </c>
      <c r="AD645" s="6" t="e">
        <f t="shared" si="338"/>
        <v>#N/A</v>
      </c>
      <c r="AE645" s="6" t="str">
        <f t="shared" si="323"/>
        <v/>
      </c>
      <c r="AF645" s="10">
        <f t="shared" si="324"/>
        <v>1</v>
      </c>
      <c r="AG645" s="6" t="e">
        <f t="shared" si="339"/>
        <v>#N/A</v>
      </c>
      <c r="AH645" s="6" t="e">
        <f t="shared" si="340"/>
        <v>#N/A</v>
      </c>
      <c r="AI645" s="6" t="e">
        <f t="shared" si="350"/>
        <v>#N/A</v>
      </c>
      <c r="AJ645" s="6" t="e">
        <f t="shared" si="341"/>
        <v>#N/A</v>
      </c>
      <c r="AK645" s="11" t="str">
        <f t="shared" si="342"/>
        <v xml:space="preserve"> </v>
      </c>
      <c r="AL645" s="6" t="e">
        <f t="shared" si="343"/>
        <v>#N/A</v>
      </c>
      <c r="AM645" s="6" t="e">
        <f t="shared" si="344"/>
        <v>#N/A</v>
      </c>
      <c r="AN645" s="6" t="e">
        <f t="shared" si="345"/>
        <v>#N/A</v>
      </c>
      <c r="AO645" s="6" t="e">
        <f t="shared" si="325"/>
        <v>#N/A</v>
      </c>
      <c r="AP645" s="6" t="e">
        <f t="shared" si="346"/>
        <v>#N/A</v>
      </c>
      <c r="AQ645" s="6" t="e">
        <f t="shared" si="347"/>
        <v>#N/A</v>
      </c>
      <c r="AR645" s="6" t="e">
        <f t="shared" si="326"/>
        <v>#N/A</v>
      </c>
      <c r="AS645" s="6" t="e">
        <f t="shared" si="327"/>
        <v>#N/A</v>
      </c>
      <c r="AT645" s="6" t="e">
        <f t="shared" si="328"/>
        <v>#N/A</v>
      </c>
      <c r="AU645" s="6">
        <f t="shared" si="348"/>
        <v>0</v>
      </c>
      <c r="AV645" s="6" t="e">
        <f t="shared" si="349"/>
        <v>#N/A</v>
      </c>
      <c r="AW645" s="6" t="str">
        <f t="shared" si="329"/>
        <v/>
      </c>
      <c r="AX645" s="6" t="str">
        <f t="shared" si="330"/>
        <v/>
      </c>
      <c r="AY645" s="6" t="str">
        <f t="shared" si="331"/>
        <v/>
      </c>
      <c r="AZ645" s="6" t="str">
        <f t="shared" si="332"/>
        <v/>
      </c>
      <c r="BA645" s="103"/>
      <c r="BG645" s="3" t="s">
        <v>490</v>
      </c>
    </row>
    <row r="646" spans="1:59" s="12" customFormat="1" ht="13.5" customHeight="1" x14ac:dyDescent="0.2">
      <c r="A646" s="163">
        <v>631</v>
      </c>
      <c r="B646" s="164"/>
      <c r="C646" s="165"/>
      <c r="D646" s="166"/>
      <c r="E646" s="165"/>
      <c r="F646" s="165"/>
      <c r="G646" s="220"/>
      <c r="H646" s="165"/>
      <c r="I646" s="167"/>
      <c r="J646" s="168"/>
      <c r="K646" s="845"/>
      <c r="L646" s="838"/>
      <c r="M646" s="428"/>
      <c r="N646" s="427"/>
      <c r="O646" s="429"/>
      <c r="P646" s="430"/>
      <c r="Q646" s="422" t="str">
        <f t="shared" si="316"/>
        <v/>
      </c>
      <c r="R646" s="422" t="str">
        <f t="shared" si="317"/>
        <v/>
      </c>
      <c r="S646" s="423" t="str">
        <f t="shared" si="318"/>
        <v/>
      </c>
      <c r="T646" s="424" t="str">
        <f t="shared" si="333"/>
        <v/>
      </c>
      <c r="U646" s="425" t="str">
        <f t="shared" si="319"/>
        <v/>
      </c>
      <c r="V646" s="425" t="str">
        <f t="shared" si="320"/>
        <v/>
      </c>
      <c r="W646" s="425" t="str">
        <f t="shared" si="321"/>
        <v/>
      </c>
      <c r="X646" s="38"/>
      <c r="Y646" s="37" t="str">
        <f t="shared" si="334"/>
        <v/>
      </c>
      <c r="Z646" s="37" t="str">
        <f t="shared" si="335"/>
        <v/>
      </c>
      <c r="AA646" s="29" t="str">
        <f t="shared" si="322"/>
        <v/>
      </c>
      <c r="AB646" s="6" t="e">
        <f t="shared" si="336"/>
        <v>#N/A</v>
      </c>
      <c r="AC646" s="6" t="e">
        <f t="shared" si="337"/>
        <v>#N/A</v>
      </c>
      <c r="AD646" s="6" t="e">
        <f t="shared" si="338"/>
        <v>#N/A</v>
      </c>
      <c r="AE646" s="6" t="str">
        <f t="shared" si="323"/>
        <v/>
      </c>
      <c r="AF646" s="10">
        <f t="shared" si="324"/>
        <v>1</v>
      </c>
      <c r="AG646" s="6" t="e">
        <f t="shared" si="339"/>
        <v>#N/A</v>
      </c>
      <c r="AH646" s="6" t="e">
        <f t="shared" si="340"/>
        <v>#N/A</v>
      </c>
      <c r="AI646" s="6" t="e">
        <f t="shared" si="350"/>
        <v>#N/A</v>
      </c>
      <c r="AJ646" s="6" t="e">
        <f t="shared" si="341"/>
        <v>#N/A</v>
      </c>
      <c r="AK646" s="11" t="str">
        <f t="shared" si="342"/>
        <v xml:space="preserve"> </v>
      </c>
      <c r="AL646" s="6" t="e">
        <f t="shared" si="343"/>
        <v>#N/A</v>
      </c>
      <c r="AM646" s="6" t="e">
        <f t="shared" si="344"/>
        <v>#N/A</v>
      </c>
      <c r="AN646" s="6" t="e">
        <f t="shared" si="345"/>
        <v>#N/A</v>
      </c>
      <c r="AO646" s="6" t="e">
        <f t="shared" si="325"/>
        <v>#N/A</v>
      </c>
      <c r="AP646" s="6" t="e">
        <f t="shared" si="346"/>
        <v>#N/A</v>
      </c>
      <c r="AQ646" s="6" t="e">
        <f t="shared" si="347"/>
        <v>#N/A</v>
      </c>
      <c r="AR646" s="6" t="e">
        <f t="shared" si="326"/>
        <v>#N/A</v>
      </c>
      <c r="AS646" s="6" t="e">
        <f t="shared" si="327"/>
        <v>#N/A</v>
      </c>
      <c r="AT646" s="6" t="e">
        <f t="shared" si="328"/>
        <v>#N/A</v>
      </c>
      <c r="AU646" s="6">
        <f t="shared" si="348"/>
        <v>0</v>
      </c>
      <c r="AV646" s="6" t="e">
        <f t="shared" si="349"/>
        <v>#N/A</v>
      </c>
      <c r="AW646" s="6" t="str">
        <f t="shared" si="329"/>
        <v/>
      </c>
      <c r="AX646" s="6" t="str">
        <f t="shared" si="330"/>
        <v/>
      </c>
      <c r="AY646" s="6" t="str">
        <f t="shared" si="331"/>
        <v/>
      </c>
      <c r="AZ646" s="6" t="str">
        <f t="shared" si="332"/>
        <v/>
      </c>
      <c r="BA646" s="103"/>
      <c r="BG646" s="3" t="s">
        <v>587</v>
      </c>
    </row>
    <row r="647" spans="1:59" s="12" customFormat="1" ht="13.5" customHeight="1" x14ac:dyDescent="0.2">
      <c r="A647" s="163">
        <v>632</v>
      </c>
      <c r="B647" s="164"/>
      <c r="C647" s="165"/>
      <c r="D647" s="166"/>
      <c r="E647" s="165"/>
      <c r="F647" s="165"/>
      <c r="G647" s="220"/>
      <c r="H647" s="165"/>
      <c r="I647" s="167"/>
      <c r="J647" s="168"/>
      <c r="K647" s="845"/>
      <c r="L647" s="838"/>
      <c r="M647" s="428"/>
      <c r="N647" s="427"/>
      <c r="O647" s="429"/>
      <c r="P647" s="430"/>
      <c r="Q647" s="422" t="str">
        <f t="shared" si="316"/>
        <v/>
      </c>
      <c r="R647" s="422" t="str">
        <f t="shared" si="317"/>
        <v/>
      </c>
      <c r="S647" s="423" t="str">
        <f t="shared" si="318"/>
        <v/>
      </c>
      <c r="T647" s="424" t="str">
        <f t="shared" si="333"/>
        <v/>
      </c>
      <c r="U647" s="425" t="str">
        <f t="shared" si="319"/>
        <v/>
      </c>
      <c r="V647" s="425" t="str">
        <f t="shared" si="320"/>
        <v/>
      </c>
      <c r="W647" s="425" t="str">
        <f t="shared" si="321"/>
        <v/>
      </c>
      <c r="X647" s="38"/>
      <c r="Y647" s="37" t="str">
        <f t="shared" si="334"/>
        <v/>
      </c>
      <c r="Z647" s="37" t="str">
        <f t="shared" si="335"/>
        <v/>
      </c>
      <c r="AA647" s="29" t="str">
        <f t="shared" si="322"/>
        <v/>
      </c>
      <c r="AB647" s="6" t="e">
        <f t="shared" si="336"/>
        <v>#N/A</v>
      </c>
      <c r="AC647" s="6" t="e">
        <f t="shared" si="337"/>
        <v>#N/A</v>
      </c>
      <c r="AD647" s="6" t="e">
        <f t="shared" si="338"/>
        <v>#N/A</v>
      </c>
      <c r="AE647" s="6" t="str">
        <f t="shared" si="323"/>
        <v/>
      </c>
      <c r="AF647" s="10">
        <f t="shared" si="324"/>
        <v>1</v>
      </c>
      <c r="AG647" s="6" t="e">
        <f t="shared" si="339"/>
        <v>#N/A</v>
      </c>
      <c r="AH647" s="6" t="e">
        <f t="shared" si="340"/>
        <v>#N/A</v>
      </c>
      <c r="AI647" s="6" t="e">
        <f t="shared" si="350"/>
        <v>#N/A</v>
      </c>
      <c r="AJ647" s="6" t="e">
        <f t="shared" si="341"/>
        <v>#N/A</v>
      </c>
      <c r="AK647" s="11" t="str">
        <f t="shared" si="342"/>
        <v xml:space="preserve"> </v>
      </c>
      <c r="AL647" s="6" t="e">
        <f t="shared" si="343"/>
        <v>#N/A</v>
      </c>
      <c r="AM647" s="6" t="e">
        <f t="shared" si="344"/>
        <v>#N/A</v>
      </c>
      <c r="AN647" s="6" t="e">
        <f t="shared" si="345"/>
        <v>#N/A</v>
      </c>
      <c r="AO647" s="6" t="e">
        <f t="shared" si="325"/>
        <v>#N/A</v>
      </c>
      <c r="AP647" s="6" t="e">
        <f t="shared" si="346"/>
        <v>#N/A</v>
      </c>
      <c r="AQ647" s="6" t="e">
        <f t="shared" si="347"/>
        <v>#N/A</v>
      </c>
      <c r="AR647" s="6" t="e">
        <f t="shared" si="326"/>
        <v>#N/A</v>
      </c>
      <c r="AS647" s="6" t="e">
        <f t="shared" si="327"/>
        <v>#N/A</v>
      </c>
      <c r="AT647" s="6" t="e">
        <f t="shared" si="328"/>
        <v>#N/A</v>
      </c>
      <c r="AU647" s="6">
        <f t="shared" si="348"/>
        <v>0</v>
      </c>
      <c r="AV647" s="6" t="e">
        <f t="shared" si="349"/>
        <v>#N/A</v>
      </c>
      <c r="AW647" s="6" t="str">
        <f t="shared" si="329"/>
        <v/>
      </c>
      <c r="AX647" s="6" t="str">
        <f t="shared" si="330"/>
        <v/>
      </c>
      <c r="AY647" s="6" t="str">
        <f t="shared" si="331"/>
        <v/>
      </c>
      <c r="AZ647" s="6" t="str">
        <f t="shared" si="332"/>
        <v/>
      </c>
      <c r="BA647" s="103"/>
      <c r="BG647" s="3" t="s">
        <v>467</v>
      </c>
    </row>
    <row r="648" spans="1:59" s="12" customFormat="1" ht="13.5" customHeight="1" x14ac:dyDescent="0.2">
      <c r="A648" s="163">
        <v>633</v>
      </c>
      <c r="B648" s="164"/>
      <c r="C648" s="165"/>
      <c r="D648" s="166"/>
      <c r="E648" s="165"/>
      <c r="F648" s="165"/>
      <c r="G648" s="220"/>
      <c r="H648" s="165"/>
      <c r="I648" s="167"/>
      <c r="J648" s="168"/>
      <c r="K648" s="845"/>
      <c r="L648" s="838"/>
      <c r="M648" s="428"/>
      <c r="N648" s="427"/>
      <c r="O648" s="429"/>
      <c r="P648" s="430"/>
      <c r="Q648" s="422" t="str">
        <f t="shared" si="316"/>
        <v/>
      </c>
      <c r="R648" s="422" t="str">
        <f t="shared" si="317"/>
        <v/>
      </c>
      <c r="S648" s="423" t="str">
        <f t="shared" si="318"/>
        <v/>
      </c>
      <c r="T648" s="424" t="str">
        <f t="shared" si="333"/>
        <v/>
      </c>
      <c r="U648" s="425" t="str">
        <f t="shared" si="319"/>
        <v/>
      </c>
      <c r="V648" s="425" t="str">
        <f t="shared" si="320"/>
        <v/>
      </c>
      <c r="W648" s="425" t="str">
        <f t="shared" si="321"/>
        <v/>
      </c>
      <c r="X648" s="38"/>
      <c r="Y648" s="37" t="str">
        <f t="shared" si="334"/>
        <v/>
      </c>
      <c r="Z648" s="37" t="str">
        <f t="shared" si="335"/>
        <v/>
      </c>
      <c r="AA648" s="29" t="str">
        <f t="shared" si="322"/>
        <v/>
      </c>
      <c r="AB648" s="6" t="e">
        <f t="shared" si="336"/>
        <v>#N/A</v>
      </c>
      <c r="AC648" s="6" t="e">
        <f t="shared" si="337"/>
        <v>#N/A</v>
      </c>
      <c r="AD648" s="6" t="e">
        <f t="shared" si="338"/>
        <v>#N/A</v>
      </c>
      <c r="AE648" s="6" t="str">
        <f t="shared" si="323"/>
        <v/>
      </c>
      <c r="AF648" s="10">
        <f t="shared" si="324"/>
        <v>1</v>
      </c>
      <c r="AG648" s="6" t="e">
        <f t="shared" si="339"/>
        <v>#N/A</v>
      </c>
      <c r="AH648" s="6" t="e">
        <f t="shared" si="340"/>
        <v>#N/A</v>
      </c>
      <c r="AI648" s="6" t="e">
        <f t="shared" si="350"/>
        <v>#N/A</v>
      </c>
      <c r="AJ648" s="6" t="e">
        <f t="shared" si="341"/>
        <v>#N/A</v>
      </c>
      <c r="AK648" s="11" t="str">
        <f t="shared" si="342"/>
        <v xml:space="preserve"> </v>
      </c>
      <c r="AL648" s="6" t="e">
        <f t="shared" si="343"/>
        <v>#N/A</v>
      </c>
      <c r="AM648" s="6" t="e">
        <f t="shared" si="344"/>
        <v>#N/A</v>
      </c>
      <c r="AN648" s="6" t="e">
        <f t="shared" si="345"/>
        <v>#N/A</v>
      </c>
      <c r="AO648" s="6" t="e">
        <f t="shared" si="325"/>
        <v>#N/A</v>
      </c>
      <c r="AP648" s="6" t="e">
        <f t="shared" si="346"/>
        <v>#N/A</v>
      </c>
      <c r="AQ648" s="6" t="e">
        <f t="shared" si="347"/>
        <v>#N/A</v>
      </c>
      <c r="AR648" s="6" t="e">
        <f t="shared" si="326"/>
        <v>#N/A</v>
      </c>
      <c r="AS648" s="6" t="e">
        <f t="shared" si="327"/>
        <v>#N/A</v>
      </c>
      <c r="AT648" s="6" t="e">
        <f t="shared" si="328"/>
        <v>#N/A</v>
      </c>
      <c r="AU648" s="6">
        <f t="shared" si="348"/>
        <v>0</v>
      </c>
      <c r="AV648" s="6" t="e">
        <f t="shared" si="349"/>
        <v>#N/A</v>
      </c>
      <c r="AW648" s="6" t="str">
        <f t="shared" si="329"/>
        <v/>
      </c>
      <c r="AX648" s="6" t="str">
        <f t="shared" si="330"/>
        <v/>
      </c>
      <c r="AY648" s="6" t="str">
        <f t="shared" si="331"/>
        <v/>
      </c>
      <c r="AZ648" s="6" t="str">
        <f t="shared" si="332"/>
        <v/>
      </c>
      <c r="BA648" s="103"/>
      <c r="BG648" s="3" t="s">
        <v>477</v>
      </c>
    </row>
    <row r="649" spans="1:59" s="12" customFormat="1" ht="13.5" customHeight="1" x14ac:dyDescent="0.2">
      <c r="A649" s="163">
        <v>634</v>
      </c>
      <c r="B649" s="164"/>
      <c r="C649" s="165"/>
      <c r="D649" s="166"/>
      <c r="E649" s="165"/>
      <c r="F649" s="165"/>
      <c r="G649" s="220"/>
      <c r="H649" s="165"/>
      <c r="I649" s="167"/>
      <c r="J649" s="168"/>
      <c r="K649" s="845"/>
      <c r="L649" s="838"/>
      <c r="M649" s="428"/>
      <c r="N649" s="427"/>
      <c r="O649" s="429"/>
      <c r="P649" s="430"/>
      <c r="Q649" s="422" t="str">
        <f t="shared" si="316"/>
        <v/>
      </c>
      <c r="R649" s="422" t="str">
        <f t="shared" si="317"/>
        <v/>
      </c>
      <c r="S649" s="423" t="str">
        <f t="shared" si="318"/>
        <v/>
      </c>
      <c r="T649" s="424" t="str">
        <f t="shared" si="333"/>
        <v/>
      </c>
      <c r="U649" s="425" t="str">
        <f t="shared" si="319"/>
        <v/>
      </c>
      <c r="V649" s="425" t="str">
        <f t="shared" si="320"/>
        <v/>
      </c>
      <c r="W649" s="425" t="str">
        <f t="shared" si="321"/>
        <v/>
      </c>
      <c r="X649" s="38"/>
      <c r="Y649" s="37" t="str">
        <f t="shared" si="334"/>
        <v/>
      </c>
      <c r="Z649" s="37" t="str">
        <f t="shared" si="335"/>
        <v/>
      </c>
      <c r="AA649" s="29" t="str">
        <f t="shared" si="322"/>
        <v/>
      </c>
      <c r="AB649" s="6" t="e">
        <f t="shared" si="336"/>
        <v>#N/A</v>
      </c>
      <c r="AC649" s="6" t="e">
        <f t="shared" si="337"/>
        <v>#N/A</v>
      </c>
      <c r="AD649" s="6" t="e">
        <f t="shared" si="338"/>
        <v>#N/A</v>
      </c>
      <c r="AE649" s="6" t="str">
        <f t="shared" si="323"/>
        <v/>
      </c>
      <c r="AF649" s="10">
        <f t="shared" si="324"/>
        <v>1</v>
      </c>
      <c r="AG649" s="6" t="e">
        <f t="shared" si="339"/>
        <v>#N/A</v>
      </c>
      <c r="AH649" s="6" t="e">
        <f t="shared" si="340"/>
        <v>#N/A</v>
      </c>
      <c r="AI649" s="6" t="e">
        <f t="shared" si="350"/>
        <v>#N/A</v>
      </c>
      <c r="AJ649" s="6" t="e">
        <f t="shared" si="341"/>
        <v>#N/A</v>
      </c>
      <c r="AK649" s="11" t="str">
        <f t="shared" si="342"/>
        <v xml:space="preserve"> </v>
      </c>
      <c r="AL649" s="6" t="e">
        <f t="shared" si="343"/>
        <v>#N/A</v>
      </c>
      <c r="AM649" s="6" t="e">
        <f t="shared" si="344"/>
        <v>#N/A</v>
      </c>
      <c r="AN649" s="6" t="e">
        <f t="shared" si="345"/>
        <v>#N/A</v>
      </c>
      <c r="AO649" s="6" t="e">
        <f t="shared" si="325"/>
        <v>#N/A</v>
      </c>
      <c r="AP649" s="6" t="e">
        <f t="shared" si="346"/>
        <v>#N/A</v>
      </c>
      <c r="AQ649" s="6" t="e">
        <f t="shared" si="347"/>
        <v>#N/A</v>
      </c>
      <c r="AR649" s="6" t="e">
        <f t="shared" si="326"/>
        <v>#N/A</v>
      </c>
      <c r="AS649" s="6" t="e">
        <f t="shared" si="327"/>
        <v>#N/A</v>
      </c>
      <c r="AT649" s="6" t="e">
        <f t="shared" si="328"/>
        <v>#N/A</v>
      </c>
      <c r="AU649" s="6">
        <f t="shared" si="348"/>
        <v>0</v>
      </c>
      <c r="AV649" s="6" t="e">
        <f t="shared" si="349"/>
        <v>#N/A</v>
      </c>
      <c r="AW649" s="6" t="str">
        <f t="shared" si="329"/>
        <v/>
      </c>
      <c r="AX649" s="6" t="str">
        <f t="shared" si="330"/>
        <v/>
      </c>
      <c r="AY649" s="6" t="str">
        <f t="shared" si="331"/>
        <v/>
      </c>
      <c r="AZ649" s="6" t="str">
        <f t="shared" si="332"/>
        <v/>
      </c>
      <c r="BA649" s="103"/>
      <c r="BG649" s="3" t="s">
        <v>489</v>
      </c>
    </row>
    <row r="650" spans="1:59" s="12" customFormat="1" ht="13.5" customHeight="1" x14ac:dyDescent="0.2">
      <c r="A650" s="163">
        <v>635</v>
      </c>
      <c r="B650" s="164"/>
      <c r="C650" s="165"/>
      <c r="D650" s="166"/>
      <c r="E650" s="165"/>
      <c r="F650" s="165"/>
      <c r="G650" s="220"/>
      <c r="H650" s="165"/>
      <c r="I650" s="167"/>
      <c r="J650" s="168"/>
      <c r="K650" s="845"/>
      <c r="L650" s="838"/>
      <c r="M650" s="428"/>
      <c r="N650" s="427"/>
      <c r="O650" s="429"/>
      <c r="P650" s="430"/>
      <c r="Q650" s="422" t="str">
        <f t="shared" si="316"/>
        <v/>
      </c>
      <c r="R650" s="422" t="str">
        <f t="shared" si="317"/>
        <v/>
      </c>
      <c r="S650" s="423" t="str">
        <f t="shared" si="318"/>
        <v/>
      </c>
      <c r="T650" s="424" t="str">
        <f t="shared" si="333"/>
        <v/>
      </c>
      <c r="U650" s="425" t="str">
        <f t="shared" si="319"/>
        <v/>
      </c>
      <c r="V650" s="425" t="str">
        <f t="shared" si="320"/>
        <v/>
      </c>
      <c r="W650" s="425" t="str">
        <f t="shared" si="321"/>
        <v/>
      </c>
      <c r="X650" s="38"/>
      <c r="Y650" s="37" t="str">
        <f t="shared" si="334"/>
        <v/>
      </c>
      <c r="Z650" s="37" t="str">
        <f t="shared" si="335"/>
        <v/>
      </c>
      <c r="AA650" s="29" t="str">
        <f t="shared" si="322"/>
        <v/>
      </c>
      <c r="AB650" s="6" t="e">
        <f t="shared" si="336"/>
        <v>#N/A</v>
      </c>
      <c r="AC650" s="6" t="e">
        <f t="shared" si="337"/>
        <v>#N/A</v>
      </c>
      <c r="AD650" s="6" t="e">
        <f t="shared" si="338"/>
        <v>#N/A</v>
      </c>
      <c r="AE650" s="6" t="str">
        <f t="shared" si="323"/>
        <v/>
      </c>
      <c r="AF650" s="10">
        <f t="shared" si="324"/>
        <v>1</v>
      </c>
      <c r="AG650" s="6" t="e">
        <f t="shared" si="339"/>
        <v>#N/A</v>
      </c>
      <c r="AH650" s="6" t="e">
        <f t="shared" si="340"/>
        <v>#N/A</v>
      </c>
      <c r="AI650" s="6" t="e">
        <f t="shared" si="350"/>
        <v>#N/A</v>
      </c>
      <c r="AJ650" s="6" t="e">
        <f t="shared" si="341"/>
        <v>#N/A</v>
      </c>
      <c r="AK650" s="11" t="str">
        <f t="shared" si="342"/>
        <v xml:space="preserve"> </v>
      </c>
      <c r="AL650" s="6" t="e">
        <f t="shared" si="343"/>
        <v>#N/A</v>
      </c>
      <c r="AM650" s="6" t="e">
        <f t="shared" si="344"/>
        <v>#N/A</v>
      </c>
      <c r="AN650" s="6" t="e">
        <f t="shared" si="345"/>
        <v>#N/A</v>
      </c>
      <c r="AO650" s="6" t="e">
        <f t="shared" si="325"/>
        <v>#N/A</v>
      </c>
      <c r="AP650" s="6" t="e">
        <f t="shared" si="346"/>
        <v>#N/A</v>
      </c>
      <c r="AQ650" s="6" t="e">
        <f t="shared" si="347"/>
        <v>#N/A</v>
      </c>
      <c r="AR650" s="6" t="e">
        <f t="shared" si="326"/>
        <v>#N/A</v>
      </c>
      <c r="AS650" s="6" t="e">
        <f t="shared" si="327"/>
        <v>#N/A</v>
      </c>
      <c r="AT650" s="6" t="e">
        <f t="shared" si="328"/>
        <v>#N/A</v>
      </c>
      <c r="AU650" s="6">
        <f t="shared" si="348"/>
        <v>0</v>
      </c>
      <c r="AV650" s="6" t="e">
        <f t="shared" si="349"/>
        <v>#N/A</v>
      </c>
      <c r="AW650" s="6" t="str">
        <f t="shared" si="329"/>
        <v/>
      </c>
      <c r="AX650" s="6" t="str">
        <f t="shared" si="330"/>
        <v/>
      </c>
      <c r="AY650" s="6" t="str">
        <f t="shared" si="331"/>
        <v/>
      </c>
      <c r="AZ650" s="6" t="str">
        <f t="shared" si="332"/>
        <v/>
      </c>
      <c r="BA650" s="103"/>
      <c r="BG650" s="3" t="s">
        <v>1095</v>
      </c>
    </row>
    <row r="651" spans="1:59" s="12" customFormat="1" ht="13.5" customHeight="1" x14ac:dyDescent="0.2">
      <c r="A651" s="163">
        <v>636</v>
      </c>
      <c r="B651" s="164"/>
      <c r="C651" s="165"/>
      <c r="D651" s="166"/>
      <c r="E651" s="165"/>
      <c r="F651" s="165"/>
      <c r="G651" s="220"/>
      <c r="H651" s="165"/>
      <c r="I651" s="167"/>
      <c r="J651" s="168"/>
      <c r="K651" s="845"/>
      <c r="L651" s="838"/>
      <c r="M651" s="428"/>
      <c r="N651" s="427"/>
      <c r="O651" s="429"/>
      <c r="P651" s="430"/>
      <c r="Q651" s="422" t="str">
        <f t="shared" si="316"/>
        <v/>
      </c>
      <c r="R651" s="422" t="str">
        <f t="shared" si="317"/>
        <v/>
      </c>
      <c r="S651" s="423" t="str">
        <f t="shared" si="318"/>
        <v/>
      </c>
      <c r="T651" s="424" t="str">
        <f t="shared" si="333"/>
        <v/>
      </c>
      <c r="U651" s="425" t="str">
        <f t="shared" si="319"/>
        <v/>
      </c>
      <c r="V651" s="425" t="str">
        <f t="shared" si="320"/>
        <v/>
      </c>
      <c r="W651" s="425" t="str">
        <f t="shared" si="321"/>
        <v/>
      </c>
      <c r="X651" s="38"/>
      <c r="Y651" s="37" t="str">
        <f t="shared" si="334"/>
        <v/>
      </c>
      <c r="Z651" s="37" t="str">
        <f t="shared" si="335"/>
        <v/>
      </c>
      <c r="AA651" s="29" t="str">
        <f t="shared" si="322"/>
        <v/>
      </c>
      <c r="AB651" s="6" t="e">
        <f t="shared" si="336"/>
        <v>#N/A</v>
      </c>
      <c r="AC651" s="6" t="e">
        <f t="shared" si="337"/>
        <v>#N/A</v>
      </c>
      <c r="AD651" s="6" t="e">
        <f t="shared" si="338"/>
        <v>#N/A</v>
      </c>
      <c r="AE651" s="6" t="str">
        <f t="shared" si="323"/>
        <v/>
      </c>
      <c r="AF651" s="10">
        <f t="shared" si="324"/>
        <v>1</v>
      </c>
      <c r="AG651" s="6" t="e">
        <f t="shared" si="339"/>
        <v>#N/A</v>
      </c>
      <c r="AH651" s="6" t="e">
        <f t="shared" si="340"/>
        <v>#N/A</v>
      </c>
      <c r="AI651" s="6" t="e">
        <f t="shared" si="350"/>
        <v>#N/A</v>
      </c>
      <c r="AJ651" s="6" t="e">
        <f t="shared" si="341"/>
        <v>#N/A</v>
      </c>
      <c r="AK651" s="11" t="str">
        <f t="shared" si="342"/>
        <v xml:space="preserve"> </v>
      </c>
      <c r="AL651" s="6" t="e">
        <f t="shared" si="343"/>
        <v>#N/A</v>
      </c>
      <c r="AM651" s="6" t="e">
        <f t="shared" si="344"/>
        <v>#N/A</v>
      </c>
      <c r="AN651" s="6" t="e">
        <f t="shared" si="345"/>
        <v>#N/A</v>
      </c>
      <c r="AO651" s="6" t="e">
        <f t="shared" si="325"/>
        <v>#N/A</v>
      </c>
      <c r="AP651" s="6" t="e">
        <f t="shared" si="346"/>
        <v>#N/A</v>
      </c>
      <c r="AQ651" s="6" t="e">
        <f t="shared" si="347"/>
        <v>#N/A</v>
      </c>
      <c r="AR651" s="6" t="e">
        <f t="shared" si="326"/>
        <v>#N/A</v>
      </c>
      <c r="AS651" s="6" t="e">
        <f t="shared" si="327"/>
        <v>#N/A</v>
      </c>
      <c r="AT651" s="6" t="e">
        <f t="shared" si="328"/>
        <v>#N/A</v>
      </c>
      <c r="AU651" s="6">
        <f t="shared" si="348"/>
        <v>0</v>
      </c>
      <c r="AV651" s="6" t="e">
        <f t="shared" si="349"/>
        <v>#N/A</v>
      </c>
      <c r="AW651" s="6" t="str">
        <f t="shared" si="329"/>
        <v/>
      </c>
      <c r="AX651" s="6" t="str">
        <f t="shared" si="330"/>
        <v/>
      </c>
      <c r="AY651" s="6" t="str">
        <f t="shared" si="331"/>
        <v/>
      </c>
      <c r="AZ651" s="6" t="str">
        <f t="shared" si="332"/>
        <v/>
      </c>
      <c r="BA651" s="103"/>
      <c r="BG651" s="3" t="s">
        <v>1091</v>
      </c>
    </row>
    <row r="652" spans="1:59" s="12" customFormat="1" ht="13.5" customHeight="1" x14ac:dyDescent="0.2">
      <c r="A652" s="163">
        <v>637</v>
      </c>
      <c r="B652" s="164"/>
      <c r="C652" s="165"/>
      <c r="D652" s="166"/>
      <c r="E652" s="165"/>
      <c r="F652" s="165"/>
      <c r="G652" s="220"/>
      <c r="H652" s="165"/>
      <c r="I652" s="167"/>
      <c r="J652" s="168"/>
      <c r="K652" s="845"/>
      <c r="L652" s="838"/>
      <c r="M652" s="428"/>
      <c r="N652" s="427"/>
      <c r="O652" s="429"/>
      <c r="P652" s="430"/>
      <c r="Q652" s="422" t="str">
        <f t="shared" si="316"/>
        <v/>
      </c>
      <c r="R652" s="422" t="str">
        <f t="shared" si="317"/>
        <v/>
      </c>
      <c r="S652" s="423" t="str">
        <f t="shared" si="318"/>
        <v/>
      </c>
      <c r="T652" s="424" t="str">
        <f t="shared" si="333"/>
        <v/>
      </c>
      <c r="U652" s="425" t="str">
        <f t="shared" si="319"/>
        <v/>
      </c>
      <c r="V652" s="425" t="str">
        <f t="shared" si="320"/>
        <v/>
      </c>
      <c r="W652" s="425" t="str">
        <f t="shared" si="321"/>
        <v/>
      </c>
      <c r="X652" s="38"/>
      <c r="Y652" s="37" t="str">
        <f t="shared" si="334"/>
        <v/>
      </c>
      <c r="Z652" s="37" t="str">
        <f t="shared" si="335"/>
        <v/>
      </c>
      <c r="AA652" s="29" t="str">
        <f t="shared" si="322"/>
        <v/>
      </c>
      <c r="AB652" s="6" t="e">
        <f t="shared" si="336"/>
        <v>#N/A</v>
      </c>
      <c r="AC652" s="6" t="e">
        <f t="shared" si="337"/>
        <v>#N/A</v>
      </c>
      <c r="AD652" s="6" t="e">
        <f t="shared" si="338"/>
        <v>#N/A</v>
      </c>
      <c r="AE652" s="6" t="str">
        <f t="shared" si="323"/>
        <v/>
      </c>
      <c r="AF652" s="10">
        <f t="shared" si="324"/>
        <v>1</v>
      </c>
      <c r="AG652" s="6" t="e">
        <f t="shared" si="339"/>
        <v>#N/A</v>
      </c>
      <c r="AH652" s="6" t="e">
        <f t="shared" si="340"/>
        <v>#N/A</v>
      </c>
      <c r="AI652" s="6" t="e">
        <f t="shared" si="350"/>
        <v>#N/A</v>
      </c>
      <c r="AJ652" s="6" t="e">
        <f t="shared" si="341"/>
        <v>#N/A</v>
      </c>
      <c r="AK652" s="11" t="str">
        <f t="shared" si="342"/>
        <v xml:space="preserve"> </v>
      </c>
      <c r="AL652" s="6" t="e">
        <f t="shared" si="343"/>
        <v>#N/A</v>
      </c>
      <c r="AM652" s="6" t="e">
        <f t="shared" si="344"/>
        <v>#N/A</v>
      </c>
      <c r="AN652" s="6" t="e">
        <f t="shared" si="345"/>
        <v>#N/A</v>
      </c>
      <c r="AO652" s="6" t="e">
        <f t="shared" si="325"/>
        <v>#N/A</v>
      </c>
      <c r="AP652" s="6" t="e">
        <f t="shared" si="346"/>
        <v>#N/A</v>
      </c>
      <c r="AQ652" s="6" t="e">
        <f t="shared" si="347"/>
        <v>#N/A</v>
      </c>
      <c r="AR652" s="6" t="e">
        <f t="shared" si="326"/>
        <v>#N/A</v>
      </c>
      <c r="AS652" s="6" t="e">
        <f t="shared" si="327"/>
        <v>#N/A</v>
      </c>
      <c r="AT652" s="6" t="e">
        <f t="shared" si="328"/>
        <v>#N/A</v>
      </c>
      <c r="AU652" s="6">
        <f t="shared" si="348"/>
        <v>0</v>
      </c>
      <c r="AV652" s="6" t="e">
        <f t="shared" si="349"/>
        <v>#N/A</v>
      </c>
      <c r="AW652" s="6" t="str">
        <f t="shared" si="329"/>
        <v/>
      </c>
      <c r="AX652" s="6" t="str">
        <f t="shared" si="330"/>
        <v/>
      </c>
      <c r="AY652" s="6" t="str">
        <f t="shared" si="331"/>
        <v/>
      </c>
      <c r="AZ652" s="6" t="str">
        <f t="shared" si="332"/>
        <v/>
      </c>
      <c r="BA652" s="103"/>
      <c r="BG652" s="3" t="s">
        <v>514</v>
      </c>
    </row>
    <row r="653" spans="1:59" s="12" customFormat="1" ht="13.5" customHeight="1" x14ac:dyDescent="0.2">
      <c r="A653" s="163">
        <v>638</v>
      </c>
      <c r="B653" s="164"/>
      <c r="C653" s="165"/>
      <c r="D653" s="166"/>
      <c r="E653" s="165"/>
      <c r="F653" s="165"/>
      <c r="G653" s="220"/>
      <c r="H653" s="165"/>
      <c r="I653" s="167"/>
      <c r="J653" s="168"/>
      <c r="K653" s="845"/>
      <c r="L653" s="838"/>
      <c r="M653" s="428"/>
      <c r="N653" s="427"/>
      <c r="O653" s="429"/>
      <c r="P653" s="430"/>
      <c r="Q653" s="422" t="str">
        <f t="shared" si="316"/>
        <v/>
      </c>
      <c r="R653" s="422" t="str">
        <f t="shared" si="317"/>
        <v/>
      </c>
      <c r="S653" s="423" t="str">
        <f t="shared" si="318"/>
        <v/>
      </c>
      <c r="T653" s="424" t="str">
        <f t="shared" si="333"/>
        <v/>
      </c>
      <c r="U653" s="425" t="str">
        <f t="shared" si="319"/>
        <v/>
      </c>
      <c r="V653" s="425" t="str">
        <f t="shared" si="320"/>
        <v/>
      </c>
      <c r="W653" s="425" t="str">
        <f t="shared" si="321"/>
        <v/>
      </c>
      <c r="X653" s="38"/>
      <c r="Y653" s="37" t="str">
        <f t="shared" si="334"/>
        <v/>
      </c>
      <c r="Z653" s="37" t="str">
        <f t="shared" si="335"/>
        <v/>
      </c>
      <c r="AA653" s="29" t="str">
        <f t="shared" si="322"/>
        <v/>
      </c>
      <c r="AB653" s="6" t="e">
        <f t="shared" si="336"/>
        <v>#N/A</v>
      </c>
      <c r="AC653" s="6" t="e">
        <f t="shared" si="337"/>
        <v>#N/A</v>
      </c>
      <c r="AD653" s="6" t="e">
        <f t="shared" si="338"/>
        <v>#N/A</v>
      </c>
      <c r="AE653" s="6" t="str">
        <f t="shared" si="323"/>
        <v/>
      </c>
      <c r="AF653" s="10">
        <f t="shared" si="324"/>
        <v>1</v>
      </c>
      <c r="AG653" s="6" t="e">
        <f t="shared" si="339"/>
        <v>#N/A</v>
      </c>
      <c r="AH653" s="6" t="e">
        <f t="shared" si="340"/>
        <v>#N/A</v>
      </c>
      <c r="AI653" s="6" t="e">
        <f t="shared" si="350"/>
        <v>#N/A</v>
      </c>
      <c r="AJ653" s="6" t="e">
        <f t="shared" si="341"/>
        <v>#N/A</v>
      </c>
      <c r="AK653" s="11" t="str">
        <f t="shared" si="342"/>
        <v xml:space="preserve"> </v>
      </c>
      <c r="AL653" s="6" t="e">
        <f t="shared" si="343"/>
        <v>#N/A</v>
      </c>
      <c r="AM653" s="6" t="e">
        <f t="shared" si="344"/>
        <v>#N/A</v>
      </c>
      <c r="AN653" s="6" t="e">
        <f t="shared" si="345"/>
        <v>#N/A</v>
      </c>
      <c r="AO653" s="6" t="e">
        <f t="shared" si="325"/>
        <v>#N/A</v>
      </c>
      <c r="AP653" s="6" t="e">
        <f t="shared" si="346"/>
        <v>#N/A</v>
      </c>
      <c r="AQ653" s="6" t="e">
        <f t="shared" si="347"/>
        <v>#N/A</v>
      </c>
      <c r="AR653" s="6" t="e">
        <f t="shared" si="326"/>
        <v>#N/A</v>
      </c>
      <c r="AS653" s="6" t="e">
        <f t="shared" si="327"/>
        <v>#N/A</v>
      </c>
      <c r="AT653" s="6" t="e">
        <f t="shared" si="328"/>
        <v>#N/A</v>
      </c>
      <c r="AU653" s="6">
        <f t="shared" si="348"/>
        <v>0</v>
      </c>
      <c r="AV653" s="6" t="e">
        <f t="shared" si="349"/>
        <v>#N/A</v>
      </c>
      <c r="AW653" s="6" t="str">
        <f t="shared" si="329"/>
        <v/>
      </c>
      <c r="AX653" s="6" t="str">
        <f t="shared" si="330"/>
        <v/>
      </c>
      <c r="AY653" s="6" t="str">
        <f t="shared" si="331"/>
        <v/>
      </c>
      <c r="AZ653" s="6" t="str">
        <f t="shared" si="332"/>
        <v/>
      </c>
      <c r="BA653" s="103"/>
      <c r="BG653" s="3" t="s">
        <v>1539</v>
      </c>
    </row>
    <row r="654" spans="1:59" s="12" customFormat="1" ht="13.5" customHeight="1" x14ac:dyDescent="0.2">
      <c r="A654" s="163">
        <v>639</v>
      </c>
      <c r="B654" s="164"/>
      <c r="C654" s="165"/>
      <c r="D654" s="166"/>
      <c r="E654" s="165"/>
      <c r="F654" s="165"/>
      <c r="G654" s="220"/>
      <c r="H654" s="165"/>
      <c r="I654" s="167"/>
      <c r="J654" s="168"/>
      <c r="K654" s="845"/>
      <c r="L654" s="838"/>
      <c r="M654" s="428"/>
      <c r="N654" s="427"/>
      <c r="O654" s="429"/>
      <c r="P654" s="430"/>
      <c r="Q654" s="422" t="str">
        <f t="shared" si="316"/>
        <v/>
      </c>
      <c r="R654" s="422" t="str">
        <f t="shared" si="317"/>
        <v/>
      </c>
      <c r="S654" s="423" t="str">
        <f t="shared" si="318"/>
        <v/>
      </c>
      <c r="T654" s="424" t="str">
        <f t="shared" si="333"/>
        <v/>
      </c>
      <c r="U654" s="425" t="str">
        <f t="shared" si="319"/>
        <v/>
      </c>
      <c r="V654" s="425" t="str">
        <f t="shared" si="320"/>
        <v/>
      </c>
      <c r="W654" s="425" t="str">
        <f t="shared" si="321"/>
        <v/>
      </c>
      <c r="X654" s="38"/>
      <c r="Y654" s="37" t="str">
        <f t="shared" si="334"/>
        <v/>
      </c>
      <c r="Z654" s="37" t="str">
        <f t="shared" si="335"/>
        <v/>
      </c>
      <c r="AA654" s="29" t="str">
        <f t="shared" si="322"/>
        <v/>
      </c>
      <c r="AB654" s="6" t="e">
        <f t="shared" si="336"/>
        <v>#N/A</v>
      </c>
      <c r="AC654" s="6" t="e">
        <f t="shared" si="337"/>
        <v>#N/A</v>
      </c>
      <c r="AD654" s="6" t="e">
        <f t="shared" si="338"/>
        <v>#N/A</v>
      </c>
      <c r="AE654" s="6" t="str">
        <f t="shared" si="323"/>
        <v/>
      </c>
      <c r="AF654" s="10">
        <f t="shared" si="324"/>
        <v>1</v>
      </c>
      <c r="AG654" s="6" t="e">
        <f t="shared" si="339"/>
        <v>#N/A</v>
      </c>
      <c r="AH654" s="6" t="e">
        <f t="shared" si="340"/>
        <v>#N/A</v>
      </c>
      <c r="AI654" s="6" t="e">
        <f t="shared" si="350"/>
        <v>#N/A</v>
      </c>
      <c r="AJ654" s="6" t="e">
        <f t="shared" si="341"/>
        <v>#N/A</v>
      </c>
      <c r="AK654" s="11" t="str">
        <f t="shared" si="342"/>
        <v xml:space="preserve"> </v>
      </c>
      <c r="AL654" s="6" t="e">
        <f t="shared" si="343"/>
        <v>#N/A</v>
      </c>
      <c r="AM654" s="6" t="e">
        <f t="shared" si="344"/>
        <v>#N/A</v>
      </c>
      <c r="AN654" s="6" t="e">
        <f t="shared" si="345"/>
        <v>#N/A</v>
      </c>
      <c r="AO654" s="6" t="e">
        <f t="shared" si="325"/>
        <v>#N/A</v>
      </c>
      <c r="AP654" s="6" t="e">
        <f t="shared" si="346"/>
        <v>#N/A</v>
      </c>
      <c r="AQ654" s="6" t="e">
        <f t="shared" si="347"/>
        <v>#N/A</v>
      </c>
      <c r="AR654" s="6" t="e">
        <f t="shared" si="326"/>
        <v>#N/A</v>
      </c>
      <c r="AS654" s="6" t="e">
        <f t="shared" si="327"/>
        <v>#N/A</v>
      </c>
      <c r="AT654" s="6" t="e">
        <f t="shared" si="328"/>
        <v>#N/A</v>
      </c>
      <c r="AU654" s="6">
        <f t="shared" si="348"/>
        <v>0</v>
      </c>
      <c r="AV654" s="6" t="e">
        <f t="shared" si="349"/>
        <v>#N/A</v>
      </c>
      <c r="AW654" s="6" t="str">
        <f t="shared" si="329"/>
        <v/>
      </c>
      <c r="AX654" s="6" t="str">
        <f t="shared" si="330"/>
        <v/>
      </c>
      <c r="AY654" s="6" t="str">
        <f t="shared" si="331"/>
        <v/>
      </c>
      <c r="AZ654" s="6" t="str">
        <f t="shared" si="332"/>
        <v/>
      </c>
      <c r="BA654" s="103"/>
      <c r="BG654" s="3" t="s">
        <v>1545</v>
      </c>
    </row>
    <row r="655" spans="1:59" s="12" customFormat="1" ht="13.5" customHeight="1" x14ac:dyDescent="0.2">
      <c r="A655" s="163">
        <v>640</v>
      </c>
      <c r="B655" s="164"/>
      <c r="C655" s="165"/>
      <c r="D655" s="166"/>
      <c r="E655" s="165"/>
      <c r="F655" s="165"/>
      <c r="G655" s="220"/>
      <c r="H655" s="165"/>
      <c r="I655" s="167"/>
      <c r="J655" s="168"/>
      <c r="K655" s="845"/>
      <c r="L655" s="838"/>
      <c r="M655" s="428"/>
      <c r="N655" s="427"/>
      <c r="O655" s="429"/>
      <c r="P655" s="430"/>
      <c r="Q655" s="422" t="str">
        <f t="shared" si="316"/>
        <v/>
      </c>
      <c r="R655" s="422" t="str">
        <f t="shared" si="317"/>
        <v/>
      </c>
      <c r="S655" s="423" t="str">
        <f t="shared" si="318"/>
        <v/>
      </c>
      <c r="T655" s="424" t="str">
        <f t="shared" si="333"/>
        <v/>
      </c>
      <c r="U655" s="425" t="str">
        <f t="shared" si="319"/>
        <v/>
      </c>
      <c r="V655" s="425" t="str">
        <f t="shared" si="320"/>
        <v/>
      </c>
      <c r="W655" s="425" t="str">
        <f t="shared" si="321"/>
        <v/>
      </c>
      <c r="X655" s="38"/>
      <c r="Y655" s="37" t="str">
        <f t="shared" si="334"/>
        <v/>
      </c>
      <c r="Z655" s="37" t="str">
        <f t="shared" si="335"/>
        <v/>
      </c>
      <c r="AA655" s="29" t="str">
        <f t="shared" si="322"/>
        <v/>
      </c>
      <c r="AB655" s="6" t="e">
        <f t="shared" si="336"/>
        <v>#N/A</v>
      </c>
      <c r="AC655" s="6" t="e">
        <f t="shared" si="337"/>
        <v>#N/A</v>
      </c>
      <c r="AD655" s="6" t="e">
        <f t="shared" si="338"/>
        <v>#N/A</v>
      </c>
      <c r="AE655" s="6" t="str">
        <f t="shared" si="323"/>
        <v/>
      </c>
      <c r="AF655" s="10">
        <f t="shared" si="324"/>
        <v>1</v>
      </c>
      <c r="AG655" s="6" t="e">
        <f t="shared" si="339"/>
        <v>#N/A</v>
      </c>
      <c r="AH655" s="6" t="e">
        <f t="shared" si="340"/>
        <v>#N/A</v>
      </c>
      <c r="AI655" s="6" t="e">
        <f t="shared" si="350"/>
        <v>#N/A</v>
      </c>
      <c r="AJ655" s="6" t="e">
        <f t="shared" si="341"/>
        <v>#N/A</v>
      </c>
      <c r="AK655" s="11" t="str">
        <f t="shared" si="342"/>
        <v xml:space="preserve"> </v>
      </c>
      <c r="AL655" s="6" t="e">
        <f t="shared" si="343"/>
        <v>#N/A</v>
      </c>
      <c r="AM655" s="6" t="e">
        <f t="shared" si="344"/>
        <v>#N/A</v>
      </c>
      <c r="AN655" s="6" t="e">
        <f t="shared" si="345"/>
        <v>#N/A</v>
      </c>
      <c r="AO655" s="6" t="e">
        <f t="shared" si="325"/>
        <v>#N/A</v>
      </c>
      <c r="AP655" s="6" t="e">
        <f t="shared" si="346"/>
        <v>#N/A</v>
      </c>
      <c r="AQ655" s="6" t="e">
        <f t="shared" si="347"/>
        <v>#N/A</v>
      </c>
      <c r="AR655" s="6" t="e">
        <f t="shared" si="326"/>
        <v>#N/A</v>
      </c>
      <c r="AS655" s="6" t="e">
        <f t="shared" si="327"/>
        <v>#N/A</v>
      </c>
      <c r="AT655" s="6" t="e">
        <f t="shared" si="328"/>
        <v>#N/A</v>
      </c>
      <c r="AU655" s="6">
        <f t="shared" si="348"/>
        <v>0</v>
      </c>
      <c r="AV655" s="6" t="e">
        <f t="shared" si="349"/>
        <v>#N/A</v>
      </c>
      <c r="AW655" s="6" t="str">
        <f t="shared" si="329"/>
        <v/>
      </c>
      <c r="AX655" s="6" t="str">
        <f t="shared" si="330"/>
        <v/>
      </c>
      <c r="AY655" s="6" t="str">
        <f t="shared" si="331"/>
        <v/>
      </c>
      <c r="AZ655" s="6" t="str">
        <f t="shared" si="332"/>
        <v/>
      </c>
      <c r="BA655" s="103"/>
      <c r="BG655" s="3" t="s">
        <v>1552</v>
      </c>
    </row>
    <row r="656" spans="1:59" s="12" customFormat="1" ht="13.5" customHeight="1" x14ac:dyDescent="0.2">
      <c r="A656" s="163">
        <v>641</v>
      </c>
      <c r="B656" s="164"/>
      <c r="C656" s="165"/>
      <c r="D656" s="166"/>
      <c r="E656" s="165"/>
      <c r="F656" s="165"/>
      <c r="G656" s="220"/>
      <c r="H656" s="165"/>
      <c r="I656" s="167"/>
      <c r="J656" s="168"/>
      <c r="K656" s="845"/>
      <c r="L656" s="838"/>
      <c r="M656" s="428"/>
      <c r="N656" s="427"/>
      <c r="O656" s="429"/>
      <c r="P656" s="430"/>
      <c r="Q656" s="422" t="str">
        <f t="shared" ref="Q656:Q719" si="351">IF(ISBLANK(K656)=TRUE,"",IF(ISNUMBER(AM656)=TRUE,AM656,"エラー"))</f>
        <v/>
      </c>
      <c r="R656" s="422" t="str">
        <f t="shared" ref="R656:R719" si="352">IF(ISBLANK(K656)=TRUE,"",IF(ISNUMBER(AP656)=TRUE,AP656,"エラー"))</f>
        <v/>
      </c>
      <c r="S656" s="423" t="str">
        <f t="shared" ref="S656:S719" si="353">IF(ISBLANK(K656)=TRUE,"",IF(ISNUMBER(AV656)=TRUE,AV656,"エラー"))</f>
        <v/>
      </c>
      <c r="T656" s="424" t="str">
        <f t="shared" si="333"/>
        <v/>
      </c>
      <c r="U656" s="425" t="str">
        <f t="shared" ref="U656:U719" si="354">IF(Q656="","",IF(ISERROR(Q656*Y656*AF656),"エラー",IF(ISBLANK(Y656)=TRUE,"エラー",IF(ISBLANK(Q656)=TRUE,"エラー",IF(AY656=1,"エラー",Q656*AF656*Y656/1000)))))</f>
        <v/>
      </c>
      <c r="V656" s="425" t="str">
        <f t="shared" ref="V656:V719" si="355">IF(R656="","",IF(ISERROR(R656*Y656*AF656),"エラー",IF(ISBLANK(Y656)=TRUE,"エラー",IF(ISBLANK(R656)=TRUE,"エラー",IF(AY656=1,"エラー",R656*AF656*Y656/1000)))))</f>
        <v/>
      </c>
      <c r="W656" s="425" t="str">
        <f t="shared" ref="W656:W719" si="356">IF(S656="","",IF(ISERROR(S656*Z656),"エラー",IF(ISBLANK(Z656)=TRUE,"エラー",IF(ISBLANK(S656)=TRUE,"エラー",IF(AY656=1,"エラー",S656*Z656/1000)))))</f>
        <v/>
      </c>
      <c r="X656" s="38"/>
      <c r="Y656" s="37" t="str">
        <f t="shared" si="334"/>
        <v/>
      </c>
      <c r="Z656" s="37" t="str">
        <f t="shared" si="335"/>
        <v/>
      </c>
      <c r="AA656" s="29" t="str">
        <f t="shared" ref="AA656:AA719" si="357">IF(ISBLANK(H656)=TRUE,"",IF(OR(ISBLANK(B656)=TRUE),1,""))</f>
        <v/>
      </c>
      <c r="AB656" s="6" t="e">
        <f t="shared" si="336"/>
        <v>#N/A</v>
      </c>
      <c r="AC656" s="6" t="e">
        <f t="shared" si="337"/>
        <v>#N/A</v>
      </c>
      <c r="AD656" s="6" t="e">
        <f t="shared" si="338"/>
        <v>#N/A</v>
      </c>
      <c r="AE656" s="6" t="str">
        <f t="shared" ref="AE656:AE719" si="358">IF(ISERROR(SEARCH("-",I656,1))=TRUE,ASC(UPPER(I656)),ASC(UPPER(LEFT(I656,SEARCH("-",I656,1)-1))))</f>
        <v/>
      </c>
      <c r="AF656" s="10">
        <f t="shared" ref="AF656:AF719" si="359">IF(J656&gt;3500,J656/1000,1)</f>
        <v>1</v>
      </c>
      <c r="AG656" s="6" t="e">
        <f t="shared" si="339"/>
        <v>#N/A</v>
      </c>
      <c r="AH656" s="6" t="e">
        <f t="shared" si="340"/>
        <v>#N/A</v>
      </c>
      <c r="AI656" s="6" t="e">
        <f t="shared" si="350"/>
        <v>#N/A</v>
      </c>
      <c r="AJ656" s="6" t="e">
        <f t="shared" si="341"/>
        <v>#N/A</v>
      </c>
      <c r="AK656" s="11" t="str">
        <f t="shared" si="342"/>
        <v xml:space="preserve"> </v>
      </c>
      <c r="AL656" s="6" t="e">
        <f t="shared" si="343"/>
        <v>#N/A</v>
      </c>
      <c r="AM656" s="6" t="e">
        <f t="shared" si="344"/>
        <v>#N/A</v>
      </c>
      <c r="AN656" s="6" t="e">
        <f t="shared" si="345"/>
        <v>#N/A</v>
      </c>
      <c r="AO656" s="6" t="e">
        <f t="shared" ref="AO656:AO719" si="360">VLOOKUP(AH656,$BX$17:$CB$21,2,FALSE)</f>
        <v>#N/A</v>
      </c>
      <c r="AP656" s="6" t="e">
        <f t="shared" si="346"/>
        <v>#N/A</v>
      </c>
      <c r="AQ656" s="6" t="e">
        <f t="shared" si="347"/>
        <v>#N/A</v>
      </c>
      <c r="AR656" s="6" t="e">
        <f t="shared" ref="AR656:AR719" si="361">VLOOKUP(AH656,$BX$17:$CB$21,3,FALSE)</f>
        <v>#N/A</v>
      </c>
      <c r="AS656" s="6" t="e">
        <f t="shared" ref="AS656:AS719" si="362">VLOOKUP(AH656,$BX$17:$CB$21,4,FALSE)</f>
        <v>#N/A</v>
      </c>
      <c r="AT656" s="6" t="e">
        <f t="shared" ref="AT656:AT719" si="363">VLOOKUP(AH656,$BX$17:$CB$21,5,FALSE)</f>
        <v>#N/A</v>
      </c>
      <c r="AU656" s="6">
        <f t="shared" si="348"/>
        <v>0</v>
      </c>
      <c r="AV656" s="6" t="e">
        <f t="shared" si="349"/>
        <v>#N/A</v>
      </c>
      <c r="AW656" s="6" t="str">
        <f t="shared" ref="AW656:AW719" si="364">IF(H656="","",VLOOKUP(H656,$BB$17:$BF$25,5,FALSE))</f>
        <v/>
      </c>
      <c r="AX656" s="6" t="str">
        <f t="shared" ref="AX656:AX719" si="365">IF(D656="","",VLOOKUP(CONCATENATE("A",LEFT(D656)),$BU$17:$BV$26,2,FALSE))</f>
        <v/>
      </c>
      <c r="AY656" s="6" t="str">
        <f t="shared" ref="AY656:AY719" si="366">IF(AW656=AX656,"",1)</f>
        <v/>
      </c>
      <c r="AZ656" s="6" t="str">
        <f t="shared" ref="AZ656:AZ719" si="367">CONCATENATE(C656,D656,E656,F656)</f>
        <v/>
      </c>
      <c r="BA656" s="103"/>
      <c r="BG656" s="3" t="s">
        <v>564</v>
      </c>
    </row>
    <row r="657" spans="1:59" s="12" customFormat="1" ht="13.5" customHeight="1" x14ac:dyDescent="0.2">
      <c r="A657" s="163">
        <v>642</v>
      </c>
      <c r="B657" s="164"/>
      <c r="C657" s="165"/>
      <c r="D657" s="166"/>
      <c r="E657" s="165"/>
      <c r="F657" s="165"/>
      <c r="G657" s="220"/>
      <c r="H657" s="165"/>
      <c r="I657" s="167"/>
      <c r="J657" s="168"/>
      <c r="K657" s="845"/>
      <c r="L657" s="838"/>
      <c r="M657" s="428"/>
      <c r="N657" s="427"/>
      <c r="O657" s="429"/>
      <c r="P657" s="430"/>
      <c r="Q657" s="422" t="str">
        <f t="shared" si="351"/>
        <v/>
      </c>
      <c r="R657" s="422" t="str">
        <f t="shared" si="352"/>
        <v/>
      </c>
      <c r="S657" s="423" t="str">
        <f t="shared" si="353"/>
        <v/>
      </c>
      <c r="T657" s="424" t="str">
        <f t="shared" ref="T657:T720" si="368">IF(OR(Y657="",Z657=""),"",Y657/Z657)</f>
        <v/>
      </c>
      <c r="U657" s="425" t="str">
        <f t="shared" si="354"/>
        <v/>
      </c>
      <c r="V657" s="425" t="str">
        <f t="shared" si="355"/>
        <v/>
      </c>
      <c r="W657" s="425" t="str">
        <f t="shared" si="356"/>
        <v/>
      </c>
      <c r="X657" s="38"/>
      <c r="Y657" s="37" t="str">
        <f t="shared" ref="Y657:Y720" si="369">IF(O657="","",O657)</f>
        <v/>
      </c>
      <c r="Z657" s="37" t="str">
        <f t="shared" ref="Z657:Z720" si="370">IF(P657="","",P657)</f>
        <v/>
      </c>
      <c r="AA657" s="29" t="str">
        <f t="shared" si="357"/>
        <v/>
      </c>
      <c r="AB657" s="6" t="e">
        <f t="shared" ref="AB657:AB720" si="371">VLOOKUP(H657,$BB$17:$BE$23,2,FALSE)</f>
        <v>#N/A</v>
      </c>
      <c r="AC657" s="6" t="e">
        <f t="shared" ref="AC657:AC720" si="372">VLOOKUP(H657,$BB$17:$BE$23,3,FALSE)</f>
        <v>#N/A</v>
      </c>
      <c r="AD657" s="6" t="e">
        <f t="shared" ref="AD657:AD720" si="373">VLOOKUP(H657,$BB$17:$BE$23,4,FALSE)</f>
        <v>#N/A</v>
      </c>
      <c r="AE657" s="6" t="str">
        <f t="shared" si="358"/>
        <v/>
      </c>
      <c r="AF657" s="10">
        <f t="shared" si="359"/>
        <v>1</v>
      </c>
      <c r="AG657" s="6" t="e">
        <f t="shared" ref="AG657:AG720" si="374">IF(AD657=9,0,IF(J657&lt;=2500,IF(J657&lt;=1700,1,2),IF(J657&lt;=12000,IF(J657&lt;=3500,3,4),IF(ISERROR(SEARCH(LEFT(I657,1),"LFMRQST")),4,IF(AND(LEN(I657)&lt;&gt;3,AI657&lt;&gt;"軽"),4,5)))))</f>
        <v>#N/A</v>
      </c>
      <c r="AH657" s="6" t="e">
        <f t="shared" ref="AH657:AH720" si="375">IF(AD657=5,0,IF(AD657=9,0,IF(J657&lt;=2500,IF(J657&lt;=1700,1,2),IF(J657&lt;=12000,IF(J657&lt;=3500,3,4),IF(ISERROR(SEARCH(LEFT(I657,1),"LFMRQST")),4,IF(AND(LEN(I657)&lt;&gt;3,AI657&lt;&gt;"軽"),4,5))))))</f>
        <v>#N/A</v>
      </c>
      <c r="AI657" s="6" t="e">
        <f t="shared" si="350"/>
        <v>#N/A</v>
      </c>
      <c r="AJ657" s="6" t="e">
        <f t="shared" ref="AJ657:AJ720" si="376">VLOOKUP(AL657,排出係数表,9,FALSE)</f>
        <v>#N/A</v>
      </c>
      <c r="AK657" s="11" t="str">
        <f t="shared" ref="AK657:AK720" si="377">IF(OR(ISBLANK(K657)=TRUE,ISBLANK(B657)=TRUE)," ",CONCATENATE(B657,AD657,AG657))</f>
        <v xml:space="preserve"> </v>
      </c>
      <c r="AL657" s="6" t="e">
        <f t="shared" ref="AL657:AL720" si="378">CONCATENATE(AB657,AH657,AI657,AE657)</f>
        <v>#N/A</v>
      </c>
      <c r="AM657" s="6" t="e">
        <f t="shared" ref="AM657:AM720" si="379">IF(AND(L657="あり",AI657="軽"),AO657,AN657)</f>
        <v>#N/A</v>
      </c>
      <c r="AN657" s="6" t="e">
        <f t="shared" ref="AN657:AN720" si="380">VLOOKUP(AL657,排出係数表,6,FALSE)</f>
        <v>#N/A</v>
      </c>
      <c r="AO657" s="6" t="e">
        <f t="shared" si="360"/>
        <v>#N/A</v>
      </c>
      <c r="AP657" s="6" t="e">
        <f t="shared" ref="AP657:AP720" si="381">IF(AND(L657="あり",M657="なし",AI657="軽"),AR657,IF(AND(L657="あり",M657="あり(H17なし)",AI657="軽"),AR657,IF(AND(L657="あり",M657="",AI657="軽"),AR657,IF(AND(L657="なし",M657="あり(H17なし)",AI657="軽"),AS657,IF(AND(L657="",M657="あり(H17なし)",AI657="軽"),AS657,IF(AND(M657="あり(H17あり)",AI657="軽"),AT657,AQ657))))))</f>
        <v>#N/A</v>
      </c>
      <c r="AQ657" s="6" t="e">
        <f t="shared" ref="AQ657:AQ720" si="382">VLOOKUP(AL657,排出係数表,7,FALSE)</f>
        <v>#N/A</v>
      </c>
      <c r="AR657" s="6" t="e">
        <f t="shared" si="361"/>
        <v>#N/A</v>
      </c>
      <c r="AS657" s="6" t="e">
        <f t="shared" si="362"/>
        <v>#N/A</v>
      </c>
      <c r="AT657" s="6" t="e">
        <f t="shared" si="363"/>
        <v>#N/A</v>
      </c>
      <c r="AU657" s="6">
        <f t="shared" ref="AU657:AU720" si="383">IF(AND(L657="なし",M657="なし"),0,IF(AND(L657="",M657=""),0,IF(AND(L657="",M657="なし"),0,IF(AND(L657="なし",M657=""),0,1))))</f>
        <v>0</v>
      </c>
      <c r="AV657" s="6" t="e">
        <f t="shared" ref="AV657:AV720" si="384">VLOOKUP(AL657,排出係数表,8,FALSE)</f>
        <v>#N/A</v>
      </c>
      <c r="AW657" s="6" t="str">
        <f t="shared" si="364"/>
        <v/>
      </c>
      <c r="AX657" s="6" t="str">
        <f t="shared" si="365"/>
        <v/>
      </c>
      <c r="AY657" s="6" t="str">
        <f t="shared" si="366"/>
        <v/>
      </c>
      <c r="AZ657" s="6" t="str">
        <f t="shared" si="367"/>
        <v/>
      </c>
      <c r="BA657" s="103"/>
      <c r="BG657" s="3" t="s">
        <v>1619</v>
      </c>
    </row>
    <row r="658" spans="1:59" s="12" customFormat="1" ht="13.5" customHeight="1" x14ac:dyDescent="0.2">
      <c r="A658" s="163">
        <v>643</v>
      </c>
      <c r="B658" s="164"/>
      <c r="C658" s="165"/>
      <c r="D658" s="166"/>
      <c r="E658" s="165"/>
      <c r="F658" s="165"/>
      <c r="G658" s="220"/>
      <c r="H658" s="165"/>
      <c r="I658" s="167"/>
      <c r="J658" s="168"/>
      <c r="K658" s="845"/>
      <c r="L658" s="838"/>
      <c r="M658" s="428"/>
      <c r="N658" s="427"/>
      <c r="O658" s="429"/>
      <c r="P658" s="430"/>
      <c r="Q658" s="422" t="str">
        <f t="shared" si="351"/>
        <v/>
      </c>
      <c r="R658" s="422" t="str">
        <f t="shared" si="352"/>
        <v/>
      </c>
      <c r="S658" s="423" t="str">
        <f t="shared" si="353"/>
        <v/>
      </c>
      <c r="T658" s="424" t="str">
        <f t="shared" si="368"/>
        <v/>
      </c>
      <c r="U658" s="425" t="str">
        <f t="shared" si="354"/>
        <v/>
      </c>
      <c r="V658" s="425" t="str">
        <f t="shared" si="355"/>
        <v/>
      </c>
      <c r="W658" s="425" t="str">
        <f t="shared" si="356"/>
        <v/>
      </c>
      <c r="X658" s="38"/>
      <c r="Y658" s="37" t="str">
        <f t="shared" si="369"/>
        <v/>
      </c>
      <c r="Z658" s="37" t="str">
        <f t="shared" si="370"/>
        <v/>
      </c>
      <c r="AA658" s="29" t="str">
        <f t="shared" si="357"/>
        <v/>
      </c>
      <c r="AB658" s="6" t="e">
        <f t="shared" si="371"/>
        <v>#N/A</v>
      </c>
      <c r="AC658" s="6" t="e">
        <f t="shared" si="372"/>
        <v>#N/A</v>
      </c>
      <c r="AD658" s="6" t="e">
        <f t="shared" si="373"/>
        <v>#N/A</v>
      </c>
      <c r="AE658" s="6" t="str">
        <f t="shared" si="358"/>
        <v/>
      </c>
      <c r="AF658" s="10">
        <f t="shared" si="359"/>
        <v>1</v>
      </c>
      <c r="AG658" s="6" t="e">
        <f t="shared" si="374"/>
        <v>#N/A</v>
      </c>
      <c r="AH658" s="6" t="e">
        <f t="shared" si="375"/>
        <v>#N/A</v>
      </c>
      <c r="AI658" s="6" t="e">
        <f t="shared" si="350"/>
        <v>#N/A</v>
      </c>
      <c r="AJ658" s="6" t="e">
        <f t="shared" si="376"/>
        <v>#N/A</v>
      </c>
      <c r="AK658" s="11" t="str">
        <f t="shared" si="377"/>
        <v xml:space="preserve"> </v>
      </c>
      <c r="AL658" s="6" t="e">
        <f t="shared" si="378"/>
        <v>#N/A</v>
      </c>
      <c r="AM658" s="6" t="e">
        <f t="shared" si="379"/>
        <v>#N/A</v>
      </c>
      <c r="AN658" s="6" t="e">
        <f t="shared" si="380"/>
        <v>#N/A</v>
      </c>
      <c r="AO658" s="6" t="e">
        <f t="shared" si="360"/>
        <v>#N/A</v>
      </c>
      <c r="AP658" s="6" t="e">
        <f t="shared" si="381"/>
        <v>#N/A</v>
      </c>
      <c r="AQ658" s="6" t="e">
        <f t="shared" si="382"/>
        <v>#N/A</v>
      </c>
      <c r="AR658" s="6" t="e">
        <f t="shared" si="361"/>
        <v>#N/A</v>
      </c>
      <c r="AS658" s="6" t="e">
        <f t="shared" si="362"/>
        <v>#N/A</v>
      </c>
      <c r="AT658" s="6" t="e">
        <f t="shared" si="363"/>
        <v>#N/A</v>
      </c>
      <c r="AU658" s="6">
        <f t="shared" si="383"/>
        <v>0</v>
      </c>
      <c r="AV658" s="6" t="e">
        <f t="shared" si="384"/>
        <v>#N/A</v>
      </c>
      <c r="AW658" s="6" t="str">
        <f t="shared" si="364"/>
        <v/>
      </c>
      <c r="AX658" s="6" t="str">
        <f t="shared" si="365"/>
        <v/>
      </c>
      <c r="AY658" s="6" t="str">
        <f t="shared" si="366"/>
        <v/>
      </c>
      <c r="AZ658" s="6" t="str">
        <f t="shared" si="367"/>
        <v/>
      </c>
      <c r="BA658" s="103"/>
      <c r="BG658" s="3" t="s">
        <v>1620</v>
      </c>
    </row>
    <row r="659" spans="1:59" s="12" customFormat="1" ht="13.5" customHeight="1" x14ac:dyDescent="0.2">
      <c r="A659" s="163">
        <v>644</v>
      </c>
      <c r="B659" s="164"/>
      <c r="C659" s="165"/>
      <c r="D659" s="166"/>
      <c r="E659" s="165"/>
      <c r="F659" s="165"/>
      <c r="G659" s="220"/>
      <c r="H659" s="165"/>
      <c r="I659" s="167"/>
      <c r="J659" s="168"/>
      <c r="K659" s="845"/>
      <c r="L659" s="838"/>
      <c r="M659" s="428"/>
      <c r="N659" s="427"/>
      <c r="O659" s="429"/>
      <c r="P659" s="430"/>
      <c r="Q659" s="422" t="str">
        <f t="shared" si="351"/>
        <v/>
      </c>
      <c r="R659" s="422" t="str">
        <f t="shared" si="352"/>
        <v/>
      </c>
      <c r="S659" s="423" t="str">
        <f t="shared" si="353"/>
        <v/>
      </c>
      <c r="T659" s="424" t="str">
        <f t="shared" si="368"/>
        <v/>
      </c>
      <c r="U659" s="425" t="str">
        <f t="shared" si="354"/>
        <v/>
      </c>
      <c r="V659" s="425" t="str">
        <f t="shared" si="355"/>
        <v/>
      </c>
      <c r="W659" s="425" t="str">
        <f t="shared" si="356"/>
        <v/>
      </c>
      <c r="X659" s="38"/>
      <c r="Y659" s="37" t="str">
        <f t="shared" si="369"/>
        <v/>
      </c>
      <c r="Z659" s="37" t="str">
        <f t="shared" si="370"/>
        <v/>
      </c>
      <c r="AA659" s="29" t="str">
        <f t="shared" si="357"/>
        <v/>
      </c>
      <c r="AB659" s="6" t="e">
        <f t="shared" si="371"/>
        <v>#N/A</v>
      </c>
      <c r="AC659" s="6" t="e">
        <f t="shared" si="372"/>
        <v>#N/A</v>
      </c>
      <c r="AD659" s="6" t="e">
        <f t="shared" si="373"/>
        <v>#N/A</v>
      </c>
      <c r="AE659" s="6" t="str">
        <f t="shared" si="358"/>
        <v/>
      </c>
      <c r="AF659" s="10">
        <f t="shared" si="359"/>
        <v>1</v>
      </c>
      <c r="AG659" s="6" t="e">
        <f t="shared" si="374"/>
        <v>#N/A</v>
      </c>
      <c r="AH659" s="6" t="e">
        <f t="shared" si="375"/>
        <v>#N/A</v>
      </c>
      <c r="AI659" s="6" t="e">
        <f t="shared" si="350"/>
        <v>#N/A</v>
      </c>
      <c r="AJ659" s="6" t="e">
        <f t="shared" si="376"/>
        <v>#N/A</v>
      </c>
      <c r="AK659" s="11" t="str">
        <f t="shared" si="377"/>
        <v xml:space="preserve"> </v>
      </c>
      <c r="AL659" s="6" t="e">
        <f t="shared" si="378"/>
        <v>#N/A</v>
      </c>
      <c r="AM659" s="6" t="e">
        <f t="shared" si="379"/>
        <v>#N/A</v>
      </c>
      <c r="AN659" s="6" t="e">
        <f t="shared" si="380"/>
        <v>#N/A</v>
      </c>
      <c r="AO659" s="6" t="e">
        <f t="shared" si="360"/>
        <v>#N/A</v>
      </c>
      <c r="AP659" s="6" t="e">
        <f t="shared" si="381"/>
        <v>#N/A</v>
      </c>
      <c r="AQ659" s="6" t="e">
        <f t="shared" si="382"/>
        <v>#N/A</v>
      </c>
      <c r="AR659" s="6" t="e">
        <f t="shared" si="361"/>
        <v>#N/A</v>
      </c>
      <c r="AS659" s="6" t="e">
        <f t="shared" si="362"/>
        <v>#N/A</v>
      </c>
      <c r="AT659" s="6" t="e">
        <f t="shared" si="363"/>
        <v>#N/A</v>
      </c>
      <c r="AU659" s="6">
        <f t="shared" si="383"/>
        <v>0</v>
      </c>
      <c r="AV659" s="6" t="e">
        <f t="shared" si="384"/>
        <v>#N/A</v>
      </c>
      <c r="AW659" s="6" t="str">
        <f t="shared" si="364"/>
        <v/>
      </c>
      <c r="AX659" s="6" t="str">
        <f t="shared" si="365"/>
        <v/>
      </c>
      <c r="AY659" s="6" t="str">
        <f t="shared" si="366"/>
        <v/>
      </c>
      <c r="AZ659" s="6" t="str">
        <f t="shared" si="367"/>
        <v/>
      </c>
      <c r="BA659" s="103"/>
      <c r="BG659" s="3" t="s">
        <v>1569</v>
      </c>
    </row>
    <row r="660" spans="1:59" s="12" customFormat="1" ht="13.5" customHeight="1" x14ac:dyDescent="0.2">
      <c r="A660" s="163">
        <v>645</v>
      </c>
      <c r="B660" s="164"/>
      <c r="C660" s="165"/>
      <c r="D660" s="166"/>
      <c r="E660" s="165"/>
      <c r="F660" s="165"/>
      <c r="G660" s="220"/>
      <c r="H660" s="165"/>
      <c r="I660" s="167"/>
      <c r="J660" s="168"/>
      <c r="K660" s="845"/>
      <c r="L660" s="838"/>
      <c r="M660" s="428"/>
      <c r="N660" s="427"/>
      <c r="O660" s="429"/>
      <c r="P660" s="430"/>
      <c r="Q660" s="422" t="str">
        <f t="shared" si="351"/>
        <v/>
      </c>
      <c r="R660" s="422" t="str">
        <f t="shared" si="352"/>
        <v/>
      </c>
      <c r="S660" s="423" t="str">
        <f t="shared" si="353"/>
        <v/>
      </c>
      <c r="T660" s="424" t="str">
        <f t="shared" si="368"/>
        <v/>
      </c>
      <c r="U660" s="425" t="str">
        <f t="shared" si="354"/>
        <v/>
      </c>
      <c r="V660" s="425" t="str">
        <f t="shared" si="355"/>
        <v/>
      </c>
      <c r="W660" s="425" t="str">
        <f t="shared" si="356"/>
        <v/>
      </c>
      <c r="X660" s="38"/>
      <c r="Y660" s="37" t="str">
        <f t="shared" si="369"/>
        <v/>
      </c>
      <c r="Z660" s="37" t="str">
        <f t="shared" si="370"/>
        <v/>
      </c>
      <c r="AA660" s="29" t="str">
        <f t="shared" si="357"/>
        <v/>
      </c>
      <c r="AB660" s="6" t="e">
        <f t="shared" si="371"/>
        <v>#N/A</v>
      </c>
      <c r="AC660" s="6" t="e">
        <f t="shared" si="372"/>
        <v>#N/A</v>
      </c>
      <c r="AD660" s="6" t="e">
        <f t="shared" si="373"/>
        <v>#N/A</v>
      </c>
      <c r="AE660" s="6" t="str">
        <f t="shared" si="358"/>
        <v/>
      </c>
      <c r="AF660" s="10">
        <f t="shared" si="359"/>
        <v>1</v>
      </c>
      <c r="AG660" s="6" t="e">
        <f t="shared" si="374"/>
        <v>#N/A</v>
      </c>
      <c r="AH660" s="6" t="e">
        <f t="shared" si="375"/>
        <v>#N/A</v>
      </c>
      <c r="AI660" s="6" t="e">
        <f t="shared" ref="AI660:AI723" si="385">VLOOKUP(K660,$BJ$17:$BK$27,2,FALSE)</f>
        <v>#N/A</v>
      </c>
      <c r="AJ660" s="6" t="e">
        <f t="shared" si="376"/>
        <v>#N/A</v>
      </c>
      <c r="AK660" s="11" t="str">
        <f t="shared" si="377"/>
        <v xml:space="preserve"> </v>
      </c>
      <c r="AL660" s="6" t="e">
        <f t="shared" si="378"/>
        <v>#N/A</v>
      </c>
      <c r="AM660" s="6" t="e">
        <f t="shared" si="379"/>
        <v>#N/A</v>
      </c>
      <c r="AN660" s="6" t="e">
        <f t="shared" si="380"/>
        <v>#N/A</v>
      </c>
      <c r="AO660" s="6" t="e">
        <f t="shared" si="360"/>
        <v>#N/A</v>
      </c>
      <c r="AP660" s="6" t="e">
        <f t="shared" si="381"/>
        <v>#N/A</v>
      </c>
      <c r="AQ660" s="6" t="e">
        <f t="shared" si="382"/>
        <v>#N/A</v>
      </c>
      <c r="AR660" s="6" t="e">
        <f t="shared" si="361"/>
        <v>#N/A</v>
      </c>
      <c r="AS660" s="6" t="e">
        <f t="shared" si="362"/>
        <v>#N/A</v>
      </c>
      <c r="AT660" s="6" t="e">
        <f t="shared" si="363"/>
        <v>#N/A</v>
      </c>
      <c r="AU660" s="6">
        <f t="shared" si="383"/>
        <v>0</v>
      </c>
      <c r="AV660" s="6" t="e">
        <f t="shared" si="384"/>
        <v>#N/A</v>
      </c>
      <c r="AW660" s="6" t="str">
        <f t="shared" si="364"/>
        <v/>
      </c>
      <c r="AX660" s="6" t="str">
        <f t="shared" si="365"/>
        <v/>
      </c>
      <c r="AY660" s="6" t="str">
        <f t="shared" si="366"/>
        <v/>
      </c>
      <c r="AZ660" s="6" t="str">
        <f t="shared" si="367"/>
        <v/>
      </c>
      <c r="BA660" s="103"/>
      <c r="BG660" s="3" t="s">
        <v>1096</v>
      </c>
    </row>
    <row r="661" spans="1:59" s="12" customFormat="1" ht="13.5" customHeight="1" x14ac:dyDescent="0.2">
      <c r="A661" s="163">
        <v>646</v>
      </c>
      <c r="B661" s="164"/>
      <c r="C661" s="165"/>
      <c r="D661" s="166"/>
      <c r="E661" s="165"/>
      <c r="F661" s="165"/>
      <c r="G661" s="220"/>
      <c r="H661" s="165"/>
      <c r="I661" s="167"/>
      <c r="J661" s="168"/>
      <c r="K661" s="845"/>
      <c r="L661" s="838"/>
      <c r="M661" s="428"/>
      <c r="N661" s="427"/>
      <c r="O661" s="429"/>
      <c r="P661" s="430"/>
      <c r="Q661" s="422" t="str">
        <f t="shared" si="351"/>
        <v/>
      </c>
      <c r="R661" s="422" t="str">
        <f t="shared" si="352"/>
        <v/>
      </c>
      <c r="S661" s="423" t="str">
        <f t="shared" si="353"/>
        <v/>
      </c>
      <c r="T661" s="424" t="str">
        <f t="shared" si="368"/>
        <v/>
      </c>
      <c r="U661" s="425" t="str">
        <f t="shared" si="354"/>
        <v/>
      </c>
      <c r="V661" s="425" t="str">
        <f t="shared" si="355"/>
        <v/>
      </c>
      <c r="W661" s="425" t="str">
        <f t="shared" si="356"/>
        <v/>
      </c>
      <c r="X661" s="38"/>
      <c r="Y661" s="37" t="str">
        <f t="shared" si="369"/>
        <v/>
      </c>
      <c r="Z661" s="37" t="str">
        <f t="shared" si="370"/>
        <v/>
      </c>
      <c r="AA661" s="29" t="str">
        <f t="shared" si="357"/>
        <v/>
      </c>
      <c r="AB661" s="6" t="e">
        <f t="shared" si="371"/>
        <v>#N/A</v>
      </c>
      <c r="AC661" s="6" t="e">
        <f t="shared" si="372"/>
        <v>#N/A</v>
      </c>
      <c r="AD661" s="6" t="e">
        <f t="shared" si="373"/>
        <v>#N/A</v>
      </c>
      <c r="AE661" s="6" t="str">
        <f t="shared" si="358"/>
        <v/>
      </c>
      <c r="AF661" s="10">
        <f t="shared" si="359"/>
        <v>1</v>
      </c>
      <c r="AG661" s="6" t="e">
        <f t="shared" si="374"/>
        <v>#N/A</v>
      </c>
      <c r="AH661" s="6" t="e">
        <f t="shared" si="375"/>
        <v>#N/A</v>
      </c>
      <c r="AI661" s="6" t="e">
        <f t="shared" si="385"/>
        <v>#N/A</v>
      </c>
      <c r="AJ661" s="6" t="e">
        <f t="shared" si="376"/>
        <v>#N/A</v>
      </c>
      <c r="AK661" s="11" t="str">
        <f t="shared" si="377"/>
        <v xml:space="preserve"> </v>
      </c>
      <c r="AL661" s="6" t="e">
        <f t="shared" si="378"/>
        <v>#N/A</v>
      </c>
      <c r="AM661" s="6" t="e">
        <f t="shared" si="379"/>
        <v>#N/A</v>
      </c>
      <c r="AN661" s="6" t="e">
        <f t="shared" si="380"/>
        <v>#N/A</v>
      </c>
      <c r="AO661" s="6" t="e">
        <f t="shared" si="360"/>
        <v>#N/A</v>
      </c>
      <c r="AP661" s="6" t="e">
        <f t="shared" si="381"/>
        <v>#N/A</v>
      </c>
      <c r="AQ661" s="6" t="e">
        <f t="shared" si="382"/>
        <v>#N/A</v>
      </c>
      <c r="AR661" s="6" t="e">
        <f t="shared" si="361"/>
        <v>#N/A</v>
      </c>
      <c r="AS661" s="6" t="e">
        <f t="shared" si="362"/>
        <v>#N/A</v>
      </c>
      <c r="AT661" s="6" t="e">
        <f t="shared" si="363"/>
        <v>#N/A</v>
      </c>
      <c r="AU661" s="6">
        <f t="shared" si="383"/>
        <v>0</v>
      </c>
      <c r="AV661" s="6" t="e">
        <f t="shared" si="384"/>
        <v>#N/A</v>
      </c>
      <c r="AW661" s="6" t="str">
        <f t="shared" si="364"/>
        <v/>
      </c>
      <c r="AX661" s="6" t="str">
        <f t="shared" si="365"/>
        <v/>
      </c>
      <c r="AY661" s="6" t="str">
        <f t="shared" si="366"/>
        <v/>
      </c>
      <c r="AZ661" s="6" t="str">
        <f t="shared" si="367"/>
        <v/>
      </c>
      <c r="BA661" s="103"/>
      <c r="BG661" s="3" t="s">
        <v>1092</v>
      </c>
    </row>
    <row r="662" spans="1:59" s="12" customFormat="1" ht="13.5" customHeight="1" x14ac:dyDescent="0.2">
      <c r="A662" s="163">
        <v>647</v>
      </c>
      <c r="B662" s="164"/>
      <c r="C662" s="165"/>
      <c r="D662" s="166"/>
      <c r="E662" s="165"/>
      <c r="F662" s="165"/>
      <c r="G662" s="220"/>
      <c r="H662" s="165"/>
      <c r="I662" s="167"/>
      <c r="J662" s="168"/>
      <c r="K662" s="845"/>
      <c r="L662" s="838"/>
      <c r="M662" s="428"/>
      <c r="N662" s="427"/>
      <c r="O662" s="429"/>
      <c r="P662" s="430"/>
      <c r="Q662" s="422" t="str">
        <f t="shared" si="351"/>
        <v/>
      </c>
      <c r="R662" s="422" t="str">
        <f t="shared" si="352"/>
        <v/>
      </c>
      <c r="S662" s="423" t="str">
        <f t="shared" si="353"/>
        <v/>
      </c>
      <c r="T662" s="424" t="str">
        <f t="shared" si="368"/>
        <v/>
      </c>
      <c r="U662" s="425" t="str">
        <f t="shared" si="354"/>
        <v/>
      </c>
      <c r="V662" s="425" t="str">
        <f t="shared" si="355"/>
        <v/>
      </c>
      <c r="W662" s="425" t="str">
        <f t="shared" si="356"/>
        <v/>
      </c>
      <c r="X662" s="38"/>
      <c r="Y662" s="37" t="str">
        <f t="shared" si="369"/>
        <v/>
      </c>
      <c r="Z662" s="37" t="str">
        <f t="shared" si="370"/>
        <v/>
      </c>
      <c r="AA662" s="29" t="str">
        <f t="shared" si="357"/>
        <v/>
      </c>
      <c r="AB662" s="6" t="e">
        <f t="shared" si="371"/>
        <v>#N/A</v>
      </c>
      <c r="AC662" s="6" t="e">
        <f t="shared" si="372"/>
        <v>#N/A</v>
      </c>
      <c r="AD662" s="6" t="e">
        <f t="shared" si="373"/>
        <v>#N/A</v>
      </c>
      <c r="AE662" s="6" t="str">
        <f t="shared" si="358"/>
        <v/>
      </c>
      <c r="AF662" s="10">
        <f t="shared" si="359"/>
        <v>1</v>
      </c>
      <c r="AG662" s="6" t="e">
        <f t="shared" si="374"/>
        <v>#N/A</v>
      </c>
      <c r="AH662" s="6" t="e">
        <f t="shared" si="375"/>
        <v>#N/A</v>
      </c>
      <c r="AI662" s="6" t="e">
        <f t="shared" si="385"/>
        <v>#N/A</v>
      </c>
      <c r="AJ662" s="6" t="e">
        <f t="shared" si="376"/>
        <v>#N/A</v>
      </c>
      <c r="AK662" s="11" t="str">
        <f t="shared" si="377"/>
        <v xml:space="preserve"> </v>
      </c>
      <c r="AL662" s="6" t="e">
        <f t="shared" si="378"/>
        <v>#N/A</v>
      </c>
      <c r="AM662" s="6" t="e">
        <f t="shared" si="379"/>
        <v>#N/A</v>
      </c>
      <c r="AN662" s="6" t="e">
        <f t="shared" si="380"/>
        <v>#N/A</v>
      </c>
      <c r="AO662" s="6" t="e">
        <f t="shared" si="360"/>
        <v>#N/A</v>
      </c>
      <c r="AP662" s="6" t="e">
        <f t="shared" si="381"/>
        <v>#N/A</v>
      </c>
      <c r="AQ662" s="6" t="e">
        <f t="shared" si="382"/>
        <v>#N/A</v>
      </c>
      <c r="AR662" s="6" t="e">
        <f t="shared" si="361"/>
        <v>#N/A</v>
      </c>
      <c r="AS662" s="6" t="e">
        <f t="shared" si="362"/>
        <v>#N/A</v>
      </c>
      <c r="AT662" s="6" t="e">
        <f t="shared" si="363"/>
        <v>#N/A</v>
      </c>
      <c r="AU662" s="6">
        <f t="shared" si="383"/>
        <v>0</v>
      </c>
      <c r="AV662" s="6" t="e">
        <f t="shared" si="384"/>
        <v>#N/A</v>
      </c>
      <c r="AW662" s="6" t="str">
        <f t="shared" si="364"/>
        <v/>
      </c>
      <c r="AX662" s="6" t="str">
        <f t="shared" si="365"/>
        <v/>
      </c>
      <c r="AY662" s="6" t="str">
        <f t="shared" si="366"/>
        <v/>
      </c>
      <c r="AZ662" s="6" t="str">
        <f t="shared" si="367"/>
        <v/>
      </c>
      <c r="BA662" s="103"/>
      <c r="BG662" s="3" t="s">
        <v>1097</v>
      </c>
    </row>
    <row r="663" spans="1:59" s="12" customFormat="1" ht="13.5" customHeight="1" x14ac:dyDescent="0.2">
      <c r="A663" s="163">
        <v>648</v>
      </c>
      <c r="B663" s="164"/>
      <c r="C663" s="165"/>
      <c r="D663" s="166"/>
      <c r="E663" s="165"/>
      <c r="F663" s="165"/>
      <c r="G663" s="220"/>
      <c r="H663" s="165"/>
      <c r="I663" s="167"/>
      <c r="J663" s="168"/>
      <c r="K663" s="845"/>
      <c r="L663" s="838"/>
      <c r="M663" s="428"/>
      <c r="N663" s="427"/>
      <c r="O663" s="429"/>
      <c r="P663" s="430"/>
      <c r="Q663" s="422" t="str">
        <f t="shared" si="351"/>
        <v/>
      </c>
      <c r="R663" s="422" t="str">
        <f t="shared" si="352"/>
        <v/>
      </c>
      <c r="S663" s="423" t="str">
        <f t="shared" si="353"/>
        <v/>
      </c>
      <c r="T663" s="424" t="str">
        <f t="shared" si="368"/>
        <v/>
      </c>
      <c r="U663" s="425" t="str">
        <f t="shared" si="354"/>
        <v/>
      </c>
      <c r="V663" s="425" t="str">
        <f t="shared" si="355"/>
        <v/>
      </c>
      <c r="W663" s="425" t="str">
        <f t="shared" si="356"/>
        <v/>
      </c>
      <c r="X663" s="38"/>
      <c r="Y663" s="37" t="str">
        <f t="shared" si="369"/>
        <v/>
      </c>
      <c r="Z663" s="37" t="str">
        <f t="shared" si="370"/>
        <v/>
      </c>
      <c r="AA663" s="29" t="str">
        <f t="shared" si="357"/>
        <v/>
      </c>
      <c r="AB663" s="6" t="e">
        <f t="shared" si="371"/>
        <v>#N/A</v>
      </c>
      <c r="AC663" s="6" t="e">
        <f t="shared" si="372"/>
        <v>#N/A</v>
      </c>
      <c r="AD663" s="6" t="e">
        <f t="shared" si="373"/>
        <v>#N/A</v>
      </c>
      <c r="AE663" s="6" t="str">
        <f t="shared" si="358"/>
        <v/>
      </c>
      <c r="AF663" s="10">
        <f t="shared" si="359"/>
        <v>1</v>
      </c>
      <c r="AG663" s="6" t="e">
        <f t="shared" si="374"/>
        <v>#N/A</v>
      </c>
      <c r="AH663" s="6" t="e">
        <f t="shared" si="375"/>
        <v>#N/A</v>
      </c>
      <c r="AI663" s="6" t="e">
        <f t="shared" si="385"/>
        <v>#N/A</v>
      </c>
      <c r="AJ663" s="6" t="e">
        <f t="shared" si="376"/>
        <v>#N/A</v>
      </c>
      <c r="AK663" s="11" t="str">
        <f t="shared" si="377"/>
        <v xml:space="preserve"> </v>
      </c>
      <c r="AL663" s="6" t="e">
        <f t="shared" si="378"/>
        <v>#N/A</v>
      </c>
      <c r="AM663" s="6" t="e">
        <f t="shared" si="379"/>
        <v>#N/A</v>
      </c>
      <c r="AN663" s="6" t="e">
        <f t="shared" si="380"/>
        <v>#N/A</v>
      </c>
      <c r="AO663" s="6" t="e">
        <f t="shared" si="360"/>
        <v>#N/A</v>
      </c>
      <c r="AP663" s="6" t="e">
        <f t="shared" si="381"/>
        <v>#N/A</v>
      </c>
      <c r="AQ663" s="6" t="e">
        <f t="shared" si="382"/>
        <v>#N/A</v>
      </c>
      <c r="AR663" s="6" t="e">
        <f t="shared" si="361"/>
        <v>#N/A</v>
      </c>
      <c r="AS663" s="6" t="e">
        <f t="shared" si="362"/>
        <v>#N/A</v>
      </c>
      <c r="AT663" s="6" t="e">
        <f t="shared" si="363"/>
        <v>#N/A</v>
      </c>
      <c r="AU663" s="6">
        <f t="shared" si="383"/>
        <v>0</v>
      </c>
      <c r="AV663" s="6" t="e">
        <f t="shared" si="384"/>
        <v>#N/A</v>
      </c>
      <c r="AW663" s="6" t="str">
        <f t="shared" si="364"/>
        <v/>
      </c>
      <c r="AX663" s="6" t="str">
        <f t="shared" si="365"/>
        <v/>
      </c>
      <c r="AY663" s="6" t="str">
        <f t="shared" si="366"/>
        <v/>
      </c>
      <c r="AZ663" s="6" t="str">
        <f t="shared" si="367"/>
        <v/>
      </c>
      <c r="BA663" s="103"/>
      <c r="BG663" s="3" t="s">
        <v>1093</v>
      </c>
    </row>
    <row r="664" spans="1:59" s="12" customFormat="1" ht="13.5" customHeight="1" x14ac:dyDescent="0.2">
      <c r="A664" s="163">
        <v>649</v>
      </c>
      <c r="B664" s="164"/>
      <c r="C664" s="165"/>
      <c r="D664" s="166"/>
      <c r="E664" s="165"/>
      <c r="F664" s="165"/>
      <c r="G664" s="220"/>
      <c r="H664" s="165"/>
      <c r="I664" s="167"/>
      <c r="J664" s="168"/>
      <c r="K664" s="845"/>
      <c r="L664" s="838"/>
      <c r="M664" s="428"/>
      <c r="N664" s="427"/>
      <c r="O664" s="429"/>
      <c r="P664" s="430"/>
      <c r="Q664" s="422" t="str">
        <f t="shared" si="351"/>
        <v/>
      </c>
      <c r="R664" s="422" t="str">
        <f t="shared" si="352"/>
        <v/>
      </c>
      <c r="S664" s="423" t="str">
        <f t="shared" si="353"/>
        <v/>
      </c>
      <c r="T664" s="424" t="str">
        <f t="shared" si="368"/>
        <v/>
      </c>
      <c r="U664" s="425" t="str">
        <f t="shared" si="354"/>
        <v/>
      </c>
      <c r="V664" s="425" t="str">
        <f t="shared" si="355"/>
        <v/>
      </c>
      <c r="W664" s="425" t="str">
        <f t="shared" si="356"/>
        <v/>
      </c>
      <c r="X664" s="38"/>
      <c r="Y664" s="37" t="str">
        <f t="shared" si="369"/>
        <v/>
      </c>
      <c r="Z664" s="37" t="str">
        <f t="shared" si="370"/>
        <v/>
      </c>
      <c r="AA664" s="29" t="str">
        <f t="shared" si="357"/>
        <v/>
      </c>
      <c r="AB664" s="6" t="e">
        <f t="shared" si="371"/>
        <v>#N/A</v>
      </c>
      <c r="AC664" s="6" t="e">
        <f t="shared" si="372"/>
        <v>#N/A</v>
      </c>
      <c r="AD664" s="6" t="e">
        <f t="shared" si="373"/>
        <v>#N/A</v>
      </c>
      <c r="AE664" s="6" t="str">
        <f t="shared" si="358"/>
        <v/>
      </c>
      <c r="AF664" s="10">
        <f t="shared" si="359"/>
        <v>1</v>
      </c>
      <c r="AG664" s="6" t="e">
        <f t="shared" si="374"/>
        <v>#N/A</v>
      </c>
      <c r="AH664" s="6" t="e">
        <f t="shared" si="375"/>
        <v>#N/A</v>
      </c>
      <c r="AI664" s="6" t="e">
        <f t="shared" si="385"/>
        <v>#N/A</v>
      </c>
      <c r="AJ664" s="6" t="e">
        <f t="shared" si="376"/>
        <v>#N/A</v>
      </c>
      <c r="AK664" s="11" t="str">
        <f t="shared" si="377"/>
        <v xml:space="preserve"> </v>
      </c>
      <c r="AL664" s="6" t="e">
        <f t="shared" si="378"/>
        <v>#N/A</v>
      </c>
      <c r="AM664" s="6" t="e">
        <f t="shared" si="379"/>
        <v>#N/A</v>
      </c>
      <c r="AN664" s="6" t="e">
        <f t="shared" si="380"/>
        <v>#N/A</v>
      </c>
      <c r="AO664" s="6" t="e">
        <f t="shared" si="360"/>
        <v>#N/A</v>
      </c>
      <c r="AP664" s="6" t="e">
        <f t="shared" si="381"/>
        <v>#N/A</v>
      </c>
      <c r="AQ664" s="6" t="e">
        <f t="shared" si="382"/>
        <v>#N/A</v>
      </c>
      <c r="AR664" s="6" t="e">
        <f t="shared" si="361"/>
        <v>#N/A</v>
      </c>
      <c r="AS664" s="6" t="e">
        <f t="shared" si="362"/>
        <v>#N/A</v>
      </c>
      <c r="AT664" s="6" t="e">
        <f t="shared" si="363"/>
        <v>#N/A</v>
      </c>
      <c r="AU664" s="6">
        <f t="shared" si="383"/>
        <v>0</v>
      </c>
      <c r="AV664" s="6" t="e">
        <f t="shared" si="384"/>
        <v>#N/A</v>
      </c>
      <c r="AW664" s="6" t="str">
        <f t="shared" si="364"/>
        <v/>
      </c>
      <c r="AX664" s="6" t="str">
        <f t="shared" si="365"/>
        <v/>
      </c>
      <c r="AY664" s="6" t="str">
        <f t="shared" si="366"/>
        <v/>
      </c>
      <c r="AZ664" s="6" t="str">
        <f t="shared" si="367"/>
        <v/>
      </c>
      <c r="BA664" s="103"/>
      <c r="BG664" s="3" t="s">
        <v>1260</v>
      </c>
    </row>
    <row r="665" spans="1:59" s="12" customFormat="1" ht="13.5" customHeight="1" x14ac:dyDescent="0.2">
      <c r="A665" s="163">
        <v>650</v>
      </c>
      <c r="B665" s="164"/>
      <c r="C665" s="165"/>
      <c r="D665" s="166"/>
      <c r="E665" s="165"/>
      <c r="F665" s="165"/>
      <c r="G665" s="220"/>
      <c r="H665" s="165"/>
      <c r="I665" s="167"/>
      <c r="J665" s="168"/>
      <c r="K665" s="845"/>
      <c r="L665" s="838"/>
      <c r="M665" s="428"/>
      <c r="N665" s="427"/>
      <c r="O665" s="429"/>
      <c r="P665" s="430"/>
      <c r="Q665" s="422" t="str">
        <f t="shared" si="351"/>
        <v/>
      </c>
      <c r="R665" s="422" t="str">
        <f t="shared" si="352"/>
        <v/>
      </c>
      <c r="S665" s="423" t="str">
        <f t="shared" si="353"/>
        <v/>
      </c>
      <c r="T665" s="424" t="str">
        <f t="shared" si="368"/>
        <v/>
      </c>
      <c r="U665" s="425" t="str">
        <f t="shared" si="354"/>
        <v/>
      </c>
      <c r="V665" s="425" t="str">
        <f t="shared" si="355"/>
        <v/>
      </c>
      <c r="W665" s="425" t="str">
        <f t="shared" si="356"/>
        <v/>
      </c>
      <c r="X665" s="38"/>
      <c r="Y665" s="37" t="str">
        <f t="shared" si="369"/>
        <v/>
      </c>
      <c r="Z665" s="37" t="str">
        <f t="shared" si="370"/>
        <v/>
      </c>
      <c r="AA665" s="29" t="str">
        <f t="shared" si="357"/>
        <v/>
      </c>
      <c r="AB665" s="6" t="e">
        <f t="shared" si="371"/>
        <v>#N/A</v>
      </c>
      <c r="AC665" s="6" t="e">
        <f t="shared" si="372"/>
        <v>#N/A</v>
      </c>
      <c r="AD665" s="6" t="e">
        <f t="shared" si="373"/>
        <v>#N/A</v>
      </c>
      <c r="AE665" s="6" t="str">
        <f t="shared" si="358"/>
        <v/>
      </c>
      <c r="AF665" s="10">
        <f t="shared" si="359"/>
        <v>1</v>
      </c>
      <c r="AG665" s="6" t="e">
        <f t="shared" si="374"/>
        <v>#N/A</v>
      </c>
      <c r="AH665" s="6" t="e">
        <f t="shared" si="375"/>
        <v>#N/A</v>
      </c>
      <c r="AI665" s="6" t="e">
        <f t="shared" si="385"/>
        <v>#N/A</v>
      </c>
      <c r="AJ665" s="6" t="e">
        <f t="shared" si="376"/>
        <v>#N/A</v>
      </c>
      <c r="AK665" s="11" t="str">
        <f t="shared" si="377"/>
        <v xml:space="preserve"> </v>
      </c>
      <c r="AL665" s="6" t="e">
        <f t="shared" si="378"/>
        <v>#N/A</v>
      </c>
      <c r="AM665" s="6" t="e">
        <f t="shared" si="379"/>
        <v>#N/A</v>
      </c>
      <c r="AN665" s="6" t="e">
        <f t="shared" si="380"/>
        <v>#N/A</v>
      </c>
      <c r="AO665" s="6" t="e">
        <f t="shared" si="360"/>
        <v>#N/A</v>
      </c>
      <c r="AP665" s="6" t="e">
        <f t="shared" si="381"/>
        <v>#N/A</v>
      </c>
      <c r="AQ665" s="6" t="e">
        <f t="shared" si="382"/>
        <v>#N/A</v>
      </c>
      <c r="AR665" s="6" t="e">
        <f t="shared" si="361"/>
        <v>#N/A</v>
      </c>
      <c r="AS665" s="6" t="e">
        <f t="shared" si="362"/>
        <v>#N/A</v>
      </c>
      <c r="AT665" s="6" t="e">
        <f t="shared" si="363"/>
        <v>#N/A</v>
      </c>
      <c r="AU665" s="6">
        <f t="shared" si="383"/>
        <v>0</v>
      </c>
      <c r="AV665" s="6" t="e">
        <f t="shared" si="384"/>
        <v>#N/A</v>
      </c>
      <c r="AW665" s="6" t="str">
        <f t="shared" si="364"/>
        <v/>
      </c>
      <c r="AX665" s="6" t="str">
        <f t="shared" si="365"/>
        <v/>
      </c>
      <c r="AY665" s="6" t="str">
        <f t="shared" si="366"/>
        <v/>
      </c>
      <c r="AZ665" s="6" t="str">
        <f t="shared" si="367"/>
        <v/>
      </c>
      <c r="BA665" s="103"/>
      <c r="BG665" s="3" t="s">
        <v>1261</v>
      </c>
    </row>
    <row r="666" spans="1:59" s="12" customFormat="1" ht="13.5" customHeight="1" x14ac:dyDescent="0.2">
      <c r="A666" s="163">
        <v>651</v>
      </c>
      <c r="B666" s="164"/>
      <c r="C666" s="165"/>
      <c r="D666" s="166"/>
      <c r="E666" s="165"/>
      <c r="F666" s="165"/>
      <c r="G666" s="220"/>
      <c r="H666" s="165"/>
      <c r="I666" s="167"/>
      <c r="J666" s="168"/>
      <c r="K666" s="845"/>
      <c r="L666" s="838"/>
      <c r="M666" s="428"/>
      <c r="N666" s="427"/>
      <c r="O666" s="429"/>
      <c r="P666" s="430"/>
      <c r="Q666" s="422" t="str">
        <f t="shared" si="351"/>
        <v/>
      </c>
      <c r="R666" s="422" t="str">
        <f t="shared" si="352"/>
        <v/>
      </c>
      <c r="S666" s="423" t="str">
        <f t="shared" si="353"/>
        <v/>
      </c>
      <c r="T666" s="424" t="str">
        <f t="shared" si="368"/>
        <v/>
      </c>
      <c r="U666" s="425" t="str">
        <f t="shared" si="354"/>
        <v/>
      </c>
      <c r="V666" s="425" t="str">
        <f t="shared" si="355"/>
        <v/>
      </c>
      <c r="W666" s="425" t="str">
        <f t="shared" si="356"/>
        <v/>
      </c>
      <c r="X666" s="38"/>
      <c r="Y666" s="37" t="str">
        <f t="shared" si="369"/>
        <v/>
      </c>
      <c r="Z666" s="37" t="str">
        <f t="shared" si="370"/>
        <v/>
      </c>
      <c r="AA666" s="29" t="str">
        <f t="shared" si="357"/>
        <v/>
      </c>
      <c r="AB666" s="6" t="e">
        <f t="shared" si="371"/>
        <v>#N/A</v>
      </c>
      <c r="AC666" s="6" t="e">
        <f t="shared" si="372"/>
        <v>#N/A</v>
      </c>
      <c r="AD666" s="6" t="e">
        <f t="shared" si="373"/>
        <v>#N/A</v>
      </c>
      <c r="AE666" s="6" t="str">
        <f t="shared" si="358"/>
        <v/>
      </c>
      <c r="AF666" s="10">
        <f t="shared" si="359"/>
        <v>1</v>
      </c>
      <c r="AG666" s="6" t="e">
        <f t="shared" si="374"/>
        <v>#N/A</v>
      </c>
      <c r="AH666" s="6" t="e">
        <f t="shared" si="375"/>
        <v>#N/A</v>
      </c>
      <c r="AI666" s="6" t="e">
        <f t="shared" si="385"/>
        <v>#N/A</v>
      </c>
      <c r="AJ666" s="6" t="e">
        <f t="shared" si="376"/>
        <v>#N/A</v>
      </c>
      <c r="AK666" s="11" t="str">
        <f t="shared" si="377"/>
        <v xml:space="preserve"> </v>
      </c>
      <c r="AL666" s="6" t="e">
        <f t="shared" si="378"/>
        <v>#N/A</v>
      </c>
      <c r="AM666" s="6" t="e">
        <f t="shared" si="379"/>
        <v>#N/A</v>
      </c>
      <c r="AN666" s="6" t="e">
        <f t="shared" si="380"/>
        <v>#N/A</v>
      </c>
      <c r="AO666" s="6" t="e">
        <f t="shared" si="360"/>
        <v>#N/A</v>
      </c>
      <c r="AP666" s="6" t="e">
        <f t="shared" si="381"/>
        <v>#N/A</v>
      </c>
      <c r="AQ666" s="6" t="e">
        <f t="shared" si="382"/>
        <v>#N/A</v>
      </c>
      <c r="AR666" s="6" t="e">
        <f t="shared" si="361"/>
        <v>#N/A</v>
      </c>
      <c r="AS666" s="6" t="e">
        <f t="shared" si="362"/>
        <v>#N/A</v>
      </c>
      <c r="AT666" s="6" t="e">
        <f t="shared" si="363"/>
        <v>#N/A</v>
      </c>
      <c r="AU666" s="6">
        <f t="shared" si="383"/>
        <v>0</v>
      </c>
      <c r="AV666" s="6" t="e">
        <f t="shared" si="384"/>
        <v>#N/A</v>
      </c>
      <c r="AW666" s="6" t="str">
        <f t="shared" si="364"/>
        <v/>
      </c>
      <c r="AX666" s="6" t="str">
        <f t="shared" si="365"/>
        <v/>
      </c>
      <c r="AY666" s="6" t="str">
        <f t="shared" si="366"/>
        <v/>
      </c>
      <c r="AZ666" s="6" t="str">
        <f t="shared" si="367"/>
        <v/>
      </c>
      <c r="BA666" s="103"/>
      <c r="BG666" s="3" t="s">
        <v>509</v>
      </c>
    </row>
    <row r="667" spans="1:59" s="12" customFormat="1" ht="13.5" customHeight="1" x14ac:dyDescent="0.2">
      <c r="A667" s="163">
        <v>652</v>
      </c>
      <c r="B667" s="164"/>
      <c r="C667" s="165"/>
      <c r="D667" s="166"/>
      <c r="E667" s="165"/>
      <c r="F667" s="165"/>
      <c r="G667" s="220"/>
      <c r="H667" s="165"/>
      <c r="I667" s="167"/>
      <c r="J667" s="168"/>
      <c r="K667" s="845"/>
      <c r="L667" s="838"/>
      <c r="M667" s="428"/>
      <c r="N667" s="427"/>
      <c r="O667" s="429"/>
      <c r="P667" s="430"/>
      <c r="Q667" s="422" t="str">
        <f t="shared" si="351"/>
        <v/>
      </c>
      <c r="R667" s="422" t="str">
        <f t="shared" si="352"/>
        <v/>
      </c>
      <c r="S667" s="423" t="str">
        <f t="shared" si="353"/>
        <v/>
      </c>
      <c r="T667" s="424" t="str">
        <f t="shared" si="368"/>
        <v/>
      </c>
      <c r="U667" s="425" t="str">
        <f t="shared" si="354"/>
        <v/>
      </c>
      <c r="V667" s="425" t="str">
        <f t="shared" si="355"/>
        <v/>
      </c>
      <c r="W667" s="425" t="str">
        <f t="shared" si="356"/>
        <v/>
      </c>
      <c r="X667" s="38"/>
      <c r="Y667" s="37" t="str">
        <f t="shared" si="369"/>
        <v/>
      </c>
      <c r="Z667" s="37" t="str">
        <f t="shared" si="370"/>
        <v/>
      </c>
      <c r="AA667" s="29" t="str">
        <f t="shared" si="357"/>
        <v/>
      </c>
      <c r="AB667" s="6" t="e">
        <f t="shared" si="371"/>
        <v>#N/A</v>
      </c>
      <c r="AC667" s="6" t="e">
        <f t="shared" si="372"/>
        <v>#N/A</v>
      </c>
      <c r="AD667" s="6" t="e">
        <f t="shared" si="373"/>
        <v>#N/A</v>
      </c>
      <c r="AE667" s="6" t="str">
        <f t="shared" si="358"/>
        <v/>
      </c>
      <c r="AF667" s="10">
        <f t="shared" si="359"/>
        <v>1</v>
      </c>
      <c r="AG667" s="6" t="e">
        <f t="shared" si="374"/>
        <v>#N/A</v>
      </c>
      <c r="AH667" s="6" t="e">
        <f t="shared" si="375"/>
        <v>#N/A</v>
      </c>
      <c r="AI667" s="6" t="e">
        <f t="shared" si="385"/>
        <v>#N/A</v>
      </c>
      <c r="AJ667" s="6" t="e">
        <f t="shared" si="376"/>
        <v>#N/A</v>
      </c>
      <c r="AK667" s="11" t="str">
        <f t="shared" si="377"/>
        <v xml:space="preserve"> </v>
      </c>
      <c r="AL667" s="6" t="e">
        <f t="shared" si="378"/>
        <v>#N/A</v>
      </c>
      <c r="AM667" s="6" t="e">
        <f t="shared" si="379"/>
        <v>#N/A</v>
      </c>
      <c r="AN667" s="6" t="e">
        <f t="shared" si="380"/>
        <v>#N/A</v>
      </c>
      <c r="AO667" s="6" t="e">
        <f t="shared" si="360"/>
        <v>#N/A</v>
      </c>
      <c r="AP667" s="6" t="e">
        <f t="shared" si="381"/>
        <v>#N/A</v>
      </c>
      <c r="AQ667" s="6" t="e">
        <f t="shared" si="382"/>
        <v>#N/A</v>
      </c>
      <c r="AR667" s="6" t="e">
        <f t="shared" si="361"/>
        <v>#N/A</v>
      </c>
      <c r="AS667" s="6" t="e">
        <f t="shared" si="362"/>
        <v>#N/A</v>
      </c>
      <c r="AT667" s="6" t="e">
        <f t="shared" si="363"/>
        <v>#N/A</v>
      </c>
      <c r="AU667" s="6">
        <f t="shared" si="383"/>
        <v>0</v>
      </c>
      <c r="AV667" s="6" t="e">
        <f t="shared" si="384"/>
        <v>#N/A</v>
      </c>
      <c r="AW667" s="6" t="str">
        <f t="shared" si="364"/>
        <v/>
      </c>
      <c r="AX667" s="6" t="str">
        <f t="shared" si="365"/>
        <v/>
      </c>
      <c r="AY667" s="6" t="str">
        <f t="shared" si="366"/>
        <v/>
      </c>
      <c r="AZ667" s="6" t="str">
        <f t="shared" si="367"/>
        <v/>
      </c>
      <c r="BA667" s="103"/>
      <c r="BG667" s="3" t="s">
        <v>255</v>
      </c>
    </row>
    <row r="668" spans="1:59" s="12" customFormat="1" ht="13.5" customHeight="1" x14ac:dyDescent="0.2">
      <c r="A668" s="163">
        <v>653</v>
      </c>
      <c r="B668" s="164"/>
      <c r="C668" s="165"/>
      <c r="D668" s="166"/>
      <c r="E668" s="165"/>
      <c r="F668" s="165"/>
      <c r="G668" s="220"/>
      <c r="H668" s="165"/>
      <c r="I668" s="167"/>
      <c r="J668" s="168"/>
      <c r="K668" s="845"/>
      <c r="L668" s="838"/>
      <c r="M668" s="428"/>
      <c r="N668" s="427"/>
      <c r="O668" s="429"/>
      <c r="P668" s="430"/>
      <c r="Q668" s="422" t="str">
        <f t="shared" si="351"/>
        <v/>
      </c>
      <c r="R668" s="422" t="str">
        <f t="shared" si="352"/>
        <v/>
      </c>
      <c r="S668" s="423" t="str">
        <f t="shared" si="353"/>
        <v/>
      </c>
      <c r="T668" s="424" t="str">
        <f t="shared" si="368"/>
        <v/>
      </c>
      <c r="U668" s="425" t="str">
        <f t="shared" si="354"/>
        <v/>
      </c>
      <c r="V668" s="425" t="str">
        <f t="shared" si="355"/>
        <v/>
      </c>
      <c r="W668" s="425" t="str">
        <f t="shared" si="356"/>
        <v/>
      </c>
      <c r="X668" s="38"/>
      <c r="Y668" s="37" t="str">
        <f t="shared" si="369"/>
        <v/>
      </c>
      <c r="Z668" s="37" t="str">
        <f t="shared" si="370"/>
        <v/>
      </c>
      <c r="AA668" s="29" t="str">
        <f t="shared" si="357"/>
        <v/>
      </c>
      <c r="AB668" s="6" t="e">
        <f t="shared" si="371"/>
        <v>#N/A</v>
      </c>
      <c r="AC668" s="6" t="e">
        <f t="shared" si="372"/>
        <v>#N/A</v>
      </c>
      <c r="AD668" s="6" t="e">
        <f t="shared" si="373"/>
        <v>#N/A</v>
      </c>
      <c r="AE668" s="6" t="str">
        <f t="shared" si="358"/>
        <v/>
      </c>
      <c r="AF668" s="10">
        <f t="shared" si="359"/>
        <v>1</v>
      </c>
      <c r="AG668" s="6" t="e">
        <f t="shared" si="374"/>
        <v>#N/A</v>
      </c>
      <c r="AH668" s="6" t="e">
        <f t="shared" si="375"/>
        <v>#N/A</v>
      </c>
      <c r="AI668" s="6" t="e">
        <f t="shared" si="385"/>
        <v>#N/A</v>
      </c>
      <c r="AJ668" s="6" t="e">
        <f t="shared" si="376"/>
        <v>#N/A</v>
      </c>
      <c r="AK668" s="11" t="str">
        <f t="shared" si="377"/>
        <v xml:space="preserve"> </v>
      </c>
      <c r="AL668" s="6" t="e">
        <f t="shared" si="378"/>
        <v>#N/A</v>
      </c>
      <c r="AM668" s="6" t="e">
        <f t="shared" si="379"/>
        <v>#N/A</v>
      </c>
      <c r="AN668" s="6" t="e">
        <f t="shared" si="380"/>
        <v>#N/A</v>
      </c>
      <c r="AO668" s="6" t="e">
        <f t="shared" si="360"/>
        <v>#N/A</v>
      </c>
      <c r="AP668" s="6" t="e">
        <f t="shared" si="381"/>
        <v>#N/A</v>
      </c>
      <c r="AQ668" s="6" t="e">
        <f t="shared" si="382"/>
        <v>#N/A</v>
      </c>
      <c r="AR668" s="6" t="e">
        <f t="shared" si="361"/>
        <v>#N/A</v>
      </c>
      <c r="AS668" s="6" t="e">
        <f t="shared" si="362"/>
        <v>#N/A</v>
      </c>
      <c r="AT668" s="6" t="e">
        <f t="shared" si="363"/>
        <v>#N/A</v>
      </c>
      <c r="AU668" s="6">
        <f t="shared" si="383"/>
        <v>0</v>
      </c>
      <c r="AV668" s="6" t="e">
        <f t="shared" si="384"/>
        <v>#N/A</v>
      </c>
      <c r="AW668" s="6" t="str">
        <f t="shared" si="364"/>
        <v/>
      </c>
      <c r="AX668" s="6" t="str">
        <f t="shared" si="365"/>
        <v/>
      </c>
      <c r="AY668" s="6" t="str">
        <f t="shared" si="366"/>
        <v/>
      </c>
      <c r="AZ668" s="6" t="str">
        <f t="shared" si="367"/>
        <v/>
      </c>
      <c r="BA668" s="103"/>
      <c r="BG668" s="3" t="s">
        <v>265</v>
      </c>
    </row>
    <row r="669" spans="1:59" s="12" customFormat="1" ht="13.5" customHeight="1" x14ac:dyDescent="0.2">
      <c r="A669" s="163">
        <v>654</v>
      </c>
      <c r="B669" s="164"/>
      <c r="C669" s="165"/>
      <c r="D669" s="166"/>
      <c r="E669" s="165"/>
      <c r="F669" s="165"/>
      <c r="G669" s="220"/>
      <c r="H669" s="165"/>
      <c r="I669" s="167"/>
      <c r="J669" s="168"/>
      <c r="K669" s="845"/>
      <c r="L669" s="838"/>
      <c r="M669" s="428"/>
      <c r="N669" s="427"/>
      <c r="O669" s="429"/>
      <c r="P669" s="430"/>
      <c r="Q669" s="422" t="str">
        <f t="shared" si="351"/>
        <v/>
      </c>
      <c r="R669" s="422" t="str">
        <f t="shared" si="352"/>
        <v/>
      </c>
      <c r="S669" s="423" t="str">
        <f t="shared" si="353"/>
        <v/>
      </c>
      <c r="T669" s="424" t="str">
        <f t="shared" si="368"/>
        <v/>
      </c>
      <c r="U669" s="425" t="str">
        <f t="shared" si="354"/>
        <v/>
      </c>
      <c r="V669" s="425" t="str">
        <f t="shared" si="355"/>
        <v/>
      </c>
      <c r="W669" s="425" t="str">
        <f t="shared" si="356"/>
        <v/>
      </c>
      <c r="X669" s="38"/>
      <c r="Y669" s="37" t="str">
        <f t="shared" si="369"/>
        <v/>
      </c>
      <c r="Z669" s="37" t="str">
        <f t="shared" si="370"/>
        <v/>
      </c>
      <c r="AA669" s="29" t="str">
        <f t="shared" si="357"/>
        <v/>
      </c>
      <c r="AB669" s="6" t="e">
        <f t="shared" si="371"/>
        <v>#N/A</v>
      </c>
      <c r="AC669" s="6" t="e">
        <f t="shared" si="372"/>
        <v>#N/A</v>
      </c>
      <c r="AD669" s="6" t="e">
        <f t="shared" si="373"/>
        <v>#N/A</v>
      </c>
      <c r="AE669" s="6" t="str">
        <f t="shared" si="358"/>
        <v/>
      </c>
      <c r="AF669" s="10">
        <f t="shared" si="359"/>
        <v>1</v>
      </c>
      <c r="AG669" s="6" t="e">
        <f t="shared" si="374"/>
        <v>#N/A</v>
      </c>
      <c r="AH669" s="6" t="e">
        <f t="shared" si="375"/>
        <v>#N/A</v>
      </c>
      <c r="AI669" s="6" t="e">
        <f t="shared" si="385"/>
        <v>#N/A</v>
      </c>
      <c r="AJ669" s="6" t="e">
        <f t="shared" si="376"/>
        <v>#N/A</v>
      </c>
      <c r="AK669" s="11" t="str">
        <f t="shared" si="377"/>
        <v xml:space="preserve"> </v>
      </c>
      <c r="AL669" s="6" t="e">
        <f t="shared" si="378"/>
        <v>#N/A</v>
      </c>
      <c r="AM669" s="6" t="e">
        <f t="shared" si="379"/>
        <v>#N/A</v>
      </c>
      <c r="AN669" s="6" t="e">
        <f t="shared" si="380"/>
        <v>#N/A</v>
      </c>
      <c r="AO669" s="6" t="e">
        <f t="shared" si="360"/>
        <v>#N/A</v>
      </c>
      <c r="AP669" s="6" t="e">
        <f t="shared" si="381"/>
        <v>#N/A</v>
      </c>
      <c r="AQ669" s="6" t="e">
        <f t="shared" si="382"/>
        <v>#N/A</v>
      </c>
      <c r="AR669" s="6" t="e">
        <f t="shared" si="361"/>
        <v>#N/A</v>
      </c>
      <c r="AS669" s="6" t="e">
        <f t="shared" si="362"/>
        <v>#N/A</v>
      </c>
      <c r="AT669" s="6" t="e">
        <f t="shared" si="363"/>
        <v>#N/A</v>
      </c>
      <c r="AU669" s="6">
        <f t="shared" si="383"/>
        <v>0</v>
      </c>
      <c r="AV669" s="6" t="e">
        <f t="shared" si="384"/>
        <v>#N/A</v>
      </c>
      <c r="AW669" s="6" t="str">
        <f t="shared" si="364"/>
        <v/>
      </c>
      <c r="AX669" s="6" t="str">
        <f t="shared" si="365"/>
        <v/>
      </c>
      <c r="AY669" s="6" t="str">
        <f t="shared" si="366"/>
        <v/>
      </c>
      <c r="AZ669" s="6" t="str">
        <f t="shared" si="367"/>
        <v/>
      </c>
      <c r="BA669" s="103"/>
      <c r="BG669" s="3" t="s">
        <v>277</v>
      </c>
    </row>
    <row r="670" spans="1:59" s="12" customFormat="1" ht="13.5" customHeight="1" x14ac:dyDescent="0.2">
      <c r="A670" s="163">
        <v>655</v>
      </c>
      <c r="B670" s="164"/>
      <c r="C670" s="165"/>
      <c r="D670" s="166"/>
      <c r="E670" s="165"/>
      <c r="F670" s="165"/>
      <c r="G670" s="220"/>
      <c r="H670" s="165"/>
      <c r="I670" s="167"/>
      <c r="J670" s="168"/>
      <c r="K670" s="845"/>
      <c r="L670" s="838"/>
      <c r="M670" s="428"/>
      <c r="N670" s="427"/>
      <c r="O670" s="429"/>
      <c r="P670" s="430"/>
      <c r="Q670" s="422" t="str">
        <f t="shared" si="351"/>
        <v/>
      </c>
      <c r="R670" s="422" t="str">
        <f t="shared" si="352"/>
        <v/>
      </c>
      <c r="S670" s="423" t="str">
        <f t="shared" si="353"/>
        <v/>
      </c>
      <c r="T670" s="424" t="str">
        <f t="shared" si="368"/>
        <v/>
      </c>
      <c r="U670" s="425" t="str">
        <f t="shared" si="354"/>
        <v/>
      </c>
      <c r="V670" s="425" t="str">
        <f t="shared" si="355"/>
        <v/>
      </c>
      <c r="W670" s="425" t="str">
        <f t="shared" si="356"/>
        <v/>
      </c>
      <c r="X670" s="38"/>
      <c r="Y670" s="37" t="str">
        <f t="shared" si="369"/>
        <v/>
      </c>
      <c r="Z670" s="37" t="str">
        <f t="shared" si="370"/>
        <v/>
      </c>
      <c r="AA670" s="29" t="str">
        <f t="shared" si="357"/>
        <v/>
      </c>
      <c r="AB670" s="6" t="e">
        <f t="shared" si="371"/>
        <v>#N/A</v>
      </c>
      <c r="AC670" s="6" t="e">
        <f t="shared" si="372"/>
        <v>#N/A</v>
      </c>
      <c r="AD670" s="6" t="e">
        <f t="shared" si="373"/>
        <v>#N/A</v>
      </c>
      <c r="AE670" s="6" t="str">
        <f t="shared" si="358"/>
        <v/>
      </c>
      <c r="AF670" s="10">
        <f t="shared" si="359"/>
        <v>1</v>
      </c>
      <c r="AG670" s="6" t="e">
        <f t="shared" si="374"/>
        <v>#N/A</v>
      </c>
      <c r="AH670" s="6" t="e">
        <f t="shared" si="375"/>
        <v>#N/A</v>
      </c>
      <c r="AI670" s="6" t="e">
        <f t="shared" si="385"/>
        <v>#N/A</v>
      </c>
      <c r="AJ670" s="6" t="e">
        <f t="shared" si="376"/>
        <v>#N/A</v>
      </c>
      <c r="AK670" s="11" t="str">
        <f t="shared" si="377"/>
        <v xml:space="preserve"> </v>
      </c>
      <c r="AL670" s="6" t="e">
        <f t="shared" si="378"/>
        <v>#N/A</v>
      </c>
      <c r="AM670" s="6" t="e">
        <f t="shared" si="379"/>
        <v>#N/A</v>
      </c>
      <c r="AN670" s="6" t="e">
        <f t="shared" si="380"/>
        <v>#N/A</v>
      </c>
      <c r="AO670" s="6" t="e">
        <f t="shared" si="360"/>
        <v>#N/A</v>
      </c>
      <c r="AP670" s="6" t="e">
        <f t="shared" si="381"/>
        <v>#N/A</v>
      </c>
      <c r="AQ670" s="6" t="e">
        <f t="shared" si="382"/>
        <v>#N/A</v>
      </c>
      <c r="AR670" s="6" t="e">
        <f t="shared" si="361"/>
        <v>#N/A</v>
      </c>
      <c r="AS670" s="6" t="e">
        <f t="shared" si="362"/>
        <v>#N/A</v>
      </c>
      <c r="AT670" s="6" t="e">
        <f t="shared" si="363"/>
        <v>#N/A</v>
      </c>
      <c r="AU670" s="6">
        <f t="shared" si="383"/>
        <v>0</v>
      </c>
      <c r="AV670" s="6" t="e">
        <f t="shared" si="384"/>
        <v>#N/A</v>
      </c>
      <c r="AW670" s="6" t="str">
        <f t="shared" si="364"/>
        <v/>
      </c>
      <c r="AX670" s="6" t="str">
        <f t="shared" si="365"/>
        <v/>
      </c>
      <c r="AY670" s="6" t="str">
        <f t="shared" si="366"/>
        <v/>
      </c>
      <c r="AZ670" s="6" t="str">
        <f t="shared" si="367"/>
        <v/>
      </c>
      <c r="BA670" s="103"/>
      <c r="BG670" s="3" t="s">
        <v>508</v>
      </c>
    </row>
    <row r="671" spans="1:59" s="12" customFormat="1" ht="13.5" customHeight="1" x14ac:dyDescent="0.2">
      <c r="A671" s="163">
        <v>656</v>
      </c>
      <c r="B671" s="164"/>
      <c r="C671" s="165"/>
      <c r="D671" s="166"/>
      <c r="E671" s="165"/>
      <c r="F671" s="165"/>
      <c r="G671" s="220"/>
      <c r="H671" s="165"/>
      <c r="I671" s="167"/>
      <c r="J671" s="168"/>
      <c r="K671" s="845"/>
      <c r="L671" s="838"/>
      <c r="M671" s="428"/>
      <c r="N671" s="427"/>
      <c r="O671" s="429"/>
      <c r="P671" s="430"/>
      <c r="Q671" s="422" t="str">
        <f t="shared" si="351"/>
        <v/>
      </c>
      <c r="R671" s="422" t="str">
        <f t="shared" si="352"/>
        <v/>
      </c>
      <c r="S671" s="423" t="str">
        <f t="shared" si="353"/>
        <v/>
      </c>
      <c r="T671" s="424" t="str">
        <f t="shared" si="368"/>
        <v/>
      </c>
      <c r="U671" s="425" t="str">
        <f t="shared" si="354"/>
        <v/>
      </c>
      <c r="V671" s="425" t="str">
        <f t="shared" si="355"/>
        <v/>
      </c>
      <c r="W671" s="425" t="str">
        <f t="shared" si="356"/>
        <v/>
      </c>
      <c r="X671" s="38"/>
      <c r="Y671" s="37" t="str">
        <f t="shared" si="369"/>
        <v/>
      </c>
      <c r="Z671" s="37" t="str">
        <f t="shared" si="370"/>
        <v/>
      </c>
      <c r="AA671" s="29" t="str">
        <f t="shared" si="357"/>
        <v/>
      </c>
      <c r="AB671" s="6" t="e">
        <f t="shared" si="371"/>
        <v>#N/A</v>
      </c>
      <c r="AC671" s="6" t="e">
        <f t="shared" si="372"/>
        <v>#N/A</v>
      </c>
      <c r="AD671" s="6" t="e">
        <f t="shared" si="373"/>
        <v>#N/A</v>
      </c>
      <c r="AE671" s="6" t="str">
        <f t="shared" si="358"/>
        <v/>
      </c>
      <c r="AF671" s="10">
        <f t="shared" si="359"/>
        <v>1</v>
      </c>
      <c r="AG671" s="6" t="e">
        <f t="shared" si="374"/>
        <v>#N/A</v>
      </c>
      <c r="AH671" s="6" t="e">
        <f t="shared" si="375"/>
        <v>#N/A</v>
      </c>
      <c r="AI671" s="6" t="e">
        <f t="shared" si="385"/>
        <v>#N/A</v>
      </c>
      <c r="AJ671" s="6" t="e">
        <f t="shared" si="376"/>
        <v>#N/A</v>
      </c>
      <c r="AK671" s="11" t="str">
        <f t="shared" si="377"/>
        <v xml:space="preserve"> </v>
      </c>
      <c r="AL671" s="6" t="e">
        <f t="shared" si="378"/>
        <v>#N/A</v>
      </c>
      <c r="AM671" s="6" t="e">
        <f t="shared" si="379"/>
        <v>#N/A</v>
      </c>
      <c r="AN671" s="6" t="e">
        <f t="shared" si="380"/>
        <v>#N/A</v>
      </c>
      <c r="AO671" s="6" t="e">
        <f t="shared" si="360"/>
        <v>#N/A</v>
      </c>
      <c r="AP671" s="6" t="e">
        <f t="shared" si="381"/>
        <v>#N/A</v>
      </c>
      <c r="AQ671" s="6" t="e">
        <f t="shared" si="382"/>
        <v>#N/A</v>
      </c>
      <c r="AR671" s="6" t="e">
        <f t="shared" si="361"/>
        <v>#N/A</v>
      </c>
      <c r="AS671" s="6" t="e">
        <f t="shared" si="362"/>
        <v>#N/A</v>
      </c>
      <c r="AT671" s="6" t="e">
        <f t="shared" si="363"/>
        <v>#N/A</v>
      </c>
      <c r="AU671" s="6">
        <f t="shared" si="383"/>
        <v>0</v>
      </c>
      <c r="AV671" s="6" t="e">
        <f t="shared" si="384"/>
        <v>#N/A</v>
      </c>
      <c r="AW671" s="6" t="str">
        <f t="shared" si="364"/>
        <v/>
      </c>
      <c r="AX671" s="6" t="str">
        <f t="shared" si="365"/>
        <v/>
      </c>
      <c r="AY671" s="6" t="str">
        <f t="shared" si="366"/>
        <v/>
      </c>
      <c r="AZ671" s="6" t="str">
        <f t="shared" si="367"/>
        <v/>
      </c>
      <c r="BA671" s="103"/>
      <c r="BG671" s="3" t="s">
        <v>254</v>
      </c>
    </row>
    <row r="672" spans="1:59" s="12" customFormat="1" ht="13.5" customHeight="1" x14ac:dyDescent="0.2">
      <c r="A672" s="163">
        <v>657</v>
      </c>
      <c r="B672" s="164"/>
      <c r="C672" s="165"/>
      <c r="D672" s="166"/>
      <c r="E672" s="165"/>
      <c r="F672" s="165"/>
      <c r="G672" s="220"/>
      <c r="H672" s="165"/>
      <c r="I672" s="167"/>
      <c r="J672" s="168"/>
      <c r="K672" s="845"/>
      <c r="L672" s="838"/>
      <c r="M672" s="428"/>
      <c r="N672" s="427"/>
      <c r="O672" s="429"/>
      <c r="P672" s="430"/>
      <c r="Q672" s="422" t="str">
        <f t="shared" si="351"/>
        <v/>
      </c>
      <c r="R672" s="422" t="str">
        <f t="shared" si="352"/>
        <v/>
      </c>
      <c r="S672" s="423" t="str">
        <f t="shared" si="353"/>
        <v/>
      </c>
      <c r="T672" s="424" t="str">
        <f t="shared" si="368"/>
        <v/>
      </c>
      <c r="U672" s="425" t="str">
        <f t="shared" si="354"/>
        <v/>
      </c>
      <c r="V672" s="425" t="str">
        <f t="shared" si="355"/>
        <v/>
      </c>
      <c r="W672" s="425" t="str">
        <f t="shared" si="356"/>
        <v/>
      </c>
      <c r="X672" s="38"/>
      <c r="Y672" s="37" t="str">
        <f t="shared" si="369"/>
        <v/>
      </c>
      <c r="Z672" s="37" t="str">
        <f t="shared" si="370"/>
        <v/>
      </c>
      <c r="AA672" s="29" t="str">
        <f t="shared" si="357"/>
        <v/>
      </c>
      <c r="AB672" s="6" t="e">
        <f t="shared" si="371"/>
        <v>#N/A</v>
      </c>
      <c r="AC672" s="6" t="e">
        <f t="shared" si="372"/>
        <v>#N/A</v>
      </c>
      <c r="AD672" s="6" t="e">
        <f t="shared" si="373"/>
        <v>#N/A</v>
      </c>
      <c r="AE672" s="6" t="str">
        <f t="shared" si="358"/>
        <v/>
      </c>
      <c r="AF672" s="10">
        <f t="shared" si="359"/>
        <v>1</v>
      </c>
      <c r="AG672" s="6" t="e">
        <f t="shared" si="374"/>
        <v>#N/A</v>
      </c>
      <c r="AH672" s="6" t="e">
        <f t="shared" si="375"/>
        <v>#N/A</v>
      </c>
      <c r="AI672" s="6" t="e">
        <f t="shared" si="385"/>
        <v>#N/A</v>
      </c>
      <c r="AJ672" s="6" t="e">
        <f t="shared" si="376"/>
        <v>#N/A</v>
      </c>
      <c r="AK672" s="11" t="str">
        <f t="shared" si="377"/>
        <v xml:space="preserve"> </v>
      </c>
      <c r="AL672" s="6" t="e">
        <f t="shared" si="378"/>
        <v>#N/A</v>
      </c>
      <c r="AM672" s="6" t="e">
        <f t="shared" si="379"/>
        <v>#N/A</v>
      </c>
      <c r="AN672" s="6" t="e">
        <f t="shared" si="380"/>
        <v>#N/A</v>
      </c>
      <c r="AO672" s="6" t="e">
        <f t="shared" si="360"/>
        <v>#N/A</v>
      </c>
      <c r="AP672" s="6" t="e">
        <f t="shared" si="381"/>
        <v>#N/A</v>
      </c>
      <c r="AQ672" s="6" t="e">
        <f t="shared" si="382"/>
        <v>#N/A</v>
      </c>
      <c r="AR672" s="6" t="e">
        <f t="shared" si="361"/>
        <v>#N/A</v>
      </c>
      <c r="AS672" s="6" t="e">
        <f t="shared" si="362"/>
        <v>#N/A</v>
      </c>
      <c r="AT672" s="6" t="e">
        <f t="shared" si="363"/>
        <v>#N/A</v>
      </c>
      <c r="AU672" s="6">
        <f t="shared" si="383"/>
        <v>0</v>
      </c>
      <c r="AV672" s="6" t="e">
        <f t="shared" si="384"/>
        <v>#N/A</v>
      </c>
      <c r="AW672" s="6" t="str">
        <f t="shared" si="364"/>
        <v/>
      </c>
      <c r="AX672" s="6" t="str">
        <f t="shared" si="365"/>
        <v/>
      </c>
      <c r="AY672" s="6" t="str">
        <f t="shared" si="366"/>
        <v/>
      </c>
      <c r="AZ672" s="6" t="str">
        <f t="shared" si="367"/>
        <v/>
      </c>
      <c r="BA672" s="103"/>
      <c r="BG672" s="3" t="s">
        <v>264</v>
      </c>
    </row>
    <row r="673" spans="1:59" s="12" customFormat="1" ht="13.5" customHeight="1" x14ac:dyDescent="0.2">
      <c r="A673" s="163">
        <v>658</v>
      </c>
      <c r="B673" s="164"/>
      <c r="C673" s="165"/>
      <c r="D673" s="166"/>
      <c r="E673" s="165"/>
      <c r="F673" s="165"/>
      <c r="G673" s="220"/>
      <c r="H673" s="165"/>
      <c r="I673" s="167"/>
      <c r="J673" s="168"/>
      <c r="K673" s="845"/>
      <c r="L673" s="838"/>
      <c r="M673" s="428"/>
      <c r="N673" s="427"/>
      <c r="O673" s="429"/>
      <c r="P673" s="430"/>
      <c r="Q673" s="422" t="str">
        <f t="shared" si="351"/>
        <v/>
      </c>
      <c r="R673" s="422" t="str">
        <f t="shared" si="352"/>
        <v/>
      </c>
      <c r="S673" s="423" t="str">
        <f t="shared" si="353"/>
        <v/>
      </c>
      <c r="T673" s="424" t="str">
        <f t="shared" si="368"/>
        <v/>
      </c>
      <c r="U673" s="425" t="str">
        <f t="shared" si="354"/>
        <v/>
      </c>
      <c r="V673" s="425" t="str">
        <f t="shared" si="355"/>
        <v/>
      </c>
      <c r="W673" s="425" t="str">
        <f t="shared" si="356"/>
        <v/>
      </c>
      <c r="X673" s="38"/>
      <c r="Y673" s="37" t="str">
        <f t="shared" si="369"/>
        <v/>
      </c>
      <c r="Z673" s="37" t="str">
        <f t="shared" si="370"/>
        <v/>
      </c>
      <c r="AA673" s="29" t="str">
        <f t="shared" si="357"/>
        <v/>
      </c>
      <c r="AB673" s="6" t="e">
        <f t="shared" si="371"/>
        <v>#N/A</v>
      </c>
      <c r="AC673" s="6" t="e">
        <f t="shared" si="372"/>
        <v>#N/A</v>
      </c>
      <c r="AD673" s="6" t="e">
        <f t="shared" si="373"/>
        <v>#N/A</v>
      </c>
      <c r="AE673" s="6" t="str">
        <f t="shared" si="358"/>
        <v/>
      </c>
      <c r="AF673" s="10">
        <f t="shared" si="359"/>
        <v>1</v>
      </c>
      <c r="AG673" s="6" t="e">
        <f t="shared" si="374"/>
        <v>#N/A</v>
      </c>
      <c r="AH673" s="6" t="e">
        <f t="shared" si="375"/>
        <v>#N/A</v>
      </c>
      <c r="AI673" s="6" t="e">
        <f t="shared" si="385"/>
        <v>#N/A</v>
      </c>
      <c r="AJ673" s="6" t="e">
        <f t="shared" si="376"/>
        <v>#N/A</v>
      </c>
      <c r="AK673" s="11" t="str">
        <f t="shared" si="377"/>
        <v xml:space="preserve"> </v>
      </c>
      <c r="AL673" s="6" t="e">
        <f t="shared" si="378"/>
        <v>#N/A</v>
      </c>
      <c r="AM673" s="6" t="e">
        <f t="shared" si="379"/>
        <v>#N/A</v>
      </c>
      <c r="AN673" s="6" t="e">
        <f t="shared" si="380"/>
        <v>#N/A</v>
      </c>
      <c r="AO673" s="6" t="e">
        <f t="shared" si="360"/>
        <v>#N/A</v>
      </c>
      <c r="AP673" s="6" t="e">
        <f t="shared" si="381"/>
        <v>#N/A</v>
      </c>
      <c r="AQ673" s="6" t="e">
        <f t="shared" si="382"/>
        <v>#N/A</v>
      </c>
      <c r="AR673" s="6" t="e">
        <f t="shared" si="361"/>
        <v>#N/A</v>
      </c>
      <c r="AS673" s="6" t="e">
        <f t="shared" si="362"/>
        <v>#N/A</v>
      </c>
      <c r="AT673" s="6" t="e">
        <f t="shared" si="363"/>
        <v>#N/A</v>
      </c>
      <c r="AU673" s="6">
        <f t="shared" si="383"/>
        <v>0</v>
      </c>
      <c r="AV673" s="6" t="e">
        <f t="shared" si="384"/>
        <v>#N/A</v>
      </c>
      <c r="AW673" s="6" t="str">
        <f t="shared" si="364"/>
        <v/>
      </c>
      <c r="AX673" s="6" t="str">
        <f t="shared" si="365"/>
        <v/>
      </c>
      <c r="AY673" s="6" t="str">
        <f t="shared" si="366"/>
        <v/>
      </c>
      <c r="AZ673" s="6" t="str">
        <f t="shared" si="367"/>
        <v/>
      </c>
      <c r="BA673" s="103"/>
      <c r="BG673" s="3" t="s">
        <v>276</v>
      </c>
    </row>
    <row r="674" spans="1:59" s="12" customFormat="1" ht="13.5" customHeight="1" x14ac:dyDescent="0.2">
      <c r="A674" s="163">
        <v>659</v>
      </c>
      <c r="B674" s="164"/>
      <c r="C674" s="165"/>
      <c r="D674" s="166"/>
      <c r="E674" s="165"/>
      <c r="F674" s="165"/>
      <c r="G674" s="220"/>
      <c r="H674" s="165"/>
      <c r="I674" s="167"/>
      <c r="J674" s="168"/>
      <c r="K674" s="845"/>
      <c r="L674" s="838"/>
      <c r="M674" s="428"/>
      <c r="N674" s="427"/>
      <c r="O674" s="429"/>
      <c r="P674" s="430"/>
      <c r="Q674" s="422" t="str">
        <f t="shared" si="351"/>
        <v/>
      </c>
      <c r="R674" s="422" t="str">
        <f t="shared" si="352"/>
        <v/>
      </c>
      <c r="S674" s="423" t="str">
        <f t="shared" si="353"/>
        <v/>
      </c>
      <c r="T674" s="424" t="str">
        <f t="shared" si="368"/>
        <v/>
      </c>
      <c r="U674" s="425" t="str">
        <f t="shared" si="354"/>
        <v/>
      </c>
      <c r="V674" s="425" t="str">
        <f t="shared" si="355"/>
        <v/>
      </c>
      <c r="W674" s="425" t="str">
        <f t="shared" si="356"/>
        <v/>
      </c>
      <c r="X674" s="38"/>
      <c r="Y674" s="37" t="str">
        <f t="shared" si="369"/>
        <v/>
      </c>
      <c r="Z674" s="37" t="str">
        <f t="shared" si="370"/>
        <v/>
      </c>
      <c r="AA674" s="29" t="str">
        <f t="shared" si="357"/>
        <v/>
      </c>
      <c r="AB674" s="6" t="e">
        <f t="shared" si="371"/>
        <v>#N/A</v>
      </c>
      <c r="AC674" s="6" t="e">
        <f t="shared" si="372"/>
        <v>#N/A</v>
      </c>
      <c r="AD674" s="6" t="e">
        <f t="shared" si="373"/>
        <v>#N/A</v>
      </c>
      <c r="AE674" s="6" t="str">
        <f t="shared" si="358"/>
        <v/>
      </c>
      <c r="AF674" s="10">
        <f t="shared" si="359"/>
        <v>1</v>
      </c>
      <c r="AG674" s="6" t="e">
        <f t="shared" si="374"/>
        <v>#N/A</v>
      </c>
      <c r="AH674" s="6" t="e">
        <f t="shared" si="375"/>
        <v>#N/A</v>
      </c>
      <c r="AI674" s="6" t="e">
        <f t="shared" si="385"/>
        <v>#N/A</v>
      </c>
      <c r="AJ674" s="6" t="e">
        <f t="shared" si="376"/>
        <v>#N/A</v>
      </c>
      <c r="AK674" s="11" t="str">
        <f t="shared" si="377"/>
        <v xml:space="preserve"> </v>
      </c>
      <c r="AL674" s="6" t="e">
        <f t="shared" si="378"/>
        <v>#N/A</v>
      </c>
      <c r="AM674" s="6" t="e">
        <f t="shared" si="379"/>
        <v>#N/A</v>
      </c>
      <c r="AN674" s="6" t="e">
        <f t="shared" si="380"/>
        <v>#N/A</v>
      </c>
      <c r="AO674" s="6" t="e">
        <f t="shared" si="360"/>
        <v>#N/A</v>
      </c>
      <c r="AP674" s="6" t="e">
        <f t="shared" si="381"/>
        <v>#N/A</v>
      </c>
      <c r="AQ674" s="6" t="e">
        <f t="shared" si="382"/>
        <v>#N/A</v>
      </c>
      <c r="AR674" s="6" t="e">
        <f t="shared" si="361"/>
        <v>#N/A</v>
      </c>
      <c r="AS674" s="6" t="e">
        <f t="shared" si="362"/>
        <v>#N/A</v>
      </c>
      <c r="AT674" s="6" t="e">
        <f t="shared" si="363"/>
        <v>#N/A</v>
      </c>
      <c r="AU674" s="6">
        <f t="shared" si="383"/>
        <v>0</v>
      </c>
      <c r="AV674" s="6" t="e">
        <f t="shared" si="384"/>
        <v>#N/A</v>
      </c>
      <c r="AW674" s="6" t="str">
        <f t="shared" si="364"/>
        <v/>
      </c>
      <c r="AX674" s="6" t="str">
        <f t="shared" si="365"/>
        <v/>
      </c>
      <c r="AY674" s="6" t="str">
        <f t="shared" si="366"/>
        <v/>
      </c>
      <c r="AZ674" s="6" t="str">
        <f t="shared" si="367"/>
        <v/>
      </c>
      <c r="BA674" s="103"/>
      <c r="BG674" s="3" t="s">
        <v>560</v>
      </c>
    </row>
    <row r="675" spans="1:59" s="12" customFormat="1" ht="13.5" customHeight="1" x14ac:dyDescent="0.2">
      <c r="A675" s="163">
        <v>660</v>
      </c>
      <c r="B675" s="164"/>
      <c r="C675" s="165"/>
      <c r="D675" s="166"/>
      <c r="E675" s="165"/>
      <c r="F675" s="165"/>
      <c r="G675" s="220"/>
      <c r="H675" s="165"/>
      <c r="I675" s="167"/>
      <c r="J675" s="168"/>
      <c r="K675" s="845"/>
      <c r="L675" s="838"/>
      <c r="M675" s="428"/>
      <c r="N675" s="427"/>
      <c r="O675" s="429"/>
      <c r="P675" s="430"/>
      <c r="Q675" s="422" t="str">
        <f t="shared" si="351"/>
        <v/>
      </c>
      <c r="R675" s="422" t="str">
        <f t="shared" si="352"/>
        <v/>
      </c>
      <c r="S675" s="423" t="str">
        <f t="shared" si="353"/>
        <v/>
      </c>
      <c r="T675" s="424" t="str">
        <f t="shared" si="368"/>
        <v/>
      </c>
      <c r="U675" s="425" t="str">
        <f t="shared" si="354"/>
        <v/>
      </c>
      <c r="V675" s="425" t="str">
        <f t="shared" si="355"/>
        <v/>
      </c>
      <c r="W675" s="425" t="str">
        <f t="shared" si="356"/>
        <v/>
      </c>
      <c r="X675" s="38"/>
      <c r="Y675" s="37" t="str">
        <f t="shared" si="369"/>
        <v/>
      </c>
      <c r="Z675" s="37" t="str">
        <f t="shared" si="370"/>
        <v/>
      </c>
      <c r="AA675" s="29" t="str">
        <f t="shared" si="357"/>
        <v/>
      </c>
      <c r="AB675" s="6" t="e">
        <f t="shared" si="371"/>
        <v>#N/A</v>
      </c>
      <c r="AC675" s="6" t="e">
        <f t="shared" si="372"/>
        <v>#N/A</v>
      </c>
      <c r="AD675" s="6" t="e">
        <f t="shared" si="373"/>
        <v>#N/A</v>
      </c>
      <c r="AE675" s="6" t="str">
        <f t="shared" si="358"/>
        <v/>
      </c>
      <c r="AF675" s="10">
        <f t="shared" si="359"/>
        <v>1</v>
      </c>
      <c r="AG675" s="6" t="e">
        <f t="shared" si="374"/>
        <v>#N/A</v>
      </c>
      <c r="AH675" s="6" t="e">
        <f t="shared" si="375"/>
        <v>#N/A</v>
      </c>
      <c r="AI675" s="6" t="e">
        <f t="shared" si="385"/>
        <v>#N/A</v>
      </c>
      <c r="AJ675" s="6" t="e">
        <f t="shared" si="376"/>
        <v>#N/A</v>
      </c>
      <c r="AK675" s="11" t="str">
        <f t="shared" si="377"/>
        <v xml:space="preserve"> </v>
      </c>
      <c r="AL675" s="6" t="e">
        <f t="shared" si="378"/>
        <v>#N/A</v>
      </c>
      <c r="AM675" s="6" t="e">
        <f t="shared" si="379"/>
        <v>#N/A</v>
      </c>
      <c r="AN675" s="6" t="e">
        <f t="shared" si="380"/>
        <v>#N/A</v>
      </c>
      <c r="AO675" s="6" t="e">
        <f t="shared" si="360"/>
        <v>#N/A</v>
      </c>
      <c r="AP675" s="6" t="e">
        <f t="shared" si="381"/>
        <v>#N/A</v>
      </c>
      <c r="AQ675" s="6" t="e">
        <f t="shared" si="382"/>
        <v>#N/A</v>
      </c>
      <c r="AR675" s="6" t="e">
        <f t="shared" si="361"/>
        <v>#N/A</v>
      </c>
      <c r="AS675" s="6" t="e">
        <f t="shared" si="362"/>
        <v>#N/A</v>
      </c>
      <c r="AT675" s="6" t="e">
        <f t="shared" si="363"/>
        <v>#N/A</v>
      </c>
      <c r="AU675" s="6">
        <f t="shared" si="383"/>
        <v>0</v>
      </c>
      <c r="AV675" s="6" t="e">
        <f t="shared" si="384"/>
        <v>#N/A</v>
      </c>
      <c r="AW675" s="6" t="str">
        <f t="shared" si="364"/>
        <v/>
      </c>
      <c r="AX675" s="6" t="str">
        <f t="shared" si="365"/>
        <v/>
      </c>
      <c r="AY675" s="6" t="str">
        <f t="shared" si="366"/>
        <v/>
      </c>
      <c r="AZ675" s="6" t="str">
        <f t="shared" si="367"/>
        <v/>
      </c>
      <c r="BA675" s="103"/>
      <c r="BG675" s="3" t="s">
        <v>290</v>
      </c>
    </row>
    <row r="676" spans="1:59" s="12" customFormat="1" ht="13.5" customHeight="1" x14ac:dyDescent="0.2">
      <c r="A676" s="163">
        <v>661</v>
      </c>
      <c r="B676" s="164"/>
      <c r="C676" s="165"/>
      <c r="D676" s="166"/>
      <c r="E676" s="165"/>
      <c r="F676" s="165"/>
      <c r="G676" s="220"/>
      <c r="H676" s="165"/>
      <c r="I676" s="167"/>
      <c r="J676" s="168"/>
      <c r="K676" s="845"/>
      <c r="L676" s="838"/>
      <c r="M676" s="428"/>
      <c r="N676" s="427"/>
      <c r="O676" s="429"/>
      <c r="P676" s="430"/>
      <c r="Q676" s="422" t="str">
        <f t="shared" si="351"/>
        <v/>
      </c>
      <c r="R676" s="422" t="str">
        <f t="shared" si="352"/>
        <v/>
      </c>
      <c r="S676" s="423" t="str">
        <f t="shared" si="353"/>
        <v/>
      </c>
      <c r="T676" s="424" t="str">
        <f t="shared" si="368"/>
        <v/>
      </c>
      <c r="U676" s="425" t="str">
        <f t="shared" si="354"/>
        <v/>
      </c>
      <c r="V676" s="425" t="str">
        <f t="shared" si="355"/>
        <v/>
      </c>
      <c r="W676" s="425" t="str">
        <f t="shared" si="356"/>
        <v/>
      </c>
      <c r="X676" s="38"/>
      <c r="Y676" s="37" t="str">
        <f t="shared" si="369"/>
        <v/>
      </c>
      <c r="Z676" s="37" t="str">
        <f t="shared" si="370"/>
        <v/>
      </c>
      <c r="AA676" s="29" t="str">
        <f t="shared" si="357"/>
        <v/>
      </c>
      <c r="AB676" s="6" t="e">
        <f t="shared" si="371"/>
        <v>#N/A</v>
      </c>
      <c r="AC676" s="6" t="e">
        <f t="shared" si="372"/>
        <v>#N/A</v>
      </c>
      <c r="AD676" s="6" t="e">
        <f t="shared" si="373"/>
        <v>#N/A</v>
      </c>
      <c r="AE676" s="6" t="str">
        <f t="shared" si="358"/>
        <v/>
      </c>
      <c r="AF676" s="10">
        <f t="shared" si="359"/>
        <v>1</v>
      </c>
      <c r="AG676" s="6" t="e">
        <f t="shared" si="374"/>
        <v>#N/A</v>
      </c>
      <c r="AH676" s="6" t="e">
        <f t="shared" si="375"/>
        <v>#N/A</v>
      </c>
      <c r="AI676" s="6" t="e">
        <f t="shared" si="385"/>
        <v>#N/A</v>
      </c>
      <c r="AJ676" s="6" t="e">
        <f t="shared" si="376"/>
        <v>#N/A</v>
      </c>
      <c r="AK676" s="11" t="str">
        <f t="shared" si="377"/>
        <v xml:space="preserve"> </v>
      </c>
      <c r="AL676" s="6" t="e">
        <f t="shared" si="378"/>
        <v>#N/A</v>
      </c>
      <c r="AM676" s="6" t="e">
        <f t="shared" si="379"/>
        <v>#N/A</v>
      </c>
      <c r="AN676" s="6" t="e">
        <f t="shared" si="380"/>
        <v>#N/A</v>
      </c>
      <c r="AO676" s="6" t="e">
        <f t="shared" si="360"/>
        <v>#N/A</v>
      </c>
      <c r="AP676" s="6" t="e">
        <f t="shared" si="381"/>
        <v>#N/A</v>
      </c>
      <c r="AQ676" s="6" t="e">
        <f t="shared" si="382"/>
        <v>#N/A</v>
      </c>
      <c r="AR676" s="6" t="e">
        <f t="shared" si="361"/>
        <v>#N/A</v>
      </c>
      <c r="AS676" s="6" t="e">
        <f t="shared" si="362"/>
        <v>#N/A</v>
      </c>
      <c r="AT676" s="6" t="e">
        <f t="shared" si="363"/>
        <v>#N/A</v>
      </c>
      <c r="AU676" s="6">
        <f t="shared" si="383"/>
        <v>0</v>
      </c>
      <c r="AV676" s="6" t="e">
        <f t="shared" si="384"/>
        <v>#N/A</v>
      </c>
      <c r="AW676" s="6" t="str">
        <f t="shared" si="364"/>
        <v/>
      </c>
      <c r="AX676" s="6" t="str">
        <f t="shared" si="365"/>
        <v/>
      </c>
      <c r="AY676" s="6" t="str">
        <f t="shared" si="366"/>
        <v/>
      </c>
      <c r="AZ676" s="6" t="str">
        <f t="shared" si="367"/>
        <v/>
      </c>
      <c r="BA676" s="103"/>
      <c r="BG676" s="3" t="s">
        <v>322</v>
      </c>
    </row>
    <row r="677" spans="1:59" s="12" customFormat="1" ht="13.5" customHeight="1" x14ac:dyDescent="0.2">
      <c r="A677" s="163">
        <v>662</v>
      </c>
      <c r="B677" s="164"/>
      <c r="C677" s="165"/>
      <c r="D677" s="166"/>
      <c r="E677" s="165"/>
      <c r="F677" s="165"/>
      <c r="G677" s="220"/>
      <c r="H677" s="165"/>
      <c r="I677" s="167"/>
      <c r="J677" s="168"/>
      <c r="K677" s="845"/>
      <c r="L677" s="838"/>
      <c r="M677" s="428"/>
      <c r="N677" s="427"/>
      <c r="O677" s="429"/>
      <c r="P677" s="430"/>
      <c r="Q677" s="422" t="str">
        <f t="shared" si="351"/>
        <v/>
      </c>
      <c r="R677" s="422" t="str">
        <f t="shared" si="352"/>
        <v/>
      </c>
      <c r="S677" s="423" t="str">
        <f t="shared" si="353"/>
        <v/>
      </c>
      <c r="T677" s="424" t="str">
        <f t="shared" si="368"/>
        <v/>
      </c>
      <c r="U677" s="425" t="str">
        <f t="shared" si="354"/>
        <v/>
      </c>
      <c r="V677" s="425" t="str">
        <f t="shared" si="355"/>
        <v/>
      </c>
      <c r="W677" s="425" t="str">
        <f t="shared" si="356"/>
        <v/>
      </c>
      <c r="X677" s="38"/>
      <c r="Y677" s="37" t="str">
        <f t="shared" si="369"/>
        <v/>
      </c>
      <c r="Z677" s="37" t="str">
        <f t="shared" si="370"/>
        <v/>
      </c>
      <c r="AA677" s="29" t="str">
        <f t="shared" si="357"/>
        <v/>
      </c>
      <c r="AB677" s="6" t="e">
        <f t="shared" si="371"/>
        <v>#N/A</v>
      </c>
      <c r="AC677" s="6" t="e">
        <f t="shared" si="372"/>
        <v>#N/A</v>
      </c>
      <c r="AD677" s="6" t="e">
        <f t="shared" si="373"/>
        <v>#N/A</v>
      </c>
      <c r="AE677" s="6" t="str">
        <f t="shared" si="358"/>
        <v/>
      </c>
      <c r="AF677" s="10">
        <f t="shared" si="359"/>
        <v>1</v>
      </c>
      <c r="AG677" s="6" t="e">
        <f t="shared" si="374"/>
        <v>#N/A</v>
      </c>
      <c r="AH677" s="6" t="e">
        <f t="shared" si="375"/>
        <v>#N/A</v>
      </c>
      <c r="AI677" s="6" t="e">
        <f t="shared" si="385"/>
        <v>#N/A</v>
      </c>
      <c r="AJ677" s="6" t="e">
        <f t="shared" si="376"/>
        <v>#N/A</v>
      </c>
      <c r="AK677" s="11" t="str">
        <f t="shared" si="377"/>
        <v xml:space="preserve"> </v>
      </c>
      <c r="AL677" s="6" t="e">
        <f t="shared" si="378"/>
        <v>#N/A</v>
      </c>
      <c r="AM677" s="6" t="e">
        <f t="shared" si="379"/>
        <v>#N/A</v>
      </c>
      <c r="AN677" s="6" t="e">
        <f t="shared" si="380"/>
        <v>#N/A</v>
      </c>
      <c r="AO677" s="6" t="e">
        <f t="shared" si="360"/>
        <v>#N/A</v>
      </c>
      <c r="AP677" s="6" t="e">
        <f t="shared" si="381"/>
        <v>#N/A</v>
      </c>
      <c r="AQ677" s="6" t="e">
        <f t="shared" si="382"/>
        <v>#N/A</v>
      </c>
      <c r="AR677" s="6" t="e">
        <f t="shared" si="361"/>
        <v>#N/A</v>
      </c>
      <c r="AS677" s="6" t="e">
        <f t="shared" si="362"/>
        <v>#N/A</v>
      </c>
      <c r="AT677" s="6" t="e">
        <f t="shared" si="363"/>
        <v>#N/A</v>
      </c>
      <c r="AU677" s="6">
        <f t="shared" si="383"/>
        <v>0</v>
      </c>
      <c r="AV677" s="6" t="e">
        <f t="shared" si="384"/>
        <v>#N/A</v>
      </c>
      <c r="AW677" s="6" t="str">
        <f t="shared" si="364"/>
        <v/>
      </c>
      <c r="AX677" s="6" t="str">
        <f t="shared" si="365"/>
        <v/>
      </c>
      <c r="AY677" s="6" t="str">
        <f t="shared" si="366"/>
        <v/>
      </c>
      <c r="AZ677" s="6" t="str">
        <f t="shared" si="367"/>
        <v/>
      </c>
      <c r="BA677" s="103"/>
      <c r="BG677" s="3" t="s">
        <v>389</v>
      </c>
    </row>
    <row r="678" spans="1:59" s="12" customFormat="1" ht="13.5" customHeight="1" x14ac:dyDescent="0.2">
      <c r="A678" s="163">
        <v>663</v>
      </c>
      <c r="B678" s="164"/>
      <c r="C678" s="165"/>
      <c r="D678" s="166"/>
      <c r="E678" s="165"/>
      <c r="F678" s="165"/>
      <c r="G678" s="220"/>
      <c r="H678" s="165"/>
      <c r="I678" s="167"/>
      <c r="J678" s="168"/>
      <c r="K678" s="845"/>
      <c r="L678" s="838"/>
      <c r="M678" s="428"/>
      <c r="N678" s="427"/>
      <c r="O678" s="429"/>
      <c r="P678" s="430"/>
      <c r="Q678" s="422" t="str">
        <f t="shared" si="351"/>
        <v/>
      </c>
      <c r="R678" s="422" t="str">
        <f t="shared" si="352"/>
        <v/>
      </c>
      <c r="S678" s="423" t="str">
        <f t="shared" si="353"/>
        <v/>
      </c>
      <c r="T678" s="424" t="str">
        <f t="shared" si="368"/>
        <v/>
      </c>
      <c r="U678" s="425" t="str">
        <f t="shared" si="354"/>
        <v/>
      </c>
      <c r="V678" s="425" t="str">
        <f t="shared" si="355"/>
        <v/>
      </c>
      <c r="W678" s="425" t="str">
        <f t="shared" si="356"/>
        <v/>
      </c>
      <c r="X678" s="38"/>
      <c r="Y678" s="37" t="str">
        <f t="shared" si="369"/>
        <v/>
      </c>
      <c r="Z678" s="37" t="str">
        <f t="shared" si="370"/>
        <v/>
      </c>
      <c r="AA678" s="29" t="str">
        <f t="shared" si="357"/>
        <v/>
      </c>
      <c r="AB678" s="6" t="e">
        <f t="shared" si="371"/>
        <v>#N/A</v>
      </c>
      <c r="AC678" s="6" t="e">
        <f t="shared" si="372"/>
        <v>#N/A</v>
      </c>
      <c r="AD678" s="6" t="e">
        <f t="shared" si="373"/>
        <v>#N/A</v>
      </c>
      <c r="AE678" s="6" t="str">
        <f t="shared" si="358"/>
        <v/>
      </c>
      <c r="AF678" s="10">
        <f t="shared" si="359"/>
        <v>1</v>
      </c>
      <c r="AG678" s="6" t="e">
        <f t="shared" si="374"/>
        <v>#N/A</v>
      </c>
      <c r="AH678" s="6" t="e">
        <f t="shared" si="375"/>
        <v>#N/A</v>
      </c>
      <c r="AI678" s="6" t="e">
        <f t="shared" si="385"/>
        <v>#N/A</v>
      </c>
      <c r="AJ678" s="6" t="e">
        <f t="shared" si="376"/>
        <v>#N/A</v>
      </c>
      <c r="AK678" s="11" t="str">
        <f t="shared" si="377"/>
        <v xml:space="preserve"> </v>
      </c>
      <c r="AL678" s="6" t="e">
        <f t="shared" si="378"/>
        <v>#N/A</v>
      </c>
      <c r="AM678" s="6" t="e">
        <f t="shared" si="379"/>
        <v>#N/A</v>
      </c>
      <c r="AN678" s="6" t="e">
        <f t="shared" si="380"/>
        <v>#N/A</v>
      </c>
      <c r="AO678" s="6" t="e">
        <f t="shared" si="360"/>
        <v>#N/A</v>
      </c>
      <c r="AP678" s="6" t="e">
        <f t="shared" si="381"/>
        <v>#N/A</v>
      </c>
      <c r="AQ678" s="6" t="e">
        <f t="shared" si="382"/>
        <v>#N/A</v>
      </c>
      <c r="AR678" s="6" t="e">
        <f t="shared" si="361"/>
        <v>#N/A</v>
      </c>
      <c r="AS678" s="6" t="e">
        <f t="shared" si="362"/>
        <v>#N/A</v>
      </c>
      <c r="AT678" s="6" t="e">
        <f t="shared" si="363"/>
        <v>#N/A</v>
      </c>
      <c r="AU678" s="6">
        <f t="shared" si="383"/>
        <v>0</v>
      </c>
      <c r="AV678" s="6" t="e">
        <f t="shared" si="384"/>
        <v>#N/A</v>
      </c>
      <c r="AW678" s="6" t="str">
        <f t="shared" si="364"/>
        <v/>
      </c>
      <c r="AX678" s="6" t="str">
        <f t="shared" si="365"/>
        <v/>
      </c>
      <c r="AY678" s="6" t="str">
        <f t="shared" si="366"/>
        <v/>
      </c>
      <c r="AZ678" s="6" t="str">
        <f t="shared" si="367"/>
        <v/>
      </c>
      <c r="BA678" s="103"/>
      <c r="BG678" s="3" t="s">
        <v>559</v>
      </c>
    </row>
    <row r="679" spans="1:59" s="12" customFormat="1" ht="13.5" customHeight="1" x14ac:dyDescent="0.2">
      <c r="A679" s="163">
        <v>664</v>
      </c>
      <c r="B679" s="164"/>
      <c r="C679" s="165"/>
      <c r="D679" s="166"/>
      <c r="E679" s="165"/>
      <c r="F679" s="165"/>
      <c r="G679" s="220"/>
      <c r="H679" s="165"/>
      <c r="I679" s="167"/>
      <c r="J679" s="168"/>
      <c r="K679" s="845"/>
      <c r="L679" s="838"/>
      <c r="M679" s="428"/>
      <c r="N679" s="427"/>
      <c r="O679" s="429"/>
      <c r="P679" s="430"/>
      <c r="Q679" s="422" t="str">
        <f t="shared" si="351"/>
        <v/>
      </c>
      <c r="R679" s="422" t="str">
        <f t="shared" si="352"/>
        <v/>
      </c>
      <c r="S679" s="423" t="str">
        <f t="shared" si="353"/>
        <v/>
      </c>
      <c r="T679" s="424" t="str">
        <f t="shared" si="368"/>
        <v/>
      </c>
      <c r="U679" s="425" t="str">
        <f t="shared" si="354"/>
        <v/>
      </c>
      <c r="V679" s="425" t="str">
        <f t="shared" si="355"/>
        <v/>
      </c>
      <c r="W679" s="425" t="str">
        <f t="shared" si="356"/>
        <v/>
      </c>
      <c r="X679" s="38"/>
      <c r="Y679" s="37" t="str">
        <f t="shared" si="369"/>
        <v/>
      </c>
      <c r="Z679" s="37" t="str">
        <f t="shared" si="370"/>
        <v/>
      </c>
      <c r="AA679" s="29" t="str">
        <f t="shared" si="357"/>
        <v/>
      </c>
      <c r="AB679" s="6" t="e">
        <f t="shared" si="371"/>
        <v>#N/A</v>
      </c>
      <c r="AC679" s="6" t="e">
        <f t="shared" si="372"/>
        <v>#N/A</v>
      </c>
      <c r="AD679" s="6" t="e">
        <f t="shared" si="373"/>
        <v>#N/A</v>
      </c>
      <c r="AE679" s="6" t="str">
        <f t="shared" si="358"/>
        <v/>
      </c>
      <c r="AF679" s="10">
        <f t="shared" si="359"/>
        <v>1</v>
      </c>
      <c r="AG679" s="6" t="e">
        <f t="shared" si="374"/>
        <v>#N/A</v>
      </c>
      <c r="AH679" s="6" t="e">
        <f t="shared" si="375"/>
        <v>#N/A</v>
      </c>
      <c r="AI679" s="6" t="e">
        <f t="shared" si="385"/>
        <v>#N/A</v>
      </c>
      <c r="AJ679" s="6" t="e">
        <f t="shared" si="376"/>
        <v>#N/A</v>
      </c>
      <c r="AK679" s="11" t="str">
        <f t="shared" si="377"/>
        <v xml:space="preserve"> </v>
      </c>
      <c r="AL679" s="6" t="e">
        <f t="shared" si="378"/>
        <v>#N/A</v>
      </c>
      <c r="AM679" s="6" t="e">
        <f t="shared" si="379"/>
        <v>#N/A</v>
      </c>
      <c r="AN679" s="6" t="e">
        <f t="shared" si="380"/>
        <v>#N/A</v>
      </c>
      <c r="AO679" s="6" t="e">
        <f t="shared" si="360"/>
        <v>#N/A</v>
      </c>
      <c r="AP679" s="6" t="e">
        <f t="shared" si="381"/>
        <v>#N/A</v>
      </c>
      <c r="AQ679" s="6" t="e">
        <f t="shared" si="382"/>
        <v>#N/A</v>
      </c>
      <c r="AR679" s="6" t="e">
        <f t="shared" si="361"/>
        <v>#N/A</v>
      </c>
      <c r="AS679" s="6" t="e">
        <f t="shared" si="362"/>
        <v>#N/A</v>
      </c>
      <c r="AT679" s="6" t="e">
        <f t="shared" si="363"/>
        <v>#N/A</v>
      </c>
      <c r="AU679" s="6">
        <f t="shared" si="383"/>
        <v>0</v>
      </c>
      <c r="AV679" s="6" t="e">
        <f t="shared" si="384"/>
        <v>#N/A</v>
      </c>
      <c r="AW679" s="6" t="str">
        <f t="shared" si="364"/>
        <v/>
      </c>
      <c r="AX679" s="6" t="str">
        <f t="shared" si="365"/>
        <v/>
      </c>
      <c r="AY679" s="6" t="str">
        <f t="shared" si="366"/>
        <v/>
      </c>
      <c r="AZ679" s="6" t="str">
        <f t="shared" si="367"/>
        <v/>
      </c>
      <c r="BA679" s="103"/>
      <c r="BG679" s="3" t="s">
        <v>289</v>
      </c>
    </row>
    <row r="680" spans="1:59" s="12" customFormat="1" ht="13.5" customHeight="1" x14ac:dyDescent="0.2">
      <c r="A680" s="163">
        <v>665</v>
      </c>
      <c r="B680" s="164"/>
      <c r="C680" s="165"/>
      <c r="D680" s="166"/>
      <c r="E680" s="165"/>
      <c r="F680" s="165"/>
      <c r="G680" s="220"/>
      <c r="H680" s="165"/>
      <c r="I680" s="167"/>
      <c r="J680" s="168"/>
      <c r="K680" s="845"/>
      <c r="L680" s="838"/>
      <c r="M680" s="428"/>
      <c r="N680" s="427"/>
      <c r="O680" s="429"/>
      <c r="P680" s="430"/>
      <c r="Q680" s="422" t="str">
        <f t="shared" si="351"/>
        <v/>
      </c>
      <c r="R680" s="422" t="str">
        <f t="shared" si="352"/>
        <v/>
      </c>
      <c r="S680" s="423" t="str">
        <f t="shared" si="353"/>
        <v/>
      </c>
      <c r="T680" s="424" t="str">
        <f t="shared" si="368"/>
        <v/>
      </c>
      <c r="U680" s="425" t="str">
        <f t="shared" si="354"/>
        <v/>
      </c>
      <c r="V680" s="425" t="str">
        <f t="shared" si="355"/>
        <v/>
      </c>
      <c r="W680" s="425" t="str">
        <f t="shared" si="356"/>
        <v/>
      </c>
      <c r="X680" s="38"/>
      <c r="Y680" s="37" t="str">
        <f t="shared" si="369"/>
        <v/>
      </c>
      <c r="Z680" s="37" t="str">
        <f t="shared" si="370"/>
        <v/>
      </c>
      <c r="AA680" s="29" t="str">
        <f t="shared" si="357"/>
        <v/>
      </c>
      <c r="AB680" s="6" t="e">
        <f t="shared" si="371"/>
        <v>#N/A</v>
      </c>
      <c r="AC680" s="6" t="e">
        <f t="shared" si="372"/>
        <v>#N/A</v>
      </c>
      <c r="AD680" s="6" t="e">
        <f t="shared" si="373"/>
        <v>#N/A</v>
      </c>
      <c r="AE680" s="6" t="str">
        <f t="shared" si="358"/>
        <v/>
      </c>
      <c r="AF680" s="10">
        <f t="shared" si="359"/>
        <v>1</v>
      </c>
      <c r="AG680" s="6" t="e">
        <f t="shared" si="374"/>
        <v>#N/A</v>
      </c>
      <c r="AH680" s="6" t="e">
        <f t="shared" si="375"/>
        <v>#N/A</v>
      </c>
      <c r="AI680" s="6" t="e">
        <f t="shared" si="385"/>
        <v>#N/A</v>
      </c>
      <c r="AJ680" s="6" t="e">
        <f t="shared" si="376"/>
        <v>#N/A</v>
      </c>
      <c r="AK680" s="11" t="str">
        <f t="shared" si="377"/>
        <v xml:space="preserve"> </v>
      </c>
      <c r="AL680" s="6" t="e">
        <f t="shared" si="378"/>
        <v>#N/A</v>
      </c>
      <c r="AM680" s="6" t="e">
        <f t="shared" si="379"/>
        <v>#N/A</v>
      </c>
      <c r="AN680" s="6" t="e">
        <f t="shared" si="380"/>
        <v>#N/A</v>
      </c>
      <c r="AO680" s="6" t="e">
        <f t="shared" si="360"/>
        <v>#N/A</v>
      </c>
      <c r="AP680" s="6" t="e">
        <f t="shared" si="381"/>
        <v>#N/A</v>
      </c>
      <c r="AQ680" s="6" t="e">
        <f t="shared" si="382"/>
        <v>#N/A</v>
      </c>
      <c r="AR680" s="6" t="e">
        <f t="shared" si="361"/>
        <v>#N/A</v>
      </c>
      <c r="AS680" s="6" t="e">
        <f t="shared" si="362"/>
        <v>#N/A</v>
      </c>
      <c r="AT680" s="6" t="e">
        <f t="shared" si="363"/>
        <v>#N/A</v>
      </c>
      <c r="AU680" s="6">
        <f t="shared" si="383"/>
        <v>0</v>
      </c>
      <c r="AV680" s="6" t="e">
        <f t="shared" si="384"/>
        <v>#N/A</v>
      </c>
      <c r="AW680" s="6" t="str">
        <f t="shared" si="364"/>
        <v/>
      </c>
      <c r="AX680" s="6" t="str">
        <f t="shared" si="365"/>
        <v/>
      </c>
      <c r="AY680" s="6" t="str">
        <f t="shared" si="366"/>
        <v/>
      </c>
      <c r="AZ680" s="6" t="str">
        <f t="shared" si="367"/>
        <v/>
      </c>
      <c r="BA680" s="103"/>
      <c r="BG680" s="3" t="s">
        <v>321</v>
      </c>
    </row>
    <row r="681" spans="1:59" s="12" customFormat="1" ht="13.5" customHeight="1" x14ac:dyDescent="0.2">
      <c r="A681" s="163">
        <v>666</v>
      </c>
      <c r="B681" s="164"/>
      <c r="C681" s="165"/>
      <c r="D681" s="166"/>
      <c r="E681" s="165"/>
      <c r="F681" s="165"/>
      <c r="G681" s="220"/>
      <c r="H681" s="165"/>
      <c r="I681" s="167"/>
      <c r="J681" s="168"/>
      <c r="K681" s="845"/>
      <c r="L681" s="838"/>
      <c r="M681" s="428"/>
      <c r="N681" s="427"/>
      <c r="O681" s="429"/>
      <c r="P681" s="430"/>
      <c r="Q681" s="422" t="str">
        <f t="shared" si="351"/>
        <v/>
      </c>
      <c r="R681" s="422" t="str">
        <f t="shared" si="352"/>
        <v/>
      </c>
      <c r="S681" s="423" t="str">
        <f t="shared" si="353"/>
        <v/>
      </c>
      <c r="T681" s="424" t="str">
        <f t="shared" si="368"/>
        <v/>
      </c>
      <c r="U681" s="425" t="str">
        <f t="shared" si="354"/>
        <v/>
      </c>
      <c r="V681" s="425" t="str">
        <f t="shared" si="355"/>
        <v/>
      </c>
      <c r="W681" s="425" t="str">
        <f t="shared" si="356"/>
        <v/>
      </c>
      <c r="X681" s="38"/>
      <c r="Y681" s="37" t="str">
        <f t="shared" si="369"/>
        <v/>
      </c>
      <c r="Z681" s="37" t="str">
        <f t="shared" si="370"/>
        <v/>
      </c>
      <c r="AA681" s="29" t="str">
        <f t="shared" si="357"/>
        <v/>
      </c>
      <c r="AB681" s="6" t="e">
        <f t="shared" si="371"/>
        <v>#N/A</v>
      </c>
      <c r="AC681" s="6" t="e">
        <f t="shared" si="372"/>
        <v>#N/A</v>
      </c>
      <c r="AD681" s="6" t="e">
        <f t="shared" si="373"/>
        <v>#N/A</v>
      </c>
      <c r="AE681" s="6" t="str">
        <f t="shared" si="358"/>
        <v/>
      </c>
      <c r="AF681" s="10">
        <f t="shared" si="359"/>
        <v>1</v>
      </c>
      <c r="AG681" s="6" t="e">
        <f t="shared" si="374"/>
        <v>#N/A</v>
      </c>
      <c r="AH681" s="6" t="e">
        <f t="shared" si="375"/>
        <v>#N/A</v>
      </c>
      <c r="AI681" s="6" t="e">
        <f t="shared" si="385"/>
        <v>#N/A</v>
      </c>
      <c r="AJ681" s="6" t="e">
        <f t="shared" si="376"/>
        <v>#N/A</v>
      </c>
      <c r="AK681" s="11" t="str">
        <f t="shared" si="377"/>
        <v xml:space="preserve"> </v>
      </c>
      <c r="AL681" s="6" t="e">
        <f t="shared" si="378"/>
        <v>#N/A</v>
      </c>
      <c r="AM681" s="6" t="e">
        <f t="shared" si="379"/>
        <v>#N/A</v>
      </c>
      <c r="AN681" s="6" t="e">
        <f t="shared" si="380"/>
        <v>#N/A</v>
      </c>
      <c r="AO681" s="6" t="e">
        <f t="shared" si="360"/>
        <v>#N/A</v>
      </c>
      <c r="AP681" s="6" t="e">
        <f t="shared" si="381"/>
        <v>#N/A</v>
      </c>
      <c r="AQ681" s="6" t="e">
        <f t="shared" si="382"/>
        <v>#N/A</v>
      </c>
      <c r="AR681" s="6" t="e">
        <f t="shared" si="361"/>
        <v>#N/A</v>
      </c>
      <c r="AS681" s="6" t="e">
        <f t="shared" si="362"/>
        <v>#N/A</v>
      </c>
      <c r="AT681" s="6" t="e">
        <f t="shared" si="363"/>
        <v>#N/A</v>
      </c>
      <c r="AU681" s="6">
        <f t="shared" si="383"/>
        <v>0</v>
      </c>
      <c r="AV681" s="6" t="e">
        <f t="shared" si="384"/>
        <v>#N/A</v>
      </c>
      <c r="AW681" s="6" t="str">
        <f t="shared" si="364"/>
        <v/>
      </c>
      <c r="AX681" s="6" t="str">
        <f t="shared" si="365"/>
        <v/>
      </c>
      <c r="AY681" s="6" t="str">
        <f t="shared" si="366"/>
        <v/>
      </c>
      <c r="AZ681" s="6" t="str">
        <f t="shared" si="367"/>
        <v/>
      </c>
      <c r="BA681" s="103"/>
      <c r="BG681" s="3" t="s">
        <v>385</v>
      </c>
    </row>
    <row r="682" spans="1:59" s="12" customFormat="1" ht="13.5" customHeight="1" x14ac:dyDescent="0.2">
      <c r="A682" s="163">
        <v>667</v>
      </c>
      <c r="B682" s="164"/>
      <c r="C682" s="165"/>
      <c r="D682" s="166"/>
      <c r="E682" s="165"/>
      <c r="F682" s="165"/>
      <c r="G682" s="220"/>
      <c r="H682" s="165"/>
      <c r="I682" s="167"/>
      <c r="J682" s="168"/>
      <c r="K682" s="845"/>
      <c r="L682" s="838"/>
      <c r="M682" s="428"/>
      <c r="N682" s="427"/>
      <c r="O682" s="429"/>
      <c r="P682" s="430"/>
      <c r="Q682" s="422" t="str">
        <f t="shared" si="351"/>
        <v/>
      </c>
      <c r="R682" s="422" t="str">
        <f t="shared" si="352"/>
        <v/>
      </c>
      <c r="S682" s="423" t="str">
        <f t="shared" si="353"/>
        <v/>
      </c>
      <c r="T682" s="424" t="str">
        <f t="shared" si="368"/>
        <v/>
      </c>
      <c r="U682" s="425" t="str">
        <f t="shared" si="354"/>
        <v/>
      </c>
      <c r="V682" s="425" t="str">
        <f t="shared" si="355"/>
        <v/>
      </c>
      <c r="W682" s="425" t="str">
        <f t="shared" si="356"/>
        <v/>
      </c>
      <c r="X682" s="38"/>
      <c r="Y682" s="37" t="str">
        <f t="shared" si="369"/>
        <v/>
      </c>
      <c r="Z682" s="37" t="str">
        <f t="shared" si="370"/>
        <v/>
      </c>
      <c r="AA682" s="29" t="str">
        <f t="shared" si="357"/>
        <v/>
      </c>
      <c r="AB682" s="6" t="e">
        <f t="shared" si="371"/>
        <v>#N/A</v>
      </c>
      <c r="AC682" s="6" t="e">
        <f t="shared" si="372"/>
        <v>#N/A</v>
      </c>
      <c r="AD682" s="6" t="e">
        <f t="shared" si="373"/>
        <v>#N/A</v>
      </c>
      <c r="AE682" s="6" t="str">
        <f t="shared" si="358"/>
        <v/>
      </c>
      <c r="AF682" s="10">
        <f t="shared" si="359"/>
        <v>1</v>
      </c>
      <c r="AG682" s="6" t="e">
        <f t="shared" si="374"/>
        <v>#N/A</v>
      </c>
      <c r="AH682" s="6" t="e">
        <f t="shared" si="375"/>
        <v>#N/A</v>
      </c>
      <c r="AI682" s="6" t="e">
        <f t="shared" si="385"/>
        <v>#N/A</v>
      </c>
      <c r="AJ682" s="6" t="e">
        <f t="shared" si="376"/>
        <v>#N/A</v>
      </c>
      <c r="AK682" s="11" t="str">
        <f t="shared" si="377"/>
        <v xml:space="preserve"> </v>
      </c>
      <c r="AL682" s="6" t="e">
        <f t="shared" si="378"/>
        <v>#N/A</v>
      </c>
      <c r="AM682" s="6" t="e">
        <f t="shared" si="379"/>
        <v>#N/A</v>
      </c>
      <c r="AN682" s="6" t="e">
        <f t="shared" si="380"/>
        <v>#N/A</v>
      </c>
      <c r="AO682" s="6" t="e">
        <f t="shared" si="360"/>
        <v>#N/A</v>
      </c>
      <c r="AP682" s="6" t="e">
        <f t="shared" si="381"/>
        <v>#N/A</v>
      </c>
      <c r="AQ682" s="6" t="e">
        <f t="shared" si="382"/>
        <v>#N/A</v>
      </c>
      <c r="AR682" s="6" t="e">
        <f t="shared" si="361"/>
        <v>#N/A</v>
      </c>
      <c r="AS682" s="6" t="e">
        <f t="shared" si="362"/>
        <v>#N/A</v>
      </c>
      <c r="AT682" s="6" t="e">
        <f t="shared" si="363"/>
        <v>#N/A</v>
      </c>
      <c r="AU682" s="6">
        <f t="shared" si="383"/>
        <v>0</v>
      </c>
      <c r="AV682" s="6" t="e">
        <f t="shared" si="384"/>
        <v>#N/A</v>
      </c>
      <c r="AW682" s="6" t="str">
        <f t="shared" si="364"/>
        <v/>
      </c>
      <c r="AX682" s="6" t="str">
        <f t="shared" si="365"/>
        <v/>
      </c>
      <c r="AY682" s="6" t="str">
        <f t="shared" si="366"/>
        <v/>
      </c>
      <c r="AZ682" s="6" t="str">
        <f t="shared" si="367"/>
        <v/>
      </c>
      <c r="BA682" s="103"/>
      <c r="BG682" s="3" t="s">
        <v>575</v>
      </c>
    </row>
    <row r="683" spans="1:59" s="12" customFormat="1" ht="13.5" customHeight="1" x14ac:dyDescent="0.2">
      <c r="A683" s="163">
        <v>668</v>
      </c>
      <c r="B683" s="164"/>
      <c r="C683" s="165"/>
      <c r="D683" s="166"/>
      <c r="E683" s="165"/>
      <c r="F683" s="165"/>
      <c r="G683" s="220"/>
      <c r="H683" s="165"/>
      <c r="I683" s="167"/>
      <c r="J683" s="168"/>
      <c r="K683" s="845"/>
      <c r="L683" s="838"/>
      <c r="M683" s="428"/>
      <c r="N683" s="427"/>
      <c r="O683" s="429"/>
      <c r="P683" s="430"/>
      <c r="Q683" s="422" t="str">
        <f t="shared" si="351"/>
        <v/>
      </c>
      <c r="R683" s="422" t="str">
        <f t="shared" si="352"/>
        <v/>
      </c>
      <c r="S683" s="423" t="str">
        <f t="shared" si="353"/>
        <v/>
      </c>
      <c r="T683" s="424" t="str">
        <f t="shared" si="368"/>
        <v/>
      </c>
      <c r="U683" s="425" t="str">
        <f t="shared" si="354"/>
        <v/>
      </c>
      <c r="V683" s="425" t="str">
        <f t="shared" si="355"/>
        <v/>
      </c>
      <c r="W683" s="425" t="str">
        <f t="shared" si="356"/>
        <v/>
      </c>
      <c r="X683" s="38"/>
      <c r="Y683" s="37" t="str">
        <f t="shared" si="369"/>
        <v/>
      </c>
      <c r="Z683" s="37" t="str">
        <f t="shared" si="370"/>
        <v/>
      </c>
      <c r="AA683" s="29" t="str">
        <f t="shared" si="357"/>
        <v/>
      </c>
      <c r="AB683" s="6" t="e">
        <f t="shared" si="371"/>
        <v>#N/A</v>
      </c>
      <c r="AC683" s="6" t="e">
        <f t="shared" si="372"/>
        <v>#N/A</v>
      </c>
      <c r="AD683" s="6" t="e">
        <f t="shared" si="373"/>
        <v>#N/A</v>
      </c>
      <c r="AE683" s="6" t="str">
        <f t="shared" si="358"/>
        <v/>
      </c>
      <c r="AF683" s="10">
        <f t="shared" si="359"/>
        <v>1</v>
      </c>
      <c r="AG683" s="6" t="e">
        <f t="shared" si="374"/>
        <v>#N/A</v>
      </c>
      <c r="AH683" s="6" t="e">
        <f t="shared" si="375"/>
        <v>#N/A</v>
      </c>
      <c r="AI683" s="6" t="e">
        <f t="shared" si="385"/>
        <v>#N/A</v>
      </c>
      <c r="AJ683" s="6" t="e">
        <f t="shared" si="376"/>
        <v>#N/A</v>
      </c>
      <c r="AK683" s="11" t="str">
        <f t="shared" si="377"/>
        <v xml:space="preserve"> </v>
      </c>
      <c r="AL683" s="6" t="e">
        <f t="shared" si="378"/>
        <v>#N/A</v>
      </c>
      <c r="AM683" s="6" t="e">
        <f t="shared" si="379"/>
        <v>#N/A</v>
      </c>
      <c r="AN683" s="6" t="e">
        <f t="shared" si="380"/>
        <v>#N/A</v>
      </c>
      <c r="AO683" s="6" t="e">
        <f t="shared" si="360"/>
        <v>#N/A</v>
      </c>
      <c r="AP683" s="6" t="e">
        <f t="shared" si="381"/>
        <v>#N/A</v>
      </c>
      <c r="AQ683" s="6" t="e">
        <f t="shared" si="382"/>
        <v>#N/A</v>
      </c>
      <c r="AR683" s="6" t="e">
        <f t="shared" si="361"/>
        <v>#N/A</v>
      </c>
      <c r="AS683" s="6" t="e">
        <f t="shared" si="362"/>
        <v>#N/A</v>
      </c>
      <c r="AT683" s="6" t="e">
        <f t="shared" si="363"/>
        <v>#N/A</v>
      </c>
      <c r="AU683" s="6">
        <f t="shared" si="383"/>
        <v>0</v>
      </c>
      <c r="AV683" s="6" t="e">
        <f t="shared" si="384"/>
        <v>#N/A</v>
      </c>
      <c r="AW683" s="6" t="str">
        <f t="shared" si="364"/>
        <v/>
      </c>
      <c r="AX683" s="6" t="str">
        <f t="shared" si="365"/>
        <v/>
      </c>
      <c r="AY683" s="6" t="str">
        <f t="shared" si="366"/>
        <v/>
      </c>
      <c r="AZ683" s="6" t="str">
        <f t="shared" si="367"/>
        <v/>
      </c>
      <c r="BA683" s="103"/>
      <c r="BG683" s="3" t="s">
        <v>421</v>
      </c>
    </row>
    <row r="684" spans="1:59" s="12" customFormat="1" ht="13.5" customHeight="1" x14ac:dyDescent="0.2">
      <c r="A684" s="163">
        <v>669</v>
      </c>
      <c r="B684" s="164"/>
      <c r="C684" s="165"/>
      <c r="D684" s="166"/>
      <c r="E684" s="165"/>
      <c r="F684" s="165"/>
      <c r="G684" s="220"/>
      <c r="H684" s="165"/>
      <c r="I684" s="167"/>
      <c r="J684" s="168"/>
      <c r="K684" s="845"/>
      <c r="L684" s="838"/>
      <c r="M684" s="428"/>
      <c r="N684" s="427"/>
      <c r="O684" s="429"/>
      <c r="P684" s="430"/>
      <c r="Q684" s="422" t="str">
        <f t="shared" si="351"/>
        <v/>
      </c>
      <c r="R684" s="422" t="str">
        <f t="shared" si="352"/>
        <v/>
      </c>
      <c r="S684" s="423" t="str">
        <f t="shared" si="353"/>
        <v/>
      </c>
      <c r="T684" s="424" t="str">
        <f t="shared" si="368"/>
        <v/>
      </c>
      <c r="U684" s="425" t="str">
        <f t="shared" si="354"/>
        <v/>
      </c>
      <c r="V684" s="425" t="str">
        <f t="shared" si="355"/>
        <v/>
      </c>
      <c r="W684" s="425" t="str">
        <f t="shared" si="356"/>
        <v/>
      </c>
      <c r="X684" s="38"/>
      <c r="Y684" s="37" t="str">
        <f t="shared" si="369"/>
        <v/>
      </c>
      <c r="Z684" s="37" t="str">
        <f t="shared" si="370"/>
        <v/>
      </c>
      <c r="AA684" s="29" t="str">
        <f t="shared" si="357"/>
        <v/>
      </c>
      <c r="AB684" s="6" t="e">
        <f t="shared" si="371"/>
        <v>#N/A</v>
      </c>
      <c r="AC684" s="6" t="e">
        <f t="shared" si="372"/>
        <v>#N/A</v>
      </c>
      <c r="AD684" s="6" t="e">
        <f t="shared" si="373"/>
        <v>#N/A</v>
      </c>
      <c r="AE684" s="6" t="str">
        <f t="shared" si="358"/>
        <v/>
      </c>
      <c r="AF684" s="10">
        <f t="shared" si="359"/>
        <v>1</v>
      </c>
      <c r="AG684" s="6" t="e">
        <f t="shared" si="374"/>
        <v>#N/A</v>
      </c>
      <c r="AH684" s="6" t="e">
        <f t="shared" si="375"/>
        <v>#N/A</v>
      </c>
      <c r="AI684" s="6" t="e">
        <f t="shared" si="385"/>
        <v>#N/A</v>
      </c>
      <c r="AJ684" s="6" t="e">
        <f t="shared" si="376"/>
        <v>#N/A</v>
      </c>
      <c r="AK684" s="11" t="str">
        <f t="shared" si="377"/>
        <v xml:space="preserve"> </v>
      </c>
      <c r="AL684" s="6" t="e">
        <f t="shared" si="378"/>
        <v>#N/A</v>
      </c>
      <c r="AM684" s="6" t="e">
        <f t="shared" si="379"/>
        <v>#N/A</v>
      </c>
      <c r="AN684" s="6" t="e">
        <f t="shared" si="380"/>
        <v>#N/A</v>
      </c>
      <c r="AO684" s="6" t="e">
        <f t="shared" si="360"/>
        <v>#N/A</v>
      </c>
      <c r="AP684" s="6" t="e">
        <f t="shared" si="381"/>
        <v>#N/A</v>
      </c>
      <c r="AQ684" s="6" t="e">
        <f t="shared" si="382"/>
        <v>#N/A</v>
      </c>
      <c r="AR684" s="6" t="e">
        <f t="shared" si="361"/>
        <v>#N/A</v>
      </c>
      <c r="AS684" s="6" t="e">
        <f t="shared" si="362"/>
        <v>#N/A</v>
      </c>
      <c r="AT684" s="6" t="e">
        <f t="shared" si="363"/>
        <v>#N/A</v>
      </c>
      <c r="AU684" s="6">
        <f t="shared" si="383"/>
        <v>0</v>
      </c>
      <c r="AV684" s="6" t="e">
        <f t="shared" si="384"/>
        <v>#N/A</v>
      </c>
      <c r="AW684" s="6" t="str">
        <f t="shared" si="364"/>
        <v/>
      </c>
      <c r="AX684" s="6" t="str">
        <f t="shared" si="365"/>
        <v/>
      </c>
      <c r="AY684" s="6" t="str">
        <f t="shared" si="366"/>
        <v/>
      </c>
      <c r="AZ684" s="6" t="str">
        <f t="shared" si="367"/>
        <v/>
      </c>
      <c r="BA684" s="103"/>
      <c r="BG684" s="3" t="s">
        <v>431</v>
      </c>
    </row>
    <row r="685" spans="1:59" s="12" customFormat="1" ht="13.5" customHeight="1" x14ac:dyDescent="0.2">
      <c r="A685" s="163">
        <v>670</v>
      </c>
      <c r="B685" s="164"/>
      <c r="C685" s="165"/>
      <c r="D685" s="166"/>
      <c r="E685" s="165"/>
      <c r="F685" s="165"/>
      <c r="G685" s="220"/>
      <c r="H685" s="165"/>
      <c r="I685" s="167"/>
      <c r="J685" s="168"/>
      <c r="K685" s="845"/>
      <c r="L685" s="838"/>
      <c r="M685" s="428"/>
      <c r="N685" s="427"/>
      <c r="O685" s="429"/>
      <c r="P685" s="430"/>
      <c r="Q685" s="422" t="str">
        <f t="shared" si="351"/>
        <v/>
      </c>
      <c r="R685" s="422" t="str">
        <f t="shared" si="352"/>
        <v/>
      </c>
      <c r="S685" s="423" t="str">
        <f t="shared" si="353"/>
        <v/>
      </c>
      <c r="T685" s="424" t="str">
        <f t="shared" si="368"/>
        <v/>
      </c>
      <c r="U685" s="425" t="str">
        <f t="shared" si="354"/>
        <v/>
      </c>
      <c r="V685" s="425" t="str">
        <f t="shared" si="355"/>
        <v/>
      </c>
      <c r="W685" s="425" t="str">
        <f t="shared" si="356"/>
        <v/>
      </c>
      <c r="X685" s="38"/>
      <c r="Y685" s="37" t="str">
        <f t="shared" si="369"/>
        <v/>
      </c>
      <c r="Z685" s="37" t="str">
        <f t="shared" si="370"/>
        <v/>
      </c>
      <c r="AA685" s="29" t="str">
        <f t="shared" si="357"/>
        <v/>
      </c>
      <c r="AB685" s="6" t="e">
        <f t="shared" si="371"/>
        <v>#N/A</v>
      </c>
      <c r="AC685" s="6" t="e">
        <f t="shared" si="372"/>
        <v>#N/A</v>
      </c>
      <c r="AD685" s="6" t="e">
        <f t="shared" si="373"/>
        <v>#N/A</v>
      </c>
      <c r="AE685" s="6" t="str">
        <f t="shared" si="358"/>
        <v/>
      </c>
      <c r="AF685" s="10">
        <f t="shared" si="359"/>
        <v>1</v>
      </c>
      <c r="AG685" s="6" t="e">
        <f t="shared" si="374"/>
        <v>#N/A</v>
      </c>
      <c r="AH685" s="6" t="e">
        <f t="shared" si="375"/>
        <v>#N/A</v>
      </c>
      <c r="AI685" s="6" t="e">
        <f t="shared" si="385"/>
        <v>#N/A</v>
      </c>
      <c r="AJ685" s="6" t="e">
        <f t="shared" si="376"/>
        <v>#N/A</v>
      </c>
      <c r="AK685" s="11" t="str">
        <f t="shared" si="377"/>
        <v xml:space="preserve"> </v>
      </c>
      <c r="AL685" s="6" t="e">
        <f t="shared" si="378"/>
        <v>#N/A</v>
      </c>
      <c r="AM685" s="6" t="e">
        <f t="shared" si="379"/>
        <v>#N/A</v>
      </c>
      <c r="AN685" s="6" t="e">
        <f t="shared" si="380"/>
        <v>#N/A</v>
      </c>
      <c r="AO685" s="6" t="e">
        <f t="shared" si="360"/>
        <v>#N/A</v>
      </c>
      <c r="AP685" s="6" t="e">
        <f t="shared" si="381"/>
        <v>#N/A</v>
      </c>
      <c r="AQ685" s="6" t="e">
        <f t="shared" si="382"/>
        <v>#N/A</v>
      </c>
      <c r="AR685" s="6" t="e">
        <f t="shared" si="361"/>
        <v>#N/A</v>
      </c>
      <c r="AS685" s="6" t="e">
        <f t="shared" si="362"/>
        <v>#N/A</v>
      </c>
      <c r="AT685" s="6" t="e">
        <f t="shared" si="363"/>
        <v>#N/A</v>
      </c>
      <c r="AU685" s="6">
        <f t="shared" si="383"/>
        <v>0</v>
      </c>
      <c r="AV685" s="6" t="e">
        <f t="shared" si="384"/>
        <v>#N/A</v>
      </c>
      <c r="AW685" s="6" t="str">
        <f t="shared" si="364"/>
        <v/>
      </c>
      <c r="AX685" s="6" t="str">
        <f t="shared" si="365"/>
        <v/>
      </c>
      <c r="AY685" s="6" t="str">
        <f t="shared" si="366"/>
        <v/>
      </c>
      <c r="AZ685" s="6" t="str">
        <f t="shared" si="367"/>
        <v/>
      </c>
      <c r="BA685" s="103"/>
      <c r="BG685" s="3" t="s">
        <v>448</v>
      </c>
    </row>
    <row r="686" spans="1:59" s="12" customFormat="1" ht="13.5" customHeight="1" x14ac:dyDescent="0.2">
      <c r="A686" s="163">
        <v>671</v>
      </c>
      <c r="B686" s="164"/>
      <c r="C686" s="165"/>
      <c r="D686" s="166"/>
      <c r="E686" s="165"/>
      <c r="F686" s="165"/>
      <c r="G686" s="220"/>
      <c r="H686" s="165"/>
      <c r="I686" s="167"/>
      <c r="J686" s="168"/>
      <c r="K686" s="845"/>
      <c r="L686" s="838"/>
      <c r="M686" s="428"/>
      <c r="N686" s="427"/>
      <c r="O686" s="429"/>
      <c r="P686" s="430"/>
      <c r="Q686" s="422" t="str">
        <f t="shared" si="351"/>
        <v/>
      </c>
      <c r="R686" s="422" t="str">
        <f t="shared" si="352"/>
        <v/>
      </c>
      <c r="S686" s="423" t="str">
        <f t="shared" si="353"/>
        <v/>
      </c>
      <c r="T686" s="424" t="str">
        <f t="shared" si="368"/>
        <v/>
      </c>
      <c r="U686" s="425" t="str">
        <f t="shared" si="354"/>
        <v/>
      </c>
      <c r="V686" s="425" t="str">
        <f t="shared" si="355"/>
        <v/>
      </c>
      <c r="W686" s="425" t="str">
        <f t="shared" si="356"/>
        <v/>
      </c>
      <c r="X686" s="38"/>
      <c r="Y686" s="37" t="str">
        <f t="shared" si="369"/>
        <v/>
      </c>
      <c r="Z686" s="37" t="str">
        <f t="shared" si="370"/>
        <v/>
      </c>
      <c r="AA686" s="29" t="str">
        <f t="shared" si="357"/>
        <v/>
      </c>
      <c r="AB686" s="6" t="e">
        <f t="shared" si="371"/>
        <v>#N/A</v>
      </c>
      <c r="AC686" s="6" t="e">
        <f t="shared" si="372"/>
        <v>#N/A</v>
      </c>
      <c r="AD686" s="6" t="e">
        <f t="shared" si="373"/>
        <v>#N/A</v>
      </c>
      <c r="AE686" s="6" t="str">
        <f t="shared" si="358"/>
        <v/>
      </c>
      <c r="AF686" s="10">
        <f t="shared" si="359"/>
        <v>1</v>
      </c>
      <c r="AG686" s="6" t="e">
        <f t="shared" si="374"/>
        <v>#N/A</v>
      </c>
      <c r="AH686" s="6" t="e">
        <f t="shared" si="375"/>
        <v>#N/A</v>
      </c>
      <c r="AI686" s="6" t="e">
        <f t="shared" si="385"/>
        <v>#N/A</v>
      </c>
      <c r="AJ686" s="6" t="e">
        <f t="shared" si="376"/>
        <v>#N/A</v>
      </c>
      <c r="AK686" s="11" t="str">
        <f t="shared" si="377"/>
        <v xml:space="preserve"> </v>
      </c>
      <c r="AL686" s="6" t="e">
        <f t="shared" si="378"/>
        <v>#N/A</v>
      </c>
      <c r="AM686" s="6" t="e">
        <f t="shared" si="379"/>
        <v>#N/A</v>
      </c>
      <c r="AN686" s="6" t="e">
        <f t="shared" si="380"/>
        <v>#N/A</v>
      </c>
      <c r="AO686" s="6" t="e">
        <f t="shared" si="360"/>
        <v>#N/A</v>
      </c>
      <c r="AP686" s="6" t="e">
        <f t="shared" si="381"/>
        <v>#N/A</v>
      </c>
      <c r="AQ686" s="6" t="e">
        <f t="shared" si="382"/>
        <v>#N/A</v>
      </c>
      <c r="AR686" s="6" t="e">
        <f t="shared" si="361"/>
        <v>#N/A</v>
      </c>
      <c r="AS686" s="6" t="e">
        <f t="shared" si="362"/>
        <v>#N/A</v>
      </c>
      <c r="AT686" s="6" t="e">
        <f t="shared" si="363"/>
        <v>#N/A</v>
      </c>
      <c r="AU686" s="6">
        <f t="shared" si="383"/>
        <v>0</v>
      </c>
      <c r="AV686" s="6" t="e">
        <f t="shared" si="384"/>
        <v>#N/A</v>
      </c>
      <c r="AW686" s="6" t="str">
        <f t="shared" si="364"/>
        <v/>
      </c>
      <c r="AX686" s="6" t="str">
        <f t="shared" si="365"/>
        <v/>
      </c>
      <c r="AY686" s="6" t="str">
        <f t="shared" si="366"/>
        <v/>
      </c>
      <c r="AZ686" s="6" t="str">
        <f t="shared" si="367"/>
        <v/>
      </c>
      <c r="BA686" s="103"/>
      <c r="BG686" s="3" t="s">
        <v>574</v>
      </c>
    </row>
    <row r="687" spans="1:59" s="12" customFormat="1" ht="13.5" customHeight="1" x14ac:dyDescent="0.2">
      <c r="A687" s="163">
        <v>672</v>
      </c>
      <c r="B687" s="164"/>
      <c r="C687" s="165"/>
      <c r="D687" s="166"/>
      <c r="E687" s="165"/>
      <c r="F687" s="165"/>
      <c r="G687" s="220"/>
      <c r="H687" s="165"/>
      <c r="I687" s="167"/>
      <c r="J687" s="168"/>
      <c r="K687" s="845"/>
      <c r="L687" s="838"/>
      <c r="M687" s="428"/>
      <c r="N687" s="427"/>
      <c r="O687" s="429"/>
      <c r="P687" s="430"/>
      <c r="Q687" s="422" t="str">
        <f t="shared" si="351"/>
        <v/>
      </c>
      <c r="R687" s="422" t="str">
        <f t="shared" si="352"/>
        <v/>
      </c>
      <c r="S687" s="423" t="str">
        <f t="shared" si="353"/>
        <v/>
      </c>
      <c r="T687" s="424" t="str">
        <f t="shared" si="368"/>
        <v/>
      </c>
      <c r="U687" s="425" t="str">
        <f t="shared" si="354"/>
        <v/>
      </c>
      <c r="V687" s="425" t="str">
        <f t="shared" si="355"/>
        <v/>
      </c>
      <c r="W687" s="425" t="str">
        <f t="shared" si="356"/>
        <v/>
      </c>
      <c r="X687" s="38"/>
      <c r="Y687" s="37" t="str">
        <f t="shared" si="369"/>
        <v/>
      </c>
      <c r="Z687" s="37" t="str">
        <f t="shared" si="370"/>
        <v/>
      </c>
      <c r="AA687" s="29" t="str">
        <f t="shared" si="357"/>
        <v/>
      </c>
      <c r="AB687" s="6" t="e">
        <f t="shared" si="371"/>
        <v>#N/A</v>
      </c>
      <c r="AC687" s="6" t="e">
        <f t="shared" si="372"/>
        <v>#N/A</v>
      </c>
      <c r="AD687" s="6" t="e">
        <f t="shared" si="373"/>
        <v>#N/A</v>
      </c>
      <c r="AE687" s="6" t="str">
        <f t="shared" si="358"/>
        <v/>
      </c>
      <c r="AF687" s="10">
        <f t="shared" si="359"/>
        <v>1</v>
      </c>
      <c r="AG687" s="6" t="e">
        <f t="shared" si="374"/>
        <v>#N/A</v>
      </c>
      <c r="AH687" s="6" t="e">
        <f t="shared" si="375"/>
        <v>#N/A</v>
      </c>
      <c r="AI687" s="6" t="e">
        <f t="shared" si="385"/>
        <v>#N/A</v>
      </c>
      <c r="AJ687" s="6" t="e">
        <f t="shared" si="376"/>
        <v>#N/A</v>
      </c>
      <c r="AK687" s="11" t="str">
        <f t="shared" si="377"/>
        <v xml:space="preserve"> </v>
      </c>
      <c r="AL687" s="6" t="e">
        <f t="shared" si="378"/>
        <v>#N/A</v>
      </c>
      <c r="AM687" s="6" t="e">
        <f t="shared" si="379"/>
        <v>#N/A</v>
      </c>
      <c r="AN687" s="6" t="e">
        <f t="shared" si="380"/>
        <v>#N/A</v>
      </c>
      <c r="AO687" s="6" t="e">
        <f t="shared" si="360"/>
        <v>#N/A</v>
      </c>
      <c r="AP687" s="6" t="e">
        <f t="shared" si="381"/>
        <v>#N/A</v>
      </c>
      <c r="AQ687" s="6" t="e">
        <f t="shared" si="382"/>
        <v>#N/A</v>
      </c>
      <c r="AR687" s="6" t="e">
        <f t="shared" si="361"/>
        <v>#N/A</v>
      </c>
      <c r="AS687" s="6" t="e">
        <f t="shared" si="362"/>
        <v>#N/A</v>
      </c>
      <c r="AT687" s="6" t="e">
        <f t="shared" si="363"/>
        <v>#N/A</v>
      </c>
      <c r="AU687" s="6">
        <f t="shared" si="383"/>
        <v>0</v>
      </c>
      <c r="AV687" s="6" t="e">
        <f t="shared" si="384"/>
        <v>#N/A</v>
      </c>
      <c r="AW687" s="6" t="str">
        <f t="shared" si="364"/>
        <v/>
      </c>
      <c r="AX687" s="6" t="str">
        <f t="shared" si="365"/>
        <v/>
      </c>
      <c r="AY687" s="6" t="str">
        <f t="shared" si="366"/>
        <v/>
      </c>
      <c r="AZ687" s="6" t="str">
        <f t="shared" si="367"/>
        <v/>
      </c>
      <c r="BA687" s="103"/>
      <c r="BG687" s="3" t="s">
        <v>420</v>
      </c>
    </row>
    <row r="688" spans="1:59" s="12" customFormat="1" ht="13.5" customHeight="1" x14ac:dyDescent="0.2">
      <c r="A688" s="163">
        <v>673</v>
      </c>
      <c r="B688" s="164"/>
      <c r="C688" s="165"/>
      <c r="D688" s="166"/>
      <c r="E688" s="165"/>
      <c r="F688" s="165"/>
      <c r="G688" s="220"/>
      <c r="H688" s="165"/>
      <c r="I688" s="167"/>
      <c r="J688" s="168"/>
      <c r="K688" s="845"/>
      <c r="L688" s="838"/>
      <c r="M688" s="428"/>
      <c r="N688" s="427"/>
      <c r="O688" s="429"/>
      <c r="P688" s="430"/>
      <c r="Q688" s="422" t="str">
        <f t="shared" si="351"/>
        <v/>
      </c>
      <c r="R688" s="422" t="str">
        <f t="shared" si="352"/>
        <v/>
      </c>
      <c r="S688" s="423" t="str">
        <f t="shared" si="353"/>
        <v/>
      </c>
      <c r="T688" s="424" t="str">
        <f t="shared" si="368"/>
        <v/>
      </c>
      <c r="U688" s="425" t="str">
        <f t="shared" si="354"/>
        <v/>
      </c>
      <c r="V688" s="425" t="str">
        <f t="shared" si="355"/>
        <v/>
      </c>
      <c r="W688" s="425" t="str">
        <f t="shared" si="356"/>
        <v/>
      </c>
      <c r="X688" s="38"/>
      <c r="Y688" s="37" t="str">
        <f t="shared" si="369"/>
        <v/>
      </c>
      <c r="Z688" s="37" t="str">
        <f t="shared" si="370"/>
        <v/>
      </c>
      <c r="AA688" s="29" t="str">
        <f t="shared" si="357"/>
        <v/>
      </c>
      <c r="AB688" s="6" t="e">
        <f t="shared" si="371"/>
        <v>#N/A</v>
      </c>
      <c r="AC688" s="6" t="e">
        <f t="shared" si="372"/>
        <v>#N/A</v>
      </c>
      <c r="AD688" s="6" t="e">
        <f t="shared" si="373"/>
        <v>#N/A</v>
      </c>
      <c r="AE688" s="6" t="str">
        <f t="shared" si="358"/>
        <v/>
      </c>
      <c r="AF688" s="10">
        <f t="shared" si="359"/>
        <v>1</v>
      </c>
      <c r="AG688" s="6" t="e">
        <f t="shared" si="374"/>
        <v>#N/A</v>
      </c>
      <c r="AH688" s="6" t="e">
        <f t="shared" si="375"/>
        <v>#N/A</v>
      </c>
      <c r="AI688" s="6" t="e">
        <f t="shared" si="385"/>
        <v>#N/A</v>
      </c>
      <c r="AJ688" s="6" t="e">
        <f t="shared" si="376"/>
        <v>#N/A</v>
      </c>
      <c r="AK688" s="11" t="str">
        <f t="shared" si="377"/>
        <v xml:space="preserve"> </v>
      </c>
      <c r="AL688" s="6" t="e">
        <f t="shared" si="378"/>
        <v>#N/A</v>
      </c>
      <c r="AM688" s="6" t="e">
        <f t="shared" si="379"/>
        <v>#N/A</v>
      </c>
      <c r="AN688" s="6" t="e">
        <f t="shared" si="380"/>
        <v>#N/A</v>
      </c>
      <c r="AO688" s="6" t="e">
        <f t="shared" si="360"/>
        <v>#N/A</v>
      </c>
      <c r="AP688" s="6" t="e">
        <f t="shared" si="381"/>
        <v>#N/A</v>
      </c>
      <c r="AQ688" s="6" t="e">
        <f t="shared" si="382"/>
        <v>#N/A</v>
      </c>
      <c r="AR688" s="6" t="e">
        <f t="shared" si="361"/>
        <v>#N/A</v>
      </c>
      <c r="AS688" s="6" t="e">
        <f t="shared" si="362"/>
        <v>#N/A</v>
      </c>
      <c r="AT688" s="6" t="e">
        <f t="shared" si="363"/>
        <v>#N/A</v>
      </c>
      <c r="AU688" s="6">
        <f t="shared" si="383"/>
        <v>0</v>
      </c>
      <c r="AV688" s="6" t="e">
        <f t="shared" si="384"/>
        <v>#N/A</v>
      </c>
      <c r="AW688" s="6" t="str">
        <f t="shared" si="364"/>
        <v/>
      </c>
      <c r="AX688" s="6" t="str">
        <f t="shared" si="365"/>
        <v/>
      </c>
      <c r="AY688" s="6" t="str">
        <f t="shared" si="366"/>
        <v/>
      </c>
      <c r="AZ688" s="6" t="str">
        <f t="shared" si="367"/>
        <v/>
      </c>
      <c r="BA688" s="103"/>
      <c r="BG688" s="3" t="s">
        <v>430</v>
      </c>
    </row>
    <row r="689" spans="1:59" s="12" customFormat="1" ht="13.5" customHeight="1" x14ac:dyDescent="0.2">
      <c r="A689" s="163">
        <v>674</v>
      </c>
      <c r="B689" s="164"/>
      <c r="C689" s="165"/>
      <c r="D689" s="166"/>
      <c r="E689" s="165"/>
      <c r="F689" s="165"/>
      <c r="G689" s="220"/>
      <c r="H689" s="165"/>
      <c r="I689" s="167"/>
      <c r="J689" s="168"/>
      <c r="K689" s="845"/>
      <c r="L689" s="838"/>
      <c r="M689" s="428"/>
      <c r="N689" s="427"/>
      <c r="O689" s="429"/>
      <c r="P689" s="430"/>
      <c r="Q689" s="422" t="str">
        <f t="shared" si="351"/>
        <v/>
      </c>
      <c r="R689" s="422" t="str">
        <f t="shared" si="352"/>
        <v/>
      </c>
      <c r="S689" s="423" t="str">
        <f t="shared" si="353"/>
        <v/>
      </c>
      <c r="T689" s="424" t="str">
        <f t="shared" si="368"/>
        <v/>
      </c>
      <c r="U689" s="425" t="str">
        <f t="shared" si="354"/>
        <v/>
      </c>
      <c r="V689" s="425" t="str">
        <f t="shared" si="355"/>
        <v/>
      </c>
      <c r="W689" s="425" t="str">
        <f t="shared" si="356"/>
        <v/>
      </c>
      <c r="X689" s="38"/>
      <c r="Y689" s="37" t="str">
        <f t="shared" si="369"/>
        <v/>
      </c>
      <c r="Z689" s="37" t="str">
        <f t="shared" si="370"/>
        <v/>
      </c>
      <c r="AA689" s="29" t="str">
        <f t="shared" si="357"/>
        <v/>
      </c>
      <c r="AB689" s="6" t="e">
        <f t="shared" si="371"/>
        <v>#N/A</v>
      </c>
      <c r="AC689" s="6" t="e">
        <f t="shared" si="372"/>
        <v>#N/A</v>
      </c>
      <c r="AD689" s="6" t="e">
        <f t="shared" si="373"/>
        <v>#N/A</v>
      </c>
      <c r="AE689" s="6" t="str">
        <f t="shared" si="358"/>
        <v/>
      </c>
      <c r="AF689" s="10">
        <f t="shared" si="359"/>
        <v>1</v>
      </c>
      <c r="AG689" s="6" t="e">
        <f t="shared" si="374"/>
        <v>#N/A</v>
      </c>
      <c r="AH689" s="6" t="e">
        <f t="shared" si="375"/>
        <v>#N/A</v>
      </c>
      <c r="AI689" s="6" t="e">
        <f t="shared" si="385"/>
        <v>#N/A</v>
      </c>
      <c r="AJ689" s="6" t="e">
        <f t="shared" si="376"/>
        <v>#N/A</v>
      </c>
      <c r="AK689" s="11" t="str">
        <f t="shared" si="377"/>
        <v xml:space="preserve"> </v>
      </c>
      <c r="AL689" s="6" t="e">
        <f t="shared" si="378"/>
        <v>#N/A</v>
      </c>
      <c r="AM689" s="6" t="e">
        <f t="shared" si="379"/>
        <v>#N/A</v>
      </c>
      <c r="AN689" s="6" t="e">
        <f t="shared" si="380"/>
        <v>#N/A</v>
      </c>
      <c r="AO689" s="6" t="e">
        <f t="shared" si="360"/>
        <v>#N/A</v>
      </c>
      <c r="AP689" s="6" t="e">
        <f t="shared" si="381"/>
        <v>#N/A</v>
      </c>
      <c r="AQ689" s="6" t="e">
        <f t="shared" si="382"/>
        <v>#N/A</v>
      </c>
      <c r="AR689" s="6" t="e">
        <f t="shared" si="361"/>
        <v>#N/A</v>
      </c>
      <c r="AS689" s="6" t="e">
        <f t="shared" si="362"/>
        <v>#N/A</v>
      </c>
      <c r="AT689" s="6" t="e">
        <f t="shared" si="363"/>
        <v>#N/A</v>
      </c>
      <c r="AU689" s="6">
        <f t="shared" si="383"/>
        <v>0</v>
      </c>
      <c r="AV689" s="6" t="e">
        <f t="shared" si="384"/>
        <v>#N/A</v>
      </c>
      <c r="AW689" s="6" t="str">
        <f t="shared" si="364"/>
        <v/>
      </c>
      <c r="AX689" s="6" t="str">
        <f t="shared" si="365"/>
        <v/>
      </c>
      <c r="AY689" s="6" t="str">
        <f t="shared" si="366"/>
        <v/>
      </c>
      <c r="AZ689" s="6" t="str">
        <f t="shared" si="367"/>
        <v/>
      </c>
      <c r="BA689" s="103"/>
      <c r="BG689" s="3" t="s">
        <v>447</v>
      </c>
    </row>
    <row r="690" spans="1:59" s="12" customFormat="1" ht="13.5" customHeight="1" x14ac:dyDescent="0.2">
      <c r="A690" s="163">
        <v>675</v>
      </c>
      <c r="B690" s="164"/>
      <c r="C690" s="165"/>
      <c r="D690" s="166"/>
      <c r="E690" s="165"/>
      <c r="F690" s="165"/>
      <c r="G690" s="220"/>
      <c r="H690" s="165"/>
      <c r="I690" s="167"/>
      <c r="J690" s="168"/>
      <c r="K690" s="845"/>
      <c r="L690" s="838"/>
      <c r="M690" s="428"/>
      <c r="N690" s="427"/>
      <c r="O690" s="429"/>
      <c r="P690" s="430"/>
      <c r="Q690" s="422" t="str">
        <f t="shared" si="351"/>
        <v/>
      </c>
      <c r="R690" s="422" t="str">
        <f t="shared" si="352"/>
        <v/>
      </c>
      <c r="S690" s="423" t="str">
        <f t="shared" si="353"/>
        <v/>
      </c>
      <c r="T690" s="424" t="str">
        <f t="shared" si="368"/>
        <v/>
      </c>
      <c r="U690" s="425" t="str">
        <f t="shared" si="354"/>
        <v/>
      </c>
      <c r="V690" s="425" t="str">
        <f t="shared" si="355"/>
        <v/>
      </c>
      <c r="W690" s="425" t="str">
        <f t="shared" si="356"/>
        <v/>
      </c>
      <c r="X690" s="38"/>
      <c r="Y690" s="37" t="str">
        <f t="shared" si="369"/>
        <v/>
      </c>
      <c r="Z690" s="37" t="str">
        <f t="shared" si="370"/>
        <v/>
      </c>
      <c r="AA690" s="29" t="str">
        <f t="shared" si="357"/>
        <v/>
      </c>
      <c r="AB690" s="6" t="e">
        <f t="shared" si="371"/>
        <v>#N/A</v>
      </c>
      <c r="AC690" s="6" t="e">
        <f t="shared" si="372"/>
        <v>#N/A</v>
      </c>
      <c r="AD690" s="6" t="e">
        <f t="shared" si="373"/>
        <v>#N/A</v>
      </c>
      <c r="AE690" s="6" t="str">
        <f t="shared" si="358"/>
        <v/>
      </c>
      <c r="AF690" s="10">
        <f t="shared" si="359"/>
        <v>1</v>
      </c>
      <c r="AG690" s="6" t="e">
        <f t="shared" si="374"/>
        <v>#N/A</v>
      </c>
      <c r="AH690" s="6" t="e">
        <f t="shared" si="375"/>
        <v>#N/A</v>
      </c>
      <c r="AI690" s="6" t="e">
        <f t="shared" si="385"/>
        <v>#N/A</v>
      </c>
      <c r="AJ690" s="6" t="e">
        <f t="shared" si="376"/>
        <v>#N/A</v>
      </c>
      <c r="AK690" s="11" t="str">
        <f t="shared" si="377"/>
        <v xml:space="preserve"> </v>
      </c>
      <c r="AL690" s="6" t="e">
        <f t="shared" si="378"/>
        <v>#N/A</v>
      </c>
      <c r="AM690" s="6" t="e">
        <f t="shared" si="379"/>
        <v>#N/A</v>
      </c>
      <c r="AN690" s="6" t="e">
        <f t="shared" si="380"/>
        <v>#N/A</v>
      </c>
      <c r="AO690" s="6" t="e">
        <f t="shared" si="360"/>
        <v>#N/A</v>
      </c>
      <c r="AP690" s="6" t="e">
        <f t="shared" si="381"/>
        <v>#N/A</v>
      </c>
      <c r="AQ690" s="6" t="e">
        <f t="shared" si="382"/>
        <v>#N/A</v>
      </c>
      <c r="AR690" s="6" t="e">
        <f t="shared" si="361"/>
        <v>#N/A</v>
      </c>
      <c r="AS690" s="6" t="e">
        <f t="shared" si="362"/>
        <v>#N/A</v>
      </c>
      <c r="AT690" s="6" t="e">
        <f t="shared" si="363"/>
        <v>#N/A</v>
      </c>
      <c r="AU690" s="6">
        <f t="shared" si="383"/>
        <v>0</v>
      </c>
      <c r="AV690" s="6" t="e">
        <f t="shared" si="384"/>
        <v>#N/A</v>
      </c>
      <c r="AW690" s="6" t="str">
        <f t="shared" si="364"/>
        <v/>
      </c>
      <c r="AX690" s="6" t="str">
        <f t="shared" si="365"/>
        <v/>
      </c>
      <c r="AY690" s="6" t="str">
        <f t="shared" si="366"/>
        <v/>
      </c>
      <c r="AZ690" s="6" t="str">
        <f t="shared" si="367"/>
        <v/>
      </c>
      <c r="BA690" s="103"/>
      <c r="BG690" s="3" t="s">
        <v>586</v>
      </c>
    </row>
    <row r="691" spans="1:59" s="12" customFormat="1" ht="13.5" customHeight="1" x14ac:dyDescent="0.2">
      <c r="A691" s="163">
        <v>676</v>
      </c>
      <c r="B691" s="164"/>
      <c r="C691" s="165"/>
      <c r="D691" s="166"/>
      <c r="E691" s="165"/>
      <c r="F691" s="165"/>
      <c r="G691" s="220"/>
      <c r="H691" s="165"/>
      <c r="I691" s="167"/>
      <c r="J691" s="168"/>
      <c r="K691" s="845"/>
      <c r="L691" s="838"/>
      <c r="M691" s="428"/>
      <c r="N691" s="427"/>
      <c r="O691" s="429"/>
      <c r="P691" s="430"/>
      <c r="Q691" s="422" t="str">
        <f t="shared" si="351"/>
        <v/>
      </c>
      <c r="R691" s="422" t="str">
        <f t="shared" si="352"/>
        <v/>
      </c>
      <c r="S691" s="423" t="str">
        <f t="shared" si="353"/>
        <v/>
      </c>
      <c r="T691" s="424" t="str">
        <f t="shared" si="368"/>
        <v/>
      </c>
      <c r="U691" s="425" t="str">
        <f t="shared" si="354"/>
        <v/>
      </c>
      <c r="V691" s="425" t="str">
        <f t="shared" si="355"/>
        <v/>
      </c>
      <c r="W691" s="425" t="str">
        <f t="shared" si="356"/>
        <v/>
      </c>
      <c r="X691" s="38"/>
      <c r="Y691" s="37" t="str">
        <f t="shared" si="369"/>
        <v/>
      </c>
      <c r="Z691" s="37" t="str">
        <f t="shared" si="370"/>
        <v/>
      </c>
      <c r="AA691" s="29" t="str">
        <f t="shared" si="357"/>
        <v/>
      </c>
      <c r="AB691" s="6" t="e">
        <f t="shared" si="371"/>
        <v>#N/A</v>
      </c>
      <c r="AC691" s="6" t="e">
        <f t="shared" si="372"/>
        <v>#N/A</v>
      </c>
      <c r="AD691" s="6" t="e">
        <f t="shared" si="373"/>
        <v>#N/A</v>
      </c>
      <c r="AE691" s="6" t="str">
        <f t="shared" si="358"/>
        <v/>
      </c>
      <c r="AF691" s="10">
        <f t="shared" si="359"/>
        <v>1</v>
      </c>
      <c r="AG691" s="6" t="e">
        <f t="shared" si="374"/>
        <v>#N/A</v>
      </c>
      <c r="AH691" s="6" t="e">
        <f t="shared" si="375"/>
        <v>#N/A</v>
      </c>
      <c r="AI691" s="6" t="e">
        <f t="shared" si="385"/>
        <v>#N/A</v>
      </c>
      <c r="AJ691" s="6" t="e">
        <f t="shared" si="376"/>
        <v>#N/A</v>
      </c>
      <c r="AK691" s="11" t="str">
        <f t="shared" si="377"/>
        <v xml:space="preserve"> </v>
      </c>
      <c r="AL691" s="6" t="e">
        <f t="shared" si="378"/>
        <v>#N/A</v>
      </c>
      <c r="AM691" s="6" t="e">
        <f t="shared" si="379"/>
        <v>#N/A</v>
      </c>
      <c r="AN691" s="6" t="e">
        <f t="shared" si="380"/>
        <v>#N/A</v>
      </c>
      <c r="AO691" s="6" t="e">
        <f t="shared" si="360"/>
        <v>#N/A</v>
      </c>
      <c r="AP691" s="6" t="e">
        <f t="shared" si="381"/>
        <v>#N/A</v>
      </c>
      <c r="AQ691" s="6" t="e">
        <f t="shared" si="382"/>
        <v>#N/A</v>
      </c>
      <c r="AR691" s="6" t="e">
        <f t="shared" si="361"/>
        <v>#N/A</v>
      </c>
      <c r="AS691" s="6" t="e">
        <f t="shared" si="362"/>
        <v>#N/A</v>
      </c>
      <c r="AT691" s="6" t="e">
        <f t="shared" si="363"/>
        <v>#N/A</v>
      </c>
      <c r="AU691" s="6">
        <f t="shared" si="383"/>
        <v>0</v>
      </c>
      <c r="AV691" s="6" t="e">
        <f t="shared" si="384"/>
        <v>#N/A</v>
      </c>
      <c r="AW691" s="6" t="str">
        <f t="shared" si="364"/>
        <v/>
      </c>
      <c r="AX691" s="6" t="str">
        <f t="shared" si="365"/>
        <v/>
      </c>
      <c r="AY691" s="6" t="str">
        <f t="shared" si="366"/>
        <v/>
      </c>
      <c r="AZ691" s="6" t="str">
        <f t="shared" si="367"/>
        <v/>
      </c>
      <c r="BA691" s="103"/>
      <c r="BG691" s="3" t="s">
        <v>466</v>
      </c>
    </row>
    <row r="692" spans="1:59" s="12" customFormat="1" ht="13.5" customHeight="1" x14ac:dyDescent="0.2">
      <c r="A692" s="163">
        <v>677</v>
      </c>
      <c r="B692" s="164"/>
      <c r="C692" s="165"/>
      <c r="D692" s="166"/>
      <c r="E692" s="165"/>
      <c r="F692" s="165"/>
      <c r="G692" s="220"/>
      <c r="H692" s="165"/>
      <c r="I692" s="167"/>
      <c r="J692" s="168"/>
      <c r="K692" s="845"/>
      <c r="L692" s="838"/>
      <c r="M692" s="428"/>
      <c r="N692" s="427"/>
      <c r="O692" s="429"/>
      <c r="P692" s="430"/>
      <c r="Q692" s="422" t="str">
        <f t="shared" si="351"/>
        <v/>
      </c>
      <c r="R692" s="422" t="str">
        <f t="shared" si="352"/>
        <v/>
      </c>
      <c r="S692" s="423" t="str">
        <f t="shared" si="353"/>
        <v/>
      </c>
      <c r="T692" s="424" t="str">
        <f t="shared" si="368"/>
        <v/>
      </c>
      <c r="U692" s="425" t="str">
        <f t="shared" si="354"/>
        <v/>
      </c>
      <c r="V692" s="425" t="str">
        <f t="shared" si="355"/>
        <v/>
      </c>
      <c r="W692" s="425" t="str">
        <f t="shared" si="356"/>
        <v/>
      </c>
      <c r="X692" s="38"/>
      <c r="Y692" s="37" t="str">
        <f t="shared" si="369"/>
        <v/>
      </c>
      <c r="Z692" s="37" t="str">
        <f t="shared" si="370"/>
        <v/>
      </c>
      <c r="AA692" s="29" t="str">
        <f t="shared" si="357"/>
        <v/>
      </c>
      <c r="AB692" s="6" t="e">
        <f t="shared" si="371"/>
        <v>#N/A</v>
      </c>
      <c r="AC692" s="6" t="e">
        <f t="shared" si="372"/>
        <v>#N/A</v>
      </c>
      <c r="AD692" s="6" t="e">
        <f t="shared" si="373"/>
        <v>#N/A</v>
      </c>
      <c r="AE692" s="6" t="str">
        <f t="shared" si="358"/>
        <v/>
      </c>
      <c r="AF692" s="10">
        <f t="shared" si="359"/>
        <v>1</v>
      </c>
      <c r="AG692" s="6" t="e">
        <f t="shared" si="374"/>
        <v>#N/A</v>
      </c>
      <c r="AH692" s="6" t="e">
        <f t="shared" si="375"/>
        <v>#N/A</v>
      </c>
      <c r="AI692" s="6" t="e">
        <f t="shared" si="385"/>
        <v>#N/A</v>
      </c>
      <c r="AJ692" s="6" t="e">
        <f t="shared" si="376"/>
        <v>#N/A</v>
      </c>
      <c r="AK692" s="11" t="str">
        <f t="shared" si="377"/>
        <v xml:space="preserve"> </v>
      </c>
      <c r="AL692" s="6" t="e">
        <f t="shared" si="378"/>
        <v>#N/A</v>
      </c>
      <c r="AM692" s="6" t="e">
        <f t="shared" si="379"/>
        <v>#N/A</v>
      </c>
      <c r="AN692" s="6" t="e">
        <f t="shared" si="380"/>
        <v>#N/A</v>
      </c>
      <c r="AO692" s="6" t="e">
        <f t="shared" si="360"/>
        <v>#N/A</v>
      </c>
      <c r="AP692" s="6" t="e">
        <f t="shared" si="381"/>
        <v>#N/A</v>
      </c>
      <c r="AQ692" s="6" t="e">
        <f t="shared" si="382"/>
        <v>#N/A</v>
      </c>
      <c r="AR692" s="6" t="e">
        <f t="shared" si="361"/>
        <v>#N/A</v>
      </c>
      <c r="AS692" s="6" t="e">
        <f t="shared" si="362"/>
        <v>#N/A</v>
      </c>
      <c r="AT692" s="6" t="e">
        <f t="shared" si="363"/>
        <v>#N/A</v>
      </c>
      <c r="AU692" s="6">
        <f t="shared" si="383"/>
        <v>0</v>
      </c>
      <c r="AV692" s="6" t="e">
        <f t="shared" si="384"/>
        <v>#N/A</v>
      </c>
      <c r="AW692" s="6" t="str">
        <f t="shared" si="364"/>
        <v/>
      </c>
      <c r="AX692" s="6" t="str">
        <f t="shared" si="365"/>
        <v/>
      </c>
      <c r="AY692" s="6" t="str">
        <f t="shared" si="366"/>
        <v/>
      </c>
      <c r="AZ692" s="6" t="str">
        <f t="shared" si="367"/>
        <v/>
      </c>
      <c r="BA692" s="103"/>
      <c r="BG692" s="3" t="s">
        <v>476</v>
      </c>
    </row>
    <row r="693" spans="1:59" s="12" customFormat="1" ht="13.5" customHeight="1" x14ac:dyDescent="0.2">
      <c r="A693" s="163">
        <v>678</v>
      </c>
      <c r="B693" s="164"/>
      <c r="C693" s="165"/>
      <c r="D693" s="166"/>
      <c r="E693" s="165"/>
      <c r="F693" s="165"/>
      <c r="G693" s="220"/>
      <c r="H693" s="165"/>
      <c r="I693" s="167"/>
      <c r="J693" s="168"/>
      <c r="K693" s="845"/>
      <c r="L693" s="838"/>
      <c r="M693" s="428"/>
      <c r="N693" s="427"/>
      <c r="O693" s="429"/>
      <c r="P693" s="430"/>
      <c r="Q693" s="422" t="str">
        <f t="shared" si="351"/>
        <v/>
      </c>
      <c r="R693" s="422" t="str">
        <f t="shared" si="352"/>
        <v/>
      </c>
      <c r="S693" s="423" t="str">
        <f t="shared" si="353"/>
        <v/>
      </c>
      <c r="T693" s="424" t="str">
        <f t="shared" si="368"/>
        <v/>
      </c>
      <c r="U693" s="425" t="str">
        <f t="shared" si="354"/>
        <v/>
      </c>
      <c r="V693" s="425" t="str">
        <f t="shared" si="355"/>
        <v/>
      </c>
      <c r="W693" s="425" t="str">
        <f t="shared" si="356"/>
        <v/>
      </c>
      <c r="X693" s="38"/>
      <c r="Y693" s="37" t="str">
        <f t="shared" si="369"/>
        <v/>
      </c>
      <c r="Z693" s="37" t="str">
        <f t="shared" si="370"/>
        <v/>
      </c>
      <c r="AA693" s="29" t="str">
        <f t="shared" si="357"/>
        <v/>
      </c>
      <c r="AB693" s="6" t="e">
        <f t="shared" si="371"/>
        <v>#N/A</v>
      </c>
      <c r="AC693" s="6" t="e">
        <f t="shared" si="372"/>
        <v>#N/A</v>
      </c>
      <c r="AD693" s="6" t="e">
        <f t="shared" si="373"/>
        <v>#N/A</v>
      </c>
      <c r="AE693" s="6" t="str">
        <f t="shared" si="358"/>
        <v/>
      </c>
      <c r="AF693" s="10">
        <f t="shared" si="359"/>
        <v>1</v>
      </c>
      <c r="AG693" s="6" t="e">
        <f t="shared" si="374"/>
        <v>#N/A</v>
      </c>
      <c r="AH693" s="6" t="e">
        <f t="shared" si="375"/>
        <v>#N/A</v>
      </c>
      <c r="AI693" s="6" t="e">
        <f t="shared" si="385"/>
        <v>#N/A</v>
      </c>
      <c r="AJ693" s="6" t="e">
        <f t="shared" si="376"/>
        <v>#N/A</v>
      </c>
      <c r="AK693" s="11" t="str">
        <f t="shared" si="377"/>
        <v xml:space="preserve"> </v>
      </c>
      <c r="AL693" s="6" t="e">
        <f t="shared" si="378"/>
        <v>#N/A</v>
      </c>
      <c r="AM693" s="6" t="e">
        <f t="shared" si="379"/>
        <v>#N/A</v>
      </c>
      <c r="AN693" s="6" t="e">
        <f t="shared" si="380"/>
        <v>#N/A</v>
      </c>
      <c r="AO693" s="6" t="e">
        <f t="shared" si="360"/>
        <v>#N/A</v>
      </c>
      <c r="AP693" s="6" t="e">
        <f t="shared" si="381"/>
        <v>#N/A</v>
      </c>
      <c r="AQ693" s="6" t="e">
        <f t="shared" si="382"/>
        <v>#N/A</v>
      </c>
      <c r="AR693" s="6" t="e">
        <f t="shared" si="361"/>
        <v>#N/A</v>
      </c>
      <c r="AS693" s="6" t="e">
        <f t="shared" si="362"/>
        <v>#N/A</v>
      </c>
      <c r="AT693" s="6" t="e">
        <f t="shared" si="363"/>
        <v>#N/A</v>
      </c>
      <c r="AU693" s="6">
        <f t="shared" si="383"/>
        <v>0</v>
      </c>
      <c r="AV693" s="6" t="e">
        <f t="shared" si="384"/>
        <v>#N/A</v>
      </c>
      <c r="AW693" s="6" t="str">
        <f t="shared" si="364"/>
        <v/>
      </c>
      <c r="AX693" s="6" t="str">
        <f t="shared" si="365"/>
        <v/>
      </c>
      <c r="AY693" s="6" t="str">
        <f t="shared" si="366"/>
        <v/>
      </c>
      <c r="AZ693" s="6" t="str">
        <f t="shared" si="367"/>
        <v/>
      </c>
      <c r="BA693" s="103"/>
      <c r="BG693" s="3" t="s">
        <v>488</v>
      </c>
    </row>
    <row r="694" spans="1:59" s="12" customFormat="1" ht="13.5" customHeight="1" x14ac:dyDescent="0.2">
      <c r="A694" s="163">
        <v>679</v>
      </c>
      <c r="B694" s="164"/>
      <c r="C694" s="165"/>
      <c r="D694" s="166"/>
      <c r="E694" s="165"/>
      <c r="F694" s="165"/>
      <c r="G694" s="220"/>
      <c r="H694" s="165"/>
      <c r="I694" s="167"/>
      <c r="J694" s="168"/>
      <c r="K694" s="845"/>
      <c r="L694" s="838"/>
      <c r="M694" s="428"/>
      <c r="N694" s="427"/>
      <c r="O694" s="429"/>
      <c r="P694" s="430"/>
      <c r="Q694" s="422" t="str">
        <f t="shared" si="351"/>
        <v/>
      </c>
      <c r="R694" s="422" t="str">
        <f t="shared" si="352"/>
        <v/>
      </c>
      <c r="S694" s="423" t="str">
        <f t="shared" si="353"/>
        <v/>
      </c>
      <c r="T694" s="424" t="str">
        <f t="shared" si="368"/>
        <v/>
      </c>
      <c r="U694" s="425" t="str">
        <f t="shared" si="354"/>
        <v/>
      </c>
      <c r="V694" s="425" t="str">
        <f t="shared" si="355"/>
        <v/>
      </c>
      <c r="W694" s="425" t="str">
        <f t="shared" si="356"/>
        <v/>
      </c>
      <c r="X694" s="38"/>
      <c r="Y694" s="37" t="str">
        <f t="shared" si="369"/>
        <v/>
      </c>
      <c r="Z694" s="37" t="str">
        <f t="shared" si="370"/>
        <v/>
      </c>
      <c r="AA694" s="29" t="str">
        <f t="shared" si="357"/>
        <v/>
      </c>
      <c r="AB694" s="6" t="e">
        <f t="shared" si="371"/>
        <v>#N/A</v>
      </c>
      <c r="AC694" s="6" t="e">
        <f t="shared" si="372"/>
        <v>#N/A</v>
      </c>
      <c r="AD694" s="6" t="e">
        <f t="shared" si="373"/>
        <v>#N/A</v>
      </c>
      <c r="AE694" s="6" t="str">
        <f t="shared" si="358"/>
        <v/>
      </c>
      <c r="AF694" s="10">
        <f t="shared" si="359"/>
        <v>1</v>
      </c>
      <c r="AG694" s="6" t="e">
        <f t="shared" si="374"/>
        <v>#N/A</v>
      </c>
      <c r="AH694" s="6" t="e">
        <f t="shared" si="375"/>
        <v>#N/A</v>
      </c>
      <c r="AI694" s="6" t="e">
        <f t="shared" si="385"/>
        <v>#N/A</v>
      </c>
      <c r="AJ694" s="6" t="e">
        <f t="shared" si="376"/>
        <v>#N/A</v>
      </c>
      <c r="AK694" s="11" t="str">
        <f t="shared" si="377"/>
        <v xml:space="preserve"> </v>
      </c>
      <c r="AL694" s="6" t="e">
        <f t="shared" si="378"/>
        <v>#N/A</v>
      </c>
      <c r="AM694" s="6" t="e">
        <f t="shared" si="379"/>
        <v>#N/A</v>
      </c>
      <c r="AN694" s="6" t="e">
        <f t="shared" si="380"/>
        <v>#N/A</v>
      </c>
      <c r="AO694" s="6" t="e">
        <f t="shared" si="360"/>
        <v>#N/A</v>
      </c>
      <c r="AP694" s="6" t="e">
        <f t="shared" si="381"/>
        <v>#N/A</v>
      </c>
      <c r="AQ694" s="6" t="e">
        <f t="shared" si="382"/>
        <v>#N/A</v>
      </c>
      <c r="AR694" s="6" t="e">
        <f t="shared" si="361"/>
        <v>#N/A</v>
      </c>
      <c r="AS694" s="6" t="e">
        <f t="shared" si="362"/>
        <v>#N/A</v>
      </c>
      <c r="AT694" s="6" t="e">
        <f t="shared" si="363"/>
        <v>#N/A</v>
      </c>
      <c r="AU694" s="6">
        <f t="shared" si="383"/>
        <v>0</v>
      </c>
      <c r="AV694" s="6" t="e">
        <f t="shared" si="384"/>
        <v>#N/A</v>
      </c>
      <c r="AW694" s="6" t="str">
        <f t="shared" si="364"/>
        <v/>
      </c>
      <c r="AX694" s="6" t="str">
        <f t="shared" si="365"/>
        <v/>
      </c>
      <c r="AY694" s="6" t="str">
        <f t="shared" si="366"/>
        <v/>
      </c>
      <c r="AZ694" s="6" t="str">
        <f t="shared" si="367"/>
        <v/>
      </c>
      <c r="BA694" s="103"/>
      <c r="BG694" s="3" t="s">
        <v>585</v>
      </c>
    </row>
    <row r="695" spans="1:59" s="12" customFormat="1" ht="13.5" customHeight="1" x14ac:dyDescent="0.2">
      <c r="A695" s="163">
        <v>680</v>
      </c>
      <c r="B695" s="164"/>
      <c r="C695" s="165"/>
      <c r="D695" s="166"/>
      <c r="E695" s="165"/>
      <c r="F695" s="165"/>
      <c r="G695" s="220"/>
      <c r="H695" s="165"/>
      <c r="I695" s="167"/>
      <c r="J695" s="168"/>
      <c r="K695" s="845"/>
      <c r="L695" s="838"/>
      <c r="M695" s="428"/>
      <c r="N695" s="427"/>
      <c r="O695" s="429"/>
      <c r="P695" s="430"/>
      <c r="Q695" s="422" t="str">
        <f t="shared" si="351"/>
        <v/>
      </c>
      <c r="R695" s="422" t="str">
        <f t="shared" si="352"/>
        <v/>
      </c>
      <c r="S695" s="423" t="str">
        <f t="shared" si="353"/>
        <v/>
      </c>
      <c r="T695" s="424" t="str">
        <f t="shared" si="368"/>
        <v/>
      </c>
      <c r="U695" s="425" t="str">
        <f t="shared" si="354"/>
        <v/>
      </c>
      <c r="V695" s="425" t="str">
        <f t="shared" si="355"/>
        <v/>
      </c>
      <c r="W695" s="425" t="str">
        <f t="shared" si="356"/>
        <v/>
      </c>
      <c r="X695" s="38"/>
      <c r="Y695" s="37" t="str">
        <f t="shared" si="369"/>
        <v/>
      </c>
      <c r="Z695" s="37" t="str">
        <f t="shared" si="370"/>
        <v/>
      </c>
      <c r="AA695" s="29" t="str">
        <f t="shared" si="357"/>
        <v/>
      </c>
      <c r="AB695" s="6" t="e">
        <f t="shared" si="371"/>
        <v>#N/A</v>
      </c>
      <c r="AC695" s="6" t="e">
        <f t="shared" si="372"/>
        <v>#N/A</v>
      </c>
      <c r="AD695" s="6" t="e">
        <f t="shared" si="373"/>
        <v>#N/A</v>
      </c>
      <c r="AE695" s="6" t="str">
        <f t="shared" si="358"/>
        <v/>
      </c>
      <c r="AF695" s="10">
        <f t="shared" si="359"/>
        <v>1</v>
      </c>
      <c r="AG695" s="6" t="e">
        <f t="shared" si="374"/>
        <v>#N/A</v>
      </c>
      <c r="AH695" s="6" t="e">
        <f t="shared" si="375"/>
        <v>#N/A</v>
      </c>
      <c r="AI695" s="6" t="e">
        <f t="shared" si="385"/>
        <v>#N/A</v>
      </c>
      <c r="AJ695" s="6" t="e">
        <f t="shared" si="376"/>
        <v>#N/A</v>
      </c>
      <c r="AK695" s="11" t="str">
        <f t="shared" si="377"/>
        <v xml:space="preserve"> </v>
      </c>
      <c r="AL695" s="6" t="e">
        <f t="shared" si="378"/>
        <v>#N/A</v>
      </c>
      <c r="AM695" s="6" t="e">
        <f t="shared" si="379"/>
        <v>#N/A</v>
      </c>
      <c r="AN695" s="6" t="e">
        <f t="shared" si="380"/>
        <v>#N/A</v>
      </c>
      <c r="AO695" s="6" t="e">
        <f t="shared" si="360"/>
        <v>#N/A</v>
      </c>
      <c r="AP695" s="6" t="e">
        <f t="shared" si="381"/>
        <v>#N/A</v>
      </c>
      <c r="AQ695" s="6" t="e">
        <f t="shared" si="382"/>
        <v>#N/A</v>
      </c>
      <c r="AR695" s="6" t="e">
        <f t="shared" si="361"/>
        <v>#N/A</v>
      </c>
      <c r="AS695" s="6" t="e">
        <f t="shared" si="362"/>
        <v>#N/A</v>
      </c>
      <c r="AT695" s="6" t="e">
        <f t="shared" si="363"/>
        <v>#N/A</v>
      </c>
      <c r="AU695" s="6">
        <f t="shared" si="383"/>
        <v>0</v>
      </c>
      <c r="AV695" s="6" t="e">
        <f t="shared" si="384"/>
        <v>#N/A</v>
      </c>
      <c r="AW695" s="6" t="str">
        <f t="shared" si="364"/>
        <v/>
      </c>
      <c r="AX695" s="6" t="str">
        <f t="shared" si="365"/>
        <v/>
      </c>
      <c r="AY695" s="6" t="str">
        <f t="shared" si="366"/>
        <v/>
      </c>
      <c r="AZ695" s="6" t="str">
        <f t="shared" si="367"/>
        <v/>
      </c>
      <c r="BA695" s="103"/>
      <c r="BG695" s="3" t="s">
        <v>465</v>
      </c>
    </row>
    <row r="696" spans="1:59" s="12" customFormat="1" ht="13.5" customHeight="1" x14ac:dyDescent="0.2">
      <c r="A696" s="163">
        <v>681</v>
      </c>
      <c r="B696" s="164"/>
      <c r="C696" s="165"/>
      <c r="D696" s="166"/>
      <c r="E696" s="165"/>
      <c r="F696" s="165"/>
      <c r="G696" s="220"/>
      <c r="H696" s="165"/>
      <c r="I696" s="167"/>
      <c r="J696" s="168"/>
      <c r="K696" s="845"/>
      <c r="L696" s="838"/>
      <c r="M696" s="428"/>
      <c r="N696" s="427"/>
      <c r="O696" s="429"/>
      <c r="P696" s="430"/>
      <c r="Q696" s="422" t="str">
        <f t="shared" si="351"/>
        <v/>
      </c>
      <c r="R696" s="422" t="str">
        <f t="shared" si="352"/>
        <v/>
      </c>
      <c r="S696" s="423" t="str">
        <f t="shared" si="353"/>
        <v/>
      </c>
      <c r="T696" s="424" t="str">
        <f t="shared" si="368"/>
        <v/>
      </c>
      <c r="U696" s="425" t="str">
        <f t="shared" si="354"/>
        <v/>
      </c>
      <c r="V696" s="425" t="str">
        <f t="shared" si="355"/>
        <v/>
      </c>
      <c r="W696" s="425" t="str">
        <f t="shared" si="356"/>
        <v/>
      </c>
      <c r="X696" s="38"/>
      <c r="Y696" s="37" t="str">
        <f t="shared" si="369"/>
        <v/>
      </c>
      <c r="Z696" s="37" t="str">
        <f t="shared" si="370"/>
        <v/>
      </c>
      <c r="AA696" s="29" t="str">
        <f t="shared" si="357"/>
        <v/>
      </c>
      <c r="AB696" s="6" t="e">
        <f t="shared" si="371"/>
        <v>#N/A</v>
      </c>
      <c r="AC696" s="6" t="e">
        <f t="shared" si="372"/>
        <v>#N/A</v>
      </c>
      <c r="AD696" s="6" t="e">
        <f t="shared" si="373"/>
        <v>#N/A</v>
      </c>
      <c r="AE696" s="6" t="str">
        <f t="shared" si="358"/>
        <v/>
      </c>
      <c r="AF696" s="10">
        <f t="shared" si="359"/>
        <v>1</v>
      </c>
      <c r="AG696" s="6" t="e">
        <f t="shared" si="374"/>
        <v>#N/A</v>
      </c>
      <c r="AH696" s="6" t="e">
        <f t="shared" si="375"/>
        <v>#N/A</v>
      </c>
      <c r="AI696" s="6" t="e">
        <f t="shared" si="385"/>
        <v>#N/A</v>
      </c>
      <c r="AJ696" s="6" t="e">
        <f t="shared" si="376"/>
        <v>#N/A</v>
      </c>
      <c r="AK696" s="11" t="str">
        <f t="shared" si="377"/>
        <v xml:space="preserve"> </v>
      </c>
      <c r="AL696" s="6" t="e">
        <f t="shared" si="378"/>
        <v>#N/A</v>
      </c>
      <c r="AM696" s="6" t="e">
        <f t="shared" si="379"/>
        <v>#N/A</v>
      </c>
      <c r="AN696" s="6" t="e">
        <f t="shared" si="380"/>
        <v>#N/A</v>
      </c>
      <c r="AO696" s="6" t="e">
        <f t="shared" si="360"/>
        <v>#N/A</v>
      </c>
      <c r="AP696" s="6" t="e">
        <f t="shared" si="381"/>
        <v>#N/A</v>
      </c>
      <c r="AQ696" s="6" t="e">
        <f t="shared" si="382"/>
        <v>#N/A</v>
      </c>
      <c r="AR696" s="6" t="e">
        <f t="shared" si="361"/>
        <v>#N/A</v>
      </c>
      <c r="AS696" s="6" t="e">
        <f t="shared" si="362"/>
        <v>#N/A</v>
      </c>
      <c r="AT696" s="6" t="e">
        <f t="shared" si="363"/>
        <v>#N/A</v>
      </c>
      <c r="AU696" s="6">
        <f t="shared" si="383"/>
        <v>0</v>
      </c>
      <c r="AV696" s="6" t="e">
        <f t="shared" si="384"/>
        <v>#N/A</v>
      </c>
      <c r="AW696" s="6" t="str">
        <f t="shared" si="364"/>
        <v/>
      </c>
      <c r="AX696" s="6" t="str">
        <f t="shared" si="365"/>
        <v/>
      </c>
      <c r="AY696" s="6" t="str">
        <f t="shared" si="366"/>
        <v/>
      </c>
      <c r="AZ696" s="6" t="str">
        <f t="shared" si="367"/>
        <v/>
      </c>
      <c r="BA696" s="103"/>
      <c r="BG696" s="3" t="s">
        <v>475</v>
      </c>
    </row>
    <row r="697" spans="1:59" s="12" customFormat="1" ht="13.5" customHeight="1" x14ac:dyDescent="0.2">
      <c r="A697" s="163">
        <v>682</v>
      </c>
      <c r="B697" s="164"/>
      <c r="C697" s="165"/>
      <c r="D697" s="166"/>
      <c r="E697" s="165"/>
      <c r="F697" s="165"/>
      <c r="G697" s="220"/>
      <c r="H697" s="165"/>
      <c r="I697" s="167"/>
      <c r="J697" s="168"/>
      <c r="K697" s="845"/>
      <c r="L697" s="838"/>
      <c r="M697" s="428"/>
      <c r="N697" s="427"/>
      <c r="O697" s="429"/>
      <c r="P697" s="430"/>
      <c r="Q697" s="422" t="str">
        <f t="shared" si="351"/>
        <v/>
      </c>
      <c r="R697" s="422" t="str">
        <f t="shared" si="352"/>
        <v/>
      </c>
      <c r="S697" s="423" t="str">
        <f t="shared" si="353"/>
        <v/>
      </c>
      <c r="T697" s="424" t="str">
        <f t="shared" si="368"/>
        <v/>
      </c>
      <c r="U697" s="425" t="str">
        <f t="shared" si="354"/>
        <v/>
      </c>
      <c r="V697" s="425" t="str">
        <f t="shared" si="355"/>
        <v/>
      </c>
      <c r="W697" s="425" t="str">
        <f t="shared" si="356"/>
        <v/>
      </c>
      <c r="X697" s="38"/>
      <c r="Y697" s="37" t="str">
        <f t="shared" si="369"/>
        <v/>
      </c>
      <c r="Z697" s="37" t="str">
        <f t="shared" si="370"/>
        <v/>
      </c>
      <c r="AA697" s="29" t="str">
        <f t="shared" si="357"/>
        <v/>
      </c>
      <c r="AB697" s="6" t="e">
        <f t="shared" si="371"/>
        <v>#N/A</v>
      </c>
      <c r="AC697" s="6" t="e">
        <f t="shared" si="372"/>
        <v>#N/A</v>
      </c>
      <c r="AD697" s="6" t="e">
        <f t="shared" si="373"/>
        <v>#N/A</v>
      </c>
      <c r="AE697" s="6" t="str">
        <f t="shared" si="358"/>
        <v/>
      </c>
      <c r="AF697" s="10">
        <f t="shared" si="359"/>
        <v>1</v>
      </c>
      <c r="AG697" s="6" t="e">
        <f t="shared" si="374"/>
        <v>#N/A</v>
      </c>
      <c r="AH697" s="6" t="e">
        <f t="shared" si="375"/>
        <v>#N/A</v>
      </c>
      <c r="AI697" s="6" t="e">
        <f t="shared" si="385"/>
        <v>#N/A</v>
      </c>
      <c r="AJ697" s="6" t="e">
        <f t="shared" si="376"/>
        <v>#N/A</v>
      </c>
      <c r="AK697" s="11" t="str">
        <f t="shared" si="377"/>
        <v xml:space="preserve"> </v>
      </c>
      <c r="AL697" s="6" t="e">
        <f t="shared" si="378"/>
        <v>#N/A</v>
      </c>
      <c r="AM697" s="6" t="e">
        <f t="shared" si="379"/>
        <v>#N/A</v>
      </c>
      <c r="AN697" s="6" t="e">
        <f t="shared" si="380"/>
        <v>#N/A</v>
      </c>
      <c r="AO697" s="6" t="e">
        <f t="shared" si="360"/>
        <v>#N/A</v>
      </c>
      <c r="AP697" s="6" t="e">
        <f t="shared" si="381"/>
        <v>#N/A</v>
      </c>
      <c r="AQ697" s="6" t="e">
        <f t="shared" si="382"/>
        <v>#N/A</v>
      </c>
      <c r="AR697" s="6" t="e">
        <f t="shared" si="361"/>
        <v>#N/A</v>
      </c>
      <c r="AS697" s="6" t="e">
        <f t="shared" si="362"/>
        <v>#N/A</v>
      </c>
      <c r="AT697" s="6" t="e">
        <f t="shared" si="363"/>
        <v>#N/A</v>
      </c>
      <c r="AU697" s="6">
        <f t="shared" si="383"/>
        <v>0</v>
      </c>
      <c r="AV697" s="6" t="e">
        <f t="shared" si="384"/>
        <v>#N/A</v>
      </c>
      <c r="AW697" s="6" t="str">
        <f t="shared" si="364"/>
        <v/>
      </c>
      <c r="AX697" s="6" t="str">
        <f t="shared" si="365"/>
        <v/>
      </c>
      <c r="AY697" s="6" t="str">
        <f t="shared" si="366"/>
        <v/>
      </c>
      <c r="AZ697" s="6" t="str">
        <f t="shared" si="367"/>
        <v/>
      </c>
      <c r="BA697" s="103"/>
      <c r="BG697" s="3" t="s">
        <v>487</v>
      </c>
    </row>
    <row r="698" spans="1:59" s="12" customFormat="1" ht="13.5" customHeight="1" x14ac:dyDescent="0.2">
      <c r="A698" s="163">
        <v>683</v>
      </c>
      <c r="B698" s="164"/>
      <c r="C698" s="165"/>
      <c r="D698" s="166"/>
      <c r="E698" s="165"/>
      <c r="F698" s="165"/>
      <c r="G698" s="220"/>
      <c r="H698" s="165"/>
      <c r="I698" s="167"/>
      <c r="J698" s="168"/>
      <c r="K698" s="845"/>
      <c r="L698" s="838"/>
      <c r="M698" s="428"/>
      <c r="N698" s="427"/>
      <c r="O698" s="429"/>
      <c r="P698" s="430"/>
      <c r="Q698" s="422" t="str">
        <f t="shared" si="351"/>
        <v/>
      </c>
      <c r="R698" s="422" t="str">
        <f t="shared" si="352"/>
        <v/>
      </c>
      <c r="S698" s="423" t="str">
        <f t="shared" si="353"/>
        <v/>
      </c>
      <c r="T698" s="424" t="str">
        <f t="shared" si="368"/>
        <v/>
      </c>
      <c r="U698" s="425" t="str">
        <f t="shared" si="354"/>
        <v/>
      </c>
      <c r="V698" s="425" t="str">
        <f t="shared" si="355"/>
        <v/>
      </c>
      <c r="W698" s="425" t="str">
        <f t="shared" si="356"/>
        <v/>
      </c>
      <c r="X698" s="38"/>
      <c r="Y698" s="37" t="str">
        <f t="shared" si="369"/>
        <v/>
      </c>
      <c r="Z698" s="37" t="str">
        <f t="shared" si="370"/>
        <v/>
      </c>
      <c r="AA698" s="29" t="str">
        <f t="shared" si="357"/>
        <v/>
      </c>
      <c r="AB698" s="6" t="e">
        <f t="shared" si="371"/>
        <v>#N/A</v>
      </c>
      <c r="AC698" s="6" t="e">
        <f t="shared" si="372"/>
        <v>#N/A</v>
      </c>
      <c r="AD698" s="6" t="e">
        <f t="shared" si="373"/>
        <v>#N/A</v>
      </c>
      <c r="AE698" s="6" t="str">
        <f t="shared" si="358"/>
        <v/>
      </c>
      <c r="AF698" s="10">
        <f t="shared" si="359"/>
        <v>1</v>
      </c>
      <c r="AG698" s="6" t="e">
        <f t="shared" si="374"/>
        <v>#N/A</v>
      </c>
      <c r="AH698" s="6" t="e">
        <f t="shared" si="375"/>
        <v>#N/A</v>
      </c>
      <c r="AI698" s="6" t="e">
        <f t="shared" si="385"/>
        <v>#N/A</v>
      </c>
      <c r="AJ698" s="6" t="e">
        <f t="shared" si="376"/>
        <v>#N/A</v>
      </c>
      <c r="AK698" s="11" t="str">
        <f t="shared" si="377"/>
        <v xml:space="preserve"> </v>
      </c>
      <c r="AL698" s="6" t="e">
        <f t="shared" si="378"/>
        <v>#N/A</v>
      </c>
      <c r="AM698" s="6" t="e">
        <f t="shared" si="379"/>
        <v>#N/A</v>
      </c>
      <c r="AN698" s="6" t="e">
        <f t="shared" si="380"/>
        <v>#N/A</v>
      </c>
      <c r="AO698" s="6" t="e">
        <f t="shared" si="360"/>
        <v>#N/A</v>
      </c>
      <c r="AP698" s="6" t="e">
        <f t="shared" si="381"/>
        <v>#N/A</v>
      </c>
      <c r="AQ698" s="6" t="e">
        <f t="shared" si="382"/>
        <v>#N/A</v>
      </c>
      <c r="AR698" s="6" t="e">
        <f t="shared" si="361"/>
        <v>#N/A</v>
      </c>
      <c r="AS698" s="6" t="e">
        <f t="shared" si="362"/>
        <v>#N/A</v>
      </c>
      <c r="AT698" s="6" t="e">
        <f t="shared" si="363"/>
        <v>#N/A</v>
      </c>
      <c r="AU698" s="6">
        <f t="shared" si="383"/>
        <v>0</v>
      </c>
      <c r="AV698" s="6" t="e">
        <f t="shared" si="384"/>
        <v>#N/A</v>
      </c>
      <c r="AW698" s="6" t="str">
        <f t="shared" si="364"/>
        <v/>
      </c>
      <c r="AX698" s="6" t="str">
        <f t="shared" si="365"/>
        <v/>
      </c>
      <c r="AY698" s="6" t="str">
        <f t="shared" si="366"/>
        <v/>
      </c>
      <c r="AZ698" s="6" t="str">
        <f t="shared" si="367"/>
        <v/>
      </c>
      <c r="BA698" s="103"/>
      <c r="BG698" s="3" t="s">
        <v>390</v>
      </c>
    </row>
    <row r="699" spans="1:59" s="12" customFormat="1" ht="13.5" customHeight="1" x14ac:dyDescent="0.2">
      <c r="A699" s="163">
        <v>684</v>
      </c>
      <c r="B699" s="164"/>
      <c r="C699" s="165"/>
      <c r="D699" s="166"/>
      <c r="E699" s="165"/>
      <c r="F699" s="165"/>
      <c r="G699" s="220"/>
      <c r="H699" s="165"/>
      <c r="I699" s="167"/>
      <c r="J699" s="168"/>
      <c r="K699" s="845"/>
      <c r="L699" s="838"/>
      <c r="M699" s="428"/>
      <c r="N699" s="427"/>
      <c r="O699" s="429"/>
      <c r="P699" s="430"/>
      <c r="Q699" s="422" t="str">
        <f t="shared" si="351"/>
        <v/>
      </c>
      <c r="R699" s="422" t="str">
        <f t="shared" si="352"/>
        <v/>
      </c>
      <c r="S699" s="423" t="str">
        <f t="shared" si="353"/>
        <v/>
      </c>
      <c r="T699" s="424" t="str">
        <f t="shared" si="368"/>
        <v/>
      </c>
      <c r="U699" s="425" t="str">
        <f t="shared" si="354"/>
        <v/>
      </c>
      <c r="V699" s="425" t="str">
        <f t="shared" si="355"/>
        <v/>
      </c>
      <c r="W699" s="425" t="str">
        <f t="shared" si="356"/>
        <v/>
      </c>
      <c r="X699" s="38"/>
      <c r="Y699" s="37" t="str">
        <f t="shared" si="369"/>
        <v/>
      </c>
      <c r="Z699" s="37" t="str">
        <f t="shared" si="370"/>
        <v/>
      </c>
      <c r="AA699" s="29" t="str">
        <f t="shared" si="357"/>
        <v/>
      </c>
      <c r="AB699" s="6" t="e">
        <f t="shared" si="371"/>
        <v>#N/A</v>
      </c>
      <c r="AC699" s="6" t="e">
        <f t="shared" si="372"/>
        <v>#N/A</v>
      </c>
      <c r="AD699" s="6" t="e">
        <f t="shared" si="373"/>
        <v>#N/A</v>
      </c>
      <c r="AE699" s="6" t="str">
        <f t="shared" si="358"/>
        <v/>
      </c>
      <c r="AF699" s="10">
        <f t="shared" si="359"/>
        <v>1</v>
      </c>
      <c r="AG699" s="6" t="e">
        <f t="shared" si="374"/>
        <v>#N/A</v>
      </c>
      <c r="AH699" s="6" t="e">
        <f t="shared" si="375"/>
        <v>#N/A</v>
      </c>
      <c r="AI699" s="6" t="e">
        <f t="shared" si="385"/>
        <v>#N/A</v>
      </c>
      <c r="AJ699" s="6" t="e">
        <f t="shared" si="376"/>
        <v>#N/A</v>
      </c>
      <c r="AK699" s="11" t="str">
        <f t="shared" si="377"/>
        <v xml:space="preserve"> </v>
      </c>
      <c r="AL699" s="6" t="e">
        <f t="shared" si="378"/>
        <v>#N/A</v>
      </c>
      <c r="AM699" s="6" t="e">
        <f t="shared" si="379"/>
        <v>#N/A</v>
      </c>
      <c r="AN699" s="6" t="e">
        <f t="shared" si="380"/>
        <v>#N/A</v>
      </c>
      <c r="AO699" s="6" t="e">
        <f t="shared" si="360"/>
        <v>#N/A</v>
      </c>
      <c r="AP699" s="6" t="e">
        <f t="shared" si="381"/>
        <v>#N/A</v>
      </c>
      <c r="AQ699" s="6" t="e">
        <f t="shared" si="382"/>
        <v>#N/A</v>
      </c>
      <c r="AR699" s="6" t="e">
        <f t="shared" si="361"/>
        <v>#N/A</v>
      </c>
      <c r="AS699" s="6" t="e">
        <f t="shared" si="362"/>
        <v>#N/A</v>
      </c>
      <c r="AT699" s="6" t="e">
        <f t="shared" si="363"/>
        <v>#N/A</v>
      </c>
      <c r="AU699" s="6">
        <f t="shared" si="383"/>
        <v>0</v>
      </c>
      <c r="AV699" s="6" t="e">
        <f t="shared" si="384"/>
        <v>#N/A</v>
      </c>
      <c r="AW699" s="6" t="str">
        <f t="shared" si="364"/>
        <v/>
      </c>
      <c r="AX699" s="6" t="str">
        <f t="shared" si="365"/>
        <v/>
      </c>
      <c r="AY699" s="6" t="str">
        <f t="shared" si="366"/>
        <v/>
      </c>
      <c r="AZ699" s="6" t="str">
        <f t="shared" si="367"/>
        <v/>
      </c>
      <c r="BA699" s="103"/>
      <c r="BG699" s="3" t="s">
        <v>386</v>
      </c>
    </row>
    <row r="700" spans="1:59" s="12" customFormat="1" ht="13.5" customHeight="1" x14ac:dyDescent="0.2">
      <c r="A700" s="163">
        <v>685</v>
      </c>
      <c r="B700" s="164"/>
      <c r="C700" s="165"/>
      <c r="D700" s="166"/>
      <c r="E700" s="165"/>
      <c r="F700" s="165"/>
      <c r="G700" s="220"/>
      <c r="H700" s="165"/>
      <c r="I700" s="167"/>
      <c r="J700" s="168"/>
      <c r="K700" s="845"/>
      <c r="L700" s="838"/>
      <c r="M700" s="428"/>
      <c r="N700" s="427"/>
      <c r="O700" s="429"/>
      <c r="P700" s="430"/>
      <c r="Q700" s="422" t="str">
        <f t="shared" si="351"/>
        <v/>
      </c>
      <c r="R700" s="422" t="str">
        <f t="shared" si="352"/>
        <v/>
      </c>
      <c r="S700" s="423" t="str">
        <f t="shared" si="353"/>
        <v/>
      </c>
      <c r="T700" s="424" t="str">
        <f t="shared" si="368"/>
        <v/>
      </c>
      <c r="U700" s="425" t="str">
        <f t="shared" si="354"/>
        <v/>
      </c>
      <c r="V700" s="425" t="str">
        <f t="shared" si="355"/>
        <v/>
      </c>
      <c r="W700" s="425" t="str">
        <f t="shared" si="356"/>
        <v/>
      </c>
      <c r="X700" s="38"/>
      <c r="Y700" s="37" t="str">
        <f t="shared" si="369"/>
        <v/>
      </c>
      <c r="Z700" s="37" t="str">
        <f t="shared" si="370"/>
        <v/>
      </c>
      <c r="AA700" s="29" t="str">
        <f t="shared" si="357"/>
        <v/>
      </c>
      <c r="AB700" s="6" t="e">
        <f t="shared" si="371"/>
        <v>#N/A</v>
      </c>
      <c r="AC700" s="6" t="e">
        <f t="shared" si="372"/>
        <v>#N/A</v>
      </c>
      <c r="AD700" s="6" t="e">
        <f t="shared" si="373"/>
        <v>#N/A</v>
      </c>
      <c r="AE700" s="6" t="str">
        <f t="shared" si="358"/>
        <v/>
      </c>
      <c r="AF700" s="10">
        <f t="shared" si="359"/>
        <v>1</v>
      </c>
      <c r="AG700" s="6" t="e">
        <f t="shared" si="374"/>
        <v>#N/A</v>
      </c>
      <c r="AH700" s="6" t="e">
        <f t="shared" si="375"/>
        <v>#N/A</v>
      </c>
      <c r="AI700" s="6" t="e">
        <f t="shared" si="385"/>
        <v>#N/A</v>
      </c>
      <c r="AJ700" s="6" t="e">
        <f t="shared" si="376"/>
        <v>#N/A</v>
      </c>
      <c r="AK700" s="11" t="str">
        <f t="shared" si="377"/>
        <v xml:space="preserve"> </v>
      </c>
      <c r="AL700" s="6" t="e">
        <f t="shared" si="378"/>
        <v>#N/A</v>
      </c>
      <c r="AM700" s="6" t="e">
        <f t="shared" si="379"/>
        <v>#N/A</v>
      </c>
      <c r="AN700" s="6" t="e">
        <f t="shared" si="380"/>
        <v>#N/A</v>
      </c>
      <c r="AO700" s="6" t="e">
        <f t="shared" si="360"/>
        <v>#N/A</v>
      </c>
      <c r="AP700" s="6" t="e">
        <f t="shared" si="381"/>
        <v>#N/A</v>
      </c>
      <c r="AQ700" s="6" t="e">
        <f t="shared" si="382"/>
        <v>#N/A</v>
      </c>
      <c r="AR700" s="6" t="e">
        <f t="shared" si="361"/>
        <v>#N/A</v>
      </c>
      <c r="AS700" s="6" t="e">
        <f t="shared" si="362"/>
        <v>#N/A</v>
      </c>
      <c r="AT700" s="6" t="e">
        <f t="shared" si="363"/>
        <v>#N/A</v>
      </c>
      <c r="AU700" s="6">
        <f t="shared" si="383"/>
        <v>0</v>
      </c>
      <c r="AV700" s="6" t="e">
        <f t="shared" si="384"/>
        <v>#N/A</v>
      </c>
      <c r="AW700" s="6" t="str">
        <f t="shared" si="364"/>
        <v/>
      </c>
      <c r="AX700" s="6" t="str">
        <f t="shared" si="365"/>
        <v/>
      </c>
      <c r="AY700" s="6" t="str">
        <f t="shared" si="366"/>
        <v/>
      </c>
      <c r="AZ700" s="6" t="str">
        <f t="shared" si="367"/>
        <v/>
      </c>
      <c r="BA700" s="103"/>
      <c r="BG700" s="3" t="s">
        <v>510</v>
      </c>
    </row>
    <row r="701" spans="1:59" s="12" customFormat="1" ht="13.5" customHeight="1" x14ac:dyDescent="0.2">
      <c r="A701" s="163">
        <v>686</v>
      </c>
      <c r="B701" s="164"/>
      <c r="C701" s="165"/>
      <c r="D701" s="166"/>
      <c r="E701" s="165"/>
      <c r="F701" s="165"/>
      <c r="G701" s="220"/>
      <c r="H701" s="165"/>
      <c r="I701" s="167"/>
      <c r="J701" s="168"/>
      <c r="K701" s="845"/>
      <c r="L701" s="838"/>
      <c r="M701" s="428"/>
      <c r="N701" s="427"/>
      <c r="O701" s="429"/>
      <c r="P701" s="430"/>
      <c r="Q701" s="422" t="str">
        <f t="shared" si="351"/>
        <v/>
      </c>
      <c r="R701" s="422" t="str">
        <f t="shared" si="352"/>
        <v/>
      </c>
      <c r="S701" s="423" t="str">
        <f t="shared" si="353"/>
        <v/>
      </c>
      <c r="T701" s="424" t="str">
        <f t="shared" si="368"/>
        <v/>
      </c>
      <c r="U701" s="425" t="str">
        <f t="shared" si="354"/>
        <v/>
      </c>
      <c r="V701" s="425" t="str">
        <f t="shared" si="355"/>
        <v/>
      </c>
      <c r="W701" s="425" t="str">
        <f t="shared" si="356"/>
        <v/>
      </c>
      <c r="X701" s="38"/>
      <c r="Y701" s="37" t="str">
        <f t="shared" si="369"/>
        <v/>
      </c>
      <c r="Z701" s="37" t="str">
        <f t="shared" si="370"/>
        <v/>
      </c>
      <c r="AA701" s="29" t="str">
        <f t="shared" si="357"/>
        <v/>
      </c>
      <c r="AB701" s="6" t="e">
        <f t="shared" si="371"/>
        <v>#N/A</v>
      </c>
      <c r="AC701" s="6" t="e">
        <f t="shared" si="372"/>
        <v>#N/A</v>
      </c>
      <c r="AD701" s="6" t="e">
        <f t="shared" si="373"/>
        <v>#N/A</v>
      </c>
      <c r="AE701" s="6" t="str">
        <f t="shared" si="358"/>
        <v/>
      </c>
      <c r="AF701" s="10">
        <f t="shared" si="359"/>
        <v>1</v>
      </c>
      <c r="AG701" s="6" t="e">
        <f t="shared" si="374"/>
        <v>#N/A</v>
      </c>
      <c r="AH701" s="6" t="e">
        <f t="shared" si="375"/>
        <v>#N/A</v>
      </c>
      <c r="AI701" s="6" t="e">
        <f t="shared" si="385"/>
        <v>#N/A</v>
      </c>
      <c r="AJ701" s="6" t="e">
        <f t="shared" si="376"/>
        <v>#N/A</v>
      </c>
      <c r="AK701" s="11" t="str">
        <f t="shared" si="377"/>
        <v xml:space="preserve"> </v>
      </c>
      <c r="AL701" s="6" t="e">
        <f t="shared" si="378"/>
        <v>#N/A</v>
      </c>
      <c r="AM701" s="6" t="e">
        <f t="shared" si="379"/>
        <v>#N/A</v>
      </c>
      <c r="AN701" s="6" t="e">
        <f t="shared" si="380"/>
        <v>#N/A</v>
      </c>
      <c r="AO701" s="6" t="e">
        <f t="shared" si="360"/>
        <v>#N/A</v>
      </c>
      <c r="AP701" s="6" t="e">
        <f t="shared" si="381"/>
        <v>#N/A</v>
      </c>
      <c r="AQ701" s="6" t="e">
        <f t="shared" si="382"/>
        <v>#N/A</v>
      </c>
      <c r="AR701" s="6" t="e">
        <f t="shared" si="361"/>
        <v>#N/A</v>
      </c>
      <c r="AS701" s="6" t="e">
        <f t="shared" si="362"/>
        <v>#N/A</v>
      </c>
      <c r="AT701" s="6" t="e">
        <f t="shared" si="363"/>
        <v>#N/A</v>
      </c>
      <c r="AU701" s="6">
        <f t="shared" si="383"/>
        <v>0</v>
      </c>
      <c r="AV701" s="6" t="e">
        <f t="shared" si="384"/>
        <v>#N/A</v>
      </c>
      <c r="AW701" s="6" t="str">
        <f t="shared" si="364"/>
        <v/>
      </c>
      <c r="AX701" s="6" t="str">
        <f t="shared" si="365"/>
        <v/>
      </c>
      <c r="AY701" s="6" t="str">
        <f t="shared" si="366"/>
        <v/>
      </c>
      <c r="AZ701" s="6" t="str">
        <f t="shared" si="367"/>
        <v/>
      </c>
      <c r="BA701" s="103"/>
      <c r="BG701" s="3" t="s">
        <v>1262</v>
      </c>
    </row>
    <row r="702" spans="1:59" s="12" customFormat="1" ht="13.5" customHeight="1" x14ac:dyDescent="0.2">
      <c r="A702" s="163">
        <v>687</v>
      </c>
      <c r="B702" s="164"/>
      <c r="C702" s="165"/>
      <c r="D702" s="166"/>
      <c r="E702" s="165"/>
      <c r="F702" s="165"/>
      <c r="G702" s="220"/>
      <c r="H702" s="165"/>
      <c r="I702" s="167"/>
      <c r="J702" s="168"/>
      <c r="K702" s="845"/>
      <c r="L702" s="838"/>
      <c r="M702" s="428"/>
      <c r="N702" s="427"/>
      <c r="O702" s="429"/>
      <c r="P702" s="430"/>
      <c r="Q702" s="422" t="str">
        <f t="shared" si="351"/>
        <v/>
      </c>
      <c r="R702" s="422" t="str">
        <f t="shared" si="352"/>
        <v/>
      </c>
      <c r="S702" s="423" t="str">
        <f t="shared" si="353"/>
        <v/>
      </c>
      <c r="T702" s="424" t="str">
        <f t="shared" si="368"/>
        <v/>
      </c>
      <c r="U702" s="425" t="str">
        <f t="shared" si="354"/>
        <v/>
      </c>
      <c r="V702" s="425" t="str">
        <f t="shared" si="355"/>
        <v/>
      </c>
      <c r="W702" s="425" t="str">
        <f t="shared" si="356"/>
        <v/>
      </c>
      <c r="X702" s="38"/>
      <c r="Y702" s="37" t="str">
        <f t="shared" si="369"/>
        <v/>
      </c>
      <c r="Z702" s="37" t="str">
        <f t="shared" si="370"/>
        <v/>
      </c>
      <c r="AA702" s="29" t="str">
        <f t="shared" si="357"/>
        <v/>
      </c>
      <c r="AB702" s="6" t="e">
        <f t="shared" si="371"/>
        <v>#N/A</v>
      </c>
      <c r="AC702" s="6" t="e">
        <f t="shared" si="372"/>
        <v>#N/A</v>
      </c>
      <c r="AD702" s="6" t="e">
        <f t="shared" si="373"/>
        <v>#N/A</v>
      </c>
      <c r="AE702" s="6" t="str">
        <f t="shared" si="358"/>
        <v/>
      </c>
      <c r="AF702" s="10">
        <f t="shared" si="359"/>
        <v>1</v>
      </c>
      <c r="AG702" s="6" t="e">
        <f t="shared" si="374"/>
        <v>#N/A</v>
      </c>
      <c r="AH702" s="6" t="e">
        <f t="shared" si="375"/>
        <v>#N/A</v>
      </c>
      <c r="AI702" s="6" t="e">
        <f t="shared" si="385"/>
        <v>#N/A</v>
      </c>
      <c r="AJ702" s="6" t="e">
        <f t="shared" si="376"/>
        <v>#N/A</v>
      </c>
      <c r="AK702" s="11" t="str">
        <f t="shared" si="377"/>
        <v xml:space="preserve"> </v>
      </c>
      <c r="AL702" s="6" t="e">
        <f t="shared" si="378"/>
        <v>#N/A</v>
      </c>
      <c r="AM702" s="6" t="e">
        <f t="shared" si="379"/>
        <v>#N/A</v>
      </c>
      <c r="AN702" s="6" t="e">
        <f t="shared" si="380"/>
        <v>#N/A</v>
      </c>
      <c r="AO702" s="6" t="e">
        <f t="shared" si="360"/>
        <v>#N/A</v>
      </c>
      <c r="AP702" s="6" t="e">
        <f t="shared" si="381"/>
        <v>#N/A</v>
      </c>
      <c r="AQ702" s="6" t="e">
        <f t="shared" si="382"/>
        <v>#N/A</v>
      </c>
      <c r="AR702" s="6" t="e">
        <f t="shared" si="361"/>
        <v>#N/A</v>
      </c>
      <c r="AS702" s="6" t="e">
        <f t="shared" si="362"/>
        <v>#N/A</v>
      </c>
      <c r="AT702" s="6" t="e">
        <f t="shared" si="363"/>
        <v>#N/A</v>
      </c>
      <c r="AU702" s="6">
        <f t="shared" si="383"/>
        <v>0</v>
      </c>
      <c r="AV702" s="6" t="e">
        <f t="shared" si="384"/>
        <v>#N/A</v>
      </c>
      <c r="AW702" s="6" t="str">
        <f t="shared" si="364"/>
        <v/>
      </c>
      <c r="AX702" s="6" t="str">
        <f t="shared" si="365"/>
        <v/>
      </c>
      <c r="AY702" s="6" t="str">
        <f t="shared" si="366"/>
        <v/>
      </c>
      <c r="AZ702" s="6" t="str">
        <f t="shared" si="367"/>
        <v/>
      </c>
      <c r="BA702" s="103"/>
      <c r="BG702" s="3" t="s">
        <v>1263</v>
      </c>
    </row>
    <row r="703" spans="1:59" s="12" customFormat="1" ht="13.5" customHeight="1" x14ac:dyDescent="0.2">
      <c r="A703" s="163">
        <v>688</v>
      </c>
      <c r="B703" s="164"/>
      <c r="C703" s="165"/>
      <c r="D703" s="166"/>
      <c r="E703" s="165"/>
      <c r="F703" s="165"/>
      <c r="G703" s="220"/>
      <c r="H703" s="165"/>
      <c r="I703" s="167"/>
      <c r="J703" s="168"/>
      <c r="K703" s="845"/>
      <c r="L703" s="838"/>
      <c r="M703" s="428"/>
      <c r="N703" s="427"/>
      <c r="O703" s="429"/>
      <c r="P703" s="430"/>
      <c r="Q703" s="422" t="str">
        <f t="shared" si="351"/>
        <v/>
      </c>
      <c r="R703" s="422" t="str">
        <f t="shared" si="352"/>
        <v/>
      </c>
      <c r="S703" s="423" t="str">
        <f t="shared" si="353"/>
        <v/>
      </c>
      <c r="T703" s="424" t="str">
        <f t="shared" si="368"/>
        <v/>
      </c>
      <c r="U703" s="425" t="str">
        <f t="shared" si="354"/>
        <v/>
      </c>
      <c r="V703" s="425" t="str">
        <f t="shared" si="355"/>
        <v/>
      </c>
      <c r="W703" s="425" t="str">
        <f t="shared" si="356"/>
        <v/>
      </c>
      <c r="X703" s="38"/>
      <c r="Y703" s="37" t="str">
        <f t="shared" si="369"/>
        <v/>
      </c>
      <c r="Z703" s="37" t="str">
        <f t="shared" si="370"/>
        <v/>
      </c>
      <c r="AA703" s="29" t="str">
        <f t="shared" si="357"/>
        <v/>
      </c>
      <c r="AB703" s="6" t="e">
        <f t="shared" si="371"/>
        <v>#N/A</v>
      </c>
      <c r="AC703" s="6" t="e">
        <f t="shared" si="372"/>
        <v>#N/A</v>
      </c>
      <c r="AD703" s="6" t="e">
        <f t="shared" si="373"/>
        <v>#N/A</v>
      </c>
      <c r="AE703" s="6" t="str">
        <f t="shared" si="358"/>
        <v/>
      </c>
      <c r="AF703" s="10">
        <f t="shared" si="359"/>
        <v>1</v>
      </c>
      <c r="AG703" s="6" t="e">
        <f t="shared" si="374"/>
        <v>#N/A</v>
      </c>
      <c r="AH703" s="6" t="e">
        <f t="shared" si="375"/>
        <v>#N/A</v>
      </c>
      <c r="AI703" s="6" t="e">
        <f t="shared" si="385"/>
        <v>#N/A</v>
      </c>
      <c r="AJ703" s="6" t="e">
        <f t="shared" si="376"/>
        <v>#N/A</v>
      </c>
      <c r="AK703" s="11" t="str">
        <f t="shared" si="377"/>
        <v xml:space="preserve"> </v>
      </c>
      <c r="AL703" s="6" t="e">
        <f t="shared" si="378"/>
        <v>#N/A</v>
      </c>
      <c r="AM703" s="6" t="e">
        <f t="shared" si="379"/>
        <v>#N/A</v>
      </c>
      <c r="AN703" s="6" t="e">
        <f t="shared" si="380"/>
        <v>#N/A</v>
      </c>
      <c r="AO703" s="6" t="e">
        <f t="shared" si="360"/>
        <v>#N/A</v>
      </c>
      <c r="AP703" s="6" t="e">
        <f t="shared" si="381"/>
        <v>#N/A</v>
      </c>
      <c r="AQ703" s="6" t="e">
        <f t="shared" si="382"/>
        <v>#N/A</v>
      </c>
      <c r="AR703" s="6" t="e">
        <f t="shared" si="361"/>
        <v>#N/A</v>
      </c>
      <c r="AS703" s="6" t="e">
        <f t="shared" si="362"/>
        <v>#N/A</v>
      </c>
      <c r="AT703" s="6" t="e">
        <f t="shared" si="363"/>
        <v>#N/A</v>
      </c>
      <c r="AU703" s="6">
        <f t="shared" si="383"/>
        <v>0</v>
      </c>
      <c r="AV703" s="6" t="e">
        <f t="shared" si="384"/>
        <v>#N/A</v>
      </c>
      <c r="AW703" s="6" t="str">
        <f t="shared" si="364"/>
        <v/>
      </c>
      <c r="AX703" s="6" t="str">
        <f t="shared" si="365"/>
        <v/>
      </c>
      <c r="AY703" s="6" t="str">
        <f t="shared" si="366"/>
        <v/>
      </c>
      <c r="AZ703" s="6" t="str">
        <f t="shared" si="367"/>
        <v/>
      </c>
      <c r="BA703" s="103"/>
      <c r="BG703" s="3" t="s">
        <v>1551</v>
      </c>
    </row>
    <row r="704" spans="1:59" s="12" customFormat="1" ht="13.5" customHeight="1" x14ac:dyDescent="0.2">
      <c r="A704" s="163">
        <v>689</v>
      </c>
      <c r="B704" s="164"/>
      <c r="C704" s="165"/>
      <c r="D704" s="166"/>
      <c r="E704" s="165"/>
      <c r="F704" s="165"/>
      <c r="G704" s="220"/>
      <c r="H704" s="165"/>
      <c r="I704" s="167"/>
      <c r="J704" s="168"/>
      <c r="K704" s="845"/>
      <c r="L704" s="838"/>
      <c r="M704" s="428"/>
      <c r="N704" s="427"/>
      <c r="O704" s="429"/>
      <c r="P704" s="430"/>
      <c r="Q704" s="422" t="str">
        <f t="shared" si="351"/>
        <v/>
      </c>
      <c r="R704" s="422" t="str">
        <f t="shared" si="352"/>
        <v/>
      </c>
      <c r="S704" s="423" t="str">
        <f t="shared" si="353"/>
        <v/>
      </c>
      <c r="T704" s="424" t="str">
        <f t="shared" si="368"/>
        <v/>
      </c>
      <c r="U704" s="425" t="str">
        <f t="shared" si="354"/>
        <v/>
      </c>
      <c r="V704" s="425" t="str">
        <f t="shared" si="355"/>
        <v/>
      </c>
      <c r="W704" s="425" t="str">
        <f t="shared" si="356"/>
        <v/>
      </c>
      <c r="X704" s="38"/>
      <c r="Y704" s="37" t="str">
        <f t="shared" si="369"/>
        <v/>
      </c>
      <c r="Z704" s="37" t="str">
        <f t="shared" si="370"/>
        <v/>
      </c>
      <c r="AA704" s="29" t="str">
        <f t="shared" si="357"/>
        <v/>
      </c>
      <c r="AB704" s="6" t="e">
        <f t="shared" si="371"/>
        <v>#N/A</v>
      </c>
      <c r="AC704" s="6" t="e">
        <f t="shared" si="372"/>
        <v>#N/A</v>
      </c>
      <c r="AD704" s="6" t="e">
        <f t="shared" si="373"/>
        <v>#N/A</v>
      </c>
      <c r="AE704" s="6" t="str">
        <f t="shared" si="358"/>
        <v/>
      </c>
      <c r="AF704" s="10">
        <f t="shared" si="359"/>
        <v>1</v>
      </c>
      <c r="AG704" s="6" t="e">
        <f t="shared" si="374"/>
        <v>#N/A</v>
      </c>
      <c r="AH704" s="6" t="e">
        <f t="shared" si="375"/>
        <v>#N/A</v>
      </c>
      <c r="AI704" s="6" t="e">
        <f t="shared" si="385"/>
        <v>#N/A</v>
      </c>
      <c r="AJ704" s="6" t="e">
        <f t="shared" si="376"/>
        <v>#N/A</v>
      </c>
      <c r="AK704" s="11" t="str">
        <f t="shared" si="377"/>
        <v xml:space="preserve"> </v>
      </c>
      <c r="AL704" s="6" t="e">
        <f t="shared" si="378"/>
        <v>#N/A</v>
      </c>
      <c r="AM704" s="6" t="e">
        <f t="shared" si="379"/>
        <v>#N/A</v>
      </c>
      <c r="AN704" s="6" t="e">
        <f t="shared" si="380"/>
        <v>#N/A</v>
      </c>
      <c r="AO704" s="6" t="e">
        <f t="shared" si="360"/>
        <v>#N/A</v>
      </c>
      <c r="AP704" s="6" t="e">
        <f t="shared" si="381"/>
        <v>#N/A</v>
      </c>
      <c r="AQ704" s="6" t="e">
        <f t="shared" si="382"/>
        <v>#N/A</v>
      </c>
      <c r="AR704" s="6" t="e">
        <f t="shared" si="361"/>
        <v>#N/A</v>
      </c>
      <c r="AS704" s="6" t="e">
        <f t="shared" si="362"/>
        <v>#N/A</v>
      </c>
      <c r="AT704" s="6" t="e">
        <f t="shared" si="363"/>
        <v>#N/A</v>
      </c>
      <c r="AU704" s="6">
        <f t="shared" si="383"/>
        <v>0</v>
      </c>
      <c r="AV704" s="6" t="e">
        <f t="shared" si="384"/>
        <v>#N/A</v>
      </c>
      <c r="AW704" s="6" t="str">
        <f t="shared" si="364"/>
        <v/>
      </c>
      <c r="AX704" s="6" t="str">
        <f t="shared" si="365"/>
        <v/>
      </c>
      <c r="AY704" s="6" t="str">
        <f t="shared" si="366"/>
        <v/>
      </c>
      <c r="AZ704" s="6" t="str">
        <f t="shared" si="367"/>
        <v/>
      </c>
      <c r="BA704" s="103"/>
      <c r="BG704" s="3" t="s">
        <v>561</v>
      </c>
    </row>
    <row r="705" spans="1:59" s="12" customFormat="1" ht="13.5" customHeight="1" x14ac:dyDescent="0.2">
      <c r="A705" s="163">
        <v>690</v>
      </c>
      <c r="B705" s="164"/>
      <c r="C705" s="165"/>
      <c r="D705" s="166"/>
      <c r="E705" s="165"/>
      <c r="F705" s="165"/>
      <c r="G705" s="220"/>
      <c r="H705" s="165"/>
      <c r="I705" s="167"/>
      <c r="J705" s="168"/>
      <c r="K705" s="845"/>
      <c r="L705" s="838"/>
      <c r="M705" s="428"/>
      <c r="N705" s="427"/>
      <c r="O705" s="429"/>
      <c r="P705" s="430"/>
      <c r="Q705" s="422" t="str">
        <f t="shared" si="351"/>
        <v/>
      </c>
      <c r="R705" s="422" t="str">
        <f t="shared" si="352"/>
        <v/>
      </c>
      <c r="S705" s="423" t="str">
        <f t="shared" si="353"/>
        <v/>
      </c>
      <c r="T705" s="424" t="str">
        <f t="shared" si="368"/>
        <v/>
      </c>
      <c r="U705" s="425" t="str">
        <f t="shared" si="354"/>
        <v/>
      </c>
      <c r="V705" s="425" t="str">
        <f t="shared" si="355"/>
        <v/>
      </c>
      <c r="W705" s="425" t="str">
        <f t="shared" si="356"/>
        <v/>
      </c>
      <c r="X705" s="38"/>
      <c r="Y705" s="37" t="str">
        <f t="shared" si="369"/>
        <v/>
      </c>
      <c r="Z705" s="37" t="str">
        <f t="shared" si="370"/>
        <v/>
      </c>
      <c r="AA705" s="29" t="str">
        <f t="shared" si="357"/>
        <v/>
      </c>
      <c r="AB705" s="6" t="e">
        <f t="shared" si="371"/>
        <v>#N/A</v>
      </c>
      <c r="AC705" s="6" t="e">
        <f t="shared" si="372"/>
        <v>#N/A</v>
      </c>
      <c r="AD705" s="6" t="e">
        <f t="shared" si="373"/>
        <v>#N/A</v>
      </c>
      <c r="AE705" s="6" t="str">
        <f t="shared" si="358"/>
        <v/>
      </c>
      <c r="AF705" s="10">
        <f t="shared" si="359"/>
        <v>1</v>
      </c>
      <c r="AG705" s="6" t="e">
        <f t="shared" si="374"/>
        <v>#N/A</v>
      </c>
      <c r="AH705" s="6" t="e">
        <f t="shared" si="375"/>
        <v>#N/A</v>
      </c>
      <c r="AI705" s="6" t="e">
        <f t="shared" si="385"/>
        <v>#N/A</v>
      </c>
      <c r="AJ705" s="6" t="e">
        <f t="shared" si="376"/>
        <v>#N/A</v>
      </c>
      <c r="AK705" s="11" t="str">
        <f t="shared" si="377"/>
        <v xml:space="preserve"> </v>
      </c>
      <c r="AL705" s="6" t="e">
        <f t="shared" si="378"/>
        <v>#N/A</v>
      </c>
      <c r="AM705" s="6" t="e">
        <f t="shared" si="379"/>
        <v>#N/A</v>
      </c>
      <c r="AN705" s="6" t="e">
        <f t="shared" si="380"/>
        <v>#N/A</v>
      </c>
      <c r="AO705" s="6" t="e">
        <f t="shared" si="360"/>
        <v>#N/A</v>
      </c>
      <c r="AP705" s="6" t="e">
        <f t="shared" si="381"/>
        <v>#N/A</v>
      </c>
      <c r="AQ705" s="6" t="e">
        <f t="shared" si="382"/>
        <v>#N/A</v>
      </c>
      <c r="AR705" s="6" t="e">
        <f t="shared" si="361"/>
        <v>#N/A</v>
      </c>
      <c r="AS705" s="6" t="e">
        <f t="shared" si="362"/>
        <v>#N/A</v>
      </c>
      <c r="AT705" s="6" t="e">
        <f t="shared" si="363"/>
        <v>#N/A</v>
      </c>
      <c r="AU705" s="6">
        <f t="shared" si="383"/>
        <v>0</v>
      </c>
      <c r="AV705" s="6" t="e">
        <f t="shared" si="384"/>
        <v>#N/A</v>
      </c>
      <c r="AW705" s="6" t="str">
        <f t="shared" si="364"/>
        <v/>
      </c>
      <c r="AX705" s="6" t="str">
        <f t="shared" si="365"/>
        <v/>
      </c>
      <c r="AY705" s="6" t="str">
        <f t="shared" si="366"/>
        <v/>
      </c>
      <c r="AZ705" s="6" t="str">
        <f t="shared" si="367"/>
        <v/>
      </c>
      <c r="BA705" s="103"/>
      <c r="BG705" s="3" t="s">
        <v>1621</v>
      </c>
    </row>
    <row r="706" spans="1:59" s="12" customFormat="1" ht="13.5" customHeight="1" x14ac:dyDescent="0.2">
      <c r="A706" s="163">
        <v>691</v>
      </c>
      <c r="B706" s="164"/>
      <c r="C706" s="165"/>
      <c r="D706" s="166"/>
      <c r="E706" s="165"/>
      <c r="F706" s="165"/>
      <c r="G706" s="220"/>
      <c r="H706" s="165"/>
      <c r="I706" s="167"/>
      <c r="J706" s="168"/>
      <c r="K706" s="845"/>
      <c r="L706" s="838"/>
      <c r="M706" s="428"/>
      <c r="N706" s="427"/>
      <c r="O706" s="429"/>
      <c r="P706" s="430"/>
      <c r="Q706" s="422" t="str">
        <f t="shared" si="351"/>
        <v/>
      </c>
      <c r="R706" s="422" t="str">
        <f t="shared" si="352"/>
        <v/>
      </c>
      <c r="S706" s="423" t="str">
        <f t="shared" si="353"/>
        <v/>
      </c>
      <c r="T706" s="424" t="str">
        <f t="shared" si="368"/>
        <v/>
      </c>
      <c r="U706" s="425" t="str">
        <f t="shared" si="354"/>
        <v/>
      </c>
      <c r="V706" s="425" t="str">
        <f t="shared" si="355"/>
        <v/>
      </c>
      <c r="W706" s="425" t="str">
        <f t="shared" si="356"/>
        <v/>
      </c>
      <c r="X706" s="38"/>
      <c r="Y706" s="37" t="str">
        <f t="shared" si="369"/>
        <v/>
      </c>
      <c r="Z706" s="37" t="str">
        <f t="shared" si="370"/>
        <v/>
      </c>
      <c r="AA706" s="29" t="str">
        <f t="shared" si="357"/>
        <v/>
      </c>
      <c r="AB706" s="6" t="e">
        <f t="shared" si="371"/>
        <v>#N/A</v>
      </c>
      <c r="AC706" s="6" t="e">
        <f t="shared" si="372"/>
        <v>#N/A</v>
      </c>
      <c r="AD706" s="6" t="e">
        <f t="shared" si="373"/>
        <v>#N/A</v>
      </c>
      <c r="AE706" s="6" t="str">
        <f t="shared" si="358"/>
        <v/>
      </c>
      <c r="AF706" s="10">
        <f t="shared" si="359"/>
        <v>1</v>
      </c>
      <c r="AG706" s="6" t="e">
        <f t="shared" si="374"/>
        <v>#N/A</v>
      </c>
      <c r="AH706" s="6" t="e">
        <f t="shared" si="375"/>
        <v>#N/A</v>
      </c>
      <c r="AI706" s="6" t="e">
        <f t="shared" si="385"/>
        <v>#N/A</v>
      </c>
      <c r="AJ706" s="6" t="e">
        <f t="shared" si="376"/>
        <v>#N/A</v>
      </c>
      <c r="AK706" s="11" t="str">
        <f t="shared" si="377"/>
        <v xml:space="preserve"> </v>
      </c>
      <c r="AL706" s="6" t="e">
        <f t="shared" si="378"/>
        <v>#N/A</v>
      </c>
      <c r="AM706" s="6" t="e">
        <f t="shared" si="379"/>
        <v>#N/A</v>
      </c>
      <c r="AN706" s="6" t="e">
        <f t="shared" si="380"/>
        <v>#N/A</v>
      </c>
      <c r="AO706" s="6" t="e">
        <f t="shared" si="360"/>
        <v>#N/A</v>
      </c>
      <c r="AP706" s="6" t="e">
        <f t="shared" si="381"/>
        <v>#N/A</v>
      </c>
      <c r="AQ706" s="6" t="e">
        <f t="shared" si="382"/>
        <v>#N/A</v>
      </c>
      <c r="AR706" s="6" t="e">
        <f t="shared" si="361"/>
        <v>#N/A</v>
      </c>
      <c r="AS706" s="6" t="e">
        <f t="shared" si="362"/>
        <v>#N/A</v>
      </c>
      <c r="AT706" s="6" t="e">
        <f t="shared" si="363"/>
        <v>#N/A</v>
      </c>
      <c r="AU706" s="6">
        <f t="shared" si="383"/>
        <v>0</v>
      </c>
      <c r="AV706" s="6" t="e">
        <f t="shared" si="384"/>
        <v>#N/A</v>
      </c>
      <c r="AW706" s="6" t="str">
        <f t="shared" si="364"/>
        <v/>
      </c>
      <c r="AX706" s="6" t="str">
        <f t="shared" si="365"/>
        <v/>
      </c>
      <c r="AY706" s="6" t="str">
        <f t="shared" si="366"/>
        <v/>
      </c>
      <c r="AZ706" s="6" t="str">
        <f t="shared" si="367"/>
        <v/>
      </c>
      <c r="BA706" s="103"/>
      <c r="BG706" s="3" t="s">
        <v>1622</v>
      </c>
    </row>
    <row r="707" spans="1:59" s="12" customFormat="1" ht="13.5" customHeight="1" x14ac:dyDescent="0.2">
      <c r="A707" s="163">
        <v>692</v>
      </c>
      <c r="B707" s="164"/>
      <c r="C707" s="165"/>
      <c r="D707" s="166"/>
      <c r="E707" s="165"/>
      <c r="F707" s="165"/>
      <c r="G707" s="220"/>
      <c r="H707" s="165"/>
      <c r="I707" s="167"/>
      <c r="J707" s="168"/>
      <c r="K707" s="845"/>
      <c r="L707" s="838"/>
      <c r="M707" s="428"/>
      <c r="N707" s="427"/>
      <c r="O707" s="429"/>
      <c r="P707" s="430"/>
      <c r="Q707" s="422" t="str">
        <f t="shared" si="351"/>
        <v/>
      </c>
      <c r="R707" s="422" t="str">
        <f t="shared" si="352"/>
        <v/>
      </c>
      <c r="S707" s="423" t="str">
        <f t="shared" si="353"/>
        <v/>
      </c>
      <c r="T707" s="424" t="str">
        <f t="shared" si="368"/>
        <v/>
      </c>
      <c r="U707" s="425" t="str">
        <f t="shared" si="354"/>
        <v/>
      </c>
      <c r="V707" s="425" t="str">
        <f t="shared" si="355"/>
        <v/>
      </c>
      <c r="W707" s="425" t="str">
        <f t="shared" si="356"/>
        <v/>
      </c>
      <c r="X707" s="38"/>
      <c r="Y707" s="37" t="str">
        <f t="shared" si="369"/>
        <v/>
      </c>
      <c r="Z707" s="37" t="str">
        <f t="shared" si="370"/>
        <v/>
      </c>
      <c r="AA707" s="29" t="str">
        <f t="shared" si="357"/>
        <v/>
      </c>
      <c r="AB707" s="6" t="e">
        <f t="shared" si="371"/>
        <v>#N/A</v>
      </c>
      <c r="AC707" s="6" t="e">
        <f t="shared" si="372"/>
        <v>#N/A</v>
      </c>
      <c r="AD707" s="6" t="e">
        <f t="shared" si="373"/>
        <v>#N/A</v>
      </c>
      <c r="AE707" s="6" t="str">
        <f t="shared" si="358"/>
        <v/>
      </c>
      <c r="AF707" s="10">
        <f t="shared" si="359"/>
        <v>1</v>
      </c>
      <c r="AG707" s="6" t="e">
        <f t="shared" si="374"/>
        <v>#N/A</v>
      </c>
      <c r="AH707" s="6" t="e">
        <f t="shared" si="375"/>
        <v>#N/A</v>
      </c>
      <c r="AI707" s="6" t="e">
        <f t="shared" si="385"/>
        <v>#N/A</v>
      </c>
      <c r="AJ707" s="6" t="e">
        <f t="shared" si="376"/>
        <v>#N/A</v>
      </c>
      <c r="AK707" s="11" t="str">
        <f t="shared" si="377"/>
        <v xml:space="preserve"> </v>
      </c>
      <c r="AL707" s="6" t="e">
        <f t="shared" si="378"/>
        <v>#N/A</v>
      </c>
      <c r="AM707" s="6" t="e">
        <f t="shared" si="379"/>
        <v>#N/A</v>
      </c>
      <c r="AN707" s="6" t="e">
        <f t="shared" si="380"/>
        <v>#N/A</v>
      </c>
      <c r="AO707" s="6" t="e">
        <f t="shared" si="360"/>
        <v>#N/A</v>
      </c>
      <c r="AP707" s="6" t="e">
        <f t="shared" si="381"/>
        <v>#N/A</v>
      </c>
      <c r="AQ707" s="6" t="e">
        <f t="shared" si="382"/>
        <v>#N/A</v>
      </c>
      <c r="AR707" s="6" t="e">
        <f t="shared" si="361"/>
        <v>#N/A</v>
      </c>
      <c r="AS707" s="6" t="e">
        <f t="shared" si="362"/>
        <v>#N/A</v>
      </c>
      <c r="AT707" s="6" t="e">
        <f t="shared" si="363"/>
        <v>#N/A</v>
      </c>
      <c r="AU707" s="6">
        <f t="shared" si="383"/>
        <v>0</v>
      </c>
      <c r="AV707" s="6" t="e">
        <f t="shared" si="384"/>
        <v>#N/A</v>
      </c>
      <c r="AW707" s="6" t="str">
        <f t="shared" si="364"/>
        <v/>
      </c>
      <c r="AX707" s="6" t="str">
        <f t="shared" si="365"/>
        <v/>
      </c>
      <c r="AY707" s="6" t="str">
        <f t="shared" si="366"/>
        <v/>
      </c>
      <c r="AZ707" s="6" t="str">
        <f t="shared" si="367"/>
        <v/>
      </c>
      <c r="BA707" s="103"/>
      <c r="BG707" s="3" t="s">
        <v>1567</v>
      </c>
    </row>
    <row r="708" spans="1:59" s="12" customFormat="1" ht="13.5" customHeight="1" x14ac:dyDescent="0.2">
      <c r="A708" s="163">
        <v>693</v>
      </c>
      <c r="B708" s="164"/>
      <c r="C708" s="165"/>
      <c r="D708" s="166"/>
      <c r="E708" s="165"/>
      <c r="F708" s="165"/>
      <c r="G708" s="220"/>
      <c r="H708" s="165"/>
      <c r="I708" s="167"/>
      <c r="J708" s="168"/>
      <c r="K708" s="845"/>
      <c r="L708" s="838"/>
      <c r="M708" s="428"/>
      <c r="N708" s="427"/>
      <c r="O708" s="429"/>
      <c r="P708" s="430"/>
      <c r="Q708" s="422" t="str">
        <f t="shared" si="351"/>
        <v/>
      </c>
      <c r="R708" s="422" t="str">
        <f t="shared" si="352"/>
        <v/>
      </c>
      <c r="S708" s="423" t="str">
        <f t="shared" si="353"/>
        <v/>
      </c>
      <c r="T708" s="424" t="str">
        <f t="shared" si="368"/>
        <v/>
      </c>
      <c r="U708" s="425" t="str">
        <f t="shared" si="354"/>
        <v/>
      </c>
      <c r="V708" s="425" t="str">
        <f t="shared" si="355"/>
        <v/>
      </c>
      <c r="W708" s="425" t="str">
        <f t="shared" si="356"/>
        <v/>
      </c>
      <c r="X708" s="38"/>
      <c r="Y708" s="37" t="str">
        <f t="shared" si="369"/>
        <v/>
      </c>
      <c r="Z708" s="37" t="str">
        <f t="shared" si="370"/>
        <v/>
      </c>
      <c r="AA708" s="29" t="str">
        <f t="shared" si="357"/>
        <v/>
      </c>
      <c r="AB708" s="6" t="e">
        <f t="shared" si="371"/>
        <v>#N/A</v>
      </c>
      <c r="AC708" s="6" t="e">
        <f t="shared" si="372"/>
        <v>#N/A</v>
      </c>
      <c r="AD708" s="6" t="e">
        <f t="shared" si="373"/>
        <v>#N/A</v>
      </c>
      <c r="AE708" s="6" t="str">
        <f t="shared" si="358"/>
        <v/>
      </c>
      <c r="AF708" s="10">
        <f t="shared" si="359"/>
        <v>1</v>
      </c>
      <c r="AG708" s="6" t="e">
        <f t="shared" si="374"/>
        <v>#N/A</v>
      </c>
      <c r="AH708" s="6" t="e">
        <f t="shared" si="375"/>
        <v>#N/A</v>
      </c>
      <c r="AI708" s="6" t="e">
        <f t="shared" si="385"/>
        <v>#N/A</v>
      </c>
      <c r="AJ708" s="6" t="e">
        <f t="shared" si="376"/>
        <v>#N/A</v>
      </c>
      <c r="AK708" s="11" t="str">
        <f t="shared" si="377"/>
        <v xml:space="preserve"> </v>
      </c>
      <c r="AL708" s="6" t="e">
        <f t="shared" si="378"/>
        <v>#N/A</v>
      </c>
      <c r="AM708" s="6" t="e">
        <f t="shared" si="379"/>
        <v>#N/A</v>
      </c>
      <c r="AN708" s="6" t="e">
        <f t="shared" si="380"/>
        <v>#N/A</v>
      </c>
      <c r="AO708" s="6" t="e">
        <f t="shared" si="360"/>
        <v>#N/A</v>
      </c>
      <c r="AP708" s="6" t="e">
        <f t="shared" si="381"/>
        <v>#N/A</v>
      </c>
      <c r="AQ708" s="6" t="e">
        <f t="shared" si="382"/>
        <v>#N/A</v>
      </c>
      <c r="AR708" s="6" t="e">
        <f t="shared" si="361"/>
        <v>#N/A</v>
      </c>
      <c r="AS708" s="6" t="e">
        <f t="shared" si="362"/>
        <v>#N/A</v>
      </c>
      <c r="AT708" s="6" t="e">
        <f t="shared" si="363"/>
        <v>#N/A</v>
      </c>
      <c r="AU708" s="6">
        <f t="shared" si="383"/>
        <v>0</v>
      </c>
      <c r="AV708" s="6" t="e">
        <f t="shared" si="384"/>
        <v>#N/A</v>
      </c>
      <c r="AW708" s="6" t="str">
        <f t="shared" si="364"/>
        <v/>
      </c>
      <c r="AX708" s="6" t="str">
        <f t="shared" si="365"/>
        <v/>
      </c>
      <c r="AY708" s="6" t="str">
        <f t="shared" si="366"/>
        <v/>
      </c>
      <c r="AZ708" s="6" t="str">
        <f t="shared" si="367"/>
        <v/>
      </c>
      <c r="BA708" s="103"/>
      <c r="BG708" s="3" t="s">
        <v>391</v>
      </c>
    </row>
    <row r="709" spans="1:59" s="12" customFormat="1" ht="13.5" customHeight="1" x14ac:dyDescent="0.2">
      <c r="A709" s="163">
        <v>694</v>
      </c>
      <c r="B709" s="164"/>
      <c r="C709" s="165"/>
      <c r="D709" s="166"/>
      <c r="E709" s="165"/>
      <c r="F709" s="165"/>
      <c r="G709" s="220"/>
      <c r="H709" s="165"/>
      <c r="I709" s="167"/>
      <c r="J709" s="168"/>
      <c r="K709" s="845"/>
      <c r="L709" s="838"/>
      <c r="M709" s="428"/>
      <c r="N709" s="427"/>
      <c r="O709" s="429"/>
      <c r="P709" s="430"/>
      <c r="Q709" s="422" t="str">
        <f t="shared" si="351"/>
        <v/>
      </c>
      <c r="R709" s="422" t="str">
        <f t="shared" si="352"/>
        <v/>
      </c>
      <c r="S709" s="423" t="str">
        <f t="shared" si="353"/>
        <v/>
      </c>
      <c r="T709" s="424" t="str">
        <f t="shared" si="368"/>
        <v/>
      </c>
      <c r="U709" s="425" t="str">
        <f t="shared" si="354"/>
        <v/>
      </c>
      <c r="V709" s="425" t="str">
        <f t="shared" si="355"/>
        <v/>
      </c>
      <c r="W709" s="425" t="str">
        <f t="shared" si="356"/>
        <v/>
      </c>
      <c r="X709" s="38"/>
      <c r="Y709" s="37" t="str">
        <f t="shared" si="369"/>
        <v/>
      </c>
      <c r="Z709" s="37" t="str">
        <f t="shared" si="370"/>
        <v/>
      </c>
      <c r="AA709" s="29" t="str">
        <f t="shared" si="357"/>
        <v/>
      </c>
      <c r="AB709" s="6" t="e">
        <f t="shared" si="371"/>
        <v>#N/A</v>
      </c>
      <c r="AC709" s="6" t="e">
        <f t="shared" si="372"/>
        <v>#N/A</v>
      </c>
      <c r="AD709" s="6" t="e">
        <f t="shared" si="373"/>
        <v>#N/A</v>
      </c>
      <c r="AE709" s="6" t="str">
        <f t="shared" si="358"/>
        <v/>
      </c>
      <c r="AF709" s="10">
        <f t="shared" si="359"/>
        <v>1</v>
      </c>
      <c r="AG709" s="6" t="e">
        <f t="shared" si="374"/>
        <v>#N/A</v>
      </c>
      <c r="AH709" s="6" t="e">
        <f t="shared" si="375"/>
        <v>#N/A</v>
      </c>
      <c r="AI709" s="6" t="e">
        <f t="shared" si="385"/>
        <v>#N/A</v>
      </c>
      <c r="AJ709" s="6" t="e">
        <f t="shared" si="376"/>
        <v>#N/A</v>
      </c>
      <c r="AK709" s="11" t="str">
        <f t="shared" si="377"/>
        <v xml:space="preserve"> </v>
      </c>
      <c r="AL709" s="6" t="e">
        <f t="shared" si="378"/>
        <v>#N/A</v>
      </c>
      <c r="AM709" s="6" t="e">
        <f t="shared" si="379"/>
        <v>#N/A</v>
      </c>
      <c r="AN709" s="6" t="e">
        <f t="shared" si="380"/>
        <v>#N/A</v>
      </c>
      <c r="AO709" s="6" t="e">
        <f t="shared" si="360"/>
        <v>#N/A</v>
      </c>
      <c r="AP709" s="6" t="e">
        <f t="shared" si="381"/>
        <v>#N/A</v>
      </c>
      <c r="AQ709" s="6" t="e">
        <f t="shared" si="382"/>
        <v>#N/A</v>
      </c>
      <c r="AR709" s="6" t="e">
        <f t="shared" si="361"/>
        <v>#N/A</v>
      </c>
      <c r="AS709" s="6" t="e">
        <f t="shared" si="362"/>
        <v>#N/A</v>
      </c>
      <c r="AT709" s="6" t="e">
        <f t="shared" si="363"/>
        <v>#N/A</v>
      </c>
      <c r="AU709" s="6">
        <f t="shared" si="383"/>
        <v>0</v>
      </c>
      <c r="AV709" s="6" t="e">
        <f t="shared" si="384"/>
        <v>#N/A</v>
      </c>
      <c r="AW709" s="6" t="str">
        <f t="shared" si="364"/>
        <v/>
      </c>
      <c r="AX709" s="6" t="str">
        <f t="shared" si="365"/>
        <v/>
      </c>
      <c r="AY709" s="6" t="str">
        <f t="shared" si="366"/>
        <v/>
      </c>
      <c r="AZ709" s="6" t="str">
        <f t="shared" si="367"/>
        <v/>
      </c>
      <c r="BA709" s="103"/>
      <c r="BG709" s="3" t="s">
        <v>387</v>
      </c>
    </row>
    <row r="710" spans="1:59" s="12" customFormat="1" ht="13.5" customHeight="1" x14ac:dyDescent="0.2">
      <c r="A710" s="163">
        <v>695</v>
      </c>
      <c r="B710" s="164"/>
      <c r="C710" s="165"/>
      <c r="D710" s="166"/>
      <c r="E710" s="165"/>
      <c r="F710" s="165"/>
      <c r="G710" s="220"/>
      <c r="H710" s="165"/>
      <c r="I710" s="167"/>
      <c r="J710" s="168"/>
      <c r="K710" s="845"/>
      <c r="L710" s="838"/>
      <c r="M710" s="428"/>
      <c r="N710" s="427"/>
      <c r="O710" s="429"/>
      <c r="P710" s="430"/>
      <c r="Q710" s="422" t="str">
        <f t="shared" si="351"/>
        <v/>
      </c>
      <c r="R710" s="422" t="str">
        <f t="shared" si="352"/>
        <v/>
      </c>
      <c r="S710" s="423" t="str">
        <f t="shared" si="353"/>
        <v/>
      </c>
      <c r="T710" s="424" t="str">
        <f t="shared" si="368"/>
        <v/>
      </c>
      <c r="U710" s="425" t="str">
        <f t="shared" si="354"/>
        <v/>
      </c>
      <c r="V710" s="425" t="str">
        <f t="shared" si="355"/>
        <v/>
      </c>
      <c r="W710" s="425" t="str">
        <f t="shared" si="356"/>
        <v/>
      </c>
      <c r="X710" s="38"/>
      <c r="Y710" s="37" t="str">
        <f t="shared" si="369"/>
        <v/>
      </c>
      <c r="Z710" s="37" t="str">
        <f t="shared" si="370"/>
        <v/>
      </c>
      <c r="AA710" s="29" t="str">
        <f t="shared" si="357"/>
        <v/>
      </c>
      <c r="AB710" s="6" t="e">
        <f t="shared" si="371"/>
        <v>#N/A</v>
      </c>
      <c r="AC710" s="6" t="e">
        <f t="shared" si="372"/>
        <v>#N/A</v>
      </c>
      <c r="AD710" s="6" t="e">
        <f t="shared" si="373"/>
        <v>#N/A</v>
      </c>
      <c r="AE710" s="6" t="str">
        <f t="shared" si="358"/>
        <v/>
      </c>
      <c r="AF710" s="10">
        <f t="shared" si="359"/>
        <v>1</v>
      </c>
      <c r="AG710" s="6" t="e">
        <f t="shared" si="374"/>
        <v>#N/A</v>
      </c>
      <c r="AH710" s="6" t="e">
        <f t="shared" si="375"/>
        <v>#N/A</v>
      </c>
      <c r="AI710" s="6" t="e">
        <f t="shared" si="385"/>
        <v>#N/A</v>
      </c>
      <c r="AJ710" s="6" t="e">
        <f t="shared" si="376"/>
        <v>#N/A</v>
      </c>
      <c r="AK710" s="11" t="str">
        <f t="shared" si="377"/>
        <v xml:space="preserve"> </v>
      </c>
      <c r="AL710" s="6" t="e">
        <f t="shared" si="378"/>
        <v>#N/A</v>
      </c>
      <c r="AM710" s="6" t="e">
        <f t="shared" si="379"/>
        <v>#N/A</v>
      </c>
      <c r="AN710" s="6" t="e">
        <f t="shared" si="380"/>
        <v>#N/A</v>
      </c>
      <c r="AO710" s="6" t="e">
        <f t="shared" si="360"/>
        <v>#N/A</v>
      </c>
      <c r="AP710" s="6" t="e">
        <f t="shared" si="381"/>
        <v>#N/A</v>
      </c>
      <c r="AQ710" s="6" t="e">
        <f t="shared" si="382"/>
        <v>#N/A</v>
      </c>
      <c r="AR710" s="6" t="e">
        <f t="shared" si="361"/>
        <v>#N/A</v>
      </c>
      <c r="AS710" s="6" t="e">
        <f t="shared" si="362"/>
        <v>#N/A</v>
      </c>
      <c r="AT710" s="6" t="e">
        <f t="shared" si="363"/>
        <v>#N/A</v>
      </c>
      <c r="AU710" s="6">
        <f t="shared" si="383"/>
        <v>0</v>
      </c>
      <c r="AV710" s="6" t="e">
        <f t="shared" si="384"/>
        <v>#N/A</v>
      </c>
      <c r="AW710" s="6" t="str">
        <f t="shared" si="364"/>
        <v/>
      </c>
      <c r="AX710" s="6" t="str">
        <f t="shared" si="365"/>
        <v/>
      </c>
      <c r="AY710" s="6" t="str">
        <f t="shared" si="366"/>
        <v/>
      </c>
      <c r="AZ710" s="6" t="str">
        <f t="shared" si="367"/>
        <v/>
      </c>
      <c r="BA710" s="103"/>
      <c r="BG710" s="3" t="s">
        <v>392</v>
      </c>
    </row>
    <row r="711" spans="1:59" s="12" customFormat="1" ht="13.5" customHeight="1" x14ac:dyDescent="0.2">
      <c r="A711" s="163">
        <v>696</v>
      </c>
      <c r="B711" s="164"/>
      <c r="C711" s="165"/>
      <c r="D711" s="166"/>
      <c r="E711" s="165"/>
      <c r="F711" s="165"/>
      <c r="G711" s="220"/>
      <c r="H711" s="165"/>
      <c r="I711" s="167"/>
      <c r="J711" s="168"/>
      <c r="K711" s="845"/>
      <c r="L711" s="838"/>
      <c r="M711" s="428"/>
      <c r="N711" s="427"/>
      <c r="O711" s="429"/>
      <c r="P711" s="430"/>
      <c r="Q711" s="422" t="str">
        <f t="shared" si="351"/>
        <v/>
      </c>
      <c r="R711" s="422" t="str">
        <f t="shared" si="352"/>
        <v/>
      </c>
      <c r="S711" s="423" t="str">
        <f t="shared" si="353"/>
        <v/>
      </c>
      <c r="T711" s="424" t="str">
        <f t="shared" si="368"/>
        <v/>
      </c>
      <c r="U711" s="425" t="str">
        <f t="shared" si="354"/>
        <v/>
      </c>
      <c r="V711" s="425" t="str">
        <f t="shared" si="355"/>
        <v/>
      </c>
      <c r="W711" s="425" t="str">
        <f t="shared" si="356"/>
        <v/>
      </c>
      <c r="X711" s="38"/>
      <c r="Y711" s="37" t="str">
        <f t="shared" si="369"/>
        <v/>
      </c>
      <c r="Z711" s="37" t="str">
        <f t="shared" si="370"/>
        <v/>
      </c>
      <c r="AA711" s="29" t="str">
        <f t="shared" si="357"/>
        <v/>
      </c>
      <c r="AB711" s="6" t="e">
        <f t="shared" si="371"/>
        <v>#N/A</v>
      </c>
      <c r="AC711" s="6" t="e">
        <f t="shared" si="372"/>
        <v>#N/A</v>
      </c>
      <c r="AD711" s="6" t="e">
        <f t="shared" si="373"/>
        <v>#N/A</v>
      </c>
      <c r="AE711" s="6" t="str">
        <f t="shared" si="358"/>
        <v/>
      </c>
      <c r="AF711" s="10">
        <f t="shared" si="359"/>
        <v>1</v>
      </c>
      <c r="AG711" s="6" t="e">
        <f t="shared" si="374"/>
        <v>#N/A</v>
      </c>
      <c r="AH711" s="6" t="e">
        <f t="shared" si="375"/>
        <v>#N/A</v>
      </c>
      <c r="AI711" s="6" t="e">
        <f t="shared" si="385"/>
        <v>#N/A</v>
      </c>
      <c r="AJ711" s="6" t="e">
        <f t="shared" si="376"/>
        <v>#N/A</v>
      </c>
      <c r="AK711" s="11" t="str">
        <f t="shared" si="377"/>
        <v xml:space="preserve"> </v>
      </c>
      <c r="AL711" s="6" t="e">
        <f t="shared" si="378"/>
        <v>#N/A</v>
      </c>
      <c r="AM711" s="6" t="e">
        <f t="shared" si="379"/>
        <v>#N/A</v>
      </c>
      <c r="AN711" s="6" t="e">
        <f t="shared" si="380"/>
        <v>#N/A</v>
      </c>
      <c r="AO711" s="6" t="e">
        <f t="shared" si="360"/>
        <v>#N/A</v>
      </c>
      <c r="AP711" s="6" t="e">
        <f t="shared" si="381"/>
        <v>#N/A</v>
      </c>
      <c r="AQ711" s="6" t="e">
        <f t="shared" si="382"/>
        <v>#N/A</v>
      </c>
      <c r="AR711" s="6" t="e">
        <f t="shared" si="361"/>
        <v>#N/A</v>
      </c>
      <c r="AS711" s="6" t="e">
        <f t="shared" si="362"/>
        <v>#N/A</v>
      </c>
      <c r="AT711" s="6" t="e">
        <f t="shared" si="363"/>
        <v>#N/A</v>
      </c>
      <c r="AU711" s="6">
        <f t="shared" si="383"/>
        <v>0</v>
      </c>
      <c r="AV711" s="6" t="e">
        <f t="shared" si="384"/>
        <v>#N/A</v>
      </c>
      <c r="AW711" s="6" t="str">
        <f t="shared" si="364"/>
        <v/>
      </c>
      <c r="AX711" s="6" t="str">
        <f t="shared" si="365"/>
        <v/>
      </c>
      <c r="AY711" s="6" t="str">
        <f t="shared" si="366"/>
        <v/>
      </c>
      <c r="AZ711" s="6" t="str">
        <f t="shared" si="367"/>
        <v/>
      </c>
      <c r="BA711" s="103"/>
      <c r="BG711" s="3" t="s">
        <v>388</v>
      </c>
    </row>
    <row r="712" spans="1:59" s="12" customFormat="1" ht="13.5" customHeight="1" x14ac:dyDescent="0.2">
      <c r="A712" s="163">
        <v>697</v>
      </c>
      <c r="B712" s="164"/>
      <c r="C712" s="165"/>
      <c r="D712" s="166"/>
      <c r="E712" s="165"/>
      <c r="F712" s="165"/>
      <c r="G712" s="220"/>
      <c r="H712" s="165"/>
      <c r="I712" s="167"/>
      <c r="J712" s="168"/>
      <c r="K712" s="845"/>
      <c r="L712" s="838"/>
      <c r="M712" s="428"/>
      <c r="N712" s="427"/>
      <c r="O712" s="429"/>
      <c r="P712" s="430"/>
      <c r="Q712" s="422" t="str">
        <f t="shared" si="351"/>
        <v/>
      </c>
      <c r="R712" s="422" t="str">
        <f t="shared" si="352"/>
        <v/>
      </c>
      <c r="S712" s="423" t="str">
        <f t="shared" si="353"/>
        <v/>
      </c>
      <c r="T712" s="424" t="str">
        <f t="shared" si="368"/>
        <v/>
      </c>
      <c r="U712" s="425" t="str">
        <f t="shared" si="354"/>
        <v/>
      </c>
      <c r="V712" s="425" t="str">
        <f t="shared" si="355"/>
        <v/>
      </c>
      <c r="W712" s="425" t="str">
        <f t="shared" si="356"/>
        <v/>
      </c>
      <c r="X712" s="38"/>
      <c r="Y712" s="37" t="str">
        <f t="shared" si="369"/>
        <v/>
      </c>
      <c r="Z712" s="37" t="str">
        <f t="shared" si="370"/>
        <v/>
      </c>
      <c r="AA712" s="29" t="str">
        <f t="shared" si="357"/>
        <v/>
      </c>
      <c r="AB712" s="6" t="e">
        <f t="shared" si="371"/>
        <v>#N/A</v>
      </c>
      <c r="AC712" s="6" t="e">
        <f t="shared" si="372"/>
        <v>#N/A</v>
      </c>
      <c r="AD712" s="6" t="e">
        <f t="shared" si="373"/>
        <v>#N/A</v>
      </c>
      <c r="AE712" s="6" t="str">
        <f t="shared" si="358"/>
        <v/>
      </c>
      <c r="AF712" s="10">
        <f t="shared" si="359"/>
        <v>1</v>
      </c>
      <c r="AG712" s="6" t="e">
        <f t="shared" si="374"/>
        <v>#N/A</v>
      </c>
      <c r="AH712" s="6" t="e">
        <f t="shared" si="375"/>
        <v>#N/A</v>
      </c>
      <c r="AI712" s="6" t="e">
        <f t="shared" si="385"/>
        <v>#N/A</v>
      </c>
      <c r="AJ712" s="6" t="e">
        <f t="shared" si="376"/>
        <v>#N/A</v>
      </c>
      <c r="AK712" s="11" t="str">
        <f t="shared" si="377"/>
        <v xml:space="preserve"> </v>
      </c>
      <c r="AL712" s="6" t="e">
        <f t="shared" si="378"/>
        <v>#N/A</v>
      </c>
      <c r="AM712" s="6" t="e">
        <f t="shared" si="379"/>
        <v>#N/A</v>
      </c>
      <c r="AN712" s="6" t="e">
        <f t="shared" si="380"/>
        <v>#N/A</v>
      </c>
      <c r="AO712" s="6" t="e">
        <f t="shared" si="360"/>
        <v>#N/A</v>
      </c>
      <c r="AP712" s="6" t="e">
        <f t="shared" si="381"/>
        <v>#N/A</v>
      </c>
      <c r="AQ712" s="6" t="e">
        <f t="shared" si="382"/>
        <v>#N/A</v>
      </c>
      <c r="AR712" s="6" t="e">
        <f t="shared" si="361"/>
        <v>#N/A</v>
      </c>
      <c r="AS712" s="6" t="e">
        <f t="shared" si="362"/>
        <v>#N/A</v>
      </c>
      <c r="AT712" s="6" t="e">
        <f t="shared" si="363"/>
        <v>#N/A</v>
      </c>
      <c r="AU712" s="6">
        <f t="shared" si="383"/>
        <v>0</v>
      </c>
      <c r="AV712" s="6" t="e">
        <f t="shared" si="384"/>
        <v>#N/A</v>
      </c>
      <c r="AW712" s="6" t="str">
        <f t="shared" si="364"/>
        <v/>
      </c>
      <c r="AX712" s="6" t="str">
        <f t="shared" si="365"/>
        <v/>
      </c>
      <c r="AY712" s="6" t="str">
        <f t="shared" si="366"/>
        <v/>
      </c>
      <c r="AZ712" s="6" t="str">
        <f t="shared" si="367"/>
        <v/>
      </c>
      <c r="BA712" s="103"/>
      <c r="BG712" s="3" t="s">
        <v>308</v>
      </c>
    </row>
    <row r="713" spans="1:59" s="12" customFormat="1" ht="13.5" customHeight="1" x14ac:dyDescent="0.2">
      <c r="A713" s="163">
        <v>698</v>
      </c>
      <c r="B713" s="164"/>
      <c r="C713" s="165"/>
      <c r="D713" s="166"/>
      <c r="E713" s="165"/>
      <c r="F713" s="165"/>
      <c r="G713" s="220"/>
      <c r="H713" s="165"/>
      <c r="I713" s="167"/>
      <c r="J713" s="168"/>
      <c r="K713" s="845"/>
      <c r="L713" s="838"/>
      <c r="M713" s="428"/>
      <c r="N713" s="427"/>
      <c r="O713" s="429"/>
      <c r="P713" s="430"/>
      <c r="Q713" s="422" t="str">
        <f t="shared" si="351"/>
        <v/>
      </c>
      <c r="R713" s="422" t="str">
        <f t="shared" si="352"/>
        <v/>
      </c>
      <c r="S713" s="423" t="str">
        <f t="shared" si="353"/>
        <v/>
      </c>
      <c r="T713" s="424" t="str">
        <f t="shared" si="368"/>
        <v/>
      </c>
      <c r="U713" s="425" t="str">
        <f t="shared" si="354"/>
        <v/>
      </c>
      <c r="V713" s="425" t="str">
        <f t="shared" si="355"/>
        <v/>
      </c>
      <c r="W713" s="425" t="str">
        <f t="shared" si="356"/>
        <v/>
      </c>
      <c r="X713" s="38"/>
      <c r="Y713" s="37" t="str">
        <f t="shared" si="369"/>
        <v/>
      </c>
      <c r="Z713" s="37" t="str">
        <f t="shared" si="370"/>
        <v/>
      </c>
      <c r="AA713" s="29" t="str">
        <f t="shared" si="357"/>
        <v/>
      </c>
      <c r="AB713" s="6" t="e">
        <f t="shared" si="371"/>
        <v>#N/A</v>
      </c>
      <c r="AC713" s="6" t="e">
        <f t="shared" si="372"/>
        <v>#N/A</v>
      </c>
      <c r="AD713" s="6" t="e">
        <f t="shared" si="373"/>
        <v>#N/A</v>
      </c>
      <c r="AE713" s="6" t="str">
        <f t="shared" si="358"/>
        <v/>
      </c>
      <c r="AF713" s="10">
        <f t="shared" si="359"/>
        <v>1</v>
      </c>
      <c r="AG713" s="6" t="e">
        <f t="shared" si="374"/>
        <v>#N/A</v>
      </c>
      <c r="AH713" s="6" t="e">
        <f t="shared" si="375"/>
        <v>#N/A</v>
      </c>
      <c r="AI713" s="6" t="e">
        <f t="shared" si="385"/>
        <v>#N/A</v>
      </c>
      <c r="AJ713" s="6" t="e">
        <f t="shared" si="376"/>
        <v>#N/A</v>
      </c>
      <c r="AK713" s="11" t="str">
        <f t="shared" si="377"/>
        <v xml:space="preserve"> </v>
      </c>
      <c r="AL713" s="6" t="e">
        <f t="shared" si="378"/>
        <v>#N/A</v>
      </c>
      <c r="AM713" s="6" t="e">
        <f t="shared" si="379"/>
        <v>#N/A</v>
      </c>
      <c r="AN713" s="6" t="e">
        <f t="shared" si="380"/>
        <v>#N/A</v>
      </c>
      <c r="AO713" s="6" t="e">
        <f t="shared" si="360"/>
        <v>#N/A</v>
      </c>
      <c r="AP713" s="6" t="e">
        <f t="shared" si="381"/>
        <v>#N/A</v>
      </c>
      <c r="AQ713" s="6" t="e">
        <f t="shared" si="382"/>
        <v>#N/A</v>
      </c>
      <c r="AR713" s="6" t="e">
        <f t="shared" si="361"/>
        <v>#N/A</v>
      </c>
      <c r="AS713" s="6" t="e">
        <f t="shared" si="362"/>
        <v>#N/A</v>
      </c>
      <c r="AT713" s="6" t="e">
        <f t="shared" si="363"/>
        <v>#N/A</v>
      </c>
      <c r="AU713" s="6">
        <f t="shared" si="383"/>
        <v>0</v>
      </c>
      <c r="AV713" s="6" t="e">
        <f t="shared" si="384"/>
        <v>#N/A</v>
      </c>
      <c r="AW713" s="6" t="str">
        <f t="shared" si="364"/>
        <v/>
      </c>
      <c r="AX713" s="6" t="str">
        <f t="shared" si="365"/>
        <v/>
      </c>
      <c r="AY713" s="6" t="str">
        <f t="shared" si="366"/>
        <v/>
      </c>
      <c r="AZ713" s="6" t="str">
        <f t="shared" si="367"/>
        <v/>
      </c>
      <c r="BA713" s="103"/>
      <c r="BG713" s="3" t="s">
        <v>397</v>
      </c>
    </row>
    <row r="714" spans="1:59" s="12" customFormat="1" ht="13.5" customHeight="1" x14ac:dyDescent="0.2">
      <c r="A714" s="163">
        <v>699</v>
      </c>
      <c r="B714" s="164"/>
      <c r="C714" s="165"/>
      <c r="D714" s="166"/>
      <c r="E714" s="165"/>
      <c r="F714" s="165"/>
      <c r="G714" s="220"/>
      <c r="H714" s="165"/>
      <c r="I714" s="167"/>
      <c r="J714" s="168"/>
      <c r="K714" s="845"/>
      <c r="L714" s="838"/>
      <c r="M714" s="428"/>
      <c r="N714" s="427"/>
      <c r="O714" s="429"/>
      <c r="P714" s="430"/>
      <c r="Q714" s="422" t="str">
        <f t="shared" si="351"/>
        <v/>
      </c>
      <c r="R714" s="422" t="str">
        <f t="shared" si="352"/>
        <v/>
      </c>
      <c r="S714" s="423" t="str">
        <f t="shared" si="353"/>
        <v/>
      </c>
      <c r="T714" s="424" t="str">
        <f t="shared" si="368"/>
        <v/>
      </c>
      <c r="U714" s="425" t="str">
        <f t="shared" si="354"/>
        <v/>
      </c>
      <c r="V714" s="425" t="str">
        <f t="shared" si="355"/>
        <v/>
      </c>
      <c r="W714" s="425" t="str">
        <f t="shared" si="356"/>
        <v/>
      </c>
      <c r="X714" s="38"/>
      <c r="Y714" s="37" t="str">
        <f t="shared" si="369"/>
        <v/>
      </c>
      <c r="Z714" s="37" t="str">
        <f t="shared" si="370"/>
        <v/>
      </c>
      <c r="AA714" s="29" t="str">
        <f t="shared" si="357"/>
        <v/>
      </c>
      <c r="AB714" s="6" t="e">
        <f t="shared" si="371"/>
        <v>#N/A</v>
      </c>
      <c r="AC714" s="6" t="e">
        <f t="shared" si="372"/>
        <v>#N/A</v>
      </c>
      <c r="AD714" s="6" t="e">
        <f t="shared" si="373"/>
        <v>#N/A</v>
      </c>
      <c r="AE714" s="6" t="str">
        <f t="shared" si="358"/>
        <v/>
      </c>
      <c r="AF714" s="10">
        <f t="shared" si="359"/>
        <v>1</v>
      </c>
      <c r="AG714" s="6" t="e">
        <f t="shared" si="374"/>
        <v>#N/A</v>
      </c>
      <c r="AH714" s="6" t="e">
        <f t="shared" si="375"/>
        <v>#N/A</v>
      </c>
      <c r="AI714" s="6" t="e">
        <f t="shared" si="385"/>
        <v>#N/A</v>
      </c>
      <c r="AJ714" s="6" t="e">
        <f t="shared" si="376"/>
        <v>#N/A</v>
      </c>
      <c r="AK714" s="11" t="str">
        <f t="shared" si="377"/>
        <v xml:space="preserve"> </v>
      </c>
      <c r="AL714" s="6" t="e">
        <f t="shared" si="378"/>
        <v>#N/A</v>
      </c>
      <c r="AM714" s="6" t="e">
        <f t="shared" si="379"/>
        <v>#N/A</v>
      </c>
      <c r="AN714" s="6" t="e">
        <f t="shared" si="380"/>
        <v>#N/A</v>
      </c>
      <c r="AO714" s="6" t="e">
        <f t="shared" si="360"/>
        <v>#N/A</v>
      </c>
      <c r="AP714" s="6" t="e">
        <f t="shared" si="381"/>
        <v>#N/A</v>
      </c>
      <c r="AQ714" s="6" t="e">
        <f t="shared" si="382"/>
        <v>#N/A</v>
      </c>
      <c r="AR714" s="6" t="e">
        <f t="shared" si="361"/>
        <v>#N/A</v>
      </c>
      <c r="AS714" s="6" t="e">
        <f t="shared" si="362"/>
        <v>#N/A</v>
      </c>
      <c r="AT714" s="6" t="e">
        <f t="shared" si="363"/>
        <v>#N/A</v>
      </c>
      <c r="AU714" s="6">
        <f t="shared" si="383"/>
        <v>0</v>
      </c>
      <c r="AV714" s="6" t="e">
        <f t="shared" si="384"/>
        <v>#N/A</v>
      </c>
      <c r="AW714" s="6" t="str">
        <f t="shared" si="364"/>
        <v/>
      </c>
      <c r="AX714" s="6" t="str">
        <f t="shared" si="365"/>
        <v/>
      </c>
      <c r="AY714" s="6" t="str">
        <f t="shared" si="366"/>
        <v/>
      </c>
      <c r="AZ714" s="6" t="str">
        <f t="shared" si="367"/>
        <v/>
      </c>
      <c r="BA714" s="103"/>
      <c r="BG714" s="3" t="s">
        <v>307</v>
      </c>
    </row>
    <row r="715" spans="1:59" s="12" customFormat="1" ht="13.5" customHeight="1" x14ac:dyDescent="0.2">
      <c r="A715" s="163">
        <v>700</v>
      </c>
      <c r="B715" s="164"/>
      <c r="C715" s="165"/>
      <c r="D715" s="166"/>
      <c r="E715" s="165"/>
      <c r="F715" s="165"/>
      <c r="G715" s="220"/>
      <c r="H715" s="165"/>
      <c r="I715" s="167"/>
      <c r="J715" s="168"/>
      <c r="K715" s="845"/>
      <c r="L715" s="838"/>
      <c r="M715" s="428"/>
      <c r="N715" s="427"/>
      <c r="O715" s="429"/>
      <c r="P715" s="430"/>
      <c r="Q715" s="422" t="str">
        <f t="shared" si="351"/>
        <v/>
      </c>
      <c r="R715" s="422" t="str">
        <f t="shared" si="352"/>
        <v/>
      </c>
      <c r="S715" s="423" t="str">
        <f t="shared" si="353"/>
        <v/>
      </c>
      <c r="T715" s="424" t="str">
        <f t="shared" si="368"/>
        <v/>
      </c>
      <c r="U715" s="425" t="str">
        <f t="shared" si="354"/>
        <v/>
      </c>
      <c r="V715" s="425" t="str">
        <f t="shared" si="355"/>
        <v/>
      </c>
      <c r="W715" s="425" t="str">
        <f t="shared" si="356"/>
        <v/>
      </c>
      <c r="X715" s="38"/>
      <c r="Y715" s="37" t="str">
        <f t="shared" si="369"/>
        <v/>
      </c>
      <c r="Z715" s="37" t="str">
        <f t="shared" si="370"/>
        <v/>
      </c>
      <c r="AA715" s="29" t="str">
        <f t="shared" si="357"/>
        <v/>
      </c>
      <c r="AB715" s="6" t="e">
        <f t="shared" si="371"/>
        <v>#N/A</v>
      </c>
      <c r="AC715" s="6" t="e">
        <f t="shared" si="372"/>
        <v>#N/A</v>
      </c>
      <c r="AD715" s="6" t="e">
        <f t="shared" si="373"/>
        <v>#N/A</v>
      </c>
      <c r="AE715" s="6" t="str">
        <f t="shared" si="358"/>
        <v/>
      </c>
      <c r="AF715" s="10">
        <f t="shared" si="359"/>
        <v>1</v>
      </c>
      <c r="AG715" s="6" t="e">
        <f t="shared" si="374"/>
        <v>#N/A</v>
      </c>
      <c r="AH715" s="6" t="e">
        <f t="shared" si="375"/>
        <v>#N/A</v>
      </c>
      <c r="AI715" s="6" t="e">
        <f t="shared" si="385"/>
        <v>#N/A</v>
      </c>
      <c r="AJ715" s="6" t="e">
        <f t="shared" si="376"/>
        <v>#N/A</v>
      </c>
      <c r="AK715" s="11" t="str">
        <f t="shared" si="377"/>
        <v xml:space="preserve"> </v>
      </c>
      <c r="AL715" s="6" t="e">
        <f t="shared" si="378"/>
        <v>#N/A</v>
      </c>
      <c r="AM715" s="6" t="e">
        <f t="shared" si="379"/>
        <v>#N/A</v>
      </c>
      <c r="AN715" s="6" t="e">
        <f t="shared" si="380"/>
        <v>#N/A</v>
      </c>
      <c r="AO715" s="6" t="e">
        <f t="shared" si="360"/>
        <v>#N/A</v>
      </c>
      <c r="AP715" s="6" t="e">
        <f t="shared" si="381"/>
        <v>#N/A</v>
      </c>
      <c r="AQ715" s="6" t="e">
        <f t="shared" si="382"/>
        <v>#N/A</v>
      </c>
      <c r="AR715" s="6" t="e">
        <f t="shared" si="361"/>
        <v>#N/A</v>
      </c>
      <c r="AS715" s="6" t="e">
        <f t="shared" si="362"/>
        <v>#N/A</v>
      </c>
      <c r="AT715" s="6" t="e">
        <f t="shared" si="363"/>
        <v>#N/A</v>
      </c>
      <c r="AU715" s="6">
        <f t="shared" si="383"/>
        <v>0</v>
      </c>
      <c r="AV715" s="6" t="e">
        <f t="shared" si="384"/>
        <v>#N/A</v>
      </c>
      <c r="AW715" s="6" t="str">
        <f t="shared" si="364"/>
        <v/>
      </c>
      <c r="AX715" s="6" t="str">
        <f t="shared" si="365"/>
        <v/>
      </c>
      <c r="AY715" s="6" t="str">
        <f t="shared" si="366"/>
        <v/>
      </c>
      <c r="AZ715" s="6" t="str">
        <f t="shared" si="367"/>
        <v/>
      </c>
      <c r="BA715" s="103"/>
      <c r="BG715" s="3" t="s">
        <v>393</v>
      </c>
    </row>
    <row r="716" spans="1:59" s="12" customFormat="1" ht="13.5" customHeight="1" x14ac:dyDescent="0.2">
      <c r="A716" s="163">
        <v>701</v>
      </c>
      <c r="B716" s="164"/>
      <c r="C716" s="165"/>
      <c r="D716" s="166"/>
      <c r="E716" s="165"/>
      <c r="F716" s="165"/>
      <c r="G716" s="220"/>
      <c r="H716" s="165"/>
      <c r="I716" s="167"/>
      <c r="J716" s="168"/>
      <c r="K716" s="845"/>
      <c r="L716" s="838"/>
      <c r="M716" s="428"/>
      <c r="N716" s="427"/>
      <c r="O716" s="429"/>
      <c r="P716" s="430"/>
      <c r="Q716" s="422" t="str">
        <f t="shared" si="351"/>
        <v/>
      </c>
      <c r="R716" s="422" t="str">
        <f t="shared" si="352"/>
        <v/>
      </c>
      <c r="S716" s="423" t="str">
        <f t="shared" si="353"/>
        <v/>
      </c>
      <c r="T716" s="424" t="str">
        <f t="shared" si="368"/>
        <v/>
      </c>
      <c r="U716" s="425" t="str">
        <f t="shared" si="354"/>
        <v/>
      </c>
      <c r="V716" s="425" t="str">
        <f t="shared" si="355"/>
        <v/>
      </c>
      <c r="W716" s="425" t="str">
        <f t="shared" si="356"/>
        <v/>
      </c>
      <c r="X716" s="38"/>
      <c r="Y716" s="37" t="str">
        <f t="shared" si="369"/>
        <v/>
      </c>
      <c r="Z716" s="37" t="str">
        <f t="shared" si="370"/>
        <v/>
      </c>
      <c r="AA716" s="29" t="str">
        <f t="shared" si="357"/>
        <v/>
      </c>
      <c r="AB716" s="6" t="e">
        <f t="shared" si="371"/>
        <v>#N/A</v>
      </c>
      <c r="AC716" s="6" t="e">
        <f t="shared" si="372"/>
        <v>#N/A</v>
      </c>
      <c r="AD716" s="6" t="e">
        <f t="shared" si="373"/>
        <v>#N/A</v>
      </c>
      <c r="AE716" s="6" t="str">
        <f t="shared" si="358"/>
        <v/>
      </c>
      <c r="AF716" s="10">
        <f t="shared" si="359"/>
        <v>1</v>
      </c>
      <c r="AG716" s="6" t="e">
        <f t="shared" si="374"/>
        <v>#N/A</v>
      </c>
      <c r="AH716" s="6" t="e">
        <f t="shared" si="375"/>
        <v>#N/A</v>
      </c>
      <c r="AI716" s="6" t="e">
        <f t="shared" si="385"/>
        <v>#N/A</v>
      </c>
      <c r="AJ716" s="6" t="e">
        <f t="shared" si="376"/>
        <v>#N/A</v>
      </c>
      <c r="AK716" s="11" t="str">
        <f t="shared" si="377"/>
        <v xml:space="preserve"> </v>
      </c>
      <c r="AL716" s="6" t="e">
        <f t="shared" si="378"/>
        <v>#N/A</v>
      </c>
      <c r="AM716" s="6" t="e">
        <f t="shared" si="379"/>
        <v>#N/A</v>
      </c>
      <c r="AN716" s="6" t="e">
        <f t="shared" si="380"/>
        <v>#N/A</v>
      </c>
      <c r="AO716" s="6" t="e">
        <f t="shared" si="360"/>
        <v>#N/A</v>
      </c>
      <c r="AP716" s="6" t="e">
        <f t="shared" si="381"/>
        <v>#N/A</v>
      </c>
      <c r="AQ716" s="6" t="e">
        <f t="shared" si="382"/>
        <v>#N/A</v>
      </c>
      <c r="AR716" s="6" t="e">
        <f t="shared" si="361"/>
        <v>#N/A</v>
      </c>
      <c r="AS716" s="6" t="e">
        <f t="shared" si="362"/>
        <v>#N/A</v>
      </c>
      <c r="AT716" s="6" t="e">
        <f t="shared" si="363"/>
        <v>#N/A</v>
      </c>
      <c r="AU716" s="6">
        <f t="shared" si="383"/>
        <v>0</v>
      </c>
      <c r="AV716" s="6" t="e">
        <f t="shared" si="384"/>
        <v>#N/A</v>
      </c>
      <c r="AW716" s="6" t="str">
        <f t="shared" si="364"/>
        <v/>
      </c>
      <c r="AX716" s="6" t="str">
        <f t="shared" si="365"/>
        <v/>
      </c>
      <c r="AY716" s="6" t="str">
        <f t="shared" si="366"/>
        <v/>
      </c>
      <c r="AZ716" s="6" t="str">
        <f t="shared" si="367"/>
        <v/>
      </c>
      <c r="BA716" s="103"/>
      <c r="BG716" s="3" t="s">
        <v>450</v>
      </c>
    </row>
    <row r="717" spans="1:59" s="12" customFormat="1" ht="13.5" customHeight="1" x14ac:dyDescent="0.2">
      <c r="A717" s="163">
        <v>702</v>
      </c>
      <c r="B717" s="164"/>
      <c r="C717" s="165"/>
      <c r="D717" s="166"/>
      <c r="E717" s="165"/>
      <c r="F717" s="165"/>
      <c r="G717" s="220"/>
      <c r="H717" s="165"/>
      <c r="I717" s="167"/>
      <c r="J717" s="168"/>
      <c r="K717" s="845"/>
      <c r="L717" s="838"/>
      <c r="M717" s="428"/>
      <c r="N717" s="427"/>
      <c r="O717" s="429"/>
      <c r="P717" s="430"/>
      <c r="Q717" s="422" t="str">
        <f t="shared" si="351"/>
        <v/>
      </c>
      <c r="R717" s="422" t="str">
        <f t="shared" si="352"/>
        <v/>
      </c>
      <c r="S717" s="423" t="str">
        <f t="shared" si="353"/>
        <v/>
      </c>
      <c r="T717" s="424" t="str">
        <f t="shared" si="368"/>
        <v/>
      </c>
      <c r="U717" s="425" t="str">
        <f t="shared" si="354"/>
        <v/>
      </c>
      <c r="V717" s="425" t="str">
        <f t="shared" si="355"/>
        <v/>
      </c>
      <c r="W717" s="425" t="str">
        <f t="shared" si="356"/>
        <v/>
      </c>
      <c r="X717" s="38"/>
      <c r="Y717" s="37" t="str">
        <f t="shared" si="369"/>
        <v/>
      </c>
      <c r="Z717" s="37" t="str">
        <f t="shared" si="370"/>
        <v/>
      </c>
      <c r="AA717" s="29" t="str">
        <f t="shared" si="357"/>
        <v/>
      </c>
      <c r="AB717" s="6" t="e">
        <f t="shared" si="371"/>
        <v>#N/A</v>
      </c>
      <c r="AC717" s="6" t="e">
        <f t="shared" si="372"/>
        <v>#N/A</v>
      </c>
      <c r="AD717" s="6" t="e">
        <f t="shared" si="373"/>
        <v>#N/A</v>
      </c>
      <c r="AE717" s="6" t="str">
        <f t="shared" si="358"/>
        <v/>
      </c>
      <c r="AF717" s="10">
        <f t="shared" si="359"/>
        <v>1</v>
      </c>
      <c r="AG717" s="6" t="e">
        <f t="shared" si="374"/>
        <v>#N/A</v>
      </c>
      <c r="AH717" s="6" t="e">
        <f t="shared" si="375"/>
        <v>#N/A</v>
      </c>
      <c r="AI717" s="6" t="e">
        <f t="shared" si="385"/>
        <v>#N/A</v>
      </c>
      <c r="AJ717" s="6" t="e">
        <f t="shared" si="376"/>
        <v>#N/A</v>
      </c>
      <c r="AK717" s="11" t="str">
        <f t="shared" si="377"/>
        <v xml:space="preserve"> </v>
      </c>
      <c r="AL717" s="6" t="e">
        <f t="shared" si="378"/>
        <v>#N/A</v>
      </c>
      <c r="AM717" s="6" t="e">
        <f t="shared" si="379"/>
        <v>#N/A</v>
      </c>
      <c r="AN717" s="6" t="e">
        <f t="shared" si="380"/>
        <v>#N/A</v>
      </c>
      <c r="AO717" s="6" t="e">
        <f t="shared" si="360"/>
        <v>#N/A</v>
      </c>
      <c r="AP717" s="6" t="e">
        <f t="shared" si="381"/>
        <v>#N/A</v>
      </c>
      <c r="AQ717" s="6" t="e">
        <f t="shared" si="382"/>
        <v>#N/A</v>
      </c>
      <c r="AR717" s="6" t="e">
        <f t="shared" si="361"/>
        <v>#N/A</v>
      </c>
      <c r="AS717" s="6" t="e">
        <f t="shared" si="362"/>
        <v>#N/A</v>
      </c>
      <c r="AT717" s="6" t="e">
        <f t="shared" si="363"/>
        <v>#N/A</v>
      </c>
      <c r="AU717" s="6">
        <f t="shared" si="383"/>
        <v>0</v>
      </c>
      <c r="AV717" s="6" t="e">
        <f t="shared" si="384"/>
        <v>#N/A</v>
      </c>
      <c r="AW717" s="6" t="str">
        <f t="shared" si="364"/>
        <v/>
      </c>
      <c r="AX717" s="6" t="str">
        <f t="shared" si="365"/>
        <v/>
      </c>
      <c r="AY717" s="6" t="str">
        <f t="shared" si="366"/>
        <v/>
      </c>
      <c r="AZ717" s="6" t="str">
        <f t="shared" si="367"/>
        <v/>
      </c>
      <c r="BA717" s="103"/>
      <c r="BG717" s="3" t="s">
        <v>449</v>
      </c>
    </row>
    <row r="718" spans="1:59" s="12" customFormat="1" ht="13.5" customHeight="1" x14ac:dyDescent="0.2">
      <c r="A718" s="163">
        <v>703</v>
      </c>
      <c r="B718" s="164"/>
      <c r="C718" s="165"/>
      <c r="D718" s="166"/>
      <c r="E718" s="165"/>
      <c r="F718" s="165"/>
      <c r="G718" s="220"/>
      <c r="H718" s="165"/>
      <c r="I718" s="167"/>
      <c r="J718" s="168"/>
      <c r="K718" s="845"/>
      <c r="L718" s="838"/>
      <c r="M718" s="428"/>
      <c r="N718" s="427"/>
      <c r="O718" s="429"/>
      <c r="P718" s="430"/>
      <c r="Q718" s="422" t="str">
        <f t="shared" si="351"/>
        <v/>
      </c>
      <c r="R718" s="422" t="str">
        <f t="shared" si="352"/>
        <v/>
      </c>
      <c r="S718" s="423" t="str">
        <f t="shared" si="353"/>
        <v/>
      </c>
      <c r="T718" s="424" t="str">
        <f t="shared" si="368"/>
        <v/>
      </c>
      <c r="U718" s="425" t="str">
        <f t="shared" si="354"/>
        <v/>
      </c>
      <c r="V718" s="425" t="str">
        <f t="shared" si="355"/>
        <v/>
      </c>
      <c r="W718" s="425" t="str">
        <f t="shared" si="356"/>
        <v/>
      </c>
      <c r="X718" s="38"/>
      <c r="Y718" s="37" t="str">
        <f t="shared" si="369"/>
        <v/>
      </c>
      <c r="Z718" s="37" t="str">
        <f t="shared" si="370"/>
        <v/>
      </c>
      <c r="AA718" s="29" t="str">
        <f t="shared" si="357"/>
        <v/>
      </c>
      <c r="AB718" s="6" t="e">
        <f t="shared" si="371"/>
        <v>#N/A</v>
      </c>
      <c r="AC718" s="6" t="e">
        <f t="shared" si="372"/>
        <v>#N/A</v>
      </c>
      <c r="AD718" s="6" t="e">
        <f t="shared" si="373"/>
        <v>#N/A</v>
      </c>
      <c r="AE718" s="6" t="str">
        <f t="shared" si="358"/>
        <v/>
      </c>
      <c r="AF718" s="10">
        <f t="shared" si="359"/>
        <v>1</v>
      </c>
      <c r="AG718" s="6" t="e">
        <f t="shared" si="374"/>
        <v>#N/A</v>
      </c>
      <c r="AH718" s="6" t="e">
        <f t="shared" si="375"/>
        <v>#N/A</v>
      </c>
      <c r="AI718" s="6" t="e">
        <f t="shared" si="385"/>
        <v>#N/A</v>
      </c>
      <c r="AJ718" s="6" t="e">
        <f t="shared" si="376"/>
        <v>#N/A</v>
      </c>
      <c r="AK718" s="11" t="str">
        <f t="shared" si="377"/>
        <v xml:space="preserve"> </v>
      </c>
      <c r="AL718" s="6" t="e">
        <f t="shared" si="378"/>
        <v>#N/A</v>
      </c>
      <c r="AM718" s="6" t="e">
        <f t="shared" si="379"/>
        <v>#N/A</v>
      </c>
      <c r="AN718" s="6" t="e">
        <f t="shared" si="380"/>
        <v>#N/A</v>
      </c>
      <c r="AO718" s="6" t="e">
        <f t="shared" si="360"/>
        <v>#N/A</v>
      </c>
      <c r="AP718" s="6" t="e">
        <f t="shared" si="381"/>
        <v>#N/A</v>
      </c>
      <c r="AQ718" s="6" t="e">
        <f t="shared" si="382"/>
        <v>#N/A</v>
      </c>
      <c r="AR718" s="6" t="e">
        <f t="shared" si="361"/>
        <v>#N/A</v>
      </c>
      <c r="AS718" s="6" t="e">
        <f t="shared" si="362"/>
        <v>#N/A</v>
      </c>
      <c r="AT718" s="6" t="e">
        <f t="shared" si="363"/>
        <v>#N/A</v>
      </c>
      <c r="AU718" s="6">
        <f t="shared" si="383"/>
        <v>0</v>
      </c>
      <c r="AV718" s="6" t="e">
        <f t="shared" si="384"/>
        <v>#N/A</v>
      </c>
      <c r="AW718" s="6" t="str">
        <f t="shared" si="364"/>
        <v/>
      </c>
      <c r="AX718" s="6" t="str">
        <f t="shared" si="365"/>
        <v/>
      </c>
      <c r="AY718" s="6" t="str">
        <f t="shared" si="366"/>
        <v/>
      </c>
      <c r="AZ718" s="6" t="str">
        <f t="shared" si="367"/>
        <v/>
      </c>
      <c r="BA718" s="103"/>
      <c r="BG718" s="3" t="s">
        <v>492</v>
      </c>
    </row>
    <row r="719" spans="1:59" s="12" customFormat="1" ht="13.5" customHeight="1" x14ac:dyDescent="0.2">
      <c r="A719" s="163">
        <v>704</v>
      </c>
      <c r="B719" s="164"/>
      <c r="C719" s="165"/>
      <c r="D719" s="166"/>
      <c r="E719" s="165"/>
      <c r="F719" s="165"/>
      <c r="G719" s="220"/>
      <c r="H719" s="165"/>
      <c r="I719" s="167"/>
      <c r="J719" s="168"/>
      <c r="K719" s="845"/>
      <c r="L719" s="838"/>
      <c r="M719" s="428"/>
      <c r="N719" s="427"/>
      <c r="O719" s="429"/>
      <c r="P719" s="430"/>
      <c r="Q719" s="422" t="str">
        <f t="shared" si="351"/>
        <v/>
      </c>
      <c r="R719" s="422" t="str">
        <f t="shared" si="352"/>
        <v/>
      </c>
      <c r="S719" s="423" t="str">
        <f t="shared" si="353"/>
        <v/>
      </c>
      <c r="T719" s="424" t="str">
        <f t="shared" si="368"/>
        <v/>
      </c>
      <c r="U719" s="425" t="str">
        <f t="shared" si="354"/>
        <v/>
      </c>
      <c r="V719" s="425" t="str">
        <f t="shared" si="355"/>
        <v/>
      </c>
      <c r="W719" s="425" t="str">
        <f t="shared" si="356"/>
        <v/>
      </c>
      <c r="X719" s="38"/>
      <c r="Y719" s="37" t="str">
        <f t="shared" si="369"/>
        <v/>
      </c>
      <c r="Z719" s="37" t="str">
        <f t="shared" si="370"/>
        <v/>
      </c>
      <c r="AA719" s="29" t="str">
        <f t="shared" si="357"/>
        <v/>
      </c>
      <c r="AB719" s="6" t="e">
        <f t="shared" si="371"/>
        <v>#N/A</v>
      </c>
      <c r="AC719" s="6" t="e">
        <f t="shared" si="372"/>
        <v>#N/A</v>
      </c>
      <c r="AD719" s="6" t="e">
        <f t="shared" si="373"/>
        <v>#N/A</v>
      </c>
      <c r="AE719" s="6" t="str">
        <f t="shared" si="358"/>
        <v/>
      </c>
      <c r="AF719" s="10">
        <f t="shared" si="359"/>
        <v>1</v>
      </c>
      <c r="AG719" s="6" t="e">
        <f t="shared" si="374"/>
        <v>#N/A</v>
      </c>
      <c r="AH719" s="6" t="e">
        <f t="shared" si="375"/>
        <v>#N/A</v>
      </c>
      <c r="AI719" s="6" t="e">
        <f t="shared" si="385"/>
        <v>#N/A</v>
      </c>
      <c r="AJ719" s="6" t="e">
        <f t="shared" si="376"/>
        <v>#N/A</v>
      </c>
      <c r="AK719" s="11" t="str">
        <f t="shared" si="377"/>
        <v xml:space="preserve"> </v>
      </c>
      <c r="AL719" s="6" t="e">
        <f t="shared" si="378"/>
        <v>#N/A</v>
      </c>
      <c r="AM719" s="6" t="e">
        <f t="shared" si="379"/>
        <v>#N/A</v>
      </c>
      <c r="AN719" s="6" t="e">
        <f t="shared" si="380"/>
        <v>#N/A</v>
      </c>
      <c r="AO719" s="6" t="e">
        <f t="shared" si="360"/>
        <v>#N/A</v>
      </c>
      <c r="AP719" s="6" t="e">
        <f t="shared" si="381"/>
        <v>#N/A</v>
      </c>
      <c r="AQ719" s="6" t="e">
        <f t="shared" si="382"/>
        <v>#N/A</v>
      </c>
      <c r="AR719" s="6" t="e">
        <f t="shared" si="361"/>
        <v>#N/A</v>
      </c>
      <c r="AS719" s="6" t="e">
        <f t="shared" si="362"/>
        <v>#N/A</v>
      </c>
      <c r="AT719" s="6" t="e">
        <f t="shared" si="363"/>
        <v>#N/A</v>
      </c>
      <c r="AU719" s="6">
        <f t="shared" si="383"/>
        <v>0</v>
      </c>
      <c r="AV719" s="6" t="e">
        <f t="shared" si="384"/>
        <v>#N/A</v>
      </c>
      <c r="AW719" s="6" t="str">
        <f t="shared" si="364"/>
        <v/>
      </c>
      <c r="AX719" s="6" t="str">
        <f t="shared" si="365"/>
        <v/>
      </c>
      <c r="AY719" s="6" t="str">
        <f t="shared" si="366"/>
        <v/>
      </c>
      <c r="AZ719" s="6" t="str">
        <f t="shared" si="367"/>
        <v/>
      </c>
      <c r="BA719" s="103"/>
      <c r="BG719" s="3" t="s">
        <v>491</v>
      </c>
    </row>
    <row r="720" spans="1:59" s="12" customFormat="1" ht="13.5" customHeight="1" x14ac:dyDescent="0.2">
      <c r="A720" s="163">
        <v>705</v>
      </c>
      <c r="B720" s="164"/>
      <c r="C720" s="165"/>
      <c r="D720" s="166"/>
      <c r="E720" s="165"/>
      <c r="F720" s="165"/>
      <c r="G720" s="220"/>
      <c r="H720" s="165"/>
      <c r="I720" s="167"/>
      <c r="J720" s="168"/>
      <c r="K720" s="845"/>
      <c r="L720" s="838"/>
      <c r="M720" s="428"/>
      <c r="N720" s="427"/>
      <c r="O720" s="429"/>
      <c r="P720" s="430"/>
      <c r="Q720" s="422" t="str">
        <f t="shared" ref="Q720:Q783" si="386">IF(ISBLANK(K720)=TRUE,"",IF(ISNUMBER(AM720)=TRUE,AM720,"エラー"))</f>
        <v/>
      </c>
      <c r="R720" s="422" t="str">
        <f t="shared" ref="R720:R783" si="387">IF(ISBLANK(K720)=TRUE,"",IF(ISNUMBER(AP720)=TRUE,AP720,"エラー"))</f>
        <v/>
      </c>
      <c r="S720" s="423" t="str">
        <f t="shared" ref="S720:S783" si="388">IF(ISBLANK(K720)=TRUE,"",IF(ISNUMBER(AV720)=TRUE,AV720,"エラー"))</f>
        <v/>
      </c>
      <c r="T720" s="424" t="str">
        <f t="shared" si="368"/>
        <v/>
      </c>
      <c r="U720" s="425" t="str">
        <f t="shared" ref="U720:U783" si="389">IF(Q720="","",IF(ISERROR(Q720*Y720*AF720),"エラー",IF(ISBLANK(Y720)=TRUE,"エラー",IF(ISBLANK(Q720)=TRUE,"エラー",IF(AY720=1,"エラー",Q720*AF720*Y720/1000)))))</f>
        <v/>
      </c>
      <c r="V720" s="425" t="str">
        <f t="shared" ref="V720:V783" si="390">IF(R720="","",IF(ISERROR(R720*Y720*AF720),"エラー",IF(ISBLANK(Y720)=TRUE,"エラー",IF(ISBLANK(R720)=TRUE,"エラー",IF(AY720=1,"エラー",R720*AF720*Y720/1000)))))</f>
        <v/>
      </c>
      <c r="W720" s="425" t="str">
        <f t="shared" ref="W720:W783" si="391">IF(S720="","",IF(ISERROR(S720*Z720),"エラー",IF(ISBLANK(Z720)=TRUE,"エラー",IF(ISBLANK(S720)=TRUE,"エラー",IF(AY720=1,"エラー",S720*Z720/1000)))))</f>
        <v/>
      </c>
      <c r="X720" s="38"/>
      <c r="Y720" s="37" t="str">
        <f t="shared" si="369"/>
        <v/>
      </c>
      <c r="Z720" s="37" t="str">
        <f t="shared" si="370"/>
        <v/>
      </c>
      <c r="AA720" s="29" t="str">
        <f t="shared" ref="AA720:AA783" si="392">IF(ISBLANK(H720)=TRUE,"",IF(OR(ISBLANK(B720)=TRUE),1,""))</f>
        <v/>
      </c>
      <c r="AB720" s="6" t="e">
        <f t="shared" si="371"/>
        <v>#N/A</v>
      </c>
      <c r="AC720" s="6" t="e">
        <f t="shared" si="372"/>
        <v>#N/A</v>
      </c>
      <c r="AD720" s="6" t="e">
        <f t="shared" si="373"/>
        <v>#N/A</v>
      </c>
      <c r="AE720" s="6" t="str">
        <f t="shared" ref="AE720:AE783" si="393">IF(ISERROR(SEARCH("-",I720,1))=TRUE,ASC(UPPER(I720)),ASC(UPPER(LEFT(I720,SEARCH("-",I720,1)-1))))</f>
        <v/>
      </c>
      <c r="AF720" s="10">
        <f t="shared" ref="AF720:AF783" si="394">IF(J720&gt;3500,J720/1000,1)</f>
        <v>1</v>
      </c>
      <c r="AG720" s="6" t="e">
        <f t="shared" si="374"/>
        <v>#N/A</v>
      </c>
      <c r="AH720" s="6" t="e">
        <f t="shared" si="375"/>
        <v>#N/A</v>
      </c>
      <c r="AI720" s="6" t="e">
        <f t="shared" si="385"/>
        <v>#N/A</v>
      </c>
      <c r="AJ720" s="6" t="e">
        <f t="shared" si="376"/>
        <v>#N/A</v>
      </c>
      <c r="AK720" s="11" t="str">
        <f t="shared" si="377"/>
        <v xml:space="preserve"> </v>
      </c>
      <c r="AL720" s="6" t="e">
        <f t="shared" si="378"/>
        <v>#N/A</v>
      </c>
      <c r="AM720" s="6" t="e">
        <f t="shared" si="379"/>
        <v>#N/A</v>
      </c>
      <c r="AN720" s="6" t="e">
        <f t="shared" si="380"/>
        <v>#N/A</v>
      </c>
      <c r="AO720" s="6" t="e">
        <f t="shared" ref="AO720:AO783" si="395">VLOOKUP(AH720,$BX$17:$CB$21,2,FALSE)</f>
        <v>#N/A</v>
      </c>
      <c r="AP720" s="6" t="e">
        <f t="shared" si="381"/>
        <v>#N/A</v>
      </c>
      <c r="AQ720" s="6" t="e">
        <f t="shared" si="382"/>
        <v>#N/A</v>
      </c>
      <c r="AR720" s="6" t="e">
        <f t="shared" ref="AR720:AR783" si="396">VLOOKUP(AH720,$BX$17:$CB$21,3,FALSE)</f>
        <v>#N/A</v>
      </c>
      <c r="AS720" s="6" t="e">
        <f t="shared" ref="AS720:AS783" si="397">VLOOKUP(AH720,$BX$17:$CB$21,4,FALSE)</f>
        <v>#N/A</v>
      </c>
      <c r="AT720" s="6" t="e">
        <f t="shared" ref="AT720:AT783" si="398">VLOOKUP(AH720,$BX$17:$CB$21,5,FALSE)</f>
        <v>#N/A</v>
      </c>
      <c r="AU720" s="6">
        <f t="shared" si="383"/>
        <v>0</v>
      </c>
      <c r="AV720" s="6" t="e">
        <f t="shared" si="384"/>
        <v>#N/A</v>
      </c>
      <c r="AW720" s="6" t="str">
        <f t="shared" ref="AW720:AW783" si="399">IF(H720="","",VLOOKUP(H720,$BB$17:$BF$25,5,FALSE))</f>
        <v/>
      </c>
      <c r="AX720" s="6" t="str">
        <f t="shared" ref="AX720:AX783" si="400">IF(D720="","",VLOOKUP(CONCATENATE("A",LEFT(D720)),$BU$17:$BV$26,2,FALSE))</f>
        <v/>
      </c>
      <c r="AY720" s="6" t="str">
        <f t="shared" ref="AY720:AY783" si="401">IF(AW720=AX720,"",1)</f>
        <v/>
      </c>
      <c r="AZ720" s="6" t="str">
        <f t="shared" ref="AZ720:AZ783" si="402">CONCATENATE(C720,D720,E720,F720)</f>
        <v/>
      </c>
      <c r="BA720" s="103"/>
      <c r="BG720" s="3" t="s">
        <v>398</v>
      </c>
    </row>
    <row r="721" spans="1:59" s="12" customFormat="1" ht="13.5" customHeight="1" x14ac:dyDescent="0.2">
      <c r="A721" s="163">
        <v>706</v>
      </c>
      <c r="B721" s="164"/>
      <c r="C721" s="165"/>
      <c r="D721" s="166"/>
      <c r="E721" s="165"/>
      <c r="F721" s="165"/>
      <c r="G721" s="220"/>
      <c r="H721" s="165"/>
      <c r="I721" s="167"/>
      <c r="J721" s="168"/>
      <c r="K721" s="845"/>
      <c r="L721" s="838"/>
      <c r="M721" s="428"/>
      <c r="N721" s="427"/>
      <c r="O721" s="429"/>
      <c r="P721" s="430"/>
      <c r="Q721" s="422" t="str">
        <f t="shared" si="386"/>
        <v/>
      </c>
      <c r="R721" s="422" t="str">
        <f t="shared" si="387"/>
        <v/>
      </c>
      <c r="S721" s="423" t="str">
        <f t="shared" si="388"/>
        <v/>
      </c>
      <c r="T721" s="424" t="str">
        <f t="shared" ref="T721:T784" si="403">IF(OR(Y721="",Z721=""),"",Y721/Z721)</f>
        <v/>
      </c>
      <c r="U721" s="425" t="str">
        <f t="shared" si="389"/>
        <v/>
      </c>
      <c r="V721" s="425" t="str">
        <f t="shared" si="390"/>
        <v/>
      </c>
      <c r="W721" s="425" t="str">
        <f t="shared" si="391"/>
        <v/>
      </c>
      <c r="X721" s="38"/>
      <c r="Y721" s="37" t="str">
        <f t="shared" ref="Y721:Y784" si="404">IF(O721="","",O721)</f>
        <v/>
      </c>
      <c r="Z721" s="37" t="str">
        <f t="shared" ref="Z721:Z784" si="405">IF(P721="","",P721)</f>
        <v/>
      </c>
      <c r="AA721" s="29" t="str">
        <f t="shared" si="392"/>
        <v/>
      </c>
      <c r="AB721" s="6" t="e">
        <f t="shared" ref="AB721:AB784" si="406">VLOOKUP(H721,$BB$17:$BE$23,2,FALSE)</f>
        <v>#N/A</v>
      </c>
      <c r="AC721" s="6" t="e">
        <f t="shared" ref="AC721:AC784" si="407">VLOOKUP(H721,$BB$17:$BE$23,3,FALSE)</f>
        <v>#N/A</v>
      </c>
      <c r="AD721" s="6" t="e">
        <f t="shared" ref="AD721:AD784" si="408">VLOOKUP(H721,$BB$17:$BE$23,4,FALSE)</f>
        <v>#N/A</v>
      </c>
      <c r="AE721" s="6" t="str">
        <f t="shared" si="393"/>
        <v/>
      </c>
      <c r="AF721" s="10">
        <f t="shared" si="394"/>
        <v>1</v>
      </c>
      <c r="AG721" s="6" t="e">
        <f t="shared" ref="AG721:AG784" si="409">IF(AD721=9,0,IF(J721&lt;=2500,IF(J721&lt;=1700,1,2),IF(J721&lt;=12000,IF(J721&lt;=3500,3,4),IF(ISERROR(SEARCH(LEFT(I721,1),"LFMRQST")),4,IF(AND(LEN(I721)&lt;&gt;3,AI721&lt;&gt;"軽"),4,5)))))</f>
        <v>#N/A</v>
      </c>
      <c r="AH721" s="6" t="e">
        <f t="shared" ref="AH721:AH784" si="410">IF(AD721=5,0,IF(AD721=9,0,IF(J721&lt;=2500,IF(J721&lt;=1700,1,2),IF(J721&lt;=12000,IF(J721&lt;=3500,3,4),IF(ISERROR(SEARCH(LEFT(I721,1),"LFMRQST")),4,IF(AND(LEN(I721)&lt;&gt;3,AI721&lt;&gt;"軽"),4,5))))))</f>
        <v>#N/A</v>
      </c>
      <c r="AI721" s="6" t="e">
        <f t="shared" si="385"/>
        <v>#N/A</v>
      </c>
      <c r="AJ721" s="6" t="e">
        <f t="shared" ref="AJ721:AJ784" si="411">VLOOKUP(AL721,排出係数表,9,FALSE)</f>
        <v>#N/A</v>
      </c>
      <c r="AK721" s="11" t="str">
        <f t="shared" ref="AK721:AK784" si="412">IF(OR(ISBLANK(K721)=TRUE,ISBLANK(B721)=TRUE)," ",CONCATENATE(B721,AD721,AG721))</f>
        <v xml:space="preserve"> </v>
      </c>
      <c r="AL721" s="6" t="e">
        <f t="shared" ref="AL721:AL784" si="413">CONCATENATE(AB721,AH721,AI721,AE721)</f>
        <v>#N/A</v>
      </c>
      <c r="AM721" s="6" t="e">
        <f t="shared" ref="AM721:AM784" si="414">IF(AND(L721="あり",AI721="軽"),AO721,AN721)</f>
        <v>#N/A</v>
      </c>
      <c r="AN721" s="6" t="e">
        <f t="shared" ref="AN721:AN784" si="415">VLOOKUP(AL721,排出係数表,6,FALSE)</f>
        <v>#N/A</v>
      </c>
      <c r="AO721" s="6" t="e">
        <f t="shared" si="395"/>
        <v>#N/A</v>
      </c>
      <c r="AP721" s="6" t="e">
        <f t="shared" ref="AP721:AP784" si="416">IF(AND(L721="あり",M721="なし",AI721="軽"),AR721,IF(AND(L721="あり",M721="あり(H17なし)",AI721="軽"),AR721,IF(AND(L721="あり",M721="",AI721="軽"),AR721,IF(AND(L721="なし",M721="あり(H17なし)",AI721="軽"),AS721,IF(AND(L721="",M721="あり(H17なし)",AI721="軽"),AS721,IF(AND(M721="あり(H17あり)",AI721="軽"),AT721,AQ721))))))</f>
        <v>#N/A</v>
      </c>
      <c r="AQ721" s="6" t="e">
        <f t="shared" ref="AQ721:AQ784" si="417">VLOOKUP(AL721,排出係数表,7,FALSE)</f>
        <v>#N/A</v>
      </c>
      <c r="AR721" s="6" t="e">
        <f t="shared" si="396"/>
        <v>#N/A</v>
      </c>
      <c r="AS721" s="6" t="e">
        <f t="shared" si="397"/>
        <v>#N/A</v>
      </c>
      <c r="AT721" s="6" t="e">
        <f t="shared" si="398"/>
        <v>#N/A</v>
      </c>
      <c r="AU721" s="6">
        <f t="shared" ref="AU721:AU784" si="418">IF(AND(L721="なし",M721="なし"),0,IF(AND(L721="",M721=""),0,IF(AND(L721="",M721="なし"),0,IF(AND(L721="なし",M721=""),0,1))))</f>
        <v>0</v>
      </c>
      <c r="AV721" s="6" t="e">
        <f t="shared" ref="AV721:AV784" si="419">VLOOKUP(AL721,排出係数表,8,FALSE)</f>
        <v>#N/A</v>
      </c>
      <c r="AW721" s="6" t="str">
        <f t="shared" si="399"/>
        <v/>
      </c>
      <c r="AX721" s="6" t="str">
        <f t="shared" si="400"/>
        <v/>
      </c>
      <c r="AY721" s="6" t="str">
        <f t="shared" si="401"/>
        <v/>
      </c>
      <c r="AZ721" s="6" t="str">
        <f t="shared" si="402"/>
        <v/>
      </c>
      <c r="BA721" s="103"/>
      <c r="BG721" s="3" t="s">
        <v>394</v>
      </c>
    </row>
    <row r="722" spans="1:59" s="12" customFormat="1" ht="13.5" customHeight="1" x14ac:dyDescent="0.2">
      <c r="A722" s="163">
        <v>707</v>
      </c>
      <c r="B722" s="164"/>
      <c r="C722" s="165"/>
      <c r="D722" s="166"/>
      <c r="E722" s="165"/>
      <c r="F722" s="165"/>
      <c r="G722" s="220"/>
      <c r="H722" s="165"/>
      <c r="I722" s="167"/>
      <c r="J722" s="168"/>
      <c r="K722" s="845"/>
      <c r="L722" s="838"/>
      <c r="M722" s="428"/>
      <c r="N722" s="427"/>
      <c r="O722" s="429"/>
      <c r="P722" s="430"/>
      <c r="Q722" s="422" t="str">
        <f t="shared" si="386"/>
        <v/>
      </c>
      <c r="R722" s="422" t="str">
        <f t="shared" si="387"/>
        <v/>
      </c>
      <c r="S722" s="423" t="str">
        <f t="shared" si="388"/>
        <v/>
      </c>
      <c r="T722" s="424" t="str">
        <f t="shared" si="403"/>
        <v/>
      </c>
      <c r="U722" s="425" t="str">
        <f t="shared" si="389"/>
        <v/>
      </c>
      <c r="V722" s="425" t="str">
        <f t="shared" si="390"/>
        <v/>
      </c>
      <c r="W722" s="425" t="str">
        <f t="shared" si="391"/>
        <v/>
      </c>
      <c r="X722" s="38"/>
      <c r="Y722" s="37" t="str">
        <f t="shared" si="404"/>
        <v/>
      </c>
      <c r="Z722" s="37" t="str">
        <f t="shared" si="405"/>
        <v/>
      </c>
      <c r="AA722" s="29" t="str">
        <f t="shared" si="392"/>
        <v/>
      </c>
      <c r="AB722" s="6" t="e">
        <f t="shared" si="406"/>
        <v>#N/A</v>
      </c>
      <c r="AC722" s="6" t="e">
        <f t="shared" si="407"/>
        <v>#N/A</v>
      </c>
      <c r="AD722" s="6" t="e">
        <f t="shared" si="408"/>
        <v>#N/A</v>
      </c>
      <c r="AE722" s="6" t="str">
        <f t="shared" si="393"/>
        <v/>
      </c>
      <c r="AF722" s="10">
        <f t="shared" si="394"/>
        <v>1</v>
      </c>
      <c r="AG722" s="6" t="e">
        <f t="shared" si="409"/>
        <v>#N/A</v>
      </c>
      <c r="AH722" s="6" t="e">
        <f t="shared" si="410"/>
        <v>#N/A</v>
      </c>
      <c r="AI722" s="6" t="e">
        <f t="shared" si="385"/>
        <v>#N/A</v>
      </c>
      <c r="AJ722" s="6" t="e">
        <f t="shared" si="411"/>
        <v>#N/A</v>
      </c>
      <c r="AK722" s="11" t="str">
        <f t="shared" si="412"/>
        <v xml:space="preserve"> </v>
      </c>
      <c r="AL722" s="6" t="e">
        <f t="shared" si="413"/>
        <v>#N/A</v>
      </c>
      <c r="AM722" s="6" t="e">
        <f t="shared" si="414"/>
        <v>#N/A</v>
      </c>
      <c r="AN722" s="6" t="e">
        <f t="shared" si="415"/>
        <v>#N/A</v>
      </c>
      <c r="AO722" s="6" t="e">
        <f t="shared" si="395"/>
        <v>#N/A</v>
      </c>
      <c r="AP722" s="6" t="e">
        <f t="shared" si="416"/>
        <v>#N/A</v>
      </c>
      <c r="AQ722" s="6" t="e">
        <f t="shared" si="417"/>
        <v>#N/A</v>
      </c>
      <c r="AR722" s="6" t="e">
        <f t="shared" si="396"/>
        <v>#N/A</v>
      </c>
      <c r="AS722" s="6" t="e">
        <f t="shared" si="397"/>
        <v>#N/A</v>
      </c>
      <c r="AT722" s="6" t="e">
        <f t="shared" si="398"/>
        <v>#N/A</v>
      </c>
      <c r="AU722" s="6">
        <f t="shared" si="418"/>
        <v>0</v>
      </c>
      <c r="AV722" s="6" t="e">
        <f t="shared" si="419"/>
        <v>#N/A</v>
      </c>
      <c r="AW722" s="6" t="str">
        <f t="shared" si="399"/>
        <v/>
      </c>
      <c r="AX722" s="6" t="str">
        <f t="shared" si="400"/>
        <v/>
      </c>
      <c r="AY722" s="6" t="str">
        <f t="shared" si="401"/>
        <v/>
      </c>
      <c r="AZ722" s="6" t="str">
        <f t="shared" si="402"/>
        <v/>
      </c>
      <c r="BA722" s="103"/>
      <c r="BG722" s="3" t="s">
        <v>1264</v>
      </c>
    </row>
    <row r="723" spans="1:59" s="12" customFormat="1" ht="13.5" customHeight="1" x14ac:dyDescent="0.2">
      <c r="A723" s="163">
        <v>708</v>
      </c>
      <c r="B723" s="164"/>
      <c r="C723" s="165"/>
      <c r="D723" s="166"/>
      <c r="E723" s="165"/>
      <c r="F723" s="165"/>
      <c r="G723" s="220"/>
      <c r="H723" s="165"/>
      <c r="I723" s="167"/>
      <c r="J723" s="168"/>
      <c r="K723" s="845"/>
      <c r="L723" s="838"/>
      <c r="M723" s="428"/>
      <c r="N723" s="427"/>
      <c r="O723" s="429"/>
      <c r="P723" s="430"/>
      <c r="Q723" s="422" t="str">
        <f t="shared" si="386"/>
        <v/>
      </c>
      <c r="R723" s="422" t="str">
        <f t="shared" si="387"/>
        <v/>
      </c>
      <c r="S723" s="423" t="str">
        <f t="shared" si="388"/>
        <v/>
      </c>
      <c r="T723" s="424" t="str">
        <f t="shared" si="403"/>
        <v/>
      </c>
      <c r="U723" s="425" t="str">
        <f t="shared" si="389"/>
        <v/>
      </c>
      <c r="V723" s="425" t="str">
        <f t="shared" si="390"/>
        <v/>
      </c>
      <c r="W723" s="425" t="str">
        <f t="shared" si="391"/>
        <v/>
      </c>
      <c r="X723" s="38"/>
      <c r="Y723" s="37" t="str">
        <f t="shared" si="404"/>
        <v/>
      </c>
      <c r="Z723" s="37" t="str">
        <f t="shared" si="405"/>
        <v/>
      </c>
      <c r="AA723" s="29" t="str">
        <f t="shared" si="392"/>
        <v/>
      </c>
      <c r="AB723" s="6" t="e">
        <f t="shared" si="406"/>
        <v>#N/A</v>
      </c>
      <c r="AC723" s="6" t="e">
        <f t="shared" si="407"/>
        <v>#N/A</v>
      </c>
      <c r="AD723" s="6" t="e">
        <f t="shared" si="408"/>
        <v>#N/A</v>
      </c>
      <c r="AE723" s="6" t="str">
        <f t="shared" si="393"/>
        <v/>
      </c>
      <c r="AF723" s="10">
        <f t="shared" si="394"/>
        <v>1</v>
      </c>
      <c r="AG723" s="6" t="e">
        <f t="shared" si="409"/>
        <v>#N/A</v>
      </c>
      <c r="AH723" s="6" t="e">
        <f t="shared" si="410"/>
        <v>#N/A</v>
      </c>
      <c r="AI723" s="6" t="e">
        <f t="shared" si="385"/>
        <v>#N/A</v>
      </c>
      <c r="AJ723" s="6" t="e">
        <f t="shared" si="411"/>
        <v>#N/A</v>
      </c>
      <c r="AK723" s="11" t="str">
        <f t="shared" si="412"/>
        <v xml:space="preserve"> </v>
      </c>
      <c r="AL723" s="6" t="e">
        <f t="shared" si="413"/>
        <v>#N/A</v>
      </c>
      <c r="AM723" s="6" t="e">
        <f t="shared" si="414"/>
        <v>#N/A</v>
      </c>
      <c r="AN723" s="6" t="e">
        <f t="shared" si="415"/>
        <v>#N/A</v>
      </c>
      <c r="AO723" s="6" t="e">
        <f t="shared" si="395"/>
        <v>#N/A</v>
      </c>
      <c r="AP723" s="6" t="e">
        <f t="shared" si="416"/>
        <v>#N/A</v>
      </c>
      <c r="AQ723" s="6" t="e">
        <f t="shared" si="417"/>
        <v>#N/A</v>
      </c>
      <c r="AR723" s="6" t="e">
        <f t="shared" si="396"/>
        <v>#N/A</v>
      </c>
      <c r="AS723" s="6" t="e">
        <f t="shared" si="397"/>
        <v>#N/A</v>
      </c>
      <c r="AT723" s="6" t="e">
        <f t="shared" si="398"/>
        <v>#N/A</v>
      </c>
      <c r="AU723" s="6">
        <f t="shared" si="418"/>
        <v>0</v>
      </c>
      <c r="AV723" s="6" t="e">
        <f t="shared" si="419"/>
        <v>#N/A</v>
      </c>
      <c r="AW723" s="6" t="str">
        <f t="shared" si="399"/>
        <v/>
      </c>
      <c r="AX723" s="6" t="str">
        <f t="shared" si="400"/>
        <v/>
      </c>
      <c r="AY723" s="6" t="str">
        <f t="shared" si="401"/>
        <v/>
      </c>
      <c r="AZ723" s="6" t="str">
        <f t="shared" si="402"/>
        <v/>
      </c>
      <c r="BA723" s="103"/>
      <c r="BG723" s="3" t="s">
        <v>1265</v>
      </c>
    </row>
    <row r="724" spans="1:59" s="12" customFormat="1" ht="13.5" customHeight="1" x14ac:dyDescent="0.2">
      <c r="A724" s="163">
        <v>709</v>
      </c>
      <c r="B724" s="164"/>
      <c r="C724" s="165"/>
      <c r="D724" s="166"/>
      <c r="E724" s="165"/>
      <c r="F724" s="165"/>
      <c r="G724" s="220"/>
      <c r="H724" s="165"/>
      <c r="I724" s="167"/>
      <c r="J724" s="168"/>
      <c r="K724" s="845"/>
      <c r="L724" s="838"/>
      <c r="M724" s="428"/>
      <c r="N724" s="427"/>
      <c r="O724" s="429"/>
      <c r="P724" s="430"/>
      <c r="Q724" s="422" t="str">
        <f t="shared" si="386"/>
        <v/>
      </c>
      <c r="R724" s="422" t="str">
        <f t="shared" si="387"/>
        <v/>
      </c>
      <c r="S724" s="423" t="str">
        <f t="shared" si="388"/>
        <v/>
      </c>
      <c r="T724" s="424" t="str">
        <f t="shared" si="403"/>
        <v/>
      </c>
      <c r="U724" s="425" t="str">
        <f t="shared" si="389"/>
        <v/>
      </c>
      <c r="V724" s="425" t="str">
        <f t="shared" si="390"/>
        <v/>
      </c>
      <c r="W724" s="425" t="str">
        <f t="shared" si="391"/>
        <v/>
      </c>
      <c r="X724" s="38"/>
      <c r="Y724" s="37" t="str">
        <f t="shared" si="404"/>
        <v/>
      </c>
      <c r="Z724" s="37" t="str">
        <f t="shared" si="405"/>
        <v/>
      </c>
      <c r="AA724" s="29" t="str">
        <f t="shared" si="392"/>
        <v/>
      </c>
      <c r="AB724" s="6" t="e">
        <f t="shared" si="406"/>
        <v>#N/A</v>
      </c>
      <c r="AC724" s="6" t="e">
        <f t="shared" si="407"/>
        <v>#N/A</v>
      </c>
      <c r="AD724" s="6" t="e">
        <f t="shared" si="408"/>
        <v>#N/A</v>
      </c>
      <c r="AE724" s="6" t="str">
        <f t="shared" si="393"/>
        <v/>
      </c>
      <c r="AF724" s="10">
        <f t="shared" si="394"/>
        <v>1</v>
      </c>
      <c r="AG724" s="6" t="e">
        <f t="shared" si="409"/>
        <v>#N/A</v>
      </c>
      <c r="AH724" s="6" t="e">
        <f t="shared" si="410"/>
        <v>#N/A</v>
      </c>
      <c r="AI724" s="6" t="e">
        <f t="shared" ref="AI724:AI787" si="420">VLOOKUP(K724,$BJ$17:$BK$27,2,FALSE)</f>
        <v>#N/A</v>
      </c>
      <c r="AJ724" s="6" t="e">
        <f t="shared" si="411"/>
        <v>#N/A</v>
      </c>
      <c r="AK724" s="11" t="str">
        <f t="shared" si="412"/>
        <v xml:space="preserve"> </v>
      </c>
      <c r="AL724" s="6" t="e">
        <f t="shared" si="413"/>
        <v>#N/A</v>
      </c>
      <c r="AM724" s="6" t="e">
        <f t="shared" si="414"/>
        <v>#N/A</v>
      </c>
      <c r="AN724" s="6" t="e">
        <f t="shared" si="415"/>
        <v>#N/A</v>
      </c>
      <c r="AO724" s="6" t="e">
        <f t="shared" si="395"/>
        <v>#N/A</v>
      </c>
      <c r="AP724" s="6" t="e">
        <f t="shared" si="416"/>
        <v>#N/A</v>
      </c>
      <c r="AQ724" s="6" t="e">
        <f t="shared" si="417"/>
        <v>#N/A</v>
      </c>
      <c r="AR724" s="6" t="e">
        <f t="shared" si="396"/>
        <v>#N/A</v>
      </c>
      <c r="AS724" s="6" t="e">
        <f t="shared" si="397"/>
        <v>#N/A</v>
      </c>
      <c r="AT724" s="6" t="e">
        <f t="shared" si="398"/>
        <v>#N/A</v>
      </c>
      <c r="AU724" s="6">
        <f t="shared" si="418"/>
        <v>0</v>
      </c>
      <c r="AV724" s="6" t="e">
        <f t="shared" si="419"/>
        <v>#N/A</v>
      </c>
      <c r="AW724" s="6" t="str">
        <f t="shared" si="399"/>
        <v/>
      </c>
      <c r="AX724" s="6" t="str">
        <f t="shared" si="400"/>
        <v/>
      </c>
      <c r="AY724" s="6" t="str">
        <f t="shared" si="401"/>
        <v/>
      </c>
      <c r="AZ724" s="6" t="str">
        <f t="shared" si="402"/>
        <v/>
      </c>
      <c r="BA724" s="103"/>
      <c r="BG724" s="3" t="s">
        <v>399</v>
      </c>
    </row>
    <row r="725" spans="1:59" s="12" customFormat="1" ht="13.5" customHeight="1" x14ac:dyDescent="0.2">
      <c r="A725" s="163">
        <v>710</v>
      </c>
      <c r="B725" s="164"/>
      <c r="C725" s="165"/>
      <c r="D725" s="166"/>
      <c r="E725" s="165"/>
      <c r="F725" s="165"/>
      <c r="G725" s="220"/>
      <c r="H725" s="165"/>
      <c r="I725" s="167"/>
      <c r="J725" s="168"/>
      <c r="K725" s="845"/>
      <c r="L725" s="838"/>
      <c r="M725" s="428"/>
      <c r="N725" s="427"/>
      <c r="O725" s="429"/>
      <c r="P725" s="430"/>
      <c r="Q725" s="422" t="str">
        <f t="shared" si="386"/>
        <v/>
      </c>
      <c r="R725" s="422" t="str">
        <f t="shared" si="387"/>
        <v/>
      </c>
      <c r="S725" s="423" t="str">
        <f t="shared" si="388"/>
        <v/>
      </c>
      <c r="T725" s="424" t="str">
        <f t="shared" si="403"/>
        <v/>
      </c>
      <c r="U725" s="425" t="str">
        <f t="shared" si="389"/>
        <v/>
      </c>
      <c r="V725" s="425" t="str">
        <f t="shared" si="390"/>
        <v/>
      </c>
      <c r="W725" s="425" t="str">
        <f t="shared" si="391"/>
        <v/>
      </c>
      <c r="X725" s="38"/>
      <c r="Y725" s="37" t="str">
        <f t="shared" si="404"/>
        <v/>
      </c>
      <c r="Z725" s="37" t="str">
        <f t="shared" si="405"/>
        <v/>
      </c>
      <c r="AA725" s="29" t="str">
        <f t="shared" si="392"/>
        <v/>
      </c>
      <c r="AB725" s="6" t="e">
        <f t="shared" si="406"/>
        <v>#N/A</v>
      </c>
      <c r="AC725" s="6" t="e">
        <f t="shared" si="407"/>
        <v>#N/A</v>
      </c>
      <c r="AD725" s="6" t="e">
        <f t="shared" si="408"/>
        <v>#N/A</v>
      </c>
      <c r="AE725" s="6" t="str">
        <f t="shared" si="393"/>
        <v/>
      </c>
      <c r="AF725" s="10">
        <f t="shared" si="394"/>
        <v>1</v>
      </c>
      <c r="AG725" s="6" t="e">
        <f t="shared" si="409"/>
        <v>#N/A</v>
      </c>
      <c r="AH725" s="6" t="e">
        <f t="shared" si="410"/>
        <v>#N/A</v>
      </c>
      <c r="AI725" s="6" t="e">
        <f t="shared" si="420"/>
        <v>#N/A</v>
      </c>
      <c r="AJ725" s="6" t="e">
        <f t="shared" si="411"/>
        <v>#N/A</v>
      </c>
      <c r="AK725" s="11" t="str">
        <f t="shared" si="412"/>
        <v xml:space="preserve"> </v>
      </c>
      <c r="AL725" s="6" t="e">
        <f t="shared" si="413"/>
        <v>#N/A</v>
      </c>
      <c r="AM725" s="6" t="e">
        <f t="shared" si="414"/>
        <v>#N/A</v>
      </c>
      <c r="AN725" s="6" t="e">
        <f t="shared" si="415"/>
        <v>#N/A</v>
      </c>
      <c r="AO725" s="6" t="e">
        <f t="shared" si="395"/>
        <v>#N/A</v>
      </c>
      <c r="AP725" s="6" t="e">
        <f t="shared" si="416"/>
        <v>#N/A</v>
      </c>
      <c r="AQ725" s="6" t="e">
        <f t="shared" si="417"/>
        <v>#N/A</v>
      </c>
      <c r="AR725" s="6" t="e">
        <f t="shared" si="396"/>
        <v>#N/A</v>
      </c>
      <c r="AS725" s="6" t="e">
        <f t="shared" si="397"/>
        <v>#N/A</v>
      </c>
      <c r="AT725" s="6" t="e">
        <f t="shared" si="398"/>
        <v>#N/A</v>
      </c>
      <c r="AU725" s="6">
        <f t="shared" si="418"/>
        <v>0</v>
      </c>
      <c r="AV725" s="6" t="e">
        <f t="shared" si="419"/>
        <v>#N/A</v>
      </c>
      <c r="AW725" s="6" t="str">
        <f t="shared" si="399"/>
        <v/>
      </c>
      <c r="AX725" s="6" t="str">
        <f t="shared" si="400"/>
        <v/>
      </c>
      <c r="AY725" s="6" t="str">
        <f t="shared" si="401"/>
        <v/>
      </c>
      <c r="AZ725" s="6" t="str">
        <f t="shared" si="402"/>
        <v/>
      </c>
      <c r="BA725" s="103"/>
      <c r="BG725" s="3" t="s">
        <v>395</v>
      </c>
    </row>
    <row r="726" spans="1:59" s="12" customFormat="1" ht="13.5" customHeight="1" x14ac:dyDescent="0.2">
      <c r="A726" s="163">
        <v>711</v>
      </c>
      <c r="B726" s="164"/>
      <c r="C726" s="165"/>
      <c r="D726" s="166"/>
      <c r="E726" s="165"/>
      <c r="F726" s="165"/>
      <c r="G726" s="220"/>
      <c r="H726" s="165"/>
      <c r="I726" s="167"/>
      <c r="J726" s="168"/>
      <c r="K726" s="845"/>
      <c r="L726" s="838"/>
      <c r="M726" s="428"/>
      <c r="N726" s="427"/>
      <c r="O726" s="429"/>
      <c r="P726" s="430"/>
      <c r="Q726" s="422" t="str">
        <f t="shared" si="386"/>
        <v/>
      </c>
      <c r="R726" s="422" t="str">
        <f t="shared" si="387"/>
        <v/>
      </c>
      <c r="S726" s="423" t="str">
        <f t="shared" si="388"/>
        <v/>
      </c>
      <c r="T726" s="424" t="str">
        <f t="shared" si="403"/>
        <v/>
      </c>
      <c r="U726" s="425" t="str">
        <f t="shared" si="389"/>
        <v/>
      </c>
      <c r="V726" s="425" t="str">
        <f t="shared" si="390"/>
        <v/>
      </c>
      <c r="W726" s="425" t="str">
        <f t="shared" si="391"/>
        <v/>
      </c>
      <c r="X726" s="38"/>
      <c r="Y726" s="37" t="str">
        <f t="shared" si="404"/>
        <v/>
      </c>
      <c r="Z726" s="37" t="str">
        <f t="shared" si="405"/>
        <v/>
      </c>
      <c r="AA726" s="29" t="str">
        <f t="shared" si="392"/>
        <v/>
      </c>
      <c r="AB726" s="6" t="e">
        <f t="shared" si="406"/>
        <v>#N/A</v>
      </c>
      <c r="AC726" s="6" t="e">
        <f t="shared" si="407"/>
        <v>#N/A</v>
      </c>
      <c r="AD726" s="6" t="e">
        <f t="shared" si="408"/>
        <v>#N/A</v>
      </c>
      <c r="AE726" s="6" t="str">
        <f t="shared" si="393"/>
        <v/>
      </c>
      <c r="AF726" s="10">
        <f t="shared" si="394"/>
        <v>1</v>
      </c>
      <c r="AG726" s="6" t="e">
        <f t="shared" si="409"/>
        <v>#N/A</v>
      </c>
      <c r="AH726" s="6" t="e">
        <f t="shared" si="410"/>
        <v>#N/A</v>
      </c>
      <c r="AI726" s="6" t="e">
        <f t="shared" si="420"/>
        <v>#N/A</v>
      </c>
      <c r="AJ726" s="6" t="e">
        <f t="shared" si="411"/>
        <v>#N/A</v>
      </c>
      <c r="AK726" s="11" t="str">
        <f t="shared" si="412"/>
        <v xml:space="preserve"> </v>
      </c>
      <c r="AL726" s="6" t="e">
        <f t="shared" si="413"/>
        <v>#N/A</v>
      </c>
      <c r="AM726" s="6" t="e">
        <f t="shared" si="414"/>
        <v>#N/A</v>
      </c>
      <c r="AN726" s="6" t="e">
        <f t="shared" si="415"/>
        <v>#N/A</v>
      </c>
      <c r="AO726" s="6" t="e">
        <f t="shared" si="395"/>
        <v>#N/A</v>
      </c>
      <c r="AP726" s="6" t="e">
        <f t="shared" si="416"/>
        <v>#N/A</v>
      </c>
      <c r="AQ726" s="6" t="e">
        <f t="shared" si="417"/>
        <v>#N/A</v>
      </c>
      <c r="AR726" s="6" t="e">
        <f t="shared" si="396"/>
        <v>#N/A</v>
      </c>
      <c r="AS726" s="6" t="e">
        <f t="shared" si="397"/>
        <v>#N/A</v>
      </c>
      <c r="AT726" s="6" t="e">
        <f t="shared" si="398"/>
        <v>#N/A</v>
      </c>
      <c r="AU726" s="6">
        <f t="shared" si="418"/>
        <v>0</v>
      </c>
      <c r="AV726" s="6" t="e">
        <f t="shared" si="419"/>
        <v>#N/A</v>
      </c>
      <c r="AW726" s="6" t="str">
        <f t="shared" si="399"/>
        <v/>
      </c>
      <c r="AX726" s="6" t="str">
        <f t="shared" si="400"/>
        <v/>
      </c>
      <c r="AY726" s="6" t="str">
        <f t="shared" si="401"/>
        <v/>
      </c>
      <c r="AZ726" s="6" t="str">
        <f t="shared" si="402"/>
        <v/>
      </c>
      <c r="BA726" s="103"/>
      <c r="BG726" s="3" t="s">
        <v>400</v>
      </c>
    </row>
    <row r="727" spans="1:59" s="12" customFormat="1" ht="13.5" customHeight="1" x14ac:dyDescent="0.2">
      <c r="A727" s="163">
        <v>712</v>
      </c>
      <c r="B727" s="164"/>
      <c r="C727" s="165"/>
      <c r="D727" s="166"/>
      <c r="E727" s="165"/>
      <c r="F727" s="165"/>
      <c r="G727" s="220"/>
      <c r="H727" s="165"/>
      <c r="I727" s="167"/>
      <c r="J727" s="168"/>
      <c r="K727" s="845"/>
      <c r="L727" s="838"/>
      <c r="M727" s="428"/>
      <c r="N727" s="427"/>
      <c r="O727" s="429"/>
      <c r="P727" s="430"/>
      <c r="Q727" s="422" t="str">
        <f t="shared" si="386"/>
        <v/>
      </c>
      <c r="R727" s="422" t="str">
        <f t="shared" si="387"/>
        <v/>
      </c>
      <c r="S727" s="423" t="str">
        <f t="shared" si="388"/>
        <v/>
      </c>
      <c r="T727" s="424" t="str">
        <f t="shared" si="403"/>
        <v/>
      </c>
      <c r="U727" s="425" t="str">
        <f t="shared" si="389"/>
        <v/>
      </c>
      <c r="V727" s="425" t="str">
        <f t="shared" si="390"/>
        <v/>
      </c>
      <c r="W727" s="425" t="str">
        <f t="shared" si="391"/>
        <v/>
      </c>
      <c r="X727" s="38"/>
      <c r="Y727" s="37" t="str">
        <f t="shared" si="404"/>
        <v/>
      </c>
      <c r="Z727" s="37" t="str">
        <f t="shared" si="405"/>
        <v/>
      </c>
      <c r="AA727" s="29" t="str">
        <f t="shared" si="392"/>
        <v/>
      </c>
      <c r="AB727" s="6" t="e">
        <f t="shared" si="406"/>
        <v>#N/A</v>
      </c>
      <c r="AC727" s="6" t="e">
        <f t="shared" si="407"/>
        <v>#N/A</v>
      </c>
      <c r="AD727" s="6" t="e">
        <f t="shared" si="408"/>
        <v>#N/A</v>
      </c>
      <c r="AE727" s="6" t="str">
        <f t="shared" si="393"/>
        <v/>
      </c>
      <c r="AF727" s="10">
        <f t="shared" si="394"/>
        <v>1</v>
      </c>
      <c r="AG727" s="6" t="e">
        <f t="shared" si="409"/>
        <v>#N/A</v>
      </c>
      <c r="AH727" s="6" t="e">
        <f t="shared" si="410"/>
        <v>#N/A</v>
      </c>
      <c r="AI727" s="6" t="e">
        <f t="shared" si="420"/>
        <v>#N/A</v>
      </c>
      <c r="AJ727" s="6" t="e">
        <f t="shared" si="411"/>
        <v>#N/A</v>
      </c>
      <c r="AK727" s="11" t="str">
        <f t="shared" si="412"/>
        <v xml:space="preserve"> </v>
      </c>
      <c r="AL727" s="6" t="e">
        <f t="shared" si="413"/>
        <v>#N/A</v>
      </c>
      <c r="AM727" s="6" t="e">
        <f t="shared" si="414"/>
        <v>#N/A</v>
      </c>
      <c r="AN727" s="6" t="e">
        <f t="shared" si="415"/>
        <v>#N/A</v>
      </c>
      <c r="AO727" s="6" t="e">
        <f t="shared" si="395"/>
        <v>#N/A</v>
      </c>
      <c r="AP727" s="6" t="e">
        <f t="shared" si="416"/>
        <v>#N/A</v>
      </c>
      <c r="AQ727" s="6" t="e">
        <f t="shared" si="417"/>
        <v>#N/A</v>
      </c>
      <c r="AR727" s="6" t="e">
        <f t="shared" si="396"/>
        <v>#N/A</v>
      </c>
      <c r="AS727" s="6" t="e">
        <f t="shared" si="397"/>
        <v>#N/A</v>
      </c>
      <c r="AT727" s="6" t="e">
        <f t="shared" si="398"/>
        <v>#N/A</v>
      </c>
      <c r="AU727" s="6">
        <f t="shared" si="418"/>
        <v>0</v>
      </c>
      <c r="AV727" s="6" t="e">
        <f t="shared" si="419"/>
        <v>#N/A</v>
      </c>
      <c r="AW727" s="6" t="str">
        <f t="shared" si="399"/>
        <v/>
      </c>
      <c r="AX727" s="6" t="str">
        <f t="shared" si="400"/>
        <v/>
      </c>
      <c r="AY727" s="6" t="str">
        <f t="shared" si="401"/>
        <v/>
      </c>
      <c r="AZ727" s="6" t="str">
        <f t="shared" si="402"/>
        <v/>
      </c>
      <c r="BA727" s="103"/>
      <c r="BG727" s="3" t="s">
        <v>396</v>
      </c>
    </row>
    <row r="728" spans="1:59" s="12" customFormat="1" ht="13.5" customHeight="1" x14ac:dyDescent="0.2">
      <c r="A728" s="163">
        <v>713</v>
      </c>
      <c r="B728" s="164"/>
      <c r="C728" s="165"/>
      <c r="D728" s="166"/>
      <c r="E728" s="165"/>
      <c r="F728" s="165"/>
      <c r="G728" s="220"/>
      <c r="H728" s="165"/>
      <c r="I728" s="167"/>
      <c r="J728" s="168"/>
      <c r="K728" s="845"/>
      <c r="L728" s="838"/>
      <c r="M728" s="428"/>
      <c r="N728" s="427"/>
      <c r="O728" s="429"/>
      <c r="P728" s="430"/>
      <c r="Q728" s="422" t="str">
        <f t="shared" si="386"/>
        <v/>
      </c>
      <c r="R728" s="422" t="str">
        <f t="shared" si="387"/>
        <v/>
      </c>
      <c r="S728" s="423" t="str">
        <f t="shared" si="388"/>
        <v/>
      </c>
      <c r="T728" s="424" t="str">
        <f t="shared" si="403"/>
        <v/>
      </c>
      <c r="U728" s="425" t="str">
        <f t="shared" si="389"/>
        <v/>
      </c>
      <c r="V728" s="425" t="str">
        <f t="shared" si="390"/>
        <v/>
      </c>
      <c r="W728" s="425" t="str">
        <f t="shared" si="391"/>
        <v/>
      </c>
      <c r="X728" s="38"/>
      <c r="Y728" s="37" t="str">
        <f t="shared" si="404"/>
        <v/>
      </c>
      <c r="Z728" s="37" t="str">
        <f t="shared" si="405"/>
        <v/>
      </c>
      <c r="AA728" s="29" t="str">
        <f t="shared" si="392"/>
        <v/>
      </c>
      <c r="AB728" s="6" t="e">
        <f t="shared" si="406"/>
        <v>#N/A</v>
      </c>
      <c r="AC728" s="6" t="e">
        <f t="shared" si="407"/>
        <v>#N/A</v>
      </c>
      <c r="AD728" s="6" t="e">
        <f t="shared" si="408"/>
        <v>#N/A</v>
      </c>
      <c r="AE728" s="6" t="str">
        <f t="shared" si="393"/>
        <v/>
      </c>
      <c r="AF728" s="10">
        <f t="shared" si="394"/>
        <v>1</v>
      </c>
      <c r="AG728" s="6" t="e">
        <f t="shared" si="409"/>
        <v>#N/A</v>
      </c>
      <c r="AH728" s="6" t="e">
        <f t="shared" si="410"/>
        <v>#N/A</v>
      </c>
      <c r="AI728" s="6" t="e">
        <f t="shared" si="420"/>
        <v>#N/A</v>
      </c>
      <c r="AJ728" s="6" t="e">
        <f t="shared" si="411"/>
        <v>#N/A</v>
      </c>
      <c r="AK728" s="11" t="str">
        <f t="shared" si="412"/>
        <v xml:space="preserve"> </v>
      </c>
      <c r="AL728" s="6" t="e">
        <f t="shared" si="413"/>
        <v>#N/A</v>
      </c>
      <c r="AM728" s="6" t="e">
        <f t="shared" si="414"/>
        <v>#N/A</v>
      </c>
      <c r="AN728" s="6" t="e">
        <f t="shared" si="415"/>
        <v>#N/A</v>
      </c>
      <c r="AO728" s="6" t="e">
        <f t="shared" si="395"/>
        <v>#N/A</v>
      </c>
      <c r="AP728" s="6" t="e">
        <f t="shared" si="416"/>
        <v>#N/A</v>
      </c>
      <c r="AQ728" s="6" t="e">
        <f t="shared" si="417"/>
        <v>#N/A</v>
      </c>
      <c r="AR728" s="6" t="e">
        <f t="shared" si="396"/>
        <v>#N/A</v>
      </c>
      <c r="AS728" s="6" t="e">
        <f t="shared" si="397"/>
        <v>#N/A</v>
      </c>
      <c r="AT728" s="6" t="e">
        <f t="shared" si="398"/>
        <v>#N/A</v>
      </c>
      <c r="AU728" s="6">
        <f t="shared" si="418"/>
        <v>0</v>
      </c>
      <c r="AV728" s="6" t="e">
        <f t="shared" si="419"/>
        <v>#N/A</v>
      </c>
      <c r="AW728" s="6" t="str">
        <f t="shared" si="399"/>
        <v/>
      </c>
      <c r="AX728" s="6" t="str">
        <f t="shared" si="400"/>
        <v/>
      </c>
      <c r="AY728" s="6" t="str">
        <f t="shared" si="401"/>
        <v/>
      </c>
      <c r="AZ728" s="6" t="str">
        <f t="shared" si="402"/>
        <v/>
      </c>
      <c r="BA728" s="103"/>
      <c r="BG728" s="3" t="s">
        <v>1266</v>
      </c>
    </row>
    <row r="729" spans="1:59" s="12" customFormat="1" ht="13.5" customHeight="1" x14ac:dyDescent="0.2">
      <c r="A729" s="163">
        <v>714</v>
      </c>
      <c r="B729" s="164"/>
      <c r="C729" s="165"/>
      <c r="D729" s="166"/>
      <c r="E729" s="165"/>
      <c r="F729" s="165"/>
      <c r="G729" s="220"/>
      <c r="H729" s="165"/>
      <c r="I729" s="167"/>
      <c r="J729" s="168"/>
      <c r="K729" s="845"/>
      <c r="L729" s="838"/>
      <c r="M729" s="428"/>
      <c r="N729" s="427"/>
      <c r="O729" s="429"/>
      <c r="P729" s="430"/>
      <c r="Q729" s="422" t="str">
        <f t="shared" si="386"/>
        <v/>
      </c>
      <c r="R729" s="422" t="str">
        <f t="shared" si="387"/>
        <v/>
      </c>
      <c r="S729" s="423" t="str">
        <f t="shared" si="388"/>
        <v/>
      </c>
      <c r="T729" s="424" t="str">
        <f t="shared" si="403"/>
        <v/>
      </c>
      <c r="U729" s="425" t="str">
        <f t="shared" si="389"/>
        <v/>
      </c>
      <c r="V729" s="425" t="str">
        <f t="shared" si="390"/>
        <v/>
      </c>
      <c r="W729" s="425" t="str">
        <f t="shared" si="391"/>
        <v/>
      </c>
      <c r="X729" s="38"/>
      <c r="Y729" s="37" t="str">
        <f t="shared" si="404"/>
        <v/>
      </c>
      <c r="Z729" s="37" t="str">
        <f t="shared" si="405"/>
        <v/>
      </c>
      <c r="AA729" s="29" t="str">
        <f t="shared" si="392"/>
        <v/>
      </c>
      <c r="AB729" s="6" t="e">
        <f t="shared" si="406"/>
        <v>#N/A</v>
      </c>
      <c r="AC729" s="6" t="e">
        <f t="shared" si="407"/>
        <v>#N/A</v>
      </c>
      <c r="AD729" s="6" t="e">
        <f t="shared" si="408"/>
        <v>#N/A</v>
      </c>
      <c r="AE729" s="6" t="str">
        <f t="shared" si="393"/>
        <v/>
      </c>
      <c r="AF729" s="10">
        <f t="shared" si="394"/>
        <v>1</v>
      </c>
      <c r="AG729" s="6" t="e">
        <f t="shared" si="409"/>
        <v>#N/A</v>
      </c>
      <c r="AH729" s="6" t="e">
        <f t="shared" si="410"/>
        <v>#N/A</v>
      </c>
      <c r="AI729" s="6" t="e">
        <f t="shared" si="420"/>
        <v>#N/A</v>
      </c>
      <c r="AJ729" s="6" t="e">
        <f t="shared" si="411"/>
        <v>#N/A</v>
      </c>
      <c r="AK729" s="11" t="str">
        <f t="shared" si="412"/>
        <v xml:space="preserve"> </v>
      </c>
      <c r="AL729" s="6" t="e">
        <f t="shared" si="413"/>
        <v>#N/A</v>
      </c>
      <c r="AM729" s="6" t="e">
        <f t="shared" si="414"/>
        <v>#N/A</v>
      </c>
      <c r="AN729" s="6" t="e">
        <f t="shared" si="415"/>
        <v>#N/A</v>
      </c>
      <c r="AO729" s="6" t="e">
        <f t="shared" si="395"/>
        <v>#N/A</v>
      </c>
      <c r="AP729" s="6" t="e">
        <f t="shared" si="416"/>
        <v>#N/A</v>
      </c>
      <c r="AQ729" s="6" t="e">
        <f t="shared" si="417"/>
        <v>#N/A</v>
      </c>
      <c r="AR729" s="6" t="e">
        <f t="shared" si="396"/>
        <v>#N/A</v>
      </c>
      <c r="AS729" s="6" t="e">
        <f t="shared" si="397"/>
        <v>#N/A</v>
      </c>
      <c r="AT729" s="6" t="e">
        <f t="shared" si="398"/>
        <v>#N/A</v>
      </c>
      <c r="AU729" s="6">
        <f t="shared" si="418"/>
        <v>0</v>
      </c>
      <c r="AV729" s="6" t="e">
        <f t="shared" si="419"/>
        <v>#N/A</v>
      </c>
      <c r="AW729" s="6" t="str">
        <f t="shared" si="399"/>
        <v/>
      </c>
      <c r="AX729" s="6" t="str">
        <f t="shared" si="400"/>
        <v/>
      </c>
      <c r="AY729" s="6" t="str">
        <f t="shared" si="401"/>
        <v/>
      </c>
      <c r="AZ729" s="6" t="str">
        <f t="shared" si="402"/>
        <v/>
      </c>
      <c r="BA729" s="103"/>
      <c r="BG729" s="3" t="s">
        <v>1267</v>
      </c>
    </row>
    <row r="730" spans="1:59" s="12" customFormat="1" ht="13.5" customHeight="1" x14ac:dyDescent="0.2">
      <c r="A730" s="163">
        <v>715</v>
      </c>
      <c r="B730" s="164"/>
      <c r="C730" s="165"/>
      <c r="D730" s="166"/>
      <c r="E730" s="165"/>
      <c r="F730" s="165"/>
      <c r="G730" s="220"/>
      <c r="H730" s="165"/>
      <c r="I730" s="167"/>
      <c r="J730" s="168"/>
      <c r="K730" s="845"/>
      <c r="L730" s="838"/>
      <c r="M730" s="428"/>
      <c r="N730" s="427"/>
      <c r="O730" s="429"/>
      <c r="P730" s="430"/>
      <c r="Q730" s="422" t="str">
        <f t="shared" si="386"/>
        <v/>
      </c>
      <c r="R730" s="422" t="str">
        <f t="shared" si="387"/>
        <v/>
      </c>
      <c r="S730" s="423" t="str">
        <f t="shared" si="388"/>
        <v/>
      </c>
      <c r="T730" s="424" t="str">
        <f t="shared" si="403"/>
        <v/>
      </c>
      <c r="U730" s="425" t="str">
        <f t="shared" si="389"/>
        <v/>
      </c>
      <c r="V730" s="425" t="str">
        <f t="shared" si="390"/>
        <v/>
      </c>
      <c r="W730" s="425" t="str">
        <f t="shared" si="391"/>
        <v/>
      </c>
      <c r="X730" s="38"/>
      <c r="Y730" s="37" t="str">
        <f t="shared" si="404"/>
        <v/>
      </c>
      <c r="Z730" s="37" t="str">
        <f t="shared" si="405"/>
        <v/>
      </c>
      <c r="AA730" s="29" t="str">
        <f t="shared" si="392"/>
        <v/>
      </c>
      <c r="AB730" s="6" t="e">
        <f t="shared" si="406"/>
        <v>#N/A</v>
      </c>
      <c r="AC730" s="6" t="e">
        <f t="shared" si="407"/>
        <v>#N/A</v>
      </c>
      <c r="AD730" s="6" t="e">
        <f t="shared" si="408"/>
        <v>#N/A</v>
      </c>
      <c r="AE730" s="6" t="str">
        <f t="shared" si="393"/>
        <v/>
      </c>
      <c r="AF730" s="10">
        <f t="shared" si="394"/>
        <v>1</v>
      </c>
      <c r="AG730" s="6" t="e">
        <f t="shared" si="409"/>
        <v>#N/A</v>
      </c>
      <c r="AH730" s="6" t="e">
        <f t="shared" si="410"/>
        <v>#N/A</v>
      </c>
      <c r="AI730" s="6" t="e">
        <f t="shared" si="420"/>
        <v>#N/A</v>
      </c>
      <c r="AJ730" s="6" t="e">
        <f t="shared" si="411"/>
        <v>#N/A</v>
      </c>
      <c r="AK730" s="11" t="str">
        <f t="shared" si="412"/>
        <v xml:space="preserve"> </v>
      </c>
      <c r="AL730" s="6" t="e">
        <f t="shared" si="413"/>
        <v>#N/A</v>
      </c>
      <c r="AM730" s="6" t="e">
        <f t="shared" si="414"/>
        <v>#N/A</v>
      </c>
      <c r="AN730" s="6" t="e">
        <f t="shared" si="415"/>
        <v>#N/A</v>
      </c>
      <c r="AO730" s="6" t="e">
        <f t="shared" si="395"/>
        <v>#N/A</v>
      </c>
      <c r="AP730" s="6" t="e">
        <f t="shared" si="416"/>
        <v>#N/A</v>
      </c>
      <c r="AQ730" s="6" t="e">
        <f t="shared" si="417"/>
        <v>#N/A</v>
      </c>
      <c r="AR730" s="6" t="e">
        <f t="shared" si="396"/>
        <v>#N/A</v>
      </c>
      <c r="AS730" s="6" t="e">
        <f t="shared" si="397"/>
        <v>#N/A</v>
      </c>
      <c r="AT730" s="6" t="e">
        <f t="shared" si="398"/>
        <v>#N/A</v>
      </c>
      <c r="AU730" s="6">
        <f t="shared" si="418"/>
        <v>0</v>
      </c>
      <c r="AV730" s="6" t="e">
        <f t="shared" si="419"/>
        <v>#N/A</v>
      </c>
      <c r="AW730" s="6" t="str">
        <f t="shared" si="399"/>
        <v/>
      </c>
      <c r="AX730" s="6" t="str">
        <f t="shared" si="400"/>
        <v/>
      </c>
      <c r="AY730" s="6" t="str">
        <f t="shared" si="401"/>
        <v/>
      </c>
      <c r="AZ730" s="6" t="str">
        <f t="shared" si="402"/>
        <v/>
      </c>
      <c r="BA730" s="103"/>
      <c r="BG730" s="3" t="s">
        <v>310</v>
      </c>
    </row>
    <row r="731" spans="1:59" s="12" customFormat="1" ht="13.5" customHeight="1" x14ac:dyDescent="0.2">
      <c r="A731" s="163">
        <v>716</v>
      </c>
      <c r="B731" s="164"/>
      <c r="C731" s="165"/>
      <c r="D731" s="166"/>
      <c r="E731" s="165"/>
      <c r="F731" s="165"/>
      <c r="G731" s="220"/>
      <c r="H731" s="165"/>
      <c r="I731" s="167"/>
      <c r="J731" s="168"/>
      <c r="K731" s="845"/>
      <c r="L731" s="838"/>
      <c r="M731" s="428"/>
      <c r="N731" s="427"/>
      <c r="O731" s="429"/>
      <c r="P731" s="430"/>
      <c r="Q731" s="422" t="str">
        <f t="shared" si="386"/>
        <v/>
      </c>
      <c r="R731" s="422" t="str">
        <f t="shared" si="387"/>
        <v/>
      </c>
      <c r="S731" s="423" t="str">
        <f t="shared" si="388"/>
        <v/>
      </c>
      <c r="T731" s="424" t="str">
        <f t="shared" si="403"/>
        <v/>
      </c>
      <c r="U731" s="425" t="str">
        <f t="shared" si="389"/>
        <v/>
      </c>
      <c r="V731" s="425" t="str">
        <f t="shared" si="390"/>
        <v/>
      </c>
      <c r="W731" s="425" t="str">
        <f t="shared" si="391"/>
        <v/>
      </c>
      <c r="X731" s="38"/>
      <c r="Y731" s="37" t="str">
        <f t="shared" si="404"/>
        <v/>
      </c>
      <c r="Z731" s="37" t="str">
        <f t="shared" si="405"/>
        <v/>
      </c>
      <c r="AA731" s="29" t="str">
        <f t="shared" si="392"/>
        <v/>
      </c>
      <c r="AB731" s="6" t="e">
        <f t="shared" si="406"/>
        <v>#N/A</v>
      </c>
      <c r="AC731" s="6" t="e">
        <f t="shared" si="407"/>
        <v>#N/A</v>
      </c>
      <c r="AD731" s="6" t="e">
        <f t="shared" si="408"/>
        <v>#N/A</v>
      </c>
      <c r="AE731" s="6" t="str">
        <f t="shared" si="393"/>
        <v/>
      </c>
      <c r="AF731" s="10">
        <f t="shared" si="394"/>
        <v>1</v>
      </c>
      <c r="AG731" s="6" t="e">
        <f t="shared" si="409"/>
        <v>#N/A</v>
      </c>
      <c r="AH731" s="6" t="e">
        <f t="shared" si="410"/>
        <v>#N/A</v>
      </c>
      <c r="AI731" s="6" t="e">
        <f t="shared" si="420"/>
        <v>#N/A</v>
      </c>
      <c r="AJ731" s="6" t="e">
        <f t="shared" si="411"/>
        <v>#N/A</v>
      </c>
      <c r="AK731" s="11" t="str">
        <f t="shared" si="412"/>
        <v xml:space="preserve"> </v>
      </c>
      <c r="AL731" s="6" t="e">
        <f t="shared" si="413"/>
        <v>#N/A</v>
      </c>
      <c r="AM731" s="6" t="e">
        <f t="shared" si="414"/>
        <v>#N/A</v>
      </c>
      <c r="AN731" s="6" t="e">
        <f t="shared" si="415"/>
        <v>#N/A</v>
      </c>
      <c r="AO731" s="6" t="e">
        <f t="shared" si="395"/>
        <v>#N/A</v>
      </c>
      <c r="AP731" s="6" t="e">
        <f t="shared" si="416"/>
        <v>#N/A</v>
      </c>
      <c r="AQ731" s="6" t="e">
        <f t="shared" si="417"/>
        <v>#N/A</v>
      </c>
      <c r="AR731" s="6" t="e">
        <f t="shared" si="396"/>
        <v>#N/A</v>
      </c>
      <c r="AS731" s="6" t="e">
        <f t="shared" si="397"/>
        <v>#N/A</v>
      </c>
      <c r="AT731" s="6" t="e">
        <f t="shared" si="398"/>
        <v>#N/A</v>
      </c>
      <c r="AU731" s="6">
        <f t="shared" si="418"/>
        <v>0</v>
      </c>
      <c r="AV731" s="6" t="e">
        <f t="shared" si="419"/>
        <v>#N/A</v>
      </c>
      <c r="AW731" s="6" t="str">
        <f t="shared" si="399"/>
        <v/>
      </c>
      <c r="AX731" s="6" t="str">
        <f t="shared" si="400"/>
        <v/>
      </c>
      <c r="AY731" s="6" t="str">
        <f t="shared" si="401"/>
        <v/>
      </c>
      <c r="AZ731" s="6" t="str">
        <f t="shared" si="402"/>
        <v/>
      </c>
      <c r="BA731" s="103"/>
      <c r="BG731" s="3" t="s">
        <v>405</v>
      </c>
    </row>
    <row r="732" spans="1:59" s="12" customFormat="1" ht="13.5" customHeight="1" x14ac:dyDescent="0.2">
      <c r="A732" s="163">
        <v>717</v>
      </c>
      <c r="B732" s="164"/>
      <c r="C732" s="165"/>
      <c r="D732" s="166"/>
      <c r="E732" s="165"/>
      <c r="F732" s="165"/>
      <c r="G732" s="220"/>
      <c r="H732" s="165"/>
      <c r="I732" s="167"/>
      <c r="J732" s="168"/>
      <c r="K732" s="845"/>
      <c r="L732" s="838"/>
      <c r="M732" s="428"/>
      <c r="N732" s="427"/>
      <c r="O732" s="429"/>
      <c r="P732" s="430"/>
      <c r="Q732" s="422" t="str">
        <f t="shared" si="386"/>
        <v/>
      </c>
      <c r="R732" s="422" t="str">
        <f t="shared" si="387"/>
        <v/>
      </c>
      <c r="S732" s="423" t="str">
        <f t="shared" si="388"/>
        <v/>
      </c>
      <c r="T732" s="424" t="str">
        <f t="shared" si="403"/>
        <v/>
      </c>
      <c r="U732" s="425" t="str">
        <f t="shared" si="389"/>
        <v/>
      </c>
      <c r="V732" s="425" t="str">
        <f t="shared" si="390"/>
        <v/>
      </c>
      <c r="W732" s="425" t="str">
        <f t="shared" si="391"/>
        <v/>
      </c>
      <c r="X732" s="38"/>
      <c r="Y732" s="37" t="str">
        <f t="shared" si="404"/>
        <v/>
      </c>
      <c r="Z732" s="37" t="str">
        <f t="shared" si="405"/>
        <v/>
      </c>
      <c r="AA732" s="29" t="str">
        <f t="shared" si="392"/>
        <v/>
      </c>
      <c r="AB732" s="6" t="e">
        <f t="shared" si="406"/>
        <v>#N/A</v>
      </c>
      <c r="AC732" s="6" t="e">
        <f t="shared" si="407"/>
        <v>#N/A</v>
      </c>
      <c r="AD732" s="6" t="e">
        <f t="shared" si="408"/>
        <v>#N/A</v>
      </c>
      <c r="AE732" s="6" t="str">
        <f t="shared" si="393"/>
        <v/>
      </c>
      <c r="AF732" s="10">
        <f t="shared" si="394"/>
        <v>1</v>
      </c>
      <c r="AG732" s="6" t="e">
        <f t="shared" si="409"/>
        <v>#N/A</v>
      </c>
      <c r="AH732" s="6" t="e">
        <f t="shared" si="410"/>
        <v>#N/A</v>
      </c>
      <c r="AI732" s="6" t="e">
        <f t="shared" si="420"/>
        <v>#N/A</v>
      </c>
      <c r="AJ732" s="6" t="e">
        <f t="shared" si="411"/>
        <v>#N/A</v>
      </c>
      <c r="AK732" s="11" t="str">
        <f t="shared" si="412"/>
        <v xml:space="preserve"> </v>
      </c>
      <c r="AL732" s="6" t="e">
        <f t="shared" si="413"/>
        <v>#N/A</v>
      </c>
      <c r="AM732" s="6" t="e">
        <f t="shared" si="414"/>
        <v>#N/A</v>
      </c>
      <c r="AN732" s="6" t="e">
        <f t="shared" si="415"/>
        <v>#N/A</v>
      </c>
      <c r="AO732" s="6" t="e">
        <f t="shared" si="395"/>
        <v>#N/A</v>
      </c>
      <c r="AP732" s="6" t="e">
        <f t="shared" si="416"/>
        <v>#N/A</v>
      </c>
      <c r="AQ732" s="6" t="e">
        <f t="shared" si="417"/>
        <v>#N/A</v>
      </c>
      <c r="AR732" s="6" t="e">
        <f t="shared" si="396"/>
        <v>#N/A</v>
      </c>
      <c r="AS732" s="6" t="e">
        <f t="shared" si="397"/>
        <v>#N/A</v>
      </c>
      <c r="AT732" s="6" t="e">
        <f t="shared" si="398"/>
        <v>#N/A</v>
      </c>
      <c r="AU732" s="6">
        <f t="shared" si="418"/>
        <v>0</v>
      </c>
      <c r="AV732" s="6" t="e">
        <f t="shared" si="419"/>
        <v>#N/A</v>
      </c>
      <c r="AW732" s="6" t="str">
        <f t="shared" si="399"/>
        <v/>
      </c>
      <c r="AX732" s="6" t="str">
        <f t="shared" si="400"/>
        <v/>
      </c>
      <c r="AY732" s="6" t="str">
        <f t="shared" si="401"/>
        <v/>
      </c>
      <c r="AZ732" s="6" t="str">
        <f t="shared" si="402"/>
        <v/>
      </c>
      <c r="BA732" s="103"/>
      <c r="BG732" s="3" t="s">
        <v>309</v>
      </c>
    </row>
    <row r="733" spans="1:59" s="12" customFormat="1" ht="13.5" customHeight="1" x14ac:dyDescent="0.2">
      <c r="A733" s="163">
        <v>718</v>
      </c>
      <c r="B733" s="164"/>
      <c r="C733" s="165"/>
      <c r="D733" s="166"/>
      <c r="E733" s="165"/>
      <c r="F733" s="165"/>
      <c r="G733" s="220"/>
      <c r="H733" s="165"/>
      <c r="I733" s="167"/>
      <c r="J733" s="168"/>
      <c r="K733" s="845"/>
      <c r="L733" s="838"/>
      <c r="M733" s="428"/>
      <c r="N733" s="427"/>
      <c r="O733" s="429"/>
      <c r="P733" s="430"/>
      <c r="Q733" s="422" t="str">
        <f t="shared" si="386"/>
        <v/>
      </c>
      <c r="R733" s="422" t="str">
        <f t="shared" si="387"/>
        <v/>
      </c>
      <c r="S733" s="423" t="str">
        <f t="shared" si="388"/>
        <v/>
      </c>
      <c r="T733" s="424" t="str">
        <f t="shared" si="403"/>
        <v/>
      </c>
      <c r="U733" s="425" t="str">
        <f t="shared" si="389"/>
        <v/>
      </c>
      <c r="V733" s="425" t="str">
        <f t="shared" si="390"/>
        <v/>
      </c>
      <c r="W733" s="425" t="str">
        <f t="shared" si="391"/>
        <v/>
      </c>
      <c r="X733" s="38"/>
      <c r="Y733" s="37" t="str">
        <f t="shared" si="404"/>
        <v/>
      </c>
      <c r="Z733" s="37" t="str">
        <f t="shared" si="405"/>
        <v/>
      </c>
      <c r="AA733" s="29" t="str">
        <f t="shared" si="392"/>
        <v/>
      </c>
      <c r="AB733" s="6" t="e">
        <f t="shared" si="406"/>
        <v>#N/A</v>
      </c>
      <c r="AC733" s="6" t="e">
        <f t="shared" si="407"/>
        <v>#N/A</v>
      </c>
      <c r="AD733" s="6" t="e">
        <f t="shared" si="408"/>
        <v>#N/A</v>
      </c>
      <c r="AE733" s="6" t="str">
        <f t="shared" si="393"/>
        <v/>
      </c>
      <c r="AF733" s="10">
        <f t="shared" si="394"/>
        <v>1</v>
      </c>
      <c r="AG733" s="6" t="e">
        <f t="shared" si="409"/>
        <v>#N/A</v>
      </c>
      <c r="AH733" s="6" t="e">
        <f t="shared" si="410"/>
        <v>#N/A</v>
      </c>
      <c r="AI733" s="6" t="e">
        <f t="shared" si="420"/>
        <v>#N/A</v>
      </c>
      <c r="AJ733" s="6" t="e">
        <f t="shared" si="411"/>
        <v>#N/A</v>
      </c>
      <c r="AK733" s="11" t="str">
        <f t="shared" si="412"/>
        <v xml:space="preserve"> </v>
      </c>
      <c r="AL733" s="6" t="e">
        <f t="shared" si="413"/>
        <v>#N/A</v>
      </c>
      <c r="AM733" s="6" t="e">
        <f t="shared" si="414"/>
        <v>#N/A</v>
      </c>
      <c r="AN733" s="6" t="e">
        <f t="shared" si="415"/>
        <v>#N/A</v>
      </c>
      <c r="AO733" s="6" t="e">
        <f t="shared" si="395"/>
        <v>#N/A</v>
      </c>
      <c r="AP733" s="6" t="e">
        <f t="shared" si="416"/>
        <v>#N/A</v>
      </c>
      <c r="AQ733" s="6" t="e">
        <f t="shared" si="417"/>
        <v>#N/A</v>
      </c>
      <c r="AR733" s="6" t="e">
        <f t="shared" si="396"/>
        <v>#N/A</v>
      </c>
      <c r="AS733" s="6" t="e">
        <f t="shared" si="397"/>
        <v>#N/A</v>
      </c>
      <c r="AT733" s="6" t="e">
        <f t="shared" si="398"/>
        <v>#N/A</v>
      </c>
      <c r="AU733" s="6">
        <f t="shared" si="418"/>
        <v>0</v>
      </c>
      <c r="AV733" s="6" t="e">
        <f t="shared" si="419"/>
        <v>#N/A</v>
      </c>
      <c r="AW733" s="6" t="str">
        <f t="shared" si="399"/>
        <v/>
      </c>
      <c r="AX733" s="6" t="str">
        <f t="shared" si="400"/>
        <v/>
      </c>
      <c r="AY733" s="6" t="str">
        <f t="shared" si="401"/>
        <v/>
      </c>
      <c r="AZ733" s="6" t="str">
        <f t="shared" si="402"/>
        <v/>
      </c>
      <c r="BA733" s="103"/>
      <c r="BG733" s="3" t="s">
        <v>401</v>
      </c>
    </row>
    <row r="734" spans="1:59" s="12" customFormat="1" ht="13.5" customHeight="1" x14ac:dyDescent="0.2">
      <c r="A734" s="163">
        <v>719</v>
      </c>
      <c r="B734" s="164"/>
      <c r="C734" s="165"/>
      <c r="D734" s="166"/>
      <c r="E734" s="165"/>
      <c r="F734" s="165"/>
      <c r="G734" s="220"/>
      <c r="H734" s="165"/>
      <c r="I734" s="167"/>
      <c r="J734" s="168"/>
      <c r="K734" s="845"/>
      <c r="L734" s="838"/>
      <c r="M734" s="428"/>
      <c r="N734" s="427"/>
      <c r="O734" s="429"/>
      <c r="P734" s="430"/>
      <c r="Q734" s="422" t="str">
        <f t="shared" si="386"/>
        <v/>
      </c>
      <c r="R734" s="422" t="str">
        <f t="shared" si="387"/>
        <v/>
      </c>
      <c r="S734" s="423" t="str">
        <f t="shared" si="388"/>
        <v/>
      </c>
      <c r="T734" s="424" t="str">
        <f t="shared" si="403"/>
        <v/>
      </c>
      <c r="U734" s="425" t="str">
        <f t="shared" si="389"/>
        <v/>
      </c>
      <c r="V734" s="425" t="str">
        <f t="shared" si="390"/>
        <v/>
      </c>
      <c r="W734" s="425" t="str">
        <f t="shared" si="391"/>
        <v/>
      </c>
      <c r="X734" s="38"/>
      <c r="Y734" s="37" t="str">
        <f t="shared" si="404"/>
        <v/>
      </c>
      <c r="Z734" s="37" t="str">
        <f t="shared" si="405"/>
        <v/>
      </c>
      <c r="AA734" s="29" t="str">
        <f t="shared" si="392"/>
        <v/>
      </c>
      <c r="AB734" s="6" t="e">
        <f t="shared" si="406"/>
        <v>#N/A</v>
      </c>
      <c r="AC734" s="6" t="e">
        <f t="shared" si="407"/>
        <v>#N/A</v>
      </c>
      <c r="AD734" s="6" t="e">
        <f t="shared" si="408"/>
        <v>#N/A</v>
      </c>
      <c r="AE734" s="6" t="str">
        <f t="shared" si="393"/>
        <v/>
      </c>
      <c r="AF734" s="10">
        <f t="shared" si="394"/>
        <v>1</v>
      </c>
      <c r="AG734" s="6" t="e">
        <f t="shared" si="409"/>
        <v>#N/A</v>
      </c>
      <c r="AH734" s="6" t="e">
        <f t="shared" si="410"/>
        <v>#N/A</v>
      </c>
      <c r="AI734" s="6" t="e">
        <f t="shared" si="420"/>
        <v>#N/A</v>
      </c>
      <c r="AJ734" s="6" t="e">
        <f t="shared" si="411"/>
        <v>#N/A</v>
      </c>
      <c r="AK734" s="11" t="str">
        <f t="shared" si="412"/>
        <v xml:space="preserve"> </v>
      </c>
      <c r="AL734" s="6" t="e">
        <f t="shared" si="413"/>
        <v>#N/A</v>
      </c>
      <c r="AM734" s="6" t="e">
        <f t="shared" si="414"/>
        <v>#N/A</v>
      </c>
      <c r="AN734" s="6" t="e">
        <f t="shared" si="415"/>
        <v>#N/A</v>
      </c>
      <c r="AO734" s="6" t="e">
        <f t="shared" si="395"/>
        <v>#N/A</v>
      </c>
      <c r="AP734" s="6" t="e">
        <f t="shared" si="416"/>
        <v>#N/A</v>
      </c>
      <c r="AQ734" s="6" t="e">
        <f t="shared" si="417"/>
        <v>#N/A</v>
      </c>
      <c r="AR734" s="6" t="e">
        <f t="shared" si="396"/>
        <v>#N/A</v>
      </c>
      <c r="AS734" s="6" t="e">
        <f t="shared" si="397"/>
        <v>#N/A</v>
      </c>
      <c r="AT734" s="6" t="e">
        <f t="shared" si="398"/>
        <v>#N/A</v>
      </c>
      <c r="AU734" s="6">
        <f t="shared" si="418"/>
        <v>0</v>
      </c>
      <c r="AV734" s="6" t="e">
        <f t="shared" si="419"/>
        <v>#N/A</v>
      </c>
      <c r="AW734" s="6" t="str">
        <f t="shared" si="399"/>
        <v/>
      </c>
      <c r="AX734" s="6" t="str">
        <f t="shared" si="400"/>
        <v/>
      </c>
      <c r="AY734" s="6" t="str">
        <f t="shared" si="401"/>
        <v/>
      </c>
      <c r="AZ734" s="6" t="str">
        <f t="shared" si="402"/>
        <v/>
      </c>
      <c r="BA734" s="103"/>
      <c r="BG734" s="3" t="s">
        <v>452</v>
      </c>
    </row>
    <row r="735" spans="1:59" s="12" customFormat="1" ht="13.5" customHeight="1" x14ac:dyDescent="0.2">
      <c r="A735" s="163">
        <v>720</v>
      </c>
      <c r="B735" s="164"/>
      <c r="C735" s="165"/>
      <c r="D735" s="166"/>
      <c r="E735" s="165"/>
      <c r="F735" s="165"/>
      <c r="G735" s="220"/>
      <c r="H735" s="165"/>
      <c r="I735" s="167"/>
      <c r="J735" s="168"/>
      <c r="K735" s="845"/>
      <c r="L735" s="838"/>
      <c r="M735" s="428"/>
      <c r="N735" s="427"/>
      <c r="O735" s="429"/>
      <c r="P735" s="430"/>
      <c r="Q735" s="422" t="str">
        <f t="shared" si="386"/>
        <v/>
      </c>
      <c r="R735" s="422" t="str">
        <f t="shared" si="387"/>
        <v/>
      </c>
      <c r="S735" s="423" t="str">
        <f t="shared" si="388"/>
        <v/>
      </c>
      <c r="T735" s="424" t="str">
        <f t="shared" si="403"/>
        <v/>
      </c>
      <c r="U735" s="425" t="str">
        <f t="shared" si="389"/>
        <v/>
      </c>
      <c r="V735" s="425" t="str">
        <f t="shared" si="390"/>
        <v/>
      </c>
      <c r="W735" s="425" t="str">
        <f t="shared" si="391"/>
        <v/>
      </c>
      <c r="X735" s="38"/>
      <c r="Y735" s="37" t="str">
        <f t="shared" si="404"/>
        <v/>
      </c>
      <c r="Z735" s="37" t="str">
        <f t="shared" si="405"/>
        <v/>
      </c>
      <c r="AA735" s="29" t="str">
        <f t="shared" si="392"/>
        <v/>
      </c>
      <c r="AB735" s="6" t="e">
        <f t="shared" si="406"/>
        <v>#N/A</v>
      </c>
      <c r="AC735" s="6" t="e">
        <f t="shared" si="407"/>
        <v>#N/A</v>
      </c>
      <c r="AD735" s="6" t="e">
        <f t="shared" si="408"/>
        <v>#N/A</v>
      </c>
      <c r="AE735" s="6" t="str">
        <f t="shared" si="393"/>
        <v/>
      </c>
      <c r="AF735" s="10">
        <f t="shared" si="394"/>
        <v>1</v>
      </c>
      <c r="AG735" s="6" t="e">
        <f t="shared" si="409"/>
        <v>#N/A</v>
      </c>
      <c r="AH735" s="6" t="e">
        <f t="shared" si="410"/>
        <v>#N/A</v>
      </c>
      <c r="AI735" s="6" t="e">
        <f t="shared" si="420"/>
        <v>#N/A</v>
      </c>
      <c r="AJ735" s="6" t="e">
        <f t="shared" si="411"/>
        <v>#N/A</v>
      </c>
      <c r="AK735" s="11" t="str">
        <f t="shared" si="412"/>
        <v xml:space="preserve"> </v>
      </c>
      <c r="AL735" s="6" t="e">
        <f t="shared" si="413"/>
        <v>#N/A</v>
      </c>
      <c r="AM735" s="6" t="e">
        <f t="shared" si="414"/>
        <v>#N/A</v>
      </c>
      <c r="AN735" s="6" t="e">
        <f t="shared" si="415"/>
        <v>#N/A</v>
      </c>
      <c r="AO735" s="6" t="e">
        <f t="shared" si="395"/>
        <v>#N/A</v>
      </c>
      <c r="AP735" s="6" t="e">
        <f t="shared" si="416"/>
        <v>#N/A</v>
      </c>
      <c r="AQ735" s="6" t="e">
        <f t="shared" si="417"/>
        <v>#N/A</v>
      </c>
      <c r="AR735" s="6" t="e">
        <f t="shared" si="396"/>
        <v>#N/A</v>
      </c>
      <c r="AS735" s="6" t="e">
        <f t="shared" si="397"/>
        <v>#N/A</v>
      </c>
      <c r="AT735" s="6" t="e">
        <f t="shared" si="398"/>
        <v>#N/A</v>
      </c>
      <c r="AU735" s="6">
        <f t="shared" si="418"/>
        <v>0</v>
      </c>
      <c r="AV735" s="6" t="e">
        <f t="shared" si="419"/>
        <v>#N/A</v>
      </c>
      <c r="AW735" s="6" t="str">
        <f t="shared" si="399"/>
        <v/>
      </c>
      <c r="AX735" s="6" t="str">
        <f t="shared" si="400"/>
        <v/>
      </c>
      <c r="AY735" s="6" t="str">
        <f t="shared" si="401"/>
        <v/>
      </c>
      <c r="AZ735" s="6" t="str">
        <f t="shared" si="402"/>
        <v/>
      </c>
      <c r="BA735" s="103"/>
      <c r="BG735" s="3" t="s">
        <v>451</v>
      </c>
    </row>
    <row r="736" spans="1:59" s="12" customFormat="1" ht="13.5" customHeight="1" x14ac:dyDescent="0.2">
      <c r="A736" s="163">
        <v>721</v>
      </c>
      <c r="B736" s="164"/>
      <c r="C736" s="165"/>
      <c r="D736" s="166"/>
      <c r="E736" s="165"/>
      <c r="F736" s="165"/>
      <c r="G736" s="220"/>
      <c r="H736" s="165"/>
      <c r="I736" s="167"/>
      <c r="J736" s="168"/>
      <c r="K736" s="845"/>
      <c r="L736" s="838"/>
      <c r="M736" s="428"/>
      <c r="N736" s="427"/>
      <c r="O736" s="429"/>
      <c r="P736" s="430"/>
      <c r="Q736" s="422" t="str">
        <f t="shared" si="386"/>
        <v/>
      </c>
      <c r="R736" s="422" t="str">
        <f t="shared" si="387"/>
        <v/>
      </c>
      <c r="S736" s="423" t="str">
        <f t="shared" si="388"/>
        <v/>
      </c>
      <c r="T736" s="424" t="str">
        <f t="shared" si="403"/>
        <v/>
      </c>
      <c r="U736" s="425" t="str">
        <f t="shared" si="389"/>
        <v/>
      </c>
      <c r="V736" s="425" t="str">
        <f t="shared" si="390"/>
        <v/>
      </c>
      <c r="W736" s="425" t="str">
        <f t="shared" si="391"/>
        <v/>
      </c>
      <c r="X736" s="38"/>
      <c r="Y736" s="37" t="str">
        <f t="shared" si="404"/>
        <v/>
      </c>
      <c r="Z736" s="37" t="str">
        <f t="shared" si="405"/>
        <v/>
      </c>
      <c r="AA736" s="29" t="str">
        <f t="shared" si="392"/>
        <v/>
      </c>
      <c r="AB736" s="6" t="e">
        <f t="shared" si="406"/>
        <v>#N/A</v>
      </c>
      <c r="AC736" s="6" t="e">
        <f t="shared" si="407"/>
        <v>#N/A</v>
      </c>
      <c r="AD736" s="6" t="e">
        <f t="shared" si="408"/>
        <v>#N/A</v>
      </c>
      <c r="AE736" s="6" t="str">
        <f t="shared" si="393"/>
        <v/>
      </c>
      <c r="AF736" s="10">
        <f t="shared" si="394"/>
        <v>1</v>
      </c>
      <c r="AG736" s="6" t="e">
        <f t="shared" si="409"/>
        <v>#N/A</v>
      </c>
      <c r="AH736" s="6" t="e">
        <f t="shared" si="410"/>
        <v>#N/A</v>
      </c>
      <c r="AI736" s="6" t="e">
        <f t="shared" si="420"/>
        <v>#N/A</v>
      </c>
      <c r="AJ736" s="6" t="e">
        <f t="shared" si="411"/>
        <v>#N/A</v>
      </c>
      <c r="AK736" s="11" t="str">
        <f t="shared" si="412"/>
        <v xml:space="preserve"> </v>
      </c>
      <c r="AL736" s="6" t="e">
        <f t="shared" si="413"/>
        <v>#N/A</v>
      </c>
      <c r="AM736" s="6" t="e">
        <f t="shared" si="414"/>
        <v>#N/A</v>
      </c>
      <c r="AN736" s="6" t="e">
        <f t="shared" si="415"/>
        <v>#N/A</v>
      </c>
      <c r="AO736" s="6" t="e">
        <f t="shared" si="395"/>
        <v>#N/A</v>
      </c>
      <c r="AP736" s="6" t="e">
        <f t="shared" si="416"/>
        <v>#N/A</v>
      </c>
      <c r="AQ736" s="6" t="e">
        <f t="shared" si="417"/>
        <v>#N/A</v>
      </c>
      <c r="AR736" s="6" t="e">
        <f t="shared" si="396"/>
        <v>#N/A</v>
      </c>
      <c r="AS736" s="6" t="e">
        <f t="shared" si="397"/>
        <v>#N/A</v>
      </c>
      <c r="AT736" s="6" t="e">
        <f t="shared" si="398"/>
        <v>#N/A</v>
      </c>
      <c r="AU736" s="6">
        <f t="shared" si="418"/>
        <v>0</v>
      </c>
      <c r="AV736" s="6" t="e">
        <f t="shared" si="419"/>
        <v>#N/A</v>
      </c>
      <c r="AW736" s="6" t="str">
        <f t="shared" si="399"/>
        <v/>
      </c>
      <c r="AX736" s="6" t="str">
        <f t="shared" si="400"/>
        <v/>
      </c>
      <c r="AY736" s="6" t="str">
        <f t="shared" si="401"/>
        <v/>
      </c>
      <c r="AZ736" s="6" t="str">
        <f t="shared" si="402"/>
        <v/>
      </c>
      <c r="BA736" s="103"/>
      <c r="BG736" s="3" t="s">
        <v>494</v>
      </c>
    </row>
    <row r="737" spans="1:59" s="12" customFormat="1" ht="13.5" customHeight="1" x14ac:dyDescent="0.2">
      <c r="A737" s="163">
        <v>722</v>
      </c>
      <c r="B737" s="164"/>
      <c r="C737" s="165"/>
      <c r="D737" s="166"/>
      <c r="E737" s="165"/>
      <c r="F737" s="165"/>
      <c r="G737" s="220"/>
      <c r="H737" s="165"/>
      <c r="I737" s="167"/>
      <c r="J737" s="168"/>
      <c r="K737" s="845"/>
      <c r="L737" s="838"/>
      <c r="M737" s="428"/>
      <c r="N737" s="427"/>
      <c r="O737" s="429"/>
      <c r="P737" s="430"/>
      <c r="Q737" s="422" t="str">
        <f t="shared" si="386"/>
        <v/>
      </c>
      <c r="R737" s="422" t="str">
        <f t="shared" si="387"/>
        <v/>
      </c>
      <c r="S737" s="423" t="str">
        <f t="shared" si="388"/>
        <v/>
      </c>
      <c r="T737" s="424" t="str">
        <f t="shared" si="403"/>
        <v/>
      </c>
      <c r="U737" s="425" t="str">
        <f t="shared" si="389"/>
        <v/>
      </c>
      <c r="V737" s="425" t="str">
        <f t="shared" si="390"/>
        <v/>
      </c>
      <c r="W737" s="425" t="str">
        <f t="shared" si="391"/>
        <v/>
      </c>
      <c r="X737" s="38"/>
      <c r="Y737" s="37" t="str">
        <f t="shared" si="404"/>
        <v/>
      </c>
      <c r="Z737" s="37" t="str">
        <f t="shared" si="405"/>
        <v/>
      </c>
      <c r="AA737" s="29" t="str">
        <f t="shared" si="392"/>
        <v/>
      </c>
      <c r="AB737" s="6" t="e">
        <f t="shared" si="406"/>
        <v>#N/A</v>
      </c>
      <c r="AC737" s="6" t="e">
        <f t="shared" si="407"/>
        <v>#N/A</v>
      </c>
      <c r="AD737" s="6" t="e">
        <f t="shared" si="408"/>
        <v>#N/A</v>
      </c>
      <c r="AE737" s="6" t="str">
        <f t="shared" si="393"/>
        <v/>
      </c>
      <c r="AF737" s="10">
        <f t="shared" si="394"/>
        <v>1</v>
      </c>
      <c r="AG737" s="6" t="e">
        <f t="shared" si="409"/>
        <v>#N/A</v>
      </c>
      <c r="AH737" s="6" t="e">
        <f t="shared" si="410"/>
        <v>#N/A</v>
      </c>
      <c r="AI737" s="6" t="e">
        <f t="shared" si="420"/>
        <v>#N/A</v>
      </c>
      <c r="AJ737" s="6" t="e">
        <f t="shared" si="411"/>
        <v>#N/A</v>
      </c>
      <c r="AK737" s="11" t="str">
        <f t="shared" si="412"/>
        <v xml:space="preserve"> </v>
      </c>
      <c r="AL737" s="6" t="e">
        <f t="shared" si="413"/>
        <v>#N/A</v>
      </c>
      <c r="AM737" s="6" t="e">
        <f t="shared" si="414"/>
        <v>#N/A</v>
      </c>
      <c r="AN737" s="6" t="e">
        <f t="shared" si="415"/>
        <v>#N/A</v>
      </c>
      <c r="AO737" s="6" t="e">
        <f t="shared" si="395"/>
        <v>#N/A</v>
      </c>
      <c r="AP737" s="6" t="e">
        <f t="shared" si="416"/>
        <v>#N/A</v>
      </c>
      <c r="AQ737" s="6" t="e">
        <f t="shared" si="417"/>
        <v>#N/A</v>
      </c>
      <c r="AR737" s="6" t="e">
        <f t="shared" si="396"/>
        <v>#N/A</v>
      </c>
      <c r="AS737" s="6" t="e">
        <f t="shared" si="397"/>
        <v>#N/A</v>
      </c>
      <c r="AT737" s="6" t="e">
        <f t="shared" si="398"/>
        <v>#N/A</v>
      </c>
      <c r="AU737" s="6">
        <f t="shared" si="418"/>
        <v>0</v>
      </c>
      <c r="AV737" s="6" t="e">
        <f t="shared" si="419"/>
        <v>#N/A</v>
      </c>
      <c r="AW737" s="6" t="str">
        <f t="shared" si="399"/>
        <v/>
      </c>
      <c r="AX737" s="6" t="str">
        <f t="shared" si="400"/>
        <v/>
      </c>
      <c r="AY737" s="6" t="str">
        <f t="shared" si="401"/>
        <v/>
      </c>
      <c r="AZ737" s="6" t="str">
        <f t="shared" si="402"/>
        <v/>
      </c>
      <c r="BA737" s="103"/>
      <c r="BG737" s="3" t="s">
        <v>493</v>
      </c>
    </row>
    <row r="738" spans="1:59" s="12" customFormat="1" ht="13.5" customHeight="1" x14ac:dyDescent="0.2">
      <c r="A738" s="163">
        <v>723</v>
      </c>
      <c r="B738" s="164"/>
      <c r="C738" s="165"/>
      <c r="D738" s="166"/>
      <c r="E738" s="165"/>
      <c r="F738" s="165"/>
      <c r="G738" s="220"/>
      <c r="H738" s="165"/>
      <c r="I738" s="167"/>
      <c r="J738" s="168"/>
      <c r="K738" s="845"/>
      <c r="L738" s="838"/>
      <c r="M738" s="428"/>
      <c r="N738" s="427"/>
      <c r="O738" s="429"/>
      <c r="P738" s="430"/>
      <c r="Q738" s="422" t="str">
        <f t="shared" si="386"/>
        <v/>
      </c>
      <c r="R738" s="422" t="str">
        <f t="shared" si="387"/>
        <v/>
      </c>
      <c r="S738" s="423" t="str">
        <f t="shared" si="388"/>
        <v/>
      </c>
      <c r="T738" s="424" t="str">
        <f t="shared" si="403"/>
        <v/>
      </c>
      <c r="U738" s="425" t="str">
        <f t="shared" si="389"/>
        <v/>
      </c>
      <c r="V738" s="425" t="str">
        <f t="shared" si="390"/>
        <v/>
      </c>
      <c r="W738" s="425" t="str">
        <f t="shared" si="391"/>
        <v/>
      </c>
      <c r="X738" s="38"/>
      <c r="Y738" s="37" t="str">
        <f t="shared" si="404"/>
        <v/>
      </c>
      <c r="Z738" s="37" t="str">
        <f t="shared" si="405"/>
        <v/>
      </c>
      <c r="AA738" s="29" t="str">
        <f t="shared" si="392"/>
        <v/>
      </c>
      <c r="AB738" s="6" t="e">
        <f t="shared" si="406"/>
        <v>#N/A</v>
      </c>
      <c r="AC738" s="6" t="e">
        <f t="shared" si="407"/>
        <v>#N/A</v>
      </c>
      <c r="AD738" s="6" t="e">
        <f t="shared" si="408"/>
        <v>#N/A</v>
      </c>
      <c r="AE738" s="6" t="str">
        <f t="shared" si="393"/>
        <v/>
      </c>
      <c r="AF738" s="10">
        <f t="shared" si="394"/>
        <v>1</v>
      </c>
      <c r="AG738" s="6" t="e">
        <f t="shared" si="409"/>
        <v>#N/A</v>
      </c>
      <c r="AH738" s="6" t="e">
        <f t="shared" si="410"/>
        <v>#N/A</v>
      </c>
      <c r="AI738" s="6" t="e">
        <f t="shared" si="420"/>
        <v>#N/A</v>
      </c>
      <c r="AJ738" s="6" t="e">
        <f t="shared" si="411"/>
        <v>#N/A</v>
      </c>
      <c r="AK738" s="11" t="str">
        <f t="shared" si="412"/>
        <v xml:space="preserve"> </v>
      </c>
      <c r="AL738" s="6" t="e">
        <f t="shared" si="413"/>
        <v>#N/A</v>
      </c>
      <c r="AM738" s="6" t="e">
        <f t="shared" si="414"/>
        <v>#N/A</v>
      </c>
      <c r="AN738" s="6" t="e">
        <f t="shared" si="415"/>
        <v>#N/A</v>
      </c>
      <c r="AO738" s="6" t="e">
        <f t="shared" si="395"/>
        <v>#N/A</v>
      </c>
      <c r="AP738" s="6" t="e">
        <f t="shared" si="416"/>
        <v>#N/A</v>
      </c>
      <c r="AQ738" s="6" t="e">
        <f t="shared" si="417"/>
        <v>#N/A</v>
      </c>
      <c r="AR738" s="6" t="e">
        <f t="shared" si="396"/>
        <v>#N/A</v>
      </c>
      <c r="AS738" s="6" t="e">
        <f t="shared" si="397"/>
        <v>#N/A</v>
      </c>
      <c r="AT738" s="6" t="e">
        <f t="shared" si="398"/>
        <v>#N/A</v>
      </c>
      <c r="AU738" s="6">
        <f t="shared" si="418"/>
        <v>0</v>
      </c>
      <c r="AV738" s="6" t="e">
        <f t="shared" si="419"/>
        <v>#N/A</v>
      </c>
      <c r="AW738" s="6" t="str">
        <f t="shared" si="399"/>
        <v/>
      </c>
      <c r="AX738" s="6" t="str">
        <f t="shared" si="400"/>
        <v/>
      </c>
      <c r="AY738" s="6" t="str">
        <f t="shared" si="401"/>
        <v/>
      </c>
      <c r="AZ738" s="6" t="str">
        <f t="shared" si="402"/>
        <v/>
      </c>
      <c r="BA738" s="103"/>
      <c r="BG738" s="3" t="s">
        <v>406</v>
      </c>
    </row>
    <row r="739" spans="1:59" s="12" customFormat="1" ht="13.5" customHeight="1" x14ac:dyDescent="0.2">
      <c r="A739" s="163">
        <v>724</v>
      </c>
      <c r="B739" s="164"/>
      <c r="C739" s="165"/>
      <c r="D739" s="166"/>
      <c r="E739" s="165"/>
      <c r="F739" s="165"/>
      <c r="G739" s="220"/>
      <c r="H739" s="165"/>
      <c r="I739" s="167"/>
      <c r="J739" s="168"/>
      <c r="K739" s="845"/>
      <c r="L739" s="838"/>
      <c r="M739" s="428"/>
      <c r="N739" s="427"/>
      <c r="O739" s="429"/>
      <c r="P739" s="430"/>
      <c r="Q739" s="422" t="str">
        <f t="shared" si="386"/>
        <v/>
      </c>
      <c r="R739" s="422" t="str">
        <f t="shared" si="387"/>
        <v/>
      </c>
      <c r="S739" s="423" t="str">
        <f t="shared" si="388"/>
        <v/>
      </c>
      <c r="T739" s="424" t="str">
        <f t="shared" si="403"/>
        <v/>
      </c>
      <c r="U739" s="425" t="str">
        <f t="shared" si="389"/>
        <v/>
      </c>
      <c r="V739" s="425" t="str">
        <f t="shared" si="390"/>
        <v/>
      </c>
      <c r="W739" s="425" t="str">
        <f t="shared" si="391"/>
        <v/>
      </c>
      <c r="X739" s="38"/>
      <c r="Y739" s="37" t="str">
        <f t="shared" si="404"/>
        <v/>
      </c>
      <c r="Z739" s="37" t="str">
        <f t="shared" si="405"/>
        <v/>
      </c>
      <c r="AA739" s="29" t="str">
        <f t="shared" si="392"/>
        <v/>
      </c>
      <c r="AB739" s="6" t="e">
        <f t="shared" si="406"/>
        <v>#N/A</v>
      </c>
      <c r="AC739" s="6" t="e">
        <f t="shared" si="407"/>
        <v>#N/A</v>
      </c>
      <c r="AD739" s="6" t="e">
        <f t="shared" si="408"/>
        <v>#N/A</v>
      </c>
      <c r="AE739" s="6" t="str">
        <f t="shared" si="393"/>
        <v/>
      </c>
      <c r="AF739" s="10">
        <f t="shared" si="394"/>
        <v>1</v>
      </c>
      <c r="AG739" s="6" t="e">
        <f t="shared" si="409"/>
        <v>#N/A</v>
      </c>
      <c r="AH739" s="6" t="e">
        <f t="shared" si="410"/>
        <v>#N/A</v>
      </c>
      <c r="AI739" s="6" t="e">
        <f t="shared" si="420"/>
        <v>#N/A</v>
      </c>
      <c r="AJ739" s="6" t="e">
        <f t="shared" si="411"/>
        <v>#N/A</v>
      </c>
      <c r="AK739" s="11" t="str">
        <f t="shared" si="412"/>
        <v xml:space="preserve"> </v>
      </c>
      <c r="AL739" s="6" t="e">
        <f t="shared" si="413"/>
        <v>#N/A</v>
      </c>
      <c r="AM739" s="6" t="e">
        <f t="shared" si="414"/>
        <v>#N/A</v>
      </c>
      <c r="AN739" s="6" t="e">
        <f t="shared" si="415"/>
        <v>#N/A</v>
      </c>
      <c r="AO739" s="6" t="e">
        <f t="shared" si="395"/>
        <v>#N/A</v>
      </c>
      <c r="AP739" s="6" t="e">
        <f t="shared" si="416"/>
        <v>#N/A</v>
      </c>
      <c r="AQ739" s="6" t="e">
        <f t="shared" si="417"/>
        <v>#N/A</v>
      </c>
      <c r="AR739" s="6" t="e">
        <f t="shared" si="396"/>
        <v>#N/A</v>
      </c>
      <c r="AS739" s="6" t="e">
        <f t="shared" si="397"/>
        <v>#N/A</v>
      </c>
      <c r="AT739" s="6" t="e">
        <f t="shared" si="398"/>
        <v>#N/A</v>
      </c>
      <c r="AU739" s="6">
        <f t="shared" si="418"/>
        <v>0</v>
      </c>
      <c r="AV739" s="6" t="e">
        <f t="shared" si="419"/>
        <v>#N/A</v>
      </c>
      <c r="AW739" s="6" t="str">
        <f t="shared" si="399"/>
        <v/>
      </c>
      <c r="AX739" s="6" t="str">
        <f t="shared" si="400"/>
        <v/>
      </c>
      <c r="AY739" s="6" t="str">
        <f t="shared" si="401"/>
        <v/>
      </c>
      <c r="AZ739" s="6" t="str">
        <f t="shared" si="402"/>
        <v/>
      </c>
      <c r="BA739" s="103"/>
      <c r="BG739" s="3" t="s">
        <v>402</v>
      </c>
    </row>
    <row r="740" spans="1:59" s="12" customFormat="1" ht="13.5" customHeight="1" x14ac:dyDescent="0.2">
      <c r="A740" s="163">
        <v>725</v>
      </c>
      <c r="B740" s="164"/>
      <c r="C740" s="165"/>
      <c r="D740" s="166"/>
      <c r="E740" s="165"/>
      <c r="F740" s="165"/>
      <c r="G740" s="220"/>
      <c r="H740" s="165"/>
      <c r="I740" s="167"/>
      <c r="J740" s="168"/>
      <c r="K740" s="845"/>
      <c r="L740" s="838"/>
      <c r="M740" s="428"/>
      <c r="N740" s="427"/>
      <c r="O740" s="429"/>
      <c r="P740" s="430"/>
      <c r="Q740" s="422" t="str">
        <f t="shared" si="386"/>
        <v/>
      </c>
      <c r="R740" s="422" t="str">
        <f t="shared" si="387"/>
        <v/>
      </c>
      <c r="S740" s="423" t="str">
        <f t="shared" si="388"/>
        <v/>
      </c>
      <c r="T740" s="424" t="str">
        <f t="shared" si="403"/>
        <v/>
      </c>
      <c r="U740" s="425" t="str">
        <f t="shared" si="389"/>
        <v/>
      </c>
      <c r="V740" s="425" t="str">
        <f t="shared" si="390"/>
        <v/>
      </c>
      <c r="W740" s="425" t="str">
        <f t="shared" si="391"/>
        <v/>
      </c>
      <c r="X740" s="38"/>
      <c r="Y740" s="37" t="str">
        <f t="shared" si="404"/>
        <v/>
      </c>
      <c r="Z740" s="37" t="str">
        <f t="shared" si="405"/>
        <v/>
      </c>
      <c r="AA740" s="29" t="str">
        <f t="shared" si="392"/>
        <v/>
      </c>
      <c r="AB740" s="6" t="e">
        <f t="shared" si="406"/>
        <v>#N/A</v>
      </c>
      <c r="AC740" s="6" t="e">
        <f t="shared" si="407"/>
        <v>#N/A</v>
      </c>
      <c r="AD740" s="6" t="e">
        <f t="shared" si="408"/>
        <v>#N/A</v>
      </c>
      <c r="AE740" s="6" t="str">
        <f t="shared" si="393"/>
        <v/>
      </c>
      <c r="AF740" s="10">
        <f t="shared" si="394"/>
        <v>1</v>
      </c>
      <c r="AG740" s="6" t="e">
        <f t="shared" si="409"/>
        <v>#N/A</v>
      </c>
      <c r="AH740" s="6" t="e">
        <f t="shared" si="410"/>
        <v>#N/A</v>
      </c>
      <c r="AI740" s="6" t="e">
        <f t="shared" si="420"/>
        <v>#N/A</v>
      </c>
      <c r="AJ740" s="6" t="e">
        <f t="shared" si="411"/>
        <v>#N/A</v>
      </c>
      <c r="AK740" s="11" t="str">
        <f t="shared" si="412"/>
        <v xml:space="preserve"> </v>
      </c>
      <c r="AL740" s="6" t="e">
        <f t="shared" si="413"/>
        <v>#N/A</v>
      </c>
      <c r="AM740" s="6" t="e">
        <f t="shared" si="414"/>
        <v>#N/A</v>
      </c>
      <c r="AN740" s="6" t="e">
        <f t="shared" si="415"/>
        <v>#N/A</v>
      </c>
      <c r="AO740" s="6" t="e">
        <f t="shared" si="395"/>
        <v>#N/A</v>
      </c>
      <c r="AP740" s="6" t="e">
        <f t="shared" si="416"/>
        <v>#N/A</v>
      </c>
      <c r="AQ740" s="6" t="e">
        <f t="shared" si="417"/>
        <v>#N/A</v>
      </c>
      <c r="AR740" s="6" t="e">
        <f t="shared" si="396"/>
        <v>#N/A</v>
      </c>
      <c r="AS740" s="6" t="e">
        <f t="shared" si="397"/>
        <v>#N/A</v>
      </c>
      <c r="AT740" s="6" t="e">
        <f t="shared" si="398"/>
        <v>#N/A</v>
      </c>
      <c r="AU740" s="6">
        <f t="shared" si="418"/>
        <v>0</v>
      </c>
      <c r="AV740" s="6" t="e">
        <f t="shared" si="419"/>
        <v>#N/A</v>
      </c>
      <c r="AW740" s="6" t="str">
        <f t="shared" si="399"/>
        <v/>
      </c>
      <c r="AX740" s="6" t="str">
        <f t="shared" si="400"/>
        <v/>
      </c>
      <c r="AY740" s="6" t="str">
        <f t="shared" si="401"/>
        <v/>
      </c>
      <c r="AZ740" s="6" t="str">
        <f t="shared" si="402"/>
        <v/>
      </c>
      <c r="BA740" s="103"/>
      <c r="BG740" s="3" t="s">
        <v>1557</v>
      </c>
    </row>
    <row r="741" spans="1:59" s="12" customFormat="1" ht="13.5" customHeight="1" x14ac:dyDescent="0.2">
      <c r="A741" s="163">
        <v>726</v>
      </c>
      <c r="B741" s="164"/>
      <c r="C741" s="165"/>
      <c r="D741" s="166"/>
      <c r="E741" s="165"/>
      <c r="F741" s="165"/>
      <c r="G741" s="220"/>
      <c r="H741" s="165"/>
      <c r="I741" s="167"/>
      <c r="J741" s="168"/>
      <c r="K741" s="845"/>
      <c r="L741" s="838"/>
      <c r="M741" s="428"/>
      <c r="N741" s="427"/>
      <c r="O741" s="429"/>
      <c r="P741" s="430"/>
      <c r="Q741" s="422" t="str">
        <f t="shared" si="386"/>
        <v/>
      </c>
      <c r="R741" s="422" t="str">
        <f t="shared" si="387"/>
        <v/>
      </c>
      <c r="S741" s="423" t="str">
        <f t="shared" si="388"/>
        <v/>
      </c>
      <c r="T741" s="424" t="str">
        <f t="shared" si="403"/>
        <v/>
      </c>
      <c r="U741" s="425" t="str">
        <f t="shared" si="389"/>
        <v/>
      </c>
      <c r="V741" s="425" t="str">
        <f t="shared" si="390"/>
        <v/>
      </c>
      <c r="W741" s="425" t="str">
        <f t="shared" si="391"/>
        <v/>
      </c>
      <c r="X741" s="38"/>
      <c r="Y741" s="37" t="str">
        <f t="shared" si="404"/>
        <v/>
      </c>
      <c r="Z741" s="37" t="str">
        <f t="shared" si="405"/>
        <v/>
      </c>
      <c r="AA741" s="29" t="str">
        <f t="shared" si="392"/>
        <v/>
      </c>
      <c r="AB741" s="6" t="e">
        <f t="shared" si="406"/>
        <v>#N/A</v>
      </c>
      <c r="AC741" s="6" t="e">
        <f t="shared" si="407"/>
        <v>#N/A</v>
      </c>
      <c r="AD741" s="6" t="e">
        <f t="shared" si="408"/>
        <v>#N/A</v>
      </c>
      <c r="AE741" s="6" t="str">
        <f t="shared" si="393"/>
        <v/>
      </c>
      <c r="AF741" s="10">
        <f t="shared" si="394"/>
        <v>1</v>
      </c>
      <c r="AG741" s="6" t="e">
        <f t="shared" si="409"/>
        <v>#N/A</v>
      </c>
      <c r="AH741" s="6" t="e">
        <f t="shared" si="410"/>
        <v>#N/A</v>
      </c>
      <c r="AI741" s="6" t="e">
        <f t="shared" si="420"/>
        <v>#N/A</v>
      </c>
      <c r="AJ741" s="6" t="e">
        <f t="shared" si="411"/>
        <v>#N/A</v>
      </c>
      <c r="AK741" s="11" t="str">
        <f t="shared" si="412"/>
        <v xml:space="preserve"> </v>
      </c>
      <c r="AL741" s="6" t="e">
        <f t="shared" si="413"/>
        <v>#N/A</v>
      </c>
      <c r="AM741" s="6" t="e">
        <f t="shared" si="414"/>
        <v>#N/A</v>
      </c>
      <c r="AN741" s="6" t="e">
        <f t="shared" si="415"/>
        <v>#N/A</v>
      </c>
      <c r="AO741" s="6" t="e">
        <f t="shared" si="395"/>
        <v>#N/A</v>
      </c>
      <c r="AP741" s="6" t="e">
        <f t="shared" si="416"/>
        <v>#N/A</v>
      </c>
      <c r="AQ741" s="6" t="e">
        <f t="shared" si="417"/>
        <v>#N/A</v>
      </c>
      <c r="AR741" s="6" t="e">
        <f t="shared" si="396"/>
        <v>#N/A</v>
      </c>
      <c r="AS741" s="6" t="e">
        <f t="shared" si="397"/>
        <v>#N/A</v>
      </c>
      <c r="AT741" s="6" t="e">
        <f t="shared" si="398"/>
        <v>#N/A</v>
      </c>
      <c r="AU741" s="6">
        <f t="shared" si="418"/>
        <v>0</v>
      </c>
      <c r="AV741" s="6" t="e">
        <f t="shared" si="419"/>
        <v>#N/A</v>
      </c>
      <c r="AW741" s="6" t="str">
        <f t="shared" si="399"/>
        <v/>
      </c>
      <c r="AX741" s="6" t="str">
        <f t="shared" si="400"/>
        <v/>
      </c>
      <c r="AY741" s="6" t="str">
        <f t="shared" si="401"/>
        <v/>
      </c>
      <c r="AZ741" s="6" t="str">
        <f t="shared" si="402"/>
        <v/>
      </c>
      <c r="BA741" s="103"/>
      <c r="BG741" s="3" t="s">
        <v>1623</v>
      </c>
    </row>
    <row r="742" spans="1:59" s="12" customFormat="1" ht="13.5" customHeight="1" x14ac:dyDescent="0.2">
      <c r="A742" s="163">
        <v>727</v>
      </c>
      <c r="B742" s="164"/>
      <c r="C742" s="165"/>
      <c r="D742" s="166"/>
      <c r="E742" s="165"/>
      <c r="F742" s="165"/>
      <c r="G742" s="220"/>
      <c r="H742" s="165"/>
      <c r="I742" s="167"/>
      <c r="J742" s="168"/>
      <c r="K742" s="845"/>
      <c r="L742" s="838"/>
      <c r="M742" s="428"/>
      <c r="N742" s="427"/>
      <c r="O742" s="429"/>
      <c r="P742" s="430"/>
      <c r="Q742" s="422" t="str">
        <f t="shared" si="386"/>
        <v/>
      </c>
      <c r="R742" s="422" t="str">
        <f t="shared" si="387"/>
        <v/>
      </c>
      <c r="S742" s="423" t="str">
        <f t="shared" si="388"/>
        <v/>
      </c>
      <c r="T742" s="424" t="str">
        <f t="shared" si="403"/>
        <v/>
      </c>
      <c r="U742" s="425" t="str">
        <f t="shared" si="389"/>
        <v/>
      </c>
      <c r="V742" s="425" t="str">
        <f t="shared" si="390"/>
        <v/>
      </c>
      <c r="W742" s="425" t="str">
        <f t="shared" si="391"/>
        <v/>
      </c>
      <c r="X742" s="38"/>
      <c r="Y742" s="37" t="str">
        <f t="shared" si="404"/>
        <v/>
      </c>
      <c r="Z742" s="37" t="str">
        <f t="shared" si="405"/>
        <v/>
      </c>
      <c r="AA742" s="29" t="str">
        <f t="shared" si="392"/>
        <v/>
      </c>
      <c r="AB742" s="6" t="e">
        <f t="shared" si="406"/>
        <v>#N/A</v>
      </c>
      <c r="AC742" s="6" t="e">
        <f t="shared" si="407"/>
        <v>#N/A</v>
      </c>
      <c r="AD742" s="6" t="e">
        <f t="shared" si="408"/>
        <v>#N/A</v>
      </c>
      <c r="AE742" s="6" t="str">
        <f t="shared" si="393"/>
        <v/>
      </c>
      <c r="AF742" s="10">
        <f t="shared" si="394"/>
        <v>1</v>
      </c>
      <c r="AG742" s="6" t="e">
        <f t="shared" si="409"/>
        <v>#N/A</v>
      </c>
      <c r="AH742" s="6" t="e">
        <f t="shared" si="410"/>
        <v>#N/A</v>
      </c>
      <c r="AI742" s="6" t="e">
        <f t="shared" si="420"/>
        <v>#N/A</v>
      </c>
      <c r="AJ742" s="6" t="e">
        <f t="shared" si="411"/>
        <v>#N/A</v>
      </c>
      <c r="AK742" s="11" t="str">
        <f t="shared" si="412"/>
        <v xml:space="preserve"> </v>
      </c>
      <c r="AL742" s="6" t="e">
        <f t="shared" si="413"/>
        <v>#N/A</v>
      </c>
      <c r="AM742" s="6" t="e">
        <f t="shared" si="414"/>
        <v>#N/A</v>
      </c>
      <c r="AN742" s="6" t="e">
        <f t="shared" si="415"/>
        <v>#N/A</v>
      </c>
      <c r="AO742" s="6" t="e">
        <f t="shared" si="395"/>
        <v>#N/A</v>
      </c>
      <c r="AP742" s="6" t="e">
        <f t="shared" si="416"/>
        <v>#N/A</v>
      </c>
      <c r="AQ742" s="6" t="e">
        <f t="shared" si="417"/>
        <v>#N/A</v>
      </c>
      <c r="AR742" s="6" t="e">
        <f t="shared" si="396"/>
        <v>#N/A</v>
      </c>
      <c r="AS742" s="6" t="e">
        <f t="shared" si="397"/>
        <v>#N/A</v>
      </c>
      <c r="AT742" s="6" t="e">
        <f t="shared" si="398"/>
        <v>#N/A</v>
      </c>
      <c r="AU742" s="6">
        <f t="shared" si="418"/>
        <v>0</v>
      </c>
      <c r="AV742" s="6" t="e">
        <f t="shared" si="419"/>
        <v>#N/A</v>
      </c>
      <c r="AW742" s="6" t="str">
        <f t="shared" si="399"/>
        <v/>
      </c>
      <c r="AX742" s="6" t="str">
        <f t="shared" si="400"/>
        <v/>
      </c>
      <c r="AY742" s="6" t="str">
        <f t="shared" si="401"/>
        <v/>
      </c>
      <c r="AZ742" s="6" t="str">
        <f t="shared" si="402"/>
        <v/>
      </c>
      <c r="BA742" s="103"/>
      <c r="BG742" s="3" t="s">
        <v>407</v>
      </c>
    </row>
    <row r="743" spans="1:59" s="12" customFormat="1" ht="13.5" customHeight="1" x14ac:dyDescent="0.2">
      <c r="A743" s="163">
        <v>728</v>
      </c>
      <c r="B743" s="164"/>
      <c r="C743" s="165"/>
      <c r="D743" s="166"/>
      <c r="E743" s="165"/>
      <c r="F743" s="165"/>
      <c r="G743" s="220"/>
      <c r="H743" s="165"/>
      <c r="I743" s="167"/>
      <c r="J743" s="168"/>
      <c r="K743" s="845"/>
      <c r="L743" s="838"/>
      <c r="M743" s="428"/>
      <c r="N743" s="427"/>
      <c r="O743" s="429"/>
      <c r="P743" s="430"/>
      <c r="Q743" s="422" t="str">
        <f t="shared" si="386"/>
        <v/>
      </c>
      <c r="R743" s="422" t="str">
        <f t="shared" si="387"/>
        <v/>
      </c>
      <c r="S743" s="423" t="str">
        <f t="shared" si="388"/>
        <v/>
      </c>
      <c r="T743" s="424" t="str">
        <f t="shared" si="403"/>
        <v/>
      </c>
      <c r="U743" s="425" t="str">
        <f t="shared" si="389"/>
        <v/>
      </c>
      <c r="V743" s="425" t="str">
        <f t="shared" si="390"/>
        <v/>
      </c>
      <c r="W743" s="425" t="str">
        <f t="shared" si="391"/>
        <v/>
      </c>
      <c r="X743" s="38"/>
      <c r="Y743" s="37" t="str">
        <f t="shared" si="404"/>
        <v/>
      </c>
      <c r="Z743" s="37" t="str">
        <f t="shared" si="405"/>
        <v/>
      </c>
      <c r="AA743" s="29" t="str">
        <f t="shared" si="392"/>
        <v/>
      </c>
      <c r="AB743" s="6" t="e">
        <f t="shared" si="406"/>
        <v>#N/A</v>
      </c>
      <c r="AC743" s="6" t="e">
        <f t="shared" si="407"/>
        <v>#N/A</v>
      </c>
      <c r="AD743" s="6" t="e">
        <f t="shared" si="408"/>
        <v>#N/A</v>
      </c>
      <c r="AE743" s="6" t="str">
        <f t="shared" si="393"/>
        <v/>
      </c>
      <c r="AF743" s="10">
        <f t="shared" si="394"/>
        <v>1</v>
      </c>
      <c r="AG743" s="6" t="e">
        <f t="shared" si="409"/>
        <v>#N/A</v>
      </c>
      <c r="AH743" s="6" t="e">
        <f t="shared" si="410"/>
        <v>#N/A</v>
      </c>
      <c r="AI743" s="6" t="e">
        <f t="shared" si="420"/>
        <v>#N/A</v>
      </c>
      <c r="AJ743" s="6" t="e">
        <f t="shared" si="411"/>
        <v>#N/A</v>
      </c>
      <c r="AK743" s="11" t="str">
        <f t="shared" si="412"/>
        <v xml:space="preserve"> </v>
      </c>
      <c r="AL743" s="6" t="e">
        <f t="shared" si="413"/>
        <v>#N/A</v>
      </c>
      <c r="AM743" s="6" t="e">
        <f t="shared" si="414"/>
        <v>#N/A</v>
      </c>
      <c r="AN743" s="6" t="e">
        <f t="shared" si="415"/>
        <v>#N/A</v>
      </c>
      <c r="AO743" s="6" t="e">
        <f t="shared" si="395"/>
        <v>#N/A</v>
      </c>
      <c r="AP743" s="6" t="e">
        <f t="shared" si="416"/>
        <v>#N/A</v>
      </c>
      <c r="AQ743" s="6" t="e">
        <f t="shared" si="417"/>
        <v>#N/A</v>
      </c>
      <c r="AR743" s="6" t="e">
        <f t="shared" si="396"/>
        <v>#N/A</v>
      </c>
      <c r="AS743" s="6" t="e">
        <f t="shared" si="397"/>
        <v>#N/A</v>
      </c>
      <c r="AT743" s="6" t="e">
        <f t="shared" si="398"/>
        <v>#N/A</v>
      </c>
      <c r="AU743" s="6">
        <f t="shared" si="418"/>
        <v>0</v>
      </c>
      <c r="AV743" s="6" t="e">
        <f t="shared" si="419"/>
        <v>#N/A</v>
      </c>
      <c r="AW743" s="6" t="str">
        <f t="shared" si="399"/>
        <v/>
      </c>
      <c r="AX743" s="6" t="str">
        <f t="shared" si="400"/>
        <v/>
      </c>
      <c r="AY743" s="6" t="str">
        <f t="shared" si="401"/>
        <v/>
      </c>
      <c r="AZ743" s="6" t="str">
        <f t="shared" si="402"/>
        <v/>
      </c>
      <c r="BA743" s="103"/>
      <c r="BG743" s="3" t="s">
        <v>403</v>
      </c>
    </row>
    <row r="744" spans="1:59" s="12" customFormat="1" ht="13.5" customHeight="1" x14ac:dyDescent="0.2">
      <c r="A744" s="163">
        <v>729</v>
      </c>
      <c r="B744" s="164"/>
      <c r="C744" s="165"/>
      <c r="D744" s="166"/>
      <c r="E744" s="165"/>
      <c r="F744" s="165"/>
      <c r="G744" s="220"/>
      <c r="H744" s="165"/>
      <c r="I744" s="167"/>
      <c r="J744" s="168"/>
      <c r="K744" s="845"/>
      <c r="L744" s="838"/>
      <c r="M744" s="428"/>
      <c r="N744" s="427"/>
      <c r="O744" s="429"/>
      <c r="P744" s="430"/>
      <c r="Q744" s="422" t="str">
        <f t="shared" si="386"/>
        <v/>
      </c>
      <c r="R744" s="422" t="str">
        <f t="shared" si="387"/>
        <v/>
      </c>
      <c r="S744" s="423" t="str">
        <f t="shared" si="388"/>
        <v/>
      </c>
      <c r="T744" s="424" t="str">
        <f t="shared" si="403"/>
        <v/>
      </c>
      <c r="U744" s="425" t="str">
        <f t="shared" si="389"/>
        <v/>
      </c>
      <c r="V744" s="425" t="str">
        <f t="shared" si="390"/>
        <v/>
      </c>
      <c r="W744" s="425" t="str">
        <f t="shared" si="391"/>
        <v/>
      </c>
      <c r="X744" s="38"/>
      <c r="Y744" s="37" t="str">
        <f t="shared" si="404"/>
        <v/>
      </c>
      <c r="Z744" s="37" t="str">
        <f t="shared" si="405"/>
        <v/>
      </c>
      <c r="AA744" s="29" t="str">
        <f t="shared" si="392"/>
        <v/>
      </c>
      <c r="AB744" s="6" t="e">
        <f t="shared" si="406"/>
        <v>#N/A</v>
      </c>
      <c r="AC744" s="6" t="e">
        <f t="shared" si="407"/>
        <v>#N/A</v>
      </c>
      <c r="AD744" s="6" t="e">
        <f t="shared" si="408"/>
        <v>#N/A</v>
      </c>
      <c r="AE744" s="6" t="str">
        <f t="shared" si="393"/>
        <v/>
      </c>
      <c r="AF744" s="10">
        <f t="shared" si="394"/>
        <v>1</v>
      </c>
      <c r="AG744" s="6" t="e">
        <f t="shared" si="409"/>
        <v>#N/A</v>
      </c>
      <c r="AH744" s="6" t="e">
        <f t="shared" si="410"/>
        <v>#N/A</v>
      </c>
      <c r="AI744" s="6" t="e">
        <f t="shared" si="420"/>
        <v>#N/A</v>
      </c>
      <c r="AJ744" s="6" t="e">
        <f t="shared" si="411"/>
        <v>#N/A</v>
      </c>
      <c r="AK744" s="11" t="str">
        <f t="shared" si="412"/>
        <v xml:space="preserve"> </v>
      </c>
      <c r="AL744" s="6" t="e">
        <f t="shared" si="413"/>
        <v>#N/A</v>
      </c>
      <c r="AM744" s="6" t="e">
        <f t="shared" si="414"/>
        <v>#N/A</v>
      </c>
      <c r="AN744" s="6" t="e">
        <f t="shared" si="415"/>
        <v>#N/A</v>
      </c>
      <c r="AO744" s="6" t="e">
        <f t="shared" si="395"/>
        <v>#N/A</v>
      </c>
      <c r="AP744" s="6" t="e">
        <f t="shared" si="416"/>
        <v>#N/A</v>
      </c>
      <c r="AQ744" s="6" t="e">
        <f t="shared" si="417"/>
        <v>#N/A</v>
      </c>
      <c r="AR744" s="6" t="e">
        <f t="shared" si="396"/>
        <v>#N/A</v>
      </c>
      <c r="AS744" s="6" t="e">
        <f t="shared" si="397"/>
        <v>#N/A</v>
      </c>
      <c r="AT744" s="6" t="e">
        <f t="shared" si="398"/>
        <v>#N/A</v>
      </c>
      <c r="AU744" s="6">
        <f t="shared" si="418"/>
        <v>0</v>
      </c>
      <c r="AV744" s="6" t="e">
        <f t="shared" si="419"/>
        <v>#N/A</v>
      </c>
      <c r="AW744" s="6" t="str">
        <f t="shared" si="399"/>
        <v/>
      </c>
      <c r="AX744" s="6" t="str">
        <f t="shared" si="400"/>
        <v/>
      </c>
      <c r="AY744" s="6" t="str">
        <f t="shared" si="401"/>
        <v/>
      </c>
      <c r="AZ744" s="6" t="str">
        <f t="shared" si="402"/>
        <v/>
      </c>
      <c r="BA744" s="103"/>
      <c r="BG744" s="3" t="s">
        <v>408</v>
      </c>
    </row>
    <row r="745" spans="1:59" s="12" customFormat="1" ht="13.5" customHeight="1" x14ac:dyDescent="0.2">
      <c r="A745" s="163">
        <v>730</v>
      </c>
      <c r="B745" s="164"/>
      <c r="C745" s="165"/>
      <c r="D745" s="166"/>
      <c r="E745" s="165"/>
      <c r="F745" s="165"/>
      <c r="G745" s="220"/>
      <c r="H745" s="165"/>
      <c r="I745" s="167"/>
      <c r="J745" s="168"/>
      <c r="K745" s="845"/>
      <c r="L745" s="838"/>
      <c r="M745" s="428"/>
      <c r="N745" s="427"/>
      <c r="O745" s="429"/>
      <c r="P745" s="430"/>
      <c r="Q745" s="422" t="str">
        <f t="shared" si="386"/>
        <v/>
      </c>
      <c r="R745" s="422" t="str">
        <f t="shared" si="387"/>
        <v/>
      </c>
      <c r="S745" s="423" t="str">
        <f t="shared" si="388"/>
        <v/>
      </c>
      <c r="T745" s="424" t="str">
        <f t="shared" si="403"/>
        <v/>
      </c>
      <c r="U745" s="425" t="str">
        <f t="shared" si="389"/>
        <v/>
      </c>
      <c r="V745" s="425" t="str">
        <f t="shared" si="390"/>
        <v/>
      </c>
      <c r="W745" s="425" t="str">
        <f t="shared" si="391"/>
        <v/>
      </c>
      <c r="X745" s="38"/>
      <c r="Y745" s="37" t="str">
        <f t="shared" si="404"/>
        <v/>
      </c>
      <c r="Z745" s="37" t="str">
        <f t="shared" si="405"/>
        <v/>
      </c>
      <c r="AA745" s="29" t="str">
        <f t="shared" si="392"/>
        <v/>
      </c>
      <c r="AB745" s="6" t="e">
        <f t="shared" si="406"/>
        <v>#N/A</v>
      </c>
      <c r="AC745" s="6" t="e">
        <f t="shared" si="407"/>
        <v>#N/A</v>
      </c>
      <c r="AD745" s="6" t="e">
        <f t="shared" si="408"/>
        <v>#N/A</v>
      </c>
      <c r="AE745" s="6" t="str">
        <f t="shared" si="393"/>
        <v/>
      </c>
      <c r="AF745" s="10">
        <f t="shared" si="394"/>
        <v>1</v>
      </c>
      <c r="AG745" s="6" t="e">
        <f t="shared" si="409"/>
        <v>#N/A</v>
      </c>
      <c r="AH745" s="6" t="e">
        <f t="shared" si="410"/>
        <v>#N/A</v>
      </c>
      <c r="AI745" s="6" t="e">
        <f t="shared" si="420"/>
        <v>#N/A</v>
      </c>
      <c r="AJ745" s="6" t="e">
        <f t="shared" si="411"/>
        <v>#N/A</v>
      </c>
      <c r="AK745" s="11" t="str">
        <f t="shared" si="412"/>
        <v xml:space="preserve"> </v>
      </c>
      <c r="AL745" s="6" t="e">
        <f t="shared" si="413"/>
        <v>#N/A</v>
      </c>
      <c r="AM745" s="6" t="e">
        <f t="shared" si="414"/>
        <v>#N/A</v>
      </c>
      <c r="AN745" s="6" t="e">
        <f t="shared" si="415"/>
        <v>#N/A</v>
      </c>
      <c r="AO745" s="6" t="e">
        <f t="shared" si="395"/>
        <v>#N/A</v>
      </c>
      <c r="AP745" s="6" t="e">
        <f t="shared" si="416"/>
        <v>#N/A</v>
      </c>
      <c r="AQ745" s="6" t="e">
        <f t="shared" si="417"/>
        <v>#N/A</v>
      </c>
      <c r="AR745" s="6" t="e">
        <f t="shared" si="396"/>
        <v>#N/A</v>
      </c>
      <c r="AS745" s="6" t="e">
        <f t="shared" si="397"/>
        <v>#N/A</v>
      </c>
      <c r="AT745" s="6" t="e">
        <f t="shared" si="398"/>
        <v>#N/A</v>
      </c>
      <c r="AU745" s="6">
        <f t="shared" si="418"/>
        <v>0</v>
      </c>
      <c r="AV745" s="6" t="e">
        <f t="shared" si="419"/>
        <v>#N/A</v>
      </c>
      <c r="AW745" s="6" t="str">
        <f t="shared" si="399"/>
        <v/>
      </c>
      <c r="AX745" s="6" t="str">
        <f t="shared" si="400"/>
        <v/>
      </c>
      <c r="AY745" s="6" t="str">
        <f t="shared" si="401"/>
        <v/>
      </c>
      <c r="AZ745" s="6" t="str">
        <f t="shared" si="402"/>
        <v/>
      </c>
      <c r="BA745" s="103"/>
      <c r="BG745" s="3" t="s">
        <v>404</v>
      </c>
    </row>
    <row r="746" spans="1:59" s="12" customFormat="1" ht="13.5" customHeight="1" x14ac:dyDescent="0.2">
      <c r="A746" s="163">
        <v>731</v>
      </c>
      <c r="B746" s="164"/>
      <c r="C746" s="165"/>
      <c r="D746" s="166"/>
      <c r="E746" s="165"/>
      <c r="F746" s="165"/>
      <c r="G746" s="220"/>
      <c r="H746" s="165"/>
      <c r="I746" s="167"/>
      <c r="J746" s="168"/>
      <c r="K746" s="845"/>
      <c r="L746" s="838"/>
      <c r="M746" s="428"/>
      <c r="N746" s="427"/>
      <c r="O746" s="429"/>
      <c r="P746" s="430"/>
      <c r="Q746" s="422" t="str">
        <f t="shared" si="386"/>
        <v/>
      </c>
      <c r="R746" s="422" t="str">
        <f t="shared" si="387"/>
        <v/>
      </c>
      <c r="S746" s="423" t="str">
        <f t="shared" si="388"/>
        <v/>
      </c>
      <c r="T746" s="424" t="str">
        <f t="shared" si="403"/>
        <v/>
      </c>
      <c r="U746" s="425" t="str">
        <f t="shared" si="389"/>
        <v/>
      </c>
      <c r="V746" s="425" t="str">
        <f t="shared" si="390"/>
        <v/>
      </c>
      <c r="W746" s="425" t="str">
        <f t="shared" si="391"/>
        <v/>
      </c>
      <c r="X746" s="38"/>
      <c r="Y746" s="37" t="str">
        <f t="shared" si="404"/>
        <v/>
      </c>
      <c r="Z746" s="37" t="str">
        <f t="shared" si="405"/>
        <v/>
      </c>
      <c r="AA746" s="29" t="str">
        <f t="shared" si="392"/>
        <v/>
      </c>
      <c r="AB746" s="6" t="e">
        <f t="shared" si="406"/>
        <v>#N/A</v>
      </c>
      <c r="AC746" s="6" t="e">
        <f t="shared" si="407"/>
        <v>#N/A</v>
      </c>
      <c r="AD746" s="6" t="e">
        <f t="shared" si="408"/>
        <v>#N/A</v>
      </c>
      <c r="AE746" s="6" t="str">
        <f t="shared" si="393"/>
        <v/>
      </c>
      <c r="AF746" s="10">
        <f t="shared" si="394"/>
        <v>1</v>
      </c>
      <c r="AG746" s="6" t="e">
        <f t="shared" si="409"/>
        <v>#N/A</v>
      </c>
      <c r="AH746" s="6" t="e">
        <f t="shared" si="410"/>
        <v>#N/A</v>
      </c>
      <c r="AI746" s="6" t="e">
        <f t="shared" si="420"/>
        <v>#N/A</v>
      </c>
      <c r="AJ746" s="6" t="e">
        <f t="shared" si="411"/>
        <v>#N/A</v>
      </c>
      <c r="AK746" s="11" t="str">
        <f t="shared" si="412"/>
        <v xml:space="preserve"> </v>
      </c>
      <c r="AL746" s="6" t="e">
        <f t="shared" si="413"/>
        <v>#N/A</v>
      </c>
      <c r="AM746" s="6" t="e">
        <f t="shared" si="414"/>
        <v>#N/A</v>
      </c>
      <c r="AN746" s="6" t="e">
        <f t="shared" si="415"/>
        <v>#N/A</v>
      </c>
      <c r="AO746" s="6" t="e">
        <f t="shared" si="395"/>
        <v>#N/A</v>
      </c>
      <c r="AP746" s="6" t="e">
        <f t="shared" si="416"/>
        <v>#N/A</v>
      </c>
      <c r="AQ746" s="6" t="e">
        <f t="shared" si="417"/>
        <v>#N/A</v>
      </c>
      <c r="AR746" s="6" t="e">
        <f t="shared" si="396"/>
        <v>#N/A</v>
      </c>
      <c r="AS746" s="6" t="e">
        <f t="shared" si="397"/>
        <v>#N/A</v>
      </c>
      <c r="AT746" s="6" t="e">
        <f t="shared" si="398"/>
        <v>#N/A</v>
      </c>
      <c r="AU746" s="6">
        <f t="shared" si="418"/>
        <v>0</v>
      </c>
      <c r="AV746" s="6" t="e">
        <f t="shared" si="419"/>
        <v>#N/A</v>
      </c>
      <c r="AW746" s="6" t="str">
        <f t="shared" si="399"/>
        <v/>
      </c>
      <c r="AX746" s="6" t="str">
        <f t="shared" si="400"/>
        <v/>
      </c>
      <c r="AY746" s="6" t="str">
        <f t="shared" si="401"/>
        <v/>
      </c>
      <c r="AZ746" s="6" t="str">
        <f t="shared" si="402"/>
        <v/>
      </c>
      <c r="BA746" s="103"/>
      <c r="BG746" s="3" t="s">
        <v>1268</v>
      </c>
    </row>
    <row r="747" spans="1:59" s="12" customFormat="1" ht="13.5" customHeight="1" x14ac:dyDescent="0.2">
      <c r="A747" s="163">
        <v>732</v>
      </c>
      <c r="B747" s="164"/>
      <c r="C747" s="165"/>
      <c r="D747" s="166"/>
      <c r="E747" s="165"/>
      <c r="F747" s="165"/>
      <c r="G747" s="220"/>
      <c r="H747" s="165"/>
      <c r="I747" s="167"/>
      <c r="J747" s="168"/>
      <c r="K747" s="845"/>
      <c r="L747" s="838"/>
      <c r="M747" s="428"/>
      <c r="N747" s="427"/>
      <c r="O747" s="429"/>
      <c r="P747" s="430"/>
      <c r="Q747" s="422" t="str">
        <f t="shared" si="386"/>
        <v/>
      </c>
      <c r="R747" s="422" t="str">
        <f t="shared" si="387"/>
        <v/>
      </c>
      <c r="S747" s="423" t="str">
        <f t="shared" si="388"/>
        <v/>
      </c>
      <c r="T747" s="424" t="str">
        <f t="shared" si="403"/>
        <v/>
      </c>
      <c r="U747" s="425" t="str">
        <f t="shared" si="389"/>
        <v/>
      </c>
      <c r="V747" s="425" t="str">
        <f t="shared" si="390"/>
        <v/>
      </c>
      <c r="W747" s="425" t="str">
        <f t="shared" si="391"/>
        <v/>
      </c>
      <c r="X747" s="38"/>
      <c r="Y747" s="37" t="str">
        <f t="shared" si="404"/>
        <v/>
      </c>
      <c r="Z747" s="37" t="str">
        <f t="shared" si="405"/>
        <v/>
      </c>
      <c r="AA747" s="29" t="str">
        <f t="shared" si="392"/>
        <v/>
      </c>
      <c r="AB747" s="6" t="e">
        <f t="shared" si="406"/>
        <v>#N/A</v>
      </c>
      <c r="AC747" s="6" t="e">
        <f t="shared" si="407"/>
        <v>#N/A</v>
      </c>
      <c r="AD747" s="6" t="e">
        <f t="shared" si="408"/>
        <v>#N/A</v>
      </c>
      <c r="AE747" s="6" t="str">
        <f t="shared" si="393"/>
        <v/>
      </c>
      <c r="AF747" s="10">
        <f t="shared" si="394"/>
        <v>1</v>
      </c>
      <c r="AG747" s="6" t="e">
        <f t="shared" si="409"/>
        <v>#N/A</v>
      </c>
      <c r="AH747" s="6" t="e">
        <f t="shared" si="410"/>
        <v>#N/A</v>
      </c>
      <c r="AI747" s="6" t="e">
        <f t="shared" si="420"/>
        <v>#N/A</v>
      </c>
      <c r="AJ747" s="6" t="e">
        <f t="shared" si="411"/>
        <v>#N/A</v>
      </c>
      <c r="AK747" s="11" t="str">
        <f t="shared" si="412"/>
        <v xml:space="preserve"> </v>
      </c>
      <c r="AL747" s="6" t="e">
        <f t="shared" si="413"/>
        <v>#N/A</v>
      </c>
      <c r="AM747" s="6" t="e">
        <f t="shared" si="414"/>
        <v>#N/A</v>
      </c>
      <c r="AN747" s="6" t="e">
        <f t="shared" si="415"/>
        <v>#N/A</v>
      </c>
      <c r="AO747" s="6" t="e">
        <f t="shared" si="395"/>
        <v>#N/A</v>
      </c>
      <c r="AP747" s="6" t="e">
        <f t="shared" si="416"/>
        <v>#N/A</v>
      </c>
      <c r="AQ747" s="6" t="e">
        <f t="shared" si="417"/>
        <v>#N/A</v>
      </c>
      <c r="AR747" s="6" t="e">
        <f t="shared" si="396"/>
        <v>#N/A</v>
      </c>
      <c r="AS747" s="6" t="e">
        <f t="shared" si="397"/>
        <v>#N/A</v>
      </c>
      <c r="AT747" s="6" t="e">
        <f t="shared" si="398"/>
        <v>#N/A</v>
      </c>
      <c r="AU747" s="6">
        <f t="shared" si="418"/>
        <v>0</v>
      </c>
      <c r="AV747" s="6" t="e">
        <f t="shared" si="419"/>
        <v>#N/A</v>
      </c>
      <c r="AW747" s="6" t="str">
        <f t="shared" si="399"/>
        <v/>
      </c>
      <c r="AX747" s="6" t="str">
        <f t="shared" si="400"/>
        <v/>
      </c>
      <c r="AY747" s="6" t="str">
        <f t="shared" si="401"/>
        <v/>
      </c>
      <c r="AZ747" s="6" t="str">
        <f t="shared" si="402"/>
        <v/>
      </c>
      <c r="BA747" s="103"/>
      <c r="BG747" s="3" t="s">
        <v>1269</v>
      </c>
    </row>
    <row r="748" spans="1:59" s="12" customFormat="1" ht="13.5" customHeight="1" x14ac:dyDescent="0.2">
      <c r="A748" s="163">
        <v>733</v>
      </c>
      <c r="B748" s="164"/>
      <c r="C748" s="165"/>
      <c r="D748" s="166"/>
      <c r="E748" s="165"/>
      <c r="F748" s="165"/>
      <c r="G748" s="220"/>
      <c r="H748" s="165"/>
      <c r="I748" s="167"/>
      <c r="J748" s="168"/>
      <c r="K748" s="845"/>
      <c r="L748" s="838"/>
      <c r="M748" s="428"/>
      <c r="N748" s="427"/>
      <c r="O748" s="429"/>
      <c r="P748" s="430"/>
      <c r="Q748" s="422" t="str">
        <f t="shared" si="386"/>
        <v/>
      </c>
      <c r="R748" s="422" t="str">
        <f t="shared" si="387"/>
        <v/>
      </c>
      <c r="S748" s="423" t="str">
        <f t="shared" si="388"/>
        <v/>
      </c>
      <c r="T748" s="424" t="str">
        <f t="shared" si="403"/>
        <v/>
      </c>
      <c r="U748" s="425" t="str">
        <f t="shared" si="389"/>
        <v/>
      </c>
      <c r="V748" s="425" t="str">
        <f t="shared" si="390"/>
        <v/>
      </c>
      <c r="W748" s="425" t="str">
        <f t="shared" si="391"/>
        <v/>
      </c>
      <c r="X748" s="38"/>
      <c r="Y748" s="37" t="str">
        <f t="shared" si="404"/>
        <v/>
      </c>
      <c r="Z748" s="37" t="str">
        <f t="shared" si="405"/>
        <v/>
      </c>
      <c r="AA748" s="29" t="str">
        <f t="shared" si="392"/>
        <v/>
      </c>
      <c r="AB748" s="6" t="e">
        <f t="shared" si="406"/>
        <v>#N/A</v>
      </c>
      <c r="AC748" s="6" t="e">
        <f t="shared" si="407"/>
        <v>#N/A</v>
      </c>
      <c r="AD748" s="6" t="e">
        <f t="shared" si="408"/>
        <v>#N/A</v>
      </c>
      <c r="AE748" s="6" t="str">
        <f t="shared" si="393"/>
        <v/>
      </c>
      <c r="AF748" s="10">
        <f t="shared" si="394"/>
        <v>1</v>
      </c>
      <c r="AG748" s="6" t="e">
        <f t="shared" si="409"/>
        <v>#N/A</v>
      </c>
      <c r="AH748" s="6" t="e">
        <f t="shared" si="410"/>
        <v>#N/A</v>
      </c>
      <c r="AI748" s="6" t="e">
        <f t="shared" si="420"/>
        <v>#N/A</v>
      </c>
      <c r="AJ748" s="6" t="e">
        <f t="shared" si="411"/>
        <v>#N/A</v>
      </c>
      <c r="AK748" s="11" t="str">
        <f t="shared" si="412"/>
        <v xml:space="preserve"> </v>
      </c>
      <c r="AL748" s="6" t="e">
        <f t="shared" si="413"/>
        <v>#N/A</v>
      </c>
      <c r="AM748" s="6" t="e">
        <f t="shared" si="414"/>
        <v>#N/A</v>
      </c>
      <c r="AN748" s="6" t="e">
        <f t="shared" si="415"/>
        <v>#N/A</v>
      </c>
      <c r="AO748" s="6" t="e">
        <f t="shared" si="395"/>
        <v>#N/A</v>
      </c>
      <c r="AP748" s="6" t="e">
        <f t="shared" si="416"/>
        <v>#N/A</v>
      </c>
      <c r="AQ748" s="6" t="e">
        <f t="shared" si="417"/>
        <v>#N/A</v>
      </c>
      <c r="AR748" s="6" t="e">
        <f t="shared" si="396"/>
        <v>#N/A</v>
      </c>
      <c r="AS748" s="6" t="e">
        <f t="shared" si="397"/>
        <v>#N/A</v>
      </c>
      <c r="AT748" s="6" t="e">
        <f t="shared" si="398"/>
        <v>#N/A</v>
      </c>
      <c r="AU748" s="6">
        <f t="shared" si="418"/>
        <v>0</v>
      </c>
      <c r="AV748" s="6" t="e">
        <f t="shared" si="419"/>
        <v>#N/A</v>
      </c>
      <c r="AW748" s="6" t="str">
        <f t="shared" si="399"/>
        <v/>
      </c>
      <c r="AX748" s="6" t="str">
        <f t="shared" si="400"/>
        <v/>
      </c>
      <c r="AY748" s="6" t="str">
        <f t="shared" si="401"/>
        <v/>
      </c>
      <c r="AZ748" s="6" t="str">
        <f t="shared" si="402"/>
        <v/>
      </c>
      <c r="BA748" s="103"/>
      <c r="BG748" s="3" t="s">
        <v>597</v>
      </c>
    </row>
    <row r="749" spans="1:59" s="12" customFormat="1" ht="13.5" customHeight="1" x14ac:dyDescent="0.2">
      <c r="A749" s="163">
        <v>734</v>
      </c>
      <c r="B749" s="164"/>
      <c r="C749" s="165"/>
      <c r="D749" s="166"/>
      <c r="E749" s="165"/>
      <c r="F749" s="165"/>
      <c r="G749" s="220"/>
      <c r="H749" s="165"/>
      <c r="I749" s="167"/>
      <c r="J749" s="168"/>
      <c r="K749" s="845"/>
      <c r="L749" s="838"/>
      <c r="M749" s="428"/>
      <c r="N749" s="427"/>
      <c r="O749" s="429"/>
      <c r="P749" s="430"/>
      <c r="Q749" s="422" t="str">
        <f t="shared" si="386"/>
        <v/>
      </c>
      <c r="R749" s="422" t="str">
        <f t="shared" si="387"/>
        <v/>
      </c>
      <c r="S749" s="423" t="str">
        <f t="shared" si="388"/>
        <v/>
      </c>
      <c r="T749" s="424" t="str">
        <f t="shared" si="403"/>
        <v/>
      </c>
      <c r="U749" s="425" t="str">
        <f t="shared" si="389"/>
        <v/>
      </c>
      <c r="V749" s="425" t="str">
        <f t="shared" si="390"/>
        <v/>
      </c>
      <c r="W749" s="425" t="str">
        <f t="shared" si="391"/>
        <v/>
      </c>
      <c r="X749" s="38"/>
      <c r="Y749" s="37" t="str">
        <f t="shared" si="404"/>
        <v/>
      </c>
      <c r="Z749" s="37" t="str">
        <f t="shared" si="405"/>
        <v/>
      </c>
      <c r="AA749" s="29" t="str">
        <f t="shared" si="392"/>
        <v/>
      </c>
      <c r="AB749" s="6" t="e">
        <f t="shared" si="406"/>
        <v>#N/A</v>
      </c>
      <c r="AC749" s="6" t="e">
        <f t="shared" si="407"/>
        <v>#N/A</v>
      </c>
      <c r="AD749" s="6" t="e">
        <f t="shared" si="408"/>
        <v>#N/A</v>
      </c>
      <c r="AE749" s="6" t="str">
        <f t="shared" si="393"/>
        <v/>
      </c>
      <c r="AF749" s="10">
        <f t="shared" si="394"/>
        <v>1</v>
      </c>
      <c r="AG749" s="6" t="e">
        <f t="shared" si="409"/>
        <v>#N/A</v>
      </c>
      <c r="AH749" s="6" t="e">
        <f t="shared" si="410"/>
        <v>#N/A</v>
      </c>
      <c r="AI749" s="6" t="e">
        <f t="shared" si="420"/>
        <v>#N/A</v>
      </c>
      <c r="AJ749" s="6" t="e">
        <f t="shared" si="411"/>
        <v>#N/A</v>
      </c>
      <c r="AK749" s="11" t="str">
        <f t="shared" si="412"/>
        <v xml:space="preserve"> </v>
      </c>
      <c r="AL749" s="6" t="e">
        <f t="shared" si="413"/>
        <v>#N/A</v>
      </c>
      <c r="AM749" s="6" t="e">
        <f t="shared" si="414"/>
        <v>#N/A</v>
      </c>
      <c r="AN749" s="6" t="e">
        <f t="shared" si="415"/>
        <v>#N/A</v>
      </c>
      <c r="AO749" s="6" t="e">
        <f t="shared" si="395"/>
        <v>#N/A</v>
      </c>
      <c r="AP749" s="6" t="e">
        <f t="shared" si="416"/>
        <v>#N/A</v>
      </c>
      <c r="AQ749" s="6" t="e">
        <f t="shared" si="417"/>
        <v>#N/A</v>
      </c>
      <c r="AR749" s="6" t="e">
        <f t="shared" si="396"/>
        <v>#N/A</v>
      </c>
      <c r="AS749" s="6" t="e">
        <f t="shared" si="397"/>
        <v>#N/A</v>
      </c>
      <c r="AT749" s="6" t="e">
        <f t="shared" si="398"/>
        <v>#N/A</v>
      </c>
      <c r="AU749" s="6">
        <f t="shared" si="418"/>
        <v>0</v>
      </c>
      <c r="AV749" s="6" t="e">
        <f t="shared" si="419"/>
        <v>#N/A</v>
      </c>
      <c r="AW749" s="6" t="str">
        <f t="shared" si="399"/>
        <v/>
      </c>
      <c r="AX749" s="6" t="str">
        <f t="shared" si="400"/>
        <v/>
      </c>
      <c r="AY749" s="6" t="str">
        <f t="shared" si="401"/>
        <v/>
      </c>
      <c r="AZ749" s="6" t="str">
        <f t="shared" si="402"/>
        <v/>
      </c>
      <c r="BA749" s="103"/>
      <c r="BG749" s="3" t="s">
        <v>598</v>
      </c>
    </row>
    <row r="750" spans="1:59" s="12" customFormat="1" ht="13.5" customHeight="1" x14ac:dyDescent="0.2">
      <c r="A750" s="163">
        <v>735</v>
      </c>
      <c r="B750" s="164"/>
      <c r="C750" s="165"/>
      <c r="D750" s="166"/>
      <c r="E750" s="165"/>
      <c r="F750" s="165"/>
      <c r="G750" s="220"/>
      <c r="H750" s="165"/>
      <c r="I750" s="167"/>
      <c r="J750" s="168"/>
      <c r="K750" s="845"/>
      <c r="L750" s="838"/>
      <c r="M750" s="428"/>
      <c r="N750" s="427"/>
      <c r="O750" s="429"/>
      <c r="P750" s="430"/>
      <c r="Q750" s="422" t="str">
        <f t="shared" si="386"/>
        <v/>
      </c>
      <c r="R750" s="422" t="str">
        <f t="shared" si="387"/>
        <v/>
      </c>
      <c r="S750" s="423" t="str">
        <f t="shared" si="388"/>
        <v/>
      </c>
      <c r="T750" s="424" t="str">
        <f t="shared" si="403"/>
        <v/>
      </c>
      <c r="U750" s="425" t="str">
        <f t="shared" si="389"/>
        <v/>
      </c>
      <c r="V750" s="425" t="str">
        <f t="shared" si="390"/>
        <v/>
      </c>
      <c r="W750" s="425" t="str">
        <f t="shared" si="391"/>
        <v/>
      </c>
      <c r="X750" s="38"/>
      <c r="Y750" s="37" t="str">
        <f t="shared" si="404"/>
        <v/>
      </c>
      <c r="Z750" s="37" t="str">
        <f t="shared" si="405"/>
        <v/>
      </c>
      <c r="AA750" s="29" t="str">
        <f t="shared" si="392"/>
        <v/>
      </c>
      <c r="AB750" s="6" t="e">
        <f t="shared" si="406"/>
        <v>#N/A</v>
      </c>
      <c r="AC750" s="6" t="e">
        <f t="shared" si="407"/>
        <v>#N/A</v>
      </c>
      <c r="AD750" s="6" t="e">
        <f t="shared" si="408"/>
        <v>#N/A</v>
      </c>
      <c r="AE750" s="6" t="str">
        <f t="shared" si="393"/>
        <v/>
      </c>
      <c r="AF750" s="10">
        <f t="shared" si="394"/>
        <v>1</v>
      </c>
      <c r="AG750" s="6" t="e">
        <f t="shared" si="409"/>
        <v>#N/A</v>
      </c>
      <c r="AH750" s="6" t="e">
        <f t="shared" si="410"/>
        <v>#N/A</v>
      </c>
      <c r="AI750" s="6" t="e">
        <f t="shared" si="420"/>
        <v>#N/A</v>
      </c>
      <c r="AJ750" s="6" t="e">
        <f t="shared" si="411"/>
        <v>#N/A</v>
      </c>
      <c r="AK750" s="11" t="str">
        <f t="shared" si="412"/>
        <v xml:space="preserve"> </v>
      </c>
      <c r="AL750" s="6" t="e">
        <f t="shared" si="413"/>
        <v>#N/A</v>
      </c>
      <c r="AM750" s="6" t="e">
        <f t="shared" si="414"/>
        <v>#N/A</v>
      </c>
      <c r="AN750" s="6" t="e">
        <f t="shared" si="415"/>
        <v>#N/A</v>
      </c>
      <c r="AO750" s="6" t="e">
        <f t="shared" si="395"/>
        <v>#N/A</v>
      </c>
      <c r="AP750" s="6" t="e">
        <f t="shared" si="416"/>
        <v>#N/A</v>
      </c>
      <c r="AQ750" s="6" t="e">
        <f t="shared" si="417"/>
        <v>#N/A</v>
      </c>
      <c r="AR750" s="6" t="e">
        <f t="shared" si="396"/>
        <v>#N/A</v>
      </c>
      <c r="AS750" s="6" t="e">
        <f t="shared" si="397"/>
        <v>#N/A</v>
      </c>
      <c r="AT750" s="6" t="e">
        <f t="shared" si="398"/>
        <v>#N/A</v>
      </c>
      <c r="AU750" s="6">
        <f t="shared" si="418"/>
        <v>0</v>
      </c>
      <c r="AV750" s="6" t="e">
        <f t="shared" si="419"/>
        <v>#N/A</v>
      </c>
      <c r="AW750" s="6" t="str">
        <f t="shared" si="399"/>
        <v/>
      </c>
      <c r="AX750" s="6" t="str">
        <f t="shared" si="400"/>
        <v/>
      </c>
      <c r="AY750" s="6" t="str">
        <f t="shared" si="401"/>
        <v/>
      </c>
      <c r="AZ750" s="6" t="str">
        <f t="shared" si="402"/>
        <v/>
      </c>
      <c r="BA750" s="103"/>
      <c r="BG750" s="3" t="s">
        <v>599</v>
      </c>
    </row>
    <row r="751" spans="1:59" s="12" customFormat="1" ht="13.5" customHeight="1" x14ac:dyDescent="0.2">
      <c r="A751" s="163">
        <v>736</v>
      </c>
      <c r="B751" s="164"/>
      <c r="C751" s="165"/>
      <c r="D751" s="166"/>
      <c r="E751" s="165"/>
      <c r="F751" s="165"/>
      <c r="G751" s="220"/>
      <c r="H751" s="165"/>
      <c r="I751" s="167"/>
      <c r="J751" s="168"/>
      <c r="K751" s="845"/>
      <c r="L751" s="838"/>
      <c r="M751" s="428"/>
      <c r="N751" s="427"/>
      <c r="O751" s="429"/>
      <c r="P751" s="430"/>
      <c r="Q751" s="422" t="str">
        <f t="shared" si="386"/>
        <v/>
      </c>
      <c r="R751" s="422" t="str">
        <f t="shared" si="387"/>
        <v/>
      </c>
      <c r="S751" s="423" t="str">
        <f t="shared" si="388"/>
        <v/>
      </c>
      <c r="T751" s="424" t="str">
        <f t="shared" si="403"/>
        <v/>
      </c>
      <c r="U751" s="425" t="str">
        <f t="shared" si="389"/>
        <v/>
      </c>
      <c r="V751" s="425" t="str">
        <f t="shared" si="390"/>
        <v/>
      </c>
      <c r="W751" s="425" t="str">
        <f t="shared" si="391"/>
        <v/>
      </c>
      <c r="X751" s="38"/>
      <c r="Y751" s="37" t="str">
        <f t="shared" si="404"/>
        <v/>
      </c>
      <c r="Z751" s="37" t="str">
        <f t="shared" si="405"/>
        <v/>
      </c>
      <c r="AA751" s="29" t="str">
        <f t="shared" si="392"/>
        <v/>
      </c>
      <c r="AB751" s="6" t="e">
        <f t="shared" si="406"/>
        <v>#N/A</v>
      </c>
      <c r="AC751" s="6" t="e">
        <f t="shared" si="407"/>
        <v>#N/A</v>
      </c>
      <c r="AD751" s="6" t="e">
        <f t="shared" si="408"/>
        <v>#N/A</v>
      </c>
      <c r="AE751" s="6" t="str">
        <f t="shared" si="393"/>
        <v/>
      </c>
      <c r="AF751" s="10">
        <f t="shared" si="394"/>
        <v>1</v>
      </c>
      <c r="AG751" s="6" t="e">
        <f t="shared" si="409"/>
        <v>#N/A</v>
      </c>
      <c r="AH751" s="6" t="e">
        <f t="shared" si="410"/>
        <v>#N/A</v>
      </c>
      <c r="AI751" s="6" t="e">
        <f t="shared" si="420"/>
        <v>#N/A</v>
      </c>
      <c r="AJ751" s="6" t="e">
        <f t="shared" si="411"/>
        <v>#N/A</v>
      </c>
      <c r="AK751" s="11" t="str">
        <f t="shared" si="412"/>
        <v xml:space="preserve"> </v>
      </c>
      <c r="AL751" s="6" t="e">
        <f t="shared" si="413"/>
        <v>#N/A</v>
      </c>
      <c r="AM751" s="6" t="e">
        <f t="shared" si="414"/>
        <v>#N/A</v>
      </c>
      <c r="AN751" s="6" t="e">
        <f t="shared" si="415"/>
        <v>#N/A</v>
      </c>
      <c r="AO751" s="6" t="e">
        <f t="shared" si="395"/>
        <v>#N/A</v>
      </c>
      <c r="AP751" s="6" t="e">
        <f t="shared" si="416"/>
        <v>#N/A</v>
      </c>
      <c r="AQ751" s="6" t="e">
        <f t="shared" si="417"/>
        <v>#N/A</v>
      </c>
      <c r="AR751" s="6" t="e">
        <f t="shared" si="396"/>
        <v>#N/A</v>
      </c>
      <c r="AS751" s="6" t="e">
        <f t="shared" si="397"/>
        <v>#N/A</v>
      </c>
      <c r="AT751" s="6" t="e">
        <f t="shared" si="398"/>
        <v>#N/A</v>
      </c>
      <c r="AU751" s="6">
        <f t="shared" si="418"/>
        <v>0</v>
      </c>
      <c r="AV751" s="6" t="e">
        <f t="shared" si="419"/>
        <v>#N/A</v>
      </c>
      <c r="AW751" s="6" t="str">
        <f t="shared" si="399"/>
        <v/>
      </c>
      <c r="AX751" s="6" t="str">
        <f t="shared" si="400"/>
        <v/>
      </c>
      <c r="AY751" s="6" t="str">
        <f t="shared" si="401"/>
        <v/>
      </c>
      <c r="AZ751" s="6" t="str">
        <f t="shared" si="402"/>
        <v/>
      </c>
      <c r="BA751" s="103"/>
      <c r="BG751" s="3" t="s">
        <v>600</v>
      </c>
    </row>
    <row r="752" spans="1:59" s="12" customFormat="1" ht="13.5" customHeight="1" x14ac:dyDescent="0.2">
      <c r="A752" s="163">
        <v>737</v>
      </c>
      <c r="B752" s="164"/>
      <c r="C752" s="165"/>
      <c r="D752" s="166"/>
      <c r="E752" s="165"/>
      <c r="F752" s="165"/>
      <c r="G752" s="220"/>
      <c r="H752" s="165"/>
      <c r="I752" s="167"/>
      <c r="J752" s="168"/>
      <c r="K752" s="845"/>
      <c r="L752" s="838"/>
      <c r="M752" s="428"/>
      <c r="N752" s="427"/>
      <c r="O752" s="429"/>
      <c r="P752" s="430"/>
      <c r="Q752" s="422" t="str">
        <f t="shared" si="386"/>
        <v/>
      </c>
      <c r="R752" s="422" t="str">
        <f t="shared" si="387"/>
        <v/>
      </c>
      <c r="S752" s="423" t="str">
        <f t="shared" si="388"/>
        <v/>
      </c>
      <c r="T752" s="424" t="str">
        <f t="shared" si="403"/>
        <v/>
      </c>
      <c r="U752" s="425" t="str">
        <f t="shared" si="389"/>
        <v/>
      </c>
      <c r="V752" s="425" t="str">
        <f t="shared" si="390"/>
        <v/>
      </c>
      <c r="W752" s="425" t="str">
        <f t="shared" si="391"/>
        <v/>
      </c>
      <c r="X752" s="38"/>
      <c r="Y752" s="37" t="str">
        <f t="shared" si="404"/>
        <v/>
      </c>
      <c r="Z752" s="37" t="str">
        <f t="shared" si="405"/>
        <v/>
      </c>
      <c r="AA752" s="29" t="str">
        <f t="shared" si="392"/>
        <v/>
      </c>
      <c r="AB752" s="6" t="e">
        <f t="shared" si="406"/>
        <v>#N/A</v>
      </c>
      <c r="AC752" s="6" t="e">
        <f t="shared" si="407"/>
        <v>#N/A</v>
      </c>
      <c r="AD752" s="6" t="e">
        <f t="shared" si="408"/>
        <v>#N/A</v>
      </c>
      <c r="AE752" s="6" t="str">
        <f t="shared" si="393"/>
        <v/>
      </c>
      <c r="AF752" s="10">
        <f t="shared" si="394"/>
        <v>1</v>
      </c>
      <c r="AG752" s="6" t="e">
        <f t="shared" si="409"/>
        <v>#N/A</v>
      </c>
      <c r="AH752" s="6" t="e">
        <f t="shared" si="410"/>
        <v>#N/A</v>
      </c>
      <c r="AI752" s="6" t="e">
        <f t="shared" si="420"/>
        <v>#N/A</v>
      </c>
      <c r="AJ752" s="6" t="e">
        <f t="shared" si="411"/>
        <v>#N/A</v>
      </c>
      <c r="AK752" s="11" t="str">
        <f t="shared" si="412"/>
        <v xml:space="preserve"> </v>
      </c>
      <c r="AL752" s="6" t="e">
        <f t="shared" si="413"/>
        <v>#N/A</v>
      </c>
      <c r="AM752" s="6" t="e">
        <f t="shared" si="414"/>
        <v>#N/A</v>
      </c>
      <c r="AN752" s="6" t="e">
        <f t="shared" si="415"/>
        <v>#N/A</v>
      </c>
      <c r="AO752" s="6" t="e">
        <f t="shared" si="395"/>
        <v>#N/A</v>
      </c>
      <c r="AP752" s="6" t="e">
        <f t="shared" si="416"/>
        <v>#N/A</v>
      </c>
      <c r="AQ752" s="6" t="e">
        <f t="shared" si="417"/>
        <v>#N/A</v>
      </c>
      <c r="AR752" s="6" t="e">
        <f t="shared" si="396"/>
        <v>#N/A</v>
      </c>
      <c r="AS752" s="6" t="e">
        <f t="shared" si="397"/>
        <v>#N/A</v>
      </c>
      <c r="AT752" s="6" t="e">
        <f t="shared" si="398"/>
        <v>#N/A</v>
      </c>
      <c r="AU752" s="6">
        <f t="shared" si="418"/>
        <v>0</v>
      </c>
      <c r="AV752" s="6" t="e">
        <f t="shared" si="419"/>
        <v>#N/A</v>
      </c>
      <c r="AW752" s="6" t="str">
        <f t="shared" si="399"/>
        <v/>
      </c>
      <c r="AX752" s="6" t="str">
        <f t="shared" si="400"/>
        <v/>
      </c>
      <c r="AY752" s="6" t="str">
        <f t="shared" si="401"/>
        <v/>
      </c>
      <c r="AZ752" s="6" t="str">
        <f t="shared" si="402"/>
        <v/>
      </c>
      <c r="BA752" s="103"/>
      <c r="BG752" s="3" t="s">
        <v>601</v>
      </c>
    </row>
    <row r="753" spans="1:59" s="12" customFormat="1" ht="13.5" customHeight="1" x14ac:dyDescent="0.2">
      <c r="A753" s="163">
        <v>738</v>
      </c>
      <c r="B753" s="164"/>
      <c r="C753" s="165"/>
      <c r="D753" s="166"/>
      <c r="E753" s="165"/>
      <c r="F753" s="165"/>
      <c r="G753" s="220"/>
      <c r="H753" s="165"/>
      <c r="I753" s="167"/>
      <c r="J753" s="168"/>
      <c r="K753" s="845"/>
      <c r="L753" s="838"/>
      <c r="M753" s="428"/>
      <c r="N753" s="427"/>
      <c r="O753" s="429"/>
      <c r="P753" s="430"/>
      <c r="Q753" s="422" t="str">
        <f t="shared" si="386"/>
        <v/>
      </c>
      <c r="R753" s="422" t="str">
        <f t="shared" si="387"/>
        <v/>
      </c>
      <c r="S753" s="423" t="str">
        <f t="shared" si="388"/>
        <v/>
      </c>
      <c r="T753" s="424" t="str">
        <f t="shared" si="403"/>
        <v/>
      </c>
      <c r="U753" s="425" t="str">
        <f t="shared" si="389"/>
        <v/>
      </c>
      <c r="V753" s="425" t="str">
        <f t="shared" si="390"/>
        <v/>
      </c>
      <c r="W753" s="425" t="str">
        <f t="shared" si="391"/>
        <v/>
      </c>
      <c r="X753" s="38"/>
      <c r="Y753" s="37" t="str">
        <f t="shared" si="404"/>
        <v/>
      </c>
      <c r="Z753" s="37" t="str">
        <f t="shared" si="405"/>
        <v/>
      </c>
      <c r="AA753" s="29" t="str">
        <f t="shared" si="392"/>
        <v/>
      </c>
      <c r="AB753" s="6" t="e">
        <f t="shared" si="406"/>
        <v>#N/A</v>
      </c>
      <c r="AC753" s="6" t="e">
        <f t="shared" si="407"/>
        <v>#N/A</v>
      </c>
      <c r="AD753" s="6" t="e">
        <f t="shared" si="408"/>
        <v>#N/A</v>
      </c>
      <c r="AE753" s="6" t="str">
        <f t="shared" si="393"/>
        <v/>
      </c>
      <c r="AF753" s="10">
        <f t="shared" si="394"/>
        <v>1</v>
      </c>
      <c r="AG753" s="6" t="e">
        <f t="shared" si="409"/>
        <v>#N/A</v>
      </c>
      <c r="AH753" s="6" t="e">
        <f t="shared" si="410"/>
        <v>#N/A</v>
      </c>
      <c r="AI753" s="6" t="e">
        <f t="shared" si="420"/>
        <v>#N/A</v>
      </c>
      <c r="AJ753" s="6" t="e">
        <f t="shared" si="411"/>
        <v>#N/A</v>
      </c>
      <c r="AK753" s="11" t="str">
        <f t="shared" si="412"/>
        <v xml:space="preserve"> </v>
      </c>
      <c r="AL753" s="6" t="e">
        <f t="shared" si="413"/>
        <v>#N/A</v>
      </c>
      <c r="AM753" s="6" t="e">
        <f t="shared" si="414"/>
        <v>#N/A</v>
      </c>
      <c r="AN753" s="6" t="e">
        <f t="shared" si="415"/>
        <v>#N/A</v>
      </c>
      <c r="AO753" s="6" t="e">
        <f t="shared" si="395"/>
        <v>#N/A</v>
      </c>
      <c r="AP753" s="6" t="e">
        <f t="shared" si="416"/>
        <v>#N/A</v>
      </c>
      <c r="AQ753" s="6" t="e">
        <f t="shared" si="417"/>
        <v>#N/A</v>
      </c>
      <c r="AR753" s="6" t="e">
        <f t="shared" si="396"/>
        <v>#N/A</v>
      </c>
      <c r="AS753" s="6" t="e">
        <f t="shared" si="397"/>
        <v>#N/A</v>
      </c>
      <c r="AT753" s="6" t="e">
        <f t="shared" si="398"/>
        <v>#N/A</v>
      </c>
      <c r="AU753" s="6">
        <f t="shared" si="418"/>
        <v>0</v>
      </c>
      <c r="AV753" s="6" t="e">
        <f t="shared" si="419"/>
        <v>#N/A</v>
      </c>
      <c r="AW753" s="6" t="str">
        <f t="shared" si="399"/>
        <v/>
      </c>
      <c r="AX753" s="6" t="str">
        <f t="shared" si="400"/>
        <v/>
      </c>
      <c r="AY753" s="6" t="str">
        <f t="shared" si="401"/>
        <v/>
      </c>
      <c r="AZ753" s="6" t="str">
        <f t="shared" si="402"/>
        <v/>
      </c>
      <c r="BA753" s="103"/>
      <c r="BG753" s="3" t="s">
        <v>602</v>
      </c>
    </row>
    <row r="754" spans="1:59" s="12" customFormat="1" ht="13.5" customHeight="1" x14ac:dyDescent="0.2">
      <c r="A754" s="163">
        <v>739</v>
      </c>
      <c r="B754" s="164"/>
      <c r="C754" s="165"/>
      <c r="D754" s="166"/>
      <c r="E754" s="165"/>
      <c r="F754" s="165"/>
      <c r="G754" s="220"/>
      <c r="H754" s="165"/>
      <c r="I754" s="167"/>
      <c r="J754" s="168"/>
      <c r="K754" s="845"/>
      <c r="L754" s="838"/>
      <c r="M754" s="428"/>
      <c r="N754" s="427"/>
      <c r="O754" s="429"/>
      <c r="P754" s="430"/>
      <c r="Q754" s="422" t="str">
        <f t="shared" si="386"/>
        <v/>
      </c>
      <c r="R754" s="422" t="str">
        <f t="shared" si="387"/>
        <v/>
      </c>
      <c r="S754" s="423" t="str">
        <f t="shared" si="388"/>
        <v/>
      </c>
      <c r="T754" s="424" t="str">
        <f t="shared" si="403"/>
        <v/>
      </c>
      <c r="U754" s="425" t="str">
        <f t="shared" si="389"/>
        <v/>
      </c>
      <c r="V754" s="425" t="str">
        <f t="shared" si="390"/>
        <v/>
      </c>
      <c r="W754" s="425" t="str">
        <f t="shared" si="391"/>
        <v/>
      </c>
      <c r="X754" s="38"/>
      <c r="Y754" s="37" t="str">
        <f t="shared" si="404"/>
        <v/>
      </c>
      <c r="Z754" s="37" t="str">
        <f t="shared" si="405"/>
        <v/>
      </c>
      <c r="AA754" s="29" t="str">
        <f t="shared" si="392"/>
        <v/>
      </c>
      <c r="AB754" s="6" t="e">
        <f t="shared" si="406"/>
        <v>#N/A</v>
      </c>
      <c r="AC754" s="6" t="e">
        <f t="shared" si="407"/>
        <v>#N/A</v>
      </c>
      <c r="AD754" s="6" t="e">
        <f t="shared" si="408"/>
        <v>#N/A</v>
      </c>
      <c r="AE754" s="6" t="str">
        <f t="shared" si="393"/>
        <v/>
      </c>
      <c r="AF754" s="10">
        <f t="shared" si="394"/>
        <v>1</v>
      </c>
      <c r="AG754" s="6" t="e">
        <f t="shared" si="409"/>
        <v>#N/A</v>
      </c>
      <c r="AH754" s="6" t="e">
        <f t="shared" si="410"/>
        <v>#N/A</v>
      </c>
      <c r="AI754" s="6" t="e">
        <f t="shared" si="420"/>
        <v>#N/A</v>
      </c>
      <c r="AJ754" s="6" t="e">
        <f t="shared" si="411"/>
        <v>#N/A</v>
      </c>
      <c r="AK754" s="11" t="str">
        <f t="shared" si="412"/>
        <v xml:space="preserve"> </v>
      </c>
      <c r="AL754" s="6" t="e">
        <f t="shared" si="413"/>
        <v>#N/A</v>
      </c>
      <c r="AM754" s="6" t="e">
        <f t="shared" si="414"/>
        <v>#N/A</v>
      </c>
      <c r="AN754" s="6" t="e">
        <f t="shared" si="415"/>
        <v>#N/A</v>
      </c>
      <c r="AO754" s="6" t="e">
        <f t="shared" si="395"/>
        <v>#N/A</v>
      </c>
      <c r="AP754" s="6" t="e">
        <f t="shared" si="416"/>
        <v>#N/A</v>
      </c>
      <c r="AQ754" s="6" t="e">
        <f t="shared" si="417"/>
        <v>#N/A</v>
      </c>
      <c r="AR754" s="6" t="e">
        <f t="shared" si="396"/>
        <v>#N/A</v>
      </c>
      <c r="AS754" s="6" t="e">
        <f t="shared" si="397"/>
        <v>#N/A</v>
      </c>
      <c r="AT754" s="6" t="e">
        <f t="shared" si="398"/>
        <v>#N/A</v>
      </c>
      <c r="AU754" s="6">
        <f t="shared" si="418"/>
        <v>0</v>
      </c>
      <c r="AV754" s="6" t="e">
        <f t="shared" si="419"/>
        <v>#N/A</v>
      </c>
      <c r="AW754" s="6" t="str">
        <f t="shared" si="399"/>
        <v/>
      </c>
      <c r="AX754" s="6" t="str">
        <f t="shared" si="400"/>
        <v/>
      </c>
      <c r="AY754" s="6" t="str">
        <f t="shared" si="401"/>
        <v/>
      </c>
      <c r="AZ754" s="6" t="str">
        <f t="shared" si="402"/>
        <v/>
      </c>
      <c r="BA754" s="103"/>
      <c r="BG754" s="3"/>
    </row>
    <row r="755" spans="1:59" s="12" customFormat="1" ht="13.5" customHeight="1" x14ac:dyDescent="0.2">
      <c r="A755" s="163">
        <v>740</v>
      </c>
      <c r="B755" s="164"/>
      <c r="C755" s="165"/>
      <c r="D755" s="166"/>
      <c r="E755" s="165"/>
      <c r="F755" s="165"/>
      <c r="G755" s="220"/>
      <c r="H755" s="165"/>
      <c r="I755" s="167"/>
      <c r="J755" s="168"/>
      <c r="K755" s="845"/>
      <c r="L755" s="838"/>
      <c r="M755" s="428"/>
      <c r="N755" s="427"/>
      <c r="O755" s="429"/>
      <c r="P755" s="430"/>
      <c r="Q755" s="422" t="str">
        <f t="shared" si="386"/>
        <v/>
      </c>
      <c r="R755" s="422" t="str">
        <f t="shared" si="387"/>
        <v/>
      </c>
      <c r="S755" s="423" t="str">
        <f t="shared" si="388"/>
        <v/>
      </c>
      <c r="T755" s="424" t="str">
        <f t="shared" si="403"/>
        <v/>
      </c>
      <c r="U755" s="425" t="str">
        <f t="shared" si="389"/>
        <v/>
      </c>
      <c r="V755" s="425" t="str">
        <f t="shared" si="390"/>
        <v/>
      </c>
      <c r="W755" s="425" t="str">
        <f t="shared" si="391"/>
        <v/>
      </c>
      <c r="X755" s="38"/>
      <c r="Y755" s="37" t="str">
        <f t="shared" si="404"/>
        <v/>
      </c>
      <c r="Z755" s="37" t="str">
        <f t="shared" si="405"/>
        <v/>
      </c>
      <c r="AA755" s="29" t="str">
        <f t="shared" si="392"/>
        <v/>
      </c>
      <c r="AB755" s="6" t="e">
        <f t="shared" si="406"/>
        <v>#N/A</v>
      </c>
      <c r="AC755" s="6" t="e">
        <f t="shared" si="407"/>
        <v>#N/A</v>
      </c>
      <c r="AD755" s="6" t="e">
        <f t="shared" si="408"/>
        <v>#N/A</v>
      </c>
      <c r="AE755" s="6" t="str">
        <f t="shared" si="393"/>
        <v/>
      </c>
      <c r="AF755" s="10">
        <f t="shared" si="394"/>
        <v>1</v>
      </c>
      <c r="AG755" s="6" t="e">
        <f t="shared" si="409"/>
        <v>#N/A</v>
      </c>
      <c r="AH755" s="6" t="e">
        <f t="shared" si="410"/>
        <v>#N/A</v>
      </c>
      <c r="AI755" s="6" t="e">
        <f t="shared" si="420"/>
        <v>#N/A</v>
      </c>
      <c r="AJ755" s="6" t="e">
        <f t="shared" si="411"/>
        <v>#N/A</v>
      </c>
      <c r="AK755" s="11" t="str">
        <f t="shared" si="412"/>
        <v xml:space="preserve"> </v>
      </c>
      <c r="AL755" s="6" t="e">
        <f t="shared" si="413"/>
        <v>#N/A</v>
      </c>
      <c r="AM755" s="6" t="e">
        <f t="shared" si="414"/>
        <v>#N/A</v>
      </c>
      <c r="AN755" s="6" t="e">
        <f t="shared" si="415"/>
        <v>#N/A</v>
      </c>
      <c r="AO755" s="6" t="e">
        <f t="shared" si="395"/>
        <v>#N/A</v>
      </c>
      <c r="AP755" s="6" t="e">
        <f t="shared" si="416"/>
        <v>#N/A</v>
      </c>
      <c r="AQ755" s="6" t="e">
        <f t="shared" si="417"/>
        <v>#N/A</v>
      </c>
      <c r="AR755" s="6" t="e">
        <f t="shared" si="396"/>
        <v>#N/A</v>
      </c>
      <c r="AS755" s="6" t="e">
        <f t="shared" si="397"/>
        <v>#N/A</v>
      </c>
      <c r="AT755" s="6" t="e">
        <f t="shared" si="398"/>
        <v>#N/A</v>
      </c>
      <c r="AU755" s="6">
        <f t="shared" si="418"/>
        <v>0</v>
      </c>
      <c r="AV755" s="6" t="e">
        <f t="shared" si="419"/>
        <v>#N/A</v>
      </c>
      <c r="AW755" s="6" t="str">
        <f t="shared" si="399"/>
        <v/>
      </c>
      <c r="AX755" s="6" t="str">
        <f t="shared" si="400"/>
        <v/>
      </c>
      <c r="AY755" s="6" t="str">
        <f t="shared" si="401"/>
        <v/>
      </c>
      <c r="AZ755" s="6" t="str">
        <f t="shared" si="402"/>
        <v/>
      </c>
      <c r="BA755" s="103"/>
      <c r="BG755" s="3"/>
    </row>
    <row r="756" spans="1:59" s="12" customFormat="1" ht="13.5" customHeight="1" x14ac:dyDescent="0.2">
      <c r="A756" s="163">
        <v>741</v>
      </c>
      <c r="B756" s="164"/>
      <c r="C756" s="165"/>
      <c r="D756" s="166"/>
      <c r="E756" s="165"/>
      <c r="F756" s="165"/>
      <c r="G756" s="220"/>
      <c r="H756" s="165"/>
      <c r="I756" s="167"/>
      <c r="J756" s="168"/>
      <c r="K756" s="845"/>
      <c r="L756" s="838"/>
      <c r="M756" s="428"/>
      <c r="N756" s="427"/>
      <c r="O756" s="429"/>
      <c r="P756" s="430"/>
      <c r="Q756" s="422" t="str">
        <f t="shared" si="386"/>
        <v/>
      </c>
      <c r="R756" s="422" t="str">
        <f t="shared" si="387"/>
        <v/>
      </c>
      <c r="S756" s="423" t="str">
        <f t="shared" si="388"/>
        <v/>
      </c>
      <c r="T756" s="424" t="str">
        <f t="shared" si="403"/>
        <v/>
      </c>
      <c r="U756" s="425" t="str">
        <f t="shared" si="389"/>
        <v/>
      </c>
      <c r="V756" s="425" t="str">
        <f t="shared" si="390"/>
        <v/>
      </c>
      <c r="W756" s="425" t="str">
        <f t="shared" si="391"/>
        <v/>
      </c>
      <c r="X756" s="38"/>
      <c r="Y756" s="37" t="str">
        <f t="shared" si="404"/>
        <v/>
      </c>
      <c r="Z756" s="37" t="str">
        <f t="shared" si="405"/>
        <v/>
      </c>
      <c r="AA756" s="29" t="str">
        <f t="shared" si="392"/>
        <v/>
      </c>
      <c r="AB756" s="6" t="e">
        <f t="shared" si="406"/>
        <v>#N/A</v>
      </c>
      <c r="AC756" s="6" t="e">
        <f t="shared" si="407"/>
        <v>#N/A</v>
      </c>
      <c r="AD756" s="6" t="e">
        <f t="shared" si="408"/>
        <v>#N/A</v>
      </c>
      <c r="AE756" s="6" t="str">
        <f t="shared" si="393"/>
        <v/>
      </c>
      <c r="AF756" s="10">
        <f t="shared" si="394"/>
        <v>1</v>
      </c>
      <c r="AG756" s="6" t="e">
        <f t="shared" si="409"/>
        <v>#N/A</v>
      </c>
      <c r="AH756" s="6" t="e">
        <f t="shared" si="410"/>
        <v>#N/A</v>
      </c>
      <c r="AI756" s="6" t="e">
        <f t="shared" si="420"/>
        <v>#N/A</v>
      </c>
      <c r="AJ756" s="6" t="e">
        <f t="shared" si="411"/>
        <v>#N/A</v>
      </c>
      <c r="AK756" s="11" t="str">
        <f t="shared" si="412"/>
        <v xml:space="preserve"> </v>
      </c>
      <c r="AL756" s="6" t="e">
        <f t="shared" si="413"/>
        <v>#N/A</v>
      </c>
      <c r="AM756" s="6" t="e">
        <f t="shared" si="414"/>
        <v>#N/A</v>
      </c>
      <c r="AN756" s="6" t="e">
        <f t="shared" si="415"/>
        <v>#N/A</v>
      </c>
      <c r="AO756" s="6" t="e">
        <f t="shared" si="395"/>
        <v>#N/A</v>
      </c>
      <c r="AP756" s="6" t="e">
        <f t="shared" si="416"/>
        <v>#N/A</v>
      </c>
      <c r="AQ756" s="6" t="e">
        <f t="shared" si="417"/>
        <v>#N/A</v>
      </c>
      <c r="AR756" s="6" t="e">
        <f t="shared" si="396"/>
        <v>#N/A</v>
      </c>
      <c r="AS756" s="6" t="e">
        <f t="shared" si="397"/>
        <v>#N/A</v>
      </c>
      <c r="AT756" s="6" t="e">
        <f t="shared" si="398"/>
        <v>#N/A</v>
      </c>
      <c r="AU756" s="6">
        <f t="shared" si="418"/>
        <v>0</v>
      </c>
      <c r="AV756" s="6" t="e">
        <f t="shared" si="419"/>
        <v>#N/A</v>
      </c>
      <c r="AW756" s="6" t="str">
        <f t="shared" si="399"/>
        <v/>
      </c>
      <c r="AX756" s="6" t="str">
        <f t="shared" si="400"/>
        <v/>
      </c>
      <c r="AY756" s="6" t="str">
        <f t="shared" si="401"/>
        <v/>
      </c>
      <c r="AZ756" s="6" t="str">
        <f t="shared" si="402"/>
        <v/>
      </c>
      <c r="BA756" s="103"/>
      <c r="BG756" s="3"/>
    </row>
    <row r="757" spans="1:59" s="12" customFormat="1" ht="13.5" customHeight="1" x14ac:dyDescent="0.2">
      <c r="A757" s="163">
        <v>742</v>
      </c>
      <c r="B757" s="164"/>
      <c r="C757" s="165"/>
      <c r="D757" s="166"/>
      <c r="E757" s="165"/>
      <c r="F757" s="165"/>
      <c r="G757" s="220"/>
      <c r="H757" s="165"/>
      <c r="I757" s="167"/>
      <c r="J757" s="168"/>
      <c r="K757" s="845"/>
      <c r="L757" s="838"/>
      <c r="M757" s="428"/>
      <c r="N757" s="427"/>
      <c r="O757" s="429"/>
      <c r="P757" s="430"/>
      <c r="Q757" s="422" t="str">
        <f t="shared" si="386"/>
        <v/>
      </c>
      <c r="R757" s="422" t="str">
        <f t="shared" si="387"/>
        <v/>
      </c>
      <c r="S757" s="423" t="str">
        <f t="shared" si="388"/>
        <v/>
      </c>
      <c r="T757" s="424" t="str">
        <f t="shared" si="403"/>
        <v/>
      </c>
      <c r="U757" s="425" t="str">
        <f t="shared" si="389"/>
        <v/>
      </c>
      <c r="V757" s="425" t="str">
        <f t="shared" si="390"/>
        <v/>
      </c>
      <c r="W757" s="425" t="str">
        <f t="shared" si="391"/>
        <v/>
      </c>
      <c r="X757" s="38"/>
      <c r="Y757" s="37" t="str">
        <f t="shared" si="404"/>
        <v/>
      </c>
      <c r="Z757" s="37" t="str">
        <f t="shared" si="405"/>
        <v/>
      </c>
      <c r="AA757" s="29" t="str">
        <f t="shared" si="392"/>
        <v/>
      </c>
      <c r="AB757" s="6" t="e">
        <f t="shared" si="406"/>
        <v>#N/A</v>
      </c>
      <c r="AC757" s="6" t="e">
        <f t="shared" si="407"/>
        <v>#N/A</v>
      </c>
      <c r="AD757" s="6" t="e">
        <f t="shared" si="408"/>
        <v>#N/A</v>
      </c>
      <c r="AE757" s="6" t="str">
        <f t="shared" si="393"/>
        <v/>
      </c>
      <c r="AF757" s="10">
        <f t="shared" si="394"/>
        <v>1</v>
      </c>
      <c r="AG757" s="6" t="e">
        <f t="shared" si="409"/>
        <v>#N/A</v>
      </c>
      <c r="AH757" s="6" t="e">
        <f t="shared" si="410"/>
        <v>#N/A</v>
      </c>
      <c r="AI757" s="6" t="e">
        <f t="shared" si="420"/>
        <v>#N/A</v>
      </c>
      <c r="AJ757" s="6" t="e">
        <f t="shared" si="411"/>
        <v>#N/A</v>
      </c>
      <c r="AK757" s="11" t="str">
        <f t="shared" si="412"/>
        <v xml:space="preserve"> </v>
      </c>
      <c r="AL757" s="6" t="e">
        <f t="shared" si="413"/>
        <v>#N/A</v>
      </c>
      <c r="AM757" s="6" t="e">
        <f t="shared" si="414"/>
        <v>#N/A</v>
      </c>
      <c r="AN757" s="6" t="e">
        <f t="shared" si="415"/>
        <v>#N/A</v>
      </c>
      <c r="AO757" s="6" t="e">
        <f t="shared" si="395"/>
        <v>#N/A</v>
      </c>
      <c r="AP757" s="6" t="e">
        <f t="shared" si="416"/>
        <v>#N/A</v>
      </c>
      <c r="AQ757" s="6" t="e">
        <f t="shared" si="417"/>
        <v>#N/A</v>
      </c>
      <c r="AR757" s="6" t="e">
        <f t="shared" si="396"/>
        <v>#N/A</v>
      </c>
      <c r="AS757" s="6" t="e">
        <f t="shared" si="397"/>
        <v>#N/A</v>
      </c>
      <c r="AT757" s="6" t="e">
        <f t="shared" si="398"/>
        <v>#N/A</v>
      </c>
      <c r="AU757" s="6">
        <f t="shared" si="418"/>
        <v>0</v>
      </c>
      <c r="AV757" s="6" t="e">
        <f t="shared" si="419"/>
        <v>#N/A</v>
      </c>
      <c r="AW757" s="6" t="str">
        <f t="shared" si="399"/>
        <v/>
      </c>
      <c r="AX757" s="6" t="str">
        <f t="shared" si="400"/>
        <v/>
      </c>
      <c r="AY757" s="6" t="str">
        <f t="shared" si="401"/>
        <v/>
      </c>
      <c r="AZ757" s="6" t="str">
        <f t="shared" si="402"/>
        <v/>
      </c>
      <c r="BA757" s="103"/>
      <c r="BG757" s="3"/>
    </row>
    <row r="758" spans="1:59" s="12" customFormat="1" ht="13.5" customHeight="1" x14ac:dyDescent="0.2">
      <c r="A758" s="163">
        <v>743</v>
      </c>
      <c r="B758" s="164"/>
      <c r="C758" s="165"/>
      <c r="D758" s="166"/>
      <c r="E758" s="165"/>
      <c r="F758" s="165"/>
      <c r="G758" s="220"/>
      <c r="H758" s="165"/>
      <c r="I758" s="167"/>
      <c r="J758" s="168"/>
      <c r="K758" s="845"/>
      <c r="L758" s="838"/>
      <c r="M758" s="428"/>
      <c r="N758" s="427"/>
      <c r="O758" s="429"/>
      <c r="P758" s="430"/>
      <c r="Q758" s="422" t="str">
        <f t="shared" si="386"/>
        <v/>
      </c>
      <c r="R758" s="422" t="str">
        <f t="shared" si="387"/>
        <v/>
      </c>
      <c r="S758" s="423" t="str">
        <f t="shared" si="388"/>
        <v/>
      </c>
      <c r="T758" s="424" t="str">
        <f t="shared" si="403"/>
        <v/>
      </c>
      <c r="U758" s="425" t="str">
        <f t="shared" si="389"/>
        <v/>
      </c>
      <c r="V758" s="425" t="str">
        <f t="shared" si="390"/>
        <v/>
      </c>
      <c r="W758" s="425" t="str">
        <f t="shared" si="391"/>
        <v/>
      </c>
      <c r="X758" s="38"/>
      <c r="Y758" s="37" t="str">
        <f t="shared" si="404"/>
        <v/>
      </c>
      <c r="Z758" s="37" t="str">
        <f t="shared" si="405"/>
        <v/>
      </c>
      <c r="AA758" s="29" t="str">
        <f t="shared" si="392"/>
        <v/>
      </c>
      <c r="AB758" s="6" t="e">
        <f t="shared" si="406"/>
        <v>#N/A</v>
      </c>
      <c r="AC758" s="6" t="e">
        <f t="shared" si="407"/>
        <v>#N/A</v>
      </c>
      <c r="AD758" s="6" t="e">
        <f t="shared" si="408"/>
        <v>#N/A</v>
      </c>
      <c r="AE758" s="6" t="str">
        <f t="shared" si="393"/>
        <v/>
      </c>
      <c r="AF758" s="10">
        <f t="shared" si="394"/>
        <v>1</v>
      </c>
      <c r="AG758" s="6" t="e">
        <f t="shared" si="409"/>
        <v>#N/A</v>
      </c>
      <c r="AH758" s="6" t="e">
        <f t="shared" si="410"/>
        <v>#N/A</v>
      </c>
      <c r="AI758" s="6" t="e">
        <f t="shared" si="420"/>
        <v>#N/A</v>
      </c>
      <c r="AJ758" s="6" t="e">
        <f t="shared" si="411"/>
        <v>#N/A</v>
      </c>
      <c r="AK758" s="11" t="str">
        <f t="shared" si="412"/>
        <v xml:space="preserve"> </v>
      </c>
      <c r="AL758" s="6" t="e">
        <f t="shared" si="413"/>
        <v>#N/A</v>
      </c>
      <c r="AM758" s="6" t="e">
        <f t="shared" si="414"/>
        <v>#N/A</v>
      </c>
      <c r="AN758" s="6" t="e">
        <f t="shared" si="415"/>
        <v>#N/A</v>
      </c>
      <c r="AO758" s="6" t="e">
        <f t="shared" si="395"/>
        <v>#N/A</v>
      </c>
      <c r="AP758" s="6" t="e">
        <f t="shared" si="416"/>
        <v>#N/A</v>
      </c>
      <c r="AQ758" s="6" t="e">
        <f t="shared" si="417"/>
        <v>#N/A</v>
      </c>
      <c r="AR758" s="6" t="e">
        <f t="shared" si="396"/>
        <v>#N/A</v>
      </c>
      <c r="AS758" s="6" t="e">
        <f t="shared" si="397"/>
        <v>#N/A</v>
      </c>
      <c r="AT758" s="6" t="e">
        <f t="shared" si="398"/>
        <v>#N/A</v>
      </c>
      <c r="AU758" s="6">
        <f t="shared" si="418"/>
        <v>0</v>
      </c>
      <c r="AV758" s="6" t="e">
        <f t="shared" si="419"/>
        <v>#N/A</v>
      </c>
      <c r="AW758" s="6" t="str">
        <f t="shared" si="399"/>
        <v/>
      </c>
      <c r="AX758" s="6" t="str">
        <f t="shared" si="400"/>
        <v/>
      </c>
      <c r="AY758" s="6" t="str">
        <f t="shared" si="401"/>
        <v/>
      </c>
      <c r="AZ758" s="6" t="str">
        <f t="shared" si="402"/>
        <v/>
      </c>
      <c r="BA758" s="103"/>
      <c r="BG758" s="3"/>
    </row>
    <row r="759" spans="1:59" s="12" customFormat="1" ht="13.5" customHeight="1" x14ac:dyDescent="0.2">
      <c r="A759" s="163">
        <v>744</v>
      </c>
      <c r="B759" s="164"/>
      <c r="C759" s="165"/>
      <c r="D759" s="166"/>
      <c r="E759" s="165"/>
      <c r="F759" s="165"/>
      <c r="G759" s="220"/>
      <c r="H759" s="165"/>
      <c r="I759" s="167"/>
      <c r="J759" s="168"/>
      <c r="K759" s="845"/>
      <c r="L759" s="838"/>
      <c r="M759" s="428"/>
      <c r="N759" s="427"/>
      <c r="O759" s="429"/>
      <c r="P759" s="430"/>
      <c r="Q759" s="422" t="str">
        <f t="shared" si="386"/>
        <v/>
      </c>
      <c r="R759" s="422" t="str">
        <f t="shared" si="387"/>
        <v/>
      </c>
      <c r="S759" s="423" t="str">
        <f t="shared" si="388"/>
        <v/>
      </c>
      <c r="T759" s="424" t="str">
        <f t="shared" si="403"/>
        <v/>
      </c>
      <c r="U759" s="425" t="str">
        <f t="shared" si="389"/>
        <v/>
      </c>
      <c r="V759" s="425" t="str">
        <f t="shared" si="390"/>
        <v/>
      </c>
      <c r="W759" s="425" t="str">
        <f t="shared" si="391"/>
        <v/>
      </c>
      <c r="X759" s="38"/>
      <c r="Y759" s="37" t="str">
        <f t="shared" si="404"/>
        <v/>
      </c>
      <c r="Z759" s="37" t="str">
        <f t="shared" si="405"/>
        <v/>
      </c>
      <c r="AA759" s="29" t="str">
        <f t="shared" si="392"/>
        <v/>
      </c>
      <c r="AB759" s="6" t="e">
        <f t="shared" si="406"/>
        <v>#N/A</v>
      </c>
      <c r="AC759" s="6" t="e">
        <f t="shared" si="407"/>
        <v>#N/A</v>
      </c>
      <c r="AD759" s="6" t="e">
        <f t="shared" si="408"/>
        <v>#N/A</v>
      </c>
      <c r="AE759" s="6" t="str">
        <f t="shared" si="393"/>
        <v/>
      </c>
      <c r="AF759" s="10">
        <f t="shared" si="394"/>
        <v>1</v>
      </c>
      <c r="AG759" s="6" t="e">
        <f t="shared" si="409"/>
        <v>#N/A</v>
      </c>
      <c r="AH759" s="6" t="e">
        <f t="shared" si="410"/>
        <v>#N/A</v>
      </c>
      <c r="AI759" s="6" t="e">
        <f t="shared" si="420"/>
        <v>#N/A</v>
      </c>
      <c r="AJ759" s="6" t="e">
        <f t="shared" si="411"/>
        <v>#N/A</v>
      </c>
      <c r="AK759" s="11" t="str">
        <f t="shared" si="412"/>
        <v xml:space="preserve"> </v>
      </c>
      <c r="AL759" s="6" t="e">
        <f t="shared" si="413"/>
        <v>#N/A</v>
      </c>
      <c r="AM759" s="6" t="e">
        <f t="shared" si="414"/>
        <v>#N/A</v>
      </c>
      <c r="AN759" s="6" t="e">
        <f t="shared" si="415"/>
        <v>#N/A</v>
      </c>
      <c r="AO759" s="6" t="e">
        <f t="shared" si="395"/>
        <v>#N/A</v>
      </c>
      <c r="AP759" s="6" t="e">
        <f t="shared" si="416"/>
        <v>#N/A</v>
      </c>
      <c r="AQ759" s="6" t="e">
        <f t="shared" si="417"/>
        <v>#N/A</v>
      </c>
      <c r="AR759" s="6" t="e">
        <f t="shared" si="396"/>
        <v>#N/A</v>
      </c>
      <c r="AS759" s="6" t="e">
        <f t="shared" si="397"/>
        <v>#N/A</v>
      </c>
      <c r="AT759" s="6" t="e">
        <f t="shared" si="398"/>
        <v>#N/A</v>
      </c>
      <c r="AU759" s="6">
        <f t="shared" si="418"/>
        <v>0</v>
      </c>
      <c r="AV759" s="6" t="e">
        <f t="shared" si="419"/>
        <v>#N/A</v>
      </c>
      <c r="AW759" s="6" t="str">
        <f t="shared" si="399"/>
        <v/>
      </c>
      <c r="AX759" s="6" t="str">
        <f t="shared" si="400"/>
        <v/>
      </c>
      <c r="AY759" s="6" t="str">
        <f t="shared" si="401"/>
        <v/>
      </c>
      <c r="AZ759" s="6" t="str">
        <f t="shared" si="402"/>
        <v/>
      </c>
      <c r="BA759" s="103"/>
      <c r="BG759" s="3"/>
    </row>
    <row r="760" spans="1:59" s="12" customFormat="1" ht="13.5" customHeight="1" x14ac:dyDescent="0.2">
      <c r="A760" s="163">
        <v>745</v>
      </c>
      <c r="B760" s="164"/>
      <c r="C760" s="165"/>
      <c r="D760" s="166"/>
      <c r="E760" s="165"/>
      <c r="F760" s="165"/>
      <c r="G760" s="220"/>
      <c r="H760" s="165"/>
      <c r="I760" s="167"/>
      <c r="J760" s="168"/>
      <c r="K760" s="845"/>
      <c r="L760" s="838"/>
      <c r="M760" s="428"/>
      <c r="N760" s="427"/>
      <c r="O760" s="429"/>
      <c r="P760" s="430"/>
      <c r="Q760" s="422" t="str">
        <f t="shared" si="386"/>
        <v/>
      </c>
      <c r="R760" s="422" t="str">
        <f t="shared" si="387"/>
        <v/>
      </c>
      <c r="S760" s="423" t="str">
        <f t="shared" si="388"/>
        <v/>
      </c>
      <c r="T760" s="424" t="str">
        <f t="shared" si="403"/>
        <v/>
      </c>
      <c r="U760" s="425" t="str">
        <f t="shared" si="389"/>
        <v/>
      </c>
      <c r="V760" s="425" t="str">
        <f t="shared" si="390"/>
        <v/>
      </c>
      <c r="W760" s="425" t="str">
        <f t="shared" si="391"/>
        <v/>
      </c>
      <c r="X760" s="38"/>
      <c r="Y760" s="37" t="str">
        <f t="shared" si="404"/>
        <v/>
      </c>
      <c r="Z760" s="37" t="str">
        <f t="shared" si="405"/>
        <v/>
      </c>
      <c r="AA760" s="29" t="str">
        <f t="shared" si="392"/>
        <v/>
      </c>
      <c r="AB760" s="6" t="e">
        <f t="shared" si="406"/>
        <v>#N/A</v>
      </c>
      <c r="AC760" s="6" t="e">
        <f t="shared" si="407"/>
        <v>#N/A</v>
      </c>
      <c r="AD760" s="6" t="e">
        <f t="shared" si="408"/>
        <v>#N/A</v>
      </c>
      <c r="AE760" s="6" t="str">
        <f t="shared" si="393"/>
        <v/>
      </c>
      <c r="AF760" s="10">
        <f t="shared" si="394"/>
        <v>1</v>
      </c>
      <c r="AG760" s="6" t="e">
        <f t="shared" si="409"/>
        <v>#N/A</v>
      </c>
      <c r="AH760" s="6" t="e">
        <f t="shared" si="410"/>
        <v>#N/A</v>
      </c>
      <c r="AI760" s="6" t="e">
        <f t="shared" si="420"/>
        <v>#N/A</v>
      </c>
      <c r="AJ760" s="6" t="e">
        <f t="shared" si="411"/>
        <v>#N/A</v>
      </c>
      <c r="AK760" s="11" t="str">
        <f t="shared" si="412"/>
        <v xml:space="preserve"> </v>
      </c>
      <c r="AL760" s="6" t="e">
        <f t="shared" si="413"/>
        <v>#N/A</v>
      </c>
      <c r="AM760" s="6" t="e">
        <f t="shared" si="414"/>
        <v>#N/A</v>
      </c>
      <c r="AN760" s="6" t="e">
        <f t="shared" si="415"/>
        <v>#N/A</v>
      </c>
      <c r="AO760" s="6" t="e">
        <f t="shared" si="395"/>
        <v>#N/A</v>
      </c>
      <c r="AP760" s="6" t="e">
        <f t="shared" si="416"/>
        <v>#N/A</v>
      </c>
      <c r="AQ760" s="6" t="e">
        <f t="shared" si="417"/>
        <v>#N/A</v>
      </c>
      <c r="AR760" s="6" t="e">
        <f t="shared" si="396"/>
        <v>#N/A</v>
      </c>
      <c r="AS760" s="6" t="e">
        <f t="shared" si="397"/>
        <v>#N/A</v>
      </c>
      <c r="AT760" s="6" t="e">
        <f t="shared" si="398"/>
        <v>#N/A</v>
      </c>
      <c r="AU760" s="6">
        <f t="shared" si="418"/>
        <v>0</v>
      </c>
      <c r="AV760" s="6" t="e">
        <f t="shared" si="419"/>
        <v>#N/A</v>
      </c>
      <c r="AW760" s="6" t="str">
        <f t="shared" si="399"/>
        <v/>
      </c>
      <c r="AX760" s="6" t="str">
        <f t="shared" si="400"/>
        <v/>
      </c>
      <c r="AY760" s="6" t="str">
        <f t="shared" si="401"/>
        <v/>
      </c>
      <c r="AZ760" s="6" t="str">
        <f t="shared" si="402"/>
        <v/>
      </c>
      <c r="BA760" s="103"/>
      <c r="BG760" s="3"/>
    </row>
    <row r="761" spans="1:59" s="12" customFormat="1" ht="13.5" customHeight="1" x14ac:dyDescent="0.2">
      <c r="A761" s="163">
        <v>746</v>
      </c>
      <c r="B761" s="164"/>
      <c r="C761" s="165"/>
      <c r="D761" s="166"/>
      <c r="E761" s="165"/>
      <c r="F761" s="165"/>
      <c r="G761" s="220"/>
      <c r="H761" s="165"/>
      <c r="I761" s="167"/>
      <c r="J761" s="168"/>
      <c r="K761" s="845"/>
      <c r="L761" s="838"/>
      <c r="M761" s="428"/>
      <c r="N761" s="427"/>
      <c r="O761" s="429"/>
      <c r="P761" s="430"/>
      <c r="Q761" s="422" t="str">
        <f t="shared" si="386"/>
        <v/>
      </c>
      <c r="R761" s="422" t="str">
        <f t="shared" si="387"/>
        <v/>
      </c>
      <c r="S761" s="423" t="str">
        <f t="shared" si="388"/>
        <v/>
      </c>
      <c r="T761" s="424" t="str">
        <f t="shared" si="403"/>
        <v/>
      </c>
      <c r="U761" s="425" t="str">
        <f t="shared" si="389"/>
        <v/>
      </c>
      <c r="V761" s="425" t="str">
        <f t="shared" si="390"/>
        <v/>
      </c>
      <c r="W761" s="425" t="str">
        <f t="shared" si="391"/>
        <v/>
      </c>
      <c r="X761" s="38"/>
      <c r="Y761" s="37" t="str">
        <f t="shared" si="404"/>
        <v/>
      </c>
      <c r="Z761" s="37" t="str">
        <f t="shared" si="405"/>
        <v/>
      </c>
      <c r="AA761" s="29" t="str">
        <f t="shared" si="392"/>
        <v/>
      </c>
      <c r="AB761" s="6" t="e">
        <f t="shared" si="406"/>
        <v>#N/A</v>
      </c>
      <c r="AC761" s="6" t="e">
        <f t="shared" si="407"/>
        <v>#N/A</v>
      </c>
      <c r="AD761" s="6" t="e">
        <f t="shared" si="408"/>
        <v>#N/A</v>
      </c>
      <c r="AE761" s="6" t="str">
        <f t="shared" si="393"/>
        <v/>
      </c>
      <c r="AF761" s="10">
        <f t="shared" si="394"/>
        <v>1</v>
      </c>
      <c r="AG761" s="6" t="e">
        <f t="shared" si="409"/>
        <v>#N/A</v>
      </c>
      <c r="AH761" s="6" t="e">
        <f t="shared" si="410"/>
        <v>#N/A</v>
      </c>
      <c r="AI761" s="6" t="e">
        <f t="shared" si="420"/>
        <v>#N/A</v>
      </c>
      <c r="AJ761" s="6" t="e">
        <f t="shared" si="411"/>
        <v>#N/A</v>
      </c>
      <c r="AK761" s="11" t="str">
        <f t="shared" si="412"/>
        <v xml:space="preserve"> </v>
      </c>
      <c r="AL761" s="6" t="e">
        <f t="shared" si="413"/>
        <v>#N/A</v>
      </c>
      <c r="AM761" s="6" t="e">
        <f t="shared" si="414"/>
        <v>#N/A</v>
      </c>
      <c r="AN761" s="6" t="e">
        <f t="shared" si="415"/>
        <v>#N/A</v>
      </c>
      <c r="AO761" s="6" t="e">
        <f t="shared" si="395"/>
        <v>#N/A</v>
      </c>
      <c r="AP761" s="6" t="e">
        <f t="shared" si="416"/>
        <v>#N/A</v>
      </c>
      <c r="AQ761" s="6" t="e">
        <f t="shared" si="417"/>
        <v>#N/A</v>
      </c>
      <c r="AR761" s="6" t="e">
        <f t="shared" si="396"/>
        <v>#N/A</v>
      </c>
      <c r="AS761" s="6" t="e">
        <f t="shared" si="397"/>
        <v>#N/A</v>
      </c>
      <c r="AT761" s="6" t="e">
        <f t="shared" si="398"/>
        <v>#N/A</v>
      </c>
      <c r="AU761" s="6">
        <f t="shared" si="418"/>
        <v>0</v>
      </c>
      <c r="AV761" s="6" t="e">
        <f t="shared" si="419"/>
        <v>#N/A</v>
      </c>
      <c r="AW761" s="6" t="str">
        <f t="shared" si="399"/>
        <v/>
      </c>
      <c r="AX761" s="6" t="str">
        <f t="shared" si="400"/>
        <v/>
      </c>
      <c r="AY761" s="6" t="str">
        <f t="shared" si="401"/>
        <v/>
      </c>
      <c r="AZ761" s="6" t="str">
        <f t="shared" si="402"/>
        <v/>
      </c>
      <c r="BA761" s="103"/>
      <c r="BG761" s="3"/>
    </row>
    <row r="762" spans="1:59" s="12" customFormat="1" ht="13.5" customHeight="1" x14ac:dyDescent="0.2">
      <c r="A762" s="163">
        <v>747</v>
      </c>
      <c r="B762" s="164"/>
      <c r="C762" s="165"/>
      <c r="D762" s="166"/>
      <c r="E762" s="165"/>
      <c r="F762" s="165"/>
      <c r="G762" s="220"/>
      <c r="H762" s="165"/>
      <c r="I762" s="167"/>
      <c r="J762" s="168"/>
      <c r="K762" s="845"/>
      <c r="L762" s="838"/>
      <c r="M762" s="428"/>
      <c r="N762" s="427"/>
      <c r="O762" s="429"/>
      <c r="P762" s="430"/>
      <c r="Q762" s="422" t="str">
        <f t="shared" si="386"/>
        <v/>
      </c>
      <c r="R762" s="422" t="str">
        <f t="shared" si="387"/>
        <v/>
      </c>
      <c r="S762" s="423" t="str">
        <f t="shared" si="388"/>
        <v/>
      </c>
      <c r="T762" s="424" t="str">
        <f t="shared" si="403"/>
        <v/>
      </c>
      <c r="U762" s="425" t="str">
        <f t="shared" si="389"/>
        <v/>
      </c>
      <c r="V762" s="425" t="str">
        <f t="shared" si="390"/>
        <v/>
      </c>
      <c r="W762" s="425" t="str">
        <f t="shared" si="391"/>
        <v/>
      </c>
      <c r="X762" s="38"/>
      <c r="Y762" s="37" t="str">
        <f t="shared" si="404"/>
        <v/>
      </c>
      <c r="Z762" s="37" t="str">
        <f t="shared" si="405"/>
        <v/>
      </c>
      <c r="AA762" s="29" t="str">
        <f t="shared" si="392"/>
        <v/>
      </c>
      <c r="AB762" s="6" t="e">
        <f t="shared" si="406"/>
        <v>#N/A</v>
      </c>
      <c r="AC762" s="6" t="e">
        <f t="shared" si="407"/>
        <v>#N/A</v>
      </c>
      <c r="AD762" s="6" t="e">
        <f t="shared" si="408"/>
        <v>#N/A</v>
      </c>
      <c r="AE762" s="6" t="str">
        <f t="shared" si="393"/>
        <v/>
      </c>
      <c r="AF762" s="10">
        <f t="shared" si="394"/>
        <v>1</v>
      </c>
      <c r="AG762" s="6" t="e">
        <f t="shared" si="409"/>
        <v>#N/A</v>
      </c>
      <c r="AH762" s="6" t="e">
        <f t="shared" si="410"/>
        <v>#N/A</v>
      </c>
      <c r="AI762" s="6" t="e">
        <f t="shared" si="420"/>
        <v>#N/A</v>
      </c>
      <c r="AJ762" s="6" t="e">
        <f t="shared" si="411"/>
        <v>#N/A</v>
      </c>
      <c r="AK762" s="11" t="str">
        <f t="shared" si="412"/>
        <v xml:space="preserve"> </v>
      </c>
      <c r="AL762" s="6" t="e">
        <f t="shared" si="413"/>
        <v>#N/A</v>
      </c>
      <c r="AM762" s="6" t="e">
        <f t="shared" si="414"/>
        <v>#N/A</v>
      </c>
      <c r="AN762" s="6" t="e">
        <f t="shared" si="415"/>
        <v>#N/A</v>
      </c>
      <c r="AO762" s="6" t="e">
        <f t="shared" si="395"/>
        <v>#N/A</v>
      </c>
      <c r="AP762" s="6" t="e">
        <f t="shared" si="416"/>
        <v>#N/A</v>
      </c>
      <c r="AQ762" s="6" t="e">
        <f t="shared" si="417"/>
        <v>#N/A</v>
      </c>
      <c r="AR762" s="6" t="e">
        <f t="shared" si="396"/>
        <v>#N/A</v>
      </c>
      <c r="AS762" s="6" t="e">
        <f t="shared" si="397"/>
        <v>#N/A</v>
      </c>
      <c r="AT762" s="6" t="e">
        <f t="shared" si="398"/>
        <v>#N/A</v>
      </c>
      <c r="AU762" s="6">
        <f t="shared" si="418"/>
        <v>0</v>
      </c>
      <c r="AV762" s="6" t="e">
        <f t="shared" si="419"/>
        <v>#N/A</v>
      </c>
      <c r="AW762" s="6" t="str">
        <f t="shared" si="399"/>
        <v/>
      </c>
      <c r="AX762" s="6" t="str">
        <f t="shared" si="400"/>
        <v/>
      </c>
      <c r="AY762" s="6" t="str">
        <f t="shared" si="401"/>
        <v/>
      </c>
      <c r="AZ762" s="6" t="str">
        <f t="shared" si="402"/>
        <v/>
      </c>
      <c r="BA762" s="103"/>
      <c r="BG762" s="3"/>
    </row>
    <row r="763" spans="1:59" s="12" customFormat="1" ht="13.5" customHeight="1" x14ac:dyDescent="0.2">
      <c r="A763" s="163">
        <v>748</v>
      </c>
      <c r="B763" s="164"/>
      <c r="C763" s="165"/>
      <c r="D763" s="166"/>
      <c r="E763" s="165"/>
      <c r="F763" s="165"/>
      <c r="G763" s="220"/>
      <c r="H763" s="165"/>
      <c r="I763" s="167"/>
      <c r="J763" s="168"/>
      <c r="K763" s="845"/>
      <c r="L763" s="838"/>
      <c r="M763" s="428"/>
      <c r="N763" s="427"/>
      <c r="O763" s="429"/>
      <c r="P763" s="430"/>
      <c r="Q763" s="422" t="str">
        <f t="shared" si="386"/>
        <v/>
      </c>
      <c r="R763" s="422" t="str">
        <f t="shared" si="387"/>
        <v/>
      </c>
      <c r="S763" s="423" t="str">
        <f t="shared" si="388"/>
        <v/>
      </c>
      <c r="T763" s="424" t="str">
        <f t="shared" si="403"/>
        <v/>
      </c>
      <c r="U763" s="425" t="str">
        <f t="shared" si="389"/>
        <v/>
      </c>
      <c r="V763" s="425" t="str">
        <f t="shared" si="390"/>
        <v/>
      </c>
      <c r="W763" s="425" t="str">
        <f t="shared" si="391"/>
        <v/>
      </c>
      <c r="X763" s="38"/>
      <c r="Y763" s="37" t="str">
        <f t="shared" si="404"/>
        <v/>
      </c>
      <c r="Z763" s="37" t="str">
        <f t="shared" si="405"/>
        <v/>
      </c>
      <c r="AA763" s="29" t="str">
        <f t="shared" si="392"/>
        <v/>
      </c>
      <c r="AB763" s="6" t="e">
        <f t="shared" si="406"/>
        <v>#N/A</v>
      </c>
      <c r="AC763" s="6" t="e">
        <f t="shared" si="407"/>
        <v>#N/A</v>
      </c>
      <c r="AD763" s="6" t="e">
        <f t="shared" si="408"/>
        <v>#N/A</v>
      </c>
      <c r="AE763" s="6" t="str">
        <f t="shared" si="393"/>
        <v/>
      </c>
      <c r="AF763" s="10">
        <f t="shared" si="394"/>
        <v>1</v>
      </c>
      <c r="AG763" s="6" t="e">
        <f t="shared" si="409"/>
        <v>#N/A</v>
      </c>
      <c r="AH763" s="6" t="e">
        <f t="shared" si="410"/>
        <v>#N/A</v>
      </c>
      <c r="AI763" s="6" t="e">
        <f t="shared" si="420"/>
        <v>#N/A</v>
      </c>
      <c r="AJ763" s="6" t="e">
        <f t="shared" si="411"/>
        <v>#N/A</v>
      </c>
      <c r="AK763" s="11" t="str">
        <f t="shared" si="412"/>
        <v xml:space="preserve"> </v>
      </c>
      <c r="AL763" s="6" t="e">
        <f t="shared" si="413"/>
        <v>#N/A</v>
      </c>
      <c r="AM763" s="6" t="e">
        <f t="shared" si="414"/>
        <v>#N/A</v>
      </c>
      <c r="AN763" s="6" t="e">
        <f t="shared" si="415"/>
        <v>#N/A</v>
      </c>
      <c r="AO763" s="6" t="e">
        <f t="shared" si="395"/>
        <v>#N/A</v>
      </c>
      <c r="AP763" s="6" t="e">
        <f t="shared" si="416"/>
        <v>#N/A</v>
      </c>
      <c r="AQ763" s="6" t="e">
        <f t="shared" si="417"/>
        <v>#N/A</v>
      </c>
      <c r="AR763" s="6" t="e">
        <f t="shared" si="396"/>
        <v>#N/A</v>
      </c>
      <c r="AS763" s="6" t="e">
        <f t="shared" si="397"/>
        <v>#N/A</v>
      </c>
      <c r="AT763" s="6" t="e">
        <f t="shared" si="398"/>
        <v>#N/A</v>
      </c>
      <c r="AU763" s="6">
        <f t="shared" si="418"/>
        <v>0</v>
      </c>
      <c r="AV763" s="6" t="e">
        <f t="shared" si="419"/>
        <v>#N/A</v>
      </c>
      <c r="AW763" s="6" t="str">
        <f t="shared" si="399"/>
        <v/>
      </c>
      <c r="AX763" s="6" t="str">
        <f t="shared" si="400"/>
        <v/>
      </c>
      <c r="AY763" s="6" t="str">
        <f t="shared" si="401"/>
        <v/>
      </c>
      <c r="AZ763" s="6" t="str">
        <f t="shared" si="402"/>
        <v/>
      </c>
      <c r="BA763" s="103"/>
      <c r="BG763" s="3"/>
    </row>
    <row r="764" spans="1:59" s="12" customFormat="1" ht="13.5" customHeight="1" x14ac:dyDescent="0.2">
      <c r="A764" s="163">
        <v>749</v>
      </c>
      <c r="B764" s="164"/>
      <c r="C764" s="165"/>
      <c r="D764" s="166"/>
      <c r="E764" s="165"/>
      <c r="F764" s="165"/>
      <c r="G764" s="220"/>
      <c r="H764" s="165"/>
      <c r="I764" s="167"/>
      <c r="J764" s="168"/>
      <c r="K764" s="845"/>
      <c r="L764" s="838"/>
      <c r="M764" s="428"/>
      <c r="N764" s="427"/>
      <c r="O764" s="429"/>
      <c r="P764" s="430"/>
      <c r="Q764" s="422" t="str">
        <f t="shared" si="386"/>
        <v/>
      </c>
      <c r="R764" s="422" t="str">
        <f t="shared" si="387"/>
        <v/>
      </c>
      <c r="S764" s="423" t="str">
        <f t="shared" si="388"/>
        <v/>
      </c>
      <c r="T764" s="424" t="str">
        <f t="shared" si="403"/>
        <v/>
      </c>
      <c r="U764" s="425" t="str">
        <f t="shared" si="389"/>
        <v/>
      </c>
      <c r="V764" s="425" t="str">
        <f t="shared" si="390"/>
        <v/>
      </c>
      <c r="W764" s="425" t="str">
        <f t="shared" si="391"/>
        <v/>
      </c>
      <c r="X764" s="38"/>
      <c r="Y764" s="37" t="str">
        <f t="shared" si="404"/>
        <v/>
      </c>
      <c r="Z764" s="37" t="str">
        <f t="shared" si="405"/>
        <v/>
      </c>
      <c r="AA764" s="29" t="str">
        <f t="shared" si="392"/>
        <v/>
      </c>
      <c r="AB764" s="6" t="e">
        <f t="shared" si="406"/>
        <v>#N/A</v>
      </c>
      <c r="AC764" s="6" t="e">
        <f t="shared" si="407"/>
        <v>#N/A</v>
      </c>
      <c r="AD764" s="6" t="e">
        <f t="shared" si="408"/>
        <v>#N/A</v>
      </c>
      <c r="AE764" s="6" t="str">
        <f t="shared" si="393"/>
        <v/>
      </c>
      <c r="AF764" s="10">
        <f t="shared" si="394"/>
        <v>1</v>
      </c>
      <c r="AG764" s="6" t="e">
        <f t="shared" si="409"/>
        <v>#N/A</v>
      </c>
      <c r="AH764" s="6" t="e">
        <f t="shared" si="410"/>
        <v>#N/A</v>
      </c>
      <c r="AI764" s="6" t="e">
        <f t="shared" si="420"/>
        <v>#N/A</v>
      </c>
      <c r="AJ764" s="6" t="e">
        <f t="shared" si="411"/>
        <v>#N/A</v>
      </c>
      <c r="AK764" s="11" t="str">
        <f t="shared" si="412"/>
        <v xml:space="preserve"> </v>
      </c>
      <c r="AL764" s="6" t="e">
        <f t="shared" si="413"/>
        <v>#N/A</v>
      </c>
      <c r="AM764" s="6" t="e">
        <f t="shared" si="414"/>
        <v>#N/A</v>
      </c>
      <c r="AN764" s="6" t="e">
        <f t="shared" si="415"/>
        <v>#N/A</v>
      </c>
      <c r="AO764" s="6" t="e">
        <f t="shared" si="395"/>
        <v>#N/A</v>
      </c>
      <c r="AP764" s="6" t="e">
        <f t="shared" si="416"/>
        <v>#N/A</v>
      </c>
      <c r="AQ764" s="6" t="e">
        <f t="shared" si="417"/>
        <v>#N/A</v>
      </c>
      <c r="AR764" s="6" t="e">
        <f t="shared" si="396"/>
        <v>#N/A</v>
      </c>
      <c r="AS764" s="6" t="e">
        <f t="shared" si="397"/>
        <v>#N/A</v>
      </c>
      <c r="AT764" s="6" t="e">
        <f t="shared" si="398"/>
        <v>#N/A</v>
      </c>
      <c r="AU764" s="6">
        <f t="shared" si="418"/>
        <v>0</v>
      </c>
      <c r="AV764" s="6" t="e">
        <f t="shared" si="419"/>
        <v>#N/A</v>
      </c>
      <c r="AW764" s="6" t="str">
        <f t="shared" si="399"/>
        <v/>
      </c>
      <c r="AX764" s="6" t="str">
        <f t="shared" si="400"/>
        <v/>
      </c>
      <c r="AY764" s="6" t="str">
        <f t="shared" si="401"/>
        <v/>
      </c>
      <c r="AZ764" s="6" t="str">
        <f t="shared" si="402"/>
        <v/>
      </c>
      <c r="BA764" s="103"/>
      <c r="BG764" s="3"/>
    </row>
    <row r="765" spans="1:59" s="12" customFormat="1" ht="13.5" customHeight="1" x14ac:dyDescent="0.2">
      <c r="A765" s="163">
        <v>750</v>
      </c>
      <c r="B765" s="164"/>
      <c r="C765" s="165"/>
      <c r="D765" s="166"/>
      <c r="E765" s="165"/>
      <c r="F765" s="165"/>
      <c r="G765" s="220"/>
      <c r="H765" s="165"/>
      <c r="I765" s="167"/>
      <c r="J765" s="168"/>
      <c r="K765" s="845"/>
      <c r="L765" s="838"/>
      <c r="M765" s="428"/>
      <c r="N765" s="427"/>
      <c r="O765" s="429"/>
      <c r="P765" s="430"/>
      <c r="Q765" s="422" t="str">
        <f t="shared" si="386"/>
        <v/>
      </c>
      <c r="R765" s="422" t="str">
        <f t="shared" si="387"/>
        <v/>
      </c>
      <c r="S765" s="423" t="str">
        <f t="shared" si="388"/>
        <v/>
      </c>
      <c r="T765" s="424" t="str">
        <f t="shared" si="403"/>
        <v/>
      </c>
      <c r="U765" s="425" t="str">
        <f t="shared" si="389"/>
        <v/>
      </c>
      <c r="V765" s="425" t="str">
        <f t="shared" si="390"/>
        <v/>
      </c>
      <c r="W765" s="425" t="str">
        <f t="shared" si="391"/>
        <v/>
      </c>
      <c r="X765" s="38"/>
      <c r="Y765" s="37" t="str">
        <f t="shared" si="404"/>
        <v/>
      </c>
      <c r="Z765" s="37" t="str">
        <f t="shared" si="405"/>
        <v/>
      </c>
      <c r="AA765" s="29" t="str">
        <f t="shared" si="392"/>
        <v/>
      </c>
      <c r="AB765" s="6" t="e">
        <f t="shared" si="406"/>
        <v>#N/A</v>
      </c>
      <c r="AC765" s="6" t="e">
        <f t="shared" si="407"/>
        <v>#N/A</v>
      </c>
      <c r="AD765" s="6" t="e">
        <f t="shared" si="408"/>
        <v>#N/A</v>
      </c>
      <c r="AE765" s="6" t="str">
        <f t="shared" si="393"/>
        <v/>
      </c>
      <c r="AF765" s="10">
        <f t="shared" si="394"/>
        <v>1</v>
      </c>
      <c r="AG765" s="6" t="e">
        <f t="shared" si="409"/>
        <v>#N/A</v>
      </c>
      <c r="AH765" s="6" t="e">
        <f t="shared" si="410"/>
        <v>#N/A</v>
      </c>
      <c r="AI765" s="6" t="e">
        <f t="shared" si="420"/>
        <v>#N/A</v>
      </c>
      <c r="AJ765" s="6" t="e">
        <f t="shared" si="411"/>
        <v>#N/A</v>
      </c>
      <c r="AK765" s="11" t="str">
        <f t="shared" si="412"/>
        <v xml:space="preserve"> </v>
      </c>
      <c r="AL765" s="6" t="e">
        <f t="shared" si="413"/>
        <v>#N/A</v>
      </c>
      <c r="AM765" s="6" t="e">
        <f t="shared" si="414"/>
        <v>#N/A</v>
      </c>
      <c r="AN765" s="6" t="e">
        <f t="shared" si="415"/>
        <v>#N/A</v>
      </c>
      <c r="AO765" s="6" t="e">
        <f t="shared" si="395"/>
        <v>#N/A</v>
      </c>
      <c r="AP765" s="6" t="e">
        <f t="shared" si="416"/>
        <v>#N/A</v>
      </c>
      <c r="AQ765" s="6" t="e">
        <f t="shared" si="417"/>
        <v>#N/A</v>
      </c>
      <c r="AR765" s="6" t="e">
        <f t="shared" si="396"/>
        <v>#N/A</v>
      </c>
      <c r="AS765" s="6" t="e">
        <f t="shared" si="397"/>
        <v>#N/A</v>
      </c>
      <c r="AT765" s="6" t="e">
        <f t="shared" si="398"/>
        <v>#N/A</v>
      </c>
      <c r="AU765" s="6">
        <f t="shared" si="418"/>
        <v>0</v>
      </c>
      <c r="AV765" s="6" t="e">
        <f t="shared" si="419"/>
        <v>#N/A</v>
      </c>
      <c r="AW765" s="6" t="str">
        <f t="shared" si="399"/>
        <v/>
      </c>
      <c r="AX765" s="6" t="str">
        <f t="shared" si="400"/>
        <v/>
      </c>
      <c r="AY765" s="6" t="str">
        <f t="shared" si="401"/>
        <v/>
      </c>
      <c r="AZ765" s="6" t="str">
        <f t="shared" si="402"/>
        <v/>
      </c>
      <c r="BA765" s="103"/>
      <c r="BG765" s="3"/>
    </row>
    <row r="766" spans="1:59" s="12" customFormat="1" ht="13.5" customHeight="1" x14ac:dyDescent="0.2">
      <c r="A766" s="163">
        <v>751</v>
      </c>
      <c r="B766" s="164"/>
      <c r="C766" s="165"/>
      <c r="D766" s="166"/>
      <c r="E766" s="165"/>
      <c r="F766" s="165"/>
      <c r="G766" s="220"/>
      <c r="H766" s="165"/>
      <c r="I766" s="167"/>
      <c r="J766" s="168"/>
      <c r="K766" s="845"/>
      <c r="L766" s="838"/>
      <c r="M766" s="428"/>
      <c r="N766" s="427"/>
      <c r="O766" s="429"/>
      <c r="P766" s="430"/>
      <c r="Q766" s="422" t="str">
        <f t="shared" si="386"/>
        <v/>
      </c>
      <c r="R766" s="422" t="str">
        <f t="shared" si="387"/>
        <v/>
      </c>
      <c r="S766" s="423" t="str">
        <f t="shared" si="388"/>
        <v/>
      </c>
      <c r="T766" s="424" t="str">
        <f t="shared" si="403"/>
        <v/>
      </c>
      <c r="U766" s="425" t="str">
        <f t="shared" si="389"/>
        <v/>
      </c>
      <c r="V766" s="425" t="str">
        <f t="shared" si="390"/>
        <v/>
      </c>
      <c r="W766" s="425" t="str">
        <f t="shared" si="391"/>
        <v/>
      </c>
      <c r="X766" s="38"/>
      <c r="Y766" s="37" t="str">
        <f t="shared" si="404"/>
        <v/>
      </c>
      <c r="Z766" s="37" t="str">
        <f t="shared" si="405"/>
        <v/>
      </c>
      <c r="AA766" s="29" t="str">
        <f t="shared" si="392"/>
        <v/>
      </c>
      <c r="AB766" s="6" t="e">
        <f t="shared" si="406"/>
        <v>#N/A</v>
      </c>
      <c r="AC766" s="6" t="e">
        <f t="shared" si="407"/>
        <v>#N/A</v>
      </c>
      <c r="AD766" s="6" t="e">
        <f t="shared" si="408"/>
        <v>#N/A</v>
      </c>
      <c r="AE766" s="6" t="str">
        <f t="shared" si="393"/>
        <v/>
      </c>
      <c r="AF766" s="10">
        <f t="shared" si="394"/>
        <v>1</v>
      </c>
      <c r="AG766" s="6" t="e">
        <f t="shared" si="409"/>
        <v>#N/A</v>
      </c>
      <c r="AH766" s="6" t="e">
        <f t="shared" si="410"/>
        <v>#N/A</v>
      </c>
      <c r="AI766" s="6" t="e">
        <f t="shared" si="420"/>
        <v>#N/A</v>
      </c>
      <c r="AJ766" s="6" t="e">
        <f t="shared" si="411"/>
        <v>#N/A</v>
      </c>
      <c r="AK766" s="11" t="str">
        <f t="shared" si="412"/>
        <v xml:space="preserve"> </v>
      </c>
      <c r="AL766" s="6" t="e">
        <f t="shared" si="413"/>
        <v>#N/A</v>
      </c>
      <c r="AM766" s="6" t="e">
        <f t="shared" si="414"/>
        <v>#N/A</v>
      </c>
      <c r="AN766" s="6" t="e">
        <f t="shared" si="415"/>
        <v>#N/A</v>
      </c>
      <c r="AO766" s="6" t="e">
        <f t="shared" si="395"/>
        <v>#N/A</v>
      </c>
      <c r="AP766" s="6" t="e">
        <f t="shared" si="416"/>
        <v>#N/A</v>
      </c>
      <c r="AQ766" s="6" t="e">
        <f t="shared" si="417"/>
        <v>#N/A</v>
      </c>
      <c r="AR766" s="6" t="e">
        <f t="shared" si="396"/>
        <v>#N/A</v>
      </c>
      <c r="AS766" s="6" t="e">
        <f t="shared" si="397"/>
        <v>#N/A</v>
      </c>
      <c r="AT766" s="6" t="e">
        <f t="shared" si="398"/>
        <v>#N/A</v>
      </c>
      <c r="AU766" s="6">
        <f t="shared" si="418"/>
        <v>0</v>
      </c>
      <c r="AV766" s="6" t="e">
        <f t="shared" si="419"/>
        <v>#N/A</v>
      </c>
      <c r="AW766" s="6" t="str">
        <f t="shared" si="399"/>
        <v/>
      </c>
      <c r="AX766" s="6" t="str">
        <f t="shared" si="400"/>
        <v/>
      </c>
      <c r="AY766" s="6" t="str">
        <f t="shared" si="401"/>
        <v/>
      </c>
      <c r="AZ766" s="6" t="str">
        <f t="shared" si="402"/>
        <v/>
      </c>
      <c r="BA766" s="103"/>
      <c r="BG766" s="3"/>
    </row>
    <row r="767" spans="1:59" s="12" customFormat="1" ht="13.5" customHeight="1" x14ac:dyDescent="0.2">
      <c r="A767" s="163">
        <v>752</v>
      </c>
      <c r="B767" s="164"/>
      <c r="C767" s="165"/>
      <c r="D767" s="166"/>
      <c r="E767" s="165"/>
      <c r="F767" s="165"/>
      <c r="G767" s="220"/>
      <c r="H767" s="165"/>
      <c r="I767" s="167"/>
      <c r="J767" s="168"/>
      <c r="K767" s="845"/>
      <c r="L767" s="838"/>
      <c r="M767" s="428"/>
      <c r="N767" s="427"/>
      <c r="O767" s="429"/>
      <c r="P767" s="430"/>
      <c r="Q767" s="422" t="str">
        <f t="shared" si="386"/>
        <v/>
      </c>
      <c r="R767" s="422" t="str">
        <f t="shared" si="387"/>
        <v/>
      </c>
      <c r="S767" s="423" t="str">
        <f t="shared" si="388"/>
        <v/>
      </c>
      <c r="T767" s="424" t="str">
        <f t="shared" si="403"/>
        <v/>
      </c>
      <c r="U767" s="425" t="str">
        <f t="shared" si="389"/>
        <v/>
      </c>
      <c r="V767" s="425" t="str">
        <f t="shared" si="390"/>
        <v/>
      </c>
      <c r="W767" s="425" t="str">
        <f t="shared" si="391"/>
        <v/>
      </c>
      <c r="X767" s="38"/>
      <c r="Y767" s="37" t="str">
        <f t="shared" si="404"/>
        <v/>
      </c>
      <c r="Z767" s="37" t="str">
        <f t="shared" si="405"/>
        <v/>
      </c>
      <c r="AA767" s="29" t="str">
        <f t="shared" si="392"/>
        <v/>
      </c>
      <c r="AB767" s="6" t="e">
        <f t="shared" si="406"/>
        <v>#N/A</v>
      </c>
      <c r="AC767" s="6" t="e">
        <f t="shared" si="407"/>
        <v>#N/A</v>
      </c>
      <c r="AD767" s="6" t="e">
        <f t="shared" si="408"/>
        <v>#N/A</v>
      </c>
      <c r="AE767" s="6" t="str">
        <f t="shared" si="393"/>
        <v/>
      </c>
      <c r="AF767" s="10">
        <f t="shared" si="394"/>
        <v>1</v>
      </c>
      <c r="AG767" s="6" t="e">
        <f t="shared" si="409"/>
        <v>#N/A</v>
      </c>
      <c r="AH767" s="6" t="e">
        <f t="shared" si="410"/>
        <v>#N/A</v>
      </c>
      <c r="AI767" s="6" t="e">
        <f t="shared" si="420"/>
        <v>#N/A</v>
      </c>
      <c r="AJ767" s="6" t="e">
        <f t="shared" si="411"/>
        <v>#N/A</v>
      </c>
      <c r="AK767" s="11" t="str">
        <f t="shared" si="412"/>
        <v xml:space="preserve"> </v>
      </c>
      <c r="AL767" s="6" t="e">
        <f t="shared" si="413"/>
        <v>#N/A</v>
      </c>
      <c r="AM767" s="6" t="e">
        <f t="shared" si="414"/>
        <v>#N/A</v>
      </c>
      <c r="AN767" s="6" t="e">
        <f t="shared" si="415"/>
        <v>#N/A</v>
      </c>
      <c r="AO767" s="6" t="e">
        <f t="shared" si="395"/>
        <v>#N/A</v>
      </c>
      <c r="AP767" s="6" t="e">
        <f t="shared" si="416"/>
        <v>#N/A</v>
      </c>
      <c r="AQ767" s="6" t="e">
        <f t="shared" si="417"/>
        <v>#N/A</v>
      </c>
      <c r="AR767" s="6" t="e">
        <f t="shared" si="396"/>
        <v>#N/A</v>
      </c>
      <c r="AS767" s="6" t="e">
        <f t="shared" si="397"/>
        <v>#N/A</v>
      </c>
      <c r="AT767" s="6" t="e">
        <f t="shared" si="398"/>
        <v>#N/A</v>
      </c>
      <c r="AU767" s="6">
        <f t="shared" si="418"/>
        <v>0</v>
      </c>
      <c r="AV767" s="6" t="e">
        <f t="shared" si="419"/>
        <v>#N/A</v>
      </c>
      <c r="AW767" s="6" t="str">
        <f t="shared" si="399"/>
        <v/>
      </c>
      <c r="AX767" s="6" t="str">
        <f t="shared" si="400"/>
        <v/>
      </c>
      <c r="AY767" s="6" t="str">
        <f t="shared" si="401"/>
        <v/>
      </c>
      <c r="AZ767" s="6" t="str">
        <f t="shared" si="402"/>
        <v/>
      </c>
      <c r="BA767" s="103"/>
      <c r="BG767" s="3"/>
    </row>
    <row r="768" spans="1:59" s="12" customFormat="1" ht="13.5" customHeight="1" x14ac:dyDescent="0.2">
      <c r="A768" s="163">
        <v>753</v>
      </c>
      <c r="B768" s="164"/>
      <c r="C768" s="165"/>
      <c r="D768" s="166"/>
      <c r="E768" s="165"/>
      <c r="F768" s="165"/>
      <c r="G768" s="220"/>
      <c r="H768" s="165"/>
      <c r="I768" s="167"/>
      <c r="J768" s="168"/>
      <c r="K768" s="845"/>
      <c r="L768" s="838"/>
      <c r="M768" s="428"/>
      <c r="N768" s="427"/>
      <c r="O768" s="429"/>
      <c r="P768" s="430"/>
      <c r="Q768" s="422" t="str">
        <f t="shared" si="386"/>
        <v/>
      </c>
      <c r="R768" s="422" t="str">
        <f t="shared" si="387"/>
        <v/>
      </c>
      <c r="S768" s="423" t="str">
        <f t="shared" si="388"/>
        <v/>
      </c>
      <c r="T768" s="424" t="str">
        <f t="shared" si="403"/>
        <v/>
      </c>
      <c r="U768" s="425" t="str">
        <f t="shared" si="389"/>
        <v/>
      </c>
      <c r="V768" s="425" t="str">
        <f t="shared" si="390"/>
        <v/>
      </c>
      <c r="W768" s="425" t="str">
        <f t="shared" si="391"/>
        <v/>
      </c>
      <c r="X768" s="38"/>
      <c r="Y768" s="37" t="str">
        <f t="shared" si="404"/>
        <v/>
      </c>
      <c r="Z768" s="37" t="str">
        <f t="shared" si="405"/>
        <v/>
      </c>
      <c r="AA768" s="29" t="str">
        <f t="shared" si="392"/>
        <v/>
      </c>
      <c r="AB768" s="6" t="e">
        <f t="shared" si="406"/>
        <v>#N/A</v>
      </c>
      <c r="AC768" s="6" t="e">
        <f t="shared" si="407"/>
        <v>#N/A</v>
      </c>
      <c r="AD768" s="6" t="e">
        <f t="shared" si="408"/>
        <v>#N/A</v>
      </c>
      <c r="AE768" s="6" t="str">
        <f t="shared" si="393"/>
        <v/>
      </c>
      <c r="AF768" s="10">
        <f t="shared" si="394"/>
        <v>1</v>
      </c>
      <c r="AG768" s="6" t="e">
        <f t="shared" si="409"/>
        <v>#N/A</v>
      </c>
      <c r="AH768" s="6" t="e">
        <f t="shared" si="410"/>
        <v>#N/A</v>
      </c>
      <c r="AI768" s="6" t="e">
        <f t="shared" si="420"/>
        <v>#N/A</v>
      </c>
      <c r="AJ768" s="6" t="e">
        <f t="shared" si="411"/>
        <v>#N/A</v>
      </c>
      <c r="AK768" s="11" t="str">
        <f t="shared" si="412"/>
        <v xml:space="preserve"> </v>
      </c>
      <c r="AL768" s="6" t="e">
        <f t="shared" si="413"/>
        <v>#N/A</v>
      </c>
      <c r="AM768" s="6" t="e">
        <f t="shared" si="414"/>
        <v>#N/A</v>
      </c>
      <c r="AN768" s="6" t="e">
        <f t="shared" si="415"/>
        <v>#N/A</v>
      </c>
      <c r="AO768" s="6" t="e">
        <f t="shared" si="395"/>
        <v>#N/A</v>
      </c>
      <c r="AP768" s="6" t="e">
        <f t="shared" si="416"/>
        <v>#N/A</v>
      </c>
      <c r="AQ768" s="6" t="e">
        <f t="shared" si="417"/>
        <v>#N/A</v>
      </c>
      <c r="AR768" s="6" t="e">
        <f t="shared" si="396"/>
        <v>#N/A</v>
      </c>
      <c r="AS768" s="6" t="e">
        <f t="shared" si="397"/>
        <v>#N/A</v>
      </c>
      <c r="AT768" s="6" t="e">
        <f t="shared" si="398"/>
        <v>#N/A</v>
      </c>
      <c r="AU768" s="6">
        <f t="shared" si="418"/>
        <v>0</v>
      </c>
      <c r="AV768" s="6" t="e">
        <f t="shared" si="419"/>
        <v>#N/A</v>
      </c>
      <c r="AW768" s="6" t="str">
        <f t="shared" si="399"/>
        <v/>
      </c>
      <c r="AX768" s="6" t="str">
        <f t="shared" si="400"/>
        <v/>
      </c>
      <c r="AY768" s="6" t="str">
        <f t="shared" si="401"/>
        <v/>
      </c>
      <c r="AZ768" s="6" t="str">
        <f t="shared" si="402"/>
        <v/>
      </c>
      <c r="BA768" s="103"/>
      <c r="BG768" s="3"/>
    </row>
    <row r="769" spans="1:59" s="12" customFormat="1" ht="13.5" customHeight="1" x14ac:dyDescent="0.2">
      <c r="A769" s="163">
        <v>754</v>
      </c>
      <c r="B769" s="164"/>
      <c r="C769" s="165"/>
      <c r="D769" s="166"/>
      <c r="E769" s="165"/>
      <c r="F769" s="165"/>
      <c r="G769" s="220"/>
      <c r="H769" s="165"/>
      <c r="I769" s="167"/>
      <c r="J769" s="168"/>
      <c r="K769" s="845"/>
      <c r="L769" s="838"/>
      <c r="M769" s="428"/>
      <c r="N769" s="427"/>
      <c r="O769" s="429"/>
      <c r="P769" s="430"/>
      <c r="Q769" s="422" t="str">
        <f t="shared" si="386"/>
        <v/>
      </c>
      <c r="R769" s="422" t="str">
        <f t="shared" si="387"/>
        <v/>
      </c>
      <c r="S769" s="423" t="str">
        <f t="shared" si="388"/>
        <v/>
      </c>
      <c r="T769" s="424" t="str">
        <f t="shared" si="403"/>
        <v/>
      </c>
      <c r="U769" s="425" t="str">
        <f t="shared" si="389"/>
        <v/>
      </c>
      <c r="V769" s="425" t="str">
        <f t="shared" si="390"/>
        <v/>
      </c>
      <c r="W769" s="425" t="str">
        <f t="shared" si="391"/>
        <v/>
      </c>
      <c r="X769" s="38"/>
      <c r="Y769" s="37" t="str">
        <f t="shared" si="404"/>
        <v/>
      </c>
      <c r="Z769" s="37" t="str">
        <f t="shared" si="405"/>
        <v/>
      </c>
      <c r="AA769" s="29" t="str">
        <f t="shared" si="392"/>
        <v/>
      </c>
      <c r="AB769" s="6" t="e">
        <f t="shared" si="406"/>
        <v>#N/A</v>
      </c>
      <c r="AC769" s="6" t="e">
        <f t="shared" si="407"/>
        <v>#N/A</v>
      </c>
      <c r="AD769" s="6" t="e">
        <f t="shared" si="408"/>
        <v>#N/A</v>
      </c>
      <c r="AE769" s="6" t="str">
        <f t="shared" si="393"/>
        <v/>
      </c>
      <c r="AF769" s="10">
        <f t="shared" si="394"/>
        <v>1</v>
      </c>
      <c r="AG769" s="6" t="e">
        <f t="shared" si="409"/>
        <v>#N/A</v>
      </c>
      <c r="AH769" s="6" t="e">
        <f t="shared" si="410"/>
        <v>#N/A</v>
      </c>
      <c r="AI769" s="6" t="e">
        <f t="shared" si="420"/>
        <v>#N/A</v>
      </c>
      <c r="AJ769" s="6" t="e">
        <f t="shared" si="411"/>
        <v>#N/A</v>
      </c>
      <c r="AK769" s="11" t="str">
        <f t="shared" si="412"/>
        <v xml:space="preserve"> </v>
      </c>
      <c r="AL769" s="6" t="e">
        <f t="shared" si="413"/>
        <v>#N/A</v>
      </c>
      <c r="AM769" s="6" t="e">
        <f t="shared" si="414"/>
        <v>#N/A</v>
      </c>
      <c r="AN769" s="6" t="e">
        <f t="shared" si="415"/>
        <v>#N/A</v>
      </c>
      <c r="AO769" s="6" t="e">
        <f t="shared" si="395"/>
        <v>#N/A</v>
      </c>
      <c r="AP769" s="6" t="e">
        <f t="shared" si="416"/>
        <v>#N/A</v>
      </c>
      <c r="AQ769" s="6" t="e">
        <f t="shared" si="417"/>
        <v>#N/A</v>
      </c>
      <c r="AR769" s="6" t="e">
        <f t="shared" si="396"/>
        <v>#N/A</v>
      </c>
      <c r="AS769" s="6" t="e">
        <f t="shared" si="397"/>
        <v>#N/A</v>
      </c>
      <c r="AT769" s="6" t="e">
        <f t="shared" si="398"/>
        <v>#N/A</v>
      </c>
      <c r="AU769" s="6">
        <f t="shared" si="418"/>
        <v>0</v>
      </c>
      <c r="AV769" s="6" t="e">
        <f t="shared" si="419"/>
        <v>#N/A</v>
      </c>
      <c r="AW769" s="6" t="str">
        <f t="shared" si="399"/>
        <v/>
      </c>
      <c r="AX769" s="6" t="str">
        <f t="shared" si="400"/>
        <v/>
      </c>
      <c r="AY769" s="6" t="str">
        <f t="shared" si="401"/>
        <v/>
      </c>
      <c r="AZ769" s="6" t="str">
        <f t="shared" si="402"/>
        <v/>
      </c>
      <c r="BA769" s="103"/>
      <c r="BG769" s="3"/>
    </row>
    <row r="770" spans="1:59" s="12" customFormat="1" ht="13.5" customHeight="1" x14ac:dyDescent="0.2">
      <c r="A770" s="163">
        <v>755</v>
      </c>
      <c r="B770" s="164"/>
      <c r="C770" s="165"/>
      <c r="D770" s="166"/>
      <c r="E770" s="165"/>
      <c r="F770" s="165"/>
      <c r="G770" s="220"/>
      <c r="H770" s="165"/>
      <c r="I770" s="167"/>
      <c r="J770" s="168"/>
      <c r="K770" s="845"/>
      <c r="L770" s="838"/>
      <c r="M770" s="428"/>
      <c r="N770" s="427"/>
      <c r="O770" s="429"/>
      <c r="P770" s="430"/>
      <c r="Q770" s="422" t="str">
        <f t="shared" si="386"/>
        <v/>
      </c>
      <c r="R770" s="422" t="str">
        <f t="shared" si="387"/>
        <v/>
      </c>
      <c r="S770" s="423" t="str">
        <f t="shared" si="388"/>
        <v/>
      </c>
      <c r="T770" s="424" t="str">
        <f t="shared" si="403"/>
        <v/>
      </c>
      <c r="U770" s="425" t="str">
        <f t="shared" si="389"/>
        <v/>
      </c>
      <c r="V770" s="425" t="str">
        <f t="shared" si="390"/>
        <v/>
      </c>
      <c r="W770" s="425" t="str">
        <f t="shared" si="391"/>
        <v/>
      </c>
      <c r="X770" s="38"/>
      <c r="Y770" s="37" t="str">
        <f t="shared" si="404"/>
        <v/>
      </c>
      <c r="Z770" s="37" t="str">
        <f t="shared" si="405"/>
        <v/>
      </c>
      <c r="AA770" s="29" t="str">
        <f t="shared" si="392"/>
        <v/>
      </c>
      <c r="AB770" s="6" t="e">
        <f t="shared" si="406"/>
        <v>#N/A</v>
      </c>
      <c r="AC770" s="6" t="e">
        <f t="shared" si="407"/>
        <v>#N/A</v>
      </c>
      <c r="AD770" s="6" t="e">
        <f t="shared" si="408"/>
        <v>#N/A</v>
      </c>
      <c r="AE770" s="6" t="str">
        <f t="shared" si="393"/>
        <v/>
      </c>
      <c r="AF770" s="10">
        <f t="shared" si="394"/>
        <v>1</v>
      </c>
      <c r="AG770" s="6" t="e">
        <f t="shared" si="409"/>
        <v>#N/A</v>
      </c>
      <c r="AH770" s="6" t="e">
        <f t="shared" si="410"/>
        <v>#N/A</v>
      </c>
      <c r="AI770" s="6" t="e">
        <f t="shared" si="420"/>
        <v>#N/A</v>
      </c>
      <c r="AJ770" s="6" t="e">
        <f t="shared" si="411"/>
        <v>#N/A</v>
      </c>
      <c r="AK770" s="11" t="str">
        <f t="shared" si="412"/>
        <v xml:space="preserve"> </v>
      </c>
      <c r="AL770" s="6" t="e">
        <f t="shared" si="413"/>
        <v>#N/A</v>
      </c>
      <c r="AM770" s="6" t="e">
        <f t="shared" si="414"/>
        <v>#N/A</v>
      </c>
      <c r="AN770" s="6" t="e">
        <f t="shared" si="415"/>
        <v>#N/A</v>
      </c>
      <c r="AO770" s="6" t="e">
        <f t="shared" si="395"/>
        <v>#N/A</v>
      </c>
      <c r="AP770" s="6" t="e">
        <f t="shared" si="416"/>
        <v>#N/A</v>
      </c>
      <c r="AQ770" s="6" t="e">
        <f t="shared" si="417"/>
        <v>#N/A</v>
      </c>
      <c r="AR770" s="6" t="e">
        <f t="shared" si="396"/>
        <v>#N/A</v>
      </c>
      <c r="AS770" s="6" t="e">
        <f t="shared" si="397"/>
        <v>#N/A</v>
      </c>
      <c r="AT770" s="6" t="e">
        <f t="shared" si="398"/>
        <v>#N/A</v>
      </c>
      <c r="AU770" s="6">
        <f t="shared" si="418"/>
        <v>0</v>
      </c>
      <c r="AV770" s="6" t="e">
        <f t="shared" si="419"/>
        <v>#N/A</v>
      </c>
      <c r="AW770" s="6" t="str">
        <f t="shared" si="399"/>
        <v/>
      </c>
      <c r="AX770" s="6" t="str">
        <f t="shared" si="400"/>
        <v/>
      </c>
      <c r="AY770" s="6" t="str">
        <f t="shared" si="401"/>
        <v/>
      </c>
      <c r="AZ770" s="6" t="str">
        <f t="shared" si="402"/>
        <v/>
      </c>
      <c r="BA770" s="103"/>
      <c r="BG770" s="3"/>
    </row>
    <row r="771" spans="1:59" s="12" customFormat="1" ht="13.5" customHeight="1" x14ac:dyDescent="0.2">
      <c r="A771" s="163">
        <v>756</v>
      </c>
      <c r="B771" s="164"/>
      <c r="C771" s="165"/>
      <c r="D771" s="166"/>
      <c r="E771" s="165"/>
      <c r="F771" s="165"/>
      <c r="G771" s="220"/>
      <c r="H771" s="165"/>
      <c r="I771" s="167"/>
      <c r="J771" s="168"/>
      <c r="K771" s="845"/>
      <c r="L771" s="838"/>
      <c r="M771" s="428"/>
      <c r="N771" s="427"/>
      <c r="O771" s="429"/>
      <c r="P771" s="430"/>
      <c r="Q771" s="422" t="str">
        <f t="shared" si="386"/>
        <v/>
      </c>
      <c r="R771" s="422" t="str">
        <f t="shared" si="387"/>
        <v/>
      </c>
      <c r="S771" s="423" t="str">
        <f t="shared" si="388"/>
        <v/>
      </c>
      <c r="T771" s="424" t="str">
        <f t="shared" si="403"/>
        <v/>
      </c>
      <c r="U771" s="425" t="str">
        <f t="shared" si="389"/>
        <v/>
      </c>
      <c r="V771" s="425" t="str">
        <f t="shared" si="390"/>
        <v/>
      </c>
      <c r="W771" s="425" t="str">
        <f t="shared" si="391"/>
        <v/>
      </c>
      <c r="X771" s="38"/>
      <c r="Y771" s="37" t="str">
        <f t="shared" si="404"/>
        <v/>
      </c>
      <c r="Z771" s="37" t="str">
        <f t="shared" si="405"/>
        <v/>
      </c>
      <c r="AA771" s="29" t="str">
        <f t="shared" si="392"/>
        <v/>
      </c>
      <c r="AB771" s="6" t="e">
        <f t="shared" si="406"/>
        <v>#N/A</v>
      </c>
      <c r="AC771" s="6" t="e">
        <f t="shared" si="407"/>
        <v>#N/A</v>
      </c>
      <c r="AD771" s="6" t="e">
        <f t="shared" si="408"/>
        <v>#N/A</v>
      </c>
      <c r="AE771" s="6" t="str">
        <f t="shared" si="393"/>
        <v/>
      </c>
      <c r="AF771" s="10">
        <f t="shared" si="394"/>
        <v>1</v>
      </c>
      <c r="AG771" s="6" t="e">
        <f t="shared" si="409"/>
        <v>#N/A</v>
      </c>
      <c r="AH771" s="6" t="e">
        <f t="shared" si="410"/>
        <v>#N/A</v>
      </c>
      <c r="AI771" s="6" t="e">
        <f t="shared" si="420"/>
        <v>#N/A</v>
      </c>
      <c r="AJ771" s="6" t="e">
        <f t="shared" si="411"/>
        <v>#N/A</v>
      </c>
      <c r="AK771" s="11" t="str">
        <f t="shared" si="412"/>
        <v xml:space="preserve"> </v>
      </c>
      <c r="AL771" s="6" t="e">
        <f t="shared" si="413"/>
        <v>#N/A</v>
      </c>
      <c r="AM771" s="6" t="e">
        <f t="shared" si="414"/>
        <v>#N/A</v>
      </c>
      <c r="AN771" s="6" t="e">
        <f t="shared" si="415"/>
        <v>#N/A</v>
      </c>
      <c r="AO771" s="6" t="e">
        <f t="shared" si="395"/>
        <v>#N/A</v>
      </c>
      <c r="AP771" s="6" t="e">
        <f t="shared" si="416"/>
        <v>#N/A</v>
      </c>
      <c r="AQ771" s="6" t="e">
        <f t="shared" si="417"/>
        <v>#N/A</v>
      </c>
      <c r="AR771" s="6" t="e">
        <f t="shared" si="396"/>
        <v>#N/A</v>
      </c>
      <c r="AS771" s="6" t="e">
        <f t="shared" si="397"/>
        <v>#N/A</v>
      </c>
      <c r="AT771" s="6" t="e">
        <f t="shared" si="398"/>
        <v>#N/A</v>
      </c>
      <c r="AU771" s="6">
        <f t="shared" si="418"/>
        <v>0</v>
      </c>
      <c r="AV771" s="6" t="e">
        <f t="shared" si="419"/>
        <v>#N/A</v>
      </c>
      <c r="AW771" s="6" t="str">
        <f t="shared" si="399"/>
        <v/>
      </c>
      <c r="AX771" s="6" t="str">
        <f t="shared" si="400"/>
        <v/>
      </c>
      <c r="AY771" s="6" t="str">
        <f t="shared" si="401"/>
        <v/>
      </c>
      <c r="AZ771" s="6" t="str">
        <f t="shared" si="402"/>
        <v/>
      </c>
      <c r="BA771" s="103"/>
      <c r="BG771" s="3"/>
    </row>
    <row r="772" spans="1:59" s="12" customFormat="1" ht="13.5" customHeight="1" x14ac:dyDescent="0.2">
      <c r="A772" s="163">
        <v>757</v>
      </c>
      <c r="B772" s="164"/>
      <c r="C772" s="165"/>
      <c r="D772" s="166"/>
      <c r="E772" s="165"/>
      <c r="F772" s="165"/>
      <c r="G772" s="220"/>
      <c r="H772" s="165"/>
      <c r="I772" s="167"/>
      <c r="J772" s="168"/>
      <c r="K772" s="845"/>
      <c r="L772" s="838"/>
      <c r="M772" s="428"/>
      <c r="N772" s="427"/>
      <c r="O772" s="429"/>
      <c r="P772" s="430"/>
      <c r="Q772" s="422" t="str">
        <f t="shared" si="386"/>
        <v/>
      </c>
      <c r="R772" s="422" t="str">
        <f t="shared" si="387"/>
        <v/>
      </c>
      <c r="S772" s="423" t="str">
        <f t="shared" si="388"/>
        <v/>
      </c>
      <c r="T772" s="424" t="str">
        <f t="shared" si="403"/>
        <v/>
      </c>
      <c r="U772" s="425" t="str">
        <f t="shared" si="389"/>
        <v/>
      </c>
      <c r="V772" s="425" t="str">
        <f t="shared" si="390"/>
        <v/>
      </c>
      <c r="W772" s="425" t="str">
        <f t="shared" si="391"/>
        <v/>
      </c>
      <c r="X772" s="38"/>
      <c r="Y772" s="37" t="str">
        <f t="shared" si="404"/>
        <v/>
      </c>
      <c r="Z772" s="37" t="str">
        <f t="shared" si="405"/>
        <v/>
      </c>
      <c r="AA772" s="29" t="str">
        <f t="shared" si="392"/>
        <v/>
      </c>
      <c r="AB772" s="6" t="e">
        <f t="shared" si="406"/>
        <v>#N/A</v>
      </c>
      <c r="AC772" s="6" t="e">
        <f t="shared" si="407"/>
        <v>#N/A</v>
      </c>
      <c r="AD772" s="6" t="e">
        <f t="shared" si="408"/>
        <v>#N/A</v>
      </c>
      <c r="AE772" s="6" t="str">
        <f t="shared" si="393"/>
        <v/>
      </c>
      <c r="AF772" s="10">
        <f t="shared" si="394"/>
        <v>1</v>
      </c>
      <c r="AG772" s="6" t="e">
        <f t="shared" si="409"/>
        <v>#N/A</v>
      </c>
      <c r="AH772" s="6" t="e">
        <f t="shared" si="410"/>
        <v>#N/A</v>
      </c>
      <c r="AI772" s="6" t="e">
        <f t="shared" si="420"/>
        <v>#N/A</v>
      </c>
      <c r="AJ772" s="6" t="e">
        <f t="shared" si="411"/>
        <v>#N/A</v>
      </c>
      <c r="AK772" s="11" t="str">
        <f t="shared" si="412"/>
        <v xml:space="preserve"> </v>
      </c>
      <c r="AL772" s="6" t="e">
        <f t="shared" si="413"/>
        <v>#N/A</v>
      </c>
      <c r="AM772" s="6" t="e">
        <f t="shared" si="414"/>
        <v>#N/A</v>
      </c>
      <c r="AN772" s="6" t="e">
        <f t="shared" si="415"/>
        <v>#N/A</v>
      </c>
      <c r="AO772" s="6" t="e">
        <f t="shared" si="395"/>
        <v>#N/A</v>
      </c>
      <c r="AP772" s="6" t="e">
        <f t="shared" si="416"/>
        <v>#N/A</v>
      </c>
      <c r="AQ772" s="6" t="e">
        <f t="shared" si="417"/>
        <v>#N/A</v>
      </c>
      <c r="AR772" s="6" t="e">
        <f t="shared" si="396"/>
        <v>#N/A</v>
      </c>
      <c r="AS772" s="6" t="e">
        <f t="shared" si="397"/>
        <v>#N/A</v>
      </c>
      <c r="AT772" s="6" t="e">
        <f t="shared" si="398"/>
        <v>#N/A</v>
      </c>
      <c r="AU772" s="6">
        <f t="shared" si="418"/>
        <v>0</v>
      </c>
      <c r="AV772" s="6" t="e">
        <f t="shared" si="419"/>
        <v>#N/A</v>
      </c>
      <c r="AW772" s="6" t="str">
        <f t="shared" si="399"/>
        <v/>
      </c>
      <c r="AX772" s="6" t="str">
        <f t="shared" si="400"/>
        <v/>
      </c>
      <c r="AY772" s="6" t="str">
        <f t="shared" si="401"/>
        <v/>
      </c>
      <c r="AZ772" s="6" t="str">
        <f t="shared" si="402"/>
        <v/>
      </c>
      <c r="BA772" s="103"/>
      <c r="BG772" s="3"/>
    </row>
    <row r="773" spans="1:59" s="12" customFormat="1" ht="13.5" customHeight="1" x14ac:dyDescent="0.2">
      <c r="A773" s="163">
        <v>758</v>
      </c>
      <c r="B773" s="164"/>
      <c r="C773" s="165"/>
      <c r="D773" s="166"/>
      <c r="E773" s="165"/>
      <c r="F773" s="165"/>
      <c r="G773" s="220"/>
      <c r="H773" s="165"/>
      <c r="I773" s="167"/>
      <c r="J773" s="168"/>
      <c r="K773" s="845"/>
      <c r="L773" s="838"/>
      <c r="M773" s="428"/>
      <c r="N773" s="427"/>
      <c r="O773" s="429"/>
      <c r="P773" s="430"/>
      <c r="Q773" s="422" t="str">
        <f t="shared" si="386"/>
        <v/>
      </c>
      <c r="R773" s="422" t="str">
        <f t="shared" si="387"/>
        <v/>
      </c>
      <c r="S773" s="423" t="str">
        <f t="shared" si="388"/>
        <v/>
      </c>
      <c r="T773" s="424" t="str">
        <f t="shared" si="403"/>
        <v/>
      </c>
      <c r="U773" s="425" t="str">
        <f t="shared" si="389"/>
        <v/>
      </c>
      <c r="V773" s="425" t="str">
        <f t="shared" si="390"/>
        <v/>
      </c>
      <c r="W773" s="425" t="str">
        <f t="shared" si="391"/>
        <v/>
      </c>
      <c r="X773" s="38"/>
      <c r="Y773" s="37" t="str">
        <f t="shared" si="404"/>
        <v/>
      </c>
      <c r="Z773" s="37" t="str">
        <f t="shared" si="405"/>
        <v/>
      </c>
      <c r="AA773" s="29" t="str">
        <f t="shared" si="392"/>
        <v/>
      </c>
      <c r="AB773" s="6" t="e">
        <f t="shared" si="406"/>
        <v>#N/A</v>
      </c>
      <c r="AC773" s="6" t="e">
        <f t="shared" si="407"/>
        <v>#N/A</v>
      </c>
      <c r="AD773" s="6" t="e">
        <f t="shared" si="408"/>
        <v>#N/A</v>
      </c>
      <c r="AE773" s="6" t="str">
        <f t="shared" si="393"/>
        <v/>
      </c>
      <c r="AF773" s="10">
        <f t="shared" si="394"/>
        <v>1</v>
      </c>
      <c r="AG773" s="6" t="e">
        <f t="shared" si="409"/>
        <v>#N/A</v>
      </c>
      <c r="AH773" s="6" t="e">
        <f t="shared" si="410"/>
        <v>#N/A</v>
      </c>
      <c r="AI773" s="6" t="e">
        <f t="shared" si="420"/>
        <v>#N/A</v>
      </c>
      <c r="AJ773" s="6" t="e">
        <f t="shared" si="411"/>
        <v>#N/A</v>
      </c>
      <c r="AK773" s="11" t="str">
        <f t="shared" si="412"/>
        <v xml:space="preserve"> </v>
      </c>
      <c r="AL773" s="6" t="e">
        <f t="shared" si="413"/>
        <v>#N/A</v>
      </c>
      <c r="AM773" s="6" t="e">
        <f t="shared" si="414"/>
        <v>#N/A</v>
      </c>
      <c r="AN773" s="6" t="e">
        <f t="shared" si="415"/>
        <v>#N/A</v>
      </c>
      <c r="AO773" s="6" t="e">
        <f t="shared" si="395"/>
        <v>#N/A</v>
      </c>
      <c r="AP773" s="6" t="e">
        <f t="shared" si="416"/>
        <v>#N/A</v>
      </c>
      <c r="AQ773" s="6" t="e">
        <f t="shared" si="417"/>
        <v>#N/A</v>
      </c>
      <c r="AR773" s="6" t="e">
        <f t="shared" si="396"/>
        <v>#N/A</v>
      </c>
      <c r="AS773" s="6" t="e">
        <f t="shared" si="397"/>
        <v>#N/A</v>
      </c>
      <c r="AT773" s="6" t="e">
        <f t="shared" si="398"/>
        <v>#N/A</v>
      </c>
      <c r="AU773" s="6">
        <f t="shared" si="418"/>
        <v>0</v>
      </c>
      <c r="AV773" s="6" t="e">
        <f t="shared" si="419"/>
        <v>#N/A</v>
      </c>
      <c r="AW773" s="6" t="str">
        <f t="shared" si="399"/>
        <v/>
      </c>
      <c r="AX773" s="6" t="str">
        <f t="shared" si="400"/>
        <v/>
      </c>
      <c r="AY773" s="6" t="str">
        <f t="shared" si="401"/>
        <v/>
      </c>
      <c r="AZ773" s="6" t="str">
        <f t="shared" si="402"/>
        <v/>
      </c>
      <c r="BA773" s="103"/>
      <c r="BG773" s="3"/>
    </row>
    <row r="774" spans="1:59" s="12" customFormat="1" ht="13.5" customHeight="1" x14ac:dyDescent="0.2">
      <c r="A774" s="163">
        <v>759</v>
      </c>
      <c r="B774" s="164"/>
      <c r="C774" s="165"/>
      <c r="D774" s="166"/>
      <c r="E774" s="165"/>
      <c r="F774" s="165"/>
      <c r="G774" s="220"/>
      <c r="H774" s="165"/>
      <c r="I774" s="167"/>
      <c r="J774" s="168"/>
      <c r="K774" s="845"/>
      <c r="L774" s="838"/>
      <c r="M774" s="428"/>
      <c r="N774" s="427"/>
      <c r="O774" s="429"/>
      <c r="P774" s="430"/>
      <c r="Q774" s="422" t="str">
        <f t="shared" si="386"/>
        <v/>
      </c>
      <c r="R774" s="422" t="str">
        <f t="shared" si="387"/>
        <v/>
      </c>
      <c r="S774" s="423" t="str">
        <f t="shared" si="388"/>
        <v/>
      </c>
      <c r="T774" s="424" t="str">
        <f t="shared" si="403"/>
        <v/>
      </c>
      <c r="U774" s="425" t="str">
        <f t="shared" si="389"/>
        <v/>
      </c>
      <c r="V774" s="425" t="str">
        <f t="shared" si="390"/>
        <v/>
      </c>
      <c r="W774" s="425" t="str">
        <f t="shared" si="391"/>
        <v/>
      </c>
      <c r="X774" s="38"/>
      <c r="Y774" s="37" t="str">
        <f t="shared" si="404"/>
        <v/>
      </c>
      <c r="Z774" s="37" t="str">
        <f t="shared" si="405"/>
        <v/>
      </c>
      <c r="AA774" s="29" t="str">
        <f t="shared" si="392"/>
        <v/>
      </c>
      <c r="AB774" s="6" t="e">
        <f t="shared" si="406"/>
        <v>#N/A</v>
      </c>
      <c r="AC774" s="6" t="e">
        <f t="shared" si="407"/>
        <v>#N/A</v>
      </c>
      <c r="AD774" s="6" t="e">
        <f t="shared" si="408"/>
        <v>#N/A</v>
      </c>
      <c r="AE774" s="6" t="str">
        <f t="shared" si="393"/>
        <v/>
      </c>
      <c r="AF774" s="10">
        <f t="shared" si="394"/>
        <v>1</v>
      </c>
      <c r="AG774" s="6" t="e">
        <f t="shared" si="409"/>
        <v>#N/A</v>
      </c>
      <c r="AH774" s="6" t="e">
        <f t="shared" si="410"/>
        <v>#N/A</v>
      </c>
      <c r="AI774" s="6" t="e">
        <f t="shared" si="420"/>
        <v>#N/A</v>
      </c>
      <c r="AJ774" s="6" t="e">
        <f t="shared" si="411"/>
        <v>#N/A</v>
      </c>
      <c r="AK774" s="11" t="str">
        <f t="shared" si="412"/>
        <v xml:space="preserve"> </v>
      </c>
      <c r="AL774" s="6" t="e">
        <f t="shared" si="413"/>
        <v>#N/A</v>
      </c>
      <c r="AM774" s="6" t="e">
        <f t="shared" si="414"/>
        <v>#N/A</v>
      </c>
      <c r="AN774" s="6" t="e">
        <f t="shared" si="415"/>
        <v>#N/A</v>
      </c>
      <c r="AO774" s="6" t="e">
        <f t="shared" si="395"/>
        <v>#N/A</v>
      </c>
      <c r="AP774" s="6" t="e">
        <f t="shared" si="416"/>
        <v>#N/A</v>
      </c>
      <c r="AQ774" s="6" t="e">
        <f t="shared" si="417"/>
        <v>#N/A</v>
      </c>
      <c r="AR774" s="6" t="e">
        <f t="shared" si="396"/>
        <v>#N/A</v>
      </c>
      <c r="AS774" s="6" t="e">
        <f t="shared" si="397"/>
        <v>#N/A</v>
      </c>
      <c r="AT774" s="6" t="e">
        <f t="shared" si="398"/>
        <v>#N/A</v>
      </c>
      <c r="AU774" s="6">
        <f t="shared" si="418"/>
        <v>0</v>
      </c>
      <c r="AV774" s="6" t="e">
        <f t="shared" si="419"/>
        <v>#N/A</v>
      </c>
      <c r="AW774" s="6" t="str">
        <f t="shared" si="399"/>
        <v/>
      </c>
      <c r="AX774" s="6" t="str">
        <f t="shared" si="400"/>
        <v/>
      </c>
      <c r="AY774" s="6" t="str">
        <f t="shared" si="401"/>
        <v/>
      </c>
      <c r="AZ774" s="6" t="str">
        <f t="shared" si="402"/>
        <v/>
      </c>
      <c r="BA774" s="103"/>
      <c r="BG774" s="3"/>
    </row>
    <row r="775" spans="1:59" s="12" customFormat="1" ht="13.5" customHeight="1" x14ac:dyDescent="0.2">
      <c r="A775" s="163">
        <v>760</v>
      </c>
      <c r="B775" s="164"/>
      <c r="C775" s="165"/>
      <c r="D775" s="166"/>
      <c r="E775" s="165"/>
      <c r="F775" s="165"/>
      <c r="G775" s="220"/>
      <c r="H775" s="165"/>
      <c r="I775" s="167"/>
      <c r="J775" s="168"/>
      <c r="K775" s="845"/>
      <c r="L775" s="838"/>
      <c r="M775" s="428"/>
      <c r="N775" s="427"/>
      <c r="O775" s="429"/>
      <c r="P775" s="430"/>
      <c r="Q775" s="422" t="str">
        <f t="shared" si="386"/>
        <v/>
      </c>
      <c r="R775" s="422" t="str">
        <f t="shared" si="387"/>
        <v/>
      </c>
      <c r="S775" s="423" t="str">
        <f t="shared" si="388"/>
        <v/>
      </c>
      <c r="T775" s="424" t="str">
        <f t="shared" si="403"/>
        <v/>
      </c>
      <c r="U775" s="425" t="str">
        <f t="shared" si="389"/>
        <v/>
      </c>
      <c r="V775" s="425" t="str">
        <f t="shared" si="390"/>
        <v/>
      </c>
      <c r="W775" s="425" t="str">
        <f t="shared" si="391"/>
        <v/>
      </c>
      <c r="X775" s="38"/>
      <c r="Y775" s="37" t="str">
        <f t="shared" si="404"/>
        <v/>
      </c>
      <c r="Z775" s="37" t="str">
        <f t="shared" si="405"/>
        <v/>
      </c>
      <c r="AA775" s="29" t="str">
        <f t="shared" si="392"/>
        <v/>
      </c>
      <c r="AB775" s="6" t="e">
        <f t="shared" si="406"/>
        <v>#N/A</v>
      </c>
      <c r="AC775" s="6" t="e">
        <f t="shared" si="407"/>
        <v>#N/A</v>
      </c>
      <c r="AD775" s="6" t="e">
        <f t="shared" si="408"/>
        <v>#N/A</v>
      </c>
      <c r="AE775" s="6" t="str">
        <f t="shared" si="393"/>
        <v/>
      </c>
      <c r="AF775" s="10">
        <f t="shared" si="394"/>
        <v>1</v>
      </c>
      <c r="AG775" s="6" t="e">
        <f t="shared" si="409"/>
        <v>#N/A</v>
      </c>
      <c r="AH775" s="6" t="e">
        <f t="shared" si="410"/>
        <v>#N/A</v>
      </c>
      <c r="AI775" s="6" t="e">
        <f t="shared" si="420"/>
        <v>#N/A</v>
      </c>
      <c r="AJ775" s="6" t="e">
        <f t="shared" si="411"/>
        <v>#N/A</v>
      </c>
      <c r="AK775" s="11" t="str">
        <f t="shared" si="412"/>
        <v xml:space="preserve"> </v>
      </c>
      <c r="AL775" s="6" t="e">
        <f t="shared" si="413"/>
        <v>#N/A</v>
      </c>
      <c r="AM775" s="6" t="e">
        <f t="shared" si="414"/>
        <v>#N/A</v>
      </c>
      <c r="AN775" s="6" t="e">
        <f t="shared" si="415"/>
        <v>#N/A</v>
      </c>
      <c r="AO775" s="6" t="e">
        <f t="shared" si="395"/>
        <v>#N/A</v>
      </c>
      <c r="AP775" s="6" t="e">
        <f t="shared" si="416"/>
        <v>#N/A</v>
      </c>
      <c r="AQ775" s="6" t="e">
        <f t="shared" si="417"/>
        <v>#N/A</v>
      </c>
      <c r="AR775" s="6" t="e">
        <f t="shared" si="396"/>
        <v>#N/A</v>
      </c>
      <c r="AS775" s="6" t="e">
        <f t="shared" si="397"/>
        <v>#N/A</v>
      </c>
      <c r="AT775" s="6" t="e">
        <f t="shared" si="398"/>
        <v>#N/A</v>
      </c>
      <c r="AU775" s="6">
        <f t="shared" si="418"/>
        <v>0</v>
      </c>
      <c r="AV775" s="6" t="e">
        <f t="shared" si="419"/>
        <v>#N/A</v>
      </c>
      <c r="AW775" s="6" t="str">
        <f t="shared" si="399"/>
        <v/>
      </c>
      <c r="AX775" s="6" t="str">
        <f t="shared" si="400"/>
        <v/>
      </c>
      <c r="AY775" s="6" t="str">
        <f t="shared" si="401"/>
        <v/>
      </c>
      <c r="AZ775" s="6" t="str">
        <f t="shared" si="402"/>
        <v/>
      </c>
      <c r="BA775" s="103"/>
      <c r="BG775" s="3"/>
    </row>
    <row r="776" spans="1:59" s="12" customFormat="1" ht="13.5" customHeight="1" x14ac:dyDescent="0.2">
      <c r="A776" s="163">
        <v>761</v>
      </c>
      <c r="B776" s="164"/>
      <c r="C776" s="165"/>
      <c r="D776" s="166"/>
      <c r="E776" s="165"/>
      <c r="F776" s="165"/>
      <c r="G776" s="220"/>
      <c r="H776" s="165"/>
      <c r="I776" s="167"/>
      <c r="J776" s="168"/>
      <c r="K776" s="845"/>
      <c r="L776" s="838"/>
      <c r="M776" s="428"/>
      <c r="N776" s="427"/>
      <c r="O776" s="429"/>
      <c r="P776" s="430"/>
      <c r="Q776" s="422" t="str">
        <f t="shared" si="386"/>
        <v/>
      </c>
      <c r="R776" s="422" t="str">
        <f t="shared" si="387"/>
        <v/>
      </c>
      <c r="S776" s="423" t="str">
        <f t="shared" si="388"/>
        <v/>
      </c>
      <c r="T776" s="424" t="str">
        <f t="shared" si="403"/>
        <v/>
      </c>
      <c r="U776" s="425" t="str">
        <f t="shared" si="389"/>
        <v/>
      </c>
      <c r="V776" s="425" t="str">
        <f t="shared" si="390"/>
        <v/>
      </c>
      <c r="W776" s="425" t="str">
        <f t="shared" si="391"/>
        <v/>
      </c>
      <c r="X776" s="38"/>
      <c r="Y776" s="37" t="str">
        <f t="shared" si="404"/>
        <v/>
      </c>
      <c r="Z776" s="37" t="str">
        <f t="shared" si="405"/>
        <v/>
      </c>
      <c r="AA776" s="29" t="str">
        <f t="shared" si="392"/>
        <v/>
      </c>
      <c r="AB776" s="6" t="e">
        <f t="shared" si="406"/>
        <v>#N/A</v>
      </c>
      <c r="AC776" s="6" t="e">
        <f t="shared" si="407"/>
        <v>#N/A</v>
      </c>
      <c r="AD776" s="6" t="e">
        <f t="shared" si="408"/>
        <v>#N/A</v>
      </c>
      <c r="AE776" s="6" t="str">
        <f t="shared" si="393"/>
        <v/>
      </c>
      <c r="AF776" s="10">
        <f t="shared" si="394"/>
        <v>1</v>
      </c>
      <c r="AG776" s="6" t="e">
        <f t="shared" si="409"/>
        <v>#N/A</v>
      </c>
      <c r="AH776" s="6" t="e">
        <f t="shared" si="410"/>
        <v>#N/A</v>
      </c>
      <c r="AI776" s="6" t="e">
        <f t="shared" si="420"/>
        <v>#N/A</v>
      </c>
      <c r="AJ776" s="6" t="e">
        <f t="shared" si="411"/>
        <v>#N/A</v>
      </c>
      <c r="AK776" s="11" t="str">
        <f t="shared" si="412"/>
        <v xml:space="preserve"> </v>
      </c>
      <c r="AL776" s="6" t="e">
        <f t="shared" si="413"/>
        <v>#N/A</v>
      </c>
      <c r="AM776" s="6" t="e">
        <f t="shared" si="414"/>
        <v>#N/A</v>
      </c>
      <c r="AN776" s="6" t="e">
        <f t="shared" si="415"/>
        <v>#N/A</v>
      </c>
      <c r="AO776" s="6" t="e">
        <f t="shared" si="395"/>
        <v>#N/A</v>
      </c>
      <c r="AP776" s="6" t="e">
        <f t="shared" si="416"/>
        <v>#N/A</v>
      </c>
      <c r="AQ776" s="6" t="e">
        <f t="shared" si="417"/>
        <v>#N/A</v>
      </c>
      <c r="AR776" s="6" t="e">
        <f t="shared" si="396"/>
        <v>#N/A</v>
      </c>
      <c r="AS776" s="6" t="e">
        <f t="shared" si="397"/>
        <v>#N/A</v>
      </c>
      <c r="AT776" s="6" t="e">
        <f t="shared" si="398"/>
        <v>#N/A</v>
      </c>
      <c r="AU776" s="6">
        <f t="shared" si="418"/>
        <v>0</v>
      </c>
      <c r="AV776" s="6" t="e">
        <f t="shared" si="419"/>
        <v>#N/A</v>
      </c>
      <c r="AW776" s="6" t="str">
        <f t="shared" si="399"/>
        <v/>
      </c>
      <c r="AX776" s="6" t="str">
        <f t="shared" si="400"/>
        <v/>
      </c>
      <c r="AY776" s="6" t="str">
        <f t="shared" si="401"/>
        <v/>
      </c>
      <c r="AZ776" s="6" t="str">
        <f t="shared" si="402"/>
        <v/>
      </c>
      <c r="BA776" s="103"/>
      <c r="BG776" s="3"/>
    </row>
    <row r="777" spans="1:59" s="12" customFormat="1" ht="13.5" customHeight="1" x14ac:dyDescent="0.2">
      <c r="A777" s="163">
        <v>762</v>
      </c>
      <c r="B777" s="164"/>
      <c r="C777" s="165"/>
      <c r="D777" s="166"/>
      <c r="E777" s="165"/>
      <c r="F777" s="165"/>
      <c r="G777" s="220"/>
      <c r="H777" s="165"/>
      <c r="I777" s="167"/>
      <c r="J777" s="168"/>
      <c r="K777" s="845"/>
      <c r="L777" s="838"/>
      <c r="M777" s="428"/>
      <c r="N777" s="427"/>
      <c r="O777" s="429"/>
      <c r="P777" s="430"/>
      <c r="Q777" s="422" t="str">
        <f t="shared" si="386"/>
        <v/>
      </c>
      <c r="R777" s="422" t="str">
        <f t="shared" si="387"/>
        <v/>
      </c>
      <c r="S777" s="423" t="str">
        <f t="shared" si="388"/>
        <v/>
      </c>
      <c r="T777" s="424" t="str">
        <f t="shared" si="403"/>
        <v/>
      </c>
      <c r="U777" s="425" t="str">
        <f t="shared" si="389"/>
        <v/>
      </c>
      <c r="V777" s="425" t="str">
        <f t="shared" si="390"/>
        <v/>
      </c>
      <c r="W777" s="425" t="str">
        <f t="shared" si="391"/>
        <v/>
      </c>
      <c r="X777" s="38"/>
      <c r="Y777" s="37" t="str">
        <f t="shared" si="404"/>
        <v/>
      </c>
      <c r="Z777" s="37" t="str">
        <f t="shared" si="405"/>
        <v/>
      </c>
      <c r="AA777" s="29" t="str">
        <f t="shared" si="392"/>
        <v/>
      </c>
      <c r="AB777" s="6" t="e">
        <f t="shared" si="406"/>
        <v>#N/A</v>
      </c>
      <c r="AC777" s="6" t="e">
        <f t="shared" si="407"/>
        <v>#N/A</v>
      </c>
      <c r="AD777" s="6" t="e">
        <f t="shared" si="408"/>
        <v>#N/A</v>
      </c>
      <c r="AE777" s="6" t="str">
        <f t="shared" si="393"/>
        <v/>
      </c>
      <c r="AF777" s="10">
        <f t="shared" si="394"/>
        <v>1</v>
      </c>
      <c r="AG777" s="6" t="e">
        <f t="shared" si="409"/>
        <v>#N/A</v>
      </c>
      <c r="AH777" s="6" t="e">
        <f t="shared" si="410"/>
        <v>#N/A</v>
      </c>
      <c r="AI777" s="6" t="e">
        <f t="shared" si="420"/>
        <v>#N/A</v>
      </c>
      <c r="AJ777" s="6" t="e">
        <f t="shared" si="411"/>
        <v>#N/A</v>
      </c>
      <c r="AK777" s="11" t="str">
        <f t="shared" si="412"/>
        <v xml:space="preserve"> </v>
      </c>
      <c r="AL777" s="6" t="e">
        <f t="shared" si="413"/>
        <v>#N/A</v>
      </c>
      <c r="AM777" s="6" t="e">
        <f t="shared" si="414"/>
        <v>#N/A</v>
      </c>
      <c r="AN777" s="6" t="e">
        <f t="shared" si="415"/>
        <v>#N/A</v>
      </c>
      <c r="AO777" s="6" t="e">
        <f t="shared" si="395"/>
        <v>#N/A</v>
      </c>
      <c r="AP777" s="6" t="e">
        <f t="shared" si="416"/>
        <v>#N/A</v>
      </c>
      <c r="AQ777" s="6" t="e">
        <f t="shared" si="417"/>
        <v>#N/A</v>
      </c>
      <c r="AR777" s="6" t="e">
        <f t="shared" si="396"/>
        <v>#N/A</v>
      </c>
      <c r="AS777" s="6" t="e">
        <f t="shared" si="397"/>
        <v>#N/A</v>
      </c>
      <c r="AT777" s="6" t="e">
        <f t="shared" si="398"/>
        <v>#N/A</v>
      </c>
      <c r="AU777" s="6">
        <f t="shared" si="418"/>
        <v>0</v>
      </c>
      <c r="AV777" s="6" t="e">
        <f t="shared" si="419"/>
        <v>#N/A</v>
      </c>
      <c r="AW777" s="6" t="str">
        <f t="shared" si="399"/>
        <v/>
      </c>
      <c r="AX777" s="6" t="str">
        <f t="shared" si="400"/>
        <v/>
      </c>
      <c r="AY777" s="6" t="str">
        <f t="shared" si="401"/>
        <v/>
      </c>
      <c r="AZ777" s="6" t="str">
        <f t="shared" si="402"/>
        <v/>
      </c>
      <c r="BA777" s="103"/>
      <c r="BG777" s="3"/>
    </row>
    <row r="778" spans="1:59" s="12" customFormat="1" ht="13.5" customHeight="1" x14ac:dyDescent="0.2">
      <c r="A778" s="163">
        <v>763</v>
      </c>
      <c r="B778" s="164"/>
      <c r="C778" s="165"/>
      <c r="D778" s="166"/>
      <c r="E778" s="165"/>
      <c r="F778" s="165"/>
      <c r="G778" s="220"/>
      <c r="H778" s="165"/>
      <c r="I778" s="167"/>
      <c r="J778" s="168"/>
      <c r="K778" s="845"/>
      <c r="L778" s="838"/>
      <c r="M778" s="428"/>
      <c r="N778" s="427"/>
      <c r="O778" s="429"/>
      <c r="P778" s="430"/>
      <c r="Q778" s="422" t="str">
        <f t="shared" si="386"/>
        <v/>
      </c>
      <c r="R778" s="422" t="str">
        <f t="shared" si="387"/>
        <v/>
      </c>
      <c r="S778" s="423" t="str">
        <f t="shared" si="388"/>
        <v/>
      </c>
      <c r="T778" s="424" t="str">
        <f t="shared" si="403"/>
        <v/>
      </c>
      <c r="U778" s="425" t="str">
        <f t="shared" si="389"/>
        <v/>
      </c>
      <c r="V778" s="425" t="str">
        <f t="shared" si="390"/>
        <v/>
      </c>
      <c r="W778" s="425" t="str">
        <f t="shared" si="391"/>
        <v/>
      </c>
      <c r="X778" s="38"/>
      <c r="Y778" s="37" t="str">
        <f t="shared" si="404"/>
        <v/>
      </c>
      <c r="Z778" s="37" t="str">
        <f t="shared" si="405"/>
        <v/>
      </c>
      <c r="AA778" s="29" t="str">
        <f t="shared" si="392"/>
        <v/>
      </c>
      <c r="AB778" s="6" t="e">
        <f t="shared" si="406"/>
        <v>#N/A</v>
      </c>
      <c r="AC778" s="6" t="e">
        <f t="shared" si="407"/>
        <v>#N/A</v>
      </c>
      <c r="AD778" s="6" t="e">
        <f t="shared" si="408"/>
        <v>#N/A</v>
      </c>
      <c r="AE778" s="6" t="str">
        <f t="shared" si="393"/>
        <v/>
      </c>
      <c r="AF778" s="10">
        <f t="shared" si="394"/>
        <v>1</v>
      </c>
      <c r="AG778" s="6" t="e">
        <f t="shared" si="409"/>
        <v>#N/A</v>
      </c>
      <c r="AH778" s="6" t="e">
        <f t="shared" si="410"/>
        <v>#N/A</v>
      </c>
      <c r="AI778" s="6" t="e">
        <f t="shared" si="420"/>
        <v>#N/A</v>
      </c>
      <c r="AJ778" s="6" t="e">
        <f t="shared" si="411"/>
        <v>#N/A</v>
      </c>
      <c r="AK778" s="11" t="str">
        <f t="shared" si="412"/>
        <v xml:space="preserve"> </v>
      </c>
      <c r="AL778" s="6" t="e">
        <f t="shared" si="413"/>
        <v>#N/A</v>
      </c>
      <c r="AM778" s="6" t="e">
        <f t="shared" si="414"/>
        <v>#N/A</v>
      </c>
      <c r="AN778" s="6" t="e">
        <f t="shared" si="415"/>
        <v>#N/A</v>
      </c>
      <c r="AO778" s="6" t="e">
        <f t="shared" si="395"/>
        <v>#N/A</v>
      </c>
      <c r="AP778" s="6" t="e">
        <f t="shared" si="416"/>
        <v>#N/A</v>
      </c>
      <c r="AQ778" s="6" t="e">
        <f t="shared" si="417"/>
        <v>#N/A</v>
      </c>
      <c r="AR778" s="6" t="e">
        <f t="shared" si="396"/>
        <v>#N/A</v>
      </c>
      <c r="AS778" s="6" t="e">
        <f t="shared" si="397"/>
        <v>#N/A</v>
      </c>
      <c r="AT778" s="6" t="e">
        <f t="shared" si="398"/>
        <v>#N/A</v>
      </c>
      <c r="AU778" s="6">
        <f t="shared" si="418"/>
        <v>0</v>
      </c>
      <c r="AV778" s="6" t="e">
        <f t="shared" si="419"/>
        <v>#N/A</v>
      </c>
      <c r="AW778" s="6" t="str">
        <f t="shared" si="399"/>
        <v/>
      </c>
      <c r="AX778" s="6" t="str">
        <f t="shared" si="400"/>
        <v/>
      </c>
      <c r="AY778" s="6" t="str">
        <f t="shared" si="401"/>
        <v/>
      </c>
      <c r="AZ778" s="6" t="str">
        <f t="shared" si="402"/>
        <v/>
      </c>
      <c r="BA778" s="103"/>
      <c r="BG778" s="3"/>
    </row>
    <row r="779" spans="1:59" s="12" customFormat="1" ht="13.5" customHeight="1" x14ac:dyDescent="0.2">
      <c r="A779" s="163">
        <v>764</v>
      </c>
      <c r="B779" s="164"/>
      <c r="C779" s="165"/>
      <c r="D779" s="166"/>
      <c r="E779" s="165"/>
      <c r="F779" s="165"/>
      <c r="G779" s="220"/>
      <c r="H779" s="165"/>
      <c r="I779" s="167"/>
      <c r="J779" s="168"/>
      <c r="K779" s="845"/>
      <c r="L779" s="838"/>
      <c r="M779" s="428"/>
      <c r="N779" s="427"/>
      <c r="O779" s="429"/>
      <c r="P779" s="430"/>
      <c r="Q779" s="422" t="str">
        <f t="shared" si="386"/>
        <v/>
      </c>
      <c r="R779" s="422" t="str">
        <f t="shared" si="387"/>
        <v/>
      </c>
      <c r="S779" s="423" t="str">
        <f t="shared" si="388"/>
        <v/>
      </c>
      <c r="T779" s="424" t="str">
        <f t="shared" si="403"/>
        <v/>
      </c>
      <c r="U779" s="425" t="str">
        <f t="shared" si="389"/>
        <v/>
      </c>
      <c r="V779" s="425" t="str">
        <f t="shared" si="390"/>
        <v/>
      </c>
      <c r="W779" s="425" t="str">
        <f t="shared" si="391"/>
        <v/>
      </c>
      <c r="X779" s="38"/>
      <c r="Y779" s="37" t="str">
        <f t="shared" si="404"/>
        <v/>
      </c>
      <c r="Z779" s="37" t="str">
        <f t="shared" si="405"/>
        <v/>
      </c>
      <c r="AA779" s="29" t="str">
        <f t="shared" si="392"/>
        <v/>
      </c>
      <c r="AB779" s="6" t="e">
        <f t="shared" si="406"/>
        <v>#N/A</v>
      </c>
      <c r="AC779" s="6" t="e">
        <f t="shared" si="407"/>
        <v>#N/A</v>
      </c>
      <c r="AD779" s="6" t="e">
        <f t="shared" si="408"/>
        <v>#N/A</v>
      </c>
      <c r="AE779" s="6" t="str">
        <f t="shared" si="393"/>
        <v/>
      </c>
      <c r="AF779" s="10">
        <f t="shared" si="394"/>
        <v>1</v>
      </c>
      <c r="AG779" s="6" t="e">
        <f t="shared" si="409"/>
        <v>#N/A</v>
      </c>
      <c r="AH779" s="6" t="e">
        <f t="shared" si="410"/>
        <v>#N/A</v>
      </c>
      <c r="AI779" s="6" t="e">
        <f t="shared" si="420"/>
        <v>#N/A</v>
      </c>
      <c r="AJ779" s="6" t="e">
        <f t="shared" si="411"/>
        <v>#N/A</v>
      </c>
      <c r="AK779" s="11" t="str">
        <f t="shared" si="412"/>
        <v xml:space="preserve"> </v>
      </c>
      <c r="AL779" s="6" t="e">
        <f t="shared" si="413"/>
        <v>#N/A</v>
      </c>
      <c r="AM779" s="6" t="e">
        <f t="shared" si="414"/>
        <v>#N/A</v>
      </c>
      <c r="AN779" s="6" t="e">
        <f t="shared" si="415"/>
        <v>#N/A</v>
      </c>
      <c r="AO779" s="6" t="e">
        <f t="shared" si="395"/>
        <v>#N/A</v>
      </c>
      <c r="AP779" s="6" t="e">
        <f t="shared" si="416"/>
        <v>#N/A</v>
      </c>
      <c r="AQ779" s="6" t="e">
        <f t="shared" si="417"/>
        <v>#N/A</v>
      </c>
      <c r="AR779" s="6" t="e">
        <f t="shared" si="396"/>
        <v>#N/A</v>
      </c>
      <c r="AS779" s="6" t="e">
        <f t="shared" si="397"/>
        <v>#N/A</v>
      </c>
      <c r="AT779" s="6" t="e">
        <f t="shared" si="398"/>
        <v>#N/A</v>
      </c>
      <c r="AU779" s="6">
        <f t="shared" si="418"/>
        <v>0</v>
      </c>
      <c r="AV779" s="6" t="e">
        <f t="shared" si="419"/>
        <v>#N/A</v>
      </c>
      <c r="AW779" s="6" t="str">
        <f t="shared" si="399"/>
        <v/>
      </c>
      <c r="AX779" s="6" t="str">
        <f t="shared" si="400"/>
        <v/>
      </c>
      <c r="AY779" s="6" t="str">
        <f t="shared" si="401"/>
        <v/>
      </c>
      <c r="AZ779" s="6" t="str">
        <f t="shared" si="402"/>
        <v/>
      </c>
      <c r="BA779" s="103"/>
      <c r="BG779" s="3"/>
    </row>
    <row r="780" spans="1:59" s="12" customFormat="1" ht="13.5" customHeight="1" x14ac:dyDescent="0.2">
      <c r="A780" s="163">
        <v>765</v>
      </c>
      <c r="B780" s="164"/>
      <c r="C780" s="165"/>
      <c r="D780" s="166"/>
      <c r="E780" s="165"/>
      <c r="F780" s="165"/>
      <c r="G780" s="220"/>
      <c r="H780" s="165"/>
      <c r="I780" s="167"/>
      <c r="J780" s="168"/>
      <c r="K780" s="845"/>
      <c r="L780" s="838"/>
      <c r="M780" s="428"/>
      <c r="N780" s="427"/>
      <c r="O780" s="429"/>
      <c r="P780" s="430"/>
      <c r="Q780" s="422" t="str">
        <f t="shared" si="386"/>
        <v/>
      </c>
      <c r="R780" s="422" t="str">
        <f t="shared" si="387"/>
        <v/>
      </c>
      <c r="S780" s="423" t="str">
        <f t="shared" si="388"/>
        <v/>
      </c>
      <c r="T780" s="424" t="str">
        <f t="shared" si="403"/>
        <v/>
      </c>
      <c r="U780" s="425" t="str">
        <f t="shared" si="389"/>
        <v/>
      </c>
      <c r="V780" s="425" t="str">
        <f t="shared" si="390"/>
        <v/>
      </c>
      <c r="W780" s="425" t="str">
        <f t="shared" si="391"/>
        <v/>
      </c>
      <c r="X780" s="38"/>
      <c r="Y780" s="37" t="str">
        <f t="shared" si="404"/>
        <v/>
      </c>
      <c r="Z780" s="37" t="str">
        <f t="shared" si="405"/>
        <v/>
      </c>
      <c r="AA780" s="29" t="str">
        <f t="shared" si="392"/>
        <v/>
      </c>
      <c r="AB780" s="6" t="e">
        <f t="shared" si="406"/>
        <v>#N/A</v>
      </c>
      <c r="AC780" s="6" t="e">
        <f t="shared" si="407"/>
        <v>#N/A</v>
      </c>
      <c r="AD780" s="6" t="e">
        <f t="shared" si="408"/>
        <v>#N/A</v>
      </c>
      <c r="AE780" s="6" t="str">
        <f t="shared" si="393"/>
        <v/>
      </c>
      <c r="AF780" s="10">
        <f t="shared" si="394"/>
        <v>1</v>
      </c>
      <c r="AG780" s="6" t="e">
        <f t="shared" si="409"/>
        <v>#N/A</v>
      </c>
      <c r="AH780" s="6" t="e">
        <f t="shared" si="410"/>
        <v>#N/A</v>
      </c>
      <c r="AI780" s="6" t="e">
        <f t="shared" si="420"/>
        <v>#N/A</v>
      </c>
      <c r="AJ780" s="6" t="e">
        <f t="shared" si="411"/>
        <v>#N/A</v>
      </c>
      <c r="AK780" s="11" t="str">
        <f t="shared" si="412"/>
        <v xml:space="preserve"> </v>
      </c>
      <c r="AL780" s="6" t="e">
        <f t="shared" si="413"/>
        <v>#N/A</v>
      </c>
      <c r="AM780" s="6" t="e">
        <f t="shared" si="414"/>
        <v>#N/A</v>
      </c>
      <c r="AN780" s="6" t="e">
        <f t="shared" si="415"/>
        <v>#N/A</v>
      </c>
      <c r="AO780" s="6" t="e">
        <f t="shared" si="395"/>
        <v>#N/A</v>
      </c>
      <c r="AP780" s="6" t="e">
        <f t="shared" si="416"/>
        <v>#N/A</v>
      </c>
      <c r="AQ780" s="6" t="e">
        <f t="shared" si="417"/>
        <v>#N/A</v>
      </c>
      <c r="AR780" s="6" t="e">
        <f t="shared" si="396"/>
        <v>#N/A</v>
      </c>
      <c r="AS780" s="6" t="e">
        <f t="shared" si="397"/>
        <v>#N/A</v>
      </c>
      <c r="AT780" s="6" t="e">
        <f t="shared" si="398"/>
        <v>#N/A</v>
      </c>
      <c r="AU780" s="6">
        <f t="shared" si="418"/>
        <v>0</v>
      </c>
      <c r="AV780" s="6" t="e">
        <f t="shared" si="419"/>
        <v>#N/A</v>
      </c>
      <c r="AW780" s="6" t="str">
        <f t="shared" si="399"/>
        <v/>
      </c>
      <c r="AX780" s="6" t="str">
        <f t="shared" si="400"/>
        <v/>
      </c>
      <c r="AY780" s="6" t="str">
        <f t="shared" si="401"/>
        <v/>
      </c>
      <c r="AZ780" s="6" t="str">
        <f t="shared" si="402"/>
        <v/>
      </c>
      <c r="BA780" s="103"/>
      <c r="BG780" s="3"/>
    </row>
    <row r="781" spans="1:59" s="12" customFormat="1" ht="13.5" customHeight="1" x14ac:dyDescent="0.2">
      <c r="A781" s="163">
        <v>766</v>
      </c>
      <c r="B781" s="164"/>
      <c r="C781" s="165"/>
      <c r="D781" s="166"/>
      <c r="E781" s="165"/>
      <c r="F781" s="165"/>
      <c r="G781" s="220"/>
      <c r="H781" s="165"/>
      <c r="I781" s="167"/>
      <c r="J781" s="168"/>
      <c r="K781" s="845"/>
      <c r="L781" s="838"/>
      <c r="M781" s="428"/>
      <c r="N781" s="427"/>
      <c r="O781" s="429"/>
      <c r="P781" s="430"/>
      <c r="Q781" s="422" t="str">
        <f t="shared" si="386"/>
        <v/>
      </c>
      <c r="R781" s="422" t="str">
        <f t="shared" si="387"/>
        <v/>
      </c>
      <c r="S781" s="423" t="str">
        <f t="shared" si="388"/>
        <v/>
      </c>
      <c r="T781" s="424" t="str">
        <f t="shared" si="403"/>
        <v/>
      </c>
      <c r="U781" s="425" t="str">
        <f t="shared" si="389"/>
        <v/>
      </c>
      <c r="V781" s="425" t="str">
        <f t="shared" si="390"/>
        <v/>
      </c>
      <c r="W781" s="425" t="str">
        <f t="shared" si="391"/>
        <v/>
      </c>
      <c r="X781" s="38"/>
      <c r="Y781" s="37" t="str">
        <f t="shared" si="404"/>
        <v/>
      </c>
      <c r="Z781" s="37" t="str">
        <f t="shared" si="405"/>
        <v/>
      </c>
      <c r="AA781" s="29" t="str">
        <f t="shared" si="392"/>
        <v/>
      </c>
      <c r="AB781" s="6" t="e">
        <f t="shared" si="406"/>
        <v>#N/A</v>
      </c>
      <c r="AC781" s="6" t="e">
        <f t="shared" si="407"/>
        <v>#N/A</v>
      </c>
      <c r="AD781" s="6" t="e">
        <f t="shared" si="408"/>
        <v>#N/A</v>
      </c>
      <c r="AE781" s="6" t="str">
        <f t="shared" si="393"/>
        <v/>
      </c>
      <c r="AF781" s="10">
        <f t="shared" si="394"/>
        <v>1</v>
      </c>
      <c r="AG781" s="6" t="e">
        <f t="shared" si="409"/>
        <v>#N/A</v>
      </c>
      <c r="AH781" s="6" t="e">
        <f t="shared" si="410"/>
        <v>#N/A</v>
      </c>
      <c r="AI781" s="6" t="e">
        <f t="shared" si="420"/>
        <v>#N/A</v>
      </c>
      <c r="AJ781" s="6" t="e">
        <f t="shared" si="411"/>
        <v>#N/A</v>
      </c>
      <c r="AK781" s="11" t="str">
        <f t="shared" si="412"/>
        <v xml:space="preserve"> </v>
      </c>
      <c r="AL781" s="6" t="e">
        <f t="shared" si="413"/>
        <v>#N/A</v>
      </c>
      <c r="AM781" s="6" t="e">
        <f t="shared" si="414"/>
        <v>#N/A</v>
      </c>
      <c r="AN781" s="6" t="e">
        <f t="shared" si="415"/>
        <v>#N/A</v>
      </c>
      <c r="AO781" s="6" t="e">
        <f t="shared" si="395"/>
        <v>#N/A</v>
      </c>
      <c r="AP781" s="6" t="e">
        <f t="shared" si="416"/>
        <v>#N/A</v>
      </c>
      <c r="AQ781" s="6" t="e">
        <f t="shared" si="417"/>
        <v>#N/A</v>
      </c>
      <c r="AR781" s="6" t="e">
        <f t="shared" si="396"/>
        <v>#N/A</v>
      </c>
      <c r="AS781" s="6" t="e">
        <f t="shared" si="397"/>
        <v>#N/A</v>
      </c>
      <c r="AT781" s="6" t="e">
        <f t="shared" si="398"/>
        <v>#N/A</v>
      </c>
      <c r="AU781" s="6">
        <f t="shared" si="418"/>
        <v>0</v>
      </c>
      <c r="AV781" s="6" t="e">
        <f t="shared" si="419"/>
        <v>#N/A</v>
      </c>
      <c r="AW781" s="6" t="str">
        <f t="shared" si="399"/>
        <v/>
      </c>
      <c r="AX781" s="6" t="str">
        <f t="shared" si="400"/>
        <v/>
      </c>
      <c r="AY781" s="6" t="str">
        <f t="shared" si="401"/>
        <v/>
      </c>
      <c r="AZ781" s="6" t="str">
        <f t="shared" si="402"/>
        <v/>
      </c>
      <c r="BA781" s="103"/>
      <c r="BG781" s="3"/>
    </row>
    <row r="782" spans="1:59" s="12" customFormat="1" ht="13.5" customHeight="1" x14ac:dyDescent="0.2">
      <c r="A782" s="163">
        <v>767</v>
      </c>
      <c r="B782" s="164"/>
      <c r="C782" s="165"/>
      <c r="D782" s="166"/>
      <c r="E782" s="165"/>
      <c r="F782" s="165"/>
      <c r="G782" s="220"/>
      <c r="H782" s="165"/>
      <c r="I782" s="167"/>
      <c r="J782" s="168"/>
      <c r="K782" s="845"/>
      <c r="L782" s="838"/>
      <c r="M782" s="428"/>
      <c r="N782" s="427"/>
      <c r="O782" s="429"/>
      <c r="P782" s="430"/>
      <c r="Q782" s="422" t="str">
        <f t="shared" si="386"/>
        <v/>
      </c>
      <c r="R782" s="422" t="str">
        <f t="shared" si="387"/>
        <v/>
      </c>
      <c r="S782" s="423" t="str">
        <f t="shared" si="388"/>
        <v/>
      </c>
      <c r="T782" s="424" t="str">
        <f t="shared" si="403"/>
        <v/>
      </c>
      <c r="U782" s="425" t="str">
        <f t="shared" si="389"/>
        <v/>
      </c>
      <c r="V782" s="425" t="str">
        <f t="shared" si="390"/>
        <v/>
      </c>
      <c r="W782" s="425" t="str">
        <f t="shared" si="391"/>
        <v/>
      </c>
      <c r="X782" s="38"/>
      <c r="Y782" s="37" t="str">
        <f t="shared" si="404"/>
        <v/>
      </c>
      <c r="Z782" s="37" t="str">
        <f t="shared" si="405"/>
        <v/>
      </c>
      <c r="AA782" s="29" t="str">
        <f t="shared" si="392"/>
        <v/>
      </c>
      <c r="AB782" s="6" t="e">
        <f t="shared" si="406"/>
        <v>#N/A</v>
      </c>
      <c r="AC782" s="6" t="e">
        <f t="shared" si="407"/>
        <v>#N/A</v>
      </c>
      <c r="AD782" s="6" t="e">
        <f t="shared" si="408"/>
        <v>#N/A</v>
      </c>
      <c r="AE782" s="6" t="str">
        <f t="shared" si="393"/>
        <v/>
      </c>
      <c r="AF782" s="10">
        <f t="shared" si="394"/>
        <v>1</v>
      </c>
      <c r="AG782" s="6" t="e">
        <f t="shared" si="409"/>
        <v>#N/A</v>
      </c>
      <c r="AH782" s="6" t="e">
        <f t="shared" si="410"/>
        <v>#N/A</v>
      </c>
      <c r="AI782" s="6" t="e">
        <f t="shared" si="420"/>
        <v>#N/A</v>
      </c>
      <c r="AJ782" s="6" t="e">
        <f t="shared" si="411"/>
        <v>#N/A</v>
      </c>
      <c r="AK782" s="11" t="str">
        <f t="shared" si="412"/>
        <v xml:space="preserve"> </v>
      </c>
      <c r="AL782" s="6" t="e">
        <f t="shared" si="413"/>
        <v>#N/A</v>
      </c>
      <c r="AM782" s="6" t="e">
        <f t="shared" si="414"/>
        <v>#N/A</v>
      </c>
      <c r="AN782" s="6" t="e">
        <f t="shared" si="415"/>
        <v>#N/A</v>
      </c>
      <c r="AO782" s="6" t="e">
        <f t="shared" si="395"/>
        <v>#N/A</v>
      </c>
      <c r="AP782" s="6" t="e">
        <f t="shared" si="416"/>
        <v>#N/A</v>
      </c>
      <c r="AQ782" s="6" t="e">
        <f t="shared" si="417"/>
        <v>#N/A</v>
      </c>
      <c r="AR782" s="6" t="e">
        <f t="shared" si="396"/>
        <v>#N/A</v>
      </c>
      <c r="AS782" s="6" t="e">
        <f t="shared" si="397"/>
        <v>#N/A</v>
      </c>
      <c r="AT782" s="6" t="e">
        <f t="shared" si="398"/>
        <v>#N/A</v>
      </c>
      <c r="AU782" s="6">
        <f t="shared" si="418"/>
        <v>0</v>
      </c>
      <c r="AV782" s="6" t="e">
        <f t="shared" si="419"/>
        <v>#N/A</v>
      </c>
      <c r="AW782" s="6" t="str">
        <f t="shared" si="399"/>
        <v/>
      </c>
      <c r="AX782" s="6" t="str">
        <f t="shared" si="400"/>
        <v/>
      </c>
      <c r="AY782" s="6" t="str">
        <f t="shared" si="401"/>
        <v/>
      </c>
      <c r="AZ782" s="6" t="str">
        <f t="shared" si="402"/>
        <v/>
      </c>
      <c r="BA782" s="103"/>
      <c r="BG782" s="3"/>
    </row>
    <row r="783" spans="1:59" s="12" customFormat="1" ht="13.5" customHeight="1" x14ac:dyDescent="0.2">
      <c r="A783" s="163">
        <v>768</v>
      </c>
      <c r="B783" s="164"/>
      <c r="C783" s="165"/>
      <c r="D783" s="166"/>
      <c r="E783" s="165"/>
      <c r="F783" s="165"/>
      <c r="G783" s="220"/>
      <c r="H783" s="165"/>
      <c r="I783" s="167"/>
      <c r="J783" s="168"/>
      <c r="K783" s="845"/>
      <c r="L783" s="838"/>
      <c r="M783" s="428"/>
      <c r="N783" s="427"/>
      <c r="O783" s="429"/>
      <c r="P783" s="430"/>
      <c r="Q783" s="422" t="str">
        <f t="shared" si="386"/>
        <v/>
      </c>
      <c r="R783" s="422" t="str">
        <f t="shared" si="387"/>
        <v/>
      </c>
      <c r="S783" s="423" t="str">
        <f t="shared" si="388"/>
        <v/>
      </c>
      <c r="T783" s="424" t="str">
        <f t="shared" si="403"/>
        <v/>
      </c>
      <c r="U783" s="425" t="str">
        <f t="shared" si="389"/>
        <v/>
      </c>
      <c r="V783" s="425" t="str">
        <f t="shared" si="390"/>
        <v/>
      </c>
      <c r="W783" s="425" t="str">
        <f t="shared" si="391"/>
        <v/>
      </c>
      <c r="X783" s="38"/>
      <c r="Y783" s="37" t="str">
        <f t="shared" si="404"/>
        <v/>
      </c>
      <c r="Z783" s="37" t="str">
        <f t="shared" si="405"/>
        <v/>
      </c>
      <c r="AA783" s="29" t="str">
        <f t="shared" si="392"/>
        <v/>
      </c>
      <c r="AB783" s="6" t="e">
        <f t="shared" si="406"/>
        <v>#N/A</v>
      </c>
      <c r="AC783" s="6" t="e">
        <f t="shared" si="407"/>
        <v>#N/A</v>
      </c>
      <c r="AD783" s="6" t="e">
        <f t="shared" si="408"/>
        <v>#N/A</v>
      </c>
      <c r="AE783" s="6" t="str">
        <f t="shared" si="393"/>
        <v/>
      </c>
      <c r="AF783" s="10">
        <f t="shared" si="394"/>
        <v>1</v>
      </c>
      <c r="AG783" s="6" t="e">
        <f t="shared" si="409"/>
        <v>#N/A</v>
      </c>
      <c r="AH783" s="6" t="e">
        <f t="shared" si="410"/>
        <v>#N/A</v>
      </c>
      <c r="AI783" s="6" t="e">
        <f t="shared" si="420"/>
        <v>#N/A</v>
      </c>
      <c r="AJ783" s="6" t="e">
        <f t="shared" si="411"/>
        <v>#N/A</v>
      </c>
      <c r="AK783" s="11" t="str">
        <f t="shared" si="412"/>
        <v xml:space="preserve"> </v>
      </c>
      <c r="AL783" s="6" t="e">
        <f t="shared" si="413"/>
        <v>#N/A</v>
      </c>
      <c r="AM783" s="6" t="e">
        <f t="shared" si="414"/>
        <v>#N/A</v>
      </c>
      <c r="AN783" s="6" t="e">
        <f t="shared" si="415"/>
        <v>#N/A</v>
      </c>
      <c r="AO783" s="6" t="e">
        <f t="shared" si="395"/>
        <v>#N/A</v>
      </c>
      <c r="AP783" s="6" t="e">
        <f t="shared" si="416"/>
        <v>#N/A</v>
      </c>
      <c r="AQ783" s="6" t="e">
        <f t="shared" si="417"/>
        <v>#N/A</v>
      </c>
      <c r="AR783" s="6" t="e">
        <f t="shared" si="396"/>
        <v>#N/A</v>
      </c>
      <c r="AS783" s="6" t="e">
        <f t="shared" si="397"/>
        <v>#N/A</v>
      </c>
      <c r="AT783" s="6" t="e">
        <f t="shared" si="398"/>
        <v>#N/A</v>
      </c>
      <c r="AU783" s="6">
        <f t="shared" si="418"/>
        <v>0</v>
      </c>
      <c r="AV783" s="6" t="e">
        <f t="shared" si="419"/>
        <v>#N/A</v>
      </c>
      <c r="AW783" s="6" t="str">
        <f t="shared" si="399"/>
        <v/>
      </c>
      <c r="AX783" s="6" t="str">
        <f t="shared" si="400"/>
        <v/>
      </c>
      <c r="AY783" s="6" t="str">
        <f t="shared" si="401"/>
        <v/>
      </c>
      <c r="AZ783" s="6" t="str">
        <f t="shared" si="402"/>
        <v/>
      </c>
      <c r="BA783" s="103"/>
      <c r="BG783" s="3"/>
    </row>
    <row r="784" spans="1:59" s="12" customFormat="1" ht="13.5" customHeight="1" x14ac:dyDescent="0.2">
      <c r="A784" s="163">
        <v>769</v>
      </c>
      <c r="B784" s="164"/>
      <c r="C784" s="165"/>
      <c r="D784" s="166"/>
      <c r="E784" s="165"/>
      <c r="F784" s="165"/>
      <c r="G784" s="220"/>
      <c r="H784" s="165"/>
      <c r="I784" s="167"/>
      <c r="J784" s="168"/>
      <c r="K784" s="845"/>
      <c r="L784" s="838"/>
      <c r="M784" s="428"/>
      <c r="N784" s="427"/>
      <c r="O784" s="429"/>
      <c r="P784" s="430"/>
      <c r="Q784" s="422" t="str">
        <f t="shared" ref="Q784:Q847" si="421">IF(ISBLANK(K784)=TRUE,"",IF(ISNUMBER(AM784)=TRUE,AM784,"エラー"))</f>
        <v/>
      </c>
      <c r="R784" s="422" t="str">
        <f t="shared" ref="R784:R847" si="422">IF(ISBLANK(K784)=TRUE,"",IF(ISNUMBER(AP784)=TRUE,AP784,"エラー"))</f>
        <v/>
      </c>
      <c r="S784" s="423" t="str">
        <f t="shared" ref="S784:S847" si="423">IF(ISBLANK(K784)=TRUE,"",IF(ISNUMBER(AV784)=TRUE,AV784,"エラー"))</f>
        <v/>
      </c>
      <c r="T784" s="424" t="str">
        <f t="shared" si="403"/>
        <v/>
      </c>
      <c r="U784" s="425" t="str">
        <f t="shared" ref="U784:U847" si="424">IF(Q784="","",IF(ISERROR(Q784*Y784*AF784),"エラー",IF(ISBLANK(Y784)=TRUE,"エラー",IF(ISBLANK(Q784)=TRUE,"エラー",IF(AY784=1,"エラー",Q784*AF784*Y784/1000)))))</f>
        <v/>
      </c>
      <c r="V784" s="425" t="str">
        <f t="shared" ref="V784:V847" si="425">IF(R784="","",IF(ISERROR(R784*Y784*AF784),"エラー",IF(ISBLANK(Y784)=TRUE,"エラー",IF(ISBLANK(R784)=TRUE,"エラー",IF(AY784=1,"エラー",R784*AF784*Y784/1000)))))</f>
        <v/>
      </c>
      <c r="W784" s="425" t="str">
        <f t="shared" ref="W784:W847" si="426">IF(S784="","",IF(ISERROR(S784*Z784),"エラー",IF(ISBLANK(Z784)=TRUE,"エラー",IF(ISBLANK(S784)=TRUE,"エラー",IF(AY784=1,"エラー",S784*Z784/1000)))))</f>
        <v/>
      </c>
      <c r="X784" s="38"/>
      <c r="Y784" s="37" t="str">
        <f t="shared" si="404"/>
        <v/>
      </c>
      <c r="Z784" s="37" t="str">
        <f t="shared" si="405"/>
        <v/>
      </c>
      <c r="AA784" s="29" t="str">
        <f t="shared" ref="AA784:AA847" si="427">IF(ISBLANK(H784)=TRUE,"",IF(OR(ISBLANK(B784)=TRUE),1,""))</f>
        <v/>
      </c>
      <c r="AB784" s="6" t="e">
        <f t="shared" si="406"/>
        <v>#N/A</v>
      </c>
      <c r="AC784" s="6" t="e">
        <f t="shared" si="407"/>
        <v>#N/A</v>
      </c>
      <c r="AD784" s="6" t="e">
        <f t="shared" si="408"/>
        <v>#N/A</v>
      </c>
      <c r="AE784" s="6" t="str">
        <f t="shared" ref="AE784:AE847" si="428">IF(ISERROR(SEARCH("-",I784,1))=TRUE,ASC(UPPER(I784)),ASC(UPPER(LEFT(I784,SEARCH("-",I784,1)-1))))</f>
        <v/>
      </c>
      <c r="AF784" s="10">
        <f t="shared" ref="AF784:AF847" si="429">IF(J784&gt;3500,J784/1000,1)</f>
        <v>1</v>
      </c>
      <c r="AG784" s="6" t="e">
        <f t="shared" si="409"/>
        <v>#N/A</v>
      </c>
      <c r="AH784" s="6" t="e">
        <f t="shared" si="410"/>
        <v>#N/A</v>
      </c>
      <c r="AI784" s="6" t="e">
        <f t="shared" si="420"/>
        <v>#N/A</v>
      </c>
      <c r="AJ784" s="6" t="e">
        <f t="shared" si="411"/>
        <v>#N/A</v>
      </c>
      <c r="AK784" s="11" t="str">
        <f t="shared" si="412"/>
        <v xml:space="preserve"> </v>
      </c>
      <c r="AL784" s="6" t="e">
        <f t="shared" si="413"/>
        <v>#N/A</v>
      </c>
      <c r="AM784" s="6" t="e">
        <f t="shared" si="414"/>
        <v>#N/A</v>
      </c>
      <c r="AN784" s="6" t="e">
        <f t="shared" si="415"/>
        <v>#N/A</v>
      </c>
      <c r="AO784" s="6" t="e">
        <f t="shared" ref="AO784:AO847" si="430">VLOOKUP(AH784,$BX$17:$CB$21,2,FALSE)</f>
        <v>#N/A</v>
      </c>
      <c r="AP784" s="6" t="e">
        <f t="shared" si="416"/>
        <v>#N/A</v>
      </c>
      <c r="AQ784" s="6" t="e">
        <f t="shared" si="417"/>
        <v>#N/A</v>
      </c>
      <c r="AR784" s="6" t="e">
        <f t="shared" ref="AR784:AR847" si="431">VLOOKUP(AH784,$BX$17:$CB$21,3,FALSE)</f>
        <v>#N/A</v>
      </c>
      <c r="AS784" s="6" t="e">
        <f t="shared" ref="AS784:AS847" si="432">VLOOKUP(AH784,$BX$17:$CB$21,4,FALSE)</f>
        <v>#N/A</v>
      </c>
      <c r="AT784" s="6" t="e">
        <f t="shared" ref="AT784:AT847" si="433">VLOOKUP(AH784,$BX$17:$CB$21,5,FALSE)</f>
        <v>#N/A</v>
      </c>
      <c r="AU784" s="6">
        <f t="shared" si="418"/>
        <v>0</v>
      </c>
      <c r="AV784" s="6" t="e">
        <f t="shared" si="419"/>
        <v>#N/A</v>
      </c>
      <c r="AW784" s="6" t="str">
        <f t="shared" ref="AW784:AW847" si="434">IF(H784="","",VLOOKUP(H784,$BB$17:$BF$25,5,FALSE))</f>
        <v/>
      </c>
      <c r="AX784" s="6" t="str">
        <f t="shared" ref="AX784:AX847" si="435">IF(D784="","",VLOOKUP(CONCATENATE("A",LEFT(D784)),$BU$17:$BV$26,2,FALSE))</f>
        <v/>
      </c>
      <c r="AY784" s="6" t="str">
        <f t="shared" ref="AY784:AY847" si="436">IF(AW784=AX784,"",1)</f>
        <v/>
      </c>
      <c r="AZ784" s="6" t="str">
        <f t="shared" ref="AZ784:AZ847" si="437">CONCATENATE(C784,D784,E784,F784)</f>
        <v/>
      </c>
      <c r="BA784" s="103"/>
      <c r="BG784" s="3"/>
    </row>
    <row r="785" spans="1:59" s="12" customFormat="1" ht="13.5" customHeight="1" x14ac:dyDescent="0.2">
      <c r="A785" s="163">
        <v>770</v>
      </c>
      <c r="B785" s="164"/>
      <c r="C785" s="165"/>
      <c r="D785" s="166"/>
      <c r="E785" s="165"/>
      <c r="F785" s="165"/>
      <c r="G785" s="220"/>
      <c r="H785" s="165"/>
      <c r="I785" s="167"/>
      <c r="J785" s="168"/>
      <c r="K785" s="845"/>
      <c r="L785" s="838"/>
      <c r="M785" s="428"/>
      <c r="N785" s="427"/>
      <c r="O785" s="429"/>
      <c r="P785" s="430"/>
      <c r="Q785" s="422" t="str">
        <f t="shared" si="421"/>
        <v/>
      </c>
      <c r="R785" s="422" t="str">
        <f t="shared" si="422"/>
        <v/>
      </c>
      <c r="S785" s="423" t="str">
        <f t="shared" si="423"/>
        <v/>
      </c>
      <c r="T785" s="424" t="str">
        <f t="shared" ref="T785:T848" si="438">IF(OR(Y785="",Z785=""),"",Y785/Z785)</f>
        <v/>
      </c>
      <c r="U785" s="425" t="str">
        <f t="shared" si="424"/>
        <v/>
      </c>
      <c r="V785" s="425" t="str">
        <f t="shared" si="425"/>
        <v/>
      </c>
      <c r="W785" s="425" t="str">
        <f t="shared" si="426"/>
        <v/>
      </c>
      <c r="X785" s="38"/>
      <c r="Y785" s="37" t="str">
        <f t="shared" ref="Y785:Y848" si="439">IF(O785="","",O785)</f>
        <v/>
      </c>
      <c r="Z785" s="37" t="str">
        <f t="shared" ref="Z785:Z848" si="440">IF(P785="","",P785)</f>
        <v/>
      </c>
      <c r="AA785" s="29" t="str">
        <f t="shared" si="427"/>
        <v/>
      </c>
      <c r="AB785" s="6" t="e">
        <f t="shared" ref="AB785:AB848" si="441">VLOOKUP(H785,$BB$17:$BE$23,2,FALSE)</f>
        <v>#N/A</v>
      </c>
      <c r="AC785" s="6" t="e">
        <f t="shared" ref="AC785:AC848" si="442">VLOOKUP(H785,$BB$17:$BE$23,3,FALSE)</f>
        <v>#N/A</v>
      </c>
      <c r="AD785" s="6" t="e">
        <f t="shared" ref="AD785:AD848" si="443">VLOOKUP(H785,$BB$17:$BE$23,4,FALSE)</f>
        <v>#N/A</v>
      </c>
      <c r="AE785" s="6" t="str">
        <f t="shared" si="428"/>
        <v/>
      </c>
      <c r="AF785" s="10">
        <f t="shared" si="429"/>
        <v>1</v>
      </c>
      <c r="AG785" s="6" t="e">
        <f t="shared" ref="AG785:AG848" si="444">IF(AD785=9,0,IF(J785&lt;=2500,IF(J785&lt;=1700,1,2),IF(J785&lt;=12000,IF(J785&lt;=3500,3,4),IF(ISERROR(SEARCH(LEFT(I785,1),"LFMRQST")),4,IF(AND(LEN(I785)&lt;&gt;3,AI785&lt;&gt;"軽"),4,5)))))</f>
        <v>#N/A</v>
      </c>
      <c r="AH785" s="6" t="e">
        <f t="shared" ref="AH785:AH848" si="445">IF(AD785=5,0,IF(AD785=9,0,IF(J785&lt;=2500,IF(J785&lt;=1700,1,2),IF(J785&lt;=12000,IF(J785&lt;=3500,3,4),IF(ISERROR(SEARCH(LEFT(I785,1),"LFMRQST")),4,IF(AND(LEN(I785)&lt;&gt;3,AI785&lt;&gt;"軽"),4,5))))))</f>
        <v>#N/A</v>
      </c>
      <c r="AI785" s="6" t="e">
        <f t="shared" si="420"/>
        <v>#N/A</v>
      </c>
      <c r="AJ785" s="6" t="e">
        <f t="shared" ref="AJ785:AJ848" si="446">VLOOKUP(AL785,排出係数表,9,FALSE)</f>
        <v>#N/A</v>
      </c>
      <c r="AK785" s="11" t="str">
        <f t="shared" ref="AK785:AK848" si="447">IF(OR(ISBLANK(K785)=TRUE,ISBLANK(B785)=TRUE)," ",CONCATENATE(B785,AD785,AG785))</f>
        <v xml:space="preserve"> </v>
      </c>
      <c r="AL785" s="6" t="e">
        <f t="shared" ref="AL785:AL848" si="448">CONCATENATE(AB785,AH785,AI785,AE785)</f>
        <v>#N/A</v>
      </c>
      <c r="AM785" s="6" t="e">
        <f t="shared" ref="AM785:AM848" si="449">IF(AND(L785="あり",AI785="軽"),AO785,AN785)</f>
        <v>#N/A</v>
      </c>
      <c r="AN785" s="6" t="e">
        <f t="shared" ref="AN785:AN848" si="450">VLOOKUP(AL785,排出係数表,6,FALSE)</f>
        <v>#N/A</v>
      </c>
      <c r="AO785" s="6" t="e">
        <f t="shared" si="430"/>
        <v>#N/A</v>
      </c>
      <c r="AP785" s="6" t="e">
        <f t="shared" ref="AP785:AP848" si="451">IF(AND(L785="あり",M785="なし",AI785="軽"),AR785,IF(AND(L785="あり",M785="あり(H17なし)",AI785="軽"),AR785,IF(AND(L785="あり",M785="",AI785="軽"),AR785,IF(AND(L785="なし",M785="あり(H17なし)",AI785="軽"),AS785,IF(AND(L785="",M785="あり(H17なし)",AI785="軽"),AS785,IF(AND(M785="あり(H17あり)",AI785="軽"),AT785,AQ785))))))</f>
        <v>#N/A</v>
      </c>
      <c r="AQ785" s="6" t="e">
        <f t="shared" ref="AQ785:AQ848" si="452">VLOOKUP(AL785,排出係数表,7,FALSE)</f>
        <v>#N/A</v>
      </c>
      <c r="AR785" s="6" t="e">
        <f t="shared" si="431"/>
        <v>#N/A</v>
      </c>
      <c r="AS785" s="6" t="e">
        <f t="shared" si="432"/>
        <v>#N/A</v>
      </c>
      <c r="AT785" s="6" t="e">
        <f t="shared" si="433"/>
        <v>#N/A</v>
      </c>
      <c r="AU785" s="6">
        <f t="shared" ref="AU785:AU848" si="453">IF(AND(L785="なし",M785="なし"),0,IF(AND(L785="",M785=""),0,IF(AND(L785="",M785="なし"),0,IF(AND(L785="なし",M785=""),0,1))))</f>
        <v>0</v>
      </c>
      <c r="AV785" s="6" t="e">
        <f t="shared" ref="AV785:AV848" si="454">VLOOKUP(AL785,排出係数表,8,FALSE)</f>
        <v>#N/A</v>
      </c>
      <c r="AW785" s="6" t="str">
        <f t="shared" si="434"/>
        <v/>
      </c>
      <c r="AX785" s="6" t="str">
        <f t="shared" si="435"/>
        <v/>
      </c>
      <c r="AY785" s="6" t="str">
        <f t="shared" si="436"/>
        <v/>
      </c>
      <c r="AZ785" s="6" t="str">
        <f t="shared" si="437"/>
        <v/>
      </c>
      <c r="BA785" s="103"/>
      <c r="BG785" s="3"/>
    </row>
    <row r="786" spans="1:59" s="12" customFormat="1" ht="13.5" customHeight="1" x14ac:dyDescent="0.2">
      <c r="A786" s="163">
        <v>771</v>
      </c>
      <c r="B786" s="164"/>
      <c r="C786" s="165"/>
      <c r="D786" s="166"/>
      <c r="E786" s="165"/>
      <c r="F786" s="165"/>
      <c r="G786" s="220"/>
      <c r="H786" s="165"/>
      <c r="I786" s="167"/>
      <c r="J786" s="168"/>
      <c r="K786" s="845"/>
      <c r="L786" s="838"/>
      <c r="M786" s="428"/>
      <c r="N786" s="427"/>
      <c r="O786" s="429"/>
      <c r="P786" s="430"/>
      <c r="Q786" s="422" t="str">
        <f t="shared" si="421"/>
        <v/>
      </c>
      <c r="R786" s="422" t="str">
        <f t="shared" si="422"/>
        <v/>
      </c>
      <c r="S786" s="423" t="str">
        <f t="shared" si="423"/>
        <v/>
      </c>
      <c r="T786" s="424" t="str">
        <f t="shared" si="438"/>
        <v/>
      </c>
      <c r="U786" s="425" t="str">
        <f t="shared" si="424"/>
        <v/>
      </c>
      <c r="V786" s="425" t="str">
        <f t="shared" si="425"/>
        <v/>
      </c>
      <c r="W786" s="425" t="str">
        <f t="shared" si="426"/>
        <v/>
      </c>
      <c r="X786" s="38"/>
      <c r="Y786" s="37" t="str">
        <f t="shared" si="439"/>
        <v/>
      </c>
      <c r="Z786" s="37" t="str">
        <f t="shared" si="440"/>
        <v/>
      </c>
      <c r="AA786" s="29" t="str">
        <f t="shared" si="427"/>
        <v/>
      </c>
      <c r="AB786" s="6" t="e">
        <f t="shared" si="441"/>
        <v>#N/A</v>
      </c>
      <c r="AC786" s="6" t="e">
        <f t="shared" si="442"/>
        <v>#N/A</v>
      </c>
      <c r="AD786" s="6" t="e">
        <f t="shared" si="443"/>
        <v>#N/A</v>
      </c>
      <c r="AE786" s="6" t="str">
        <f t="shared" si="428"/>
        <v/>
      </c>
      <c r="AF786" s="10">
        <f t="shared" si="429"/>
        <v>1</v>
      </c>
      <c r="AG786" s="6" t="e">
        <f t="shared" si="444"/>
        <v>#N/A</v>
      </c>
      <c r="AH786" s="6" t="e">
        <f t="shared" si="445"/>
        <v>#N/A</v>
      </c>
      <c r="AI786" s="6" t="e">
        <f t="shared" si="420"/>
        <v>#N/A</v>
      </c>
      <c r="AJ786" s="6" t="e">
        <f t="shared" si="446"/>
        <v>#N/A</v>
      </c>
      <c r="AK786" s="11" t="str">
        <f t="shared" si="447"/>
        <v xml:space="preserve"> </v>
      </c>
      <c r="AL786" s="6" t="e">
        <f t="shared" si="448"/>
        <v>#N/A</v>
      </c>
      <c r="AM786" s="6" t="e">
        <f t="shared" si="449"/>
        <v>#N/A</v>
      </c>
      <c r="AN786" s="6" t="e">
        <f t="shared" si="450"/>
        <v>#N/A</v>
      </c>
      <c r="AO786" s="6" t="e">
        <f t="shared" si="430"/>
        <v>#N/A</v>
      </c>
      <c r="AP786" s="6" t="e">
        <f t="shared" si="451"/>
        <v>#N/A</v>
      </c>
      <c r="AQ786" s="6" t="e">
        <f t="shared" si="452"/>
        <v>#N/A</v>
      </c>
      <c r="AR786" s="6" t="e">
        <f t="shared" si="431"/>
        <v>#N/A</v>
      </c>
      <c r="AS786" s="6" t="e">
        <f t="shared" si="432"/>
        <v>#N/A</v>
      </c>
      <c r="AT786" s="6" t="e">
        <f t="shared" si="433"/>
        <v>#N/A</v>
      </c>
      <c r="AU786" s="6">
        <f t="shared" si="453"/>
        <v>0</v>
      </c>
      <c r="AV786" s="6" t="e">
        <f t="shared" si="454"/>
        <v>#N/A</v>
      </c>
      <c r="AW786" s="6" t="str">
        <f t="shared" si="434"/>
        <v/>
      </c>
      <c r="AX786" s="6" t="str">
        <f t="shared" si="435"/>
        <v/>
      </c>
      <c r="AY786" s="6" t="str">
        <f t="shared" si="436"/>
        <v/>
      </c>
      <c r="AZ786" s="6" t="str">
        <f t="shared" si="437"/>
        <v/>
      </c>
      <c r="BA786" s="103"/>
      <c r="BG786" s="3"/>
    </row>
    <row r="787" spans="1:59" s="12" customFormat="1" ht="13.5" customHeight="1" x14ac:dyDescent="0.2">
      <c r="A787" s="163">
        <v>772</v>
      </c>
      <c r="B787" s="164"/>
      <c r="C787" s="165"/>
      <c r="D787" s="166"/>
      <c r="E787" s="165"/>
      <c r="F787" s="165"/>
      <c r="G787" s="220"/>
      <c r="H787" s="165"/>
      <c r="I787" s="167"/>
      <c r="J787" s="168"/>
      <c r="K787" s="845"/>
      <c r="L787" s="838"/>
      <c r="M787" s="428"/>
      <c r="N787" s="427"/>
      <c r="O787" s="429"/>
      <c r="P787" s="430"/>
      <c r="Q787" s="422" t="str">
        <f t="shared" si="421"/>
        <v/>
      </c>
      <c r="R787" s="422" t="str">
        <f t="shared" si="422"/>
        <v/>
      </c>
      <c r="S787" s="423" t="str">
        <f t="shared" si="423"/>
        <v/>
      </c>
      <c r="T787" s="424" t="str">
        <f t="shared" si="438"/>
        <v/>
      </c>
      <c r="U787" s="425" t="str">
        <f t="shared" si="424"/>
        <v/>
      </c>
      <c r="V787" s="425" t="str">
        <f t="shared" si="425"/>
        <v/>
      </c>
      <c r="W787" s="425" t="str">
        <f t="shared" si="426"/>
        <v/>
      </c>
      <c r="X787" s="38"/>
      <c r="Y787" s="37" t="str">
        <f t="shared" si="439"/>
        <v/>
      </c>
      <c r="Z787" s="37" t="str">
        <f t="shared" si="440"/>
        <v/>
      </c>
      <c r="AA787" s="29" t="str">
        <f t="shared" si="427"/>
        <v/>
      </c>
      <c r="AB787" s="6" t="e">
        <f t="shared" si="441"/>
        <v>#N/A</v>
      </c>
      <c r="AC787" s="6" t="e">
        <f t="shared" si="442"/>
        <v>#N/A</v>
      </c>
      <c r="AD787" s="6" t="e">
        <f t="shared" si="443"/>
        <v>#N/A</v>
      </c>
      <c r="AE787" s="6" t="str">
        <f t="shared" si="428"/>
        <v/>
      </c>
      <c r="AF787" s="10">
        <f t="shared" si="429"/>
        <v>1</v>
      </c>
      <c r="AG787" s="6" t="e">
        <f t="shared" si="444"/>
        <v>#N/A</v>
      </c>
      <c r="AH787" s="6" t="e">
        <f t="shared" si="445"/>
        <v>#N/A</v>
      </c>
      <c r="AI787" s="6" t="e">
        <f t="shared" si="420"/>
        <v>#N/A</v>
      </c>
      <c r="AJ787" s="6" t="e">
        <f t="shared" si="446"/>
        <v>#N/A</v>
      </c>
      <c r="AK787" s="11" t="str">
        <f t="shared" si="447"/>
        <v xml:space="preserve"> </v>
      </c>
      <c r="AL787" s="6" t="e">
        <f t="shared" si="448"/>
        <v>#N/A</v>
      </c>
      <c r="AM787" s="6" t="e">
        <f t="shared" si="449"/>
        <v>#N/A</v>
      </c>
      <c r="AN787" s="6" t="e">
        <f t="shared" si="450"/>
        <v>#N/A</v>
      </c>
      <c r="AO787" s="6" t="e">
        <f t="shared" si="430"/>
        <v>#N/A</v>
      </c>
      <c r="AP787" s="6" t="e">
        <f t="shared" si="451"/>
        <v>#N/A</v>
      </c>
      <c r="AQ787" s="6" t="e">
        <f t="shared" si="452"/>
        <v>#N/A</v>
      </c>
      <c r="AR787" s="6" t="e">
        <f t="shared" si="431"/>
        <v>#N/A</v>
      </c>
      <c r="AS787" s="6" t="e">
        <f t="shared" si="432"/>
        <v>#N/A</v>
      </c>
      <c r="AT787" s="6" t="e">
        <f t="shared" si="433"/>
        <v>#N/A</v>
      </c>
      <c r="AU787" s="6">
        <f t="shared" si="453"/>
        <v>0</v>
      </c>
      <c r="AV787" s="6" t="e">
        <f t="shared" si="454"/>
        <v>#N/A</v>
      </c>
      <c r="AW787" s="6" t="str">
        <f t="shared" si="434"/>
        <v/>
      </c>
      <c r="AX787" s="6" t="str">
        <f t="shared" si="435"/>
        <v/>
      </c>
      <c r="AY787" s="6" t="str">
        <f t="shared" si="436"/>
        <v/>
      </c>
      <c r="AZ787" s="6" t="str">
        <f t="shared" si="437"/>
        <v/>
      </c>
      <c r="BA787" s="103"/>
      <c r="BG787" s="3"/>
    </row>
    <row r="788" spans="1:59" s="12" customFormat="1" ht="13.5" customHeight="1" x14ac:dyDescent="0.2">
      <c r="A788" s="163">
        <v>773</v>
      </c>
      <c r="B788" s="164"/>
      <c r="C788" s="165"/>
      <c r="D788" s="166"/>
      <c r="E788" s="165"/>
      <c r="F788" s="165"/>
      <c r="G788" s="220"/>
      <c r="H788" s="165"/>
      <c r="I788" s="167"/>
      <c r="J788" s="168"/>
      <c r="K788" s="845"/>
      <c r="L788" s="838"/>
      <c r="M788" s="428"/>
      <c r="N788" s="427"/>
      <c r="O788" s="429"/>
      <c r="P788" s="430"/>
      <c r="Q788" s="422" t="str">
        <f t="shared" si="421"/>
        <v/>
      </c>
      <c r="R788" s="422" t="str">
        <f t="shared" si="422"/>
        <v/>
      </c>
      <c r="S788" s="423" t="str">
        <f t="shared" si="423"/>
        <v/>
      </c>
      <c r="T788" s="424" t="str">
        <f t="shared" si="438"/>
        <v/>
      </c>
      <c r="U788" s="425" t="str">
        <f t="shared" si="424"/>
        <v/>
      </c>
      <c r="V788" s="425" t="str">
        <f t="shared" si="425"/>
        <v/>
      </c>
      <c r="W788" s="425" t="str">
        <f t="shared" si="426"/>
        <v/>
      </c>
      <c r="X788" s="38"/>
      <c r="Y788" s="37" t="str">
        <f t="shared" si="439"/>
        <v/>
      </c>
      <c r="Z788" s="37" t="str">
        <f t="shared" si="440"/>
        <v/>
      </c>
      <c r="AA788" s="29" t="str">
        <f t="shared" si="427"/>
        <v/>
      </c>
      <c r="AB788" s="6" t="e">
        <f t="shared" si="441"/>
        <v>#N/A</v>
      </c>
      <c r="AC788" s="6" t="e">
        <f t="shared" si="442"/>
        <v>#N/A</v>
      </c>
      <c r="AD788" s="6" t="e">
        <f t="shared" si="443"/>
        <v>#N/A</v>
      </c>
      <c r="AE788" s="6" t="str">
        <f t="shared" si="428"/>
        <v/>
      </c>
      <c r="AF788" s="10">
        <f t="shared" si="429"/>
        <v>1</v>
      </c>
      <c r="AG788" s="6" t="e">
        <f t="shared" si="444"/>
        <v>#N/A</v>
      </c>
      <c r="AH788" s="6" t="e">
        <f t="shared" si="445"/>
        <v>#N/A</v>
      </c>
      <c r="AI788" s="6" t="e">
        <f t="shared" ref="AI788:AI851" si="455">VLOOKUP(K788,$BJ$17:$BK$27,2,FALSE)</f>
        <v>#N/A</v>
      </c>
      <c r="AJ788" s="6" t="e">
        <f t="shared" si="446"/>
        <v>#N/A</v>
      </c>
      <c r="AK788" s="11" t="str">
        <f t="shared" si="447"/>
        <v xml:space="preserve"> </v>
      </c>
      <c r="AL788" s="6" t="e">
        <f t="shared" si="448"/>
        <v>#N/A</v>
      </c>
      <c r="AM788" s="6" t="e">
        <f t="shared" si="449"/>
        <v>#N/A</v>
      </c>
      <c r="AN788" s="6" t="e">
        <f t="shared" si="450"/>
        <v>#N/A</v>
      </c>
      <c r="AO788" s="6" t="e">
        <f t="shared" si="430"/>
        <v>#N/A</v>
      </c>
      <c r="AP788" s="6" t="e">
        <f t="shared" si="451"/>
        <v>#N/A</v>
      </c>
      <c r="AQ788" s="6" t="e">
        <f t="shared" si="452"/>
        <v>#N/A</v>
      </c>
      <c r="AR788" s="6" t="e">
        <f t="shared" si="431"/>
        <v>#N/A</v>
      </c>
      <c r="AS788" s="6" t="e">
        <f t="shared" si="432"/>
        <v>#N/A</v>
      </c>
      <c r="AT788" s="6" t="e">
        <f t="shared" si="433"/>
        <v>#N/A</v>
      </c>
      <c r="AU788" s="6">
        <f t="shared" si="453"/>
        <v>0</v>
      </c>
      <c r="AV788" s="6" t="e">
        <f t="shared" si="454"/>
        <v>#N/A</v>
      </c>
      <c r="AW788" s="6" t="str">
        <f t="shared" si="434"/>
        <v/>
      </c>
      <c r="AX788" s="6" t="str">
        <f t="shared" si="435"/>
        <v/>
      </c>
      <c r="AY788" s="6" t="str">
        <f t="shared" si="436"/>
        <v/>
      </c>
      <c r="AZ788" s="6" t="str">
        <f t="shared" si="437"/>
        <v/>
      </c>
      <c r="BA788" s="103"/>
      <c r="BG788" s="3"/>
    </row>
    <row r="789" spans="1:59" s="12" customFormat="1" ht="13.5" customHeight="1" x14ac:dyDescent="0.2">
      <c r="A789" s="163">
        <v>774</v>
      </c>
      <c r="B789" s="164"/>
      <c r="C789" s="165"/>
      <c r="D789" s="166"/>
      <c r="E789" s="165"/>
      <c r="F789" s="165"/>
      <c r="G789" s="220"/>
      <c r="H789" s="165"/>
      <c r="I789" s="167"/>
      <c r="J789" s="168"/>
      <c r="K789" s="845"/>
      <c r="L789" s="838"/>
      <c r="M789" s="428"/>
      <c r="N789" s="427"/>
      <c r="O789" s="429"/>
      <c r="P789" s="430"/>
      <c r="Q789" s="422" t="str">
        <f t="shared" si="421"/>
        <v/>
      </c>
      <c r="R789" s="422" t="str">
        <f t="shared" si="422"/>
        <v/>
      </c>
      <c r="S789" s="423" t="str">
        <f t="shared" si="423"/>
        <v/>
      </c>
      <c r="T789" s="424" t="str">
        <f t="shared" si="438"/>
        <v/>
      </c>
      <c r="U789" s="425" t="str">
        <f t="shared" si="424"/>
        <v/>
      </c>
      <c r="V789" s="425" t="str">
        <f t="shared" si="425"/>
        <v/>
      </c>
      <c r="W789" s="425" t="str">
        <f t="shared" si="426"/>
        <v/>
      </c>
      <c r="X789" s="38"/>
      <c r="Y789" s="37" t="str">
        <f t="shared" si="439"/>
        <v/>
      </c>
      <c r="Z789" s="37" t="str">
        <f t="shared" si="440"/>
        <v/>
      </c>
      <c r="AA789" s="29" t="str">
        <f t="shared" si="427"/>
        <v/>
      </c>
      <c r="AB789" s="6" t="e">
        <f t="shared" si="441"/>
        <v>#N/A</v>
      </c>
      <c r="AC789" s="6" t="e">
        <f t="shared" si="442"/>
        <v>#N/A</v>
      </c>
      <c r="AD789" s="6" t="e">
        <f t="shared" si="443"/>
        <v>#N/A</v>
      </c>
      <c r="AE789" s="6" t="str">
        <f t="shared" si="428"/>
        <v/>
      </c>
      <c r="AF789" s="10">
        <f t="shared" si="429"/>
        <v>1</v>
      </c>
      <c r="AG789" s="6" t="e">
        <f t="shared" si="444"/>
        <v>#N/A</v>
      </c>
      <c r="AH789" s="6" t="e">
        <f t="shared" si="445"/>
        <v>#N/A</v>
      </c>
      <c r="AI789" s="6" t="e">
        <f t="shared" si="455"/>
        <v>#N/A</v>
      </c>
      <c r="AJ789" s="6" t="e">
        <f t="shared" si="446"/>
        <v>#N/A</v>
      </c>
      <c r="AK789" s="11" t="str">
        <f t="shared" si="447"/>
        <v xml:space="preserve"> </v>
      </c>
      <c r="AL789" s="6" t="e">
        <f t="shared" si="448"/>
        <v>#N/A</v>
      </c>
      <c r="AM789" s="6" t="e">
        <f t="shared" si="449"/>
        <v>#N/A</v>
      </c>
      <c r="AN789" s="6" t="e">
        <f t="shared" si="450"/>
        <v>#N/A</v>
      </c>
      <c r="AO789" s="6" t="e">
        <f t="shared" si="430"/>
        <v>#N/A</v>
      </c>
      <c r="AP789" s="6" t="e">
        <f t="shared" si="451"/>
        <v>#N/A</v>
      </c>
      <c r="AQ789" s="6" t="e">
        <f t="shared" si="452"/>
        <v>#N/A</v>
      </c>
      <c r="AR789" s="6" t="e">
        <f t="shared" si="431"/>
        <v>#N/A</v>
      </c>
      <c r="AS789" s="6" t="e">
        <f t="shared" si="432"/>
        <v>#N/A</v>
      </c>
      <c r="AT789" s="6" t="e">
        <f t="shared" si="433"/>
        <v>#N/A</v>
      </c>
      <c r="AU789" s="6">
        <f t="shared" si="453"/>
        <v>0</v>
      </c>
      <c r="AV789" s="6" t="e">
        <f t="shared" si="454"/>
        <v>#N/A</v>
      </c>
      <c r="AW789" s="6" t="str">
        <f t="shared" si="434"/>
        <v/>
      </c>
      <c r="AX789" s="6" t="str">
        <f t="shared" si="435"/>
        <v/>
      </c>
      <c r="AY789" s="6" t="str">
        <f t="shared" si="436"/>
        <v/>
      </c>
      <c r="AZ789" s="6" t="str">
        <f t="shared" si="437"/>
        <v/>
      </c>
      <c r="BA789" s="103"/>
      <c r="BG789" s="3"/>
    </row>
    <row r="790" spans="1:59" s="12" customFormat="1" ht="13.5" customHeight="1" x14ac:dyDescent="0.2">
      <c r="A790" s="163">
        <v>775</v>
      </c>
      <c r="B790" s="164"/>
      <c r="C790" s="165"/>
      <c r="D790" s="166"/>
      <c r="E790" s="165"/>
      <c r="F790" s="165"/>
      <c r="G790" s="220"/>
      <c r="H790" s="165"/>
      <c r="I790" s="167"/>
      <c r="J790" s="168"/>
      <c r="K790" s="845"/>
      <c r="L790" s="838"/>
      <c r="M790" s="428"/>
      <c r="N790" s="427"/>
      <c r="O790" s="429"/>
      <c r="P790" s="430"/>
      <c r="Q790" s="422" t="str">
        <f t="shared" si="421"/>
        <v/>
      </c>
      <c r="R790" s="422" t="str">
        <f t="shared" si="422"/>
        <v/>
      </c>
      <c r="S790" s="423" t="str">
        <f t="shared" si="423"/>
        <v/>
      </c>
      <c r="T790" s="424" t="str">
        <f t="shared" si="438"/>
        <v/>
      </c>
      <c r="U790" s="425" t="str">
        <f t="shared" si="424"/>
        <v/>
      </c>
      <c r="V790" s="425" t="str">
        <f t="shared" si="425"/>
        <v/>
      </c>
      <c r="W790" s="425" t="str">
        <f t="shared" si="426"/>
        <v/>
      </c>
      <c r="X790" s="38"/>
      <c r="Y790" s="37" t="str">
        <f t="shared" si="439"/>
        <v/>
      </c>
      <c r="Z790" s="37" t="str">
        <f t="shared" si="440"/>
        <v/>
      </c>
      <c r="AA790" s="29" t="str">
        <f t="shared" si="427"/>
        <v/>
      </c>
      <c r="AB790" s="6" t="e">
        <f t="shared" si="441"/>
        <v>#N/A</v>
      </c>
      <c r="AC790" s="6" t="e">
        <f t="shared" si="442"/>
        <v>#N/A</v>
      </c>
      <c r="AD790" s="6" t="e">
        <f t="shared" si="443"/>
        <v>#N/A</v>
      </c>
      <c r="AE790" s="6" t="str">
        <f t="shared" si="428"/>
        <v/>
      </c>
      <c r="AF790" s="10">
        <f t="shared" si="429"/>
        <v>1</v>
      </c>
      <c r="AG790" s="6" t="e">
        <f t="shared" si="444"/>
        <v>#N/A</v>
      </c>
      <c r="AH790" s="6" t="e">
        <f t="shared" si="445"/>
        <v>#N/A</v>
      </c>
      <c r="AI790" s="6" t="e">
        <f t="shared" si="455"/>
        <v>#N/A</v>
      </c>
      <c r="AJ790" s="6" t="e">
        <f t="shared" si="446"/>
        <v>#N/A</v>
      </c>
      <c r="AK790" s="11" t="str">
        <f t="shared" si="447"/>
        <v xml:space="preserve"> </v>
      </c>
      <c r="AL790" s="6" t="e">
        <f t="shared" si="448"/>
        <v>#N/A</v>
      </c>
      <c r="AM790" s="6" t="e">
        <f t="shared" si="449"/>
        <v>#N/A</v>
      </c>
      <c r="AN790" s="6" t="e">
        <f t="shared" si="450"/>
        <v>#N/A</v>
      </c>
      <c r="AO790" s="6" t="e">
        <f t="shared" si="430"/>
        <v>#N/A</v>
      </c>
      <c r="AP790" s="6" t="e">
        <f t="shared" si="451"/>
        <v>#N/A</v>
      </c>
      <c r="AQ790" s="6" t="e">
        <f t="shared" si="452"/>
        <v>#N/A</v>
      </c>
      <c r="AR790" s="6" t="e">
        <f t="shared" si="431"/>
        <v>#N/A</v>
      </c>
      <c r="AS790" s="6" t="e">
        <f t="shared" si="432"/>
        <v>#N/A</v>
      </c>
      <c r="AT790" s="6" t="e">
        <f t="shared" si="433"/>
        <v>#N/A</v>
      </c>
      <c r="AU790" s="6">
        <f t="shared" si="453"/>
        <v>0</v>
      </c>
      <c r="AV790" s="6" t="e">
        <f t="shared" si="454"/>
        <v>#N/A</v>
      </c>
      <c r="AW790" s="6" t="str">
        <f t="shared" si="434"/>
        <v/>
      </c>
      <c r="AX790" s="6" t="str">
        <f t="shared" si="435"/>
        <v/>
      </c>
      <c r="AY790" s="6" t="str">
        <f t="shared" si="436"/>
        <v/>
      </c>
      <c r="AZ790" s="6" t="str">
        <f t="shared" si="437"/>
        <v/>
      </c>
      <c r="BA790" s="103"/>
      <c r="BG790" s="3"/>
    </row>
    <row r="791" spans="1:59" s="12" customFormat="1" ht="13.5" customHeight="1" x14ac:dyDescent="0.2">
      <c r="A791" s="163">
        <v>776</v>
      </c>
      <c r="B791" s="164"/>
      <c r="C791" s="165"/>
      <c r="D791" s="166"/>
      <c r="E791" s="165"/>
      <c r="F791" s="165"/>
      <c r="G791" s="220"/>
      <c r="H791" s="165"/>
      <c r="I791" s="167"/>
      <c r="J791" s="168"/>
      <c r="K791" s="845"/>
      <c r="L791" s="838"/>
      <c r="M791" s="428"/>
      <c r="N791" s="427"/>
      <c r="O791" s="429"/>
      <c r="P791" s="430"/>
      <c r="Q791" s="422" t="str">
        <f t="shared" si="421"/>
        <v/>
      </c>
      <c r="R791" s="422" t="str">
        <f t="shared" si="422"/>
        <v/>
      </c>
      <c r="S791" s="423" t="str">
        <f t="shared" si="423"/>
        <v/>
      </c>
      <c r="T791" s="424" t="str">
        <f t="shared" si="438"/>
        <v/>
      </c>
      <c r="U791" s="425" t="str">
        <f t="shared" si="424"/>
        <v/>
      </c>
      <c r="V791" s="425" t="str">
        <f t="shared" si="425"/>
        <v/>
      </c>
      <c r="W791" s="425" t="str">
        <f t="shared" si="426"/>
        <v/>
      </c>
      <c r="X791" s="38"/>
      <c r="Y791" s="37" t="str">
        <f t="shared" si="439"/>
        <v/>
      </c>
      <c r="Z791" s="37" t="str">
        <f t="shared" si="440"/>
        <v/>
      </c>
      <c r="AA791" s="29" t="str">
        <f t="shared" si="427"/>
        <v/>
      </c>
      <c r="AB791" s="6" t="e">
        <f t="shared" si="441"/>
        <v>#N/A</v>
      </c>
      <c r="AC791" s="6" t="e">
        <f t="shared" si="442"/>
        <v>#N/A</v>
      </c>
      <c r="AD791" s="6" t="e">
        <f t="shared" si="443"/>
        <v>#N/A</v>
      </c>
      <c r="AE791" s="6" t="str">
        <f t="shared" si="428"/>
        <v/>
      </c>
      <c r="AF791" s="10">
        <f t="shared" si="429"/>
        <v>1</v>
      </c>
      <c r="AG791" s="6" t="e">
        <f t="shared" si="444"/>
        <v>#N/A</v>
      </c>
      <c r="AH791" s="6" t="e">
        <f t="shared" si="445"/>
        <v>#N/A</v>
      </c>
      <c r="AI791" s="6" t="e">
        <f t="shared" si="455"/>
        <v>#N/A</v>
      </c>
      <c r="AJ791" s="6" t="e">
        <f t="shared" si="446"/>
        <v>#N/A</v>
      </c>
      <c r="AK791" s="11" t="str">
        <f t="shared" si="447"/>
        <v xml:space="preserve"> </v>
      </c>
      <c r="AL791" s="6" t="e">
        <f t="shared" si="448"/>
        <v>#N/A</v>
      </c>
      <c r="AM791" s="6" t="e">
        <f t="shared" si="449"/>
        <v>#N/A</v>
      </c>
      <c r="AN791" s="6" t="e">
        <f t="shared" si="450"/>
        <v>#N/A</v>
      </c>
      <c r="AO791" s="6" t="e">
        <f t="shared" si="430"/>
        <v>#N/A</v>
      </c>
      <c r="AP791" s="6" t="e">
        <f t="shared" si="451"/>
        <v>#N/A</v>
      </c>
      <c r="AQ791" s="6" t="e">
        <f t="shared" si="452"/>
        <v>#N/A</v>
      </c>
      <c r="AR791" s="6" t="e">
        <f t="shared" si="431"/>
        <v>#N/A</v>
      </c>
      <c r="AS791" s="6" t="e">
        <f t="shared" si="432"/>
        <v>#N/A</v>
      </c>
      <c r="AT791" s="6" t="e">
        <f t="shared" si="433"/>
        <v>#N/A</v>
      </c>
      <c r="AU791" s="6">
        <f t="shared" si="453"/>
        <v>0</v>
      </c>
      <c r="AV791" s="6" t="e">
        <f t="shared" si="454"/>
        <v>#N/A</v>
      </c>
      <c r="AW791" s="6" t="str">
        <f t="shared" si="434"/>
        <v/>
      </c>
      <c r="AX791" s="6" t="str">
        <f t="shared" si="435"/>
        <v/>
      </c>
      <c r="AY791" s="6" t="str">
        <f t="shared" si="436"/>
        <v/>
      </c>
      <c r="AZ791" s="6" t="str">
        <f t="shared" si="437"/>
        <v/>
      </c>
      <c r="BA791" s="103"/>
      <c r="BG791" s="3"/>
    </row>
    <row r="792" spans="1:59" s="12" customFormat="1" ht="13.5" customHeight="1" x14ac:dyDescent="0.2">
      <c r="A792" s="163">
        <v>777</v>
      </c>
      <c r="B792" s="164"/>
      <c r="C792" s="165"/>
      <c r="D792" s="166"/>
      <c r="E792" s="165"/>
      <c r="F792" s="165"/>
      <c r="G792" s="220"/>
      <c r="H792" s="165"/>
      <c r="I792" s="167"/>
      <c r="J792" s="168"/>
      <c r="K792" s="845"/>
      <c r="L792" s="838"/>
      <c r="M792" s="428"/>
      <c r="N792" s="427"/>
      <c r="O792" s="429"/>
      <c r="P792" s="430"/>
      <c r="Q792" s="422" t="str">
        <f t="shared" si="421"/>
        <v/>
      </c>
      <c r="R792" s="422" t="str">
        <f t="shared" si="422"/>
        <v/>
      </c>
      <c r="S792" s="423" t="str">
        <f t="shared" si="423"/>
        <v/>
      </c>
      <c r="T792" s="424" t="str">
        <f t="shared" si="438"/>
        <v/>
      </c>
      <c r="U792" s="425" t="str">
        <f t="shared" si="424"/>
        <v/>
      </c>
      <c r="V792" s="425" t="str">
        <f t="shared" si="425"/>
        <v/>
      </c>
      <c r="W792" s="425" t="str">
        <f t="shared" si="426"/>
        <v/>
      </c>
      <c r="X792" s="38"/>
      <c r="Y792" s="37" t="str">
        <f t="shared" si="439"/>
        <v/>
      </c>
      <c r="Z792" s="37" t="str">
        <f t="shared" si="440"/>
        <v/>
      </c>
      <c r="AA792" s="29" t="str">
        <f t="shared" si="427"/>
        <v/>
      </c>
      <c r="AB792" s="6" t="e">
        <f t="shared" si="441"/>
        <v>#N/A</v>
      </c>
      <c r="AC792" s="6" t="e">
        <f t="shared" si="442"/>
        <v>#N/A</v>
      </c>
      <c r="AD792" s="6" t="e">
        <f t="shared" si="443"/>
        <v>#N/A</v>
      </c>
      <c r="AE792" s="6" t="str">
        <f t="shared" si="428"/>
        <v/>
      </c>
      <c r="AF792" s="10">
        <f t="shared" si="429"/>
        <v>1</v>
      </c>
      <c r="AG792" s="6" t="e">
        <f t="shared" si="444"/>
        <v>#N/A</v>
      </c>
      <c r="AH792" s="6" t="e">
        <f t="shared" si="445"/>
        <v>#N/A</v>
      </c>
      <c r="AI792" s="6" t="e">
        <f t="shared" si="455"/>
        <v>#N/A</v>
      </c>
      <c r="AJ792" s="6" t="e">
        <f t="shared" si="446"/>
        <v>#N/A</v>
      </c>
      <c r="AK792" s="11" t="str">
        <f t="shared" si="447"/>
        <v xml:space="preserve"> </v>
      </c>
      <c r="AL792" s="6" t="e">
        <f t="shared" si="448"/>
        <v>#N/A</v>
      </c>
      <c r="AM792" s="6" t="e">
        <f t="shared" si="449"/>
        <v>#N/A</v>
      </c>
      <c r="AN792" s="6" t="e">
        <f t="shared" si="450"/>
        <v>#N/A</v>
      </c>
      <c r="AO792" s="6" t="e">
        <f t="shared" si="430"/>
        <v>#N/A</v>
      </c>
      <c r="AP792" s="6" t="e">
        <f t="shared" si="451"/>
        <v>#N/A</v>
      </c>
      <c r="AQ792" s="6" t="e">
        <f t="shared" si="452"/>
        <v>#N/A</v>
      </c>
      <c r="AR792" s="6" t="e">
        <f t="shared" si="431"/>
        <v>#N/A</v>
      </c>
      <c r="AS792" s="6" t="e">
        <f t="shared" si="432"/>
        <v>#N/A</v>
      </c>
      <c r="AT792" s="6" t="e">
        <f t="shared" si="433"/>
        <v>#N/A</v>
      </c>
      <c r="AU792" s="6">
        <f t="shared" si="453"/>
        <v>0</v>
      </c>
      <c r="AV792" s="6" t="e">
        <f t="shared" si="454"/>
        <v>#N/A</v>
      </c>
      <c r="AW792" s="6" t="str">
        <f t="shared" si="434"/>
        <v/>
      </c>
      <c r="AX792" s="6" t="str">
        <f t="shared" si="435"/>
        <v/>
      </c>
      <c r="AY792" s="6" t="str">
        <f t="shared" si="436"/>
        <v/>
      </c>
      <c r="AZ792" s="6" t="str">
        <f t="shared" si="437"/>
        <v/>
      </c>
      <c r="BA792" s="103"/>
      <c r="BG792" s="3"/>
    </row>
    <row r="793" spans="1:59" s="12" customFormat="1" ht="13.5" customHeight="1" x14ac:dyDescent="0.2">
      <c r="A793" s="163">
        <v>778</v>
      </c>
      <c r="B793" s="164"/>
      <c r="C793" s="165"/>
      <c r="D793" s="166"/>
      <c r="E793" s="165"/>
      <c r="F793" s="165"/>
      <c r="G793" s="220"/>
      <c r="H793" s="165"/>
      <c r="I793" s="167"/>
      <c r="J793" s="168"/>
      <c r="K793" s="845"/>
      <c r="L793" s="838"/>
      <c r="M793" s="428"/>
      <c r="N793" s="427"/>
      <c r="O793" s="429"/>
      <c r="P793" s="430"/>
      <c r="Q793" s="422" t="str">
        <f t="shared" si="421"/>
        <v/>
      </c>
      <c r="R793" s="422" t="str">
        <f t="shared" si="422"/>
        <v/>
      </c>
      <c r="S793" s="423" t="str">
        <f t="shared" si="423"/>
        <v/>
      </c>
      <c r="T793" s="424" t="str">
        <f t="shared" si="438"/>
        <v/>
      </c>
      <c r="U793" s="425" t="str">
        <f t="shared" si="424"/>
        <v/>
      </c>
      <c r="V793" s="425" t="str">
        <f t="shared" si="425"/>
        <v/>
      </c>
      <c r="W793" s="425" t="str">
        <f t="shared" si="426"/>
        <v/>
      </c>
      <c r="X793" s="38"/>
      <c r="Y793" s="37" t="str">
        <f t="shared" si="439"/>
        <v/>
      </c>
      <c r="Z793" s="37" t="str">
        <f t="shared" si="440"/>
        <v/>
      </c>
      <c r="AA793" s="29" t="str">
        <f t="shared" si="427"/>
        <v/>
      </c>
      <c r="AB793" s="6" t="e">
        <f t="shared" si="441"/>
        <v>#N/A</v>
      </c>
      <c r="AC793" s="6" t="e">
        <f t="shared" si="442"/>
        <v>#N/A</v>
      </c>
      <c r="AD793" s="6" t="e">
        <f t="shared" si="443"/>
        <v>#N/A</v>
      </c>
      <c r="AE793" s="6" t="str">
        <f t="shared" si="428"/>
        <v/>
      </c>
      <c r="AF793" s="10">
        <f t="shared" si="429"/>
        <v>1</v>
      </c>
      <c r="AG793" s="6" t="e">
        <f t="shared" si="444"/>
        <v>#N/A</v>
      </c>
      <c r="AH793" s="6" t="e">
        <f t="shared" si="445"/>
        <v>#N/A</v>
      </c>
      <c r="AI793" s="6" t="e">
        <f t="shared" si="455"/>
        <v>#N/A</v>
      </c>
      <c r="AJ793" s="6" t="e">
        <f t="shared" si="446"/>
        <v>#N/A</v>
      </c>
      <c r="AK793" s="11" t="str">
        <f t="shared" si="447"/>
        <v xml:space="preserve"> </v>
      </c>
      <c r="AL793" s="6" t="e">
        <f t="shared" si="448"/>
        <v>#N/A</v>
      </c>
      <c r="AM793" s="6" t="e">
        <f t="shared" si="449"/>
        <v>#N/A</v>
      </c>
      <c r="AN793" s="6" t="e">
        <f t="shared" si="450"/>
        <v>#N/A</v>
      </c>
      <c r="AO793" s="6" t="e">
        <f t="shared" si="430"/>
        <v>#N/A</v>
      </c>
      <c r="AP793" s="6" t="e">
        <f t="shared" si="451"/>
        <v>#N/A</v>
      </c>
      <c r="AQ793" s="6" t="e">
        <f t="shared" si="452"/>
        <v>#N/A</v>
      </c>
      <c r="AR793" s="6" t="e">
        <f t="shared" si="431"/>
        <v>#N/A</v>
      </c>
      <c r="AS793" s="6" t="e">
        <f t="shared" si="432"/>
        <v>#N/A</v>
      </c>
      <c r="AT793" s="6" t="e">
        <f t="shared" si="433"/>
        <v>#N/A</v>
      </c>
      <c r="AU793" s="6">
        <f t="shared" si="453"/>
        <v>0</v>
      </c>
      <c r="AV793" s="6" t="e">
        <f t="shared" si="454"/>
        <v>#N/A</v>
      </c>
      <c r="AW793" s="6" t="str">
        <f t="shared" si="434"/>
        <v/>
      </c>
      <c r="AX793" s="6" t="str">
        <f t="shared" si="435"/>
        <v/>
      </c>
      <c r="AY793" s="6" t="str">
        <f t="shared" si="436"/>
        <v/>
      </c>
      <c r="AZ793" s="6" t="str">
        <f t="shared" si="437"/>
        <v/>
      </c>
      <c r="BA793" s="103"/>
      <c r="BG793" s="3"/>
    </row>
    <row r="794" spans="1:59" s="12" customFormat="1" ht="13.5" customHeight="1" x14ac:dyDescent="0.2">
      <c r="A794" s="163">
        <v>779</v>
      </c>
      <c r="B794" s="164"/>
      <c r="C794" s="165"/>
      <c r="D794" s="166"/>
      <c r="E794" s="165"/>
      <c r="F794" s="165"/>
      <c r="G794" s="220"/>
      <c r="H794" s="165"/>
      <c r="I794" s="167"/>
      <c r="J794" s="168"/>
      <c r="K794" s="845"/>
      <c r="L794" s="838"/>
      <c r="M794" s="428"/>
      <c r="N794" s="427"/>
      <c r="O794" s="429"/>
      <c r="P794" s="430"/>
      <c r="Q794" s="422" t="str">
        <f t="shared" si="421"/>
        <v/>
      </c>
      <c r="R794" s="422" t="str">
        <f t="shared" si="422"/>
        <v/>
      </c>
      <c r="S794" s="423" t="str">
        <f t="shared" si="423"/>
        <v/>
      </c>
      <c r="T794" s="424" t="str">
        <f t="shared" si="438"/>
        <v/>
      </c>
      <c r="U794" s="425" t="str">
        <f t="shared" si="424"/>
        <v/>
      </c>
      <c r="V794" s="425" t="str">
        <f t="shared" si="425"/>
        <v/>
      </c>
      <c r="W794" s="425" t="str">
        <f t="shared" si="426"/>
        <v/>
      </c>
      <c r="X794" s="38"/>
      <c r="Y794" s="37" t="str">
        <f t="shared" si="439"/>
        <v/>
      </c>
      <c r="Z794" s="37" t="str">
        <f t="shared" si="440"/>
        <v/>
      </c>
      <c r="AA794" s="29" t="str">
        <f t="shared" si="427"/>
        <v/>
      </c>
      <c r="AB794" s="6" t="e">
        <f t="shared" si="441"/>
        <v>#N/A</v>
      </c>
      <c r="AC794" s="6" t="e">
        <f t="shared" si="442"/>
        <v>#N/A</v>
      </c>
      <c r="AD794" s="6" t="e">
        <f t="shared" si="443"/>
        <v>#N/A</v>
      </c>
      <c r="AE794" s="6" t="str">
        <f t="shared" si="428"/>
        <v/>
      </c>
      <c r="AF794" s="10">
        <f t="shared" si="429"/>
        <v>1</v>
      </c>
      <c r="AG794" s="6" t="e">
        <f t="shared" si="444"/>
        <v>#N/A</v>
      </c>
      <c r="AH794" s="6" t="e">
        <f t="shared" si="445"/>
        <v>#N/A</v>
      </c>
      <c r="AI794" s="6" t="e">
        <f t="shared" si="455"/>
        <v>#N/A</v>
      </c>
      <c r="AJ794" s="6" t="e">
        <f t="shared" si="446"/>
        <v>#N/A</v>
      </c>
      <c r="AK794" s="11" t="str">
        <f t="shared" si="447"/>
        <v xml:space="preserve"> </v>
      </c>
      <c r="AL794" s="6" t="e">
        <f t="shared" si="448"/>
        <v>#N/A</v>
      </c>
      <c r="AM794" s="6" t="e">
        <f t="shared" si="449"/>
        <v>#N/A</v>
      </c>
      <c r="AN794" s="6" t="e">
        <f t="shared" si="450"/>
        <v>#N/A</v>
      </c>
      <c r="AO794" s="6" t="e">
        <f t="shared" si="430"/>
        <v>#N/A</v>
      </c>
      <c r="AP794" s="6" t="e">
        <f t="shared" si="451"/>
        <v>#N/A</v>
      </c>
      <c r="AQ794" s="6" t="e">
        <f t="shared" si="452"/>
        <v>#N/A</v>
      </c>
      <c r="AR794" s="6" t="e">
        <f t="shared" si="431"/>
        <v>#N/A</v>
      </c>
      <c r="AS794" s="6" t="e">
        <f t="shared" si="432"/>
        <v>#N/A</v>
      </c>
      <c r="AT794" s="6" t="e">
        <f t="shared" si="433"/>
        <v>#N/A</v>
      </c>
      <c r="AU794" s="6">
        <f t="shared" si="453"/>
        <v>0</v>
      </c>
      <c r="AV794" s="6" t="e">
        <f t="shared" si="454"/>
        <v>#N/A</v>
      </c>
      <c r="AW794" s="6" t="str">
        <f t="shared" si="434"/>
        <v/>
      </c>
      <c r="AX794" s="6" t="str">
        <f t="shared" si="435"/>
        <v/>
      </c>
      <c r="AY794" s="6" t="str">
        <f t="shared" si="436"/>
        <v/>
      </c>
      <c r="AZ794" s="6" t="str">
        <f t="shared" si="437"/>
        <v/>
      </c>
      <c r="BA794" s="103"/>
      <c r="BG794" s="3"/>
    </row>
    <row r="795" spans="1:59" s="12" customFormat="1" ht="13.5" customHeight="1" x14ac:dyDescent="0.2">
      <c r="A795" s="163">
        <v>780</v>
      </c>
      <c r="B795" s="164"/>
      <c r="C795" s="165"/>
      <c r="D795" s="166"/>
      <c r="E795" s="165"/>
      <c r="F795" s="165"/>
      <c r="G795" s="220"/>
      <c r="H795" s="165"/>
      <c r="I795" s="167"/>
      <c r="J795" s="168"/>
      <c r="K795" s="845"/>
      <c r="L795" s="838"/>
      <c r="M795" s="428"/>
      <c r="N795" s="427"/>
      <c r="O795" s="429"/>
      <c r="P795" s="430"/>
      <c r="Q795" s="422" t="str">
        <f t="shared" si="421"/>
        <v/>
      </c>
      <c r="R795" s="422" t="str">
        <f t="shared" si="422"/>
        <v/>
      </c>
      <c r="S795" s="423" t="str">
        <f t="shared" si="423"/>
        <v/>
      </c>
      <c r="T795" s="424" t="str">
        <f t="shared" si="438"/>
        <v/>
      </c>
      <c r="U795" s="425" t="str">
        <f t="shared" si="424"/>
        <v/>
      </c>
      <c r="V795" s="425" t="str">
        <f t="shared" si="425"/>
        <v/>
      </c>
      <c r="W795" s="425" t="str">
        <f t="shared" si="426"/>
        <v/>
      </c>
      <c r="X795" s="38"/>
      <c r="Y795" s="37" t="str">
        <f t="shared" si="439"/>
        <v/>
      </c>
      <c r="Z795" s="37" t="str">
        <f t="shared" si="440"/>
        <v/>
      </c>
      <c r="AA795" s="29" t="str">
        <f t="shared" si="427"/>
        <v/>
      </c>
      <c r="AB795" s="6" t="e">
        <f t="shared" si="441"/>
        <v>#N/A</v>
      </c>
      <c r="AC795" s="6" t="e">
        <f t="shared" si="442"/>
        <v>#N/A</v>
      </c>
      <c r="AD795" s="6" t="e">
        <f t="shared" si="443"/>
        <v>#N/A</v>
      </c>
      <c r="AE795" s="6" t="str">
        <f t="shared" si="428"/>
        <v/>
      </c>
      <c r="AF795" s="10">
        <f t="shared" si="429"/>
        <v>1</v>
      </c>
      <c r="AG795" s="6" t="e">
        <f t="shared" si="444"/>
        <v>#N/A</v>
      </c>
      <c r="AH795" s="6" t="e">
        <f t="shared" si="445"/>
        <v>#N/A</v>
      </c>
      <c r="AI795" s="6" t="e">
        <f t="shared" si="455"/>
        <v>#N/A</v>
      </c>
      <c r="AJ795" s="6" t="e">
        <f t="shared" si="446"/>
        <v>#N/A</v>
      </c>
      <c r="AK795" s="11" t="str">
        <f t="shared" si="447"/>
        <v xml:space="preserve"> </v>
      </c>
      <c r="AL795" s="6" t="e">
        <f t="shared" si="448"/>
        <v>#N/A</v>
      </c>
      <c r="AM795" s="6" t="e">
        <f t="shared" si="449"/>
        <v>#N/A</v>
      </c>
      <c r="AN795" s="6" t="e">
        <f t="shared" si="450"/>
        <v>#N/A</v>
      </c>
      <c r="AO795" s="6" t="e">
        <f t="shared" si="430"/>
        <v>#N/A</v>
      </c>
      <c r="AP795" s="6" t="e">
        <f t="shared" si="451"/>
        <v>#N/A</v>
      </c>
      <c r="AQ795" s="6" t="e">
        <f t="shared" si="452"/>
        <v>#N/A</v>
      </c>
      <c r="AR795" s="6" t="e">
        <f t="shared" si="431"/>
        <v>#N/A</v>
      </c>
      <c r="AS795" s="6" t="e">
        <f t="shared" si="432"/>
        <v>#N/A</v>
      </c>
      <c r="AT795" s="6" t="e">
        <f t="shared" si="433"/>
        <v>#N/A</v>
      </c>
      <c r="AU795" s="6">
        <f t="shared" si="453"/>
        <v>0</v>
      </c>
      <c r="AV795" s="6" t="e">
        <f t="shared" si="454"/>
        <v>#N/A</v>
      </c>
      <c r="AW795" s="6" t="str">
        <f t="shared" si="434"/>
        <v/>
      </c>
      <c r="AX795" s="6" t="str">
        <f t="shared" si="435"/>
        <v/>
      </c>
      <c r="AY795" s="6" t="str">
        <f t="shared" si="436"/>
        <v/>
      </c>
      <c r="AZ795" s="6" t="str">
        <f t="shared" si="437"/>
        <v/>
      </c>
      <c r="BA795" s="103"/>
      <c r="BG795" s="3"/>
    </row>
    <row r="796" spans="1:59" s="12" customFormat="1" ht="13.5" customHeight="1" x14ac:dyDescent="0.2">
      <c r="A796" s="163">
        <v>781</v>
      </c>
      <c r="B796" s="164"/>
      <c r="C796" s="165"/>
      <c r="D796" s="166"/>
      <c r="E796" s="165"/>
      <c r="F796" s="165"/>
      <c r="G796" s="220"/>
      <c r="H796" s="165"/>
      <c r="I796" s="167"/>
      <c r="J796" s="168"/>
      <c r="K796" s="845"/>
      <c r="L796" s="838"/>
      <c r="M796" s="428"/>
      <c r="N796" s="427"/>
      <c r="O796" s="429"/>
      <c r="P796" s="430"/>
      <c r="Q796" s="422" t="str">
        <f t="shared" si="421"/>
        <v/>
      </c>
      <c r="R796" s="422" t="str">
        <f t="shared" si="422"/>
        <v/>
      </c>
      <c r="S796" s="423" t="str">
        <f t="shared" si="423"/>
        <v/>
      </c>
      <c r="T796" s="424" t="str">
        <f t="shared" si="438"/>
        <v/>
      </c>
      <c r="U796" s="425" t="str">
        <f t="shared" si="424"/>
        <v/>
      </c>
      <c r="V796" s="425" t="str">
        <f t="shared" si="425"/>
        <v/>
      </c>
      <c r="W796" s="425" t="str">
        <f t="shared" si="426"/>
        <v/>
      </c>
      <c r="X796" s="38"/>
      <c r="Y796" s="37" t="str">
        <f t="shared" si="439"/>
        <v/>
      </c>
      <c r="Z796" s="37" t="str">
        <f t="shared" si="440"/>
        <v/>
      </c>
      <c r="AA796" s="29" t="str">
        <f t="shared" si="427"/>
        <v/>
      </c>
      <c r="AB796" s="6" t="e">
        <f t="shared" si="441"/>
        <v>#N/A</v>
      </c>
      <c r="AC796" s="6" t="e">
        <f t="shared" si="442"/>
        <v>#N/A</v>
      </c>
      <c r="AD796" s="6" t="e">
        <f t="shared" si="443"/>
        <v>#N/A</v>
      </c>
      <c r="AE796" s="6" t="str">
        <f t="shared" si="428"/>
        <v/>
      </c>
      <c r="AF796" s="10">
        <f t="shared" si="429"/>
        <v>1</v>
      </c>
      <c r="AG796" s="6" t="e">
        <f t="shared" si="444"/>
        <v>#N/A</v>
      </c>
      <c r="AH796" s="6" t="e">
        <f t="shared" si="445"/>
        <v>#N/A</v>
      </c>
      <c r="AI796" s="6" t="e">
        <f t="shared" si="455"/>
        <v>#N/A</v>
      </c>
      <c r="AJ796" s="6" t="e">
        <f t="shared" si="446"/>
        <v>#N/A</v>
      </c>
      <c r="AK796" s="11" t="str">
        <f t="shared" si="447"/>
        <v xml:space="preserve"> </v>
      </c>
      <c r="AL796" s="6" t="e">
        <f t="shared" si="448"/>
        <v>#N/A</v>
      </c>
      <c r="AM796" s="6" t="e">
        <f t="shared" si="449"/>
        <v>#N/A</v>
      </c>
      <c r="AN796" s="6" t="e">
        <f t="shared" si="450"/>
        <v>#N/A</v>
      </c>
      <c r="AO796" s="6" t="e">
        <f t="shared" si="430"/>
        <v>#N/A</v>
      </c>
      <c r="AP796" s="6" t="e">
        <f t="shared" si="451"/>
        <v>#N/A</v>
      </c>
      <c r="AQ796" s="6" t="e">
        <f t="shared" si="452"/>
        <v>#N/A</v>
      </c>
      <c r="AR796" s="6" t="e">
        <f t="shared" si="431"/>
        <v>#N/A</v>
      </c>
      <c r="AS796" s="6" t="e">
        <f t="shared" si="432"/>
        <v>#N/A</v>
      </c>
      <c r="AT796" s="6" t="e">
        <f t="shared" si="433"/>
        <v>#N/A</v>
      </c>
      <c r="AU796" s="6">
        <f t="shared" si="453"/>
        <v>0</v>
      </c>
      <c r="AV796" s="6" t="e">
        <f t="shared" si="454"/>
        <v>#N/A</v>
      </c>
      <c r="AW796" s="6" t="str">
        <f t="shared" si="434"/>
        <v/>
      </c>
      <c r="AX796" s="6" t="str">
        <f t="shared" si="435"/>
        <v/>
      </c>
      <c r="AY796" s="6" t="str">
        <f t="shared" si="436"/>
        <v/>
      </c>
      <c r="AZ796" s="6" t="str">
        <f t="shared" si="437"/>
        <v/>
      </c>
      <c r="BA796" s="103"/>
      <c r="BG796" s="3"/>
    </row>
    <row r="797" spans="1:59" s="12" customFormat="1" ht="13.5" customHeight="1" x14ac:dyDescent="0.2">
      <c r="A797" s="163">
        <v>782</v>
      </c>
      <c r="B797" s="164"/>
      <c r="C797" s="165"/>
      <c r="D797" s="166"/>
      <c r="E797" s="165"/>
      <c r="F797" s="165"/>
      <c r="G797" s="220"/>
      <c r="H797" s="165"/>
      <c r="I797" s="167"/>
      <c r="J797" s="168"/>
      <c r="K797" s="845"/>
      <c r="L797" s="838"/>
      <c r="M797" s="428"/>
      <c r="N797" s="427"/>
      <c r="O797" s="429"/>
      <c r="P797" s="430"/>
      <c r="Q797" s="422" t="str">
        <f t="shared" si="421"/>
        <v/>
      </c>
      <c r="R797" s="422" t="str">
        <f t="shared" si="422"/>
        <v/>
      </c>
      <c r="S797" s="423" t="str">
        <f t="shared" si="423"/>
        <v/>
      </c>
      <c r="T797" s="424" t="str">
        <f t="shared" si="438"/>
        <v/>
      </c>
      <c r="U797" s="425" t="str">
        <f t="shared" si="424"/>
        <v/>
      </c>
      <c r="V797" s="425" t="str">
        <f t="shared" si="425"/>
        <v/>
      </c>
      <c r="W797" s="425" t="str">
        <f t="shared" si="426"/>
        <v/>
      </c>
      <c r="X797" s="38"/>
      <c r="Y797" s="37" t="str">
        <f t="shared" si="439"/>
        <v/>
      </c>
      <c r="Z797" s="37" t="str">
        <f t="shared" si="440"/>
        <v/>
      </c>
      <c r="AA797" s="29" t="str">
        <f t="shared" si="427"/>
        <v/>
      </c>
      <c r="AB797" s="6" t="e">
        <f t="shared" si="441"/>
        <v>#N/A</v>
      </c>
      <c r="AC797" s="6" t="e">
        <f t="shared" si="442"/>
        <v>#N/A</v>
      </c>
      <c r="AD797" s="6" t="e">
        <f t="shared" si="443"/>
        <v>#N/A</v>
      </c>
      <c r="AE797" s="6" t="str">
        <f t="shared" si="428"/>
        <v/>
      </c>
      <c r="AF797" s="10">
        <f t="shared" si="429"/>
        <v>1</v>
      </c>
      <c r="AG797" s="6" t="e">
        <f t="shared" si="444"/>
        <v>#N/A</v>
      </c>
      <c r="AH797" s="6" t="e">
        <f t="shared" si="445"/>
        <v>#N/A</v>
      </c>
      <c r="AI797" s="6" t="e">
        <f t="shared" si="455"/>
        <v>#N/A</v>
      </c>
      <c r="AJ797" s="6" t="e">
        <f t="shared" si="446"/>
        <v>#N/A</v>
      </c>
      <c r="AK797" s="11" t="str">
        <f t="shared" si="447"/>
        <v xml:space="preserve"> </v>
      </c>
      <c r="AL797" s="6" t="e">
        <f t="shared" si="448"/>
        <v>#N/A</v>
      </c>
      <c r="AM797" s="6" t="e">
        <f t="shared" si="449"/>
        <v>#N/A</v>
      </c>
      <c r="AN797" s="6" t="e">
        <f t="shared" si="450"/>
        <v>#N/A</v>
      </c>
      <c r="AO797" s="6" t="e">
        <f t="shared" si="430"/>
        <v>#N/A</v>
      </c>
      <c r="AP797" s="6" t="e">
        <f t="shared" si="451"/>
        <v>#N/A</v>
      </c>
      <c r="AQ797" s="6" t="e">
        <f t="shared" si="452"/>
        <v>#N/A</v>
      </c>
      <c r="AR797" s="6" t="e">
        <f t="shared" si="431"/>
        <v>#N/A</v>
      </c>
      <c r="AS797" s="6" t="e">
        <f t="shared" si="432"/>
        <v>#N/A</v>
      </c>
      <c r="AT797" s="6" t="e">
        <f t="shared" si="433"/>
        <v>#N/A</v>
      </c>
      <c r="AU797" s="6">
        <f t="shared" si="453"/>
        <v>0</v>
      </c>
      <c r="AV797" s="6" t="e">
        <f t="shared" si="454"/>
        <v>#N/A</v>
      </c>
      <c r="AW797" s="6" t="str">
        <f t="shared" si="434"/>
        <v/>
      </c>
      <c r="AX797" s="6" t="str">
        <f t="shared" si="435"/>
        <v/>
      </c>
      <c r="AY797" s="6" t="str">
        <f t="shared" si="436"/>
        <v/>
      </c>
      <c r="AZ797" s="6" t="str">
        <f t="shared" si="437"/>
        <v/>
      </c>
      <c r="BA797" s="103"/>
      <c r="BG797" s="3"/>
    </row>
    <row r="798" spans="1:59" s="12" customFormat="1" ht="13.5" customHeight="1" x14ac:dyDescent="0.2">
      <c r="A798" s="163">
        <v>783</v>
      </c>
      <c r="B798" s="164"/>
      <c r="C798" s="165"/>
      <c r="D798" s="166"/>
      <c r="E798" s="165"/>
      <c r="F798" s="165"/>
      <c r="G798" s="220"/>
      <c r="H798" s="165"/>
      <c r="I798" s="167"/>
      <c r="J798" s="168"/>
      <c r="K798" s="845"/>
      <c r="L798" s="838"/>
      <c r="M798" s="428"/>
      <c r="N798" s="427"/>
      <c r="O798" s="429"/>
      <c r="P798" s="430"/>
      <c r="Q798" s="422" t="str">
        <f t="shared" si="421"/>
        <v/>
      </c>
      <c r="R798" s="422" t="str">
        <f t="shared" si="422"/>
        <v/>
      </c>
      <c r="S798" s="423" t="str">
        <f t="shared" si="423"/>
        <v/>
      </c>
      <c r="T798" s="424" t="str">
        <f t="shared" si="438"/>
        <v/>
      </c>
      <c r="U798" s="425" t="str">
        <f t="shared" si="424"/>
        <v/>
      </c>
      <c r="V798" s="425" t="str">
        <f t="shared" si="425"/>
        <v/>
      </c>
      <c r="W798" s="425" t="str">
        <f t="shared" si="426"/>
        <v/>
      </c>
      <c r="X798" s="38"/>
      <c r="Y798" s="37" t="str">
        <f t="shared" si="439"/>
        <v/>
      </c>
      <c r="Z798" s="37" t="str">
        <f t="shared" si="440"/>
        <v/>
      </c>
      <c r="AA798" s="29" t="str">
        <f t="shared" si="427"/>
        <v/>
      </c>
      <c r="AB798" s="6" t="e">
        <f t="shared" si="441"/>
        <v>#N/A</v>
      </c>
      <c r="AC798" s="6" t="e">
        <f t="shared" si="442"/>
        <v>#N/A</v>
      </c>
      <c r="AD798" s="6" t="e">
        <f t="shared" si="443"/>
        <v>#N/A</v>
      </c>
      <c r="AE798" s="6" t="str">
        <f t="shared" si="428"/>
        <v/>
      </c>
      <c r="AF798" s="10">
        <f t="shared" si="429"/>
        <v>1</v>
      </c>
      <c r="AG798" s="6" t="e">
        <f t="shared" si="444"/>
        <v>#N/A</v>
      </c>
      <c r="AH798" s="6" t="e">
        <f t="shared" si="445"/>
        <v>#N/A</v>
      </c>
      <c r="AI798" s="6" t="e">
        <f t="shared" si="455"/>
        <v>#N/A</v>
      </c>
      <c r="AJ798" s="6" t="e">
        <f t="shared" si="446"/>
        <v>#N/A</v>
      </c>
      <c r="AK798" s="11" t="str">
        <f t="shared" si="447"/>
        <v xml:space="preserve"> </v>
      </c>
      <c r="AL798" s="6" t="e">
        <f t="shared" si="448"/>
        <v>#N/A</v>
      </c>
      <c r="AM798" s="6" t="e">
        <f t="shared" si="449"/>
        <v>#N/A</v>
      </c>
      <c r="AN798" s="6" t="e">
        <f t="shared" si="450"/>
        <v>#N/A</v>
      </c>
      <c r="AO798" s="6" t="e">
        <f t="shared" si="430"/>
        <v>#N/A</v>
      </c>
      <c r="AP798" s="6" t="e">
        <f t="shared" si="451"/>
        <v>#N/A</v>
      </c>
      <c r="AQ798" s="6" t="e">
        <f t="shared" si="452"/>
        <v>#N/A</v>
      </c>
      <c r="AR798" s="6" t="e">
        <f t="shared" si="431"/>
        <v>#N/A</v>
      </c>
      <c r="AS798" s="6" t="e">
        <f t="shared" si="432"/>
        <v>#N/A</v>
      </c>
      <c r="AT798" s="6" t="e">
        <f t="shared" si="433"/>
        <v>#N/A</v>
      </c>
      <c r="AU798" s="6">
        <f t="shared" si="453"/>
        <v>0</v>
      </c>
      <c r="AV798" s="6" t="e">
        <f t="shared" si="454"/>
        <v>#N/A</v>
      </c>
      <c r="AW798" s="6" t="str">
        <f t="shared" si="434"/>
        <v/>
      </c>
      <c r="AX798" s="6" t="str">
        <f t="shared" si="435"/>
        <v/>
      </c>
      <c r="AY798" s="6" t="str">
        <f t="shared" si="436"/>
        <v/>
      </c>
      <c r="AZ798" s="6" t="str">
        <f t="shared" si="437"/>
        <v/>
      </c>
      <c r="BA798" s="103"/>
      <c r="BG798" s="3"/>
    </row>
    <row r="799" spans="1:59" s="12" customFormat="1" ht="13.5" customHeight="1" x14ac:dyDescent="0.2">
      <c r="A799" s="163">
        <v>784</v>
      </c>
      <c r="B799" s="164"/>
      <c r="C799" s="165"/>
      <c r="D799" s="166"/>
      <c r="E799" s="165"/>
      <c r="F799" s="165"/>
      <c r="G799" s="220"/>
      <c r="H799" s="165"/>
      <c r="I799" s="167"/>
      <c r="J799" s="168"/>
      <c r="K799" s="845"/>
      <c r="L799" s="838"/>
      <c r="M799" s="428"/>
      <c r="N799" s="427"/>
      <c r="O799" s="429"/>
      <c r="P799" s="430"/>
      <c r="Q799" s="422" t="str">
        <f t="shared" si="421"/>
        <v/>
      </c>
      <c r="R799" s="422" t="str">
        <f t="shared" si="422"/>
        <v/>
      </c>
      <c r="S799" s="423" t="str">
        <f t="shared" si="423"/>
        <v/>
      </c>
      <c r="T799" s="424" t="str">
        <f t="shared" si="438"/>
        <v/>
      </c>
      <c r="U799" s="425" t="str">
        <f t="shared" si="424"/>
        <v/>
      </c>
      <c r="V799" s="425" t="str">
        <f t="shared" si="425"/>
        <v/>
      </c>
      <c r="W799" s="425" t="str">
        <f t="shared" si="426"/>
        <v/>
      </c>
      <c r="X799" s="38"/>
      <c r="Y799" s="37" t="str">
        <f t="shared" si="439"/>
        <v/>
      </c>
      <c r="Z799" s="37" t="str">
        <f t="shared" si="440"/>
        <v/>
      </c>
      <c r="AA799" s="29" t="str">
        <f t="shared" si="427"/>
        <v/>
      </c>
      <c r="AB799" s="6" t="e">
        <f t="shared" si="441"/>
        <v>#N/A</v>
      </c>
      <c r="AC799" s="6" t="e">
        <f t="shared" si="442"/>
        <v>#N/A</v>
      </c>
      <c r="AD799" s="6" t="e">
        <f t="shared" si="443"/>
        <v>#N/A</v>
      </c>
      <c r="AE799" s="6" t="str">
        <f t="shared" si="428"/>
        <v/>
      </c>
      <c r="AF799" s="10">
        <f t="shared" si="429"/>
        <v>1</v>
      </c>
      <c r="AG799" s="6" t="e">
        <f t="shared" si="444"/>
        <v>#N/A</v>
      </c>
      <c r="AH799" s="6" t="e">
        <f t="shared" si="445"/>
        <v>#N/A</v>
      </c>
      <c r="AI799" s="6" t="e">
        <f t="shared" si="455"/>
        <v>#N/A</v>
      </c>
      <c r="AJ799" s="6" t="e">
        <f t="shared" si="446"/>
        <v>#N/A</v>
      </c>
      <c r="AK799" s="11" t="str">
        <f t="shared" si="447"/>
        <v xml:space="preserve"> </v>
      </c>
      <c r="AL799" s="6" t="e">
        <f t="shared" si="448"/>
        <v>#N/A</v>
      </c>
      <c r="AM799" s="6" t="e">
        <f t="shared" si="449"/>
        <v>#N/A</v>
      </c>
      <c r="AN799" s="6" t="e">
        <f t="shared" si="450"/>
        <v>#N/A</v>
      </c>
      <c r="AO799" s="6" t="e">
        <f t="shared" si="430"/>
        <v>#N/A</v>
      </c>
      <c r="AP799" s="6" t="e">
        <f t="shared" si="451"/>
        <v>#N/A</v>
      </c>
      <c r="AQ799" s="6" t="e">
        <f t="shared" si="452"/>
        <v>#N/A</v>
      </c>
      <c r="AR799" s="6" t="e">
        <f t="shared" si="431"/>
        <v>#N/A</v>
      </c>
      <c r="AS799" s="6" t="e">
        <f t="shared" si="432"/>
        <v>#N/A</v>
      </c>
      <c r="AT799" s="6" t="e">
        <f t="shared" si="433"/>
        <v>#N/A</v>
      </c>
      <c r="AU799" s="6">
        <f t="shared" si="453"/>
        <v>0</v>
      </c>
      <c r="AV799" s="6" t="e">
        <f t="shared" si="454"/>
        <v>#N/A</v>
      </c>
      <c r="AW799" s="6" t="str">
        <f t="shared" si="434"/>
        <v/>
      </c>
      <c r="AX799" s="6" t="str">
        <f t="shared" si="435"/>
        <v/>
      </c>
      <c r="AY799" s="6" t="str">
        <f t="shared" si="436"/>
        <v/>
      </c>
      <c r="AZ799" s="6" t="str">
        <f t="shared" si="437"/>
        <v/>
      </c>
      <c r="BA799" s="103"/>
      <c r="BG799" s="3"/>
    </row>
    <row r="800" spans="1:59" s="12" customFormat="1" ht="13.5" customHeight="1" x14ac:dyDescent="0.2">
      <c r="A800" s="163">
        <v>785</v>
      </c>
      <c r="B800" s="164"/>
      <c r="C800" s="165"/>
      <c r="D800" s="166"/>
      <c r="E800" s="165"/>
      <c r="F800" s="165"/>
      <c r="G800" s="220"/>
      <c r="H800" s="165"/>
      <c r="I800" s="167"/>
      <c r="J800" s="168"/>
      <c r="K800" s="845"/>
      <c r="L800" s="838"/>
      <c r="M800" s="428"/>
      <c r="N800" s="427"/>
      <c r="O800" s="429"/>
      <c r="P800" s="430"/>
      <c r="Q800" s="422" t="str">
        <f t="shared" si="421"/>
        <v/>
      </c>
      <c r="R800" s="422" t="str">
        <f t="shared" si="422"/>
        <v/>
      </c>
      <c r="S800" s="423" t="str">
        <f t="shared" si="423"/>
        <v/>
      </c>
      <c r="T800" s="424" t="str">
        <f t="shared" si="438"/>
        <v/>
      </c>
      <c r="U800" s="425" t="str">
        <f t="shared" si="424"/>
        <v/>
      </c>
      <c r="V800" s="425" t="str">
        <f t="shared" si="425"/>
        <v/>
      </c>
      <c r="W800" s="425" t="str">
        <f t="shared" si="426"/>
        <v/>
      </c>
      <c r="X800" s="38"/>
      <c r="Y800" s="37" t="str">
        <f t="shared" si="439"/>
        <v/>
      </c>
      <c r="Z800" s="37" t="str">
        <f t="shared" si="440"/>
        <v/>
      </c>
      <c r="AA800" s="29" t="str">
        <f t="shared" si="427"/>
        <v/>
      </c>
      <c r="AB800" s="6" t="e">
        <f t="shared" si="441"/>
        <v>#N/A</v>
      </c>
      <c r="AC800" s="6" t="e">
        <f t="shared" si="442"/>
        <v>#N/A</v>
      </c>
      <c r="AD800" s="6" t="e">
        <f t="shared" si="443"/>
        <v>#N/A</v>
      </c>
      <c r="AE800" s="6" t="str">
        <f t="shared" si="428"/>
        <v/>
      </c>
      <c r="AF800" s="10">
        <f t="shared" si="429"/>
        <v>1</v>
      </c>
      <c r="AG800" s="6" t="e">
        <f t="shared" si="444"/>
        <v>#N/A</v>
      </c>
      <c r="AH800" s="6" t="e">
        <f t="shared" si="445"/>
        <v>#N/A</v>
      </c>
      <c r="AI800" s="6" t="e">
        <f t="shared" si="455"/>
        <v>#N/A</v>
      </c>
      <c r="AJ800" s="6" t="e">
        <f t="shared" si="446"/>
        <v>#N/A</v>
      </c>
      <c r="AK800" s="11" t="str">
        <f t="shared" si="447"/>
        <v xml:space="preserve"> </v>
      </c>
      <c r="AL800" s="6" t="e">
        <f t="shared" si="448"/>
        <v>#N/A</v>
      </c>
      <c r="AM800" s="6" t="e">
        <f t="shared" si="449"/>
        <v>#N/A</v>
      </c>
      <c r="AN800" s="6" t="e">
        <f t="shared" si="450"/>
        <v>#N/A</v>
      </c>
      <c r="AO800" s="6" t="e">
        <f t="shared" si="430"/>
        <v>#N/A</v>
      </c>
      <c r="AP800" s="6" t="e">
        <f t="shared" si="451"/>
        <v>#N/A</v>
      </c>
      <c r="AQ800" s="6" t="e">
        <f t="shared" si="452"/>
        <v>#N/A</v>
      </c>
      <c r="AR800" s="6" t="e">
        <f t="shared" si="431"/>
        <v>#N/A</v>
      </c>
      <c r="AS800" s="6" t="e">
        <f t="shared" si="432"/>
        <v>#N/A</v>
      </c>
      <c r="AT800" s="6" t="e">
        <f t="shared" si="433"/>
        <v>#N/A</v>
      </c>
      <c r="AU800" s="6">
        <f t="shared" si="453"/>
        <v>0</v>
      </c>
      <c r="AV800" s="6" t="e">
        <f t="shared" si="454"/>
        <v>#N/A</v>
      </c>
      <c r="AW800" s="6" t="str">
        <f t="shared" si="434"/>
        <v/>
      </c>
      <c r="AX800" s="6" t="str">
        <f t="shared" si="435"/>
        <v/>
      </c>
      <c r="AY800" s="6" t="str">
        <f t="shared" si="436"/>
        <v/>
      </c>
      <c r="AZ800" s="6" t="str">
        <f t="shared" si="437"/>
        <v/>
      </c>
      <c r="BA800" s="103"/>
      <c r="BG800" s="3"/>
    </row>
    <row r="801" spans="1:59" s="12" customFormat="1" ht="13.5" customHeight="1" x14ac:dyDescent="0.2">
      <c r="A801" s="163">
        <v>786</v>
      </c>
      <c r="B801" s="164"/>
      <c r="C801" s="165"/>
      <c r="D801" s="166"/>
      <c r="E801" s="165"/>
      <c r="F801" s="165"/>
      <c r="G801" s="220"/>
      <c r="H801" s="165"/>
      <c r="I801" s="167"/>
      <c r="J801" s="168"/>
      <c r="K801" s="845"/>
      <c r="L801" s="838"/>
      <c r="M801" s="428"/>
      <c r="N801" s="427"/>
      <c r="O801" s="429"/>
      <c r="P801" s="430"/>
      <c r="Q801" s="422" t="str">
        <f t="shared" si="421"/>
        <v/>
      </c>
      <c r="R801" s="422" t="str">
        <f t="shared" si="422"/>
        <v/>
      </c>
      <c r="S801" s="423" t="str">
        <f t="shared" si="423"/>
        <v/>
      </c>
      <c r="T801" s="424" t="str">
        <f t="shared" si="438"/>
        <v/>
      </c>
      <c r="U801" s="425" t="str">
        <f t="shared" si="424"/>
        <v/>
      </c>
      <c r="V801" s="425" t="str">
        <f t="shared" si="425"/>
        <v/>
      </c>
      <c r="W801" s="425" t="str">
        <f t="shared" si="426"/>
        <v/>
      </c>
      <c r="X801" s="38"/>
      <c r="Y801" s="37" t="str">
        <f t="shared" si="439"/>
        <v/>
      </c>
      <c r="Z801" s="37" t="str">
        <f t="shared" si="440"/>
        <v/>
      </c>
      <c r="AA801" s="29" t="str">
        <f t="shared" si="427"/>
        <v/>
      </c>
      <c r="AB801" s="6" t="e">
        <f t="shared" si="441"/>
        <v>#N/A</v>
      </c>
      <c r="AC801" s="6" t="e">
        <f t="shared" si="442"/>
        <v>#N/A</v>
      </c>
      <c r="AD801" s="6" t="e">
        <f t="shared" si="443"/>
        <v>#N/A</v>
      </c>
      <c r="AE801" s="6" t="str">
        <f t="shared" si="428"/>
        <v/>
      </c>
      <c r="AF801" s="10">
        <f t="shared" si="429"/>
        <v>1</v>
      </c>
      <c r="AG801" s="6" t="e">
        <f t="shared" si="444"/>
        <v>#N/A</v>
      </c>
      <c r="AH801" s="6" t="e">
        <f t="shared" si="445"/>
        <v>#N/A</v>
      </c>
      <c r="AI801" s="6" t="e">
        <f t="shared" si="455"/>
        <v>#N/A</v>
      </c>
      <c r="AJ801" s="6" t="e">
        <f t="shared" si="446"/>
        <v>#N/A</v>
      </c>
      <c r="AK801" s="11" t="str">
        <f t="shared" si="447"/>
        <v xml:space="preserve"> </v>
      </c>
      <c r="AL801" s="6" t="e">
        <f t="shared" si="448"/>
        <v>#N/A</v>
      </c>
      <c r="AM801" s="6" t="e">
        <f t="shared" si="449"/>
        <v>#N/A</v>
      </c>
      <c r="AN801" s="6" t="e">
        <f t="shared" si="450"/>
        <v>#N/A</v>
      </c>
      <c r="AO801" s="6" t="e">
        <f t="shared" si="430"/>
        <v>#N/A</v>
      </c>
      <c r="AP801" s="6" t="e">
        <f t="shared" si="451"/>
        <v>#N/A</v>
      </c>
      <c r="AQ801" s="6" t="e">
        <f t="shared" si="452"/>
        <v>#N/A</v>
      </c>
      <c r="AR801" s="6" t="e">
        <f t="shared" si="431"/>
        <v>#N/A</v>
      </c>
      <c r="AS801" s="6" t="e">
        <f t="shared" si="432"/>
        <v>#N/A</v>
      </c>
      <c r="AT801" s="6" t="e">
        <f t="shared" si="433"/>
        <v>#N/A</v>
      </c>
      <c r="AU801" s="6">
        <f t="shared" si="453"/>
        <v>0</v>
      </c>
      <c r="AV801" s="6" t="e">
        <f t="shared" si="454"/>
        <v>#N/A</v>
      </c>
      <c r="AW801" s="6" t="str">
        <f t="shared" si="434"/>
        <v/>
      </c>
      <c r="AX801" s="6" t="str">
        <f t="shared" si="435"/>
        <v/>
      </c>
      <c r="AY801" s="6" t="str">
        <f t="shared" si="436"/>
        <v/>
      </c>
      <c r="AZ801" s="6" t="str">
        <f t="shared" si="437"/>
        <v/>
      </c>
      <c r="BA801" s="103"/>
      <c r="BG801" s="3"/>
    </row>
    <row r="802" spans="1:59" s="12" customFormat="1" ht="13.5" customHeight="1" x14ac:dyDescent="0.2">
      <c r="A802" s="163">
        <v>787</v>
      </c>
      <c r="B802" s="164"/>
      <c r="C802" s="165"/>
      <c r="D802" s="166"/>
      <c r="E802" s="165"/>
      <c r="F802" s="165"/>
      <c r="G802" s="220"/>
      <c r="H802" s="165"/>
      <c r="I802" s="167"/>
      <c r="J802" s="168"/>
      <c r="K802" s="845"/>
      <c r="L802" s="838"/>
      <c r="M802" s="428"/>
      <c r="N802" s="427"/>
      <c r="O802" s="429"/>
      <c r="P802" s="430"/>
      <c r="Q802" s="422" t="str">
        <f t="shared" si="421"/>
        <v/>
      </c>
      <c r="R802" s="422" t="str">
        <f t="shared" si="422"/>
        <v/>
      </c>
      <c r="S802" s="423" t="str">
        <f t="shared" si="423"/>
        <v/>
      </c>
      <c r="T802" s="424" t="str">
        <f t="shared" si="438"/>
        <v/>
      </c>
      <c r="U802" s="425" t="str">
        <f t="shared" si="424"/>
        <v/>
      </c>
      <c r="V802" s="425" t="str">
        <f t="shared" si="425"/>
        <v/>
      </c>
      <c r="W802" s="425" t="str">
        <f t="shared" si="426"/>
        <v/>
      </c>
      <c r="X802" s="38"/>
      <c r="Y802" s="37" t="str">
        <f t="shared" si="439"/>
        <v/>
      </c>
      <c r="Z802" s="37" t="str">
        <f t="shared" si="440"/>
        <v/>
      </c>
      <c r="AA802" s="29" t="str">
        <f t="shared" si="427"/>
        <v/>
      </c>
      <c r="AB802" s="6" t="e">
        <f t="shared" si="441"/>
        <v>#N/A</v>
      </c>
      <c r="AC802" s="6" t="e">
        <f t="shared" si="442"/>
        <v>#N/A</v>
      </c>
      <c r="AD802" s="6" t="e">
        <f t="shared" si="443"/>
        <v>#N/A</v>
      </c>
      <c r="AE802" s="6" t="str">
        <f t="shared" si="428"/>
        <v/>
      </c>
      <c r="AF802" s="10">
        <f t="shared" si="429"/>
        <v>1</v>
      </c>
      <c r="AG802" s="6" t="e">
        <f t="shared" si="444"/>
        <v>#N/A</v>
      </c>
      <c r="AH802" s="6" t="e">
        <f t="shared" si="445"/>
        <v>#N/A</v>
      </c>
      <c r="AI802" s="6" t="e">
        <f t="shared" si="455"/>
        <v>#N/A</v>
      </c>
      <c r="AJ802" s="6" t="e">
        <f t="shared" si="446"/>
        <v>#N/A</v>
      </c>
      <c r="AK802" s="11" t="str">
        <f t="shared" si="447"/>
        <v xml:space="preserve"> </v>
      </c>
      <c r="AL802" s="6" t="e">
        <f t="shared" si="448"/>
        <v>#N/A</v>
      </c>
      <c r="AM802" s="6" t="e">
        <f t="shared" si="449"/>
        <v>#N/A</v>
      </c>
      <c r="AN802" s="6" t="e">
        <f t="shared" si="450"/>
        <v>#N/A</v>
      </c>
      <c r="AO802" s="6" t="e">
        <f t="shared" si="430"/>
        <v>#N/A</v>
      </c>
      <c r="AP802" s="6" t="e">
        <f t="shared" si="451"/>
        <v>#N/A</v>
      </c>
      <c r="AQ802" s="6" t="e">
        <f t="shared" si="452"/>
        <v>#N/A</v>
      </c>
      <c r="AR802" s="6" t="e">
        <f t="shared" si="431"/>
        <v>#N/A</v>
      </c>
      <c r="AS802" s="6" t="e">
        <f t="shared" si="432"/>
        <v>#N/A</v>
      </c>
      <c r="AT802" s="6" t="e">
        <f t="shared" si="433"/>
        <v>#N/A</v>
      </c>
      <c r="AU802" s="6">
        <f t="shared" si="453"/>
        <v>0</v>
      </c>
      <c r="AV802" s="6" t="e">
        <f t="shared" si="454"/>
        <v>#N/A</v>
      </c>
      <c r="AW802" s="6" t="str">
        <f t="shared" si="434"/>
        <v/>
      </c>
      <c r="AX802" s="6" t="str">
        <f t="shared" si="435"/>
        <v/>
      </c>
      <c r="AY802" s="6" t="str">
        <f t="shared" si="436"/>
        <v/>
      </c>
      <c r="AZ802" s="6" t="str">
        <f t="shared" si="437"/>
        <v/>
      </c>
      <c r="BA802" s="103"/>
      <c r="BG802" s="3"/>
    </row>
    <row r="803" spans="1:59" s="12" customFormat="1" ht="13.5" customHeight="1" x14ac:dyDescent="0.2">
      <c r="A803" s="163">
        <v>788</v>
      </c>
      <c r="B803" s="164"/>
      <c r="C803" s="165"/>
      <c r="D803" s="166"/>
      <c r="E803" s="165"/>
      <c r="F803" s="165"/>
      <c r="G803" s="220"/>
      <c r="H803" s="165"/>
      <c r="I803" s="167"/>
      <c r="J803" s="168"/>
      <c r="K803" s="845"/>
      <c r="L803" s="838"/>
      <c r="M803" s="428"/>
      <c r="N803" s="427"/>
      <c r="O803" s="429"/>
      <c r="P803" s="430"/>
      <c r="Q803" s="422" t="str">
        <f t="shared" si="421"/>
        <v/>
      </c>
      <c r="R803" s="422" t="str">
        <f t="shared" si="422"/>
        <v/>
      </c>
      <c r="S803" s="423" t="str">
        <f t="shared" si="423"/>
        <v/>
      </c>
      <c r="T803" s="424" t="str">
        <f t="shared" si="438"/>
        <v/>
      </c>
      <c r="U803" s="425" t="str">
        <f t="shared" si="424"/>
        <v/>
      </c>
      <c r="V803" s="425" t="str">
        <f t="shared" si="425"/>
        <v/>
      </c>
      <c r="W803" s="425" t="str">
        <f t="shared" si="426"/>
        <v/>
      </c>
      <c r="X803" s="38"/>
      <c r="Y803" s="37" t="str">
        <f t="shared" si="439"/>
        <v/>
      </c>
      <c r="Z803" s="37" t="str">
        <f t="shared" si="440"/>
        <v/>
      </c>
      <c r="AA803" s="29" t="str">
        <f t="shared" si="427"/>
        <v/>
      </c>
      <c r="AB803" s="6" t="e">
        <f t="shared" si="441"/>
        <v>#N/A</v>
      </c>
      <c r="AC803" s="6" t="e">
        <f t="shared" si="442"/>
        <v>#N/A</v>
      </c>
      <c r="AD803" s="6" t="e">
        <f t="shared" si="443"/>
        <v>#N/A</v>
      </c>
      <c r="AE803" s="6" t="str">
        <f t="shared" si="428"/>
        <v/>
      </c>
      <c r="AF803" s="10">
        <f t="shared" si="429"/>
        <v>1</v>
      </c>
      <c r="AG803" s="6" t="e">
        <f t="shared" si="444"/>
        <v>#N/A</v>
      </c>
      <c r="AH803" s="6" t="e">
        <f t="shared" si="445"/>
        <v>#N/A</v>
      </c>
      <c r="AI803" s="6" t="e">
        <f t="shared" si="455"/>
        <v>#N/A</v>
      </c>
      <c r="AJ803" s="6" t="e">
        <f t="shared" si="446"/>
        <v>#N/A</v>
      </c>
      <c r="AK803" s="11" t="str">
        <f t="shared" si="447"/>
        <v xml:space="preserve"> </v>
      </c>
      <c r="AL803" s="6" t="e">
        <f t="shared" si="448"/>
        <v>#N/A</v>
      </c>
      <c r="AM803" s="6" t="e">
        <f t="shared" si="449"/>
        <v>#N/A</v>
      </c>
      <c r="AN803" s="6" t="e">
        <f t="shared" si="450"/>
        <v>#N/A</v>
      </c>
      <c r="AO803" s="6" t="e">
        <f t="shared" si="430"/>
        <v>#N/A</v>
      </c>
      <c r="AP803" s="6" t="e">
        <f t="shared" si="451"/>
        <v>#N/A</v>
      </c>
      <c r="AQ803" s="6" t="e">
        <f t="shared" si="452"/>
        <v>#N/A</v>
      </c>
      <c r="AR803" s="6" t="e">
        <f t="shared" si="431"/>
        <v>#N/A</v>
      </c>
      <c r="AS803" s="6" t="e">
        <f t="shared" si="432"/>
        <v>#N/A</v>
      </c>
      <c r="AT803" s="6" t="e">
        <f t="shared" si="433"/>
        <v>#N/A</v>
      </c>
      <c r="AU803" s="6">
        <f t="shared" si="453"/>
        <v>0</v>
      </c>
      <c r="AV803" s="6" t="e">
        <f t="shared" si="454"/>
        <v>#N/A</v>
      </c>
      <c r="AW803" s="6" t="str">
        <f t="shared" si="434"/>
        <v/>
      </c>
      <c r="AX803" s="6" t="str">
        <f t="shared" si="435"/>
        <v/>
      </c>
      <c r="AY803" s="6" t="str">
        <f t="shared" si="436"/>
        <v/>
      </c>
      <c r="AZ803" s="6" t="str">
        <f t="shared" si="437"/>
        <v/>
      </c>
      <c r="BA803" s="103"/>
      <c r="BG803" s="3"/>
    </row>
    <row r="804" spans="1:59" s="12" customFormat="1" ht="13.5" customHeight="1" x14ac:dyDescent="0.2">
      <c r="A804" s="163">
        <v>789</v>
      </c>
      <c r="B804" s="164"/>
      <c r="C804" s="165"/>
      <c r="D804" s="166"/>
      <c r="E804" s="165"/>
      <c r="F804" s="165"/>
      <c r="G804" s="220"/>
      <c r="H804" s="165"/>
      <c r="I804" s="167"/>
      <c r="J804" s="168"/>
      <c r="K804" s="845"/>
      <c r="L804" s="838"/>
      <c r="M804" s="428"/>
      <c r="N804" s="427"/>
      <c r="O804" s="429"/>
      <c r="P804" s="430"/>
      <c r="Q804" s="422" t="str">
        <f t="shared" si="421"/>
        <v/>
      </c>
      <c r="R804" s="422" t="str">
        <f t="shared" si="422"/>
        <v/>
      </c>
      <c r="S804" s="423" t="str">
        <f t="shared" si="423"/>
        <v/>
      </c>
      <c r="T804" s="424" t="str">
        <f t="shared" si="438"/>
        <v/>
      </c>
      <c r="U804" s="425" t="str">
        <f t="shared" si="424"/>
        <v/>
      </c>
      <c r="V804" s="425" t="str">
        <f t="shared" si="425"/>
        <v/>
      </c>
      <c r="W804" s="425" t="str">
        <f t="shared" si="426"/>
        <v/>
      </c>
      <c r="X804" s="38"/>
      <c r="Y804" s="37" t="str">
        <f t="shared" si="439"/>
        <v/>
      </c>
      <c r="Z804" s="37" t="str">
        <f t="shared" si="440"/>
        <v/>
      </c>
      <c r="AA804" s="29" t="str">
        <f t="shared" si="427"/>
        <v/>
      </c>
      <c r="AB804" s="6" t="e">
        <f t="shared" si="441"/>
        <v>#N/A</v>
      </c>
      <c r="AC804" s="6" t="e">
        <f t="shared" si="442"/>
        <v>#N/A</v>
      </c>
      <c r="AD804" s="6" t="e">
        <f t="shared" si="443"/>
        <v>#N/A</v>
      </c>
      <c r="AE804" s="6" t="str">
        <f t="shared" si="428"/>
        <v/>
      </c>
      <c r="AF804" s="10">
        <f t="shared" si="429"/>
        <v>1</v>
      </c>
      <c r="AG804" s="6" t="e">
        <f t="shared" si="444"/>
        <v>#N/A</v>
      </c>
      <c r="AH804" s="6" t="e">
        <f t="shared" si="445"/>
        <v>#N/A</v>
      </c>
      <c r="AI804" s="6" t="e">
        <f t="shared" si="455"/>
        <v>#N/A</v>
      </c>
      <c r="AJ804" s="6" t="e">
        <f t="shared" si="446"/>
        <v>#N/A</v>
      </c>
      <c r="AK804" s="11" t="str">
        <f t="shared" si="447"/>
        <v xml:space="preserve"> </v>
      </c>
      <c r="AL804" s="6" t="e">
        <f t="shared" si="448"/>
        <v>#N/A</v>
      </c>
      <c r="AM804" s="6" t="e">
        <f t="shared" si="449"/>
        <v>#N/A</v>
      </c>
      <c r="AN804" s="6" t="e">
        <f t="shared" si="450"/>
        <v>#N/A</v>
      </c>
      <c r="AO804" s="6" t="e">
        <f t="shared" si="430"/>
        <v>#N/A</v>
      </c>
      <c r="AP804" s="6" t="e">
        <f t="shared" si="451"/>
        <v>#N/A</v>
      </c>
      <c r="AQ804" s="6" t="e">
        <f t="shared" si="452"/>
        <v>#N/A</v>
      </c>
      <c r="AR804" s="6" t="e">
        <f t="shared" si="431"/>
        <v>#N/A</v>
      </c>
      <c r="AS804" s="6" t="e">
        <f t="shared" si="432"/>
        <v>#N/A</v>
      </c>
      <c r="AT804" s="6" t="e">
        <f t="shared" si="433"/>
        <v>#N/A</v>
      </c>
      <c r="AU804" s="6">
        <f t="shared" si="453"/>
        <v>0</v>
      </c>
      <c r="AV804" s="6" t="e">
        <f t="shared" si="454"/>
        <v>#N/A</v>
      </c>
      <c r="AW804" s="6" t="str">
        <f t="shared" si="434"/>
        <v/>
      </c>
      <c r="AX804" s="6" t="str">
        <f t="shared" si="435"/>
        <v/>
      </c>
      <c r="AY804" s="6" t="str">
        <f t="shared" si="436"/>
        <v/>
      </c>
      <c r="AZ804" s="6" t="str">
        <f t="shared" si="437"/>
        <v/>
      </c>
      <c r="BA804" s="103"/>
      <c r="BG804" s="3"/>
    </row>
    <row r="805" spans="1:59" s="12" customFormat="1" ht="13.5" customHeight="1" x14ac:dyDescent="0.2">
      <c r="A805" s="163">
        <v>790</v>
      </c>
      <c r="B805" s="164"/>
      <c r="C805" s="165"/>
      <c r="D805" s="166"/>
      <c r="E805" s="165"/>
      <c r="F805" s="165"/>
      <c r="G805" s="220"/>
      <c r="H805" s="165"/>
      <c r="I805" s="167"/>
      <c r="J805" s="168"/>
      <c r="K805" s="845"/>
      <c r="L805" s="838"/>
      <c r="M805" s="428"/>
      <c r="N805" s="427"/>
      <c r="O805" s="429"/>
      <c r="P805" s="430"/>
      <c r="Q805" s="422" t="str">
        <f t="shared" si="421"/>
        <v/>
      </c>
      <c r="R805" s="422" t="str">
        <f t="shared" si="422"/>
        <v/>
      </c>
      <c r="S805" s="423" t="str">
        <f t="shared" si="423"/>
        <v/>
      </c>
      <c r="T805" s="424" t="str">
        <f t="shared" si="438"/>
        <v/>
      </c>
      <c r="U805" s="425" t="str">
        <f t="shared" si="424"/>
        <v/>
      </c>
      <c r="V805" s="425" t="str">
        <f t="shared" si="425"/>
        <v/>
      </c>
      <c r="W805" s="425" t="str">
        <f t="shared" si="426"/>
        <v/>
      </c>
      <c r="X805" s="38"/>
      <c r="Y805" s="37" t="str">
        <f t="shared" si="439"/>
        <v/>
      </c>
      <c r="Z805" s="37" t="str">
        <f t="shared" si="440"/>
        <v/>
      </c>
      <c r="AA805" s="29" t="str">
        <f t="shared" si="427"/>
        <v/>
      </c>
      <c r="AB805" s="6" t="e">
        <f t="shared" si="441"/>
        <v>#N/A</v>
      </c>
      <c r="AC805" s="6" t="e">
        <f t="shared" si="442"/>
        <v>#N/A</v>
      </c>
      <c r="AD805" s="6" t="e">
        <f t="shared" si="443"/>
        <v>#N/A</v>
      </c>
      <c r="AE805" s="6" t="str">
        <f t="shared" si="428"/>
        <v/>
      </c>
      <c r="AF805" s="10">
        <f t="shared" si="429"/>
        <v>1</v>
      </c>
      <c r="AG805" s="6" t="e">
        <f t="shared" si="444"/>
        <v>#N/A</v>
      </c>
      <c r="AH805" s="6" t="e">
        <f t="shared" si="445"/>
        <v>#N/A</v>
      </c>
      <c r="AI805" s="6" t="e">
        <f t="shared" si="455"/>
        <v>#N/A</v>
      </c>
      <c r="AJ805" s="6" t="e">
        <f t="shared" si="446"/>
        <v>#N/A</v>
      </c>
      <c r="AK805" s="11" t="str">
        <f t="shared" si="447"/>
        <v xml:space="preserve"> </v>
      </c>
      <c r="AL805" s="6" t="e">
        <f t="shared" si="448"/>
        <v>#N/A</v>
      </c>
      <c r="AM805" s="6" t="e">
        <f t="shared" si="449"/>
        <v>#N/A</v>
      </c>
      <c r="AN805" s="6" t="e">
        <f t="shared" si="450"/>
        <v>#N/A</v>
      </c>
      <c r="AO805" s="6" t="e">
        <f t="shared" si="430"/>
        <v>#N/A</v>
      </c>
      <c r="AP805" s="6" t="e">
        <f t="shared" si="451"/>
        <v>#N/A</v>
      </c>
      <c r="AQ805" s="6" t="e">
        <f t="shared" si="452"/>
        <v>#N/A</v>
      </c>
      <c r="AR805" s="6" t="e">
        <f t="shared" si="431"/>
        <v>#N/A</v>
      </c>
      <c r="AS805" s="6" t="e">
        <f t="shared" si="432"/>
        <v>#N/A</v>
      </c>
      <c r="AT805" s="6" t="e">
        <f t="shared" si="433"/>
        <v>#N/A</v>
      </c>
      <c r="AU805" s="6">
        <f t="shared" si="453"/>
        <v>0</v>
      </c>
      <c r="AV805" s="6" t="e">
        <f t="shared" si="454"/>
        <v>#N/A</v>
      </c>
      <c r="AW805" s="6" t="str">
        <f t="shared" si="434"/>
        <v/>
      </c>
      <c r="AX805" s="6" t="str">
        <f t="shared" si="435"/>
        <v/>
      </c>
      <c r="AY805" s="6" t="str">
        <f t="shared" si="436"/>
        <v/>
      </c>
      <c r="AZ805" s="6" t="str">
        <f t="shared" si="437"/>
        <v/>
      </c>
      <c r="BA805" s="103"/>
      <c r="BG805" s="3"/>
    </row>
    <row r="806" spans="1:59" s="12" customFormat="1" ht="13.5" customHeight="1" x14ac:dyDescent="0.2">
      <c r="A806" s="163">
        <v>791</v>
      </c>
      <c r="B806" s="164"/>
      <c r="C806" s="165"/>
      <c r="D806" s="166"/>
      <c r="E806" s="165"/>
      <c r="F806" s="165"/>
      <c r="G806" s="220"/>
      <c r="H806" s="165"/>
      <c r="I806" s="167"/>
      <c r="J806" s="168"/>
      <c r="K806" s="845"/>
      <c r="L806" s="838"/>
      <c r="M806" s="428"/>
      <c r="N806" s="427"/>
      <c r="O806" s="429"/>
      <c r="P806" s="430"/>
      <c r="Q806" s="422" t="str">
        <f t="shared" si="421"/>
        <v/>
      </c>
      <c r="R806" s="422" t="str">
        <f t="shared" si="422"/>
        <v/>
      </c>
      <c r="S806" s="423" t="str">
        <f t="shared" si="423"/>
        <v/>
      </c>
      <c r="T806" s="424" t="str">
        <f t="shared" si="438"/>
        <v/>
      </c>
      <c r="U806" s="425" t="str">
        <f t="shared" si="424"/>
        <v/>
      </c>
      <c r="V806" s="425" t="str">
        <f t="shared" si="425"/>
        <v/>
      </c>
      <c r="W806" s="425" t="str">
        <f t="shared" si="426"/>
        <v/>
      </c>
      <c r="X806" s="38"/>
      <c r="Y806" s="37" t="str">
        <f t="shared" si="439"/>
        <v/>
      </c>
      <c r="Z806" s="37" t="str">
        <f t="shared" si="440"/>
        <v/>
      </c>
      <c r="AA806" s="29" t="str">
        <f t="shared" si="427"/>
        <v/>
      </c>
      <c r="AB806" s="6" t="e">
        <f t="shared" si="441"/>
        <v>#N/A</v>
      </c>
      <c r="AC806" s="6" t="e">
        <f t="shared" si="442"/>
        <v>#N/A</v>
      </c>
      <c r="AD806" s="6" t="e">
        <f t="shared" si="443"/>
        <v>#N/A</v>
      </c>
      <c r="AE806" s="6" t="str">
        <f t="shared" si="428"/>
        <v/>
      </c>
      <c r="AF806" s="10">
        <f t="shared" si="429"/>
        <v>1</v>
      </c>
      <c r="AG806" s="6" t="e">
        <f t="shared" si="444"/>
        <v>#N/A</v>
      </c>
      <c r="AH806" s="6" t="e">
        <f t="shared" si="445"/>
        <v>#N/A</v>
      </c>
      <c r="AI806" s="6" t="e">
        <f t="shared" si="455"/>
        <v>#N/A</v>
      </c>
      <c r="AJ806" s="6" t="e">
        <f t="shared" si="446"/>
        <v>#N/A</v>
      </c>
      <c r="AK806" s="11" t="str">
        <f t="shared" si="447"/>
        <v xml:space="preserve"> </v>
      </c>
      <c r="AL806" s="6" t="e">
        <f t="shared" si="448"/>
        <v>#N/A</v>
      </c>
      <c r="AM806" s="6" t="e">
        <f t="shared" si="449"/>
        <v>#N/A</v>
      </c>
      <c r="AN806" s="6" t="e">
        <f t="shared" si="450"/>
        <v>#N/A</v>
      </c>
      <c r="AO806" s="6" t="e">
        <f t="shared" si="430"/>
        <v>#N/A</v>
      </c>
      <c r="AP806" s="6" t="e">
        <f t="shared" si="451"/>
        <v>#N/A</v>
      </c>
      <c r="AQ806" s="6" t="e">
        <f t="shared" si="452"/>
        <v>#N/A</v>
      </c>
      <c r="AR806" s="6" t="e">
        <f t="shared" si="431"/>
        <v>#N/A</v>
      </c>
      <c r="AS806" s="6" t="e">
        <f t="shared" si="432"/>
        <v>#N/A</v>
      </c>
      <c r="AT806" s="6" t="e">
        <f t="shared" si="433"/>
        <v>#N/A</v>
      </c>
      <c r="AU806" s="6">
        <f t="shared" si="453"/>
        <v>0</v>
      </c>
      <c r="AV806" s="6" t="e">
        <f t="shared" si="454"/>
        <v>#N/A</v>
      </c>
      <c r="AW806" s="6" t="str">
        <f t="shared" si="434"/>
        <v/>
      </c>
      <c r="AX806" s="6" t="str">
        <f t="shared" si="435"/>
        <v/>
      </c>
      <c r="AY806" s="6" t="str">
        <f t="shared" si="436"/>
        <v/>
      </c>
      <c r="AZ806" s="6" t="str">
        <f t="shared" si="437"/>
        <v/>
      </c>
      <c r="BA806" s="103"/>
      <c r="BG806" s="3"/>
    </row>
    <row r="807" spans="1:59" s="12" customFormat="1" ht="13.5" customHeight="1" x14ac:dyDescent="0.2">
      <c r="A807" s="163">
        <v>792</v>
      </c>
      <c r="B807" s="164"/>
      <c r="C807" s="165"/>
      <c r="D807" s="166"/>
      <c r="E807" s="165"/>
      <c r="F807" s="165"/>
      <c r="G807" s="220"/>
      <c r="H807" s="165"/>
      <c r="I807" s="167"/>
      <c r="J807" s="168"/>
      <c r="K807" s="845"/>
      <c r="L807" s="838"/>
      <c r="M807" s="428"/>
      <c r="N807" s="427"/>
      <c r="O807" s="429"/>
      <c r="P807" s="430"/>
      <c r="Q807" s="422" t="str">
        <f t="shared" si="421"/>
        <v/>
      </c>
      <c r="R807" s="422" t="str">
        <f t="shared" si="422"/>
        <v/>
      </c>
      <c r="S807" s="423" t="str">
        <f t="shared" si="423"/>
        <v/>
      </c>
      <c r="T807" s="424" t="str">
        <f t="shared" si="438"/>
        <v/>
      </c>
      <c r="U807" s="425" t="str">
        <f t="shared" si="424"/>
        <v/>
      </c>
      <c r="V807" s="425" t="str">
        <f t="shared" si="425"/>
        <v/>
      </c>
      <c r="W807" s="425" t="str">
        <f t="shared" si="426"/>
        <v/>
      </c>
      <c r="X807" s="38"/>
      <c r="Y807" s="37" t="str">
        <f t="shared" si="439"/>
        <v/>
      </c>
      <c r="Z807" s="37" t="str">
        <f t="shared" si="440"/>
        <v/>
      </c>
      <c r="AA807" s="29" t="str">
        <f t="shared" si="427"/>
        <v/>
      </c>
      <c r="AB807" s="6" t="e">
        <f t="shared" si="441"/>
        <v>#N/A</v>
      </c>
      <c r="AC807" s="6" t="e">
        <f t="shared" si="442"/>
        <v>#N/A</v>
      </c>
      <c r="AD807" s="6" t="e">
        <f t="shared" si="443"/>
        <v>#N/A</v>
      </c>
      <c r="AE807" s="6" t="str">
        <f t="shared" si="428"/>
        <v/>
      </c>
      <c r="AF807" s="10">
        <f t="shared" si="429"/>
        <v>1</v>
      </c>
      <c r="AG807" s="6" t="e">
        <f t="shared" si="444"/>
        <v>#N/A</v>
      </c>
      <c r="AH807" s="6" t="e">
        <f t="shared" si="445"/>
        <v>#N/A</v>
      </c>
      <c r="AI807" s="6" t="e">
        <f t="shared" si="455"/>
        <v>#N/A</v>
      </c>
      <c r="AJ807" s="6" t="e">
        <f t="shared" si="446"/>
        <v>#N/A</v>
      </c>
      <c r="AK807" s="11" t="str">
        <f t="shared" si="447"/>
        <v xml:space="preserve"> </v>
      </c>
      <c r="AL807" s="6" t="e">
        <f t="shared" si="448"/>
        <v>#N/A</v>
      </c>
      <c r="AM807" s="6" t="e">
        <f t="shared" si="449"/>
        <v>#N/A</v>
      </c>
      <c r="AN807" s="6" t="e">
        <f t="shared" si="450"/>
        <v>#N/A</v>
      </c>
      <c r="AO807" s="6" t="e">
        <f t="shared" si="430"/>
        <v>#N/A</v>
      </c>
      <c r="AP807" s="6" t="e">
        <f t="shared" si="451"/>
        <v>#N/A</v>
      </c>
      <c r="AQ807" s="6" t="e">
        <f t="shared" si="452"/>
        <v>#N/A</v>
      </c>
      <c r="AR807" s="6" t="e">
        <f t="shared" si="431"/>
        <v>#N/A</v>
      </c>
      <c r="AS807" s="6" t="e">
        <f t="shared" si="432"/>
        <v>#N/A</v>
      </c>
      <c r="AT807" s="6" t="e">
        <f t="shared" si="433"/>
        <v>#N/A</v>
      </c>
      <c r="AU807" s="6">
        <f t="shared" si="453"/>
        <v>0</v>
      </c>
      <c r="AV807" s="6" t="e">
        <f t="shared" si="454"/>
        <v>#N/A</v>
      </c>
      <c r="AW807" s="6" t="str">
        <f t="shared" si="434"/>
        <v/>
      </c>
      <c r="AX807" s="6" t="str">
        <f t="shared" si="435"/>
        <v/>
      </c>
      <c r="AY807" s="6" t="str">
        <f t="shared" si="436"/>
        <v/>
      </c>
      <c r="AZ807" s="6" t="str">
        <f t="shared" si="437"/>
        <v/>
      </c>
      <c r="BA807" s="103"/>
      <c r="BG807" s="3"/>
    </row>
    <row r="808" spans="1:59" s="12" customFormat="1" ht="13.5" customHeight="1" x14ac:dyDescent="0.2">
      <c r="A808" s="163">
        <v>793</v>
      </c>
      <c r="B808" s="164"/>
      <c r="C808" s="165"/>
      <c r="D808" s="166"/>
      <c r="E808" s="165"/>
      <c r="F808" s="165"/>
      <c r="G808" s="220"/>
      <c r="H808" s="165"/>
      <c r="I808" s="167"/>
      <c r="J808" s="168"/>
      <c r="K808" s="845"/>
      <c r="L808" s="838"/>
      <c r="M808" s="428"/>
      <c r="N808" s="427"/>
      <c r="O808" s="429"/>
      <c r="P808" s="430"/>
      <c r="Q808" s="422" t="str">
        <f t="shared" si="421"/>
        <v/>
      </c>
      <c r="R808" s="422" t="str">
        <f t="shared" si="422"/>
        <v/>
      </c>
      <c r="S808" s="423" t="str">
        <f t="shared" si="423"/>
        <v/>
      </c>
      <c r="T808" s="424" t="str">
        <f t="shared" si="438"/>
        <v/>
      </c>
      <c r="U808" s="425" t="str">
        <f t="shared" si="424"/>
        <v/>
      </c>
      <c r="V808" s="425" t="str">
        <f t="shared" si="425"/>
        <v/>
      </c>
      <c r="W808" s="425" t="str">
        <f t="shared" si="426"/>
        <v/>
      </c>
      <c r="X808" s="38"/>
      <c r="Y808" s="37" t="str">
        <f t="shared" si="439"/>
        <v/>
      </c>
      <c r="Z808" s="37" t="str">
        <f t="shared" si="440"/>
        <v/>
      </c>
      <c r="AA808" s="29" t="str">
        <f t="shared" si="427"/>
        <v/>
      </c>
      <c r="AB808" s="6" t="e">
        <f t="shared" si="441"/>
        <v>#N/A</v>
      </c>
      <c r="AC808" s="6" t="e">
        <f t="shared" si="442"/>
        <v>#N/A</v>
      </c>
      <c r="AD808" s="6" t="e">
        <f t="shared" si="443"/>
        <v>#N/A</v>
      </c>
      <c r="AE808" s="6" t="str">
        <f t="shared" si="428"/>
        <v/>
      </c>
      <c r="AF808" s="10">
        <f t="shared" si="429"/>
        <v>1</v>
      </c>
      <c r="AG808" s="6" t="e">
        <f t="shared" si="444"/>
        <v>#N/A</v>
      </c>
      <c r="AH808" s="6" t="e">
        <f t="shared" si="445"/>
        <v>#N/A</v>
      </c>
      <c r="AI808" s="6" t="e">
        <f t="shared" si="455"/>
        <v>#N/A</v>
      </c>
      <c r="AJ808" s="6" t="e">
        <f t="shared" si="446"/>
        <v>#N/A</v>
      </c>
      <c r="AK808" s="11" t="str">
        <f t="shared" si="447"/>
        <v xml:space="preserve"> </v>
      </c>
      <c r="AL808" s="6" t="e">
        <f t="shared" si="448"/>
        <v>#N/A</v>
      </c>
      <c r="AM808" s="6" t="e">
        <f t="shared" si="449"/>
        <v>#N/A</v>
      </c>
      <c r="AN808" s="6" t="e">
        <f t="shared" si="450"/>
        <v>#N/A</v>
      </c>
      <c r="AO808" s="6" t="e">
        <f t="shared" si="430"/>
        <v>#N/A</v>
      </c>
      <c r="AP808" s="6" t="e">
        <f t="shared" si="451"/>
        <v>#N/A</v>
      </c>
      <c r="AQ808" s="6" t="e">
        <f t="shared" si="452"/>
        <v>#N/A</v>
      </c>
      <c r="AR808" s="6" t="e">
        <f t="shared" si="431"/>
        <v>#N/A</v>
      </c>
      <c r="AS808" s="6" t="e">
        <f t="shared" si="432"/>
        <v>#N/A</v>
      </c>
      <c r="AT808" s="6" t="e">
        <f t="shared" si="433"/>
        <v>#N/A</v>
      </c>
      <c r="AU808" s="6">
        <f t="shared" si="453"/>
        <v>0</v>
      </c>
      <c r="AV808" s="6" t="e">
        <f t="shared" si="454"/>
        <v>#N/A</v>
      </c>
      <c r="AW808" s="6" t="str">
        <f t="shared" si="434"/>
        <v/>
      </c>
      <c r="AX808" s="6" t="str">
        <f t="shared" si="435"/>
        <v/>
      </c>
      <c r="AY808" s="6" t="str">
        <f t="shared" si="436"/>
        <v/>
      </c>
      <c r="AZ808" s="6" t="str">
        <f t="shared" si="437"/>
        <v/>
      </c>
      <c r="BA808" s="103"/>
      <c r="BG808" s="3"/>
    </row>
    <row r="809" spans="1:59" s="12" customFormat="1" ht="13.5" customHeight="1" x14ac:dyDescent="0.2">
      <c r="A809" s="163">
        <v>794</v>
      </c>
      <c r="B809" s="164"/>
      <c r="C809" s="165"/>
      <c r="D809" s="166"/>
      <c r="E809" s="165"/>
      <c r="F809" s="165"/>
      <c r="G809" s="220"/>
      <c r="H809" s="165"/>
      <c r="I809" s="167"/>
      <c r="J809" s="168"/>
      <c r="K809" s="845"/>
      <c r="L809" s="838"/>
      <c r="M809" s="428"/>
      <c r="N809" s="427"/>
      <c r="O809" s="429"/>
      <c r="P809" s="430"/>
      <c r="Q809" s="422" t="str">
        <f t="shared" si="421"/>
        <v/>
      </c>
      <c r="R809" s="422" t="str">
        <f t="shared" si="422"/>
        <v/>
      </c>
      <c r="S809" s="423" t="str">
        <f t="shared" si="423"/>
        <v/>
      </c>
      <c r="T809" s="424" t="str">
        <f t="shared" si="438"/>
        <v/>
      </c>
      <c r="U809" s="425" t="str">
        <f t="shared" si="424"/>
        <v/>
      </c>
      <c r="V809" s="425" t="str">
        <f t="shared" si="425"/>
        <v/>
      </c>
      <c r="W809" s="425" t="str">
        <f t="shared" si="426"/>
        <v/>
      </c>
      <c r="X809" s="38"/>
      <c r="Y809" s="37" t="str">
        <f t="shared" si="439"/>
        <v/>
      </c>
      <c r="Z809" s="37" t="str">
        <f t="shared" si="440"/>
        <v/>
      </c>
      <c r="AA809" s="29" t="str">
        <f t="shared" si="427"/>
        <v/>
      </c>
      <c r="AB809" s="6" t="e">
        <f t="shared" si="441"/>
        <v>#N/A</v>
      </c>
      <c r="AC809" s="6" t="e">
        <f t="shared" si="442"/>
        <v>#N/A</v>
      </c>
      <c r="AD809" s="6" t="e">
        <f t="shared" si="443"/>
        <v>#N/A</v>
      </c>
      <c r="AE809" s="6" t="str">
        <f t="shared" si="428"/>
        <v/>
      </c>
      <c r="AF809" s="10">
        <f t="shared" si="429"/>
        <v>1</v>
      </c>
      <c r="AG809" s="6" t="e">
        <f t="shared" si="444"/>
        <v>#N/A</v>
      </c>
      <c r="AH809" s="6" t="e">
        <f t="shared" si="445"/>
        <v>#N/A</v>
      </c>
      <c r="AI809" s="6" t="e">
        <f t="shared" si="455"/>
        <v>#N/A</v>
      </c>
      <c r="AJ809" s="6" t="e">
        <f t="shared" si="446"/>
        <v>#N/A</v>
      </c>
      <c r="AK809" s="11" t="str">
        <f t="shared" si="447"/>
        <v xml:space="preserve"> </v>
      </c>
      <c r="AL809" s="6" t="e">
        <f t="shared" si="448"/>
        <v>#N/A</v>
      </c>
      <c r="AM809" s="6" t="e">
        <f t="shared" si="449"/>
        <v>#N/A</v>
      </c>
      <c r="AN809" s="6" t="e">
        <f t="shared" si="450"/>
        <v>#N/A</v>
      </c>
      <c r="AO809" s="6" t="e">
        <f t="shared" si="430"/>
        <v>#N/A</v>
      </c>
      <c r="AP809" s="6" t="e">
        <f t="shared" si="451"/>
        <v>#N/A</v>
      </c>
      <c r="AQ809" s="6" t="e">
        <f t="shared" si="452"/>
        <v>#N/A</v>
      </c>
      <c r="AR809" s="6" t="e">
        <f t="shared" si="431"/>
        <v>#N/A</v>
      </c>
      <c r="AS809" s="6" t="e">
        <f t="shared" si="432"/>
        <v>#N/A</v>
      </c>
      <c r="AT809" s="6" t="e">
        <f t="shared" si="433"/>
        <v>#N/A</v>
      </c>
      <c r="AU809" s="6">
        <f t="shared" si="453"/>
        <v>0</v>
      </c>
      <c r="AV809" s="6" t="e">
        <f t="shared" si="454"/>
        <v>#N/A</v>
      </c>
      <c r="AW809" s="6" t="str">
        <f t="shared" si="434"/>
        <v/>
      </c>
      <c r="AX809" s="6" t="str">
        <f t="shared" si="435"/>
        <v/>
      </c>
      <c r="AY809" s="6" t="str">
        <f t="shared" si="436"/>
        <v/>
      </c>
      <c r="AZ809" s="6" t="str">
        <f t="shared" si="437"/>
        <v/>
      </c>
      <c r="BA809" s="103"/>
      <c r="BG809" s="3"/>
    </row>
    <row r="810" spans="1:59" s="12" customFormat="1" ht="13.5" customHeight="1" x14ac:dyDescent="0.2">
      <c r="A810" s="163">
        <v>795</v>
      </c>
      <c r="B810" s="164"/>
      <c r="C810" s="165"/>
      <c r="D810" s="166"/>
      <c r="E810" s="165"/>
      <c r="F810" s="165"/>
      <c r="G810" s="220"/>
      <c r="H810" s="165"/>
      <c r="I810" s="167"/>
      <c r="J810" s="168"/>
      <c r="K810" s="845"/>
      <c r="L810" s="838"/>
      <c r="M810" s="428"/>
      <c r="N810" s="427"/>
      <c r="O810" s="429"/>
      <c r="P810" s="430"/>
      <c r="Q810" s="422" t="str">
        <f t="shared" si="421"/>
        <v/>
      </c>
      <c r="R810" s="422" t="str">
        <f t="shared" si="422"/>
        <v/>
      </c>
      <c r="S810" s="423" t="str">
        <f t="shared" si="423"/>
        <v/>
      </c>
      <c r="T810" s="424" t="str">
        <f t="shared" si="438"/>
        <v/>
      </c>
      <c r="U810" s="425" t="str">
        <f t="shared" si="424"/>
        <v/>
      </c>
      <c r="V810" s="425" t="str">
        <f t="shared" si="425"/>
        <v/>
      </c>
      <c r="W810" s="425" t="str">
        <f t="shared" si="426"/>
        <v/>
      </c>
      <c r="X810" s="38"/>
      <c r="Y810" s="37" t="str">
        <f t="shared" si="439"/>
        <v/>
      </c>
      <c r="Z810" s="37" t="str">
        <f t="shared" si="440"/>
        <v/>
      </c>
      <c r="AA810" s="29" t="str">
        <f t="shared" si="427"/>
        <v/>
      </c>
      <c r="AB810" s="6" t="e">
        <f t="shared" si="441"/>
        <v>#N/A</v>
      </c>
      <c r="AC810" s="6" t="e">
        <f t="shared" si="442"/>
        <v>#N/A</v>
      </c>
      <c r="AD810" s="6" t="e">
        <f t="shared" si="443"/>
        <v>#N/A</v>
      </c>
      <c r="AE810" s="6" t="str">
        <f t="shared" si="428"/>
        <v/>
      </c>
      <c r="AF810" s="10">
        <f t="shared" si="429"/>
        <v>1</v>
      </c>
      <c r="AG810" s="6" t="e">
        <f t="shared" si="444"/>
        <v>#N/A</v>
      </c>
      <c r="AH810" s="6" t="e">
        <f t="shared" si="445"/>
        <v>#N/A</v>
      </c>
      <c r="AI810" s="6" t="e">
        <f t="shared" si="455"/>
        <v>#N/A</v>
      </c>
      <c r="AJ810" s="6" t="e">
        <f t="shared" si="446"/>
        <v>#N/A</v>
      </c>
      <c r="AK810" s="11" t="str">
        <f t="shared" si="447"/>
        <v xml:space="preserve"> </v>
      </c>
      <c r="AL810" s="6" t="e">
        <f t="shared" si="448"/>
        <v>#N/A</v>
      </c>
      <c r="AM810" s="6" t="e">
        <f t="shared" si="449"/>
        <v>#N/A</v>
      </c>
      <c r="AN810" s="6" t="e">
        <f t="shared" si="450"/>
        <v>#N/A</v>
      </c>
      <c r="AO810" s="6" t="e">
        <f t="shared" si="430"/>
        <v>#N/A</v>
      </c>
      <c r="AP810" s="6" t="e">
        <f t="shared" si="451"/>
        <v>#N/A</v>
      </c>
      <c r="AQ810" s="6" t="e">
        <f t="shared" si="452"/>
        <v>#N/A</v>
      </c>
      <c r="AR810" s="6" t="e">
        <f t="shared" si="431"/>
        <v>#N/A</v>
      </c>
      <c r="AS810" s="6" t="e">
        <f t="shared" si="432"/>
        <v>#N/A</v>
      </c>
      <c r="AT810" s="6" t="e">
        <f t="shared" si="433"/>
        <v>#N/A</v>
      </c>
      <c r="AU810" s="6">
        <f t="shared" si="453"/>
        <v>0</v>
      </c>
      <c r="AV810" s="6" t="e">
        <f t="shared" si="454"/>
        <v>#N/A</v>
      </c>
      <c r="AW810" s="6" t="str">
        <f t="shared" si="434"/>
        <v/>
      </c>
      <c r="AX810" s="6" t="str">
        <f t="shared" si="435"/>
        <v/>
      </c>
      <c r="AY810" s="6" t="str">
        <f t="shared" si="436"/>
        <v/>
      </c>
      <c r="AZ810" s="6" t="str">
        <f t="shared" si="437"/>
        <v/>
      </c>
      <c r="BA810" s="103"/>
      <c r="BG810" s="3"/>
    </row>
    <row r="811" spans="1:59" s="12" customFormat="1" ht="13.5" customHeight="1" x14ac:dyDescent="0.2">
      <c r="A811" s="163">
        <v>796</v>
      </c>
      <c r="B811" s="164"/>
      <c r="C811" s="165"/>
      <c r="D811" s="166"/>
      <c r="E811" s="165"/>
      <c r="F811" s="165"/>
      <c r="G811" s="220"/>
      <c r="H811" s="165"/>
      <c r="I811" s="167"/>
      <c r="J811" s="168"/>
      <c r="K811" s="845"/>
      <c r="L811" s="838"/>
      <c r="M811" s="428"/>
      <c r="N811" s="427"/>
      <c r="O811" s="429"/>
      <c r="P811" s="430"/>
      <c r="Q811" s="422" t="str">
        <f t="shared" si="421"/>
        <v/>
      </c>
      <c r="R811" s="422" t="str">
        <f t="shared" si="422"/>
        <v/>
      </c>
      <c r="S811" s="423" t="str">
        <f t="shared" si="423"/>
        <v/>
      </c>
      <c r="T811" s="424" t="str">
        <f t="shared" si="438"/>
        <v/>
      </c>
      <c r="U811" s="425" t="str">
        <f t="shared" si="424"/>
        <v/>
      </c>
      <c r="V811" s="425" t="str">
        <f t="shared" si="425"/>
        <v/>
      </c>
      <c r="W811" s="425" t="str">
        <f t="shared" si="426"/>
        <v/>
      </c>
      <c r="X811" s="38"/>
      <c r="Y811" s="37" t="str">
        <f t="shared" si="439"/>
        <v/>
      </c>
      <c r="Z811" s="37" t="str">
        <f t="shared" si="440"/>
        <v/>
      </c>
      <c r="AA811" s="29" t="str">
        <f t="shared" si="427"/>
        <v/>
      </c>
      <c r="AB811" s="6" t="e">
        <f t="shared" si="441"/>
        <v>#N/A</v>
      </c>
      <c r="AC811" s="6" t="e">
        <f t="shared" si="442"/>
        <v>#N/A</v>
      </c>
      <c r="AD811" s="6" t="e">
        <f t="shared" si="443"/>
        <v>#N/A</v>
      </c>
      <c r="AE811" s="6" t="str">
        <f t="shared" si="428"/>
        <v/>
      </c>
      <c r="AF811" s="10">
        <f t="shared" si="429"/>
        <v>1</v>
      </c>
      <c r="AG811" s="6" t="e">
        <f t="shared" si="444"/>
        <v>#N/A</v>
      </c>
      <c r="AH811" s="6" t="e">
        <f t="shared" si="445"/>
        <v>#N/A</v>
      </c>
      <c r="AI811" s="6" t="e">
        <f t="shared" si="455"/>
        <v>#N/A</v>
      </c>
      <c r="AJ811" s="6" t="e">
        <f t="shared" si="446"/>
        <v>#N/A</v>
      </c>
      <c r="AK811" s="11" t="str">
        <f t="shared" si="447"/>
        <v xml:space="preserve"> </v>
      </c>
      <c r="AL811" s="6" t="e">
        <f t="shared" si="448"/>
        <v>#N/A</v>
      </c>
      <c r="AM811" s="6" t="e">
        <f t="shared" si="449"/>
        <v>#N/A</v>
      </c>
      <c r="AN811" s="6" t="e">
        <f t="shared" si="450"/>
        <v>#N/A</v>
      </c>
      <c r="AO811" s="6" t="e">
        <f t="shared" si="430"/>
        <v>#N/A</v>
      </c>
      <c r="AP811" s="6" t="e">
        <f t="shared" si="451"/>
        <v>#N/A</v>
      </c>
      <c r="AQ811" s="6" t="e">
        <f t="shared" si="452"/>
        <v>#N/A</v>
      </c>
      <c r="AR811" s="6" t="e">
        <f t="shared" si="431"/>
        <v>#N/A</v>
      </c>
      <c r="AS811" s="6" t="e">
        <f t="shared" si="432"/>
        <v>#N/A</v>
      </c>
      <c r="AT811" s="6" t="e">
        <f t="shared" si="433"/>
        <v>#N/A</v>
      </c>
      <c r="AU811" s="6">
        <f t="shared" si="453"/>
        <v>0</v>
      </c>
      <c r="AV811" s="6" t="e">
        <f t="shared" si="454"/>
        <v>#N/A</v>
      </c>
      <c r="AW811" s="6" t="str">
        <f t="shared" si="434"/>
        <v/>
      </c>
      <c r="AX811" s="6" t="str">
        <f t="shared" si="435"/>
        <v/>
      </c>
      <c r="AY811" s="6" t="str">
        <f t="shared" si="436"/>
        <v/>
      </c>
      <c r="AZ811" s="6" t="str">
        <f t="shared" si="437"/>
        <v/>
      </c>
      <c r="BA811" s="103"/>
      <c r="BG811" s="3"/>
    </row>
    <row r="812" spans="1:59" s="12" customFormat="1" ht="13.5" customHeight="1" x14ac:dyDescent="0.2">
      <c r="A812" s="163">
        <v>797</v>
      </c>
      <c r="B812" s="164"/>
      <c r="C812" s="165"/>
      <c r="D812" s="166"/>
      <c r="E812" s="165"/>
      <c r="F812" s="165"/>
      <c r="G812" s="220"/>
      <c r="H812" s="165"/>
      <c r="I812" s="167"/>
      <c r="J812" s="168"/>
      <c r="K812" s="845"/>
      <c r="L812" s="838"/>
      <c r="M812" s="428"/>
      <c r="N812" s="427"/>
      <c r="O812" s="429"/>
      <c r="P812" s="430"/>
      <c r="Q812" s="422" t="str">
        <f t="shared" si="421"/>
        <v/>
      </c>
      <c r="R812" s="422" t="str">
        <f t="shared" si="422"/>
        <v/>
      </c>
      <c r="S812" s="423" t="str">
        <f t="shared" si="423"/>
        <v/>
      </c>
      <c r="T812" s="424" t="str">
        <f t="shared" si="438"/>
        <v/>
      </c>
      <c r="U812" s="425" t="str">
        <f t="shared" si="424"/>
        <v/>
      </c>
      <c r="V812" s="425" t="str">
        <f t="shared" si="425"/>
        <v/>
      </c>
      <c r="W812" s="425" t="str">
        <f t="shared" si="426"/>
        <v/>
      </c>
      <c r="X812" s="38"/>
      <c r="Y812" s="37" t="str">
        <f t="shared" si="439"/>
        <v/>
      </c>
      <c r="Z812" s="37" t="str">
        <f t="shared" si="440"/>
        <v/>
      </c>
      <c r="AA812" s="29" t="str">
        <f t="shared" si="427"/>
        <v/>
      </c>
      <c r="AB812" s="6" t="e">
        <f t="shared" si="441"/>
        <v>#N/A</v>
      </c>
      <c r="AC812" s="6" t="e">
        <f t="shared" si="442"/>
        <v>#N/A</v>
      </c>
      <c r="AD812" s="6" t="e">
        <f t="shared" si="443"/>
        <v>#N/A</v>
      </c>
      <c r="AE812" s="6" t="str">
        <f t="shared" si="428"/>
        <v/>
      </c>
      <c r="AF812" s="10">
        <f t="shared" si="429"/>
        <v>1</v>
      </c>
      <c r="AG812" s="6" t="e">
        <f t="shared" si="444"/>
        <v>#N/A</v>
      </c>
      <c r="AH812" s="6" t="e">
        <f t="shared" si="445"/>
        <v>#N/A</v>
      </c>
      <c r="AI812" s="6" t="e">
        <f t="shared" si="455"/>
        <v>#N/A</v>
      </c>
      <c r="AJ812" s="6" t="e">
        <f t="shared" si="446"/>
        <v>#N/A</v>
      </c>
      <c r="AK812" s="11" t="str">
        <f t="shared" si="447"/>
        <v xml:space="preserve"> </v>
      </c>
      <c r="AL812" s="6" t="e">
        <f t="shared" si="448"/>
        <v>#N/A</v>
      </c>
      <c r="AM812" s="6" t="e">
        <f t="shared" si="449"/>
        <v>#N/A</v>
      </c>
      <c r="AN812" s="6" t="e">
        <f t="shared" si="450"/>
        <v>#N/A</v>
      </c>
      <c r="AO812" s="6" t="e">
        <f t="shared" si="430"/>
        <v>#N/A</v>
      </c>
      <c r="AP812" s="6" t="e">
        <f t="shared" si="451"/>
        <v>#N/A</v>
      </c>
      <c r="AQ812" s="6" t="e">
        <f t="shared" si="452"/>
        <v>#N/A</v>
      </c>
      <c r="AR812" s="6" t="e">
        <f t="shared" si="431"/>
        <v>#N/A</v>
      </c>
      <c r="AS812" s="6" t="e">
        <f t="shared" si="432"/>
        <v>#N/A</v>
      </c>
      <c r="AT812" s="6" t="e">
        <f t="shared" si="433"/>
        <v>#N/A</v>
      </c>
      <c r="AU812" s="6">
        <f t="shared" si="453"/>
        <v>0</v>
      </c>
      <c r="AV812" s="6" t="e">
        <f t="shared" si="454"/>
        <v>#N/A</v>
      </c>
      <c r="AW812" s="6" t="str">
        <f t="shared" si="434"/>
        <v/>
      </c>
      <c r="AX812" s="6" t="str">
        <f t="shared" si="435"/>
        <v/>
      </c>
      <c r="AY812" s="6" t="str">
        <f t="shared" si="436"/>
        <v/>
      </c>
      <c r="AZ812" s="6" t="str">
        <f t="shared" si="437"/>
        <v/>
      </c>
      <c r="BA812" s="103"/>
      <c r="BG812" s="3"/>
    </row>
    <row r="813" spans="1:59" s="12" customFormat="1" ht="13.5" customHeight="1" x14ac:dyDescent="0.2">
      <c r="A813" s="163">
        <v>798</v>
      </c>
      <c r="B813" s="164"/>
      <c r="C813" s="165"/>
      <c r="D813" s="166"/>
      <c r="E813" s="165"/>
      <c r="F813" s="165"/>
      <c r="G813" s="220"/>
      <c r="H813" s="165"/>
      <c r="I813" s="167"/>
      <c r="J813" s="168"/>
      <c r="K813" s="845"/>
      <c r="L813" s="838"/>
      <c r="M813" s="428"/>
      <c r="N813" s="427"/>
      <c r="O813" s="429"/>
      <c r="P813" s="430"/>
      <c r="Q813" s="422" t="str">
        <f t="shared" si="421"/>
        <v/>
      </c>
      <c r="R813" s="422" t="str">
        <f t="shared" si="422"/>
        <v/>
      </c>
      <c r="S813" s="423" t="str">
        <f t="shared" si="423"/>
        <v/>
      </c>
      <c r="T813" s="424" t="str">
        <f t="shared" si="438"/>
        <v/>
      </c>
      <c r="U813" s="425" t="str">
        <f t="shared" si="424"/>
        <v/>
      </c>
      <c r="V813" s="425" t="str">
        <f t="shared" si="425"/>
        <v/>
      </c>
      <c r="W813" s="425" t="str">
        <f t="shared" si="426"/>
        <v/>
      </c>
      <c r="X813" s="38"/>
      <c r="Y813" s="37" t="str">
        <f t="shared" si="439"/>
        <v/>
      </c>
      <c r="Z813" s="37" t="str">
        <f t="shared" si="440"/>
        <v/>
      </c>
      <c r="AA813" s="29" t="str">
        <f t="shared" si="427"/>
        <v/>
      </c>
      <c r="AB813" s="6" t="e">
        <f t="shared" si="441"/>
        <v>#N/A</v>
      </c>
      <c r="AC813" s="6" t="e">
        <f t="shared" si="442"/>
        <v>#N/A</v>
      </c>
      <c r="AD813" s="6" t="e">
        <f t="shared" si="443"/>
        <v>#N/A</v>
      </c>
      <c r="AE813" s="6" t="str">
        <f t="shared" si="428"/>
        <v/>
      </c>
      <c r="AF813" s="10">
        <f t="shared" si="429"/>
        <v>1</v>
      </c>
      <c r="AG813" s="6" t="e">
        <f t="shared" si="444"/>
        <v>#N/A</v>
      </c>
      <c r="AH813" s="6" t="e">
        <f t="shared" si="445"/>
        <v>#N/A</v>
      </c>
      <c r="AI813" s="6" t="e">
        <f t="shared" si="455"/>
        <v>#N/A</v>
      </c>
      <c r="AJ813" s="6" t="e">
        <f t="shared" si="446"/>
        <v>#N/A</v>
      </c>
      <c r="AK813" s="11" t="str">
        <f t="shared" si="447"/>
        <v xml:space="preserve"> </v>
      </c>
      <c r="AL813" s="6" t="e">
        <f t="shared" si="448"/>
        <v>#N/A</v>
      </c>
      <c r="AM813" s="6" t="e">
        <f t="shared" si="449"/>
        <v>#N/A</v>
      </c>
      <c r="AN813" s="6" t="e">
        <f t="shared" si="450"/>
        <v>#N/A</v>
      </c>
      <c r="AO813" s="6" t="e">
        <f t="shared" si="430"/>
        <v>#N/A</v>
      </c>
      <c r="AP813" s="6" t="e">
        <f t="shared" si="451"/>
        <v>#N/A</v>
      </c>
      <c r="AQ813" s="6" t="e">
        <f t="shared" si="452"/>
        <v>#N/A</v>
      </c>
      <c r="AR813" s="6" t="e">
        <f t="shared" si="431"/>
        <v>#N/A</v>
      </c>
      <c r="AS813" s="6" t="e">
        <f t="shared" si="432"/>
        <v>#N/A</v>
      </c>
      <c r="AT813" s="6" t="e">
        <f t="shared" si="433"/>
        <v>#N/A</v>
      </c>
      <c r="AU813" s="6">
        <f t="shared" si="453"/>
        <v>0</v>
      </c>
      <c r="AV813" s="6" t="e">
        <f t="shared" si="454"/>
        <v>#N/A</v>
      </c>
      <c r="AW813" s="6" t="str">
        <f t="shared" si="434"/>
        <v/>
      </c>
      <c r="AX813" s="6" t="str">
        <f t="shared" si="435"/>
        <v/>
      </c>
      <c r="AY813" s="6" t="str">
        <f t="shared" si="436"/>
        <v/>
      </c>
      <c r="AZ813" s="6" t="str">
        <f t="shared" si="437"/>
        <v/>
      </c>
      <c r="BA813" s="103"/>
      <c r="BG813" s="3"/>
    </row>
    <row r="814" spans="1:59" s="12" customFormat="1" ht="13.5" customHeight="1" x14ac:dyDescent="0.2">
      <c r="A814" s="163">
        <v>799</v>
      </c>
      <c r="B814" s="164"/>
      <c r="C814" s="165"/>
      <c r="D814" s="166"/>
      <c r="E814" s="165"/>
      <c r="F814" s="165"/>
      <c r="G814" s="220"/>
      <c r="H814" s="165"/>
      <c r="I814" s="167"/>
      <c r="J814" s="168"/>
      <c r="K814" s="845"/>
      <c r="L814" s="838"/>
      <c r="M814" s="428"/>
      <c r="N814" s="427"/>
      <c r="O814" s="429"/>
      <c r="P814" s="430"/>
      <c r="Q814" s="422" t="str">
        <f t="shared" si="421"/>
        <v/>
      </c>
      <c r="R814" s="422" t="str">
        <f t="shared" si="422"/>
        <v/>
      </c>
      <c r="S814" s="423" t="str">
        <f t="shared" si="423"/>
        <v/>
      </c>
      <c r="T814" s="424" t="str">
        <f t="shared" si="438"/>
        <v/>
      </c>
      <c r="U814" s="425" t="str">
        <f t="shared" si="424"/>
        <v/>
      </c>
      <c r="V814" s="425" t="str">
        <f t="shared" si="425"/>
        <v/>
      </c>
      <c r="W814" s="425" t="str">
        <f t="shared" si="426"/>
        <v/>
      </c>
      <c r="X814" s="38"/>
      <c r="Y814" s="37" t="str">
        <f t="shared" si="439"/>
        <v/>
      </c>
      <c r="Z814" s="37" t="str">
        <f t="shared" si="440"/>
        <v/>
      </c>
      <c r="AA814" s="29" t="str">
        <f t="shared" si="427"/>
        <v/>
      </c>
      <c r="AB814" s="6" t="e">
        <f t="shared" si="441"/>
        <v>#N/A</v>
      </c>
      <c r="AC814" s="6" t="e">
        <f t="shared" si="442"/>
        <v>#N/A</v>
      </c>
      <c r="AD814" s="6" t="e">
        <f t="shared" si="443"/>
        <v>#N/A</v>
      </c>
      <c r="AE814" s="6" t="str">
        <f t="shared" si="428"/>
        <v/>
      </c>
      <c r="AF814" s="10">
        <f t="shared" si="429"/>
        <v>1</v>
      </c>
      <c r="AG814" s="6" t="e">
        <f t="shared" si="444"/>
        <v>#N/A</v>
      </c>
      <c r="AH814" s="6" t="e">
        <f t="shared" si="445"/>
        <v>#N/A</v>
      </c>
      <c r="AI814" s="6" t="e">
        <f t="shared" si="455"/>
        <v>#N/A</v>
      </c>
      <c r="AJ814" s="6" t="e">
        <f t="shared" si="446"/>
        <v>#N/A</v>
      </c>
      <c r="AK814" s="11" t="str">
        <f t="shared" si="447"/>
        <v xml:space="preserve"> </v>
      </c>
      <c r="AL814" s="6" t="e">
        <f t="shared" si="448"/>
        <v>#N/A</v>
      </c>
      <c r="AM814" s="6" t="e">
        <f t="shared" si="449"/>
        <v>#N/A</v>
      </c>
      <c r="AN814" s="6" t="e">
        <f t="shared" si="450"/>
        <v>#N/A</v>
      </c>
      <c r="AO814" s="6" t="e">
        <f t="shared" si="430"/>
        <v>#N/A</v>
      </c>
      <c r="AP814" s="6" t="e">
        <f t="shared" si="451"/>
        <v>#N/A</v>
      </c>
      <c r="AQ814" s="6" t="e">
        <f t="shared" si="452"/>
        <v>#N/A</v>
      </c>
      <c r="AR814" s="6" t="e">
        <f t="shared" si="431"/>
        <v>#N/A</v>
      </c>
      <c r="AS814" s="6" t="e">
        <f t="shared" si="432"/>
        <v>#N/A</v>
      </c>
      <c r="AT814" s="6" t="e">
        <f t="shared" si="433"/>
        <v>#N/A</v>
      </c>
      <c r="AU814" s="6">
        <f t="shared" si="453"/>
        <v>0</v>
      </c>
      <c r="AV814" s="6" t="e">
        <f t="shared" si="454"/>
        <v>#N/A</v>
      </c>
      <c r="AW814" s="6" t="str">
        <f t="shared" si="434"/>
        <v/>
      </c>
      <c r="AX814" s="6" t="str">
        <f t="shared" si="435"/>
        <v/>
      </c>
      <c r="AY814" s="6" t="str">
        <f t="shared" si="436"/>
        <v/>
      </c>
      <c r="AZ814" s="6" t="str">
        <f t="shared" si="437"/>
        <v/>
      </c>
      <c r="BA814" s="103"/>
      <c r="BG814" s="3"/>
    </row>
    <row r="815" spans="1:59" s="12" customFormat="1" ht="13.5" customHeight="1" x14ac:dyDescent="0.2">
      <c r="A815" s="163">
        <v>800</v>
      </c>
      <c r="B815" s="164"/>
      <c r="C815" s="165"/>
      <c r="D815" s="166"/>
      <c r="E815" s="165"/>
      <c r="F815" s="165"/>
      <c r="G815" s="220"/>
      <c r="H815" s="165"/>
      <c r="I815" s="167"/>
      <c r="J815" s="168"/>
      <c r="K815" s="845"/>
      <c r="L815" s="838"/>
      <c r="M815" s="428"/>
      <c r="N815" s="427"/>
      <c r="O815" s="429"/>
      <c r="P815" s="430"/>
      <c r="Q815" s="422" t="str">
        <f t="shared" si="421"/>
        <v/>
      </c>
      <c r="R815" s="422" t="str">
        <f t="shared" si="422"/>
        <v/>
      </c>
      <c r="S815" s="423" t="str">
        <f t="shared" si="423"/>
        <v/>
      </c>
      <c r="T815" s="424" t="str">
        <f t="shared" si="438"/>
        <v/>
      </c>
      <c r="U815" s="425" t="str">
        <f t="shared" si="424"/>
        <v/>
      </c>
      <c r="V815" s="425" t="str">
        <f t="shared" si="425"/>
        <v/>
      </c>
      <c r="W815" s="425" t="str">
        <f t="shared" si="426"/>
        <v/>
      </c>
      <c r="X815" s="38"/>
      <c r="Y815" s="37" t="str">
        <f t="shared" si="439"/>
        <v/>
      </c>
      <c r="Z815" s="37" t="str">
        <f t="shared" si="440"/>
        <v/>
      </c>
      <c r="AA815" s="29" t="str">
        <f t="shared" si="427"/>
        <v/>
      </c>
      <c r="AB815" s="6" t="e">
        <f t="shared" si="441"/>
        <v>#N/A</v>
      </c>
      <c r="AC815" s="6" t="e">
        <f t="shared" si="442"/>
        <v>#N/A</v>
      </c>
      <c r="AD815" s="6" t="e">
        <f t="shared" si="443"/>
        <v>#N/A</v>
      </c>
      <c r="AE815" s="6" t="str">
        <f t="shared" si="428"/>
        <v/>
      </c>
      <c r="AF815" s="10">
        <f t="shared" si="429"/>
        <v>1</v>
      </c>
      <c r="AG815" s="6" t="e">
        <f t="shared" si="444"/>
        <v>#N/A</v>
      </c>
      <c r="AH815" s="6" t="e">
        <f t="shared" si="445"/>
        <v>#N/A</v>
      </c>
      <c r="AI815" s="6" t="e">
        <f t="shared" si="455"/>
        <v>#N/A</v>
      </c>
      <c r="AJ815" s="6" t="e">
        <f t="shared" si="446"/>
        <v>#N/A</v>
      </c>
      <c r="AK815" s="11" t="str">
        <f t="shared" si="447"/>
        <v xml:space="preserve"> </v>
      </c>
      <c r="AL815" s="6" t="e">
        <f t="shared" si="448"/>
        <v>#N/A</v>
      </c>
      <c r="AM815" s="6" t="e">
        <f t="shared" si="449"/>
        <v>#N/A</v>
      </c>
      <c r="AN815" s="6" t="e">
        <f t="shared" si="450"/>
        <v>#N/A</v>
      </c>
      <c r="AO815" s="6" t="e">
        <f t="shared" si="430"/>
        <v>#N/A</v>
      </c>
      <c r="AP815" s="6" t="e">
        <f t="shared" si="451"/>
        <v>#N/A</v>
      </c>
      <c r="AQ815" s="6" t="e">
        <f t="shared" si="452"/>
        <v>#N/A</v>
      </c>
      <c r="AR815" s="6" t="e">
        <f t="shared" si="431"/>
        <v>#N/A</v>
      </c>
      <c r="AS815" s="6" t="e">
        <f t="shared" si="432"/>
        <v>#N/A</v>
      </c>
      <c r="AT815" s="6" t="e">
        <f t="shared" si="433"/>
        <v>#N/A</v>
      </c>
      <c r="AU815" s="6">
        <f t="shared" si="453"/>
        <v>0</v>
      </c>
      <c r="AV815" s="6" t="e">
        <f t="shared" si="454"/>
        <v>#N/A</v>
      </c>
      <c r="AW815" s="6" t="str">
        <f t="shared" si="434"/>
        <v/>
      </c>
      <c r="AX815" s="6" t="str">
        <f t="shared" si="435"/>
        <v/>
      </c>
      <c r="AY815" s="6" t="str">
        <f t="shared" si="436"/>
        <v/>
      </c>
      <c r="AZ815" s="6" t="str">
        <f t="shared" si="437"/>
        <v/>
      </c>
      <c r="BA815" s="103"/>
      <c r="BG815" s="3"/>
    </row>
    <row r="816" spans="1:59" s="12" customFormat="1" ht="13.5" customHeight="1" x14ac:dyDescent="0.2">
      <c r="A816" s="163">
        <v>801</v>
      </c>
      <c r="B816" s="164"/>
      <c r="C816" s="165"/>
      <c r="D816" s="166"/>
      <c r="E816" s="165"/>
      <c r="F816" s="165"/>
      <c r="G816" s="220"/>
      <c r="H816" s="165"/>
      <c r="I816" s="167"/>
      <c r="J816" s="168"/>
      <c r="K816" s="845"/>
      <c r="L816" s="838"/>
      <c r="M816" s="428"/>
      <c r="N816" s="427"/>
      <c r="O816" s="429"/>
      <c r="P816" s="430"/>
      <c r="Q816" s="422" t="str">
        <f t="shared" si="421"/>
        <v/>
      </c>
      <c r="R816" s="422" t="str">
        <f t="shared" si="422"/>
        <v/>
      </c>
      <c r="S816" s="423" t="str">
        <f t="shared" si="423"/>
        <v/>
      </c>
      <c r="T816" s="424" t="str">
        <f t="shared" si="438"/>
        <v/>
      </c>
      <c r="U816" s="425" t="str">
        <f t="shared" si="424"/>
        <v/>
      </c>
      <c r="V816" s="425" t="str">
        <f t="shared" si="425"/>
        <v/>
      </c>
      <c r="W816" s="425" t="str">
        <f t="shared" si="426"/>
        <v/>
      </c>
      <c r="X816" s="38"/>
      <c r="Y816" s="37" t="str">
        <f t="shared" si="439"/>
        <v/>
      </c>
      <c r="Z816" s="37" t="str">
        <f t="shared" si="440"/>
        <v/>
      </c>
      <c r="AA816" s="29" t="str">
        <f t="shared" si="427"/>
        <v/>
      </c>
      <c r="AB816" s="6" t="e">
        <f t="shared" si="441"/>
        <v>#N/A</v>
      </c>
      <c r="AC816" s="6" t="e">
        <f t="shared" si="442"/>
        <v>#N/A</v>
      </c>
      <c r="AD816" s="6" t="e">
        <f t="shared" si="443"/>
        <v>#N/A</v>
      </c>
      <c r="AE816" s="6" t="str">
        <f t="shared" si="428"/>
        <v/>
      </c>
      <c r="AF816" s="10">
        <f t="shared" si="429"/>
        <v>1</v>
      </c>
      <c r="AG816" s="6" t="e">
        <f t="shared" si="444"/>
        <v>#N/A</v>
      </c>
      <c r="AH816" s="6" t="e">
        <f t="shared" si="445"/>
        <v>#N/A</v>
      </c>
      <c r="AI816" s="6" t="e">
        <f t="shared" si="455"/>
        <v>#N/A</v>
      </c>
      <c r="AJ816" s="6" t="e">
        <f t="shared" si="446"/>
        <v>#N/A</v>
      </c>
      <c r="AK816" s="11" t="str">
        <f t="shared" si="447"/>
        <v xml:space="preserve"> </v>
      </c>
      <c r="AL816" s="6" t="e">
        <f t="shared" si="448"/>
        <v>#N/A</v>
      </c>
      <c r="AM816" s="6" t="e">
        <f t="shared" si="449"/>
        <v>#N/A</v>
      </c>
      <c r="AN816" s="6" t="e">
        <f t="shared" si="450"/>
        <v>#N/A</v>
      </c>
      <c r="AO816" s="6" t="e">
        <f t="shared" si="430"/>
        <v>#N/A</v>
      </c>
      <c r="AP816" s="6" t="e">
        <f t="shared" si="451"/>
        <v>#N/A</v>
      </c>
      <c r="AQ816" s="6" t="e">
        <f t="shared" si="452"/>
        <v>#N/A</v>
      </c>
      <c r="AR816" s="6" t="e">
        <f t="shared" si="431"/>
        <v>#N/A</v>
      </c>
      <c r="AS816" s="6" t="e">
        <f t="shared" si="432"/>
        <v>#N/A</v>
      </c>
      <c r="AT816" s="6" t="e">
        <f t="shared" si="433"/>
        <v>#N/A</v>
      </c>
      <c r="AU816" s="6">
        <f t="shared" si="453"/>
        <v>0</v>
      </c>
      <c r="AV816" s="6" t="e">
        <f t="shared" si="454"/>
        <v>#N/A</v>
      </c>
      <c r="AW816" s="6" t="str">
        <f t="shared" si="434"/>
        <v/>
      </c>
      <c r="AX816" s="6" t="str">
        <f t="shared" si="435"/>
        <v/>
      </c>
      <c r="AY816" s="6" t="str">
        <f t="shared" si="436"/>
        <v/>
      </c>
      <c r="AZ816" s="6" t="str">
        <f t="shared" si="437"/>
        <v/>
      </c>
      <c r="BA816" s="103"/>
      <c r="BG816" s="3"/>
    </row>
    <row r="817" spans="1:59" s="12" customFormat="1" ht="13.5" customHeight="1" x14ac:dyDescent="0.2">
      <c r="A817" s="163">
        <v>802</v>
      </c>
      <c r="B817" s="164"/>
      <c r="C817" s="165"/>
      <c r="D817" s="166"/>
      <c r="E817" s="165"/>
      <c r="F817" s="165"/>
      <c r="G817" s="220"/>
      <c r="H817" s="165"/>
      <c r="I817" s="167"/>
      <c r="J817" s="168"/>
      <c r="K817" s="845"/>
      <c r="L817" s="838"/>
      <c r="M817" s="428"/>
      <c r="N817" s="427"/>
      <c r="O817" s="429"/>
      <c r="P817" s="430"/>
      <c r="Q817" s="422" t="str">
        <f t="shared" si="421"/>
        <v/>
      </c>
      <c r="R817" s="422" t="str">
        <f t="shared" si="422"/>
        <v/>
      </c>
      <c r="S817" s="423" t="str">
        <f t="shared" si="423"/>
        <v/>
      </c>
      <c r="T817" s="424" t="str">
        <f t="shared" si="438"/>
        <v/>
      </c>
      <c r="U817" s="425" t="str">
        <f t="shared" si="424"/>
        <v/>
      </c>
      <c r="V817" s="425" t="str">
        <f t="shared" si="425"/>
        <v/>
      </c>
      <c r="W817" s="425" t="str">
        <f t="shared" si="426"/>
        <v/>
      </c>
      <c r="X817" s="38"/>
      <c r="Y817" s="37" t="str">
        <f t="shared" si="439"/>
        <v/>
      </c>
      <c r="Z817" s="37" t="str">
        <f t="shared" si="440"/>
        <v/>
      </c>
      <c r="AA817" s="29" t="str">
        <f t="shared" si="427"/>
        <v/>
      </c>
      <c r="AB817" s="6" t="e">
        <f t="shared" si="441"/>
        <v>#N/A</v>
      </c>
      <c r="AC817" s="6" t="e">
        <f t="shared" si="442"/>
        <v>#N/A</v>
      </c>
      <c r="AD817" s="6" t="e">
        <f t="shared" si="443"/>
        <v>#N/A</v>
      </c>
      <c r="AE817" s="6" t="str">
        <f t="shared" si="428"/>
        <v/>
      </c>
      <c r="AF817" s="10">
        <f t="shared" si="429"/>
        <v>1</v>
      </c>
      <c r="AG817" s="6" t="e">
        <f t="shared" si="444"/>
        <v>#N/A</v>
      </c>
      <c r="AH817" s="6" t="e">
        <f t="shared" si="445"/>
        <v>#N/A</v>
      </c>
      <c r="AI817" s="6" t="e">
        <f t="shared" si="455"/>
        <v>#N/A</v>
      </c>
      <c r="AJ817" s="6" t="e">
        <f t="shared" si="446"/>
        <v>#N/A</v>
      </c>
      <c r="AK817" s="11" t="str">
        <f t="shared" si="447"/>
        <v xml:space="preserve"> </v>
      </c>
      <c r="AL817" s="6" t="e">
        <f t="shared" si="448"/>
        <v>#N/A</v>
      </c>
      <c r="AM817" s="6" t="e">
        <f t="shared" si="449"/>
        <v>#N/A</v>
      </c>
      <c r="AN817" s="6" t="e">
        <f t="shared" si="450"/>
        <v>#N/A</v>
      </c>
      <c r="AO817" s="6" t="e">
        <f t="shared" si="430"/>
        <v>#N/A</v>
      </c>
      <c r="AP817" s="6" t="e">
        <f t="shared" si="451"/>
        <v>#N/A</v>
      </c>
      <c r="AQ817" s="6" t="e">
        <f t="shared" si="452"/>
        <v>#N/A</v>
      </c>
      <c r="AR817" s="6" t="e">
        <f t="shared" si="431"/>
        <v>#N/A</v>
      </c>
      <c r="AS817" s="6" t="e">
        <f t="shared" si="432"/>
        <v>#N/A</v>
      </c>
      <c r="AT817" s="6" t="e">
        <f t="shared" si="433"/>
        <v>#N/A</v>
      </c>
      <c r="AU817" s="6">
        <f t="shared" si="453"/>
        <v>0</v>
      </c>
      <c r="AV817" s="6" t="e">
        <f t="shared" si="454"/>
        <v>#N/A</v>
      </c>
      <c r="AW817" s="6" t="str">
        <f t="shared" si="434"/>
        <v/>
      </c>
      <c r="AX817" s="6" t="str">
        <f t="shared" si="435"/>
        <v/>
      </c>
      <c r="AY817" s="6" t="str">
        <f t="shared" si="436"/>
        <v/>
      </c>
      <c r="AZ817" s="6" t="str">
        <f t="shared" si="437"/>
        <v/>
      </c>
      <c r="BA817" s="103"/>
      <c r="BG817" s="3"/>
    </row>
    <row r="818" spans="1:59" s="12" customFormat="1" ht="13.5" customHeight="1" x14ac:dyDescent="0.2">
      <c r="A818" s="163">
        <v>803</v>
      </c>
      <c r="B818" s="164"/>
      <c r="C818" s="165"/>
      <c r="D818" s="166"/>
      <c r="E818" s="165"/>
      <c r="F818" s="165"/>
      <c r="G818" s="220"/>
      <c r="H818" s="165"/>
      <c r="I818" s="167"/>
      <c r="J818" s="168"/>
      <c r="K818" s="845"/>
      <c r="L818" s="838"/>
      <c r="M818" s="428"/>
      <c r="N818" s="427"/>
      <c r="O818" s="429"/>
      <c r="P818" s="430"/>
      <c r="Q818" s="422" t="str">
        <f t="shared" si="421"/>
        <v/>
      </c>
      <c r="R818" s="422" t="str">
        <f t="shared" si="422"/>
        <v/>
      </c>
      <c r="S818" s="423" t="str">
        <f t="shared" si="423"/>
        <v/>
      </c>
      <c r="T818" s="424" t="str">
        <f t="shared" si="438"/>
        <v/>
      </c>
      <c r="U818" s="425" t="str">
        <f t="shared" si="424"/>
        <v/>
      </c>
      <c r="V818" s="425" t="str">
        <f t="shared" si="425"/>
        <v/>
      </c>
      <c r="W818" s="425" t="str">
        <f t="shared" si="426"/>
        <v/>
      </c>
      <c r="X818" s="38"/>
      <c r="Y818" s="37" t="str">
        <f t="shared" si="439"/>
        <v/>
      </c>
      <c r="Z818" s="37" t="str">
        <f t="shared" si="440"/>
        <v/>
      </c>
      <c r="AA818" s="29" t="str">
        <f t="shared" si="427"/>
        <v/>
      </c>
      <c r="AB818" s="6" t="e">
        <f t="shared" si="441"/>
        <v>#N/A</v>
      </c>
      <c r="AC818" s="6" t="e">
        <f t="shared" si="442"/>
        <v>#N/A</v>
      </c>
      <c r="AD818" s="6" t="e">
        <f t="shared" si="443"/>
        <v>#N/A</v>
      </c>
      <c r="AE818" s="6" t="str">
        <f t="shared" si="428"/>
        <v/>
      </c>
      <c r="AF818" s="10">
        <f t="shared" si="429"/>
        <v>1</v>
      </c>
      <c r="AG818" s="6" t="e">
        <f t="shared" si="444"/>
        <v>#N/A</v>
      </c>
      <c r="AH818" s="6" t="e">
        <f t="shared" si="445"/>
        <v>#N/A</v>
      </c>
      <c r="AI818" s="6" t="e">
        <f t="shared" si="455"/>
        <v>#N/A</v>
      </c>
      <c r="AJ818" s="6" t="e">
        <f t="shared" si="446"/>
        <v>#N/A</v>
      </c>
      <c r="AK818" s="11" t="str">
        <f t="shared" si="447"/>
        <v xml:space="preserve"> </v>
      </c>
      <c r="AL818" s="6" t="e">
        <f t="shared" si="448"/>
        <v>#N/A</v>
      </c>
      <c r="AM818" s="6" t="e">
        <f t="shared" si="449"/>
        <v>#N/A</v>
      </c>
      <c r="AN818" s="6" t="e">
        <f t="shared" si="450"/>
        <v>#N/A</v>
      </c>
      <c r="AO818" s="6" t="e">
        <f t="shared" si="430"/>
        <v>#N/A</v>
      </c>
      <c r="AP818" s="6" t="e">
        <f t="shared" si="451"/>
        <v>#N/A</v>
      </c>
      <c r="AQ818" s="6" t="e">
        <f t="shared" si="452"/>
        <v>#N/A</v>
      </c>
      <c r="AR818" s="6" t="e">
        <f t="shared" si="431"/>
        <v>#N/A</v>
      </c>
      <c r="AS818" s="6" t="e">
        <f t="shared" si="432"/>
        <v>#N/A</v>
      </c>
      <c r="AT818" s="6" t="e">
        <f t="shared" si="433"/>
        <v>#N/A</v>
      </c>
      <c r="AU818" s="6">
        <f t="shared" si="453"/>
        <v>0</v>
      </c>
      <c r="AV818" s="6" t="e">
        <f t="shared" si="454"/>
        <v>#N/A</v>
      </c>
      <c r="AW818" s="6" t="str">
        <f t="shared" si="434"/>
        <v/>
      </c>
      <c r="AX818" s="6" t="str">
        <f t="shared" si="435"/>
        <v/>
      </c>
      <c r="AY818" s="6" t="str">
        <f t="shared" si="436"/>
        <v/>
      </c>
      <c r="AZ818" s="6" t="str">
        <f t="shared" si="437"/>
        <v/>
      </c>
      <c r="BA818" s="103"/>
      <c r="BG818" s="3"/>
    </row>
    <row r="819" spans="1:59" s="12" customFormat="1" ht="13.5" customHeight="1" x14ac:dyDescent="0.2">
      <c r="A819" s="163">
        <v>804</v>
      </c>
      <c r="B819" s="164"/>
      <c r="C819" s="165"/>
      <c r="D819" s="166"/>
      <c r="E819" s="165"/>
      <c r="F819" s="165"/>
      <c r="G819" s="220"/>
      <c r="H819" s="165"/>
      <c r="I819" s="167"/>
      <c r="J819" s="168"/>
      <c r="K819" s="845"/>
      <c r="L819" s="838"/>
      <c r="M819" s="428"/>
      <c r="N819" s="427"/>
      <c r="O819" s="429"/>
      <c r="P819" s="430"/>
      <c r="Q819" s="422" t="str">
        <f t="shared" si="421"/>
        <v/>
      </c>
      <c r="R819" s="422" t="str">
        <f t="shared" si="422"/>
        <v/>
      </c>
      <c r="S819" s="423" t="str">
        <f t="shared" si="423"/>
        <v/>
      </c>
      <c r="T819" s="424" t="str">
        <f t="shared" si="438"/>
        <v/>
      </c>
      <c r="U819" s="425" t="str">
        <f t="shared" si="424"/>
        <v/>
      </c>
      <c r="V819" s="425" t="str">
        <f t="shared" si="425"/>
        <v/>
      </c>
      <c r="W819" s="425" t="str">
        <f t="shared" si="426"/>
        <v/>
      </c>
      <c r="X819" s="38"/>
      <c r="Y819" s="37" t="str">
        <f t="shared" si="439"/>
        <v/>
      </c>
      <c r="Z819" s="37" t="str">
        <f t="shared" si="440"/>
        <v/>
      </c>
      <c r="AA819" s="29" t="str">
        <f t="shared" si="427"/>
        <v/>
      </c>
      <c r="AB819" s="6" t="e">
        <f t="shared" si="441"/>
        <v>#N/A</v>
      </c>
      <c r="AC819" s="6" t="e">
        <f t="shared" si="442"/>
        <v>#N/A</v>
      </c>
      <c r="AD819" s="6" t="e">
        <f t="shared" si="443"/>
        <v>#N/A</v>
      </c>
      <c r="AE819" s="6" t="str">
        <f t="shared" si="428"/>
        <v/>
      </c>
      <c r="AF819" s="10">
        <f t="shared" si="429"/>
        <v>1</v>
      </c>
      <c r="AG819" s="6" t="e">
        <f t="shared" si="444"/>
        <v>#N/A</v>
      </c>
      <c r="AH819" s="6" t="e">
        <f t="shared" si="445"/>
        <v>#N/A</v>
      </c>
      <c r="AI819" s="6" t="e">
        <f t="shared" si="455"/>
        <v>#N/A</v>
      </c>
      <c r="AJ819" s="6" t="e">
        <f t="shared" si="446"/>
        <v>#N/A</v>
      </c>
      <c r="AK819" s="11" t="str">
        <f t="shared" si="447"/>
        <v xml:space="preserve"> </v>
      </c>
      <c r="AL819" s="6" t="e">
        <f t="shared" si="448"/>
        <v>#N/A</v>
      </c>
      <c r="AM819" s="6" t="e">
        <f t="shared" si="449"/>
        <v>#N/A</v>
      </c>
      <c r="AN819" s="6" t="e">
        <f t="shared" si="450"/>
        <v>#N/A</v>
      </c>
      <c r="AO819" s="6" t="e">
        <f t="shared" si="430"/>
        <v>#N/A</v>
      </c>
      <c r="AP819" s="6" t="e">
        <f t="shared" si="451"/>
        <v>#N/A</v>
      </c>
      <c r="AQ819" s="6" t="e">
        <f t="shared" si="452"/>
        <v>#N/A</v>
      </c>
      <c r="AR819" s="6" t="e">
        <f t="shared" si="431"/>
        <v>#N/A</v>
      </c>
      <c r="AS819" s="6" t="e">
        <f t="shared" si="432"/>
        <v>#N/A</v>
      </c>
      <c r="AT819" s="6" t="e">
        <f t="shared" si="433"/>
        <v>#N/A</v>
      </c>
      <c r="AU819" s="6">
        <f t="shared" si="453"/>
        <v>0</v>
      </c>
      <c r="AV819" s="6" t="e">
        <f t="shared" si="454"/>
        <v>#N/A</v>
      </c>
      <c r="AW819" s="6" t="str">
        <f t="shared" si="434"/>
        <v/>
      </c>
      <c r="AX819" s="6" t="str">
        <f t="shared" si="435"/>
        <v/>
      </c>
      <c r="AY819" s="6" t="str">
        <f t="shared" si="436"/>
        <v/>
      </c>
      <c r="AZ819" s="6" t="str">
        <f t="shared" si="437"/>
        <v/>
      </c>
      <c r="BA819" s="103"/>
      <c r="BG819" s="3"/>
    </row>
    <row r="820" spans="1:59" s="12" customFormat="1" ht="13.5" customHeight="1" x14ac:dyDescent="0.2">
      <c r="A820" s="163">
        <v>805</v>
      </c>
      <c r="B820" s="164"/>
      <c r="C820" s="165"/>
      <c r="D820" s="166"/>
      <c r="E820" s="165"/>
      <c r="F820" s="165"/>
      <c r="G820" s="220"/>
      <c r="H820" s="165"/>
      <c r="I820" s="167"/>
      <c r="J820" s="168"/>
      <c r="K820" s="845"/>
      <c r="L820" s="838"/>
      <c r="M820" s="428"/>
      <c r="N820" s="427"/>
      <c r="O820" s="429"/>
      <c r="P820" s="430"/>
      <c r="Q820" s="422" t="str">
        <f t="shared" si="421"/>
        <v/>
      </c>
      <c r="R820" s="422" t="str">
        <f t="shared" si="422"/>
        <v/>
      </c>
      <c r="S820" s="423" t="str">
        <f t="shared" si="423"/>
        <v/>
      </c>
      <c r="T820" s="424" t="str">
        <f t="shared" si="438"/>
        <v/>
      </c>
      <c r="U820" s="425" t="str">
        <f t="shared" si="424"/>
        <v/>
      </c>
      <c r="V820" s="425" t="str">
        <f t="shared" si="425"/>
        <v/>
      </c>
      <c r="W820" s="425" t="str">
        <f t="shared" si="426"/>
        <v/>
      </c>
      <c r="X820" s="38"/>
      <c r="Y820" s="37" t="str">
        <f t="shared" si="439"/>
        <v/>
      </c>
      <c r="Z820" s="37" t="str">
        <f t="shared" si="440"/>
        <v/>
      </c>
      <c r="AA820" s="29" t="str">
        <f t="shared" si="427"/>
        <v/>
      </c>
      <c r="AB820" s="6" t="e">
        <f t="shared" si="441"/>
        <v>#N/A</v>
      </c>
      <c r="AC820" s="6" t="e">
        <f t="shared" si="442"/>
        <v>#N/A</v>
      </c>
      <c r="AD820" s="6" t="e">
        <f t="shared" si="443"/>
        <v>#N/A</v>
      </c>
      <c r="AE820" s="6" t="str">
        <f t="shared" si="428"/>
        <v/>
      </c>
      <c r="AF820" s="10">
        <f t="shared" si="429"/>
        <v>1</v>
      </c>
      <c r="AG820" s="6" t="e">
        <f t="shared" si="444"/>
        <v>#N/A</v>
      </c>
      <c r="AH820" s="6" t="e">
        <f t="shared" si="445"/>
        <v>#N/A</v>
      </c>
      <c r="AI820" s="6" t="e">
        <f t="shared" si="455"/>
        <v>#N/A</v>
      </c>
      <c r="AJ820" s="6" t="e">
        <f t="shared" si="446"/>
        <v>#N/A</v>
      </c>
      <c r="AK820" s="11" t="str">
        <f t="shared" si="447"/>
        <v xml:space="preserve"> </v>
      </c>
      <c r="AL820" s="6" t="e">
        <f t="shared" si="448"/>
        <v>#N/A</v>
      </c>
      <c r="AM820" s="6" t="e">
        <f t="shared" si="449"/>
        <v>#N/A</v>
      </c>
      <c r="AN820" s="6" t="e">
        <f t="shared" si="450"/>
        <v>#N/A</v>
      </c>
      <c r="AO820" s="6" t="e">
        <f t="shared" si="430"/>
        <v>#N/A</v>
      </c>
      <c r="AP820" s="6" t="e">
        <f t="shared" si="451"/>
        <v>#N/A</v>
      </c>
      <c r="AQ820" s="6" t="e">
        <f t="shared" si="452"/>
        <v>#N/A</v>
      </c>
      <c r="AR820" s="6" t="e">
        <f t="shared" si="431"/>
        <v>#N/A</v>
      </c>
      <c r="AS820" s="6" t="e">
        <f t="shared" si="432"/>
        <v>#N/A</v>
      </c>
      <c r="AT820" s="6" t="e">
        <f t="shared" si="433"/>
        <v>#N/A</v>
      </c>
      <c r="AU820" s="6">
        <f t="shared" si="453"/>
        <v>0</v>
      </c>
      <c r="AV820" s="6" t="e">
        <f t="shared" si="454"/>
        <v>#N/A</v>
      </c>
      <c r="AW820" s="6" t="str">
        <f t="shared" si="434"/>
        <v/>
      </c>
      <c r="AX820" s="6" t="str">
        <f t="shared" si="435"/>
        <v/>
      </c>
      <c r="AY820" s="6" t="str">
        <f t="shared" si="436"/>
        <v/>
      </c>
      <c r="AZ820" s="6" t="str">
        <f t="shared" si="437"/>
        <v/>
      </c>
      <c r="BA820" s="103"/>
      <c r="BG820" s="3"/>
    </row>
    <row r="821" spans="1:59" s="12" customFormat="1" ht="13.5" customHeight="1" x14ac:dyDescent="0.2">
      <c r="A821" s="163">
        <v>806</v>
      </c>
      <c r="B821" s="164"/>
      <c r="C821" s="165"/>
      <c r="D821" s="166"/>
      <c r="E821" s="165"/>
      <c r="F821" s="165"/>
      <c r="G821" s="220"/>
      <c r="H821" s="165"/>
      <c r="I821" s="167"/>
      <c r="J821" s="168"/>
      <c r="K821" s="845"/>
      <c r="L821" s="838"/>
      <c r="M821" s="428"/>
      <c r="N821" s="427"/>
      <c r="O821" s="429"/>
      <c r="P821" s="430"/>
      <c r="Q821" s="422" t="str">
        <f t="shared" si="421"/>
        <v/>
      </c>
      <c r="R821" s="422" t="str">
        <f t="shared" si="422"/>
        <v/>
      </c>
      <c r="S821" s="423" t="str">
        <f t="shared" si="423"/>
        <v/>
      </c>
      <c r="T821" s="424" t="str">
        <f t="shared" si="438"/>
        <v/>
      </c>
      <c r="U821" s="425" t="str">
        <f t="shared" si="424"/>
        <v/>
      </c>
      <c r="V821" s="425" t="str">
        <f t="shared" si="425"/>
        <v/>
      </c>
      <c r="W821" s="425" t="str">
        <f t="shared" si="426"/>
        <v/>
      </c>
      <c r="X821" s="38"/>
      <c r="Y821" s="37" t="str">
        <f t="shared" si="439"/>
        <v/>
      </c>
      <c r="Z821" s="37" t="str">
        <f t="shared" si="440"/>
        <v/>
      </c>
      <c r="AA821" s="29" t="str">
        <f t="shared" si="427"/>
        <v/>
      </c>
      <c r="AB821" s="6" t="e">
        <f t="shared" si="441"/>
        <v>#N/A</v>
      </c>
      <c r="AC821" s="6" t="e">
        <f t="shared" si="442"/>
        <v>#N/A</v>
      </c>
      <c r="AD821" s="6" t="e">
        <f t="shared" si="443"/>
        <v>#N/A</v>
      </c>
      <c r="AE821" s="6" t="str">
        <f t="shared" si="428"/>
        <v/>
      </c>
      <c r="AF821" s="10">
        <f t="shared" si="429"/>
        <v>1</v>
      </c>
      <c r="AG821" s="6" t="e">
        <f t="shared" si="444"/>
        <v>#N/A</v>
      </c>
      <c r="AH821" s="6" t="e">
        <f t="shared" si="445"/>
        <v>#N/A</v>
      </c>
      <c r="AI821" s="6" t="e">
        <f t="shared" si="455"/>
        <v>#N/A</v>
      </c>
      <c r="AJ821" s="6" t="e">
        <f t="shared" si="446"/>
        <v>#N/A</v>
      </c>
      <c r="AK821" s="11" t="str">
        <f t="shared" si="447"/>
        <v xml:space="preserve"> </v>
      </c>
      <c r="AL821" s="6" t="e">
        <f t="shared" si="448"/>
        <v>#N/A</v>
      </c>
      <c r="AM821" s="6" t="e">
        <f t="shared" si="449"/>
        <v>#N/A</v>
      </c>
      <c r="AN821" s="6" t="e">
        <f t="shared" si="450"/>
        <v>#N/A</v>
      </c>
      <c r="AO821" s="6" t="e">
        <f t="shared" si="430"/>
        <v>#N/A</v>
      </c>
      <c r="AP821" s="6" t="e">
        <f t="shared" si="451"/>
        <v>#N/A</v>
      </c>
      <c r="AQ821" s="6" t="e">
        <f t="shared" si="452"/>
        <v>#N/A</v>
      </c>
      <c r="AR821" s="6" t="e">
        <f t="shared" si="431"/>
        <v>#N/A</v>
      </c>
      <c r="AS821" s="6" t="e">
        <f t="shared" si="432"/>
        <v>#N/A</v>
      </c>
      <c r="AT821" s="6" t="e">
        <f t="shared" si="433"/>
        <v>#N/A</v>
      </c>
      <c r="AU821" s="6">
        <f t="shared" si="453"/>
        <v>0</v>
      </c>
      <c r="AV821" s="6" t="e">
        <f t="shared" si="454"/>
        <v>#N/A</v>
      </c>
      <c r="AW821" s="6" t="str">
        <f t="shared" si="434"/>
        <v/>
      </c>
      <c r="AX821" s="6" t="str">
        <f t="shared" si="435"/>
        <v/>
      </c>
      <c r="AY821" s="6" t="str">
        <f t="shared" si="436"/>
        <v/>
      </c>
      <c r="AZ821" s="6" t="str">
        <f t="shared" si="437"/>
        <v/>
      </c>
      <c r="BA821" s="103"/>
      <c r="BG821" s="3"/>
    </row>
    <row r="822" spans="1:59" s="12" customFormat="1" ht="13.5" customHeight="1" x14ac:dyDescent="0.2">
      <c r="A822" s="163">
        <v>807</v>
      </c>
      <c r="B822" s="164"/>
      <c r="C822" s="165"/>
      <c r="D822" s="166"/>
      <c r="E822" s="165"/>
      <c r="F822" s="165"/>
      <c r="G822" s="220"/>
      <c r="H822" s="165"/>
      <c r="I822" s="167"/>
      <c r="J822" s="168"/>
      <c r="K822" s="845"/>
      <c r="L822" s="838"/>
      <c r="M822" s="428"/>
      <c r="N822" s="427"/>
      <c r="O822" s="429"/>
      <c r="P822" s="430"/>
      <c r="Q822" s="422" t="str">
        <f t="shared" si="421"/>
        <v/>
      </c>
      <c r="R822" s="422" t="str">
        <f t="shared" si="422"/>
        <v/>
      </c>
      <c r="S822" s="423" t="str">
        <f t="shared" si="423"/>
        <v/>
      </c>
      <c r="T822" s="424" t="str">
        <f t="shared" si="438"/>
        <v/>
      </c>
      <c r="U822" s="425" t="str">
        <f t="shared" si="424"/>
        <v/>
      </c>
      <c r="V822" s="425" t="str">
        <f t="shared" si="425"/>
        <v/>
      </c>
      <c r="W822" s="425" t="str">
        <f t="shared" si="426"/>
        <v/>
      </c>
      <c r="X822" s="38"/>
      <c r="Y822" s="37" t="str">
        <f t="shared" si="439"/>
        <v/>
      </c>
      <c r="Z822" s="37" t="str">
        <f t="shared" si="440"/>
        <v/>
      </c>
      <c r="AA822" s="29" t="str">
        <f t="shared" si="427"/>
        <v/>
      </c>
      <c r="AB822" s="6" t="e">
        <f t="shared" si="441"/>
        <v>#N/A</v>
      </c>
      <c r="AC822" s="6" t="e">
        <f t="shared" si="442"/>
        <v>#N/A</v>
      </c>
      <c r="AD822" s="6" t="e">
        <f t="shared" si="443"/>
        <v>#N/A</v>
      </c>
      <c r="AE822" s="6" t="str">
        <f t="shared" si="428"/>
        <v/>
      </c>
      <c r="AF822" s="10">
        <f t="shared" si="429"/>
        <v>1</v>
      </c>
      <c r="AG822" s="6" t="e">
        <f t="shared" si="444"/>
        <v>#N/A</v>
      </c>
      <c r="AH822" s="6" t="e">
        <f t="shared" si="445"/>
        <v>#N/A</v>
      </c>
      <c r="AI822" s="6" t="e">
        <f t="shared" si="455"/>
        <v>#N/A</v>
      </c>
      <c r="AJ822" s="6" t="e">
        <f t="shared" si="446"/>
        <v>#N/A</v>
      </c>
      <c r="AK822" s="11" t="str">
        <f t="shared" si="447"/>
        <v xml:space="preserve"> </v>
      </c>
      <c r="AL822" s="6" t="e">
        <f t="shared" si="448"/>
        <v>#N/A</v>
      </c>
      <c r="AM822" s="6" t="e">
        <f t="shared" si="449"/>
        <v>#N/A</v>
      </c>
      <c r="AN822" s="6" t="e">
        <f t="shared" si="450"/>
        <v>#N/A</v>
      </c>
      <c r="AO822" s="6" t="e">
        <f t="shared" si="430"/>
        <v>#N/A</v>
      </c>
      <c r="AP822" s="6" t="e">
        <f t="shared" si="451"/>
        <v>#N/A</v>
      </c>
      <c r="AQ822" s="6" t="e">
        <f t="shared" si="452"/>
        <v>#N/A</v>
      </c>
      <c r="AR822" s="6" t="e">
        <f t="shared" si="431"/>
        <v>#N/A</v>
      </c>
      <c r="AS822" s="6" t="e">
        <f t="shared" si="432"/>
        <v>#N/A</v>
      </c>
      <c r="AT822" s="6" t="e">
        <f t="shared" si="433"/>
        <v>#N/A</v>
      </c>
      <c r="AU822" s="6">
        <f t="shared" si="453"/>
        <v>0</v>
      </c>
      <c r="AV822" s="6" t="e">
        <f t="shared" si="454"/>
        <v>#N/A</v>
      </c>
      <c r="AW822" s="6" t="str">
        <f t="shared" si="434"/>
        <v/>
      </c>
      <c r="AX822" s="6" t="str">
        <f t="shared" si="435"/>
        <v/>
      </c>
      <c r="AY822" s="6" t="str">
        <f t="shared" si="436"/>
        <v/>
      </c>
      <c r="AZ822" s="6" t="str">
        <f t="shared" si="437"/>
        <v/>
      </c>
      <c r="BA822" s="103"/>
      <c r="BG822" s="3"/>
    </row>
    <row r="823" spans="1:59" s="12" customFormat="1" ht="13.5" customHeight="1" x14ac:dyDescent="0.2">
      <c r="A823" s="163">
        <v>808</v>
      </c>
      <c r="B823" s="164"/>
      <c r="C823" s="165"/>
      <c r="D823" s="166"/>
      <c r="E823" s="165"/>
      <c r="F823" s="165"/>
      <c r="G823" s="220"/>
      <c r="H823" s="165"/>
      <c r="I823" s="167"/>
      <c r="J823" s="168"/>
      <c r="K823" s="845"/>
      <c r="L823" s="838"/>
      <c r="M823" s="428"/>
      <c r="N823" s="427"/>
      <c r="O823" s="429"/>
      <c r="P823" s="430"/>
      <c r="Q823" s="422" t="str">
        <f t="shared" si="421"/>
        <v/>
      </c>
      <c r="R823" s="422" t="str">
        <f t="shared" si="422"/>
        <v/>
      </c>
      <c r="S823" s="423" t="str">
        <f t="shared" si="423"/>
        <v/>
      </c>
      <c r="T823" s="424" t="str">
        <f t="shared" si="438"/>
        <v/>
      </c>
      <c r="U823" s="425" t="str">
        <f t="shared" si="424"/>
        <v/>
      </c>
      <c r="V823" s="425" t="str">
        <f t="shared" si="425"/>
        <v/>
      </c>
      <c r="W823" s="425" t="str">
        <f t="shared" si="426"/>
        <v/>
      </c>
      <c r="X823" s="38"/>
      <c r="Y823" s="37" t="str">
        <f t="shared" si="439"/>
        <v/>
      </c>
      <c r="Z823" s="37" t="str">
        <f t="shared" si="440"/>
        <v/>
      </c>
      <c r="AA823" s="29" t="str">
        <f t="shared" si="427"/>
        <v/>
      </c>
      <c r="AB823" s="6" t="e">
        <f t="shared" si="441"/>
        <v>#N/A</v>
      </c>
      <c r="AC823" s="6" t="e">
        <f t="shared" si="442"/>
        <v>#N/A</v>
      </c>
      <c r="AD823" s="6" t="e">
        <f t="shared" si="443"/>
        <v>#N/A</v>
      </c>
      <c r="AE823" s="6" t="str">
        <f t="shared" si="428"/>
        <v/>
      </c>
      <c r="AF823" s="10">
        <f t="shared" si="429"/>
        <v>1</v>
      </c>
      <c r="AG823" s="6" t="e">
        <f t="shared" si="444"/>
        <v>#N/A</v>
      </c>
      <c r="AH823" s="6" t="e">
        <f t="shared" si="445"/>
        <v>#N/A</v>
      </c>
      <c r="AI823" s="6" t="e">
        <f t="shared" si="455"/>
        <v>#N/A</v>
      </c>
      <c r="AJ823" s="6" t="e">
        <f t="shared" si="446"/>
        <v>#N/A</v>
      </c>
      <c r="AK823" s="11" t="str">
        <f t="shared" si="447"/>
        <v xml:space="preserve"> </v>
      </c>
      <c r="AL823" s="6" t="e">
        <f t="shared" si="448"/>
        <v>#N/A</v>
      </c>
      <c r="AM823" s="6" t="e">
        <f t="shared" si="449"/>
        <v>#N/A</v>
      </c>
      <c r="AN823" s="6" t="e">
        <f t="shared" si="450"/>
        <v>#N/A</v>
      </c>
      <c r="AO823" s="6" t="e">
        <f t="shared" si="430"/>
        <v>#N/A</v>
      </c>
      <c r="AP823" s="6" t="e">
        <f t="shared" si="451"/>
        <v>#N/A</v>
      </c>
      <c r="AQ823" s="6" t="e">
        <f t="shared" si="452"/>
        <v>#N/A</v>
      </c>
      <c r="AR823" s="6" t="e">
        <f t="shared" si="431"/>
        <v>#N/A</v>
      </c>
      <c r="AS823" s="6" t="e">
        <f t="shared" si="432"/>
        <v>#N/A</v>
      </c>
      <c r="AT823" s="6" t="e">
        <f t="shared" si="433"/>
        <v>#N/A</v>
      </c>
      <c r="AU823" s="6">
        <f t="shared" si="453"/>
        <v>0</v>
      </c>
      <c r="AV823" s="6" t="e">
        <f t="shared" si="454"/>
        <v>#N/A</v>
      </c>
      <c r="AW823" s="6" t="str">
        <f t="shared" si="434"/>
        <v/>
      </c>
      <c r="AX823" s="6" t="str">
        <f t="shared" si="435"/>
        <v/>
      </c>
      <c r="AY823" s="6" t="str">
        <f t="shared" si="436"/>
        <v/>
      </c>
      <c r="AZ823" s="6" t="str">
        <f t="shared" si="437"/>
        <v/>
      </c>
      <c r="BA823" s="103"/>
      <c r="BG823" s="3"/>
    </row>
    <row r="824" spans="1:59" s="12" customFormat="1" ht="13.5" customHeight="1" x14ac:dyDescent="0.2">
      <c r="A824" s="163">
        <v>809</v>
      </c>
      <c r="B824" s="164"/>
      <c r="C824" s="165"/>
      <c r="D824" s="166"/>
      <c r="E824" s="165"/>
      <c r="F824" s="165"/>
      <c r="G824" s="220"/>
      <c r="H824" s="165"/>
      <c r="I824" s="167"/>
      <c r="J824" s="168"/>
      <c r="K824" s="845"/>
      <c r="L824" s="838"/>
      <c r="M824" s="428"/>
      <c r="N824" s="427"/>
      <c r="O824" s="429"/>
      <c r="P824" s="430"/>
      <c r="Q824" s="422" t="str">
        <f t="shared" si="421"/>
        <v/>
      </c>
      <c r="R824" s="422" t="str">
        <f t="shared" si="422"/>
        <v/>
      </c>
      <c r="S824" s="423" t="str">
        <f t="shared" si="423"/>
        <v/>
      </c>
      <c r="T824" s="424" t="str">
        <f t="shared" si="438"/>
        <v/>
      </c>
      <c r="U824" s="425" t="str">
        <f t="shared" si="424"/>
        <v/>
      </c>
      <c r="V824" s="425" t="str">
        <f t="shared" si="425"/>
        <v/>
      </c>
      <c r="W824" s="425" t="str">
        <f t="shared" si="426"/>
        <v/>
      </c>
      <c r="X824" s="38"/>
      <c r="Y824" s="37" t="str">
        <f t="shared" si="439"/>
        <v/>
      </c>
      <c r="Z824" s="37" t="str">
        <f t="shared" si="440"/>
        <v/>
      </c>
      <c r="AA824" s="29" t="str">
        <f t="shared" si="427"/>
        <v/>
      </c>
      <c r="AB824" s="6" t="e">
        <f t="shared" si="441"/>
        <v>#N/A</v>
      </c>
      <c r="AC824" s="6" t="e">
        <f t="shared" si="442"/>
        <v>#N/A</v>
      </c>
      <c r="AD824" s="6" t="e">
        <f t="shared" si="443"/>
        <v>#N/A</v>
      </c>
      <c r="AE824" s="6" t="str">
        <f t="shared" si="428"/>
        <v/>
      </c>
      <c r="AF824" s="10">
        <f t="shared" si="429"/>
        <v>1</v>
      </c>
      <c r="AG824" s="6" t="e">
        <f t="shared" si="444"/>
        <v>#N/A</v>
      </c>
      <c r="AH824" s="6" t="e">
        <f t="shared" si="445"/>
        <v>#N/A</v>
      </c>
      <c r="AI824" s="6" t="e">
        <f t="shared" si="455"/>
        <v>#N/A</v>
      </c>
      <c r="AJ824" s="6" t="e">
        <f t="shared" si="446"/>
        <v>#N/A</v>
      </c>
      <c r="AK824" s="11" t="str">
        <f t="shared" si="447"/>
        <v xml:space="preserve"> </v>
      </c>
      <c r="AL824" s="6" t="e">
        <f t="shared" si="448"/>
        <v>#N/A</v>
      </c>
      <c r="AM824" s="6" t="e">
        <f t="shared" si="449"/>
        <v>#N/A</v>
      </c>
      <c r="AN824" s="6" t="e">
        <f t="shared" si="450"/>
        <v>#N/A</v>
      </c>
      <c r="AO824" s="6" t="e">
        <f t="shared" si="430"/>
        <v>#N/A</v>
      </c>
      <c r="AP824" s="6" t="e">
        <f t="shared" si="451"/>
        <v>#N/A</v>
      </c>
      <c r="AQ824" s="6" t="e">
        <f t="shared" si="452"/>
        <v>#N/A</v>
      </c>
      <c r="AR824" s="6" t="e">
        <f t="shared" si="431"/>
        <v>#N/A</v>
      </c>
      <c r="AS824" s="6" t="e">
        <f t="shared" si="432"/>
        <v>#N/A</v>
      </c>
      <c r="AT824" s="6" t="e">
        <f t="shared" si="433"/>
        <v>#N/A</v>
      </c>
      <c r="AU824" s="6">
        <f t="shared" si="453"/>
        <v>0</v>
      </c>
      <c r="AV824" s="6" t="e">
        <f t="shared" si="454"/>
        <v>#N/A</v>
      </c>
      <c r="AW824" s="6" t="str">
        <f t="shared" si="434"/>
        <v/>
      </c>
      <c r="AX824" s="6" t="str">
        <f t="shared" si="435"/>
        <v/>
      </c>
      <c r="AY824" s="6" t="str">
        <f t="shared" si="436"/>
        <v/>
      </c>
      <c r="AZ824" s="6" t="str">
        <f t="shared" si="437"/>
        <v/>
      </c>
      <c r="BA824" s="103"/>
      <c r="BG824" s="3"/>
    </row>
    <row r="825" spans="1:59" s="12" customFormat="1" ht="13.5" customHeight="1" x14ac:dyDescent="0.2">
      <c r="A825" s="163">
        <v>810</v>
      </c>
      <c r="B825" s="164"/>
      <c r="C825" s="165"/>
      <c r="D825" s="166"/>
      <c r="E825" s="165"/>
      <c r="F825" s="165"/>
      <c r="G825" s="220"/>
      <c r="H825" s="165"/>
      <c r="I825" s="167"/>
      <c r="J825" s="168"/>
      <c r="K825" s="845"/>
      <c r="L825" s="838"/>
      <c r="M825" s="428"/>
      <c r="N825" s="427"/>
      <c r="O825" s="429"/>
      <c r="P825" s="430"/>
      <c r="Q825" s="422" t="str">
        <f t="shared" si="421"/>
        <v/>
      </c>
      <c r="R825" s="422" t="str">
        <f t="shared" si="422"/>
        <v/>
      </c>
      <c r="S825" s="423" t="str">
        <f t="shared" si="423"/>
        <v/>
      </c>
      <c r="T825" s="424" t="str">
        <f t="shared" si="438"/>
        <v/>
      </c>
      <c r="U825" s="425" t="str">
        <f t="shared" si="424"/>
        <v/>
      </c>
      <c r="V825" s="425" t="str">
        <f t="shared" si="425"/>
        <v/>
      </c>
      <c r="W825" s="425" t="str">
        <f t="shared" si="426"/>
        <v/>
      </c>
      <c r="X825" s="38"/>
      <c r="Y825" s="37" t="str">
        <f t="shared" si="439"/>
        <v/>
      </c>
      <c r="Z825" s="37" t="str">
        <f t="shared" si="440"/>
        <v/>
      </c>
      <c r="AA825" s="29" t="str">
        <f t="shared" si="427"/>
        <v/>
      </c>
      <c r="AB825" s="6" t="e">
        <f t="shared" si="441"/>
        <v>#N/A</v>
      </c>
      <c r="AC825" s="6" t="e">
        <f t="shared" si="442"/>
        <v>#N/A</v>
      </c>
      <c r="AD825" s="6" t="e">
        <f t="shared" si="443"/>
        <v>#N/A</v>
      </c>
      <c r="AE825" s="6" t="str">
        <f t="shared" si="428"/>
        <v/>
      </c>
      <c r="AF825" s="10">
        <f t="shared" si="429"/>
        <v>1</v>
      </c>
      <c r="AG825" s="6" t="e">
        <f t="shared" si="444"/>
        <v>#N/A</v>
      </c>
      <c r="AH825" s="6" t="e">
        <f t="shared" si="445"/>
        <v>#N/A</v>
      </c>
      <c r="AI825" s="6" t="e">
        <f t="shared" si="455"/>
        <v>#N/A</v>
      </c>
      <c r="AJ825" s="6" t="e">
        <f t="shared" si="446"/>
        <v>#N/A</v>
      </c>
      <c r="AK825" s="11" t="str">
        <f t="shared" si="447"/>
        <v xml:space="preserve"> </v>
      </c>
      <c r="AL825" s="6" t="e">
        <f t="shared" si="448"/>
        <v>#N/A</v>
      </c>
      <c r="AM825" s="6" t="e">
        <f t="shared" si="449"/>
        <v>#N/A</v>
      </c>
      <c r="AN825" s="6" t="e">
        <f t="shared" si="450"/>
        <v>#N/A</v>
      </c>
      <c r="AO825" s="6" t="e">
        <f t="shared" si="430"/>
        <v>#N/A</v>
      </c>
      <c r="AP825" s="6" t="e">
        <f t="shared" si="451"/>
        <v>#N/A</v>
      </c>
      <c r="AQ825" s="6" t="e">
        <f t="shared" si="452"/>
        <v>#N/A</v>
      </c>
      <c r="AR825" s="6" t="e">
        <f t="shared" si="431"/>
        <v>#N/A</v>
      </c>
      <c r="AS825" s="6" t="e">
        <f t="shared" si="432"/>
        <v>#N/A</v>
      </c>
      <c r="AT825" s="6" t="e">
        <f t="shared" si="433"/>
        <v>#N/A</v>
      </c>
      <c r="AU825" s="6">
        <f t="shared" si="453"/>
        <v>0</v>
      </c>
      <c r="AV825" s="6" t="e">
        <f t="shared" si="454"/>
        <v>#N/A</v>
      </c>
      <c r="AW825" s="6" t="str">
        <f t="shared" si="434"/>
        <v/>
      </c>
      <c r="AX825" s="6" t="str">
        <f t="shared" si="435"/>
        <v/>
      </c>
      <c r="AY825" s="6" t="str">
        <f t="shared" si="436"/>
        <v/>
      </c>
      <c r="AZ825" s="6" t="str">
        <f t="shared" si="437"/>
        <v/>
      </c>
      <c r="BA825" s="103"/>
      <c r="BG825" s="3"/>
    </row>
    <row r="826" spans="1:59" s="12" customFormat="1" ht="13.5" customHeight="1" x14ac:dyDescent="0.2">
      <c r="A826" s="163">
        <v>811</v>
      </c>
      <c r="B826" s="164"/>
      <c r="C826" s="165"/>
      <c r="D826" s="166"/>
      <c r="E826" s="165"/>
      <c r="F826" s="165"/>
      <c r="G826" s="220"/>
      <c r="H826" s="165"/>
      <c r="I826" s="167"/>
      <c r="J826" s="168"/>
      <c r="K826" s="845"/>
      <c r="L826" s="838"/>
      <c r="M826" s="428"/>
      <c r="N826" s="427"/>
      <c r="O826" s="429"/>
      <c r="P826" s="430"/>
      <c r="Q826" s="422" t="str">
        <f t="shared" si="421"/>
        <v/>
      </c>
      <c r="R826" s="422" t="str">
        <f t="shared" si="422"/>
        <v/>
      </c>
      <c r="S826" s="423" t="str">
        <f t="shared" si="423"/>
        <v/>
      </c>
      <c r="T826" s="424" t="str">
        <f t="shared" si="438"/>
        <v/>
      </c>
      <c r="U826" s="425" t="str">
        <f t="shared" si="424"/>
        <v/>
      </c>
      <c r="V826" s="425" t="str">
        <f t="shared" si="425"/>
        <v/>
      </c>
      <c r="W826" s="425" t="str">
        <f t="shared" si="426"/>
        <v/>
      </c>
      <c r="X826" s="38"/>
      <c r="Y826" s="37" t="str">
        <f t="shared" si="439"/>
        <v/>
      </c>
      <c r="Z826" s="37" t="str">
        <f t="shared" si="440"/>
        <v/>
      </c>
      <c r="AA826" s="29" t="str">
        <f t="shared" si="427"/>
        <v/>
      </c>
      <c r="AB826" s="6" t="e">
        <f t="shared" si="441"/>
        <v>#N/A</v>
      </c>
      <c r="AC826" s="6" t="e">
        <f t="shared" si="442"/>
        <v>#N/A</v>
      </c>
      <c r="AD826" s="6" t="e">
        <f t="shared" si="443"/>
        <v>#N/A</v>
      </c>
      <c r="AE826" s="6" t="str">
        <f t="shared" si="428"/>
        <v/>
      </c>
      <c r="AF826" s="10">
        <f t="shared" si="429"/>
        <v>1</v>
      </c>
      <c r="AG826" s="6" t="e">
        <f t="shared" si="444"/>
        <v>#N/A</v>
      </c>
      <c r="AH826" s="6" t="e">
        <f t="shared" si="445"/>
        <v>#N/A</v>
      </c>
      <c r="AI826" s="6" t="e">
        <f t="shared" si="455"/>
        <v>#N/A</v>
      </c>
      <c r="AJ826" s="6" t="e">
        <f t="shared" si="446"/>
        <v>#N/A</v>
      </c>
      <c r="AK826" s="11" t="str">
        <f t="shared" si="447"/>
        <v xml:space="preserve"> </v>
      </c>
      <c r="AL826" s="6" t="e">
        <f t="shared" si="448"/>
        <v>#N/A</v>
      </c>
      <c r="AM826" s="6" t="e">
        <f t="shared" si="449"/>
        <v>#N/A</v>
      </c>
      <c r="AN826" s="6" t="e">
        <f t="shared" si="450"/>
        <v>#N/A</v>
      </c>
      <c r="AO826" s="6" t="e">
        <f t="shared" si="430"/>
        <v>#N/A</v>
      </c>
      <c r="AP826" s="6" t="e">
        <f t="shared" si="451"/>
        <v>#N/A</v>
      </c>
      <c r="AQ826" s="6" t="e">
        <f t="shared" si="452"/>
        <v>#N/A</v>
      </c>
      <c r="AR826" s="6" t="e">
        <f t="shared" si="431"/>
        <v>#N/A</v>
      </c>
      <c r="AS826" s="6" t="e">
        <f t="shared" si="432"/>
        <v>#N/A</v>
      </c>
      <c r="AT826" s="6" t="e">
        <f t="shared" si="433"/>
        <v>#N/A</v>
      </c>
      <c r="AU826" s="6">
        <f t="shared" si="453"/>
        <v>0</v>
      </c>
      <c r="AV826" s="6" t="e">
        <f t="shared" si="454"/>
        <v>#N/A</v>
      </c>
      <c r="AW826" s="6" t="str">
        <f t="shared" si="434"/>
        <v/>
      </c>
      <c r="AX826" s="6" t="str">
        <f t="shared" si="435"/>
        <v/>
      </c>
      <c r="AY826" s="6" t="str">
        <f t="shared" si="436"/>
        <v/>
      </c>
      <c r="AZ826" s="6" t="str">
        <f t="shared" si="437"/>
        <v/>
      </c>
      <c r="BA826" s="103"/>
      <c r="BG826" s="3"/>
    </row>
    <row r="827" spans="1:59" s="12" customFormat="1" ht="13.5" customHeight="1" x14ac:dyDescent="0.2">
      <c r="A827" s="163">
        <v>812</v>
      </c>
      <c r="B827" s="164"/>
      <c r="C827" s="165"/>
      <c r="D827" s="166"/>
      <c r="E827" s="165"/>
      <c r="F827" s="165"/>
      <c r="G827" s="220"/>
      <c r="H827" s="165"/>
      <c r="I827" s="167"/>
      <c r="J827" s="168"/>
      <c r="K827" s="845"/>
      <c r="L827" s="838"/>
      <c r="M827" s="428"/>
      <c r="N827" s="427"/>
      <c r="O827" s="429"/>
      <c r="P827" s="430"/>
      <c r="Q827" s="422" t="str">
        <f t="shared" si="421"/>
        <v/>
      </c>
      <c r="R827" s="422" t="str">
        <f t="shared" si="422"/>
        <v/>
      </c>
      <c r="S827" s="423" t="str">
        <f t="shared" si="423"/>
        <v/>
      </c>
      <c r="T827" s="424" t="str">
        <f t="shared" si="438"/>
        <v/>
      </c>
      <c r="U827" s="425" t="str">
        <f t="shared" si="424"/>
        <v/>
      </c>
      <c r="V827" s="425" t="str">
        <f t="shared" si="425"/>
        <v/>
      </c>
      <c r="W827" s="425" t="str">
        <f t="shared" si="426"/>
        <v/>
      </c>
      <c r="X827" s="38"/>
      <c r="Y827" s="37" t="str">
        <f t="shared" si="439"/>
        <v/>
      </c>
      <c r="Z827" s="37" t="str">
        <f t="shared" si="440"/>
        <v/>
      </c>
      <c r="AA827" s="29" t="str">
        <f t="shared" si="427"/>
        <v/>
      </c>
      <c r="AB827" s="6" t="e">
        <f t="shared" si="441"/>
        <v>#N/A</v>
      </c>
      <c r="AC827" s="6" t="e">
        <f t="shared" si="442"/>
        <v>#N/A</v>
      </c>
      <c r="AD827" s="6" t="e">
        <f t="shared" si="443"/>
        <v>#N/A</v>
      </c>
      <c r="AE827" s="6" t="str">
        <f t="shared" si="428"/>
        <v/>
      </c>
      <c r="AF827" s="10">
        <f t="shared" si="429"/>
        <v>1</v>
      </c>
      <c r="AG827" s="6" t="e">
        <f t="shared" si="444"/>
        <v>#N/A</v>
      </c>
      <c r="AH827" s="6" t="e">
        <f t="shared" si="445"/>
        <v>#N/A</v>
      </c>
      <c r="AI827" s="6" t="e">
        <f t="shared" si="455"/>
        <v>#N/A</v>
      </c>
      <c r="AJ827" s="6" t="e">
        <f t="shared" si="446"/>
        <v>#N/A</v>
      </c>
      <c r="AK827" s="11" t="str">
        <f t="shared" si="447"/>
        <v xml:space="preserve"> </v>
      </c>
      <c r="AL827" s="6" t="e">
        <f t="shared" si="448"/>
        <v>#N/A</v>
      </c>
      <c r="AM827" s="6" t="e">
        <f t="shared" si="449"/>
        <v>#N/A</v>
      </c>
      <c r="AN827" s="6" t="e">
        <f t="shared" si="450"/>
        <v>#N/A</v>
      </c>
      <c r="AO827" s="6" t="e">
        <f t="shared" si="430"/>
        <v>#N/A</v>
      </c>
      <c r="AP827" s="6" t="e">
        <f t="shared" si="451"/>
        <v>#N/A</v>
      </c>
      <c r="AQ827" s="6" t="e">
        <f t="shared" si="452"/>
        <v>#N/A</v>
      </c>
      <c r="AR827" s="6" t="e">
        <f t="shared" si="431"/>
        <v>#N/A</v>
      </c>
      <c r="AS827" s="6" t="e">
        <f t="shared" si="432"/>
        <v>#N/A</v>
      </c>
      <c r="AT827" s="6" t="e">
        <f t="shared" si="433"/>
        <v>#N/A</v>
      </c>
      <c r="AU827" s="6">
        <f t="shared" si="453"/>
        <v>0</v>
      </c>
      <c r="AV827" s="6" t="e">
        <f t="shared" si="454"/>
        <v>#N/A</v>
      </c>
      <c r="AW827" s="6" t="str">
        <f t="shared" si="434"/>
        <v/>
      </c>
      <c r="AX827" s="6" t="str">
        <f t="shared" si="435"/>
        <v/>
      </c>
      <c r="AY827" s="6" t="str">
        <f t="shared" si="436"/>
        <v/>
      </c>
      <c r="AZ827" s="6" t="str">
        <f t="shared" si="437"/>
        <v/>
      </c>
      <c r="BA827" s="103"/>
      <c r="BG827" s="3"/>
    </row>
    <row r="828" spans="1:59" s="12" customFormat="1" ht="13.5" customHeight="1" x14ac:dyDescent="0.2">
      <c r="A828" s="163">
        <v>813</v>
      </c>
      <c r="B828" s="164"/>
      <c r="C828" s="165"/>
      <c r="D828" s="166"/>
      <c r="E828" s="165"/>
      <c r="F828" s="165"/>
      <c r="G828" s="220"/>
      <c r="H828" s="165"/>
      <c r="I828" s="167"/>
      <c r="J828" s="168"/>
      <c r="K828" s="845"/>
      <c r="L828" s="838"/>
      <c r="M828" s="428"/>
      <c r="N828" s="427"/>
      <c r="O828" s="429"/>
      <c r="P828" s="430"/>
      <c r="Q828" s="422" t="str">
        <f t="shared" si="421"/>
        <v/>
      </c>
      <c r="R828" s="422" t="str">
        <f t="shared" si="422"/>
        <v/>
      </c>
      <c r="S828" s="423" t="str">
        <f t="shared" si="423"/>
        <v/>
      </c>
      <c r="T828" s="424" t="str">
        <f t="shared" si="438"/>
        <v/>
      </c>
      <c r="U828" s="425" t="str">
        <f t="shared" si="424"/>
        <v/>
      </c>
      <c r="V828" s="425" t="str">
        <f t="shared" si="425"/>
        <v/>
      </c>
      <c r="W828" s="425" t="str">
        <f t="shared" si="426"/>
        <v/>
      </c>
      <c r="X828" s="38"/>
      <c r="Y828" s="37" t="str">
        <f t="shared" si="439"/>
        <v/>
      </c>
      <c r="Z828" s="37" t="str">
        <f t="shared" si="440"/>
        <v/>
      </c>
      <c r="AA828" s="29" t="str">
        <f t="shared" si="427"/>
        <v/>
      </c>
      <c r="AB828" s="6" t="e">
        <f t="shared" si="441"/>
        <v>#N/A</v>
      </c>
      <c r="AC828" s="6" t="e">
        <f t="shared" si="442"/>
        <v>#N/A</v>
      </c>
      <c r="AD828" s="6" t="e">
        <f t="shared" si="443"/>
        <v>#N/A</v>
      </c>
      <c r="AE828" s="6" t="str">
        <f t="shared" si="428"/>
        <v/>
      </c>
      <c r="AF828" s="10">
        <f t="shared" si="429"/>
        <v>1</v>
      </c>
      <c r="AG828" s="6" t="e">
        <f t="shared" si="444"/>
        <v>#N/A</v>
      </c>
      <c r="AH828" s="6" t="e">
        <f t="shared" si="445"/>
        <v>#N/A</v>
      </c>
      <c r="AI828" s="6" t="e">
        <f t="shared" si="455"/>
        <v>#N/A</v>
      </c>
      <c r="AJ828" s="6" t="e">
        <f t="shared" si="446"/>
        <v>#N/A</v>
      </c>
      <c r="AK828" s="11" t="str">
        <f t="shared" si="447"/>
        <v xml:space="preserve"> </v>
      </c>
      <c r="AL828" s="6" t="e">
        <f t="shared" si="448"/>
        <v>#N/A</v>
      </c>
      <c r="AM828" s="6" t="e">
        <f t="shared" si="449"/>
        <v>#N/A</v>
      </c>
      <c r="AN828" s="6" t="e">
        <f t="shared" si="450"/>
        <v>#N/A</v>
      </c>
      <c r="AO828" s="6" t="e">
        <f t="shared" si="430"/>
        <v>#N/A</v>
      </c>
      <c r="AP828" s="6" t="e">
        <f t="shared" si="451"/>
        <v>#N/A</v>
      </c>
      <c r="AQ828" s="6" t="e">
        <f t="shared" si="452"/>
        <v>#N/A</v>
      </c>
      <c r="AR828" s="6" t="e">
        <f t="shared" si="431"/>
        <v>#N/A</v>
      </c>
      <c r="AS828" s="6" t="e">
        <f t="shared" si="432"/>
        <v>#N/A</v>
      </c>
      <c r="AT828" s="6" t="e">
        <f t="shared" si="433"/>
        <v>#N/A</v>
      </c>
      <c r="AU828" s="6">
        <f t="shared" si="453"/>
        <v>0</v>
      </c>
      <c r="AV828" s="6" t="e">
        <f t="shared" si="454"/>
        <v>#N/A</v>
      </c>
      <c r="AW828" s="6" t="str">
        <f t="shared" si="434"/>
        <v/>
      </c>
      <c r="AX828" s="6" t="str">
        <f t="shared" si="435"/>
        <v/>
      </c>
      <c r="AY828" s="6" t="str">
        <f t="shared" si="436"/>
        <v/>
      </c>
      <c r="AZ828" s="6" t="str">
        <f t="shared" si="437"/>
        <v/>
      </c>
      <c r="BA828" s="103"/>
      <c r="BG828" s="3"/>
    </row>
    <row r="829" spans="1:59" s="12" customFormat="1" ht="13.5" customHeight="1" x14ac:dyDescent="0.2">
      <c r="A829" s="163">
        <v>814</v>
      </c>
      <c r="B829" s="164"/>
      <c r="C829" s="165"/>
      <c r="D829" s="166"/>
      <c r="E829" s="165"/>
      <c r="F829" s="165"/>
      <c r="G829" s="220"/>
      <c r="H829" s="165"/>
      <c r="I829" s="167"/>
      <c r="J829" s="168"/>
      <c r="K829" s="845"/>
      <c r="L829" s="838"/>
      <c r="M829" s="428"/>
      <c r="N829" s="427"/>
      <c r="O829" s="429"/>
      <c r="P829" s="430"/>
      <c r="Q829" s="422" t="str">
        <f t="shared" si="421"/>
        <v/>
      </c>
      <c r="R829" s="422" t="str">
        <f t="shared" si="422"/>
        <v/>
      </c>
      <c r="S829" s="423" t="str">
        <f t="shared" si="423"/>
        <v/>
      </c>
      <c r="T829" s="424" t="str">
        <f t="shared" si="438"/>
        <v/>
      </c>
      <c r="U829" s="425" t="str">
        <f t="shared" si="424"/>
        <v/>
      </c>
      <c r="V829" s="425" t="str">
        <f t="shared" si="425"/>
        <v/>
      </c>
      <c r="W829" s="425" t="str">
        <f t="shared" si="426"/>
        <v/>
      </c>
      <c r="X829" s="38"/>
      <c r="Y829" s="37" t="str">
        <f t="shared" si="439"/>
        <v/>
      </c>
      <c r="Z829" s="37" t="str">
        <f t="shared" si="440"/>
        <v/>
      </c>
      <c r="AA829" s="29" t="str">
        <f t="shared" si="427"/>
        <v/>
      </c>
      <c r="AB829" s="6" t="e">
        <f t="shared" si="441"/>
        <v>#N/A</v>
      </c>
      <c r="AC829" s="6" t="e">
        <f t="shared" si="442"/>
        <v>#N/A</v>
      </c>
      <c r="AD829" s="6" t="e">
        <f t="shared" si="443"/>
        <v>#N/A</v>
      </c>
      <c r="AE829" s="6" t="str">
        <f t="shared" si="428"/>
        <v/>
      </c>
      <c r="AF829" s="10">
        <f t="shared" si="429"/>
        <v>1</v>
      </c>
      <c r="AG829" s="6" t="e">
        <f t="shared" si="444"/>
        <v>#N/A</v>
      </c>
      <c r="AH829" s="6" t="e">
        <f t="shared" si="445"/>
        <v>#N/A</v>
      </c>
      <c r="AI829" s="6" t="e">
        <f t="shared" si="455"/>
        <v>#N/A</v>
      </c>
      <c r="AJ829" s="6" t="e">
        <f t="shared" si="446"/>
        <v>#N/A</v>
      </c>
      <c r="AK829" s="11" t="str">
        <f t="shared" si="447"/>
        <v xml:space="preserve"> </v>
      </c>
      <c r="AL829" s="6" t="e">
        <f t="shared" si="448"/>
        <v>#N/A</v>
      </c>
      <c r="AM829" s="6" t="e">
        <f t="shared" si="449"/>
        <v>#N/A</v>
      </c>
      <c r="AN829" s="6" t="e">
        <f t="shared" si="450"/>
        <v>#N/A</v>
      </c>
      <c r="AO829" s="6" t="e">
        <f t="shared" si="430"/>
        <v>#N/A</v>
      </c>
      <c r="AP829" s="6" t="e">
        <f t="shared" si="451"/>
        <v>#N/A</v>
      </c>
      <c r="AQ829" s="6" t="e">
        <f t="shared" si="452"/>
        <v>#N/A</v>
      </c>
      <c r="AR829" s="6" t="e">
        <f t="shared" si="431"/>
        <v>#N/A</v>
      </c>
      <c r="AS829" s="6" t="e">
        <f t="shared" si="432"/>
        <v>#N/A</v>
      </c>
      <c r="AT829" s="6" t="e">
        <f t="shared" si="433"/>
        <v>#N/A</v>
      </c>
      <c r="AU829" s="6">
        <f t="shared" si="453"/>
        <v>0</v>
      </c>
      <c r="AV829" s="6" t="e">
        <f t="shared" si="454"/>
        <v>#N/A</v>
      </c>
      <c r="AW829" s="6" t="str">
        <f t="shared" si="434"/>
        <v/>
      </c>
      <c r="AX829" s="6" t="str">
        <f t="shared" si="435"/>
        <v/>
      </c>
      <c r="AY829" s="6" t="str">
        <f t="shared" si="436"/>
        <v/>
      </c>
      <c r="AZ829" s="6" t="str">
        <f t="shared" si="437"/>
        <v/>
      </c>
      <c r="BA829" s="103"/>
      <c r="BG829" s="3"/>
    </row>
    <row r="830" spans="1:59" s="12" customFormat="1" ht="13.5" customHeight="1" x14ac:dyDescent="0.2">
      <c r="A830" s="163">
        <v>815</v>
      </c>
      <c r="B830" s="164"/>
      <c r="C830" s="165"/>
      <c r="D830" s="166"/>
      <c r="E830" s="165"/>
      <c r="F830" s="165"/>
      <c r="G830" s="220"/>
      <c r="H830" s="165"/>
      <c r="I830" s="167"/>
      <c r="J830" s="168"/>
      <c r="K830" s="845"/>
      <c r="L830" s="838"/>
      <c r="M830" s="428"/>
      <c r="N830" s="427"/>
      <c r="O830" s="429"/>
      <c r="P830" s="430"/>
      <c r="Q830" s="422" t="str">
        <f t="shared" si="421"/>
        <v/>
      </c>
      <c r="R830" s="422" t="str">
        <f t="shared" si="422"/>
        <v/>
      </c>
      <c r="S830" s="423" t="str">
        <f t="shared" si="423"/>
        <v/>
      </c>
      <c r="T830" s="424" t="str">
        <f t="shared" si="438"/>
        <v/>
      </c>
      <c r="U830" s="425" t="str">
        <f t="shared" si="424"/>
        <v/>
      </c>
      <c r="V830" s="425" t="str">
        <f t="shared" si="425"/>
        <v/>
      </c>
      <c r="W830" s="425" t="str">
        <f t="shared" si="426"/>
        <v/>
      </c>
      <c r="X830" s="38"/>
      <c r="Y830" s="37" t="str">
        <f t="shared" si="439"/>
        <v/>
      </c>
      <c r="Z830" s="37" t="str">
        <f t="shared" si="440"/>
        <v/>
      </c>
      <c r="AA830" s="29" t="str">
        <f t="shared" si="427"/>
        <v/>
      </c>
      <c r="AB830" s="6" t="e">
        <f t="shared" si="441"/>
        <v>#N/A</v>
      </c>
      <c r="AC830" s="6" t="e">
        <f t="shared" si="442"/>
        <v>#N/A</v>
      </c>
      <c r="AD830" s="6" t="e">
        <f t="shared" si="443"/>
        <v>#N/A</v>
      </c>
      <c r="AE830" s="6" t="str">
        <f t="shared" si="428"/>
        <v/>
      </c>
      <c r="AF830" s="10">
        <f t="shared" si="429"/>
        <v>1</v>
      </c>
      <c r="AG830" s="6" t="e">
        <f t="shared" si="444"/>
        <v>#N/A</v>
      </c>
      <c r="AH830" s="6" t="e">
        <f t="shared" si="445"/>
        <v>#N/A</v>
      </c>
      <c r="AI830" s="6" t="e">
        <f t="shared" si="455"/>
        <v>#N/A</v>
      </c>
      <c r="AJ830" s="6" t="e">
        <f t="shared" si="446"/>
        <v>#N/A</v>
      </c>
      <c r="AK830" s="11" t="str">
        <f t="shared" si="447"/>
        <v xml:space="preserve"> </v>
      </c>
      <c r="AL830" s="6" t="e">
        <f t="shared" si="448"/>
        <v>#N/A</v>
      </c>
      <c r="AM830" s="6" t="e">
        <f t="shared" si="449"/>
        <v>#N/A</v>
      </c>
      <c r="AN830" s="6" t="e">
        <f t="shared" si="450"/>
        <v>#N/A</v>
      </c>
      <c r="AO830" s="6" t="e">
        <f t="shared" si="430"/>
        <v>#N/A</v>
      </c>
      <c r="AP830" s="6" t="e">
        <f t="shared" si="451"/>
        <v>#N/A</v>
      </c>
      <c r="AQ830" s="6" t="e">
        <f t="shared" si="452"/>
        <v>#N/A</v>
      </c>
      <c r="AR830" s="6" t="e">
        <f t="shared" si="431"/>
        <v>#N/A</v>
      </c>
      <c r="AS830" s="6" t="e">
        <f t="shared" si="432"/>
        <v>#N/A</v>
      </c>
      <c r="AT830" s="6" t="e">
        <f t="shared" si="433"/>
        <v>#N/A</v>
      </c>
      <c r="AU830" s="6">
        <f t="shared" si="453"/>
        <v>0</v>
      </c>
      <c r="AV830" s="6" t="e">
        <f t="shared" si="454"/>
        <v>#N/A</v>
      </c>
      <c r="AW830" s="6" t="str">
        <f t="shared" si="434"/>
        <v/>
      </c>
      <c r="AX830" s="6" t="str">
        <f t="shared" si="435"/>
        <v/>
      </c>
      <c r="AY830" s="6" t="str">
        <f t="shared" si="436"/>
        <v/>
      </c>
      <c r="AZ830" s="6" t="str">
        <f t="shared" si="437"/>
        <v/>
      </c>
      <c r="BA830" s="103"/>
      <c r="BG830" s="3"/>
    </row>
    <row r="831" spans="1:59" s="12" customFormat="1" ht="13.5" customHeight="1" x14ac:dyDescent="0.2">
      <c r="A831" s="163">
        <v>816</v>
      </c>
      <c r="B831" s="164"/>
      <c r="C831" s="165"/>
      <c r="D831" s="166"/>
      <c r="E831" s="165"/>
      <c r="F831" s="165"/>
      <c r="G831" s="220"/>
      <c r="H831" s="165"/>
      <c r="I831" s="167"/>
      <c r="J831" s="168"/>
      <c r="K831" s="845"/>
      <c r="L831" s="838"/>
      <c r="M831" s="428"/>
      <c r="N831" s="427"/>
      <c r="O831" s="429"/>
      <c r="P831" s="430"/>
      <c r="Q831" s="422" t="str">
        <f t="shared" si="421"/>
        <v/>
      </c>
      <c r="R831" s="422" t="str">
        <f t="shared" si="422"/>
        <v/>
      </c>
      <c r="S831" s="423" t="str">
        <f t="shared" si="423"/>
        <v/>
      </c>
      <c r="T831" s="424" t="str">
        <f t="shared" si="438"/>
        <v/>
      </c>
      <c r="U831" s="425" t="str">
        <f t="shared" si="424"/>
        <v/>
      </c>
      <c r="V831" s="425" t="str">
        <f t="shared" si="425"/>
        <v/>
      </c>
      <c r="W831" s="425" t="str">
        <f t="shared" si="426"/>
        <v/>
      </c>
      <c r="X831" s="38"/>
      <c r="Y831" s="37" t="str">
        <f t="shared" si="439"/>
        <v/>
      </c>
      <c r="Z831" s="37" t="str">
        <f t="shared" si="440"/>
        <v/>
      </c>
      <c r="AA831" s="29" t="str">
        <f t="shared" si="427"/>
        <v/>
      </c>
      <c r="AB831" s="6" t="e">
        <f t="shared" si="441"/>
        <v>#N/A</v>
      </c>
      <c r="AC831" s="6" t="e">
        <f t="shared" si="442"/>
        <v>#N/A</v>
      </c>
      <c r="AD831" s="6" t="e">
        <f t="shared" si="443"/>
        <v>#N/A</v>
      </c>
      <c r="AE831" s="6" t="str">
        <f t="shared" si="428"/>
        <v/>
      </c>
      <c r="AF831" s="10">
        <f t="shared" si="429"/>
        <v>1</v>
      </c>
      <c r="AG831" s="6" t="e">
        <f t="shared" si="444"/>
        <v>#N/A</v>
      </c>
      <c r="AH831" s="6" t="e">
        <f t="shared" si="445"/>
        <v>#N/A</v>
      </c>
      <c r="AI831" s="6" t="e">
        <f t="shared" si="455"/>
        <v>#N/A</v>
      </c>
      <c r="AJ831" s="6" t="e">
        <f t="shared" si="446"/>
        <v>#N/A</v>
      </c>
      <c r="AK831" s="11" t="str">
        <f t="shared" si="447"/>
        <v xml:space="preserve"> </v>
      </c>
      <c r="AL831" s="6" t="e">
        <f t="shared" si="448"/>
        <v>#N/A</v>
      </c>
      <c r="AM831" s="6" t="e">
        <f t="shared" si="449"/>
        <v>#N/A</v>
      </c>
      <c r="AN831" s="6" t="e">
        <f t="shared" si="450"/>
        <v>#N/A</v>
      </c>
      <c r="AO831" s="6" t="e">
        <f t="shared" si="430"/>
        <v>#N/A</v>
      </c>
      <c r="AP831" s="6" t="e">
        <f t="shared" si="451"/>
        <v>#N/A</v>
      </c>
      <c r="AQ831" s="6" t="e">
        <f t="shared" si="452"/>
        <v>#N/A</v>
      </c>
      <c r="AR831" s="6" t="e">
        <f t="shared" si="431"/>
        <v>#N/A</v>
      </c>
      <c r="AS831" s="6" t="e">
        <f t="shared" si="432"/>
        <v>#N/A</v>
      </c>
      <c r="AT831" s="6" t="e">
        <f t="shared" si="433"/>
        <v>#N/A</v>
      </c>
      <c r="AU831" s="6">
        <f t="shared" si="453"/>
        <v>0</v>
      </c>
      <c r="AV831" s="6" t="e">
        <f t="shared" si="454"/>
        <v>#N/A</v>
      </c>
      <c r="AW831" s="6" t="str">
        <f t="shared" si="434"/>
        <v/>
      </c>
      <c r="AX831" s="6" t="str">
        <f t="shared" si="435"/>
        <v/>
      </c>
      <c r="AY831" s="6" t="str">
        <f t="shared" si="436"/>
        <v/>
      </c>
      <c r="AZ831" s="6" t="str">
        <f t="shared" si="437"/>
        <v/>
      </c>
      <c r="BA831" s="103"/>
      <c r="BG831" s="3"/>
    </row>
    <row r="832" spans="1:59" s="12" customFormat="1" ht="13.5" customHeight="1" x14ac:dyDescent="0.2">
      <c r="A832" s="163">
        <v>817</v>
      </c>
      <c r="B832" s="164"/>
      <c r="C832" s="165"/>
      <c r="D832" s="166"/>
      <c r="E832" s="165"/>
      <c r="F832" s="165"/>
      <c r="G832" s="220"/>
      <c r="H832" s="165"/>
      <c r="I832" s="167"/>
      <c r="J832" s="168"/>
      <c r="K832" s="845"/>
      <c r="L832" s="838"/>
      <c r="M832" s="428"/>
      <c r="N832" s="427"/>
      <c r="O832" s="429"/>
      <c r="P832" s="430"/>
      <c r="Q832" s="422" t="str">
        <f t="shared" si="421"/>
        <v/>
      </c>
      <c r="R832" s="422" t="str">
        <f t="shared" si="422"/>
        <v/>
      </c>
      <c r="S832" s="423" t="str">
        <f t="shared" si="423"/>
        <v/>
      </c>
      <c r="T832" s="424" t="str">
        <f t="shared" si="438"/>
        <v/>
      </c>
      <c r="U832" s="425" t="str">
        <f t="shared" si="424"/>
        <v/>
      </c>
      <c r="V832" s="425" t="str">
        <f t="shared" si="425"/>
        <v/>
      </c>
      <c r="W832" s="425" t="str">
        <f t="shared" si="426"/>
        <v/>
      </c>
      <c r="X832" s="38"/>
      <c r="Y832" s="37" t="str">
        <f t="shared" si="439"/>
        <v/>
      </c>
      <c r="Z832" s="37" t="str">
        <f t="shared" si="440"/>
        <v/>
      </c>
      <c r="AA832" s="29" t="str">
        <f t="shared" si="427"/>
        <v/>
      </c>
      <c r="AB832" s="6" t="e">
        <f t="shared" si="441"/>
        <v>#N/A</v>
      </c>
      <c r="AC832" s="6" t="e">
        <f t="shared" si="442"/>
        <v>#N/A</v>
      </c>
      <c r="AD832" s="6" t="e">
        <f t="shared" si="443"/>
        <v>#N/A</v>
      </c>
      <c r="AE832" s="6" t="str">
        <f t="shared" si="428"/>
        <v/>
      </c>
      <c r="AF832" s="10">
        <f t="shared" si="429"/>
        <v>1</v>
      </c>
      <c r="AG832" s="6" t="e">
        <f t="shared" si="444"/>
        <v>#N/A</v>
      </c>
      <c r="AH832" s="6" t="e">
        <f t="shared" si="445"/>
        <v>#N/A</v>
      </c>
      <c r="AI832" s="6" t="e">
        <f t="shared" si="455"/>
        <v>#N/A</v>
      </c>
      <c r="AJ832" s="6" t="e">
        <f t="shared" si="446"/>
        <v>#N/A</v>
      </c>
      <c r="AK832" s="11" t="str">
        <f t="shared" si="447"/>
        <v xml:space="preserve"> </v>
      </c>
      <c r="AL832" s="6" t="e">
        <f t="shared" si="448"/>
        <v>#N/A</v>
      </c>
      <c r="AM832" s="6" t="e">
        <f t="shared" si="449"/>
        <v>#N/A</v>
      </c>
      <c r="AN832" s="6" t="e">
        <f t="shared" si="450"/>
        <v>#N/A</v>
      </c>
      <c r="AO832" s="6" t="e">
        <f t="shared" si="430"/>
        <v>#N/A</v>
      </c>
      <c r="AP832" s="6" t="e">
        <f t="shared" si="451"/>
        <v>#N/A</v>
      </c>
      <c r="AQ832" s="6" t="e">
        <f t="shared" si="452"/>
        <v>#N/A</v>
      </c>
      <c r="AR832" s="6" t="e">
        <f t="shared" si="431"/>
        <v>#N/A</v>
      </c>
      <c r="AS832" s="6" t="e">
        <f t="shared" si="432"/>
        <v>#N/A</v>
      </c>
      <c r="AT832" s="6" t="e">
        <f t="shared" si="433"/>
        <v>#N/A</v>
      </c>
      <c r="AU832" s="6">
        <f t="shared" si="453"/>
        <v>0</v>
      </c>
      <c r="AV832" s="6" t="e">
        <f t="shared" si="454"/>
        <v>#N/A</v>
      </c>
      <c r="AW832" s="6" t="str">
        <f t="shared" si="434"/>
        <v/>
      </c>
      <c r="AX832" s="6" t="str">
        <f t="shared" si="435"/>
        <v/>
      </c>
      <c r="AY832" s="6" t="str">
        <f t="shared" si="436"/>
        <v/>
      </c>
      <c r="AZ832" s="6" t="str">
        <f t="shared" si="437"/>
        <v/>
      </c>
      <c r="BA832" s="103"/>
      <c r="BG832" s="3"/>
    </row>
    <row r="833" spans="1:59" s="12" customFormat="1" ht="13.5" customHeight="1" x14ac:dyDescent="0.2">
      <c r="A833" s="163">
        <v>818</v>
      </c>
      <c r="B833" s="164"/>
      <c r="C833" s="165"/>
      <c r="D833" s="166"/>
      <c r="E833" s="165"/>
      <c r="F833" s="165"/>
      <c r="G833" s="220"/>
      <c r="H833" s="165"/>
      <c r="I833" s="167"/>
      <c r="J833" s="168"/>
      <c r="K833" s="845"/>
      <c r="L833" s="838"/>
      <c r="M833" s="428"/>
      <c r="N833" s="427"/>
      <c r="O833" s="429"/>
      <c r="P833" s="430"/>
      <c r="Q833" s="422" t="str">
        <f t="shared" si="421"/>
        <v/>
      </c>
      <c r="R833" s="422" t="str">
        <f t="shared" si="422"/>
        <v/>
      </c>
      <c r="S833" s="423" t="str">
        <f t="shared" si="423"/>
        <v/>
      </c>
      <c r="T833" s="424" t="str">
        <f t="shared" si="438"/>
        <v/>
      </c>
      <c r="U833" s="425" t="str">
        <f t="shared" si="424"/>
        <v/>
      </c>
      <c r="V833" s="425" t="str">
        <f t="shared" si="425"/>
        <v/>
      </c>
      <c r="W833" s="425" t="str">
        <f t="shared" si="426"/>
        <v/>
      </c>
      <c r="X833" s="38"/>
      <c r="Y833" s="37" t="str">
        <f t="shared" si="439"/>
        <v/>
      </c>
      <c r="Z833" s="37" t="str">
        <f t="shared" si="440"/>
        <v/>
      </c>
      <c r="AA833" s="29" t="str">
        <f t="shared" si="427"/>
        <v/>
      </c>
      <c r="AB833" s="6" t="e">
        <f t="shared" si="441"/>
        <v>#N/A</v>
      </c>
      <c r="AC833" s="6" t="e">
        <f t="shared" si="442"/>
        <v>#N/A</v>
      </c>
      <c r="AD833" s="6" t="e">
        <f t="shared" si="443"/>
        <v>#N/A</v>
      </c>
      <c r="AE833" s="6" t="str">
        <f t="shared" si="428"/>
        <v/>
      </c>
      <c r="AF833" s="10">
        <f t="shared" si="429"/>
        <v>1</v>
      </c>
      <c r="AG833" s="6" t="e">
        <f t="shared" si="444"/>
        <v>#N/A</v>
      </c>
      <c r="AH833" s="6" t="e">
        <f t="shared" si="445"/>
        <v>#N/A</v>
      </c>
      <c r="AI833" s="6" t="e">
        <f t="shared" si="455"/>
        <v>#N/A</v>
      </c>
      <c r="AJ833" s="6" t="e">
        <f t="shared" si="446"/>
        <v>#N/A</v>
      </c>
      <c r="AK833" s="11" t="str">
        <f t="shared" si="447"/>
        <v xml:space="preserve"> </v>
      </c>
      <c r="AL833" s="6" t="e">
        <f t="shared" si="448"/>
        <v>#N/A</v>
      </c>
      <c r="AM833" s="6" t="e">
        <f t="shared" si="449"/>
        <v>#N/A</v>
      </c>
      <c r="AN833" s="6" t="e">
        <f t="shared" si="450"/>
        <v>#N/A</v>
      </c>
      <c r="AO833" s="6" t="e">
        <f t="shared" si="430"/>
        <v>#N/A</v>
      </c>
      <c r="AP833" s="6" t="e">
        <f t="shared" si="451"/>
        <v>#N/A</v>
      </c>
      <c r="AQ833" s="6" t="e">
        <f t="shared" si="452"/>
        <v>#N/A</v>
      </c>
      <c r="AR833" s="6" t="e">
        <f t="shared" si="431"/>
        <v>#N/A</v>
      </c>
      <c r="AS833" s="6" t="e">
        <f t="shared" si="432"/>
        <v>#N/A</v>
      </c>
      <c r="AT833" s="6" t="e">
        <f t="shared" si="433"/>
        <v>#N/A</v>
      </c>
      <c r="AU833" s="6">
        <f t="shared" si="453"/>
        <v>0</v>
      </c>
      <c r="AV833" s="6" t="e">
        <f t="shared" si="454"/>
        <v>#N/A</v>
      </c>
      <c r="AW833" s="6" t="str">
        <f t="shared" si="434"/>
        <v/>
      </c>
      <c r="AX833" s="6" t="str">
        <f t="shared" si="435"/>
        <v/>
      </c>
      <c r="AY833" s="6" t="str">
        <f t="shared" si="436"/>
        <v/>
      </c>
      <c r="AZ833" s="6" t="str">
        <f t="shared" si="437"/>
        <v/>
      </c>
      <c r="BA833" s="103"/>
      <c r="BG833" s="3"/>
    </row>
    <row r="834" spans="1:59" s="12" customFormat="1" ht="13.5" customHeight="1" x14ac:dyDescent="0.2">
      <c r="A834" s="163">
        <v>819</v>
      </c>
      <c r="B834" s="164"/>
      <c r="C834" s="165"/>
      <c r="D834" s="166"/>
      <c r="E834" s="165"/>
      <c r="F834" s="165"/>
      <c r="G834" s="220"/>
      <c r="H834" s="165"/>
      <c r="I834" s="167"/>
      <c r="J834" s="168"/>
      <c r="K834" s="845"/>
      <c r="L834" s="838"/>
      <c r="M834" s="428"/>
      <c r="N834" s="427"/>
      <c r="O834" s="429"/>
      <c r="P834" s="430"/>
      <c r="Q834" s="422" t="str">
        <f t="shared" si="421"/>
        <v/>
      </c>
      <c r="R834" s="422" t="str">
        <f t="shared" si="422"/>
        <v/>
      </c>
      <c r="S834" s="423" t="str">
        <f t="shared" si="423"/>
        <v/>
      </c>
      <c r="T834" s="424" t="str">
        <f t="shared" si="438"/>
        <v/>
      </c>
      <c r="U834" s="425" t="str">
        <f t="shared" si="424"/>
        <v/>
      </c>
      <c r="V834" s="425" t="str">
        <f t="shared" si="425"/>
        <v/>
      </c>
      <c r="W834" s="425" t="str">
        <f t="shared" si="426"/>
        <v/>
      </c>
      <c r="X834" s="38"/>
      <c r="Y834" s="37" t="str">
        <f t="shared" si="439"/>
        <v/>
      </c>
      <c r="Z834" s="37" t="str">
        <f t="shared" si="440"/>
        <v/>
      </c>
      <c r="AA834" s="29" t="str">
        <f t="shared" si="427"/>
        <v/>
      </c>
      <c r="AB834" s="6" t="e">
        <f t="shared" si="441"/>
        <v>#N/A</v>
      </c>
      <c r="AC834" s="6" t="e">
        <f t="shared" si="442"/>
        <v>#N/A</v>
      </c>
      <c r="AD834" s="6" t="e">
        <f t="shared" si="443"/>
        <v>#N/A</v>
      </c>
      <c r="AE834" s="6" t="str">
        <f t="shared" si="428"/>
        <v/>
      </c>
      <c r="AF834" s="10">
        <f t="shared" si="429"/>
        <v>1</v>
      </c>
      <c r="AG834" s="6" t="e">
        <f t="shared" si="444"/>
        <v>#N/A</v>
      </c>
      <c r="AH834" s="6" t="e">
        <f t="shared" si="445"/>
        <v>#N/A</v>
      </c>
      <c r="AI834" s="6" t="e">
        <f t="shared" si="455"/>
        <v>#N/A</v>
      </c>
      <c r="AJ834" s="6" t="e">
        <f t="shared" si="446"/>
        <v>#N/A</v>
      </c>
      <c r="AK834" s="11" t="str">
        <f t="shared" si="447"/>
        <v xml:space="preserve"> </v>
      </c>
      <c r="AL834" s="6" t="e">
        <f t="shared" si="448"/>
        <v>#N/A</v>
      </c>
      <c r="AM834" s="6" t="e">
        <f t="shared" si="449"/>
        <v>#N/A</v>
      </c>
      <c r="AN834" s="6" t="e">
        <f t="shared" si="450"/>
        <v>#N/A</v>
      </c>
      <c r="AO834" s="6" t="e">
        <f t="shared" si="430"/>
        <v>#N/A</v>
      </c>
      <c r="AP834" s="6" t="e">
        <f t="shared" si="451"/>
        <v>#N/A</v>
      </c>
      <c r="AQ834" s="6" t="e">
        <f t="shared" si="452"/>
        <v>#N/A</v>
      </c>
      <c r="AR834" s="6" t="e">
        <f t="shared" si="431"/>
        <v>#N/A</v>
      </c>
      <c r="AS834" s="6" t="e">
        <f t="shared" si="432"/>
        <v>#N/A</v>
      </c>
      <c r="AT834" s="6" t="e">
        <f t="shared" si="433"/>
        <v>#N/A</v>
      </c>
      <c r="AU834" s="6">
        <f t="shared" si="453"/>
        <v>0</v>
      </c>
      <c r="AV834" s="6" t="e">
        <f t="shared" si="454"/>
        <v>#N/A</v>
      </c>
      <c r="AW834" s="6" t="str">
        <f t="shared" si="434"/>
        <v/>
      </c>
      <c r="AX834" s="6" t="str">
        <f t="shared" si="435"/>
        <v/>
      </c>
      <c r="AY834" s="6" t="str">
        <f t="shared" si="436"/>
        <v/>
      </c>
      <c r="AZ834" s="6" t="str">
        <f t="shared" si="437"/>
        <v/>
      </c>
      <c r="BA834" s="103"/>
      <c r="BG834" s="3"/>
    </row>
    <row r="835" spans="1:59" s="12" customFormat="1" ht="13.5" customHeight="1" x14ac:dyDescent="0.2">
      <c r="A835" s="163">
        <v>820</v>
      </c>
      <c r="B835" s="164"/>
      <c r="C835" s="165"/>
      <c r="D835" s="166"/>
      <c r="E835" s="165"/>
      <c r="F835" s="165"/>
      <c r="G835" s="220"/>
      <c r="H835" s="165"/>
      <c r="I835" s="167"/>
      <c r="J835" s="168"/>
      <c r="K835" s="845"/>
      <c r="L835" s="838"/>
      <c r="M835" s="428"/>
      <c r="N835" s="427"/>
      <c r="O835" s="429"/>
      <c r="P835" s="430"/>
      <c r="Q835" s="422" t="str">
        <f t="shared" si="421"/>
        <v/>
      </c>
      <c r="R835" s="422" t="str">
        <f t="shared" si="422"/>
        <v/>
      </c>
      <c r="S835" s="423" t="str">
        <f t="shared" si="423"/>
        <v/>
      </c>
      <c r="T835" s="424" t="str">
        <f t="shared" si="438"/>
        <v/>
      </c>
      <c r="U835" s="425" t="str">
        <f t="shared" si="424"/>
        <v/>
      </c>
      <c r="V835" s="425" t="str">
        <f t="shared" si="425"/>
        <v/>
      </c>
      <c r="W835" s="425" t="str">
        <f t="shared" si="426"/>
        <v/>
      </c>
      <c r="X835" s="38"/>
      <c r="Y835" s="37" t="str">
        <f t="shared" si="439"/>
        <v/>
      </c>
      <c r="Z835" s="37" t="str">
        <f t="shared" si="440"/>
        <v/>
      </c>
      <c r="AA835" s="29" t="str">
        <f t="shared" si="427"/>
        <v/>
      </c>
      <c r="AB835" s="6" t="e">
        <f t="shared" si="441"/>
        <v>#N/A</v>
      </c>
      <c r="AC835" s="6" t="e">
        <f t="shared" si="442"/>
        <v>#N/A</v>
      </c>
      <c r="AD835" s="6" t="e">
        <f t="shared" si="443"/>
        <v>#N/A</v>
      </c>
      <c r="AE835" s="6" t="str">
        <f t="shared" si="428"/>
        <v/>
      </c>
      <c r="AF835" s="10">
        <f t="shared" si="429"/>
        <v>1</v>
      </c>
      <c r="AG835" s="6" t="e">
        <f t="shared" si="444"/>
        <v>#N/A</v>
      </c>
      <c r="AH835" s="6" t="e">
        <f t="shared" si="445"/>
        <v>#N/A</v>
      </c>
      <c r="AI835" s="6" t="e">
        <f t="shared" si="455"/>
        <v>#N/A</v>
      </c>
      <c r="AJ835" s="6" t="e">
        <f t="shared" si="446"/>
        <v>#N/A</v>
      </c>
      <c r="AK835" s="11" t="str">
        <f t="shared" si="447"/>
        <v xml:space="preserve"> </v>
      </c>
      <c r="AL835" s="6" t="e">
        <f t="shared" si="448"/>
        <v>#N/A</v>
      </c>
      <c r="AM835" s="6" t="e">
        <f t="shared" si="449"/>
        <v>#N/A</v>
      </c>
      <c r="AN835" s="6" t="e">
        <f t="shared" si="450"/>
        <v>#N/A</v>
      </c>
      <c r="AO835" s="6" t="e">
        <f t="shared" si="430"/>
        <v>#N/A</v>
      </c>
      <c r="AP835" s="6" t="e">
        <f t="shared" si="451"/>
        <v>#N/A</v>
      </c>
      <c r="AQ835" s="6" t="e">
        <f t="shared" si="452"/>
        <v>#N/A</v>
      </c>
      <c r="AR835" s="6" t="e">
        <f t="shared" si="431"/>
        <v>#N/A</v>
      </c>
      <c r="AS835" s="6" t="e">
        <f t="shared" si="432"/>
        <v>#N/A</v>
      </c>
      <c r="AT835" s="6" t="e">
        <f t="shared" si="433"/>
        <v>#N/A</v>
      </c>
      <c r="AU835" s="6">
        <f t="shared" si="453"/>
        <v>0</v>
      </c>
      <c r="AV835" s="6" t="e">
        <f t="shared" si="454"/>
        <v>#N/A</v>
      </c>
      <c r="AW835" s="6" t="str">
        <f t="shared" si="434"/>
        <v/>
      </c>
      <c r="AX835" s="6" t="str">
        <f t="shared" si="435"/>
        <v/>
      </c>
      <c r="AY835" s="6" t="str">
        <f t="shared" si="436"/>
        <v/>
      </c>
      <c r="AZ835" s="6" t="str">
        <f t="shared" si="437"/>
        <v/>
      </c>
      <c r="BA835" s="103"/>
      <c r="BG835" s="3"/>
    </row>
    <row r="836" spans="1:59" s="12" customFormat="1" ht="13.5" customHeight="1" x14ac:dyDescent="0.2">
      <c r="A836" s="163">
        <v>821</v>
      </c>
      <c r="B836" s="164"/>
      <c r="C836" s="165"/>
      <c r="D836" s="166"/>
      <c r="E836" s="165"/>
      <c r="F836" s="165"/>
      <c r="G836" s="220"/>
      <c r="H836" s="165"/>
      <c r="I836" s="167"/>
      <c r="J836" s="168"/>
      <c r="K836" s="845"/>
      <c r="L836" s="838"/>
      <c r="M836" s="428"/>
      <c r="N836" s="427"/>
      <c r="O836" s="429"/>
      <c r="P836" s="430"/>
      <c r="Q836" s="422" t="str">
        <f t="shared" si="421"/>
        <v/>
      </c>
      <c r="R836" s="422" t="str">
        <f t="shared" si="422"/>
        <v/>
      </c>
      <c r="S836" s="423" t="str">
        <f t="shared" si="423"/>
        <v/>
      </c>
      <c r="T836" s="424" t="str">
        <f t="shared" si="438"/>
        <v/>
      </c>
      <c r="U836" s="425" t="str">
        <f t="shared" si="424"/>
        <v/>
      </c>
      <c r="V836" s="425" t="str">
        <f t="shared" si="425"/>
        <v/>
      </c>
      <c r="W836" s="425" t="str">
        <f t="shared" si="426"/>
        <v/>
      </c>
      <c r="X836" s="38"/>
      <c r="Y836" s="37" t="str">
        <f t="shared" si="439"/>
        <v/>
      </c>
      <c r="Z836" s="37" t="str">
        <f t="shared" si="440"/>
        <v/>
      </c>
      <c r="AA836" s="29" t="str">
        <f t="shared" si="427"/>
        <v/>
      </c>
      <c r="AB836" s="6" t="e">
        <f t="shared" si="441"/>
        <v>#N/A</v>
      </c>
      <c r="AC836" s="6" t="e">
        <f t="shared" si="442"/>
        <v>#N/A</v>
      </c>
      <c r="AD836" s="6" t="e">
        <f t="shared" si="443"/>
        <v>#N/A</v>
      </c>
      <c r="AE836" s="6" t="str">
        <f t="shared" si="428"/>
        <v/>
      </c>
      <c r="AF836" s="10">
        <f t="shared" si="429"/>
        <v>1</v>
      </c>
      <c r="AG836" s="6" t="e">
        <f t="shared" si="444"/>
        <v>#N/A</v>
      </c>
      <c r="AH836" s="6" t="e">
        <f t="shared" si="445"/>
        <v>#N/A</v>
      </c>
      <c r="AI836" s="6" t="e">
        <f t="shared" si="455"/>
        <v>#N/A</v>
      </c>
      <c r="AJ836" s="6" t="e">
        <f t="shared" si="446"/>
        <v>#N/A</v>
      </c>
      <c r="AK836" s="11" t="str">
        <f t="shared" si="447"/>
        <v xml:space="preserve"> </v>
      </c>
      <c r="AL836" s="6" t="e">
        <f t="shared" si="448"/>
        <v>#N/A</v>
      </c>
      <c r="AM836" s="6" t="e">
        <f t="shared" si="449"/>
        <v>#N/A</v>
      </c>
      <c r="AN836" s="6" t="e">
        <f t="shared" si="450"/>
        <v>#N/A</v>
      </c>
      <c r="AO836" s="6" t="e">
        <f t="shared" si="430"/>
        <v>#N/A</v>
      </c>
      <c r="AP836" s="6" t="e">
        <f t="shared" si="451"/>
        <v>#N/A</v>
      </c>
      <c r="AQ836" s="6" t="e">
        <f t="shared" si="452"/>
        <v>#N/A</v>
      </c>
      <c r="AR836" s="6" t="e">
        <f t="shared" si="431"/>
        <v>#N/A</v>
      </c>
      <c r="AS836" s="6" t="e">
        <f t="shared" si="432"/>
        <v>#N/A</v>
      </c>
      <c r="AT836" s="6" t="e">
        <f t="shared" si="433"/>
        <v>#N/A</v>
      </c>
      <c r="AU836" s="6">
        <f t="shared" si="453"/>
        <v>0</v>
      </c>
      <c r="AV836" s="6" t="e">
        <f t="shared" si="454"/>
        <v>#N/A</v>
      </c>
      <c r="AW836" s="6" t="str">
        <f t="shared" si="434"/>
        <v/>
      </c>
      <c r="AX836" s="6" t="str">
        <f t="shared" si="435"/>
        <v/>
      </c>
      <c r="AY836" s="6" t="str">
        <f t="shared" si="436"/>
        <v/>
      </c>
      <c r="AZ836" s="6" t="str">
        <f t="shared" si="437"/>
        <v/>
      </c>
      <c r="BA836" s="103"/>
      <c r="BG836" s="3"/>
    </row>
    <row r="837" spans="1:59" s="12" customFormat="1" ht="13.5" customHeight="1" x14ac:dyDescent="0.2">
      <c r="A837" s="163">
        <v>822</v>
      </c>
      <c r="B837" s="164"/>
      <c r="C837" s="165"/>
      <c r="D837" s="166"/>
      <c r="E837" s="165"/>
      <c r="F837" s="165"/>
      <c r="G837" s="220"/>
      <c r="H837" s="165"/>
      <c r="I837" s="167"/>
      <c r="J837" s="168"/>
      <c r="K837" s="845"/>
      <c r="L837" s="838"/>
      <c r="M837" s="428"/>
      <c r="N837" s="427"/>
      <c r="O837" s="429"/>
      <c r="P837" s="430"/>
      <c r="Q837" s="422" t="str">
        <f t="shared" si="421"/>
        <v/>
      </c>
      <c r="R837" s="422" t="str">
        <f t="shared" si="422"/>
        <v/>
      </c>
      <c r="S837" s="423" t="str">
        <f t="shared" si="423"/>
        <v/>
      </c>
      <c r="T837" s="424" t="str">
        <f t="shared" si="438"/>
        <v/>
      </c>
      <c r="U837" s="425" t="str">
        <f t="shared" si="424"/>
        <v/>
      </c>
      <c r="V837" s="425" t="str">
        <f t="shared" si="425"/>
        <v/>
      </c>
      <c r="W837" s="425" t="str">
        <f t="shared" si="426"/>
        <v/>
      </c>
      <c r="X837" s="38"/>
      <c r="Y837" s="37" t="str">
        <f t="shared" si="439"/>
        <v/>
      </c>
      <c r="Z837" s="37" t="str">
        <f t="shared" si="440"/>
        <v/>
      </c>
      <c r="AA837" s="29" t="str">
        <f t="shared" si="427"/>
        <v/>
      </c>
      <c r="AB837" s="6" t="e">
        <f t="shared" si="441"/>
        <v>#N/A</v>
      </c>
      <c r="AC837" s="6" t="e">
        <f t="shared" si="442"/>
        <v>#N/A</v>
      </c>
      <c r="AD837" s="6" t="e">
        <f t="shared" si="443"/>
        <v>#N/A</v>
      </c>
      <c r="AE837" s="6" t="str">
        <f t="shared" si="428"/>
        <v/>
      </c>
      <c r="AF837" s="10">
        <f t="shared" si="429"/>
        <v>1</v>
      </c>
      <c r="AG837" s="6" t="e">
        <f t="shared" si="444"/>
        <v>#N/A</v>
      </c>
      <c r="AH837" s="6" t="e">
        <f t="shared" si="445"/>
        <v>#N/A</v>
      </c>
      <c r="AI837" s="6" t="e">
        <f t="shared" si="455"/>
        <v>#N/A</v>
      </c>
      <c r="AJ837" s="6" t="e">
        <f t="shared" si="446"/>
        <v>#N/A</v>
      </c>
      <c r="AK837" s="11" t="str">
        <f t="shared" si="447"/>
        <v xml:space="preserve"> </v>
      </c>
      <c r="AL837" s="6" t="e">
        <f t="shared" si="448"/>
        <v>#N/A</v>
      </c>
      <c r="AM837" s="6" t="e">
        <f t="shared" si="449"/>
        <v>#N/A</v>
      </c>
      <c r="AN837" s="6" t="e">
        <f t="shared" si="450"/>
        <v>#N/A</v>
      </c>
      <c r="AO837" s="6" t="e">
        <f t="shared" si="430"/>
        <v>#N/A</v>
      </c>
      <c r="AP837" s="6" t="e">
        <f t="shared" si="451"/>
        <v>#N/A</v>
      </c>
      <c r="AQ837" s="6" t="e">
        <f t="shared" si="452"/>
        <v>#N/A</v>
      </c>
      <c r="AR837" s="6" t="e">
        <f t="shared" si="431"/>
        <v>#N/A</v>
      </c>
      <c r="AS837" s="6" t="e">
        <f t="shared" si="432"/>
        <v>#N/A</v>
      </c>
      <c r="AT837" s="6" t="e">
        <f t="shared" si="433"/>
        <v>#N/A</v>
      </c>
      <c r="AU837" s="6">
        <f t="shared" si="453"/>
        <v>0</v>
      </c>
      <c r="AV837" s="6" t="e">
        <f t="shared" si="454"/>
        <v>#N/A</v>
      </c>
      <c r="AW837" s="6" t="str">
        <f t="shared" si="434"/>
        <v/>
      </c>
      <c r="AX837" s="6" t="str">
        <f t="shared" si="435"/>
        <v/>
      </c>
      <c r="AY837" s="6" t="str">
        <f t="shared" si="436"/>
        <v/>
      </c>
      <c r="AZ837" s="6" t="str">
        <f t="shared" si="437"/>
        <v/>
      </c>
      <c r="BA837" s="103"/>
      <c r="BG837" s="3"/>
    </row>
    <row r="838" spans="1:59" s="12" customFormat="1" ht="13.5" customHeight="1" x14ac:dyDescent="0.2">
      <c r="A838" s="163">
        <v>823</v>
      </c>
      <c r="B838" s="164"/>
      <c r="C838" s="165"/>
      <c r="D838" s="166"/>
      <c r="E838" s="165"/>
      <c r="F838" s="165"/>
      <c r="G838" s="220"/>
      <c r="H838" s="165"/>
      <c r="I838" s="167"/>
      <c r="J838" s="168"/>
      <c r="K838" s="845"/>
      <c r="L838" s="838"/>
      <c r="M838" s="428"/>
      <c r="N838" s="427"/>
      <c r="O838" s="429"/>
      <c r="P838" s="430"/>
      <c r="Q838" s="422" t="str">
        <f t="shared" si="421"/>
        <v/>
      </c>
      <c r="R838" s="422" t="str">
        <f t="shared" si="422"/>
        <v/>
      </c>
      <c r="S838" s="423" t="str">
        <f t="shared" si="423"/>
        <v/>
      </c>
      <c r="T838" s="424" t="str">
        <f t="shared" si="438"/>
        <v/>
      </c>
      <c r="U838" s="425" t="str">
        <f t="shared" si="424"/>
        <v/>
      </c>
      <c r="V838" s="425" t="str">
        <f t="shared" si="425"/>
        <v/>
      </c>
      <c r="W838" s="425" t="str">
        <f t="shared" si="426"/>
        <v/>
      </c>
      <c r="X838" s="38"/>
      <c r="Y838" s="37" t="str">
        <f t="shared" si="439"/>
        <v/>
      </c>
      <c r="Z838" s="37" t="str">
        <f t="shared" si="440"/>
        <v/>
      </c>
      <c r="AA838" s="29" t="str">
        <f t="shared" si="427"/>
        <v/>
      </c>
      <c r="AB838" s="6" t="e">
        <f t="shared" si="441"/>
        <v>#N/A</v>
      </c>
      <c r="AC838" s="6" t="e">
        <f t="shared" si="442"/>
        <v>#N/A</v>
      </c>
      <c r="AD838" s="6" t="e">
        <f t="shared" si="443"/>
        <v>#N/A</v>
      </c>
      <c r="AE838" s="6" t="str">
        <f t="shared" si="428"/>
        <v/>
      </c>
      <c r="AF838" s="10">
        <f t="shared" si="429"/>
        <v>1</v>
      </c>
      <c r="AG838" s="6" t="e">
        <f t="shared" si="444"/>
        <v>#N/A</v>
      </c>
      <c r="AH838" s="6" t="e">
        <f t="shared" si="445"/>
        <v>#N/A</v>
      </c>
      <c r="AI838" s="6" t="e">
        <f t="shared" si="455"/>
        <v>#N/A</v>
      </c>
      <c r="AJ838" s="6" t="e">
        <f t="shared" si="446"/>
        <v>#N/A</v>
      </c>
      <c r="AK838" s="11" t="str">
        <f t="shared" si="447"/>
        <v xml:space="preserve"> </v>
      </c>
      <c r="AL838" s="6" t="e">
        <f t="shared" si="448"/>
        <v>#N/A</v>
      </c>
      <c r="AM838" s="6" t="e">
        <f t="shared" si="449"/>
        <v>#N/A</v>
      </c>
      <c r="AN838" s="6" t="e">
        <f t="shared" si="450"/>
        <v>#N/A</v>
      </c>
      <c r="AO838" s="6" t="e">
        <f t="shared" si="430"/>
        <v>#N/A</v>
      </c>
      <c r="AP838" s="6" t="e">
        <f t="shared" si="451"/>
        <v>#N/A</v>
      </c>
      <c r="AQ838" s="6" t="e">
        <f t="shared" si="452"/>
        <v>#N/A</v>
      </c>
      <c r="AR838" s="6" t="e">
        <f t="shared" si="431"/>
        <v>#N/A</v>
      </c>
      <c r="AS838" s="6" t="e">
        <f t="shared" si="432"/>
        <v>#N/A</v>
      </c>
      <c r="AT838" s="6" t="e">
        <f t="shared" si="433"/>
        <v>#N/A</v>
      </c>
      <c r="AU838" s="6">
        <f t="shared" si="453"/>
        <v>0</v>
      </c>
      <c r="AV838" s="6" t="e">
        <f t="shared" si="454"/>
        <v>#N/A</v>
      </c>
      <c r="AW838" s="6" t="str">
        <f t="shared" si="434"/>
        <v/>
      </c>
      <c r="AX838" s="6" t="str">
        <f t="shared" si="435"/>
        <v/>
      </c>
      <c r="AY838" s="6" t="str">
        <f t="shared" si="436"/>
        <v/>
      </c>
      <c r="AZ838" s="6" t="str">
        <f t="shared" si="437"/>
        <v/>
      </c>
      <c r="BA838" s="103"/>
      <c r="BG838" s="3"/>
    </row>
    <row r="839" spans="1:59" s="12" customFormat="1" ht="13.5" customHeight="1" x14ac:dyDescent="0.2">
      <c r="A839" s="163">
        <v>824</v>
      </c>
      <c r="B839" s="164"/>
      <c r="C839" s="165"/>
      <c r="D839" s="166"/>
      <c r="E839" s="165"/>
      <c r="F839" s="165"/>
      <c r="G839" s="220"/>
      <c r="H839" s="165"/>
      <c r="I839" s="167"/>
      <c r="J839" s="168"/>
      <c r="K839" s="845"/>
      <c r="L839" s="838"/>
      <c r="M839" s="428"/>
      <c r="N839" s="427"/>
      <c r="O839" s="429"/>
      <c r="P839" s="430"/>
      <c r="Q839" s="422" t="str">
        <f t="shared" si="421"/>
        <v/>
      </c>
      <c r="R839" s="422" t="str">
        <f t="shared" si="422"/>
        <v/>
      </c>
      <c r="S839" s="423" t="str">
        <f t="shared" si="423"/>
        <v/>
      </c>
      <c r="T839" s="424" t="str">
        <f t="shared" si="438"/>
        <v/>
      </c>
      <c r="U839" s="425" t="str">
        <f t="shared" si="424"/>
        <v/>
      </c>
      <c r="V839" s="425" t="str">
        <f t="shared" si="425"/>
        <v/>
      </c>
      <c r="W839" s="425" t="str">
        <f t="shared" si="426"/>
        <v/>
      </c>
      <c r="X839" s="38"/>
      <c r="Y839" s="37" t="str">
        <f t="shared" si="439"/>
        <v/>
      </c>
      <c r="Z839" s="37" t="str">
        <f t="shared" si="440"/>
        <v/>
      </c>
      <c r="AA839" s="29" t="str">
        <f t="shared" si="427"/>
        <v/>
      </c>
      <c r="AB839" s="6" t="e">
        <f t="shared" si="441"/>
        <v>#N/A</v>
      </c>
      <c r="AC839" s="6" t="e">
        <f t="shared" si="442"/>
        <v>#N/A</v>
      </c>
      <c r="AD839" s="6" t="e">
        <f t="shared" si="443"/>
        <v>#N/A</v>
      </c>
      <c r="AE839" s="6" t="str">
        <f t="shared" si="428"/>
        <v/>
      </c>
      <c r="AF839" s="10">
        <f t="shared" si="429"/>
        <v>1</v>
      </c>
      <c r="AG839" s="6" t="e">
        <f t="shared" si="444"/>
        <v>#N/A</v>
      </c>
      <c r="AH839" s="6" t="e">
        <f t="shared" si="445"/>
        <v>#N/A</v>
      </c>
      <c r="AI839" s="6" t="e">
        <f t="shared" si="455"/>
        <v>#N/A</v>
      </c>
      <c r="AJ839" s="6" t="e">
        <f t="shared" si="446"/>
        <v>#N/A</v>
      </c>
      <c r="AK839" s="11" t="str">
        <f t="shared" si="447"/>
        <v xml:space="preserve"> </v>
      </c>
      <c r="AL839" s="6" t="e">
        <f t="shared" si="448"/>
        <v>#N/A</v>
      </c>
      <c r="AM839" s="6" t="e">
        <f t="shared" si="449"/>
        <v>#N/A</v>
      </c>
      <c r="AN839" s="6" t="e">
        <f t="shared" si="450"/>
        <v>#N/A</v>
      </c>
      <c r="AO839" s="6" t="e">
        <f t="shared" si="430"/>
        <v>#N/A</v>
      </c>
      <c r="AP839" s="6" t="e">
        <f t="shared" si="451"/>
        <v>#N/A</v>
      </c>
      <c r="AQ839" s="6" t="e">
        <f t="shared" si="452"/>
        <v>#N/A</v>
      </c>
      <c r="AR839" s="6" t="e">
        <f t="shared" si="431"/>
        <v>#N/A</v>
      </c>
      <c r="AS839" s="6" t="e">
        <f t="shared" si="432"/>
        <v>#N/A</v>
      </c>
      <c r="AT839" s="6" t="e">
        <f t="shared" si="433"/>
        <v>#N/A</v>
      </c>
      <c r="AU839" s="6">
        <f t="shared" si="453"/>
        <v>0</v>
      </c>
      <c r="AV839" s="6" t="e">
        <f t="shared" si="454"/>
        <v>#N/A</v>
      </c>
      <c r="AW839" s="6" t="str">
        <f t="shared" si="434"/>
        <v/>
      </c>
      <c r="AX839" s="6" t="str">
        <f t="shared" si="435"/>
        <v/>
      </c>
      <c r="AY839" s="6" t="str">
        <f t="shared" si="436"/>
        <v/>
      </c>
      <c r="AZ839" s="6" t="str">
        <f t="shared" si="437"/>
        <v/>
      </c>
      <c r="BA839" s="103"/>
      <c r="BG839" s="3"/>
    </row>
    <row r="840" spans="1:59" s="12" customFormat="1" ht="13.5" customHeight="1" x14ac:dyDescent="0.2">
      <c r="A840" s="163">
        <v>825</v>
      </c>
      <c r="B840" s="164"/>
      <c r="C840" s="165"/>
      <c r="D840" s="166"/>
      <c r="E840" s="165"/>
      <c r="F840" s="165"/>
      <c r="G840" s="220"/>
      <c r="H840" s="165"/>
      <c r="I840" s="167"/>
      <c r="J840" s="168"/>
      <c r="K840" s="845"/>
      <c r="L840" s="838"/>
      <c r="M840" s="428"/>
      <c r="N840" s="427"/>
      <c r="O840" s="429"/>
      <c r="P840" s="430"/>
      <c r="Q840" s="422" t="str">
        <f t="shared" si="421"/>
        <v/>
      </c>
      <c r="R840" s="422" t="str">
        <f t="shared" si="422"/>
        <v/>
      </c>
      <c r="S840" s="423" t="str">
        <f t="shared" si="423"/>
        <v/>
      </c>
      <c r="T840" s="424" t="str">
        <f t="shared" si="438"/>
        <v/>
      </c>
      <c r="U840" s="425" t="str">
        <f t="shared" si="424"/>
        <v/>
      </c>
      <c r="V840" s="425" t="str">
        <f t="shared" si="425"/>
        <v/>
      </c>
      <c r="W840" s="425" t="str">
        <f t="shared" si="426"/>
        <v/>
      </c>
      <c r="X840" s="38"/>
      <c r="Y840" s="37" t="str">
        <f t="shared" si="439"/>
        <v/>
      </c>
      <c r="Z840" s="37" t="str">
        <f t="shared" si="440"/>
        <v/>
      </c>
      <c r="AA840" s="29" t="str">
        <f t="shared" si="427"/>
        <v/>
      </c>
      <c r="AB840" s="6" t="e">
        <f t="shared" si="441"/>
        <v>#N/A</v>
      </c>
      <c r="AC840" s="6" t="e">
        <f t="shared" si="442"/>
        <v>#N/A</v>
      </c>
      <c r="AD840" s="6" t="e">
        <f t="shared" si="443"/>
        <v>#N/A</v>
      </c>
      <c r="AE840" s="6" t="str">
        <f t="shared" si="428"/>
        <v/>
      </c>
      <c r="AF840" s="10">
        <f t="shared" si="429"/>
        <v>1</v>
      </c>
      <c r="AG840" s="6" t="e">
        <f t="shared" si="444"/>
        <v>#N/A</v>
      </c>
      <c r="AH840" s="6" t="e">
        <f t="shared" si="445"/>
        <v>#N/A</v>
      </c>
      <c r="AI840" s="6" t="e">
        <f t="shared" si="455"/>
        <v>#N/A</v>
      </c>
      <c r="AJ840" s="6" t="e">
        <f t="shared" si="446"/>
        <v>#N/A</v>
      </c>
      <c r="AK840" s="11" t="str">
        <f t="shared" si="447"/>
        <v xml:space="preserve"> </v>
      </c>
      <c r="AL840" s="6" t="e">
        <f t="shared" si="448"/>
        <v>#N/A</v>
      </c>
      <c r="AM840" s="6" t="e">
        <f t="shared" si="449"/>
        <v>#N/A</v>
      </c>
      <c r="AN840" s="6" t="e">
        <f t="shared" si="450"/>
        <v>#N/A</v>
      </c>
      <c r="AO840" s="6" t="e">
        <f t="shared" si="430"/>
        <v>#N/A</v>
      </c>
      <c r="AP840" s="6" t="e">
        <f t="shared" si="451"/>
        <v>#N/A</v>
      </c>
      <c r="AQ840" s="6" t="e">
        <f t="shared" si="452"/>
        <v>#N/A</v>
      </c>
      <c r="AR840" s="6" t="e">
        <f t="shared" si="431"/>
        <v>#N/A</v>
      </c>
      <c r="AS840" s="6" t="e">
        <f t="shared" si="432"/>
        <v>#N/A</v>
      </c>
      <c r="AT840" s="6" t="e">
        <f t="shared" si="433"/>
        <v>#N/A</v>
      </c>
      <c r="AU840" s="6">
        <f t="shared" si="453"/>
        <v>0</v>
      </c>
      <c r="AV840" s="6" t="e">
        <f t="shared" si="454"/>
        <v>#N/A</v>
      </c>
      <c r="AW840" s="6" t="str">
        <f t="shared" si="434"/>
        <v/>
      </c>
      <c r="AX840" s="6" t="str">
        <f t="shared" si="435"/>
        <v/>
      </c>
      <c r="AY840" s="6" t="str">
        <f t="shared" si="436"/>
        <v/>
      </c>
      <c r="AZ840" s="6" t="str">
        <f t="shared" si="437"/>
        <v/>
      </c>
      <c r="BA840" s="103"/>
      <c r="BG840" s="3"/>
    </row>
    <row r="841" spans="1:59" s="12" customFormat="1" ht="13.5" customHeight="1" x14ac:dyDescent="0.2">
      <c r="A841" s="163">
        <v>826</v>
      </c>
      <c r="B841" s="164"/>
      <c r="C841" s="165"/>
      <c r="D841" s="166"/>
      <c r="E841" s="165"/>
      <c r="F841" s="165"/>
      <c r="G841" s="220"/>
      <c r="H841" s="165"/>
      <c r="I841" s="167"/>
      <c r="J841" s="168"/>
      <c r="K841" s="845"/>
      <c r="L841" s="838"/>
      <c r="M841" s="428"/>
      <c r="N841" s="427"/>
      <c r="O841" s="429"/>
      <c r="P841" s="430"/>
      <c r="Q841" s="422" t="str">
        <f t="shared" si="421"/>
        <v/>
      </c>
      <c r="R841" s="422" t="str">
        <f t="shared" si="422"/>
        <v/>
      </c>
      <c r="S841" s="423" t="str">
        <f t="shared" si="423"/>
        <v/>
      </c>
      <c r="T841" s="424" t="str">
        <f t="shared" si="438"/>
        <v/>
      </c>
      <c r="U841" s="425" t="str">
        <f t="shared" si="424"/>
        <v/>
      </c>
      <c r="V841" s="425" t="str">
        <f t="shared" si="425"/>
        <v/>
      </c>
      <c r="W841" s="425" t="str">
        <f t="shared" si="426"/>
        <v/>
      </c>
      <c r="X841" s="38"/>
      <c r="Y841" s="37" t="str">
        <f t="shared" si="439"/>
        <v/>
      </c>
      <c r="Z841" s="37" t="str">
        <f t="shared" si="440"/>
        <v/>
      </c>
      <c r="AA841" s="29" t="str">
        <f t="shared" si="427"/>
        <v/>
      </c>
      <c r="AB841" s="6" t="e">
        <f t="shared" si="441"/>
        <v>#N/A</v>
      </c>
      <c r="AC841" s="6" t="e">
        <f t="shared" si="442"/>
        <v>#N/A</v>
      </c>
      <c r="AD841" s="6" t="e">
        <f t="shared" si="443"/>
        <v>#N/A</v>
      </c>
      <c r="AE841" s="6" t="str">
        <f t="shared" si="428"/>
        <v/>
      </c>
      <c r="AF841" s="10">
        <f t="shared" si="429"/>
        <v>1</v>
      </c>
      <c r="AG841" s="6" t="e">
        <f t="shared" si="444"/>
        <v>#N/A</v>
      </c>
      <c r="AH841" s="6" t="e">
        <f t="shared" si="445"/>
        <v>#N/A</v>
      </c>
      <c r="AI841" s="6" t="e">
        <f t="shared" si="455"/>
        <v>#N/A</v>
      </c>
      <c r="AJ841" s="6" t="e">
        <f t="shared" si="446"/>
        <v>#N/A</v>
      </c>
      <c r="AK841" s="11" t="str">
        <f t="shared" si="447"/>
        <v xml:space="preserve"> </v>
      </c>
      <c r="AL841" s="6" t="e">
        <f t="shared" si="448"/>
        <v>#N/A</v>
      </c>
      <c r="AM841" s="6" t="e">
        <f t="shared" si="449"/>
        <v>#N/A</v>
      </c>
      <c r="AN841" s="6" t="e">
        <f t="shared" si="450"/>
        <v>#N/A</v>
      </c>
      <c r="AO841" s="6" t="e">
        <f t="shared" si="430"/>
        <v>#N/A</v>
      </c>
      <c r="AP841" s="6" t="e">
        <f t="shared" si="451"/>
        <v>#N/A</v>
      </c>
      <c r="AQ841" s="6" t="e">
        <f t="shared" si="452"/>
        <v>#N/A</v>
      </c>
      <c r="AR841" s="6" t="e">
        <f t="shared" si="431"/>
        <v>#N/A</v>
      </c>
      <c r="AS841" s="6" t="e">
        <f t="shared" si="432"/>
        <v>#N/A</v>
      </c>
      <c r="AT841" s="6" t="e">
        <f t="shared" si="433"/>
        <v>#N/A</v>
      </c>
      <c r="AU841" s="6">
        <f t="shared" si="453"/>
        <v>0</v>
      </c>
      <c r="AV841" s="6" t="e">
        <f t="shared" si="454"/>
        <v>#N/A</v>
      </c>
      <c r="AW841" s="6" t="str">
        <f t="shared" si="434"/>
        <v/>
      </c>
      <c r="AX841" s="6" t="str">
        <f t="shared" si="435"/>
        <v/>
      </c>
      <c r="AY841" s="6" t="str">
        <f t="shared" si="436"/>
        <v/>
      </c>
      <c r="AZ841" s="6" t="str">
        <f t="shared" si="437"/>
        <v/>
      </c>
      <c r="BA841" s="103"/>
      <c r="BG841" s="3"/>
    </row>
    <row r="842" spans="1:59" s="12" customFormat="1" ht="13.5" customHeight="1" x14ac:dyDescent="0.2">
      <c r="A842" s="163">
        <v>827</v>
      </c>
      <c r="B842" s="164"/>
      <c r="C842" s="165"/>
      <c r="D842" s="166"/>
      <c r="E842" s="165"/>
      <c r="F842" s="165"/>
      <c r="G842" s="220"/>
      <c r="H842" s="165"/>
      <c r="I842" s="167"/>
      <c r="J842" s="168"/>
      <c r="K842" s="845"/>
      <c r="L842" s="838"/>
      <c r="M842" s="428"/>
      <c r="N842" s="427"/>
      <c r="O842" s="429"/>
      <c r="P842" s="430"/>
      <c r="Q842" s="422" t="str">
        <f t="shared" si="421"/>
        <v/>
      </c>
      <c r="R842" s="422" t="str">
        <f t="shared" si="422"/>
        <v/>
      </c>
      <c r="S842" s="423" t="str">
        <f t="shared" si="423"/>
        <v/>
      </c>
      <c r="T842" s="424" t="str">
        <f t="shared" si="438"/>
        <v/>
      </c>
      <c r="U842" s="425" t="str">
        <f t="shared" si="424"/>
        <v/>
      </c>
      <c r="V842" s="425" t="str">
        <f t="shared" si="425"/>
        <v/>
      </c>
      <c r="W842" s="425" t="str">
        <f t="shared" si="426"/>
        <v/>
      </c>
      <c r="X842" s="38"/>
      <c r="Y842" s="37" t="str">
        <f t="shared" si="439"/>
        <v/>
      </c>
      <c r="Z842" s="37" t="str">
        <f t="shared" si="440"/>
        <v/>
      </c>
      <c r="AA842" s="29" t="str">
        <f t="shared" si="427"/>
        <v/>
      </c>
      <c r="AB842" s="6" t="e">
        <f t="shared" si="441"/>
        <v>#N/A</v>
      </c>
      <c r="AC842" s="6" t="e">
        <f t="shared" si="442"/>
        <v>#N/A</v>
      </c>
      <c r="AD842" s="6" t="e">
        <f t="shared" si="443"/>
        <v>#N/A</v>
      </c>
      <c r="AE842" s="6" t="str">
        <f t="shared" si="428"/>
        <v/>
      </c>
      <c r="AF842" s="10">
        <f t="shared" si="429"/>
        <v>1</v>
      </c>
      <c r="AG842" s="6" t="e">
        <f t="shared" si="444"/>
        <v>#N/A</v>
      </c>
      <c r="AH842" s="6" t="e">
        <f t="shared" si="445"/>
        <v>#N/A</v>
      </c>
      <c r="AI842" s="6" t="e">
        <f t="shared" si="455"/>
        <v>#N/A</v>
      </c>
      <c r="AJ842" s="6" t="e">
        <f t="shared" si="446"/>
        <v>#N/A</v>
      </c>
      <c r="AK842" s="11" t="str">
        <f t="shared" si="447"/>
        <v xml:space="preserve"> </v>
      </c>
      <c r="AL842" s="6" t="e">
        <f t="shared" si="448"/>
        <v>#N/A</v>
      </c>
      <c r="AM842" s="6" t="e">
        <f t="shared" si="449"/>
        <v>#N/A</v>
      </c>
      <c r="AN842" s="6" t="e">
        <f t="shared" si="450"/>
        <v>#N/A</v>
      </c>
      <c r="AO842" s="6" t="e">
        <f t="shared" si="430"/>
        <v>#N/A</v>
      </c>
      <c r="AP842" s="6" t="e">
        <f t="shared" si="451"/>
        <v>#N/A</v>
      </c>
      <c r="AQ842" s="6" t="e">
        <f t="shared" si="452"/>
        <v>#N/A</v>
      </c>
      <c r="AR842" s="6" t="e">
        <f t="shared" si="431"/>
        <v>#N/A</v>
      </c>
      <c r="AS842" s="6" t="e">
        <f t="shared" si="432"/>
        <v>#N/A</v>
      </c>
      <c r="AT842" s="6" t="e">
        <f t="shared" si="433"/>
        <v>#N/A</v>
      </c>
      <c r="AU842" s="6">
        <f t="shared" si="453"/>
        <v>0</v>
      </c>
      <c r="AV842" s="6" t="e">
        <f t="shared" si="454"/>
        <v>#N/A</v>
      </c>
      <c r="AW842" s="6" t="str">
        <f t="shared" si="434"/>
        <v/>
      </c>
      <c r="AX842" s="6" t="str">
        <f t="shared" si="435"/>
        <v/>
      </c>
      <c r="AY842" s="6" t="str">
        <f t="shared" si="436"/>
        <v/>
      </c>
      <c r="AZ842" s="6" t="str">
        <f t="shared" si="437"/>
        <v/>
      </c>
      <c r="BA842" s="103"/>
      <c r="BG842" s="3"/>
    </row>
    <row r="843" spans="1:59" s="12" customFormat="1" ht="13.5" customHeight="1" x14ac:dyDescent="0.2">
      <c r="A843" s="163">
        <v>828</v>
      </c>
      <c r="B843" s="164"/>
      <c r="C843" s="165"/>
      <c r="D843" s="166"/>
      <c r="E843" s="165"/>
      <c r="F843" s="165"/>
      <c r="G843" s="220"/>
      <c r="H843" s="165"/>
      <c r="I843" s="167"/>
      <c r="J843" s="168"/>
      <c r="K843" s="845"/>
      <c r="L843" s="838"/>
      <c r="M843" s="428"/>
      <c r="N843" s="427"/>
      <c r="O843" s="429"/>
      <c r="P843" s="430"/>
      <c r="Q843" s="422" t="str">
        <f t="shared" si="421"/>
        <v/>
      </c>
      <c r="R843" s="422" t="str">
        <f t="shared" si="422"/>
        <v/>
      </c>
      <c r="S843" s="423" t="str">
        <f t="shared" si="423"/>
        <v/>
      </c>
      <c r="T843" s="424" t="str">
        <f t="shared" si="438"/>
        <v/>
      </c>
      <c r="U843" s="425" t="str">
        <f t="shared" si="424"/>
        <v/>
      </c>
      <c r="V843" s="425" t="str">
        <f t="shared" si="425"/>
        <v/>
      </c>
      <c r="W843" s="425" t="str">
        <f t="shared" si="426"/>
        <v/>
      </c>
      <c r="X843" s="38"/>
      <c r="Y843" s="37" t="str">
        <f t="shared" si="439"/>
        <v/>
      </c>
      <c r="Z843" s="37" t="str">
        <f t="shared" si="440"/>
        <v/>
      </c>
      <c r="AA843" s="29" t="str">
        <f t="shared" si="427"/>
        <v/>
      </c>
      <c r="AB843" s="6" t="e">
        <f t="shared" si="441"/>
        <v>#N/A</v>
      </c>
      <c r="AC843" s="6" t="e">
        <f t="shared" si="442"/>
        <v>#N/A</v>
      </c>
      <c r="AD843" s="6" t="e">
        <f t="shared" si="443"/>
        <v>#N/A</v>
      </c>
      <c r="AE843" s="6" t="str">
        <f t="shared" si="428"/>
        <v/>
      </c>
      <c r="AF843" s="10">
        <f t="shared" si="429"/>
        <v>1</v>
      </c>
      <c r="AG843" s="6" t="e">
        <f t="shared" si="444"/>
        <v>#N/A</v>
      </c>
      <c r="AH843" s="6" t="e">
        <f t="shared" si="445"/>
        <v>#N/A</v>
      </c>
      <c r="AI843" s="6" t="e">
        <f t="shared" si="455"/>
        <v>#N/A</v>
      </c>
      <c r="AJ843" s="6" t="e">
        <f t="shared" si="446"/>
        <v>#N/A</v>
      </c>
      <c r="AK843" s="11" t="str">
        <f t="shared" si="447"/>
        <v xml:space="preserve"> </v>
      </c>
      <c r="AL843" s="6" t="e">
        <f t="shared" si="448"/>
        <v>#N/A</v>
      </c>
      <c r="AM843" s="6" t="e">
        <f t="shared" si="449"/>
        <v>#N/A</v>
      </c>
      <c r="AN843" s="6" t="e">
        <f t="shared" si="450"/>
        <v>#N/A</v>
      </c>
      <c r="AO843" s="6" t="e">
        <f t="shared" si="430"/>
        <v>#N/A</v>
      </c>
      <c r="AP843" s="6" t="e">
        <f t="shared" si="451"/>
        <v>#N/A</v>
      </c>
      <c r="AQ843" s="6" t="e">
        <f t="shared" si="452"/>
        <v>#N/A</v>
      </c>
      <c r="AR843" s="6" t="e">
        <f t="shared" si="431"/>
        <v>#N/A</v>
      </c>
      <c r="AS843" s="6" t="e">
        <f t="shared" si="432"/>
        <v>#N/A</v>
      </c>
      <c r="AT843" s="6" t="e">
        <f t="shared" si="433"/>
        <v>#N/A</v>
      </c>
      <c r="AU843" s="6">
        <f t="shared" si="453"/>
        <v>0</v>
      </c>
      <c r="AV843" s="6" t="e">
        <f t="shared" si="454"/>
        <v>#N/A</v>
      </c>
      <c r="AW843" s="6" t="str">
        <f t="shared" si="434"/>
        <v/>
      </c>
      <c r="AX843" s="6" t="str">
        <f t="shared" si="435"/>
        <v/>
      </c>
      <c r="AY843" s="6" t="str">
        <f t="shared" si="436"/>
        <v/>
      </c>
      <c r="AZ843" s="6" t="str">
        <f t="shared" si="437"/>
        <v/>
      </c>
      <c r="BA843" s="103"/>
      <c r="BG843" s="3"/>
    </row>
    <row r="844" spans="1:59" s="12" customFormat="1" ht="13.5" customHeight="1" x14ac:dyDescent="0.2">
      <c r="A844" s="163">
        <v>829</v>
      </c>
      <c r="B844" s="164"/>
      <c r="C844" s="165"/>
      <c r="D844" s="166"/>
      <c r="E844" s="165"/>
      <c r="F844" s="165"/>
      <c r="G844" s="220"/>
      <c r="H844" s="165"/>
      <c r="I844" s="167"/>
      <c r="J844" s="168"/>
      <c r="K844" s="845"/>
      <c r="L844" s="838"/>
      <c r="M844" s="428"/>
      <c r="N844" s="427"/>
      <c r="O844" s="429"/>
      <c r="P844" s="430"/>
      <c r="Q844" s="422" t="str">
        <f t="shared" si="421"/>
        <v/>
      </c>
      <c r="R844" s="422" t="str">
        <f t="shared" si="422"/>
        <v/>
      </c>
      <c r="S844" s="423" t="str">
        <f t="shared" si="423"/>
        <v/>
      </c>
      <c r="T844" s="424" t="str">
        <f t="shared" si="438"/>
        <v/>
      </c>
      <c r="U844" s="425" t="str">
        <f t="shared" si="424"/>
        <v/>
      </c>
      <c r="V844" s="425" t="str">
        <f t="shared" si="425"/>
        <v/>
      </c>
      <c r="W844" s="425" t="str">
        <f t="shared" si="426"/>
        <v/>
      </c>
      <c r="X844" s="38"/>
      <c r="Y844" s="37" t="str">
        <f t="shared" si="439"/>
        <v/>
      </c>
      <c r="Z844" s="37" t="str">
        <f t="shared" si="440"/>
        <v/>
      </c>
      <c r="AA844" s="29" t="str">
        <f t="shared" si="427"/>
        <v/>
      </c>
      <c r="AB844" s="6" t="e">
        <f t="shared" si="441"/>
        <v>#N/A</v>
      </c>
      <c r="AC844" s="6" t="e">
        <f t="shared" si="442"/>
        <v>#N/A</v>
      </c>
      <c r="AD844" s="6" t="e">
        <f t="shared" si="443"/>
        <v>#N/A</v>
      </c>
      <c r="AE844" s="6" t="str">
        <f t="shared" si="428"/>
        <v/>
      </c>
      <c r="AF844" s="10">
        <f t="shared" si="429"/>
        <v>1</v>
      </c>
      <c r="AG844" s="6" t="e">
        <f t="shared" si="444"/>
        <v>#N/A</v>
      </c>
      <c r="AH844" s="6" t="e">
        <f t="shared" si="445"/>
        <v>#N/A</v>
      </c>
      <c r="AI844" s="6" t="e">
        <f t="shared" si="455"/>
        <v>#N/A</v>
      </c>
      <c r="AJ844" s="6" t="e">
        <f t="shared" si="446"/>
        <v>#N/A</v>
      </c>
      <c r="AK844" s="11" t="str">
        <f t="shared" si="447"/>
        <v xml:space="preserve"> </v>
      </c>
      <c r="AL844" s="6" t="e">
        <f t="shared" si="448"/>
        <v>#N/A</v>
      </c>
      <c r="AM844" s="6" t="e">
        <f t="shared" si="449"/>
        <v>#N/A</v>
      </c>
      <c r="AN844" s="6" t="e">
        <f t="shared" si="450"/>
        <v>#N/A</v>
      </c>
      <c r="AO844" s="6" t="e">
        <f t="shared" si="430"/>
        <v>#N/A</v>
      </c>
      <c r="AP844" s="6" t="e">
        <f t="shared" si="451"/>
        <v>#N/A</v>
      </c>
      <c r="AQ844" s="6" t="e">
        <f t="shared" si="452"/>
        <v>#N/A</v>
      </c>
      <c r="AR844" s="6" t="e">
        <f t="shared" si="431"/>
        <v>#N/A</v>
      </c>
      <c r="AS844" s="6" t="e">
        <f t="shared" si="432"/>
        <v>#N/A</v>
      </c>
      <c r="AT844" s="6" t="e">
        <f t="shared" si="433"/>
        <v>#N/A</v>
      </c>
      <c r="AU844" s="6">
        <f t="shared" si="453"/>
        <v>0</v>
      </c>
      <c r="AV844" s="6" t="e">
        <f t="shared" si="454"/>
        <v>#N/A</v>
      </c>
      <c r="AW844" s="6" t="str">
        <f t="shared" si="434"/>
        <v/>
      </c>
      <c r="AX844" s="6" t="str">
        <f t="shared" si="435"/>
        <v/>
      </c>
      <c r="AY844" s="6" t="str">
        <f t="shared" si="436"/>
        <v/>
      </c>
      <c r="AZ844" s="6" t="str">
        <f t="shared" si="437"/>
        <v/>
      </c>
      <c r="BA844" s="103"/>
      <c r="BG844" s="3"/>
    </row>
    <row r="845" spans="1:59" s="12" customFormat="1" ht="13.5" customHeight="1" x14ac:dyDescent="0.2">
      <c r="A845" s="163">
        <v>830</v>
      </c>
      <c r="B845" s="164"/>
      <c r="C845" s="165"/>
      <c r="D845" s="166"/>
      <c r="E845" s="165"/>
      <c r="F845" s="165"/>
      <c r="G845" s="220"/>
      <c r="H845" s="165"/>
      <c r="I845" s="167"/>
      <c r="J845" s="168"/>
      <c r="K845" s="845"/>
      <c r="L845" s="838"/>
      <c r="M845" s="428"/>
      <c r="N845" s="427"/>
      <c r="O845" s="429"/>
      <c r="P845" s="430"/>
      <c r="Q845" s="422" t="str">
        <f t="shared" si="421"/>
        <v/>
      </c>
      <c r="R845" s="422" t="str">
        <f t="shared" si="422"/>
        <v/>
      </c>
      <c r="S845" s="423" t="str">
        <f t="shared" si="423"/>
        <v/>
      </c>
      <c r="T845" s="424" t="str">
        <f t="shared" si="438"/>
        <v/>
      </c>
      <c r="U845" s="425" t="str">
        <f t="shared" si="424"/>
        <v/>
      </c>
      <c r="V845" s="425" t="str">
        <f t="shared" si="425"/>
        <v/>
      </c>
      <c r="W845" s="425" t="str">
        <f t="shared" si="426"/>
        <v/>
      </c>
      <c r="X845" s="38"/>
      <c r="Y845" s="37" t="str">
        <f t="shared" si="439"/>
        <v/>
      </c>
      <c r="Z845" s="37" t="str">
        <f t="shared" si="440"/>
        <v/>
      </c>
      <c r="AA845" s="29" t="str">
        <f t="shared" si="427"/>
        <v/>
      </c>
      <c r="AB845" s="6" t="e">
        <f t="shared" si="441"/>
        <v>#N/A</v>
      </c>
      <c r="AC845" s="6" t="e">
        <f t="shared" si="442"/>
        <v>#N/A</v>
      </c>
      <c r="AD845" s="6" t="e">
        <f t="shared" si="443"/>
        <v>#N/A</v>
      </c>
      <c r="AE845" s="6" t="str">
        <f t="shared" si="428"/>
        <v/>
      </c>
      <c r="AF845" s="10">
        <f t="shared" si="429"/>
        <v>1</v>
      </c>
      <c r="AG845" s="6" t="e">
        <f t="shared" si="444"/>
        <v>#N/A</v>
      </c>
      <c r="AH845" s="6" t="e">
        <f t="shared" si="445"/>
        <v>#N/A</v>
      </c>
      <c r="AI845" s="6" t="e">
        <f t="shared" si="455"/>
        <v>#N/A</v>
      </c>
      <c r="AJ845" s="6" t="e">
        <f t="shared" si="446"/>
        <v>#N/A</v>
      </c>
      <c r="AK845" s="11" t="str">
        <f t="shared" si="447"/>
        <v xml:space="preserve"> </v>
      </c>
      <c r="AL845" s="6" t="e">
        <f t="shared" si="448"/>
        <v>#N/A</v>
      </c>
      <c r="AM845" s="6" t="e">
        <f t="shared" si="449"/>
        <v>#N/A</v>
      </c>
      <c r="AN845" s="6" t="e">
        <f t="shared" si="450"/>
        <v>#N/A</v>
      </c>
      <c r="AO845" s="6" t="e">
        <f t="shared" si="430"/>
        <v>#N/A</v>
      </c>
      <c r="AP845" s="6" t="e">
        <f t="shared" si="451"/>
        <v>#N/A</v>
      </c>
      <c r="AQ845" s="6" t="e">
        <f t="shared" si="452"/>
        <v>#N/A</v>
      </c>
      <c r="AR845" s="6" t="e">
        <f t="shared" si="431"/>
        <v>#N/A</v>
      </c>
      <c r="AS845" s="6" t="e">
        <f t="shared" si="432"/>
        <v>#N/A</v>
      </c>
      <c r="AT845" s="6" t="e">
        <f t="shared" si="433"/>
        <v>#N/A</v>
      </c>
      <c r="AU845" s="6">
        <f t="shared" si="453"/>
        <v>0</v>
      </c>
      <c r="AV845" s="6" t="e">
        <f t="shared" si="454"/>
        <v>#N/A</v>
      </c>
      <c r="AW845" s="6" t="str">
        <f t="shared" si="434"/>
        <v/>
      </c>
      <c r="AX845" s="6" t="str">
        <f t="shared" si="435"/>
        <v/>
      </c>
      <c r="AY845" s="6" t="str">
        <f t="shared" si="436"/>
        <v/>
      </c>
      <c r="AZ845" s="6" t="str">
        <f t="shared" si="437"/>
        <v/>
      </c>
      <c r="BA845" s="103"/>
      <c r="BG845" s="3"/>
    </row>
    <row r="846" spans="1:59" s="12" customFormat="1" ht="13.5" customHeight="1" x14ac:dyDescent="0.2">
      <c r="A846" s="163">
        <v>831</v>
      </c>
      <c r="B846" s="164"/>
      <c r="C846" s="165"/>
      <c r="D846" s="166"/>
      <c r="E846" s="165"/>
      <c r="F846" s="165"/>
      <c r="G846" s="220"/>
      <c r="H846" s="165"/>
      <c r="I846" s="167"/>
      <c r="J846" s="168"/>
      <c r="K846" s="845"/>
      <c r="L846" s="838"/>
      <c r="M846" s="428"/>
      <c r="N846" s="427"/>
      <c r="O846" s="429"/>
      <c r="P846" s="430"/>
      <c r="Q846" s="422" t="str">
        <f t="shared" si="421"/>
        <v/>
      </c>
      <c r="R846" s="422" t="str">
        <f t="shared" si="422"/>
        <v/>
      </c>
      <c r="S846" s="423" t="str">
        <f t="shared" si="423"/>
        <v/>
      </c>
      <c r="T846" s="424" t="str">
        <f t="shared" si="438"/>
        <v/>
      </c>
      <c r="U846" s="425" t="str">
        <f t="shared" si="424"/>
        <v/>
      </c>
      <c r="V846" s="425" t="str">
        <f t="shared" si="425"/>
        <v/>
      </c>
      <c r="W846" s="425" t="str">
        <f t="shared" si="426"/>
        <v/>
      </c>
      <c r="X846" s="38"/>
      <c r="Y846" s="37" t="str">
        <f t="shared" si="439"/>
        <v/>
      </c>
      <c r="Z846" s="37" t="str">
        <f t="shared" si="440"/>
        <v/>
      </c>
      <c r="AA846" s="29" t="str">
        <f t="shared" si="427"/>
        <v/>
      </c>
      <c r="AB846" s="6" t="e">
        <f t="shared" si="441"/>
        <v>#N/A</v>
      </c>
      <c r="AC846" s="6" t="e">
        <f t="shared" si="442"/>
        <v>#N/A</v>
      </c>
      <c r="AD846" s="6" t="e">
        <f t="shared" si="443"/>
        <v>#N/A</v>
      </c>
      <c r="AE846" s="6" t="str">
        <f t="shared" si="428"/>
        <v/>
      </c>
      <c r="AF846" s="10">
        <f t="shared" si="429"/>
        <v>1</v>
      </c>
      <c r="AG846" s="6" t="e">
        <f t="shared" si="444"/>
        <v>#N/A</v>
      </c>
      <c r="AH846" s="6" t="e">
        <f t="shared" si="445"/>
        <v>#N/A</v>
      </c>
      <c r="AI846" s="6" t="e">
        <f t="shared" si="455"/>
        <v>#N/A</v>
      </c>
      <c r="AJ846" s="6" t="e">
        <f t="shared" si="446"/>
        <v>#N/A</v>
      </c>
      <c r="AK846" s="11" t="str">
        <f t="shared" si="447"/>
        <v xml:space="preserve"> </v>
      </c>
      <c r="AL846" s="6" t="e">
        <f t="shared" si="448"/>
        <v>#N/A</v>
      </c>
      <c r="AM846" s="6" t="e">
        <f t="shared" si="449"/>
        <v>#N/A</v>
      </c>
      <c r="AN846" s="6" t="e">
        <f t="shared" si="450"/>
        <v>#N/A</v>
      </c>
      <c r="AO846" s="6" t="e">
        <f t="shared" si="430"/>
        <v>#N/A</v>
      </c>
      <c r="AP846" s="6" t="e">
        <f t="shared" si="451"/>
        <v>#N/A</v>
      </c>
      <c r="AQ846" s="6" t="e">
        <f t="shared" si="452"/>
        <v>#N/A</v>
      </c>
      <c r="AR846" s="6" t="e">
        <f t="shared" si="431"/>
        <v>#N/A</v>
      </c>
      <c r="AS846" s="6" t="e">
        <f t="shared" si="432"/>
        <v>#N/A</v>
      </c>
      <c r="AT846" s="6" t="e">
        <f t="shared" si="433"/>
        <v>#N/A</v>
      </c>
      <c r="AU846" s="6">
        <f t="shared" si="453"/>
        <v>0</v>
      </c>
      <c r="AV846" s="6" t="e">
        <f t="shared" si="454"/>
        <v>#N/A</v>
      </c>
      <c r="AW846" s="6" t="str">
        <f t="shared" si="434"/>
        <v/>
      </c>
      <c r="AX846" s="6" t="str">
        <f t="shared" si="435"/>
        <v/>
      </c>
      <c r="AY846" s="6" t="str">
        <f t="shared" si="436"/>
        <v/>
      </c>
      <c r="AZ846" s="6" t="str">
        <f t="shared" si="437"/>
        <v/>
      </c>
      <c r="BA846" s="103"/>
      <c r="BG846" s="3"/>
    </row>
    <row r="847" spans="1:59" s="12" customFormat="1" ht="13.5" customHeight="1" x14ac:dyDescent="0.2">
      <c r="A847" s="163">
        <v>832</v>
      </c>
      <c r="B847" s="164"/>
      <c r="C847" s="165"/>
      <c r="D847" s="166"/>
      <c r="E847" s="165"/>
      <c r="F847" s="165"/>
      <c r="G847" s="220"/>
      <c r="H847" s="165"/>
      <c r="I847" s="167"/>
      <c r="J847" s="168"/>
      <c r="K847" s="845"/>
      <c r="L847" s="838"/>
      <c r="M847" s="428"/>
      <c r="N847" s="427"/>
      <c r="O847" s="429"/>
      <c r="P847" s="430"/>
      <c r="Q847" s="422" t="str">
        <f t="shared" si="421"/>
        <v/>
      </c>
      <c r="R847" s="422" t="str">
        <f t="shared" si="422"/>
        <v/>
      </c>
      <c r="S847" s="423" t="str">
        <f t="shared" si="423"/>
        <v/>
      </c>
      <c r="T847" s="424" t="str">
        <f t="shared" si="438"/>
        <v/>
      </c>
      <c r="U847" s="425" t="str">
        <f t="shared" si="424"/>
        <v/>
      </c>
      <c r="V847" s="425" t="str">
        <f t="shared" si="425"/>
        <v/>
      </c>
      <c r="W847" s="425" t="str">
        <f t="shared" si="426"/>
        <v/>
      </c>
      <c r="X847" s="38"/>
      <c r="Y847" s="37" t="str">
        <f t="shared" si="439"/>
        <v/>
      </c>
      <c r="Z847" s="37" t="str">
        <f t="shared" si="440"/>
        <v/>
      </c>
      <c r="AA847" s="29" t="str">
        <f t="shared" si="427"/>
        <v/>
      </c>
      <c r="AB847" s="6" t="e">
        <f t="shared" si="441"/>
        <v>#N/A</v>
      </c>
      <c r="AC847" s="6" t="e">
        <f t="shared" si="442"/>
        <v>#N/A</v>
      </c>
      <c r="AD847" s="6" t="e">
        <f t="shared" si="443"/>
        <v>#N/A</v>
      </c>
      <c r="AE847" s="6" t="str">
        <f t="shared" si="428"/>
        <v/>
      </c>
      <c r="AF847" s="10">
        <f t="shared" si="429"/>
        <v>1</v>
      </c>
      <c r="AG847" s="6" t="e">
        <f t="shared" si="444"/>
        <v>#N/A</v>
      </c>
      <c r="AH847" s="6" t="e">
        <f t="shared" si="445"/>
        <v>#N/A</v>
      </c>
      <c r="AI847" s="6" t="e">
        <f t="shared" si="455"/>
        <v>#N/A</v>
      </c>
      <c r="AJ847" s="6" t="e">
        <f t="shared" si="446"/>
        <v>#N/A</v>
      </c>
      <c r="AK847" s="11" t="str">
        <f t="shared" si="447"/>
        <v xml:space="preserve"> </v>
      </c>
      <c r="AL847" s="6" t="e">
        <f t="shared" si="448"/>
        <v>#N/A</v>
      </c>
      <c r="AM847" s="6" t="e">
        <f t="shared" si="449"/>
        <v>#N/A</v>
      </c>
      <c r="AN847" s="6" t="e">
        <f t="shared" si="450"/>
        <v>#N/A</v>
      </c>
      <c r="AO847" s="6" t="e">
        <f t="shared" si="430"/>
        <v>#N/A</v>
      </c>
      <c r="AP847" s="6" t="e">
        <f t="shared" si="451"/>
        <v>#N/A</v>
      </c>
      <c r="AQ847" s="6" t="e">
        <f t="shared" si="452"/>
        <v>#N/A</v>
      </c>
      <c r="AR847" s="6" t="e">
        <f t="shared" si="431"/>
        <v>#N/A</v>
      </c>
      <c r="AS847" s="6" t="e">
        <f t="shared" si="432"/>
        <v>#N/A</v>
      </c>
      <c r="AT847" s="6" t="e">
        <f t="shared" si="433"/>
        <v>#N/A</v>
      </c>
      <c r="AU847" s="6">
        <f t="shared" si="453"/>
        <v>0</v>
      </c>
      <c r="AV847" s="6" t="e">
        <f t="shared" si="454"/>
        <v>#N/A</v>
      </c>
      <c r="AW847" s="6" t="str">
        <f t="shared" si="434"/>
        <v/>
      </c>
      <c r="AX847" s="6" t="str">
        <f t="shared" si="435"/>
        <v/>
      </c>
      <c r="AY847" s="6" t="str">
        <f t="shared" si="436"/>
        <v/>
      </c>
      <c r="AZ847" s="6" t="str">
        <f t="shared" si="437"/>
        <v/>
      </c>
      <c r="BA847" s="103"/>
      <c r="BG847" s="3"/>
    </row>
    <row r="848" spans="1:59" s="12" customFormat="1" ht="13.5" customHeight="1" x14ac:dyDescent="0.2">
      <c r="A848" s="163">
        <v>833</v>
      </c>
      <c r="B848" s="164"/>
      <c r="C848" s="165"/>
      <c r="D848" s="166"/>
      <c r="E848" s="165"/>
      <c r="F848" s="165"/>
      <c r="G848" s="220"/>
      <c r="H848" s="165"/>
      <c r="I848" s="167"/>
      <c r="J848" s="168"/>
      <c r="K848" s="845"/>
      <c r="L848" s="838"/>
      <c r="M848" s="428"/>
      <c r="N848" s="427"/>
      <c r="O848" s="429"/>
      <c r="P848" s="430"/>
      <c r="Q848" s="422" t="str">
        <f t="shared" ref="Q848:Q911" si="456">IF(ISBLANK(K848)=TRUE,"",IF(ISNUMBER(AM848)=TRUE,AM848,"エラー"))</f>
        <v/>
      </c>
      <c r="R848" s="422" t="str">
        <f t="shared" ref="R848:R911" si="457">IF(ISBLANK(K848)=TRUE,"",IF(ISNUMBER(AP848)=TRUE,AP848,"エラー"))</f>
        <v/>
      </c>
      <c r="S848" s="423" t="str">
        <f t="shared" ref="S848:S911" si="458">IF(ISBLANK(K848)=TRUE,"",IF(ISNUMBER(AV848)=TRUE,AV848,"エラー"))</f>
        <v/>
      </c>
      <c r="T848" s="424" t="str">
        <f t="shared" si="438"/>
        <v/>
      </c>
      <c r="U848" s="425" t="str">
        <f t="shared" ref="U848:U911" si="459">IF(Q848="","",IF(ISERROR(Q848*Y848*AF848),"エラー",IF(ISBLANK(Y848)=TRUE,"エラー",IF(ISBLANK(Q848)=TRUE,"エラー",IF(AY848=1,"エラー",Q848*AF848*Y848/1000)))))</f>
        <v/>
      </c>
      <c r="V848" s="425" t="str">
        <f t="shared" ref="V848:V911" si="460">IF(R848="","",IF(ISERROR(R848*Y848*AF848),"エラー",IF(ISBLANK(Y848)=TRUE,"エラー",IF(ISBLANK(R848)=TRUE,"エラー",IF(AY848=1,"エラー",R848*AF848*Y848/1000)))))</f>
        <v/>
      </c>
      <c r="W848" s="425" t="str">
        <f t="shared" ref="W848:W911" si="461">IF(S848="","",IF(ISERROR(S848*Z848),"エラー",IF(ISBLANK(Z848)=TRUE,"エラー",IF(ISBLANK(S848)=TRUE,"エラー",IF(AY848=1,"エラー",S848*Z848/1000)))))</f>
        <v/>
      </c>
      <c r="X848" s="38"/>
      <c r="Y848" s="37" t="str">
        <f t="shared" si="439"/>
        <v/>
      </c>
      <c r="Z848" s="37" t="str">
        <f t="shared" si="440"/>
        <v/>
      </c>
      <c r="AA848" s="29" t="str">
        <f t="shared" ref="AA848:AA911" si="462">IF(ISBLANK(H848)=TRUE,"",IF(OR(ISBLANK(B848)=TRUE),1,""))</f>
        <v/>
      </c>
      <c r="AB848" s="6" t="e">
        <f t="shared" si="441"/>
        <v>#N/A</v>
      </c>
      <c r="AC848" s="6" t="e">
        <f t="shared" si="442"/>
        <v>#N/A</v>
      </c>
      <c r="AD848" s="6" t="e">
        <f t="shared" si="443"/>
        <v>#N/A</v>
      </c>
      <c r="AE848" s="6" t="str">
        <f t="shared" ref="AE848:AE911" si="463">IF(ISERROR(SEARCH("-",I848,1))=TRUE,ASC(UPPER(I848)),ASC(UPPER(LEFT(I848,SEARCH("-",I848,1)-1))))</f>
        <v/>
      </c>
      <c r="AF848" s="10">
        <f t="shared" ref="AF848:AF911" si="464">IF(J848&gt;3500,J848/1000,1)</f>
        <v>1</v>
      </c>
      <c r="AG848" s="6" t="e">
        <f t="shared" si="444"/>
        <v>#N/A</v>
      </c>
      <c r="AH848" s="6" t="e">
        <f t="shared" si="445"/>
        <v>#N/A</v>
      </c>
      <c r="AI848" s="6" t="e">
        <f t="shared" si="455"/>
        <v>#N/A</v>
      </c>
      <c r="AJ848" s="6" t="e">
        <f t="shared" si="446"/>
        <v>#N/A</v>
      </c>
      <c r="AK848" s="11" t="str">
        <f t="shared" si="447"/>
        <v xml:space="preserve"> </v>
      </c>
      <c r="AL848" s="6" t="e">
        <f t="shared" si="448"/>
        <v>#N/A</v>
      </c>
      <c r="AM848" s="6" t="e">
        <f t="shared" si="449"/>
        <v>#N/A</v>
      </c>
      <c r="AN848" s="6" t="e">
        <f t="shared" si="450"/>
        <v>#N/A</v>
      </c>
      <c r="AO848" s="6" t="e">
        <f t="shared" ref="AO848:AO911" si="465">VLOOKUP(AH848,$BX$17:$CB$21,2,FALSE)</f>
        <v>#N/A</v>
      </c>
      <c r="AP848" s="6" t="e">
        <f t="shared" si="451"/>
        <v>#N/A</v>
      </c>
      <c r="AQ848" s="6" t="e">
        <f t="shared" si="452"/>
        <v>#N/A</v>
      </c>
      <c r="AR848" s="6" t="e">
        <f t="shared" ref="AR848:AR911" si="466">VLOOKUP(AH848,$BX$17:$CB$21,3,FALSE)</f>
        <v>#N/A</v>
      </c>
      <c r="AS848" s="6" t="e">
        <f t="shared" ref="AS848:AS911" si="467">VLOOKUP(AH848,$BX$17:$CB$21,4,FALSE)</f>
        <v>#N/A</v>
      </c>
      <c r="AT848" s="6" t="e">
        <f t="shared" ref="AT848:AT911" si="468">VLOOKUP(AH848,$BX$17:$CB$21,5,FALSE)</f>
        <v>#N/A</v>
      </c>
      <c r="AU848" s="6">
        <f t="shared" si="453"/>
        <v>0</v>
      </c>
      <c r="AV848" s="6" t="e">
        <f t="shared" si="454"/>
        <v>#N/A</v>
      </c>
      <c r="AW848" s="6" t="str">
        <f t="shared" ref="AW848:AW911" si="469">IF(H848="","",VLOOKUP(H848,$BB$17:$BF$25,5,FALSE))</f>
        <v/>
      </c>
      <c r="AX848" s="6" t="str">
        <f t="shared" ref="AX848:AX911" si="470">IF(D848="","",VLOOKUP(CONCATENATE("A",LEFT(D848)),$BU$17:$BV$26,2,FALSE))</f>
        <v/>
      </c>
      <c r="AY848" s="6" t="str">
        <f t="shared" ref="AY848:AY911" si="471">IF(AW848=AX848,"",1)</f>
        <v/>
      </c>
      <c r="AZ848" s="6" t="str">
        <f t="shared" ref="AZ848:AZ911" si="472">CONCATENATE(C848,D848,E848,F848)</f>
        <v/>
      </c>
      <c r="BA848" s="103"/>
      <c r="BG848" s="3"/>
    </row>
    <row r="849" spans="1:59" s="12" customFormat="1" ht="13.5" customHeight="1" x14ac:dyDescent="0.2">
      <c r="A849" s="163">
        <v>834</v>
      </c>
      <c r="B849" s="164"/>
      <c r="C849" s="165"/>
      <c r="D849" s="166"/>
      <c r="E849" s="165"/>
      <c r="F849" s="165"/>
      <c r="G849" s="220"/>
      <c r="H849" s="165"/>
      <c r="I849" s="167"/>
      <c r="J849" s="168"/>
      <c r="K849" s="845"/>
      <c r="L849" s="838"/>
      <c r="M849" s="428"/>
      <c r="N849" s="427"/>
      <c r="O849" s="429"/>
      <c r="P849" s="430"/>
      <c r="Q849" s="422" t="str">
        <f t="shared" si="456"/>
        <v/>
      </c>
      <c r="R849" s="422" t="str">
        <f t="shared" si="457"/>
        <v/>
      </c>
      <c r="S849" s="423" t="str">
        <f t="shared" si="458"/>
        <v/>
      </c>
      <c r="T849" s="424" t="str">
        <f t="shared" ref="T849:T912" si="473">IF(OR(Y849="",Z849=""),"",Y849/Z849)</f>
        <v/>
      </c>
      <c r="U849" s="425" t="str">
        <f t="shared" si="459"/>
        <v/>
      </c>
      <c r="V849" s="425" t="str">
        <f t="shared" si="460"/>
        <v/>
      </c>
      <c r="W849" s="425" t="str">
        <f t="shared" si="461"/>
        <v/>
      </c>
      <c r="X849" s="38"/>
      <c r="Y849" s="37" t="str">
        <f t="shared" ref="Y849:Y912" si="474">IF(O849="","",O849)</f>
        <v/>
      </c>
      <c r="Z849" s="37" t="str">
        <f t="shared" ref="Z849:Z912" si="475">IF(P849="","",P849)</f>
        <v/>
      </c>
      <c r="AA849" s="29" t="str">
        <f t="shared" si="462"/>
        <v/>
      </c>
      <c r="AB849" s="6" t="e">
        <f t="shared" ref="AB849:AB912" si="476">VLOOKUP(H849,$BB$17:$BE$23,2,FALSE)</f>
        <v>#N/A</v>
      </c>
      <c r="AC849" s="6" t="e">
        <f t="shared" ref="AC849:AC912" si="477">VLOOKUP(H849,$BB$17:$BE$23,3,FALSE)</f>
        <v>#N/A</v>
      </c>
      <c r="AD849" s="6" t="e">
        <f t="shared" ref="AD849:AD912" si="478">VLOOKUP(H849,$BB$17:$BE$23,4,FALSE)</f>
        <v>#N/A</v>
      </c>
      <c r="AE849" s="6" t="str">
        <f t="shared" si="463"/>
        <v/>
      </c>
      <c r="AF849" s="10">
        <f t="shared" si="464"/>
        <v>1</v>
      </c>
      <c r="AG849" s="6" t="e">
        <f t="shared" ref="AG849:AG912" si="479">IF(AD849=9,0,IF(J849&lt;=2500,IF(J849&lt;=1700,1,2),IF(J849&lt;=12000,IF(J849&lt;=3500,3,4),IF(ISERROR(SEARCH(LEFT(I849,1),"LFMRQST")),4,IF(AND(LEN(I849)&lt;&gt;3,AI849&lt;&gt;"軽"),4,5)))))</f>
        <v>#N/A</v>
      </c>
      <c r="AH849" s="6" t="e">
        <f t="shared" ref="AH849:AH912" si="480">IF(AD849=5,0,IF(AD849=9,0,IF(J849&lt;=2500,IF(J849&lt;=1700,1,2),IF(J849&lt;=12000,IF(J849&lt;=3500,3,4),IF(ISERROR(SEARCH(LEFT(I849,1),"LFMRQST")),4,IF(AND(LEN(I849)&lt;&gt;3,AI849&lt;&gt;"軽"),4,5))))))</f>
        <v>#N/A</v>
      </c>
      <c r="AI849" s="6" t="e">
        <f t="shared" si="455"/>
        <v>#N/A</v>
      </c>
      <c r="AJ849" s="6" t="e">
        <f t="shared" ref="AJ849:AJ912" si="481">VLOOKUP(AL849,排出係数表,9,FALSE)</f>
        <v>#N/A</v>
      </c>
      <c r="AK849" s="11" t="str">
        <f t="shared" ref="AK849:AK912" si="482">IF(OR(ISBLANK(K849)=TRUE,ISBLANK(B849)=TRUE)," ",CONCATENATE(B849,AD849,AG849))</f>
        <v xml:space="preserve"> </v>
      </c>
      <c r="AL849" s="6" t="e">
        <f t="shared" ref="AL849:AL912" si="483">CONCATENATE(AB849,AH849,AI849,AE849)</f>
        <v>#N/A</v>
      </c>
      <c r="AM849" s="6" t="e">
        <f t="shared" ref="AM849:AM912" si="484">IF(AND(L849="あり",AI849="軽"),AO849,AN849)</f>
        <v>#N/A</v>
      </c>
      <c r="AN849" s="6" t="e">
        <f t="shared" ref="AN849:AN912" si="485">VLOOKUP(AL849,排出係数表,6,FALSE)</f>
        <v>#N/A</v>
      </c>
      <c r="AO849" s="6" t="e">
        <f t="shared" si="465"/>
        <v>#N/A</v>
      </c>
      <c r="AP849" s="6" t="e">
        <f t="shared" ref="AP849:AP912" si="486">IF(AND(L849="あり",M849="なし",AI849="軽"),AR849,IF(AND(L849="あり",M849="あり(H17なし)",AI849="軽"),AR849,IF(AND(L849="あり",M849="",AI849="軽"),AR849,IF(AND(L849="なし",M849="あり(H17なし)",AI849="軽"),AS849,IF(AND(L849="",M849="あり(H17なし)",AI849="軽"),AS849,IF(AND(M849="あり(H17あり)",AI849="軽"),AT849,AQ849))))))</f>
        <v>#N/A</v>
      </c>
      <c r="AQ849" s="6" t="e">
        <f t="shared" ref="AQ849:AQ912" si="487">VLOOKUP(AL849,排出係数表,7,FALSE)</f>
        <v>#N/A</v>
      </c>
      <c r="AR849" s="6" t="e">
        <f t="shared" si="466"/>
        <v>#N/A</v>
      </c>
      <c r="AS849" s="6" t="e">
        <f t="shared" si="467"/>
        <v>#N/A</v>
      </c>
      <c r="AT849" s="6" t="e">
        <f t="shared" si="468"/>
        <v>#N/A</v>
      </c>
      <c r="AU849" s="6">
        <f t="shared" ref="AU849:AU912" si="488">IF(AND(L849="なし",M849="なし"),0,IF(AND(L849="",M849=""),0,IF(AND(L849="",M849="なし"),0,IF(AND(L849="なし",M849=""),0,1))))</f>
        <v>0</v>
      </c>
      <c r="AV849" s="6" t="e">
        <f t="shared" ref="AV849:AV912" si="489">VLOOKUP(AL849,排出係数表,8,FALSE)</f>
        <v>#N/A</v>
      </c>
      <c r="AW849" s="6" t="str">
        <f t="shared" si="469"/>
        <v/>
      </c>
      <c r="AX849" s="6" t="str">
        <f t="shared" si="470"/>
        <v/>
      </c>
      <c r="AY849" s="6" t="str">
        <f t="shared" si="471"/>
        <v/>
      </c>
      <c r="AZ849" s="6" t="str">
        <f t="shared" si="472"/>
        <v/>
      </c>
      <c r="BA849" s="103"/>
      <c r="BG849" s="3"/>
    </row>
    <row r="850" spans="1:59" s="12" customFormat="1" ht="13.5" customHeight="1" x14ac:dyDescent="0.2">
      <c r="A850" s="163">
        <v>835</v>
      </c>
      <c r="B850" s="164"/>
      <c r="C850" s="165"/>
      <c r="D850" s="166"/>
      <c r="E850" s="165"/>
      <c r="F850" s="165"/>
      <c r="G850" s="220"/>
      <c r="H850" s="165"/>
      <c r="I850" s="167"/>
      <c r="J850" s="168"/>
      <c r="K850" s="845"/>
      <c r="L850" s="838"/>
      <c r="M850" s="428"/>
      <c r="N850" s="427"/>
      <c r="O850" s="429"/>
      <c r="P850" s="430"/>
      <c r="Q850" s="422" t="str">
        <f t="shared" si="456"/>
        <v/>
      </c>
      <c r="R850" s="422" t="str">
        <f t="shared" si="457"/>
        <v/>
      </c>
      <c r="S850" s="423" t="str">
        <f t="shared" si="458"/>
        <v/>
      </c>
      <c r="T850" s="424" t="str">
        <f t="shared" si="473"/>
        <v/>
      </c>
      <c r="U850" s="425" t="str">
        <f t="shared" si="459"/>
        <v/>
      </c>
      <c r="V850" s="425" t="str">
        <f t="shared" si="460"/>
        <v/>
      </c>
      <c r="W850" s="425" t="str">
        <f t="shared" si="461"/>
        <v/>
      </c>
      <c r="X850" s="38"/>
      <c r="Y850" s="37" t="str">
        <f t="shared" si="474"/>
        <v/>
      </c>
      <c r="Z850" s="37" t="str">
        <f t="shared" si="475"/>
        <v/>
      </c>
      <c r="AA850" s="29" t="str">
        <f t="shared" si="462"/>
        <v/>
      </c>
      <c r="AB850" s="6" t="e">
        <f t="shared" si="476"/>
        <v>#N/A</v>
      </c>
      <c r="AC850" s="6" t="e">
        <f t="shared" si="477"/>
        <v>#N/A</v>
      </c>
      <c r="AD850" s="6" t="e">
        <f t="shared" si="478"/>
        <v>#N/A</v>
      </c>
      <c r="AE850" s="6" t="str">
        <f t="shared" si="463"/>
        <v/>
      </c>
      <c r="AF850" s="10">
        <f t="shared" si="464"/>
        <v>1</v>
      </c>
      <c r="AG850" s="6" t="e">
        <f t="shared" si="479"/>
        <v>#N/A</v>
      </c>
      <c r="AH850" s="6" t="e">
        <f t="shared" si="480"/>
        <v>#N/A</v>
      </c>
      <c r="AI850" s="6" t="e">
        <f t="shared" si="455"/>
        <v>#N/A</v>
      </c>
      <c r="AJ850" s="6" t="e">
        <f t="shared" si="481"/>
        <v>#N/A</v>
      </c>
      <c r="AK850" s="11" t="str">
        <f t="shared" si="482"/>
        <v xml:space="preserve"> </v>
      </c>
      <c r="AL850" s="6" t="e">
        <f t="shared" si="483"/>
        <v>#N/A</v>
      </c>
      <c r="AM850" s="6" t="e">
        <f t="shared" si="484"/>
        <v>#N/A</v>
      </c>
      <c r="AN850" s="6" t="e">
        <f t="shared" si="485"/>
        <v>#N/A</v>
      </c>
      <c r="AO850" s="6" t="e">
        <f t="shared" si="465"/>
        <v>#N/A</v>
      </c>
      <c r="AP850" s="6" t="e">
        <f t="shared" si="486"/>
        <v>#N/A</v>
      </c>
      <c r="AQ850" s="6" t="e">
        <f t="shared" si="487"/>
        <v>#N/A</v>
      </c>
      <c r="AR850" s="6" t="e">
        <f t="shared" si="466"/>
        <v>#N/A</v>
      </c>
      <c r="AS850" s="6" t="e">
        <f t="shared" si="467"/>
        <v>#N/A</v>
      </c>
      <c r="AT850" s="6" t="e">
        <f t="shared" si="468"/>
        <v>#N/A</v>
      </c>
      <c r="AU850" s="6">
        <f t="shared" si="488"/>
        <v>0</v>
      </c>
      <c r="AV850" s="6" t="e">
        <f t="shared" si="489"/>
        <v>#N/A</v>
      </c>
      <c r="AW850" s="6" t="str">
        <f t="shared" si="469"/>
        <v/>
      </c>
      <c r="AX850" s="6" t="str">
        <f t="shared" si="470"/>
        <v/>
      </c>
      <c r="AY850" s="6" t="str">
        <f t="shared" si="471"/>
        <v/>
      </c>
      <c r="AZ850" s="6" t="str">
        <f t="shared" si="472"/>
        <v/>
      </c>
      <c r="BA850" s="103"/>
      <c r="BG850" s="3"/>
    </row>
    <row r="851" spans="1:59" s="12" customFormat="1" ht="13.5" customHeight="1" x14ac:dyDescent="0.2">
      <c r="A851" s="163">
        <v>836</v>
      </c>
      <c r="B851" s="164"/>
      <c r="C851" s="165"/>
      <c r="D851" s="166"/>
      <c r="E851" s="165"/>
      <c r="F851" s="165"/>
      <c r="G851" s="220"/>
      <c r="H851" s="165"/>
      <c r="I851" s="167"/>
      <c r="J851" s="168"/>
      <c r="K851" s="845"/>
      <c r="L851" s="838"/>
      <c r="M851" s="428"/>
      <c r="N851" s="427"/>
      <c r="O851" s="429"/>
      <c r="P851" s="430"/>
      <c r="Q851" s="422" t="str">
        <f t="shared" si="456"/>
        <v/>
      </c>
      <c r="R851" s="422" t="str">
        <f t="shared" si="457"/>
        <v/>
      </c>
      <c r="S851" s="423" t="str">
        <f t="shared" si="458"/>
        <v/>
      </c>
      <c r="T851" s="424" t="str">
        <f t="shared" si="473"/>
        <v/>
      </c>
      <c r="U851" s="425" t="str">
        <f t="shared" si="459"/>
        <v/>
      </c>
      <c r="V851" s="425" t="str">
        <f t="shared" si="460"/>
        <v/>
      </c>
      <c r="W851" s="425" t="str">
        <f t="shared" si="461"/>
        <v/>
      </c>
      <c r="X851" s="38"/>
      <c r="Y851" s="37" t="str">
        <f t="shared" si="474"/>
        <v/>
      </c>
      <c r="Z851" s="37" t="str">
        <f t="shared" si="475"/>
        <v/>
      </c>
      <c r="AA851" s="29" t="str">
        <f t="shared" si="462"/>
        <v/>
      </c>
      <c r="AB851" s="6" t="e">
        <f t="shared" si="476"/>
        <v>#N/A</v>
      </c>
      <c r="AC851" s="6" t="e">
        <f t="shared" si="477"/>
        <v>#N/A</v>
      </c>
      <c r="AD851" s="6" t="e">
        <f t="shared" si="478"/>
        <v>#N/A</v>
      </c>
      <c r="AE851" s="6" t="str">
        <f t="shared" si="463"/>
        <v/>
      </c>
      <c r="AF851" s="10">
        <f t="shared" si="464"/>
        <v>1</v>
      </c>
      <c r="AG851" s="6" t="e">
        <f t="shared" si="479"/>
        <v>#N/A</v>
      </c>
      <c r="AH851" s="6" t="e">
        <f t="shared" si="480"/>
        <v>#N/A</v>
      </c>
      <c r="AI851" s="6" t="e">
        <f t="shared" si="455"/>
        <v>#N/A</v>
      </c>
      <c r="AJ851" s="6" t="e">
        <f t="shared" si="481"/>
        <v>#N/A</v>
      </c>
      <c r="AK851" s="11" t="str">
        <f t="shared" si="482"/>
        <v xml:space="preserve"> </v>
      </c>
      <c r="AL851" s="6" t="e">
        <f t="shared" si="483"/>
        <v>#N/A</v>
      </c>
      <c r="AM851" s="6" t="e">
        <f t="shared" si="484"/>
        <v>#N/A</v>
      </c>
      <c r="AN851" s="6" t="e">
        <f t="shared" si="485"/>
        <v>#N/A</v>
      </c>
      <c r="AO851" s="6" t="e">
        <f t="shared" si="465"/>
        <v>#N/A</v>
      </c>
      <c r="AP851" s="6" t="e">
        <f t="shared" si="486"/>
        <v>#N/A</v>
      </c>
      <c r="AQ851" s="6" t="e">
        <f t="shared" si="487"/>
        <v>#N/A</v>
      </c>
      <c r="AR851" s="6" t="e">
        <f t="shared" si="466"/>
        <v>#N/A</v>
      </c>
      <c r="AS851" s="6" t="e">
        <f t="shared" si="467"/>
        <v>#N/A</v>
      </c>
      <c r="AT851" s="6" t="e">
        <f t="shared" si="468"/>
        <v>#N/A</v>
      </c>
      <c r="AU851" s="6">
        <f t="shared" si="488"/>
        <v>0</v>
      </c>
      <c r="AV851" s="6" t="e">
        <f t="shared" si="489"/>
        <v>#N/A</v>
      </c>
      <c r="AW851" s="6" t="str">
        <f t="shared" si="469"/>
        <v/>
      </c>
      <c r="AX851" s="6" t="str">
        <f t="shared" si="470"/>
        <v/>
      </c>
      <c r="AY851" s="6" t="str">
        <f t="shared" si="471"/>
        <v/>
      </c>
      <c r="AZ851" s="6" t="str">
        <f t="shared" si="472"/>
        <v/>
      </c>
      <c r="BA851" s="103"/>
      <c r="BG851" s="3"/>
    </row>
    <row r="852" spans="1:59" s="12" customFormat="1" ht="13.5" customHeight="1" x14ac:dyDescent="0.2">
      <c r="A852" s="163">
        <v>837</v>
      </c>
      <c r="B852" s="164"/>
      <c r="C852" s="165"/>
      <c r="D852" s="166"/>
      <c r="E852" s="165"/>
      <c r="F852" s="165"/>
      <c r="G852" s="220"/>
      <c r="H852" s="165"/>
      <c r="I852" s="167"/>
      <c r="J852" s="168"/>
      <c r="K852" s="845"/>
      <c r="L852" s="838"/>
      <c r="M852" s="428"/>
      <c r="N852" s="427"/>
      <c r="O852" s="429"/>
      <c r="P852" s="430"/>
      <c r="Q852" s="422" t="str">
        <f t="shared" si="456"/>
        <v/>
      </c>
      <c r="R852" s="422" t="str">
        <f t="shared" si="457"/>
        <v/>
      </c>
      <c r="S852" s="423" t="str">
        <f t="shared" si="458"/>
        <v/>
      </c>
      <c r="T852" s="424" t="str">
        <f t="shared" si="473"/>
        <v/>
      </c>
      <c r="U852" s="425" t="str">
        <f t="shared" si="459"/>
        <v/>
      </c>
      <c r="V852" s="425" t="str">
        <f t="shared" si="460"/>
        <v/>
      </c>
      <c r="W852" s="425" t="str">
        <f t="shared" si="461"/>
        <v/>
      </c>
      <c r="X852" s="38"/>
      <c r="Y852" s="37" t="str">
        <f t="shared" si="474"/>
        <v/>
      </c>
      <c r="Z852" s="37" t="str">
        <f t="shared" si="475"/>
        <v/>
      </c>
      <c r="AA852" s="29" t="str">
        <f t="shared" si="462"/>
        <v/>
      </c>
      <c r="AB852" s="6" t="e">
        <f t="shared" si="476"/>
        <v>#N/A</v>
      </c>
      <c r="AC852" s="6" t="e">
        <f t="shared" si="477"/>
        <v>#N/A</v>
      </c>
      <c r="AD852" s="6" t="e">
        <f t="shared" si="478"/>
        <v>#N/A</v>
      </c>
      <c r="AE852" s="6" t="str">
        <f t="shared" si="463"/>
        <v/>
      </c>
      <c r="AF852" s="10">
        <f t="shared" si="464"/>
        <v>1</v>
      </c>
      <c r="AG852" s="6" t="e">
        <f t="shared" si="479"/>
        <v>#N/A</v>
      </c>
      <c r="AH852" s="6" t="e">
        <f t="shared" si="480"/>
        <v>#N/A</v>
      </c>
      <c r="AI852" s="6" t="e">
        <f t="shared" ref="AI852:AI915" si="490">VLOOKUP(K852,$BJ$17:$BK$27,2,FALSE)</f>
        <v>#N/A</v>
      </c>
      <c r="AJ852" s="6" t="e">
        <f t="shared" si="481"/>
        <v>#N/A</v>
      </c>
      <c r="AK852" s="11" t="str">
        <f t="shared" si="482"/>
        <v xml:space="preserve"> </v>
      </c>
      <c r="AL852" s="6" t="e">
        <f t="shared" si="483"/>
        <v>#N/A</v>
      </c>
      <c r="AM852" s="6" t="e">
        <f t="shared" si="484"/>
        <v>#N/A</v>
      </c>
      <c r="AN852" s="6" t="e">
        <f t="shared" si="485"/>
        <v>#N/A</v>
      </c>
      <c r="AO852" s="6" t="e">
        <f t="shared" si="465"/>
        <v>#N/A</v>
      </c>
      <c r="AP852" s="6" t="e">
        <f t="shared" si="486"/>
        <v>#N/A</v>
      </c>
      <c r="AQ852" s="6" t="e">
        <f t="shared" si="487"/>
        <v>#N/A</v>
      </c>
      <c r="AR852" s="6" t="e">
        <f t="shared" si="466"/>
        <v>#N/A</v>
      </c>
      <c r="AS852" s="6" t="e">
        <f t="shared" si="467"/>
        <v>#N/A</v>
      </c>
      <c r="AT852" s="6" t="e">
        <f t="shared" si="468"/>
        <v>#N/A</v>
      </c>
      <c r="AU852" s="6">
        <f t="shared" si="488"/>
        <v>0</v>
      </c>
      <c r="AV852" s="6" t="e">
        <f t="shared" si="489"/>
        <v>#N/A</v>
      </c>
      <c r="AW852" s="6" t="str">
        <f t="shared" si="469"/>
        <v/>
      </c>
      <c r="AX852" s="6" t="str">
        <f t="shared" si="470"/>
        <v/>
      </c>
      <c r="AY852" s="6" t="str">
        <f t="shared" si="471"/>
        <v/>
      </c>
      <c r="AZ852" s="6" t="str">
        <f t="shared" si="472"/>
        <v/>
      </c>
      <c r="BA852" s="103"/>
      <c r="BG852" s="3"/>
    </row>
    <row r="853" spans="1:59" s="12" customFormat="1" ht="13.5" customHeight="1" x14ac:dyDescent="0.2">
      <c r="A853" s="163">
        <v>838</v>
      </c>
      <c r="B853" s="164"/>
      <c r="C853" s="165"/>
      <c r="D853" s="166"/>
      <c r="E853" s="165"/>
      <c r="F853" s="165"/>
      <c r="G853" s="220"/>
      <c r="H853" s="165"/>
      <c r="I853" s="167"/>
      <c r="J853" s="168"/>
      <c r="K853" s="845"/>
      <c r="L853" s="838"/>
      <c r="M853" s="428"/>
      <c r="N853" s="427"/>
      <c r="O853" s="429"/>
      <c r="P853" s="430"/>
      <c r="Q853" s="422" t="str">
        <f t="shared" si="456"/>
        <v/>
      </c>
      <c r="R853" s="422" t="str">
        <f t="shared" si="457"/>
        <v/>
      </c>
      <c r="S853" s="423" t="str">
        <f t="shared" si="458"/>
        <v/>
      </c>
      <c r="T853" s="424" t="str">
        <f t="shared" si="473"/>
        <v/>
      </c>
      <c r="U853" s="425" t="str">
        <f t="shared" si="459"/>
        <v/>
      </c>
      <c r="V853" s="425" t="str">
        <f t="shared" si="460"/>
        <v/>
      </c>
      <c r="W853" s="425" t="str">
        <f t="shared" si="461"/>
        <v/>
      </c>
      <c r="X853" s="38"/>
      <c r="Y853" s="37" t="str">
        <f t="shared" si="474"/>
        <v/>
      </c>
      <c r="Z853" s="37" t="str">
        <f t="shared" si="475"/>
        <v/>
      </c>
      <c r="AA853" s="29" t="str">
        <f t="shared" si="462"/>
        <v/>
      </c>
      <c r="AB853" s="6" t="e">
        <f t="shared" si="476"/>
        <v>#N/A</v>
      </c>
      <c r="AC853" s="6" t="e">
        <f t="shared" si="477"/>
        <v>#N/A</v>
      </c>
      <c r="AD853" s="6" t="e">
        <f t="shared" si="478"/>
        <v>#N/A</v>
      </c>
      <c r="AE853" s="6" t="str">
        <f t="shared" si="463"/>
        <v/>
      </c>
      <c r="AF853" s="10">
        <f t="shared" si="464"/>
        <v>1</v>
      </c>
      <c r="AG853" s="6" t="e">
        <f t="shared" si="479"/>
        <v>#N/A</v>
      </c>
      <c r="AH853" s="6" t="e">
        <f t="shared" si="480"/>
        <v>#N/A</v>
      </c>
      <c r="AI853" s="6" t="e">
        <f t="shared" si="490"/>
        <v>#N/A</v>
      </c>
      <c r="AJ853" s="6" t="e">
        <f t="shared" si="481"/>
        <v>#N/A</v>
      </c>
      <c r="AK853" s="11" t="str">
        <f t="shared" si="482"/>
        <v xml:space="preserve"> </v>
      </c>
      <c r="AL853" s="6" t="e">
        <f t="shared" si="483"/>
        <v>#N/A</v>
      </c>
      <c r="AM853" s="6" t="e">
        <f t="shared" si="484"/>
        <v>#N/A</v>
      </c>
      <c r="AN853" s="6" t="e">
        <f t="shared" si="485"/>
        <v>#N/A</v>
      </c>
      <c r="AO853" s="6" t="e">
        <f t="shared" si="465"/>
        <v>#N/A</v>
      </c>
      <c r="AP853" s="6" t="e">
        <f t="shared" si="486"/>
        <v>#N/A</v>
      </c>
      <c r="AQ853" s="6" t="e">
        <f t="shared" si="487"/>
        <v>#N/A</v>
      </c>
      <c r="AR853" s="6" t="e">
        <f t="shared" si="466"/>
        <v>#N/A</v>
      </c>
      <c r="AS853" s="6" t="e">
        <f t="shared" si="467"/>
        <v>#N/A</v>
      </c>
      <c r="AT853" s="6" t="e">
        <f t="shared" si="468"/>
        <v>#N/A</v>
      </c>
      <c r="AU853" s="6">
        <f t="shared" si="488"/>
        <v>0</v>
      </c>
      <c r="AV853" s="6" t="e">
        <f t="shared" si="489"/>
        <v>#N/A</v>
      </c>
      <c r="AW853" s="6" t="str">
        <f t="shared" si="469"/>
        <v/>
      </c>
      <c r="AX853" s="6" t="str">
        <f t="shared" si="470"/>
        <v/>
      </c>
      <c r="AY853" s="6" t="str">
        <f t="shared" si="471"/>
        <v/>
      </c>
      <c r="AZ853" s="6" t="str">
        <f t="shared" si="472"/>
        <v/>
      </c>
      <c r="BA853" s="103"/>
      <c r="BG853" s="3"/>
    </row>
    <row r="854" spans="1:59" s="12" customFormat="1" ht="13.5" customHeight="1" x14ac:dyDescent="0.2">
      <c r="A854" s="163">
        <v>839</v>
      </c>
      <c r="B854" s="164"/>
      <c r="C854" s="165"/>
      <c r="D854" s="166"/>
      <c r="E854" s="165"/>
      <c r="F854" s="165"/>
      <c r="G854" s="220"/>
      <c r="H854" s="165"/>
      <c r="I854" s="167"/>
      <c r="J854" s="168"/>
      <c r="K854" s="845"/>
      <c r="L854" s="838"/>
      <c r="M854" s="428"/>
      <c r="N854" s="427"/>
      <c r="O854" s="429"/>
      <c r="P854" s="430"/>
      <c r="Q854" s="422" t="str">
        <f t="shared" si="456"/>
        <v/>
      </c>
      <c r="R854" s="422" t="str">
        <f t="shared" si="457"/>
        <v/>
      </c>
      <c r="S854" s="423" t="str">
        <f t="shared" si="458"/>
        <v/>
      </c>
      <c r="T854" s="424" t="str">
        <f t="shared" si="473"/>
        <v/>
      </c>
      <c r="U854" s="425" t="str">
        <f t="shared" si="459"/>
        <v/>
      </c>
      <c r="V854" s="425" t="str">
        <f t="shared" si="460"/>
        <v/>
      </c>
      <c r="W854" s="425" t="str">
        <f t="shared" si="461"/>
        <v/>
      </c>
      <c r="X854" s="38"/>
      <c r="Y854" s="37" t="str">
        <f t="shared" si="474"/>
        <v/>
      </c>
      <c r="Z854" s="37" t="str">
        <f t="shared" si="475"/>
        <v/>
      </c>
      <c r="AA854" s="29" t="str">
        <f t="shared" si="462"/>
        <v/>
      </c>
      <c r="AB854" s="6" t="e">
        <f t="shared" si="476"/>
        <v>#N/A</v>
      </c>
      <c r="AC854" s="6" t="e">
        <f t="shared" si="477"/>
        <v>#N/A</v>
      </c>
      <c r="AD854" s="6" t="e">
        <f t="shared" si="478"/>
        <v>#N/A</v>
      </c>
      <c r="AE854" s="6" t="str">
        <f t="shared" si="463"/>
        <v/>
      </c>
      <c r="AF854" s="10">
        <f t="shared" si="464"/>
        <v>1</v>
      </c>
      <c r="AG854" s="6" t="e">
        <f t="shared" si="479"/>
        <v>#N/A</v>
      </c>
      <c r="AH854" s="6" t="e">
        <f t="shared" si="480"/>
        <v>#N/A</v>
      </c>
      <c r="AI854" s="6" t="e">
        <f t="shared" si="490"/>
        <v>#N/A</v>
      </c>
      <c r="AJ854" s="6" t="e">
        <f t="shared" si="481"/>
        <v>#N/A</v>
      </c>
      <c r="AK854" s="11" t="str">
        <f t="shared" si="482"/>
        <v xml:space="preserve"> </v>
      </c>
      <c r="AL854" s="6" t="e">
        <f t="shared" si="483"/>
        <v>#N/A</v>
      </c>
      <c r="AM854" s="6" t="e">
        <f t="shared" si="484"/>
        <v>#N/A</v>
      </c>
      <c r="AN854" s="6" t="e">
        <f t="shared" si="485"/>
        <v>#N/A</v>
      </c>
      <c r="AO854" s="6" t="e">
        <f t="shared" si="465"/>
        <v>#N/A</v>
      </c>
      <c r="AP854" s="6" t="e">
        <f t="shared" si="486"/>
        <v>#N/A</v>
      </c>
      <c r="AQ854" s="6" t="e">
        <f t="shared" si="487"/>
        <v>#N/A</v>
      </c>
      <c r="AR854" s="6" t="e">
        <f t="shared" si="466"/>
        <v>#N/A</v>
      </c>
      <c r="AS854" s="6" t="e">
        <f t="shared" si="467"/>
        <v>#N/A</v>
      </c>
      <c r="AT854" s="6" t="e">
        <f t="shared" si="468"/>
        <v>#N/A</v>
      </c>
      <c r="AU854" s="6">
        <f t="shared" si="488"/>
        <v>0</v>
      </c>
      <c r="AV854" s="6" t="e">
        <f t="shared" si="489"/>
        <v>#N/A</v>
      </c>
      <c r="AW854" s="6" t="str">
        <f t="shared" si="469"/>
        <v/>
      </c>
      <c r="AX854" s="6" t="str">
        <f t="shared" si="470"/>
        <v/>
      </c>
      <c r="AY854" s="6" t="str">
        <f t="shared" si="471"/>
        <v/>
      </c>
      <c r="AZ854" s="6" t="str">
        <f t="shared" si="472"/>
        <v/>
      </c>
      <c r="BA854" s="103"/>
      <c r="BG854" s="3"/>
    </row>
    <row r="855" spans="1:59" s="12" customFormat="1" ht="13.5" customHeight="1" x14ac:dyDescent="0.2">
      <c r="A855" s="163">
        <v>840</v>
      </c>
      <c r="B855" s="164"/>
      <c r="C855" s="165"/>
      <c r="D855" s="166"/>
      <c r="E855" s="165"/>
      <c r="F855" s="165"/>
      <c r="G855" s="220"/>
      <c r="H855" s="165"/>
      <c r="I855" s="167"/>
      <c r="J855" s="168"/>
      <c r="K855" s="845"/>
      <c r="L855" s="838"/>
      <c r="M855" s="428"/>
      <c r="N855" s="427"/>
      <c r="O855" s="429"/>
      <c r="P855" s="430"/>
      <c r="Q855" s="422" t="str">
        <f t="shared" si="456"/>
        <v/>
      </c>
      <c r="R855" s="422" t="str">
        <f t="shared" si="457"/>
        <v/>
      </c>
      <c r="S855" s="423" t="str">
        <f t="shared" si="458"/>
        <v/>
      </c>
      <c r="T855" s="424" t="str">
        <f t="shared" si="473"/>
        <v/>
      </c>
      <c r="U855" s="425" t="str">
        <f t="shared" si="459"/>
        <v/>
      </c>
      <c r="V855" s="425" t="str">
        <f t="shared" si="460"/>
        <v/>
      </c>
      <c r="W855" s="425" t="str">
        <f t="shared" si="461"/>
        <v/>
      </c>
      <c r="X855" s="38"/>
      <c r="Y855" s="37" t="str">
        <f t="shared" si="474"/>
        <v/>
      </c>
      <c r="Z855" s="37" t="str">
        <f t="shared" si="475"/>
        <v/>
      </c>
      <c r="AA855" s="29" t="str">
        <f t="shared" si="462"/>
        <v/>
      </c>
      <c r="AB855" s="6" t="e">
        <f t="shared" si="476"/>
        <v>#N/A</v>
      </c>
      <c r="AC855" s="6" t="e">
        <f t="shared" si="477"/>
        <v>#N/A</v>
      </c>
      <c r="AD855" s="6" t="e">
        <f t="shared" si="478"/>
        <v>#N/A</v>
      </c>
      <c r="AE855" s="6" t="str">
        <f t="shared" si="463"/>
        <v/>
      </c>
      <c r="AF855" s="10">
        <f t="shared" si="464"/>
        <v>1</v>
      </c>
      <c r="AG855" s="6" t="e">
        <f t="shared" si="479"/>
        <v>#N/A</v>
      </c>
      <c r="AH855" s="6" t="e">
        <f t="shared" si="480"/>
        <v>#N/A</v>
      </c>
      <c r="AI855" s="6" t="e">
        <f t="shared" si="490"/>
        <v>#N/A</v>
      </c>
      <c r="AJ855" s="6" t="e">
        <f t="shared" si="481"/>
        <v>#N/A</v>
      </c>
      <c r="AK855" s="11" t="str">
        <f t="shared" si="482"/>
        <v xml:space="preserve"> </v>
      </c>
      <c r="AL855" s="6" t="e">
        <f t="shared" si="483"/>
        <v>#N/A</v>
      </c>
      <c r="AM855" s="6" t="e">
        <f t="shared" si="484"/>
        <v>#N/A</v>
      </c>
      <c r="AN855" s="6" t="e">
        <f t="shared" si="485"/>
        <v>#N/A</v>
      </c>
      <c r="AO855" s="6" t="e">
        <f t="shared" si="465"/>
        <v>#N/A</v>
      </c>
      <c r="AP855" s="6" t="e">
        <f t="shared" si="486"/>
        <v>#N/A</v>
      </c>
      <c r="AQ855" s="6" t="e">
        <f t="shared" si="487"/>
        <v>#N/A</v>
      </c>
      <c r="AR855" s="6" t="e">
        <f t="shared" si="466"/>
        <v>#N/A</v>
      </c>
      <c r="AS855" s="6" t="e">
        <f t="shared" si="467"/>
        <v>#N/A</v>
      </c>
      <c r="AT855" s="6" t="e">
        <f t="shared" si="468"/>
        <v>#N/A</v>
      </c>
      <c r="AU855" s="6">
        <f t="shared" si="488"/>
        <v>0</v>
      </c>
      <c r="AV855" s="6" t="e">
        <f t="shared" si="489"/>
        <v>#N/A</v>
      </c>
      <c r="AW855" s="6" t="str">
        <f t="shared" si="469"/>
        <v/>
      </c>
      <c r="AX855" s="6" t="str">
        <f t="shared" si="470"/>
        <v/>
      </c>
      <c r="AY855" s="6" t="str">
        <f t="shared" si="471"/>
        <v/>
      </c>
      <c r="AZ855" s="6" t="str">
        <f t="shared" si="472"/>
        <v/>
      </c>
      <c r="BA855" s="103"/>
      <c r="BG855" s="268"/>
    </row>
    <row r="856" spans="1:59" s="12" customFormat="1" ht="13.5" customHeight="1" x14ac:dyDescent="0.2">
      <c r="A856" s="163">
        <v>841</v>
      </c>
      <c r="B856" s="164"/>
      <c r="C856" s="165"/>
      <c r="D856" s="166"/>
      <c r="E856" s="165"/>
      <c r="F856" s="165"/>
      <c r="G856" s="220"/>
      <c r="H856" s="165"/>
      <c r="I856" s="167"/>
      <c r="J856" s="168"/>
      <c r="K856" s="845"/>
      <c r="L856" s="838"/>
      <c r="M856" s="428"/>
      <c r="N856" s="427"/>
      <c r="O856" s="429"/>
      <c r="P856" s="430"/>
      <c r="Q856" s="422" t="str">
        <f t="shared" si="456"/>
        <v/>
      </c>
      <c r="R856" s="422" t="str">
        <f t="shared" si="457"/>
        <v/>
      </c>
      <c r="S856" s="423" t="str">
        <f t="shared" si="458"/>
        <v/>
      </c>
      <c r="T856" s="424" t="str">
        <f t="shared" si="473"/>
        <v/>
      </c>
      <c r="U856" s="425" t="str">
        <f t="shared" si="459"/>
        <v/>
      </c>
      <c r="V856" s="425" t="str">
        <f t="shared" si="460"/>
        <v/>
      </c>
      <c r="W856" s="425" t="str">
        <f t="shared" si="461"/>
        <v/>
      </c>
      <c r="X856" s="38"/>
      <c r="Y856" s="37" t="str">
        <f t="shared" si="474"/>
        <v/>
      </c>
      <c r="Z856" s="37" t="str">
        <f t="shared" si="475"/>
        <v/>
      </c>
      <c r="AA856" s="29" t="str">
        <f t="shared" si="462"/>
        <v/>
      </c>
      <c r="AB856" s="6" t="e">
        <f t="shared" si="476"/>
        <v>#N/A</v>
      </c>
      <c r="AC856" s="6" t="e">
        <f t="shared" si="477"/>
        <v>#N/A</v>
      </c>
      <c r="AD856" s="6" t="e">
        <f t="shared" si="478"/>
        <v>#N/A</v>
      </c>
      <c r="AE856" s="6" t="str">
        <f t="shared" si="463"/>
        <v/>
      </c>
      <c r="AF856" s="10">
        <f t="shared" si="464"/>
        <v>1</v>
      </c>
      <c r="AG856" s="6" t="e">
        <f t="shared" si="479"/>
        <v>#N/A</v>
      </c>
      <c r="AH856" s="6" t="e">
        <f t="shared" si="480"/>
        <v>#N/A</v>
      </c>
      <c r="AI856" s="6" t="e">
        <f t="shared" si="490"/>
        <v>#N/A</v>
      </c>
      <c r="AJ856" s="6" t="e">
        <f t="shared" si="481"/>
        <v>#N/A</v>
      </c>
      <c r="AK856" s="11" t="str">
        <f t="shared" si="482"/>
        <v xml:space="preserve"> </v>
      </c>
      <c r="AL856" s="6" t="e">
        <f t="shared" si="483"/>
        <v>#N/A</v>
      </c>
      <c r="AM856" s="6" t="e">
        <f t="shared" si="484"/>
        <v>#N/A</v>
      </c>
      <c r="AN856" s="6" t="e">
        <f t="shared" si="485"/>
        <v>#N/A</v>
      </c>
      <c r="AO856" s="6" t="e">
        <f t="shared" si="465"/>
        <v>#N/A</v>
      </c>
      <c r="AP856" s="6" t="e">
        <f t="shared" si="486"/>
        <v>#N/A</v>
      </c>
      <c r="AQ856" s="6" t="e">
        <f t="shared" si="487"/>
        <v>#N/A</v>
      </c>
      <c r="AR856" s="6" t="e">
        <f t="shared" si="466"/>
        <v>#N/A</v>
      </c>
      <c r="AS856" s="6" t="e">
        <f t="shared" si="467"/>
        <v>#N/A</v>
      </c>
      <c r="AT856" s="6" t="e">
        <f t="shared" si="468"/>
        <v>#N/A</v>
      </c>
      <c r="AU856" s="6">
        <f t="shared" si="488"/>
        <v>0</v>
      </c>
      <c r="AV856" s="6" t="e">
        <f t="shared" si="489"/>
        <v>#N/A</v>
      </c>
      <c r="AW856" s="6" t="str">
        <f t="shared" si="469"/>
        <v/>
      </c>
      <c r="AX856" s="6" t="str">
        <f t="shared" si="470"/>
        <v/>
      </c>
      <c r="AY856" s="6" t="str">
        <f t="shared" si="471"/>
        <v/>
      </c>
      <c r="AZ856" s="6" t="str">
        <f t="shared" si="472"/>
        <v/>
      </c>
      <c r="BA856" s="103"/>
      <c r="BG856" s="268"/>
    </row>
    <row r="857" spans="1:59" s="12" customFormat="1" ht="13.5" customHeight="1" x14ac:dyDescent="0.2">
      <c r="A857" s="163">
        <v>842</v>
      </c>
      <c r="B857" s="164"/>
      <c r="C857" s="165"/>
      <c r="D857" s="166"/>
      <c r="E857" s="165"/>
      <c r="F857" s="165"/>
      <c r="G857" s="220"/>
      <c r="H857" s="165"/>
      <c r="I857" s="167"/>
      <c r="J857" s="168"/>
      <c r="K857" s="845"/>
      <c r="L857" s="838"/>
      <c r="M857" s="428"/>
      <c r="N857" s="427"/>
      <c r="O857" s="429"/>
      <c r="P857" s="430"/>
      <c r="Q857" s="422" t="str">
        <f t="shared" si="456"/>
        <v/>
      </c>
      <c r="R857" s="422" t="str">
        <f t="shared" si="457"/>
        <v/>
      </c>
      <c r="S857" s="423" t="str">
        <f t="shared" si="458"/>
        <v/>
      </c>
      <c r="T857" s="424" t="str">
        <f t="shared" si="473"/>
        <v/>
      </c>
      <c r="U857" s="425" t="str">
        <f t="shared" si="459"/>
        <v/>
      </c>
      <c r="V857" s="425" t="str">
        <f t="shared" si="460"/>
        <v/>
      </c>
      <c r="W857" s="425" t="str">
        <f t="shared" si="461"/>
        <v/>
      </c>
      <c r="X857" s="38"/>
      <c r="Y857" s="37" t="str">
        <f t="shared" si="474"/>
        <v/>
      </c>
      <c r="Z857" s="37" t="str">
        <f t="shared" si="475"/>
        <v/>
      </c>
      <c r="AA857" s="29" t="str">
        <f t="shared" si="462"/>
        <v/>
      </c>
      <c r="AB857" s="6" t="e">
        <f t="shared" si="476"/>
        <v>#N/A</v>
      </c>
      <c r="AC857" s="6" t="e">
        <f t="shared" si="477"/>
        <v>#N/A</v>
      </c>
      <c r="AD857" s="6" t="e">
        <f t="shared" si="478"/>
        <v>#N/A</v>
      </c>
      <c r="AE857" s="6" t="str">
        <f t="shared" si="463"/>
        <v/>
      </c>
      <c r="AF857" s="10">
        <f t="shared" si="464"/>
        <v>1</v>
      </c>
      <c r="AG857" s="6" t="e">
        <f t="shared" si="479"/>
        <v>#N/A</v>
      </c>
      <c r="AH857" s="6" t="e">
        <f t="shared" si="480"/>
        <v>#N/A</v>
      </c>
      <c r="AI857" s="6" t="e">
        <f t="shared" si="490"/>
        <v>#N/A</v>
      </c>
      <c r="AJ857" s="6" t="e">
        <f t="shared" si="481"/>
        <v>#N/A</v>
      </c>
      <c r="AK857" s="11" t="str">
        <f t="shared" si="482"/>
        <v xml:space="preserve"> </v>
      </c>
      <c r="AL857" s="6" t="e">
        <f t="shared" si="483"/>
        <v>#N/A</v>
      </c>
      <c r="AM857" s="6" t="e">
        <f t="shared" si="484"/>
        <v>#N/A</v>
      </c>
      <c r="AN857" s="6" t="e">
        <f t="shared" si="485"/>
        <v>#N/A</v>
      </c>
      <c r="AO857" s="6" t="e">
        <f t="shared" si="465"/>
        <v>#N/A</v>
      </c>
      <c r="AP857" s="6" t="e">
        <f t="shared" si="486"/>
        <v>#N/A</v>
      </c>
      <c r="AQ857" s="6" t="e">
        <f t="shared" si="487"/>
        <v>#N/A</v>
      </c>
      <c r="AR857" s="6" t="e">
        <f t="shared" si="466"/>
        <v>#N/A</v>
      </c>
      <c r="AS857" s="6" t="e">
        <f t="shared" si="467"/>
        <v>#N/A</v>
      </c>
      <c r="AT857" s="6" t="e">
        <f t="shared" si="468"/>
        <v>#N/A</v>
      </c>
      <c r="AU857" s="6">
        <f t="shared" si="488"/>
        <v>0</v>
      </c>
      <c r="AV857" s="6" t="e">
        <f t="shared" si="489"/>
        <v>#N/A</v>
      </c>
      <c r="AW857" s="6" t="str">
        <f t="shared" si="469"/>
        <v/>
      </c>
      <c r="AX857" s="6" t="str">
        <f t="shared" si="470"/>
        <v/>
      </c>
      <c r="AY857" s="6" t="str">
        <f t="shared" si="471"/>
        <v/>
      </c>
      <c r="AZ857" s="6" t="str">
        <f t="shared" si="472"/>
        <v/>
      </c>
      <c r="BA857" s="103"/>
      <c r="BG857" s="268"/>
    </row>
    <row r="858" spans="1:59" s="12" customFormat="1" ht="13.5" customHeight="1" x14ac:dyDescent="0.2">
      <c r="A858" s="163">
        <v>843</v>
      </c>
      <c r="B858" s="164"/>
      <c r="C858" s="165"/>
      <c r="D858" s="166"/>
      <c r="E858" s="165"/>
      <c r="F858" s="165"/>
      <c r="G858" s="220"/>
      <c r="H858" s="165"/>
      <c r="I858" s="167"/>
      <c r="J858" s="168"/>
      <c r="K858" s="845"/>
      <c r="L858" s="838"/>
      <c r="M858" s="428"/>
      <c r="N858" s="427"/>
      <c r="O858" s="429"/>
      <c r="P858" s="430"/>
      <c r="Q858" s="422" t="str">
        <f t="shared" si="456"/>
        <v/>
      </c>
      <c r="R858" s="422" t="str">
        <f t="shared" si="457"/>
        <v/>
      </c>
      <c r="S858" s="423" t="str">
        <f t="shared" si="458"/>
        <v/>
      </c>
      <c r="T858" s="424" t="str">
        <f t="shared" si="473"/>
        <v/>
      </c>
      <c r="U858" s="425" t="str">
        <f t="shared" si="459"/>
        <v/>
      </c>
      <c r="V858" s="425" t="str">
        <f t="shared" si="460"/>
        <v/>
      </c>
      <c r="W858" s="425" t="str">
        <f t="shared" si="461"/>
        <v/>
      </c>
      <c r="X858" s="38"/>
      <c r="Y858" s="37" t="str">
        <f t="shared" si="474"/>
        <v/>
      </c>
      <c r="Z858" s="37" t="str">
        <f t="shared" si="475"/>
        <v/>
      </c>
      <c r="AA858" s="29" t="str">
        <f t="shared" si="462"/>
        <v/>
      </c>
      <c r="AB858" s="6" t="e">
        <f t="shared" si="476"/>
        <v>#N/A</v>
      </c>
      <c r="AC858" s="6" t="e">
        <f t="shared" si="477"/>
        <v>#N/A</v>
      </c>
      <c r="AD858" s="6" t="e">
        <f t="shared" si="478"/>
        <v>#N/A</v>
      </c>
      <c r="AE858" s="6" t="str">
        <f t="shared" si="463"/>
        <v/>
      </c>
      <c r="AF858" s="10">
        <f t="shared" si="464"/>
        <v>1</v>
      </c>
      <c r="AG858" s="6" t="e">
        <f t="shared" si="479"/>
        <v>#N/A</v>
      </c>
      <c r="AH858" s="6" t="e">
        <f t="shared" si="480"/>
        <v>#N/A</v>
      </c>
      <c r="AI858" s="6" t="e">
        <f t="shared" si="490"/>
        <v>#N/A</v>
      </c>
      <c r="AJ858" s="6" t="e">
        <f t="shared" si="481"/>
        <v>#N/A</v>
      </c>
      <c r="AK858" s="11" t="str">
        <f t="shared" si="482"/>
        <v xml:space="preserve"> </v>
      </c>
      <c r="AL858" s="6" t="e">
        <f t="shared" si="483"/>
        <v>#N/A</v>
      </c>
      <c r="AM858" s="6" t="e">
        <f t="shared" si="484"/>
        <v>#N/A</v>
      </c>
      <c r="AN858" s="6" t="e">
        <f t="shared" si="485"/>
        <v>#N/A</v>
      </c>
      <c r="AO858" s="6" t="e">
        <f t="shared" si="465"/>
        <v>#N/A</v>
      </c>
      <c r="AP858" s="6" t="e">
        <f t="shared" si="486"/>
        <v>#N/A</v>
      </c>
      <c r="AQ858" s="6" t="e">
        <f t="shared" si="487"/>
        <v>#N/A</v>
      </c>
      <c r="AR858" s="6" t="e">
        <f t="shared" si="466"/>
        <v>#N/A</v>
      </c>
      <c r="AS858" s="6" t="e">
        <f t="shared" si="467"/>
        <v>#N/A</v>
      </c>
      <c r="AT858" s="6" t="e">
        <f t="shared" si="468"/>
        <v>#N/A</v>
      </c>
      <c r="AU858" s="6">
        <f t="shared" si="488"/>
        <v>0</v>
      </c>
      <c r="AV858" s="6" t="e">
        <f t="shared" si="489"/>
        <v>#N/A</v>
      </c>
      <c r="AW858" s="6" t="str">
        <f t="shared" si="469"/>
        <v/>
      </c>
      <c r="AX858" s="6" t="str">
        <f t="shared" si="470"/>
        <v/>
      </c>
      <c r="AY858" s="6" t="str">
        <f t="shared" si="471"/>
        <v/>
      </c>
      <c r="AZ858" s="6" t="str">
        <f t="shared" si="472"/>
        <v/>
      </c>
      <c r="BA858" s="103"/>
      <c r="BG858" s="268"/>
    </row>
    <row r="859" spans="1:59" s="12" customFormat="1" ht="13.5" customHeight="1" x14ac:dyDescent="0.2">
      <c r="A859" s="163">
        <v>844</v>
      </c>
      <c r="B859" s="164"/>
      <c r="C859" s="165"/>
      <c r="D859" s="166"/>
      <c r="E859" s="165"/>
      <c r="F859" s="165"/>
      <c r="G859" s="220"/>
      <c r="H859" s="165"/>
      <c r="I859" s="167"/>
      <c r="J859" s="168"/>
      <c r="K859" s="845"/>
      <c r="L859" s="838"/>
      <c r="M859" s="428"/>
      <c r="N859" s="427"/>
      <c r="O859" s="429"/>
      <c r="P859" s="430"/>
      <c r="Q859" s="422" t="str">
        <f t="shared" si="456"/>
        <v/>
      </c>
      <c r="R859" s="422" t="str">
        <f t="shared" si="457"/>
        <v/>
      </c>
      <c r="S859" s="423" t="str">
        <f t="shared" si="458"/>
        <v/>
      </c>
      <c r="T859" s="424" t="str">
        <f t="shared" si="473"/>
        <v/>
      </c>
      <c r="U859" s="425" t="str">
        <f t="shared" si="459"/>
        <v/>
      </c>
      <c r="V859" s="425" t="str">
        <f t="shared" si="460"/>
        <v/>
      </c>
      <c r="W859" s="425" t="str">
        <f t="shared" si="461"/>
        <v/>
      </c>
      <c r="X859" s="38"/>
      <c r="Y859" s="37" t="str">
        <f t="shared" si="474"/>
        <v/>
      </c>
      <c r="Z859" s="37" t="str">
        <f t="shared" si="475"/>
        <v/>
      </c>
      <c r="AA859" s="29" t="str">
        <f t="shared" si="462"/>
        <v/>
      </c>
      <c r="AB859" s="6" t="e">
        <f t="shared" si="476"/>
        <v>#N/A</v>
      </c>
      <c r="AC859" s="6" t="e">
        <f t="shared" si="477"/>
        <v>#N/A</v>
      </c>
      <c r="AD859" s="6" t="e">
        <f t="shared" si="478"/>
        <v>#N/A</v>
      </c>
      <c r="AE859" s="6" t="str">
        <f t="shared" si="463"/>
        <v/>
      </c>
      <c r="AF859" s="10">
        <f t="shared" si="464"/>
        <v>1</v>
      </c>
      <c r="AG859" s="6" t="e">
        <f t="shared" si="479"/>
        <v>#N/A</v>
      </c>
      <c r="AH859" s="6" t="e">
        <f t="shared" si="480"/>
        <v>#N/A</v>
      </c>
      <c r="AI859" s="6" t="e">
        <f t="shared" si="490"/>
        <v>#N/A</v>
      </c>
      <c r="AJ859" s="6" t="e">
        <f t="shared" si="481"/>
        <v>#N/A</v>
      </c>
      <c r="AK859" s="11" t="str">
        <f t="shared" si="482"/>
        <v xml:space="preserve"> </v>
      </c>
      <c r="AL859" s="6" t="e">
        <f t="shared" si="483"/>
        <v>#N/A</v>
      </c>
      <c r="AM859" s="6" t="e">
        <f t="shared" si="484"/>
        <v>#N/A</v>
      </c>
      <c r="AN859" s="6" t="e">
        <f t="shared" si="485"/>
        <v>#N/A</v>
      </c>
      <c r="AO859" s="6" t="e">
        <f t="shared" si="465"/>
        <v>#N/A</v>
      </c>
      <c r="AP859" s="6" t="e">
        <f t="shared" si="486"/>
        <v>#N/A</v>
      </c>
      <c r="AQ859" s="6" t="e">
        <f t="shared" si="487"/>
        <v>#N/A</v>
      </c>
      <c r="AR859" s="6" t="e">
        <f t="shared" si="466"/>
        <v>#N/A</v>
      </c>
      <c r="AS859" s="6" t="e">
        <f t="shared" si="467"/>
        <v>#N/A</v>
      </c>
      <c r="AT859" s="6" t="e">
        <f t="shared" si="468"/>
        <v>#N/A</v>
      </c>
      <c r="AU859" s="6">
        <f t="shared" si="488"/>
        <v>0</v>
      </c>
      <c r="AV859" s="6" t="e">
        <f t="shared" si="489"/>
        <v>#N/A</v>
      </c>
      <c r="AW859" s="6" t="str">
        <f t="shared" si="469"/>
        <v/>
      </c>
      <c r="AX859" s="6" t="str">
        <f t="shared" si="470"/>
        <v/>
      </c>
      <c r="AY859" s="6" t="str">
        <f t="shared" si="471"/>
        <v/>
      </c>
      <c r="AZ859" s="6" t="str">
        <f t="shared" si="472"/>
        <v/>
      </c>
      <c r="BA859" s="103"/>
      <c r="BG859" s="268"/>
    </row>
    <row r="860" spans="1:59" s="12" customFormat="1" ht="13.5" customHeight="1" x14ac:dyDescent="0.2">
      <c r="A860" s="163">
        <v>845</v>
      </c>
      <c r="B860" s="164"/>
      <c r="C860" s="165"/>
      <c r="D860" s="166"/>
      <c r="E860" s="165"/>
      <c r="F860" s="165"/>
      <c r="G860" s="220"/>
      <c r="H860" s="165"/>
      <c r="I860" s="167"/>
      <c r="J860" s="168"/>
      <c r="K860" s="845"/>
      <c r="L860" s="838"/>
      <c r="M860" s="428"/>
      <c r="N860" s="427"/>
      <c r="O860" s="429"/>
      <c r="P860" s="430"/>
      <c r="Q860" s="422" t="str">
        <f t="shared" si="456"/>
        <v/>
      </c>
      <c r="R860" s="422" t="str">
        <f t="shared" si="457"/>
        <v/>
      </c>
      <c r="S860" s="423" t="str">
        <f t="shared" si="458"/>
        <v/>
      </c>
      <c r="T860" s="424" t="str">
        <f t="shared" si="473"/>
        <v/>
      </c>
      <c r="U860" s="425" t="str">
        <f t="shared" si="459"/>
        <v/>
      </c>
      <c r="V860" s="425" t="str">
        <f t="shared" si="460"/>
        <v/>
      </c>
      <c r="W860" s="425" t="str">
        <f t="shared" si="461"/>
        <v/>
      </c>
      <c r="X860" s="38"/>
      <c r="Y860" s="37" t="str">
        <f t="shared" si="474"/>
        <v/>
      </c>
      <c r="Z860" s="37" t="str">
        <f t="shared" si="475"/>
        <v/>
      </c>
      <c r="AA860" s="29" t="str">
        <f t="shared" si="462"/>
        <v/>
      </c>
      <c r="AB860" s="6" t="e">
        <f t="shared" si="476"/>
        <v>#N/A</v>
      </c>
      <c r="AC860" s="6" t="e">
        <f t="shared" si="477"/>
        <v>#N/A</v>
      </c>
      <c r="AD860" s="6" t="e">
        <f t="shared" si="478"/>
        <v>#N/A</v>
      </c>
      <c r="AE860" s="6" t="str">
        <f t="shared" si="463"/>
        <v/>
      </c>
      <c r="AF860" s="10">
        <f t="shared" si="464"/>
        <v>1</v>
      </c>
      <c r="AG860" s="6" t="e">
        <f t="shared" si="479"/>
        <v>#N/A</v>
      </c>
      <c r="AH860" s="6" t="e">
        <f t="shared" si="480"/>
        <v>#N/A</v>
      </c>
      <c r="AI860" s="6" t="e">
        <f t="shared" si="490"/>
        <v>#N/A</v>
      </c>
      <c r="AJ860" s="6" t="e">
        <f t="shared" si="481"/>
        <v>#N/A</v>
      </c>
      <c r="AK860" s="11" t="str">
        <f t="shared" si="482"/>
        <v xml:space="preserve"> </v>
      </c>
      <c r="AL860" s="6" t="e">
        <f t="shared" si="483"/>
        <v>#N/A</v>
      </c>
      <c r="AM860" s="6" t="e">
        <f t="shared" si="484"/>
        <v>#N/A</v>
      </c>
      <c r="AN860" s="6" t="e">
        <f t="shared" si="485"/>
        <v>#N/A</v>
      </c>
      <c r="AO860" s="6" t="e">
        <f t="shared" si="465"/>
        <v>#N/A</v>
      </c>
      <c r="AP860" s="6" t="e">
        <f t="shared" si="486"/>
        <v>#N/A</v>
      </c>
      <c r="AQ860" s="6" t="e">
        <f t="shared" si="487"/>
        <v>#N/A</v>
      </c>
      <c r="AR860" s="6" t="e">
        <f t="shared" si="466"/>
        <v>#N/A</v>
      </c>
      <c r="AS860" s="6" t="e">
        <f t="shared" si="467"/>
        <v>#N/A</v>
      </c>
      <c r="AT860" s="6" t="e">
        <f t="shared" si="468"/>
        <v>#N/A</v>
      </c>
      <c r="AU860" s="6">
        <f t="shared" si="488"/>
        <v>0</v>
      </c>
      <c r="AV860" s="6" t="e">
        <f t="shared" si="489"/>
        <v>#N/A</v>
      </c>
      <c r="AW860" s="6" t="str">
        <f t="shared" si="469"/>
        <v/>
      </c>
      <c r="AX860" s="6" t="str">
        <f t="shared" si="470"/>
        <v/>
      </c>
      <c r="AY860" s="6" t="str">
        <f t="shared" si="471"/>
        <v/>
      </c>
      <c r="AZ860" s="6" t="str">
        <f t="shared" si="472"/>
        <v/>
      </c>
      <c r="BA860" s="103"/>
      <c r="BG860" s="268"/>
    </row>
    <row r="861" spans="1:59" s="12" customFormat="1" ht="13.5" customHeight="1" x14ac:dyDescent="0.2">
      <c r="A861" s="163">
        <v>846</v>
      </c>
      <c r="B861" s="164"/>
      <c r="C861" s="165"/>
      <c r="D861" s="166"/>
      <c r="E861" s="165"/>
      <c r="F861" s="165"/>
      <c r="G861" s="220"/>
      <c r="H861" s="165"/>
      <c r="I861" s="167"/>
      <c r="J861" s="168"/>
      <c r="K861" s="845"/>
      <c r="L861" s="838"/>
      <c r="M861" s="428"/>
      <c r="N861" s="427"/>
      <c r="O861" s="429"/>
      <c r="P861" s="430"/>
      <c r="Q861" s="422" t="str">
        <f t="shared" si="456"/>
        <v/>
      </c>
      <c r="R861" s="422" t="str">
        <f t="shared" si="457"/>
        <v/>
      </c>
      <c r="S861" s="423" t="str">
        <f t="shared" si="458"/>
        <v/>
      </c>
      <c r="T861" s="424" t="str">
        <f t="shared" si="473"/>
        <v/>
      </c>
      <c r="U861" s="425" t="str">
        <f t="shared" si="459"/>
        <v/>
      </c>
      <c r="V861" s="425" t="str">
        <f t="shared" si="460"/>
        <v/>
      </c>
      <c r="W861" s="425" t="str">
        <f t="shared" si="461"/>
        <v/>
      </c>
      <c r="X861" s="38"/>
      <c r="Y861" s="37" t="str">
        <f t="shared" si="474"/>
        <v/>
      </c>
      <c r="Z861" s="37" t="str">
        <f t="shared" si="475"/>
        <v/>
      </c>
      <c r="AA861" s="29" t="str">
        <f t="shared" si="462"/>
        <v/>
      </c>
      <c r="AB861" s="6" t="e">
        <f t="shared" si="476"/>
        <v>#N/A</v>
      </c>
      <c r="AC861" s="6" t="e">
        <f t="shared" si="477"/>
        <v>#N/A</v>
      </c>
      <c r="AD861" s="6" t="e">
        <f t="shared" si="478"/>
        <v>#N/A</v>
      </c>
      <c r="AE861" s="6" t="str">
        <f t="shared" si="463"/>
        <v/>
      </c>
      <c r="AF861" s="10">
        <f t="shared" si="464"/>
        <v>1</v>
      </c>
      <c r="AG861" s="6" t="e">
        <f t="shared" si="479"/>
        <v>#N/A</v>
      </c>
      <c r="AH861" s="6" t="e">
        <f t="shared" si="480"/>
        <v>#N/A</v>
      </c>
      <c r="AI861" s="6" t="e">
        <f t="shared" si="490"/>
        <v>#N/A</v>
      </c>
      <c r="AJ861" s="6" t="e">
        <f t="shared" si="481"/>
        <v>#N/A</v>
      </c>
      <c r="AK861" s="11" t="str">
        <f t="shared" si="482"/>
        <v xml:space="preserve"> </v>
      </c>
      <c r="AL861" s="6" t="e">
        <f t="shared" si="483"/>
        <v>#N/A</v>
      </c>
      <c r="AM861" s="6" t="e">
        <f t="shared" si="484"/>
        <v>#N/A</v>
      </c>
      <c r="AN861" s="6" t="e">
        <f t="shared" si="485"/>
        <v>#N/A</v>
      </c>
      <c r="AO861" s="6" t="e">
        <f t="shared" si="465"/>
        <v>#N/A</v>
      </c>
      <c r="AP861" s="6" t="e">
        <f t="shared" si="486"/>
        <v>#N/A</v>
      </c>
      <c r="AQ861" s="6" t="e">
        <f t="shared" si="487"/>
        <v>#N/A</v>
      </c>
      <c r="AR861" s="6" t="e">
        <f t="shared" si="466"/>
        <v>#N/A</v>
      </c>
      <c r="AS861" s="6" t="e">
        <f t="shared" si="467"/>
        <v>#N/A</v>
      </c>
      <c r="AT861" s="6" t="e">
        <f t="shared" si="468"/>
        <v>#N/A</v>
      </c>
      <c r="AU861" s="6">
        <f t="shared" si="488"/>
        <v>0</v>
      </c>
      <c r="AV861" s="6" t="e">
        <f t="shared" si="489"/>
        <v>#N/A</v>
      </c>
      <c r="AW861" s="6" t="str">
        <f t="shared" si="469"/>
        <v/>
      </c>
      <c r="AX861" s="6" t="str">
        <f t="shared" si="470"/>
        <v/>
      </c>
      <c r="AY861" s="6" t="str">
        <f t="shared" si="471"/>
        <v/>
      </c>
      <c r="AZ861" s="6" t="str">
        <f t="shared" si="472"/>
        <v/>
      </c>
      <c r="BA861" s="103"/>
      <c r="BG861" s="3"/>
    </row>
    <row r="862" spans="1:59" s="12" customFormat="1" ht="13.5" customHeight="1" x14ac:dyDescent="0.2">
      <c r="A862" s="163">
        <v>847</v>
      </c>
      <c r="B862" s="164"/>
      <c r="C862" s="165"/>
      <c r="D862" s="166"/>
      <c r="E862" s="165"/>
      <c r="F862" s="165"/>
      <c r="G862" s="220"/>
      <c r="H862" s="165"/>
      <c r="I862" s="167"/>
      <c r="J862" s="168"/>
      <c r="K862" s="845"/>
      <c r="L862" s="838"/>
      <c r="M862" s="428"/>
      <c r="N862" s="427"/>
      <c r="O862" s="429"/>
      <c r="P862" s="430"/>
      <c r="Q862" s="422" t="str">
        <f t="shared" si="456"/>
        <v/>
      </c>
      <c r="R862" s="422" t="str">
        <f t="shared" si="457"/>
        <v/>
      </c>
      <c r="S862" s="423" t="str">
        <f t="shared" si="458"/>
        <v/>
      </c>
      <c r="T862" s="424" t="str">
        <f t="shared" si="473"/>
        <v/>
      </c>
      <c r="U862" s="425" t="str">
        <f t="shared" si="459"/>
        <v/>
      </c>
      <c r="V862" s="425" t="str">
        <f t="shared" si="460"/>
        <v/>
      </c>
      <c r="W862" s="425" t="str">
        <f t="shared" si="461"/>
        <v/>
      </c>
      <c r="X862" s="38"/>
      <c r="Y862" s="37" t="str">
        <f t="shared" si="474"/>
        <v/>
      </c>
      <c r="Z862" s="37" t="str">
        <f t="shared" si="475"/>
        <v/>
      </c>
      <c r="AA862" s="29" t="str">
        <f t="shared" si="462"/>
        <v/>
      </c>
      <c r="AB862" s="6" t="e">
        <f t="shared" si="476"/>
        <v>#N/A</v>
      </c>
      <c r="AC862" s="6" t="e">
        <f t="shared" si="477"/>
        <v>#N/A</v>
      </c>
      <c r="AD862" s="6" t="e">
        <f t="shared" si="478"/>
        <v>#N/A</v>
      </c>
      <c r="AE862" s="6" t="str">
        <f t="shared" si="463"/>
        <v/>
      </c>
      <c r="AF862" s="10">
        <f t="shared" si="464"/>
        <v>1</v>
      </c>
      <c r="AG862" s="6" t="e">
        <f t="shared" si="479"/>
        <v>#N/A</v>
      </c>
      <c r="AH862" s="6" t="e">
        <f t="shared" si="480"/>
        <v>#N/A</v>
      </c>
      <c r="AI862" s="6" t="e">
        <f t="shared" si="490"/>
        <v>#N/A</v>
      </c>
      <c r="AJ862" s="6" t="e">
        <f t="shared" si="481"/>
        <v>#N/A</v>
      </c>
      <c r="AK862" s="11" t="str">
        <f t="shared" si="482"/>
        <v xml:space="preserve"> </v>
      </c>
      <c r="AL862" s="6" t="e">
        <f t="shared" si="483"/>
        <v>#N/A</v>
      </c>
      <c r="AM862" s="6" t="e">
        <f t="shared" si="484"/>
        <v>#N/A</v>
      </c>
      <c r="AN862" s="6" t="e">
        <f t="shared" si="485"/>
        <v>#N/A</v>
      </c>
      <c r="AO862" s="6" t="e">
        <f t="shared" si="465"/>
        <v>#N/A</v>
      </c>
      <c r="AP862" s="6" t="e">
        <f t="shared" si="486"/>
        <v>#N/A</v>
      </c>
      <c r="AQ862" s="6" t="e">
        <f t="shared" si="487"/>
        <v>#N/A</v>
      </c>
      <c r="AR862" s="6" t="e">
        <f t="shared" si="466"/>
        <v>#N/A</v>
      </c>
      <c r="AS862" s="6" t="e">
        <f t="shared" si="467"/>
        <v>#N/A</v>
      </c>
      <c r="AT862" s="6" t="e">
        <f t="shared" si="468"/>
        <v>#N/A</v>
      </c>
      <c r="AU862" s="6">
        <f t="shared" si="488"/>
        <v>0</v>
      </c>
      <c r="AV862" s="6" t="e">
        <f t="shared" si="489"/>
        <v>#N/A</v>
      </c>
      <c r="AW862" s="6" t="str">
        <f t="shared" si="469"/>
        <v/>
      </c>
      <c r="AX862" s="6" t="str">
        <f t="shared" si="470"/>
        <v/>
      </c>
      <c r="AY862" s="6" t="str">
        <f t="shared" si="471"/>
        <v/>
      </c>
      <c r="AZ862" s="6" t="str">
        <f t="shared" si="472"/>
        <v/>
      </c>
      <c r="BA862" s="103"/>
      <c r="BG862" s="3"/>
    </row>
    <row r="863" spans="1:59" s="12" customFormat="1" ht="13.5" customHeight="1" x14ac:dyDescent="0.2">
      <c r="A863" s="163">
        <v>848</v>
      </c>
      <c r="B863" s="164"/>
      <c r="C863" s="165"/>
      <c r="D863" s="166"/>
      <c r="E863" s="165"/>
      <c r="F863" s="165"/>
      <c r="G863" s="220"/>
      <c r="H863" s="165"/>
      <c r="I863" s="167"/>
      <c r="J863" s="168"/>
      <c r="K863" s="845"/>
      <c r="L863" s="838"/>
      <c r="M863" s="428"/>
      <c r="N863" s="427"/>
      <c r="O863" s="429"/>
      <c r="P863" s="430"/>
      <c r="Q863" s="422" t="str">
        <f t="shared" si="456"/>
        <v/>
      </c>
      <c r="R863" s="422" t="str">
        <f t="shared" si="457"/>
        <v/>
      </c>
      <c r="S863" s="423" t="str">
        <f t="shared" si="458"/>
        <v/>
      </c>
      <c r="T863" s="424" t="str">
        <f t="shared" si="473"/>
        <v/>
      </c>
      <c r="U863" s="425" t="str">
        <f t="shared" si="459"/>
        <v/>
      </c>
      <c r="V863" s="425" t="str">
        <f t="shared" si="460"/>
        <v/>
      </c>
      <c r="W863" s="425" t="str">
        <f t="shared" si="461"/>
        <v/>
      </c>
      <c r="X863" s="38"/>
      <c r="Y863" s="37" t="str">
        <f t="shared" si="474"/>
        <v/>
      </c>
      <c r="Z863" s="37" t="str">
        <f t="shared" si="475"/>
        <v/>
      </c>
      <c r="AA863" s="29" t="str">
        <f t="shared" si="462"/>
        <v/>
      </c>
      <c r="AB863" s="6" t="e">
        <f t="shared" si="476"/>
        <v>#N/A</v>
      </c>
      <c r="AC863" s="6" t="e">
        <f t="shared" si="477"/>
        <v>#N/A</v>
      </c>
      <c r="AD863" s="6" t="e">
        <f t="shared" si="478"/>
        <v>#N/A</v>
      </c>
      <c r="AE863" s="6" t="str">
        <f t="shared" si="463"/>
        <v/>
      </c>
      <c r="AF863" s="10">
        <f t="shared" si="464"/>
        <v>1</v>
      </c>
      <c r="AG863" s="6" t="e">
        <f t="shared" si="479"/>
        <v>#N/A</v>
      </c>
      <c r="AH863" s="6" t="e">
        <f t="shared" si="480"/>
        <v>#N/A</v>
      </c>
      <c r="AI863" s="6" t="e">
        <f t="shared" si="490"/>
        <v>#N/A</v>
      </c>
      <c r="AJ863" s="6" t="e">
        <f t="shared" si="481"/>
        <v>#N/A</v>
      </c>
      <c r="AK863" s="11" t="str">
        <f t="shared" si="482"/>
        <v xml:space="preserve"> </v>
      </c>
      <c r="AL863" s="6" t="e">
        <f t="shared" si="483"/>
        <v>#N/A</v>
      </c>
      <c r="AM863" s="6" t="e">
        <f t="shared" si="484"/>
        <v>#N/A</v>
      </c>
      <c r="AN863" s="6" t="e">
        <f t="shared" si="485"/>
        <v>#N/A</v>
      </c>
      <c r="AO863" s="6" t="e">
        <f t="shared" si="465"/>
        <v>#N/A</v>
      </c>
      <c r="AP863" s="6" t="e">
        <f t="shared" si="486"/>
        <v>#N/A</v>
      </c>
      <c r="AQ863" s="6" t="e">
        <f t="shared" si="487"/>
        <v>#N/A</v>
      </c>
      <c r="AR863" s="6" t="e">
        <f t="shared" si="466"/>
        <v>#N/A</v>
      </c>
      <c r="AS863" s="6" t="e">
        <f t="shared" si="467"/>
        <v>#N/A</v>
      </c>
      <c r="AT863" s="6" t="e">
        <f t="shared" si="468"/>
        <v>#N/A</v>
      </c>
      <c r="AU863" s="6">
        <f t="shared" si="488"/>
        <v>0</v>
      </c>
      <c r="AV863" s="6" t="e">
        <f t="shared" si="489"/>
        <v>#N/A</v>
      </c>
      <c r="AW863" s="6" t="str">
        <f t="shared" si="469"/>
        <v/>
      </c>
      <c r="AX863" s="6" t="str">
        <f t="shared" si="470"/>
        <v/>
      </c>
      <c r="AY863" s="6" t="str">
        <f t="shared" si="471"/>
        <v/>
      </c>
      <c r="AZ863" s="6" t="str">
        <f t="shared" si="472"/>
        <v/>
      </c>
      <c r="BA863" s="103"/>
      <c r="BG863" s="3"/>
    </row>
    <row r="864" spans="1:59" s="12" customFormat="1" ht="13.5" customHeight="1" x14ac:dyDescent="0.2">
      <c r="A864" s="163">
        <v>849</v>
      </c>
      <c r="B864" s="164"/>
      <c r="C864" s="165"/>
      <c r="D864" s="166"/>
      <c r="E864" s="165"/>
      <c r="F864" s="165"/>
      <c r="G864" s="220"/>
      <c r="H864" s="165"/>
      <c r="I864" s="167"/>
      <c r="J864" s="168"/>
      <c r="K864" s="845"/>
      <c r="L864" s="838"/>
      <c r="M864" s="428"/>
      <c r="N864" s="427"/>
      <c r="O864" s="429"/>
      <c r="P864" s="430"/>
      <c r="Q864" s="422" t="str">
        <f t="shared" si="456"/>
        <v/>
      </c>
      <c r="R864" s="422" t="str">
        <f t="shared" si="457"/>
        <v/>
      </c>
      <c r="S864" s="423" t="str">
        <f t="shared" si="458"/>
        <v/>
      </c>
      <c r="T864" s="424" t="str">
        <f t="shared" si="473"/>
        <v/>
      </c>
      <c r="U864" s="425" t="str">
        <f t="shared" si="459"/>
        <v/>
      </c>
      <c r="V864" s="425" t="str">
        <f t="shared" si="460"/>
        <v/>
      </c>
      <c r="W864" s="425" t="str">
        <f t="shared" si="461"/>
        <v/>
      </c>
      <c r="X864" s="38"/>
      <c r="Y864" s="37" t="str">
        <f t="shared" si="474"/>
        <v/>
      </c>
      <c r="Z864" s="37" t="str">
        <f t="shared" si="475"/>
        <v/>
      </c>
      <c r="AA864" s="29" t="str">
        <f t="shared" si="462"/>
        <v/>
      </c>
      <c r="AB864" s="6" t="e">
        <f t="shared" si="476"/>
        <v>#N/A</v>
      </c>
      <c r="AC864" s="6" t="e">
        <f t="shared" si="477"/>
        <v>#N/A</v>
      </c>
      <c r="AD864" s="6" t="e">
        <f t="shared" si="478"/>
        <v>#N/A</v>
      </c>
      <c r="AE864" s="6" t="str">
        <f t="shared" si="463"/>
        <v/>
      </c>
      <c r="AF864" s="10">
        <f t="shared" si="464"/>
        <v>1</v>
      </c>
      <c r="AG864" s="6" t="e">
        <f t="shared" si="479"/>
        <v>#N/A</v>
      </c>
      <c r="AH864" s="6" t="e">
        <f t="shared" si="480"/>
        <v>#N/A</v>
      </c>
      <c r="AI864" s="6" t="e">
        <f t="shared" si="490"/>
        <v>#N/A</v>
      </c>
      <c r="AJ864" s="6" t="e">
        <f t="shared" si="481"/>
        <v>#N/A</v>
      </c>
      <c r="AK864" s="11" t="str">
        <f t="shared" si="482"/>
        <v xml:space="preserve"> </v>
      </c>
      <c r="AL864" s="6" t="e">
        <f t="shared" si="483"/>
        <v>#N/A</v>
      </c>
      <c r="AM864" s="6" t="e">
        <f t="shared" si="484"/>
        <v>#N/A</v>
      </c>
      <c r="AN864" s="6" t="e">
        <f t="shared" si="485"/>
        <v>#N/A</v>
      </c>
      <c r="AO864" s="6" t="e">
        <f t="shared" si="465"/>
        <v>#N/A</v>
      </c>
      <c r="AP864" s="6" t="e">
        <f t="shared" si="486"/>
        <v>#N/A</v>
      </c>
      <c r="AQ864" s="6" t="e">
        <f t="shared" si="487"/>
        <v>#N/A</v>
      </c>
      <c r="AR864" s="6" t="e">
        <f t="shared" si="466"/>
        <v>#N/A</v>
      </c>
      <c r="AS864" s="6" t="e">
        <f t="shared" si="467"/>
        <v>#N/A</v>
      </c>
      <c r="AT864" s="6" t="e">
        <f t="shared" si="468"/>
        <v>#N/A</v>
      </c>
      <c r="AU864" s="6">
        <f t="shared" si="488"/>
        <v>0</v>
      </c>
      <c r="AV864" s="6" t="e">
        <f t="shared" si="489"/>
        <v>#N/A</v>
      </c>
      <c r="AW864" s="6" t="str">
        <f t="shared" si="469"/>
        <v/>
      </c>
      <c r="AX864" s="6" t="str">
        <f t="shared" si="470"/>
        <v/>
      </c>
      <c r="AY864" s="6" t="str">
        <f t="shared" si="471"/>
        <v/>
      </c>
      <c r="AZ864" s="6" t="str">
        <f t="shared" si="472"/>
        <v/>
      </c>
      <c r="BA864" s="103"/>
      <c r="BG864" s="3"/>
    </row>
    <row r="865" spans="1:59" s="12" customFormat="1" ht="13.5" customHeight="1" x14ac:dyDescent="0.2">
      <c r="A865" s="163">
        <v>850</v>
      </c>
      <c r="B865" s="164"/>
      <c r="C865" s="165"/>
      <c r="D865" s="166"/>
      <c r="E865" s="165"/>
      <c r="F865" s="165"/>
      <c r="G865" s="220"/>
      <c r="H865" s="165"/>
      <c r="I865" s="167"/>
      <c r="J865" s="168"/>
      <c r="K865" s="845"/>
      <c r="L865" s="838"/>
      <c r="M865" s="428"/>
      <c r="N865" s="427"/>
      <c r="O865" s="429"/>
      <c r="P865" s="430"/>
      <c r="Q865" s="422" t="str">
        <f t="shared" si="456"/>
        <v/>
      </c>
      <c r="R865" s="422" t="str">
        <f t="shared" si="457"/>
        <v/>
      </c>
      <c r="S865" s="423" t="str">
        <f t="shared" si="458"/>
        <v/>
      </c>
      <c r="T865" s="424" t="str">
        <f t="shared" si="473"/>
        <v/>
      </c>
      <c r="U865" s="425" t="str">
        <f t="shared" si="459"/>
        <v/>
      </c>
      <c r="V865" s="425" t="str">
        <f t="shared" si="460"/>
        <v/>
      </c>
      <c r="W865" s="425" t="str">
        <f t="shared" si="461"/>
        <v/>
      </c>
      <c r="X865" s="38"/>
      <c r="Y865" s="37" t="str">
        <f t="shared" si="474"/>
        <v/>
      </c>
      <c r="Z865" s="37" t="str">
        <f t="shared" si="475"/>
        <v/>
      </c>
      <c r="AA865" s="29" t="str">
        <f t="shared" si="462"/>
        <v/>
      </c>
      <c r="AB865" s="6" t="e">
        <f t="shared" si="476"/>
        <v>#N/A</v>
      </c>
      <c r="AC865" s="6" t="e">
        <f t="shared" si="477"/>
        <v>#N/A</v>
      </c>
      <c r="AD865" s="6" t="e">
        <f t="shared" si="478"/>
        <v>#N/A</v>
      </c>
      <c r="AE865" s="6" t="str">
        <f t="shared" si="463"/>
        <v/>
      </c>
      <c r="AF865" s="10">
        <f t="shared" si="464"/>
        <v>1</v>
      </c>
      <c r="AG865" s="6" t="e">
        <f t="shared" si="479"/>
        <v>#N/A</v>
      </c>
      <c r="AH865" s="6" t="e">
        <f t="shared" si="480"/>
        <v>#N/A</v>
      </c>
      <c r="AI865" s="6" t="e">
        <f t="shared" si="490"/>
        <v>#N/A</v>
      </c>
      <c r="AJ865" s="6" t="e">
        <f t="shared" si="481"/>
        <v>#N/A</v>
      </c>
      <c r="AK865" s="11" t="str">
        <f t="shared" si="482"/>
        <v xml:space="preserve"> </v>
      </c>
      <c r="AL865" s="6" t="e">
        <f t="shared" si="483"/>
        <v>#N/A</v>
      </c>
      <c r="AM865" s="6" t="e">
        <f t="shared" si="484"/>
        <v>#N/A</v>
      </c>
      <c r="AN865" s="6" t="e">
        <f t="shared" si="485"/>
        <v>#N/A</v>
      </c>
      <c r="AO865" s="6" t="e">
        <f t="shared" si="465"/>
        <v>#N/A</v>
      </c>
      <c r="AP865" s="6" t="e">
        <f t="shared" si="486"/>
        <v>#N/A</v>
      </c>
      <c r="AQ865" s="6" t="e">
        <f t="shared" si="487"/>
        <v>#N/A</v>
      </c>
      <c r="AR865" s="6" t="e">
        <f t="shared" si="466"/>
        <v>#N/A</v>
      </c>
      <c r="AS865" s="6" t="e">
        <f t="shared" si="467"/>
        <v>#N/A</v>
      </c>
      <c r="AT865" s="6" t="e">
        <f t="shared" si="468"/>
        <v>#N/A</v>
      </c>
      <c r="AU865" s="6">
        <f t="shared" si="488"/>
        <v>0</v>
      </c>
      <c r="AV865" s="6" t="e">
        <f t="shared" si="489"/>
        <v>#N/A</v>
      </c>
      <c r="AW865" s="6" t="str">
        <f t="shared" si="469"/>
        <v/>
      </c>
      <c r="AX865" s="6" t="str">
        <f t="shared" si="470"/>
        <v/>
      </c>
      <c r="AY865" s="6" t="str">
        <f t="shared" si="471"/>
        <v/>
      </c>
      <c r="AZ865" s="6" t="str">
        <f t="shared" si="472"/>
        <v/>
      </c>
      <c r="BA865" s="103"/>
      <c r="BG865" s="3"/>
    </row>
    <row r="866" spans="1:59" s="12" customFormat="1" ht="13.5" customHeight="1" x14ac:dyDescent="0.2">
      <c r="A866" s="163">
        <v>851</v>
      </c>
      <c r="B866" s="164"/>
      <c r="C866" s="165"/>
      <c r="D866" s="166"/>
      <c r="E866" s="165"/>
      <c r="F866" s="165"/>
      <c r="G866" s="220"/>
      <c r="H866" s="165"/>
      <c r="I866" s="167"/>
      <c r="J866" s="168"/>
      <c r="K866" s="845"/>
      <c r="L866" s="838"/>
      <c r="M866" s="428"/>
      <c r="N866" s="427"/>
      <c r="O866" s="429"/>
      <c r="P866" s="430"/>
      <c r="Q866" s="422" t="str">
        <f t="shared" si="456"/>
        <v/>
      </c>
      <c r="R866" s="422" t="str">
        <f t="shared" si="457"/>
        <v/>
      </c>
      <c r="S866" s="423" t="str">
        <f t="shared" si="458"/>
        <v/>
      </c>
      <c r="T866" s="424" t="str">
        <f t="shared" si="473"/>
        <v/>
      </c>
      <c r="U866" s="425" t="str">
        <f t="shared" si="459"/>
        <v/>
      </c>
      <c r="V866" s="425" t="str">
        <f t="shared" si="460"/>
        <v/>
      </c>
      <c r="W866" s="425" t="str">
        <f t="shared" si="461"/>
        <v/>
      </c>
      <c r="X866" s="38"/>
      <c r="Y866" s="37" t="str">
        <f t="shared" si="474"/>
        <v/>
      </c>
      <c r="Z866" s="37" t="str">
        <f t="shared" si="475"/>
        <v/>
      </c>
      <c r="AA866" s="29" t="str">
        <f t="shared" si="462"/>
        <v/>
      </c>
      <c r="AB866" s="6" t="e">
        <f t="shared" si="476"/>
        <v>#N/A</v>
      </c>
      <c r="AC866" s="6" t="e">
        <f t="shared" si="477"/>
        <v>#N/A</v>
      </c>
      <c r="AD866" s="6" t="e">
        <f t="shared" si="478"/>
        <v>#N/A</v>
      </c>
      <c r="AE866" s="6" t="str">
        <f t="shared" si="463"/>
        <v/>
      </c>
      <c r="AF866" s="10">
        <f t="shared" si="464"/>
        <v>1</v>
      </c>
      <c r="AG866" s="6" t="e">
        <f t="shared" si="479"/>
        <v>#N/A</v>
      </c>
      <c r="AH866" s="6" t="e">
        <f t="shared" si="480"/>
        <v>#N/A</v>
      </c>
      <c r="AI866" s="6" t="e">
        <f t="shared" si="490"/>
        <v>#N/A</v>
      </c>
      <c r="AJ866" s="6" t="e">
        <f t="shared" si="481"/>
        <v>#N/A</v>
      </c>
      <c r="AK866" s="11" t="str">
        <f t="shared" si="482"/>
        <v xml:space="preserve"> </v>
      </c>
      <c r="AL866" s="6" t="e">
        <f t="shared" si="483"/>
        <v>#N/A</v>
      </c>
      <c r="AM866" s="6" t="e">
        <f t="shared" si="484"/>
        <v>#N/A</v>
      </c>
      <c r="AN866" s="6" t="e">
        <f t="shared" si="485"/>
        <v>#N/A</v>
      </c>
      <c r="AO866" s="6" t="e">
        <f t="shared" si="465"/>
        <v>#N/A</v>
      </c>
      <c r="AP866" s="6" t="e">
        <f t="shared" si="486"/>
        <v>#N/A</v>
      </c>
      <c r="AQ866" s="6" t="e">
        <f t="shared" si="487"/>
        <v>#N/A</v>
      </c>
      <c r="AR866" s="6" t="e">
        <f t="shared" si="466"/>
        <v>#N/A</v>
      </c>
      <c r="AS866" s="6" t="e">
        <f t="shared" si="467"/>
        <v>#N/A</v>
      </c>
      <c r="AT866" s="6" t="e">
        <f t="shared" si="468"/>
        <v>#N/A</v>
      </c>
      <c r="AU866" s="6">
        <f t="shared" si="488"/>
        <v>0</v>
      </c>
      <c r="AV866" s="6" t="e">
        <f t="shared" si="489"/>
        <v>#N/A</v>
      </c>
      <c r="AW866" s="6" t="str">
        <f t="shared" si="469"/>
        <v/>
      </c>
      <c r="AX866" s="6" t="str">
        <f t="shared" si="470"/>
        <v/>
      </c>
      <c r="AY866" s="6" t="str">
        <f t="shared" si="471"/>
        <v/>
      </c>
      <c r="AZ866" s="6" t="str">
        <f t="shared" si="472"/>
        <v/>
      </c>
      <c r="BA866" s="103"/>
      <c r="BG866" s="3"/>
    </row>
    <row r="867" spans="1:59" s="12" customFormat="1" ht="13.5" customHeight="1" x14ac:dyDescent="0.2">
      <c r="A867" s="163">
        <v>852</v>
      </c>
      <c r="B867" s="164"/>
      <c r="C867" s="165"/>
      <c r="D867" s="166"/>
      <c r="E867" s="165"/>
      <c r="F867" s="165"/>
      <c r="G867" s="220"/>
      <c r="H867" s="165"/>
      <c r="I867" s="167"/>
      <c r="J867" s="168"/>
      <c r="K867" s="845"/>
      <c r="L867" s="838"/>
      <c r="M867" s="428"/>
      <c r="N867" s="427"/>
      <c r="O867" s="429"/>
      <c r="P867" s="430"/>
      <c r="Q867" s="422" t="str">
        <f t="shared" si="456"/>
        <v/>
      </c>
      <c r="R867" s="422" t="str">
        <f t="shared" si="457"/>
        <v/>
      </c>
      <c r="S867" s="423" t="str">
        <f t="shared" si="458"/>
        <v/>
      </c>
      <c r="T867" s="424" t="str">
        <f t="shared" si="473"/>
        <v/>
      </c>
      <c r="U867" s="425" t="str">
        <f t="shared" si="459"/>
        <v/>
      </c>
      <c r="V867" s="425" t="str">
        <f t="shared" si="460"/>
        <v/>
      </c>
      <c r="W867" s="425" t="str">
        <f t="shared" si="461"/>
        <v/>
      </c>
      <c r="X867" s="38"/>
      <c r="Y867" s="37" t="str">
        <f t="shared" si="474"/>
        <v/>
      </c>
      <c r="Z867" s="37" t="str">
        <f t="shared" si="475"/>
        <v/>
      </c>
      <c r="AA867" s="29" t="str">
        <f t="shared" si="462"/>
        <v/>
      </c>
      <c r="AB867" s="6" t="e">
        <f t="shared" si="476"/>
        <v>#N/A</v>
      </c>
      <c r="AC867" s="6" t="e">
        <f t="shared" si="477"/>
        <v>#N/A</v>
      </c>
      <c r="AD867" s="6" t="e">
        <f t="shared" si="478"/>
        <v>#N/A</v>
      </c>
      <c r="AE867" s="6" t="str">
        <f t="shared" si="463"/>
        <v/>
      </c>
      <c r="AF867" s="10">
        <f t="shared" si="464"/>
        <v>1</v>
      </c>
      <c r="AG867" s="6" t="e">
        <f t="shared" si="479"/>
        <v>#N/A</v>
      </c>
      <c r="AH867" s="6" t="e">
        <f t="shared" si="480"/>
        <v>#N/A</v>
      </c>
      <c r="AI867" s="6" t="e">
        <f t="shared" si="490"/>
        <v>#N/A</v>
      </c>
      <c r="AJ867" s="6" t="e">
        <f t="shared" si="481"/>
        <v>#N/A</v>
      </c>
      <c r="AK867" s="11" t="str">
        <f t="shared" si="482"/>
        <v xml:space="preserve"> </v>
      </c>
      <c r="AL867" s="6" t="e">
        <f t="shared" si="483"/>
        <v>#N/A</v>
      </c>
      <c r="AM867" s="6" t="e">
        <f t="shared" si="484"/>
        <v>#N/A</v>
      </c>
      <c r="AN867" s="6" t="e">
        <f t="shared" si="485"/>
        <v>#N/A</v>
      </c>
      <c r="AO867" s="6" t="e">
        <f t="shared" si="465"/>
        <v>#N/A</v>
      </c>
      <c r="AP867" s="6" t="e">
        <f t="shared" si="486"/>
        <v>#N/A</v>
      </c>
      <c r="AQ867" s="6" t="e">
        <f t="shared" si="487"/>
        <v>#N/A</v>
      </c>
      <c r="AR867" s="6" t="e">
        <f t="shared" si="466"/>
        <v>#N/A</v>
      </c>
      <c r="AS867" s="6" t="e">
        <f t="shared" si="467"/>
        <v>#N/A</v>
      </c>
      <c r="AT867" s="6" t="e">
        <f t="shared" si="468"/>
        <v>#N/A</v>
      </c>
      <c r="AU867" s="6">
        <f t="shared" si="488"/>
        <v>0</v>
      </c>
      <c r="AV867" s="6" t="e">
        <f t="shared" si="489"/>
        <v>#N/A</v>
      </c>
      <c r="AW867" s="6" t="str">
        <f t="shared" si="469"/>
        <v/>
      </c>
      <c r="AX867" s="6" t="str">
        <f t="shared" si="470"/>
        <v/>
      </c>
      <c r="AY867" s="6" t="str">
        <f t="shared" si="471"/>
        <v/>
      </c>
      <c r="AZ867" s="6" t="str">
        <f t="shared" si="472"/>
        <v/>
      </c>
      <c r="BA867" s="103"/>
      <c r="BG867" s="3"/>
    </row>
    <row r="868" spans="1:59" s="12" customFormat="1" ht="13.5" customHeight="1" x14ac:dyDescent="0.2">
      <c r="A868" s="163">
        <v>853</v>
      </c>
      <c r="B868" s="164"/>
      <c r="C868" s="165"/>
      <c r="D868" s="166"/>
      <c r="E868" s="165"/>
      <c r="F868" s="165"/>
      <c r="G868" s="220"/>
      <c r="H868" s="165"/>
      <c r="I868" s="167"/>
      <c r="J868" s="168"/>
      <c r="K868" s="845"/>
      <c r="L868" s="838"/>
      <c r="M868" s="428"/>
      <c r="N868" s="427"/>
      <c r="O868" s="429"/>
      <c r="P868" s="430"/>
      <c r="Q868" s="422" t="str">
        <f t="shared" si="456"/>
        <v/>
      </c>
      <c r="R868" s="422" t="str">
        <f t="shared" si="457"/>
        <v/>
      </c>
      <c r="S868" s="423" t="str">
        <f t="shared" si="458"/>
        <v/>
      </c>
      <c r="T868" s="424" t="str">
        <f t="shared" si="473"/>
        <v/>
      </c>
      <c r="U868" s="425" t="str">
        <f t="shared" si="459"/>
        <v/>
      </c>
      <c r="V868" s="425" t="str">
        <f t="shared" si="460"/>
        <v/>
      </c>
      <c r="W868" s="425" t="str">
        <f t="shared" si="461"/>
        <v/>
      </c>
      <c r="X868" s="38"/>
      <c r="Y868" s="37" t="str">
        <f t="shared" si="474"/>
        <v/>
      </c>
      <c r="Z868" s="37" t="str">
        <f t="shared" si="475"/>
        <v/>
      </c>
      <c r="AA868" s="29" t="str">
        <f t="shared" si="462"/>
        <v/>
      </c>
      <c r="AB868" s="6" t="e">
        <f t="shared" si="476"/>
        <v>#N/A</v>
      </c>
      <c r="AC868" s="6" t="e">
        <f t="shared" si="477"/>
        <v>#N/A</v>
      </c>
      <c r="AD868" s="6" t="e">
        <f t="shared" si="478"/>
        <v>#N/A</v>
      </c>
      <c r="AE868" s="6" t="str">
        <f t="shared" si="463"/>
        <v/>
      </c>
      <c r="AF868" s="10">
        <f t="shared" si="464"/>
        <v>1</v>
      </c>
      <c r="AG868" s="6" t="e">
        <f t="shared" si="479"/>
        <v>#N/A</v>
      </c>
      <c r="AH868" s="6" t="e">
        <f t="shared" si="480"/>
        <v>#N/A</v>
      </c>
      <c r="AI868" s="6" t="e">
        <f t="shared" si="490"/>
        <v>#N/A</v>
      </c>
      <c r="AJ868" s="6" t="e">
        <f t="shared" si="481"/>
        <v>#N/A</v>
      </c>
      <c r="AK868" s="11" t="str">
        <f t="shared" si="482"/>
        <v xml:space="preserve"> </v>
      </c>
      <c r="AL868" s="6" t="e">
        <f t="shared" si="483"/>
        <v>#N/A</v>
      </c>
      <c r="AM868" s="6" t="e">
        <f t="shared" si="484"/>
        <v>#N/A</v>
      </c>
      <c r="AN868" s="6" t="e">
        <f t="shared" si="485"/>
        <v>#N/A</v>
      </c>
      <c r="AO868" s="6" t="e">
        <f t="shared" si="465"/>
        <v>#N/A</v>
      </c>
      <c r="AP868" s="6" t="e">
        <f t="shared" si="486"/>
        <v>#N/A</v>
      </c>
      <c r="AQ868" s="6" t="e">
        <f t="shared" si="487"/>
        <v>#N/A</v>
      </c>
      <c r="AR868" s="6" t="e">
        <f t="shared" si="466"/>
        <v>#N/A</v>
      </c>
      <c r="AS868" s="6" t="e">
        <f t="shared" si="467"/>
        <v>#N/A</v>
      </c>
      <c r="AT868" s="6" t="e">
        <f t="shared" si="468"/>
        <v>#N/A</v>
      </c>
      <c r="AU868" s="6">
        <f t="shared" si="488"/>
        <v>0</v>
      </c>
      <c r="AV868" s="6" t="e">
        <f t="shared" si="489"/>
        <v>#N/A</v>
      </c>
      <c r="AW868" s="6" t="str">
        <f t="shared" si="469"/>
        <v/>
      </c>
      <c r="AX868" s="6" t="str">
        <f t="shared" si="470"/>
        <v/>
      </c>
      <c r="AY868" s="6" t="str">
        <f t="shared" si="471"/>
        <v/>
      </c>
      <c r="AZ868" s="6" t="str">
        <f t="shared" si="472"/>
        <v/>
      </c>
      <c r="BA868" s="103"/>
      <c r="BG868" s="3"/>
    </row>
    <row r="869" spans="1:59" s="12" customFormat="1" ht="13.5" customHeight="1" x14ac:dyDescent="0.2">
      <c r="A869" s="163">
        <v>854</v>
      </c>
      <c r="B869" s="164"/>
      <c r="C869" s="165"/>
      <c r="D869" s="166"/>
      <c r="E869" s="165"/>
      <c r="F869" s="165"/>
      <c r="G869" s="220"/>
      <c r="H869" s="165"/>
      <c r="I869" s="167"/>
      <c r="J869" s="168"/>
      <c r="K869" s="845"/>
      <c r="L869" s="838"/>
      <c r="M869" s="428"/>
      <c r="N869" s="427"/>
      <c r="O869" s="429"/>
      <c r="P869" s="430"/>
      <c r="Q869" s="422" t="str">
        <f t="shared" si="456"/>
        <v/>
      </c>
      <c r="R869" s="422" t="str">
        <f t="shared" si="457"/>
        <v/>
      </c>
      <c r="S869" s="423" t="str">
        <f t="shared" si="458"/>
        <v/>
      </c>
      <c r="T869" s="424" t="str">
        <f t="shared" si="473"/>
        <v/>
      </c>
      <c r="U869" s="425" t="str">
        <f t="shared" si="459"/>
        <v/>
      </c>
      <c r="V869" s="425" t="str">
        <f t="shared" si="460"/>
        <v/>
      </c>
      <c r="W869" s="425" t="str">
        <f t="shared" si="461"/>
        <v/>
      </c>
      <c r="X869" s="38"/>
      <c r="Y869" s="37" t="str">
        <f t="shared" si="474"/>
        <v/>
      </c>
      <c r="Z869" s="37" t="str">
        <f t="shared" si="475"/>
        <v/>
      </c>
      <c r="AA869" s="29" t="str">
        <f t="shared" si="462"/>
        <v/>
      </c>
      <c r="AB869" s="6" t="e">
        <f t="shared" si="476"/>
        <v>#N/A</v>
      </c>
      <c r="AC869" s="6" t="e">
        <f t="shared" si="477"/>
        <v>#N/A</v>
      </c>
      <c r="AD869" s="6" t="e">
        <f t="shared" si="478"/>
        <v>#N/A</v>
      </c>
      <c r="AE869" s="6" t="str">
        <f t="shared" si="463"/>
        <v/>
      </c>
      <c r="AF869" s="10">
        <f t="shared" si="464"/>
        <v>1</v>
      </c>
      <c r="AG869" s="6" t="e">
        <f t="shared" si="479"/>
        <v>#N/A</v>
      </c>
      <c r="AH869" s="6" t="e">
        <f t="shared" si="480"/>
        <v>#N/A</v>
      </c>
      <c r="AI869" s="6" t="e">
        <f t="shared" si="490"/>
        <v>#N/A</v>
      </c>
      <c r="AJ869" s="6" t="e">
        <f t="shared" si="481"/>
        <v>#N/A</v>
      </c>
      <c r="AK869" s="11" t="str">
        <f t="shared" si="482"/>
        <v xml:space="preserve"> </v>
      </c>
      <c r="AL869" s="6" t="e">
        <f t="shared" si="483"/>
        <v>#N/A</v>
      </c>
      <c r="AM869" s="6" t="e">
        <f t="shared" si="484"/>
        <v>#N/A</v>
      </c>
      <c r="AN869" s="6" t="e">
        <f t="shared" si="485"/>
        <v>#N/A</v>
      </c>
      <c r="AO869" s="6" t="e">
        <f t="shared" si="465"/>
        <v>#N/A</v>
      </c>
      <c r="AP869" s="6" t="e">
        <f t="shared" si="486"/>
        <v>#N/A</v>
      </c>
      <c r="AQ869" s="6" t="e">
        <f t="shared" si="487"/>
        <v>#N/A</v>
      </c>
      <c r="AR869" s="6" t="e">
        <f t="shared" si="466"/>
        <v>#N/A</v>
      </c>
      <c r="AS869" s="6" t="e">
        <f t="shared" si="467"/>
        <v>#N/A</v>
      </c>
      <c r="AT869" s="6" t="e">
        <f t="shared" si="468"/>
        <v>#N/A</v>
      </c>
      <c r="AU869" s="6">
        <f t="shared" si="488"/>
        <v>0</v>
      </c>
      <c r="AV869" s="6" t="e">
        <f t="shared" si="489"/>
        <v>#N/A</v>
      </c>
      <c r="AW869" s="6" t="str">
        <f t="shared" si="469"/>
        <v/>
      </c>
      <c r="AX869" s="6" t="str">
        <f t="shared" si="470"/>
        <v/>
      </c>
      <c r="AY869" s="6" t="str">
        <f t="shared" si="471"/>
        <v/>
      </c>
      <c r="AZ869" s="6" t="str">
        <f t="shared" si="472"/>
        <v/>
      </c>
      <c r="BA869" s="103"/>
      <c r="BG869" s="3"/>
    </row>
    <row r="870" spans="1:59" s="12" customFormat="1" ht="13.5" customHeight="1" x14ac:dyDescent="0.2">
      <c r="A870" s="163">
        <v>855</v>
      </c>
      <c r="B870" s="164"/>
      <c r="C870" s="165"/>
      <c r="D870" s="166"/>
      <c r="E870" s="165"/>
      <c r="F870" s="165"/>
      <c r="G870" s="220"/>
      <c r="H870" s="165"/>
      <c r="I870" s="167"/>
      <c r="J870" s="168"/>
      <c r="K870" s="845"/>
      <c r="L870" s="838"/>
      <c r="M870" s="428"/>
      <c r="N870" s="427"/>
      <c r="O870" s="429"/>
      <c r="P870" s="430"/>
      <c r="Q870" s="422" t="str">
        <f t="shared" si="456"/>
        <v/>
      </c>
      <c r="R870" s="422" t="str">
        <f t="shared" si="457"/>
        <v/>
      </c>
      <c r="S870" s="423" t="str">
        <f t="shared" si="458"/>
        <v/>
      </c>
      <c r="T870" s="424" t="str">
        <f t="shared" si="473"/>
        <v/>
      </c>
      <c r="U870" s="425" t="str">
        <f t="shared" si="459"/>
        <v/>
      </c>
      <c r="V870" s="425" t="str">
        <f t="shared" si="460"/>
        <v/>
      </c>
      <c r="W870" s="425" t="str">
        <f t="shared" si="461"/>
        <v/>
      </c>
      <c r="X870" s="38"/>
      <c r="Y870" s="37" t="str">
        <f t="shared" si="474"/>
        <v/>
      </c>
      <c r="Z870" s="37" t="str">
        <f t="shared" si="475"/>
        <v/>
      </c>
      <c r="AA870" s="29" t="str">
        <f t="shared" si="462"/>
        <v/>
      </c>
      <c r="AB870" s="6" t="e">
        <f t="shared" si="476"/>
        <v>#N/A</v>
      </c>
      <c r="AC870" s="6" t="e">
        <f t="shared" si="477"/>
        <v>#N/A</v>
      </c>
      <c r="AD870" s="6" t="e">
        <f t="shared" si="478"/>
        <v>#N/A</v>
      </c>
      <c r="AE870" s="6" t="str">
        <f t="shared" si="463"/>
        <v/>
      </c>
      <c r="AF870" s="10">
        <f t="shared" si="464"/>
        <v>1</v>
      </c>
      <c r="AG870" s="6" t="e">
        <f t="shared" si="479"/>
        <v>#N/A</v>
      </c>
      <c r="AH870" s="6" t="e">
        <f t="shared" si="480"/>
        <v>#N/A</v>
      </c>
      <c r="AI870" s="6" t="e">
        <f t="shared" si="490"/>
        <v>#N/A</v>
      </c>
      <c r="AJ870" s="6" t="e">
        <f t="shared" si="481"/>
        <v>#N/A</v>
      </c>
      <c r="AK870" s="11" t="str">
        <f t="shared" si="482"/>
        <v xml:space="preserve"> </v>
      </c>
      <c r="AL870" s="6" t="e">
        <f t="shared" si="483"/>
        <v>#N/A</v>
      </c>
      <c r="AM870" s="6" t="e">
        <f t="shared" si="484"/>
        <v>#N/A</v>
      </c>
      <c r="AN870" s="6" t="e">
        <f t="shared" si="485"/>
        <v>#N/A</v>
      </c>
      <c r="AO870" s="6" t="e">
        <f t="shared" si="465"/>
        <v>#N/A</v>
      </c>
      <c r="AP870" s="6" t="e">
        <f t="shared" si="486"/>
        <v>#N/A</v>
      </c>
      <c r="AQ870" s="6" t="e">
        <f t="shared" si="487"/>
        <v>#N/A</v>
      </c>
      <c r="AR870" s="6" t="e">
        <f t="shared" si="466"/>
        <v>#N/A</v>
      </c>
      <c r="AS870" s="6" t="e">
        <f t="shared" si="467"/>
        <v>#N/A</v>
      </c>
      <c r="AT870" s="6" t="e">
        <f t="shared" si="468"/>
        <v>#N/A</v>
      </c>
      <c r="AU870" s="6">
        <f t="shared" si="488"/>
        <v>0</v>
      </c>
      <c r="AV870" s="6" t="e">
        <f t="shared" si="489"/>
        <v>#N/A</v>
      </c>
      <c r="AW870" s="6" t="str">
        <f t="shared" si="469"/>
        <v/>
      </c>
      <c r="AX870" s="6" t="str">
        <f t="shared" si="470"/>
        <v/>
      </c>
      <c r="AY870" s="6" t="str">
        <f t="shared" si="471"/>
        <v/>
      </c>
      <c r="AZ870" s="6" t="str">
        <f t="shared" si="472"/>
        <v/>
      </c>
      <c r="BA870" s="103"/>
      <c r="BG870" s="3"/>
    </row>
    <row r="871" spans="1:59" s="12" customFormat="1" ht="13.5" customHeight="1" x14ac:dyDescent="0.2">
      <c r="A871" s="163">
        <v>856</v>
      </c>
      <c r="B871" s="164"/>
      <c r="C871" s="165"/>
      <c r="D871" s="166"/>
      <c r="E871" s="165"/>
      <c r="F871" s="165"/>
      <c r="G871" s="220"/>
      <c r="H871" s="165"/>
      <c r="I871" s="167"/>
      <c r="J871" s="168"/>
      <c r="K871" s="845"/>
      <c r="L871" s="838"/>
      <c r="M871" s="428"/>
      <c r="N871" s="427"/>
      <c r="O871" s="429"/>
      <c r="P871" s="430"/>
      <c r="Q871" s="422" t="str">
        <f t="shared" si="456"/>
        <v/>
      </c>
      <c r="R871" s="422" t="str">
        <f t="shared" si="457"/>
        <v/>
      </c>
      <c r="S871" s="423" t="str">
        <f t="shared" si="458"/>
        <v/>
      </c>
      <c r="T871" s="424" t="str">
        <f t="shared" si="473"/>
        <v/>
      </c>
      <c r="U871" s="425" t="str">
        <f t="shared" si="459"/>
        <v/>
      </c>
      <c r="V871" s="425" t="str">
        <f t="shared" si="460"/>
        <v/>
      </c>
      <c r="W871" s="425" t="str">
        <f t="shared" si="461"/>
        <v/>
      </c>
      <c r="X871" s="38"/>
      <c r="Y871" s="37" t="str">
        <f t="shared" si="474"/>
        <v/>
      </c>
      <c r="Z871" s="37" t="str">
        <f t="shared" si="475"/>
        <v/>
      </c>
      <c r="AA871" s="29" t="str">
        <f t="shared" si="462"/>
        <v/>
      </c>
      <c r="AB871" s="6" t="e">
        <f t="shared" si="476"/>
        <v>#N/A</v>
      </c>
      <c r="AC871" s="6" t="e">
        <f t="shared" si="477"/>
        <v>#N/A</v>
      </c>
      <c r="AD871" s="6" t="e">
        <f t="shared" si="478"/>
        <v>#N/A</v>
      </c>
      <c r="AE871" s="6" t="str">
        <f t="shared" si="463"/>
        <v/>
      </c>
      <c r="AF871" s="10">
        <f t="shared" si="464"/>
        <v>1</v>
      </c>
      <c r="AG871" s="6" t="e">
        <f t="shared" si="479"/>
        <v>#N/A</v>
      </c>
      <c r="AH871" s="6" t="e">
        <f t="shared" si="480"/>
        <v>#N/A</v>
      </c>
      <c r="AI871" s="6" t="e">
        <f t="shared" si="490"/>
        <v>#N/A</v>
      </c>
      <c r="AJ871" s="6" t="e">
        <f t="shared" si="481"/>
        <v>#N/A</v>
      </c>
      <c r="AK871" s="11" t="str">
        <f t="shared" si="482"/>
        <v xml:space="preserve"> </v>
      </c>
      <c r="AL871" s="6" t="e">
        <f t="shared" si="483"/>
        <v>#N/A</v>
      </c>
      <c r="AM871" s="6" t="e">
        <f t="shared" si="484"/>
        <v>#N/A</v>
      </c>
      <c r="AN871" s="6" t="e">
        <f t="shared" si="485"/>
        <v>#N/A</v>
      </c>
      <c r="AO871" s="6" t="e">
        <f t="shared" si="465"/>
        <v>#N/A</v>
      </c>
      <c r="AP871" s="6" t="e">
        <f t="shared" si="486"/>
        <v>#N/A</v>
      </c>
      <c r="AQ871" s="6" t="e">
        <f t="shared" si="487"/>
        <v>#N/A</v>
      </c>
      <c r="AR871" s="6" t="e">
        <f t="shared" si="466"/>
        <v>#N/A</v>
      </c>
      <c r="AS871" s="6" t="e">
        <f t="shared" si="467"/>
        <v>#N/A</v>
      </c>
      <c r="AT871" s="6" t="e">
        <f t="shared" si="468"/>
        <v>#N/A</v>
      </c>
      <c r="AU871" s="6">
        <f t="shared" si="488"/>
        <v>0</v>
      </c>
      <c r="AV871" s="6" t="e">
        <f t="shared" si="489"/>
        <v>#N/A</v>
      </c>
      <c r="AW871" s="6" t="str">
        <f t="shared" si="469"/>
        <v/>
      </c>
      <c r="AX871" s="6" t="str">
        <f t="shared" si="470"/>
        <v/>
      </c>
      <c r="AY871" s="6" t="str">
        <f t="shared" si="471"/>
        <v/>
      </c>
      <c r="AZ871" s="6" t="str">
        <f t="shared" si="472"/>
        <v/>
      </c>
      <c r="BA871" s="103"/>
      <c r="BG871" s="3"/>
    </row>
    <row r="872" spans="1:59" s="12" customFormat="1" ht="13.5" customHeight="1" x14ac:dyDescent="0.2">
      <c r="A872" s="163">
        <v>857</v>
      </c>
      <c r="B872" s="164"/>
      <c r="C872" s="165"/>
      <c r="D872" s="166"/>
      <c r="E872" s="165"/>
      <c r="F872" s="165"/>
      <c r="G872" s="220"/>
      <c r="H872" s="165"/>
      <c r="I872" s="167"/>
      <c r="J872" s="168"/>
      <c r="K872" s="845"/>
      <c r="L872" s="838"/>
      <c r="M872" s="428"/>
      <c r="N872" s="427"/>
      <c r="O872" s="429"/>
      <c r="P872" s="430"/>
      <c r="Q872" s="422" t="str">
        <f t="shared" si="456"/>
        <v/>
      </c>
      <c r="R872" s="422" t="str">
        <f t="shared" si="457"/>
        <v/>
      </c>
      <c r="S872" s="423" t="str">
        <f t="shared" si="458"/>
        <v/>
      </c>
      <c r="T872" s="424" t="str">
        <f t="shared" si="473"/>
        <v/>
      </c>
      <c r="U872" s="425" t="str">
        <f t="shared" si="459"/>
        <v/>
      </c>
      <c r="V872" s="425" t="str">
        <f t="shared" si="460"/>
        <v/>
      </c>
      <c r="W872" s="425" t="str">
        <f t="shared" si="461"/>
        <v/>
      </c>
      <c r="X872" s="38"/>
      <c r="Y872" s="37" t="str">
        <f t="shared" si="474"/>
        <v/>
      </c>
      <c r="Z872" s="37" t="str">
        <f t="shared" si="475"/>
        <v/>
      </c>
      <c r="AA872" s="29" t="str">
        <f t="shared" si="462"/>
        <v/>
      </c>
      <c r="AB872" s="6" t="e">
        <f t="shared" si="476"/>
        <v>#N/A</v>
      </c>
      <c r="AC872" s="6" t="e">
        <f t="shared" si="477"/>
        <v>#N/A</v>
      </c>
      <c r="AD872" s="6" t="e">
        <f t="shared" si="478"/>
        <v>#N/A</v>
      </c>
      <c r="AE872" s="6" t="str">
        <f t="shared" si="463"/>
        <v/>
      </c>
      <c r="AF872" s="10">
        <f t="shared" si="464"/>
        <v>1</v>
      </c>
      <c r="AG872" s="6" t="e">
        <f t="shared" si="479"/>
        <v>#N/A</v>
      </c>
      <c r="AH872" s="6" t="e">
        <f t="shared" si="480"/>
        <v>#N/A</v>
      </c>
      <c r="AI872" s="6" t="e">
        <f t="shared" si="490"/>
        <v>#N/A</v>
      </c>
      <c r="AJ872" s="6" t="e">
        <f t="shared" si="481"/>
        <v>#N/A</v>
      </c>
      <c r="AK872" s="11" t="str">
        <f t="shared" si="482"/>
        <v xml:space="preserve"> </v>
      </c>
      <c r="AL872" s="6" t="e">
        <f t="shared" si="483"/>
        <v>#N/A</v>
      </c>
      <c r="AM872" s="6" t="e">
        <f t="shared" si="484"/>
        <v>#N/A</v>
      </c>
      <c r="AN872" s="6" t="e">
        <f t="shared" si="485"/>
        <v>#N/A</v>
      </c>
      <c r="AO872" s="6" t="e">
        <f t="shared" si="465"/>
        <v>#N/A</v>
      </c>
      <c r="AP872" s="6" t="e">
        <f t="shared" si="486"/>
        <v>#N/A</v>
      </c>
      <c r="AQ872" s="6" t="e">
        <f t="shared" si="487"/>
        <v>#N/A</v>
      </c>
      <c r="AR872" s="6" t="e">
        <f t="shared" si="466"/>
        <v>#N/A</v>
      </c>
      <c r="AS872" s="6" t="e">
        <f t="shared" si="467"/>
        <v>#N/A</v>
      </c>
      <c r="AT872" s="6" t="e">
        <f t="shared" si="468"/>
        <v>#N/A</v>
      </c>
      <c r="AU872" s="6">
        <f t="shared" si="488"/>
        <v>0</v>
      </c>
      <c r="AV872" s="6" t="e">
        <f t="shared" si="489"/>
        <v>#N/A</v>
      </c>
      <c r="AW872" s="6" t="str">
        <f t="shared" si="469"/>
        <v/>
      </c>
      <c r="AX872" s="6" t="str">
        <f t="shared" si="470"/>
        <v/>
      </c>
      <c r="AY872" s="6" t="str">
        <f t="shared" si="471"/>
        <v/>
      </c>
      <c r="AZ872" s="6" t="str">
        <f t="shared" si="472"/>
        <v/>
      </c>
      <c r="BA872" s="103"/>
      <c r="BG872" s="3"/>
    </row>
    <row r="873" spans="1:59" s="12" customFormat="1" ht="13.5" customHeight="1" x14ac:dyDescent="0.2">
      <c r="A873" s="163">
        <v>858</v>
      </c>
      <c r="B873" s="164"/>
      <c r="C873" s="165"/>
      <c r="D873" s="166"/>
      <c r="E873" s="165"/>
      <c r="F873" s="165"/>
      <c r="G873" s="220"/>
      <c r="H873" s="165"/>
      <c r="I873" s="167"/>
      <c r="J873" s="168"/>
      <c r="K873" s="845"/>
      <c r="L873" s="838"/>
      <c r="M873" s="428"/>
      <c r="N873" s="427"/>
      <c r="O873" s="429"/>
      <c r="P873" s="430"/>
      <c r="Q873" s="422" t="str">
        <f t="shared" si="456"/>
        <v/>
      </c>
      <c r="R873" s="422" t="str">
        <f t="shared" si="457"/>
        <v/>
      </c>
      <c r="S873" s="423" t="str">
        <f t="shared" si="458"/>
        <v/>
      </c>
      <c r="T873" s="424" t="str">
        <f t="shared" si="473"/>
        <v/>
      </c>
      <c r="U873" s="425" t="str">
        <f t="shared" si="459"/>
        <v/>
      </c>
      <c r="V873" s="425" t="str">
        <f t="shared" si="460"/>
        <v/>
      </c>
      <c r="W873" s="425" t="str">
        <f t="shared" si="461"/>
        <v/>
      </c>
      <c r="X873" s="38"/>
      <c r="Y873" s="37" t="str">
        <f t="shared" si="474"/>
        <v/>
      </c>
      <c r="Z873" s="37" t="str">
        <f t="shared" si="475"/>
        <v/>
      </c>
      <c r="AA873" s="29" t="str">
        <f t="shared" si="462"/>
        <v/>
      </c>
      <c r="AB873" s="6" t="e">
        <f t="shared" si="476"/>
        <v>#N/A</v>
      </c>
      <c r="AC873" s="6" t="e">
        <f t="shared" si="477"/>
        <v>#N/A</v>
      </c>
      <c r="AD873" s="6" t="e">
        <f t="shared" si="478"/>
        <v>#N/A</v>
      </c>
      <c r="AE873" s="6" t="str">
        <f t="shared" si="463"/>
        <v/>
      </c>
      <c r="AF873" s="10">
        <f t="shared" si="464"/>
        <v>1</v>
      </c>
      <c r="AG873" s="6" t="e">
        <f t="shared" si="479"/>
        <v>#N/A</v>
      </c>
      <c r="AH873" s="6" t="e">
        <f t="shared" si="480"/>
        <v>#N/A</v>
      </c>
      <c r="AI873" s="6" t="e">
        <f t="shared" si="490"/>
        <v>#N/A</v>
      </c>
      <c r="AJ873" s="6" t="e">
        <f t="shared" si="481"/>
        <v>#N/A</v>
      </c>
      <c r="AK873" s="11" t="str">
        <f t="shared" si="482"/>
        <v xml:space="preserve"> </v>
      </c>
      <c r="AL873" s="6" t="e">
        <f t="shared" si="483"/>
        <v>#N/A</v>
      </c>
      <c r="AM873" s="6" t="e">
        <f t="shared" si="484"/>
        <v>#N/A</v>
      </c>
      <c r="AN873" s="6" t="e">
        <f t="shared" si="485"/>
        <v>#N/A</v>
      </c>
      <c r="AO873" s="6" t="e">
        <f t="shared" si="465"/>
        <v>#N/A</v>
      </c>
      <c r="AP873" s="6" t="e">
        <f t="shared" si="486"/>
        <v>#N/A</v>
      </c>
      <c r="AQ873" s="6" t="e">
        <f t="shared" si="487"/>
        <v>#N/A</v>
      </c>
      <c r="AR873" s="6" t="e">
        <f t="shared" si="466"/>
        <v>#N/A</v>
      </c>
      <c r="AS873" s="6" t="e">
        <f t="shared" si="467"/>
        <v>#N/A</v>
      </c>
      <c r="AT873" s="6" t="e">
        <f t="shared" si="468"/>
        <v>#N/A</v>
      </c>
      <c r="AU873" s="6">
        <f t="shared" si="488"/>
        <v>0</v>
      </c>
      <c r="AV873" s="6" t="e">
        <f t="shared" si="489"/>
        <v>#N/A</v>
      </c>
      <c r="AW873" s="6" t="str">
        <f t="shared" si="469"/>
        <v/>
      </c>
      <c r="AX873" s="6" t="str">
        <f t="shared" si="470"/>
        <v/>
      </c>
      <c r="AY873" s="6" t="str">
        <f t="shared" si="471"/>
        <v/>
      </c>
      <c r="AZ873" s="6" t="str">
        <f t="shared" si="472"/>
        <v/>
      </c>
      <c r="BA873" s="103"/>
      <c r="BG873" s="3"/>
    </row>
    <row r="874" spans="1:59" s="12" customFormat="1" ht="13.5" customHeight="1" x14ac:dyDescent="0.2">
      <c r="A874" s="163">
        <v>859</v>
      </c>
      <c r="B874" s="164"/>
      <c r="C874" s="165"/>
      <c r="D874" s="166"/>
      <c r="E874" s="165"/>
      <c r="F874" s="165"/>
      <c r="G874" s="220"/>
      <c r="H874" s="165"/>
      <c r="I874" s="167"/>
      <c r="J874" s="168"/>
      <c r="K874" s="845"/>
      <c r="L874" s="838"/>
      <c r="M874" s="428"/>
      <c r="N874" s="427"/>
      <c r="O874" s="429"/>
      <c r="P874" s="430"/>
      <c r="Q874" s="422" t="str">
        <f t="shared" si="456"/>
        <v/>
      </c>
      <c r="R874" s="422" t="str">
        <f t="shared" si="457"/>
        <v/>
      </c>
      <c r="S874" s="423" t="str">
        <f t="shared" si="458"/>
        <v/>
      </c>
      <c r="T874" s="424" t="str">
        <f t="shared" si="473"/>
        <v/>
      </c>
      <c r="U874" s="425" t="str">
        <f t="shared" si="459"/>
        <v/>
      </c>
      <c r="V874" s="425" t="str">
        <f t="shared" si="460"/>
        <v/>
      </c>
      <c r="W874" s="425" t="str">
        <f t="shared" si="461"/>
        <v/>
      </c>
      <c r="X874" s="38"/>
      <c r="Y874" s="37" t="str">
        <f t="shared" si="474"/>
        <v/>
      </c>
      <c r="Z874" s="37" t="str">
        <f t="shared" si="475"/>
        <v/>
      </c>
      <c r="AA874" s="29" t="str">
        <f t="shared" si="462"/>
        <v/>
      </c>
      <c r="AB874" s="6" t="e">
        <f t="shared" si="476"/>
        <v>#N/A</v>
      </c>
      <c r="AC874" s="6" t="e">
        <f t="shared" si="477"/>
        <v>#N/A</v>
      </c>
      <c r="AD874" s="6" t="e">
        <f t="shared" si="478"/>
        <v>#N/A</v>
      </c>
      <c r="AE874" s="6" t="str">
        <f t="shared" si="463"/>
        <v/>
      </c>
      <c r="AF874" s="10">
        <f t="shared" si="464"/>
        <v>1</v>
      </c>
      <c r="AG874" s="6" t="e">
        <f t="shared" si="479"/>
        <v>#N/A</v>
      </c>
      <c r="AH874" s="6" t="e">
        <f t="shared" si="480"/>
        <v>#N/A</v>
      </c>
      <c r="AI874" s="6" t="e">
        <f t="shared" si="490"/>
        <v>#N/A</v>
      </c>
      <c r="AJ874" s="6" t="e">
        <f t="shared" si="481"/>
        <v>#N/A</v>
      </c>
      <c r="AK874" s="11" t="str">
        <f t="shared" si="482"/>
        <v xml:space="preserve"> </v>
      </c>
      <c r="AL874" s="6" t="e">
        <f t="shared" si="483"/>
        <v>#N/A</v>
      </c>
      <c r="AM874" s="6" t="e">
        <f t="shared" si="484"/>
        <v>#N/A</v>
      </c>
      <c r="AN874" s="6" t="e">
        <f t="shared" si="485"/>
        <v>#N/A</v>
      </c>
      <c r="AO874" s="6" t="e">
        <f t="shared" si="465"/>
        <v>#N/A</v>
      </c>
      <c r="AP874" s="6" t="e">
        <f t="shared" si="486"/>
        <v>#N/A</v>
      </c>
      <c r="AQ874" s="6" t="e">
        <f t="shared" si="487"/>
        <v>#N/A</v>
      </c>
      <c r="AR874" s="6" t="e">
        <f t="shared" si="466"/>
        <v>#N/A</v>
      </c>
      <c r="AS874" s="6" t="e">
        <f t="shared" si="467"/>
        <v>#N/A</v>
      </c>
      <c r="AT874" s="6" t="e">
        <f t="shared" si="468"/>
        <v>#N/A</v>
      </c>
      <c r="AU874" s="6">
        <f t="shared" si="488"/>
        <v>0</v>
      </c>
      <c r="AV874" s="6" t="e">
        <f t="shared" si="489"/>
        <v>#N/A</v>
      </c>
      <c r="AW874" s="6" t="str">
        <f t="shared" si="469"/>
        <v/>
      </c>
      <c r="AX874" s="6" t="str">
        <f t="shared" si="470"/>
        <v/>
      </c>
      <c r="AY874" s="6" t="str">
        <f t="shared" si="471"/>
        <v/>
      </c>
      <c r="AZ874" s="6" t="str">
        <f t="shared" si="472"/>
        <v/>
      </c>
      <c r="BA874" s="103"/>
      <c r="BG874" s="3"/>
    </row>
    <row r="875" spans="1:59" s="12" customFormat="1" ht="13.5" customHeight="1" x14ac:dyDescent="0.2">
      <c r="A875" s="163">
        <v>860</v>
      </c>
      <c r="B875" s="164"/>
      <c r="C875" s="165"/>
      <c r="D875" s="166"/>
      <c r="E875" s="165"/>
      <c r="F875" s="165"/>
      <c r="G875" s="220"/>
      <c r="H875" s="165"/>
      <c r="I875" s="167"/>
      <c r="J875" s="168"/>
      <c r="K875" s="845"/>
      <c r="L875" s="838"/>
      <c r="M875" s="428"/>
      <c r="N875" s="427"/>
      <c r="O875" s="429"/>
      <c r="P875" s="430"/>
      <c r="Q875" s="422" t="str">
        <f t="shared" si="456"/>
        <v/>
      </c>
      <c r="R875" s="422" t="str">
        <f t="shared" si="457"/>
        <v/>
      </c>
      <c r="S875" s="423" t="str">
        <f t="shared" si="458"/>
        <v/>
      </c>
      <c r="T875" s="424" t="str">
        <f t="shared" si="473"/>
        <v/>
      </c>
      <c r="U875" s="425" t="str">
        <f t="shared" si="459"/>
        <v/>
      </c>
      <c r="V875" s="425" t="str">
        <f t="shared" si="460"/>
        <v/>
      </c>
      <c r="W875" s="425" t="str">
        <f t="shared" si="461"/>
        <v/>
      </c>
      <c r="X875" s="38"/>
      <c r="Y875" s="37" t="str">
        <f t="shared" si="474"/>
        <v/>
      </c>
      <c r="Z875" s="37" t="str">
        <f t="shared" si="475"/>
        <v/>
      </c>
      <c r="AA875" s="29" t="str">
        <f t="shared" si="462"/>
        <v/>
      </c>
      <c r="AB875" s="6" t="e">
        <f t="shared" si="476"/>
        <v>#N/A</v>
      </c>
      <c r="AC875" s="6" t="e">
        <f t="shared" si="477"/>
        <v>#N/A</v>
      </c>
      <c r="AD875" s="6" t="e">
        <f t="shared" si="478"/>
        <v>#N/A</v>
      </c>
      <c r="AE875" s="6" t="str">
        <f t="shared" si="463"/>
        <v/>
      </c>
      <c r="AF875" s="10">
        <f t="shared" si="464"/>
        <v>1</v>
      </c>
      <c r="AG875" s="6" t="e">
        <f t="shared" si="479"/>
        <v>#N/A</v>
      </c>
      <c r="AH875" s="6" t="e">
        <f t="shared" si="480"/>
        <v>#N/A</v>
      </c>
      <c r="AI875" s="6" t="e">
        <f t="shared" si="490"/>
        <v>#N/A</v>
      </c>
      <c r="AJ875" s="6" t="e">
        <f t="shared" si="481"/>
        <v>#N/A</v>
      </c>
      <c r="AK875" s="11" t="str">
        <f t="shared" si="482"/>
        <v xml:space="preserve"> </v>
      </c>
      <c r="AL875" s="6" t="e">
        <f t="shared" si="483"/>
        <v>#N/A</v>
      </c>
      <c r="AM875" s="6" t="e">
        <f t="shared" si="484"/>
        <v>#N/A</v>
      </c>
      <c r="AN875" s="6" t="e">
        <f t="shared" si="485"/>
        <v>#N/A</v>
      </c>
      <c r="AO875" s="6" t="e">
        <f t="shared" si="465"/>
        <v>#N/A</v>
      </c>
      <c r="AP875" s="6" t="e">
        <f t="shared" si="486"/>
        <v>#N/A</v>
      </c>
      <c r="AQ875" s="6" t="e">
        <f t="shared" si="487"/>
        <v>#N/A</v>
      </c>
      <c r="AR875" s="6" t="e">
        <f t="shared" si="466"/>
        <v>#N/A</v>
      </c>
      <c r="AS875" s="6" t="e">
        <f t="shared" si="467"/>
        <v>#N/A</v>
      </c>
      <c r="AT875" s="6" t="e">
        <f t="shared" si="468"/>
        <v>#N/A</v>
      </c>
      <c r="AU875" s="6">
        <f t="shared" si="488"/>
        <v>0</v>
      </c>
      <c r="AV875" s="6" t="e">
        <f t="shared" si="489"/>
        <v>#N/A</v>
      </c>
      <c r="AW875" s="6" t="str">
        <f t="shared" si="469"/>
        <v/>
      </c>
      <c r="AX875" s="6" t="str">
        <f t="shared" si="470"/>
        <v/>
      </c>
      <c r="AY875" s="6" t="str">
        <f t="shared" si="471"/>
        <v/>
      </c>
      <c r="AZ875" s="6" t="str">
        <f t="shared" si="472"/>
        <v/>
      </c>
      <c r="BA875" s="103"/>
      <c r="BG875" s="3"/>
    </row>
    <row r="876" spans="1:59" s="12" customFormat="1" ht="13.5" customHeight="1" x14ac:dyDescent="0.2">
      <c r="A876" s="163">
        <v>861</v>
      </c>
      <c r="B876" s="164"/>
      <c r="C876" s="165"/>
      <c r="D876" s="166"/>
      <c r="E876" s="165"/>
      <c r="F876" s="165"/>
      <c r="G876" s="220"/>
      <c r="H876" s="165"/>
      <c r="I876" s="167"/>
      <c r="J876" s="168"/>
      <c r="K876" s="845"/>
      <c r="L876" s="838"/>
      <c r="M876" s="428"/>
      <c r="N876" s="427"/>
      <c r="O876" s="429"/>
      <c r="P876" s="430"/>
      <c r="Q876" s="422" t="str">
        <f t="shared" si="456"/>
        <v/>
      </c>
      <c r="R876" s="422" t="str">
        <f t="shared" si="457"/>
        <v/>
      </c>
      <c r="S876" s="423" t="str">
        <f t="shared" si="458"/>
        <v/>
      </c>
      <c r="T876" s="424" t="str">
        <f t="shared" si="473"/>
        <v/>
      </c>
      <c r="U876" s="425" t="str">
        <f t="shared" si="459"/>
        <v/>
      </c>
      <c r="V876" s="425" t="str">
        <f t="shared" si="460"/>
        <v/>
      </c>
      <c r="W876" s="425" t="str">
        <f t="shared" si="461"/>
        <v/>
      </c>
      <c r="X876" s="38"/>
      <c r="Y876" s="37" t="str">
        <f t="shared" si="474"/>
        <v/>
      </c>
      <c r="Z876" s="37" t="str">
        <f t="shared" si="475"/>
        <v/>
      </c>
      <c r="AA876" s="29" t="str">
        <f t="shared" si="462"/>
        <v/>
      </c>
      <c r="AB876" s="6" t="e">
        <f t="shared" si="476"/>
        <v>#N/A</v>
      </c>
      <c r="AC876" s="6" t="e">
        <f t="shared" si="477"/>
        <v>#N/A</v>
      </c>
      <c r="AD876" s="6" t="e">
        <f t="shared" si="478"/>
        <v>#N/A</v>
      </c>
      <c r="AE876" s="6" t="str">
        <f t="shared" si="463"/>
        <v/>
      </c>
      <c r="AF876" s="10">
        <f t="shared" si="464"/>
        <v>1</v>
      </c>
      <c r="AG876" s="6" t="e">
        <f t="shared" si="479"/>
        <v>#N/A</v>
      </c>
      <c r="AH876" s="6" t="e">
        <f t="shared" si="480"/>
        <v>#N/A</v>
      </c>
      <c r="AI876" s="6" t="e">
        <f t="shared" si="490"/>
        <v>#N/A</v>
      </c>
      <c r="AJ876" s="6" t="e">
        <f t="shared" si="481"/>
        <v>#N/A</v>
      </c>
      <c r="AK876" s="11" t="str">
        <f t="shared" si="482"/>
        <v xml:space="preserve"> </v>
      </c>
      <c r="AL876" s="6" t="e">
        <f t="shared" si="483"/>
        <v>#N/A</v>
      </c>
      <c r="AM876" s="6" t="e">
        <f t="shared" si="484"/>
        <v>#N/A</v>
      </c>
      <c r="AN876" s="6" t="e">
        <f t="shared" si="485"/>
        <v>#N/A</v>
      </c>
      <c r="AO876" s="6" t="e">
        <f t="shared" si="465"/>
        <v>#N/A</v>
      </c>
      <c r="AP876" s="6" t="e">
        <f t="shared" si="486"/>
        <v>#N/A</v>
      </c>
      <c r="AQ876" s="6" t="e">
        <f t="shared" si="487"/>
        <v>#N/A</v>
      </c>
      <c r="AR876" s="6" t="e">
        <f t="shared" si="466"/>
        <v>#N/A</v>
      </c>
      <c r="AS876" s="6" t="e">
        <f t="shared" si="467"/>
        <v>#N/A</v>
      </c>
      <c r="AT876" s="6" t="e">
        <f t="shared" si="468"/>
        <v>#N/A</v>
      </c>
      <c r="AU876" s="6">
        <f t="shared" si="488"/>
        <v>0</v>
      </c>
      <c r="AV876" s="6" t="e">
        <f t="shared" si="489"/>
        <v>#N/A</v>
      </c>
      <c r="AW876" s="6" t="str">
        <f t="shared" si="469"/>
        <v/>
      </c>
      <c r="AX876" s="6" t="str">
        <f t="shared" si="470"/>
        <v/>
      </c>
      <c r="AY876" s="6" t="str">
        <f t="shared" si="471"/>
        <v/>
      </c>
      <c r="AZ876" s="6" t="str">
        <f t="shared" si="472"/>
        <v/>
      </c>
      <c r="BA876" s="103"/>
      <c r="BG876" s="3"/>
    </row>
    <row r="877" spans="1:59" s="12" customFormat="1" ht="13.5" customHeight="1" x14ac:dyDescent="0.2">
      <c r="A877" s="163">
        <v>862</v>
      </c>
      <c r="B877" s="164"/>
      <c r="C877" s="165"/>
      <c r="D877" s="166"/>
      <c r="E877" s="165"/>
      <c r="F877" s="165"/>
      <c r="G877" s="220"/>
      <c r="H877" s="165"/>
      <c r="I877" s="167"/>
      <c r="J877" s="168"/>
      <c r="K877" s="845"/>
      <c r="L877" s="838"/>
      <c r="M877" s="428"/>
      <c r="N877" s="427"/>
      <c r="O877" s="429"/>
      <c r="P877" s="430"/>
      <c r="Q877" s="422" t="str">
        <f t="shared" si="456"/>
        <v/>
      </c>
      <c r="R877" s="422" t="str">
        <f t="shared" si="457"/>
        <v/>
      </c>
      <c r="S877" s="423" t="str">
        <f t="shared" si="458"/>
        <v/>
      </c>
      <c r="T877" s="424" t="str">
        <f t="shared" si="473"/>
        <v/>
      </c>
      <c r="U877" s="425" t="str">
        <f t="shared" si="459"/>
        <v/>
      </c>
      <c r="V877" s="425" t="str">
        <f t="shared" si="460"/>
        <v/>
      </c>
      <c r="W877" s="425" t="str">
        <f t="shared" si="461"/>
        <v/>
      </c>
      <c r="X877" s="38"/>
      <c r="Y877" s="37" t="str">
        <f t="shared" si="474"/>
        <v/>
      </c>
      <c r="Z877" s="37" t="str">
        <f t="shared" si="475"/>
        <v/>
      </c>
      <c r="AA877" s="29" t="str">
        <f t="shared" si="462"/>
        <v/>
      </c>
      <c r="AB877" s="6" t="e">
        <f t="shared" si="476"/>
        <v>#N/A</v>
      </c>
      <c r="AC877" s="6" t="e">
        <f t="shared" si="477"/>
        <v>#N/A</v>
      </c>
      <c r="AD877" s="6" t="e">
        <f t="shared" si="478"/>
        <v>#N/A</v>
      </c>
      <c r="AE877" s="6" t="str">
        <f t="shared" si="463"/>
        <v/>
      </c>
      <c r="AF877" s="10">
        <f t="shared" si="464"/>
        <v>1</v>
      </c>
      <c r="AG877" s="6" t="e">
        <f t="shared" si="479"/>
        <v>#N/A</v>
      </c>
      <c r="AH877" s="6" t="e">
        <f t="shared" si="480"/>
        <v>#N/A</v>
      </c>
      <c r="AI877" s="6" t="e">
        <f t="shared" si="490"/>
        <v>#N/A</v>
      </c>
      <c r="AJ877" s="6" t="e">
        <f t="shared" si="481"/>
        <v>#N/A</v>
      </c>
      <c r="AK877" s="11" t="str">
        <f t="shared" si="482"/>
        <v xml:space="preserve"> </v>
      </c>
      <c r="AL877" s="6" t="e">
        <f t="shared" si="483"/>
        <v>#N/A</v>
      </c>
      <c r="AM877" s="6" t="e">
        <f t="shared" si="484"/>
        <v>#N/A</v>
      </c>
      <c r="AN877" s="6" t="e">
        <f t="shared" si="485"/>
        <v>#N/A</v>
      </c>
      <c r="AO877" s="6" t="e">
        <f t="shared" si="465"/>
        <v>#N/A</v>
      </c>
      <c r="AP877" s="6" t="e">
        <f t="shared" si="486"/>
        <v>#N/A</v>
      </c>
      <c r="AQ877" s="6" t="e">
        <f t="shared" si="487"/>
        <v>#N/A</v>
      </c>
      <c r="AR877" s="6" t="e">
        <f t="shared" si="466"/>
        <v>#N/A</v>
      </c>
      <c r="AS877" s="6" t="e">
        <f t="shared" si="467"/>
        <v>#N/A</v>
      </c>
      <c r="AT877" s="6" t="e">
        <f t="shared" si="468"/>
        <v>#N/A</v>
      </c>
      <c r="AU877" s="6">
        <f t="shared" si="488"/>
        <v>0</v>
      </c>
      <c r="AV877" s="6" t="e">
        <f t="shared" si="489"/>
        <v>#N/A</v>
      </c>
      <c r="AW877" s="6" t="str">
        <f t="shared" si="469"/>
        <v/>
      </c>
      <c r="AX877" s="6" t="str">
        <f t="shared" si="470"/>
        <v/>
      </c>
      <c r="AY877" s="6" t="str">
        <f t="shared" si="471"/>
        <v/>
      </c>
      <c r="AZ877" s="6" t="str">
        <f t="shared" si="472"/>
        <v/>
      </c>
      <c r="BA877" s="103"/>
      <c r="BG877" s="3"/>
    </row>
    <row r="878" spans="1:59" s="12" customFormat="1" ht="13.5" customHeight="1" x14ac:dyDescent="0.2">
      <c r="A878" s="163">
        <v>863</v>
      </c>
      <c r="B878" s="164"/>
      <c r="C878" s="165"/>
      <c r="D878" s="166"/>
      <c r="E878" s="165"/>
      <c r="F878" s="165"/>
      <c r="G878" s="220"/>
      <c r="H878" s="165"/>
      <c r="I878" s="167"/>
      <c r="J878" s="168"/>
      <c r="K878" s="845"/>
      <c r="L878" s="838"/>
      <c r="M878" s="428"/>
      <c r="N878" s="427"/>
      <c r="O878" s="429"/>
      <c r="P878" s="430"/>
      <c r="Q878" s="422" t="str">
        <f t="shared" si="456"/>
        <v/>
      </c>
      <c r="R878" s="422" t="str">
        <f t="shared" si="457"/>
        <v/>
      </c>
      <c r="S878" s="423" t="str">
        <f t="shared" si="458"/>
        <v/>
      </c>
      <c r="T878" s="424" t="str">
        <f t="shared" si="473"/>
        <v/>
      </c>
      <c r="U878" s="425" t="str">
        <f t="shared" si="459"/>
        <v/>
      </c>
      <c r="V878" s="425" t="str">
        <f t="shared" si="460"/>
        <v/>
      </c>
      <c r="W878" s="425" t="str">
        <f t="shared" si="461"/>
        <v/>
      </c>
      <c r="X878" s="38"/>
      <c r="Y878" s="37" t="str">
        <f t="shared" si="474"/>
        <v/>
      </c>
      <c r="Z878" s="37" t="str">
        <f t="shared" si="475"/>
        <v/>
      </c>
      <c r="AA878" s="29" t="str">
        <f t="shared" si="462"/>
        <v/>
      </c>
      <c r="AB878" s="6" t="e">
        <f t="shared" si="476"/>
        <v>#N/A</v>
      </c>
      <c r="AC878" s="6" t="e">
        <f t="shared" si="477"/>
        <v>#N/A</v>
      </c>
      <c r="AD878" s="6" t="e">
        <f t="shared" si="478"/>
        <v>#N/A</v>
      </c>
      <c r="AE878" s="6" t="str">
        <f t="shared" si="463"/>
        <v/>
      </c>
      <c r="AF878" s="10">
        <f t="shared" si="464"/>
        <v>1</v>
      </c>
      <c r="AG878" s="6" t="e">
        <f t="shared" si="479"/>
        <v>#N/A</v>
      </c>
      <c r="AH878" s="6" t="e">
        <f t="shared" si="480"/>
        <v>#N/A</v>
      </c>
      <c r="AI878" s="6" t="e">
        <f t="shared" si="490"/>
        <v>#N/A</v>
      </c>
      <c r="AJ878" s="6" t="e">
        <f t="shared" si="481"/>
        <v>#N/A</v>
      </c>
      <c r="AK878" s="11" t="str">
        <f t="shared" si="482"/>
        <v xml:space="preserve"> </v>
      </c>
      <c r="AL878" s="6" t="e">
        <f t="shared" si="483"/>
        <v>#N/A</v>
      </c>
      <c r="AM878" s="6" t="e">
        <f t="shared" si="484"/>
        <v>#N/A</v>
      </c>
      <c r="AN878" s="6" t="e">
        <f t="shared" si="485"/>
        <v>#N/A</v>
      </c>
      <c r="AO878" s="6" t="e">
        <f t="shared" si="465"/>
        <v>#N/A</v>
      </c>
      <c r="AP878" s="6" t="e">
        <f t="shared" si="486"/>
        <v>#N/A</v>
      </c>
      <c r="AQ878" s="6" t="e">
        <f t="shared" si="487"/>
        <v>#N/A</v>
      </c>
      <c r="AR878" s="6" t="e">
        <f t="shared" si="466"/>
        <v>#N/A</v>
      </c>
      <c r="AS878" s="6" t="e">
        <f t="shared" si="467"/>
        <v>#N/A</v>
      </c>
      <c r="AT878" s="6" t="e">
        <f t="shared" si="468"/>
        <v>#N/A</v>
      </c>
      <c r="AU878" s="6">
        <f t="shared" si="488"/>
        <v>0</v>
      </c>
      <c r="AV878" s="6" t="e">
        <f t="shared" si="489"/>
        <v>#N/A</v>
      </c>
      <c r="AW878" s="6" t="str">
        <f t="shared" si="469"/>
        <v/>
      </c>
      <c r="AX878" s="6" t="str">
        <f t="shared" si="470"/>
        <v/>
      </c>
      <c r="AY878" s="6" t="str">
        <f t="shared" si="471"/>
        <v/>
      </c>
      <c r="AZ878" s="6" t="str">
        <f t="shared" si="472"/>
        <v/>
      </c>
      <c r="BA878" s="103"/>
      <c r="BG878" s="3"/>
    </row>
    <row r="879" spans="1:59" s="12" customFormat="1" ht="13.5" customHeight="1" x14ac:dyDescent="0.2">
      <c r="A879" s="163">
        <v>864</v>
      </c>
      <c r="B879" s="164"/>
      <c r="C879" s="165"/>
      <c r="D879" s="166"/>
      <c r="E879" s="165"/>
      <c r="F879" s="165"/>
      <c r="G879" s="220"/>
      <c r="H879" s="165"/>
      <c r="I879" s="167"/>
      <c r="J879" s="168"/>
      <c r="K879" s="845"/>
      <c r="L879" s="838"/>
      <c r="M879" s="428"/>
      <c r="N879" s="427"/>
      <c r="O879" s="429"/>
      <c r="P879" s="430"/>
      <c r="Q879" s="422" t="str">
        <f t="shared" si="456"/>
        <v/>
      </c>
      <c r="R879" s="422" t="str">
        <f t="shared" si="457"/>
        <v/>
      </c>
      <c r="S879" s="423" t="str">
        <f t="shared" si="458"/>
        <v/>
      </c>
      <c r="T879" s="424" t="str">
        <f t="shared" si="473"/>
        <v/>
      </c>
      <c r="U879" s="425" t="str">
        <f t="shared" si="459"/>
        <v/>
      </c>
      <c r="V879" s="425" t="str">
        <f t="shared" si="460"/>
        <v/>
      </c>
      <c r="W879" s="425" t="str">
        <f t="shared" si="461"/>
        <v/>
      </c>
      <c r="X879" s="38"/>
      <c r="Y879" s="37" t="str">
        <f t="shared" si="474"/>
        <v/>
      </c>
      <c r="Z879" s="37" t="str">
        <f t="shared" si="475"/>
        <v/>
      </c>
      <c r="AA879" s="29" t="str">
        <f t="shared" si="462"/>
        <v/>
      </c>
      <c r="AB879" s="6" t="e">
        <f t="shared" si="476"/>
        <v>#N/A</v>
      </c>
      <c r="AC879" s="6" t="e">
        <f t="shared" si="477"/>
        <v>#N/A</v>
      </c>
      <c r="AD879" s="6" t="e">
        <f t="shared" si="478"/>
        <v>#N/A</v>
      </c>
      <c r="AE879" s="6" t="str">
        <f t="shared" si="463"/>
        <v/>
      </c>
      <c r="AF879" s="10">
        <f t="shared" si="464"/>
        <v>1</v>
      </c>
      <c r="AG879" s="6" t="e">
        <f t="shared" si="479"/>
        <v>#N/A</v>
      </c>
      <c r="AH879" s="6" t="e">
        <f t="shared" si="480"/>
        <v>#N/A</v>
      </c>
      <c r="AI879" s="6" t="e">
        <f t="shared" si="490"/>
        <v>#N/A</v>
      </c>
      <c r="AJ879" s="6" t="e">
        <f t="shared" si="481"/>
        <v>#N/A</v>
      </c>
      <c r="AK879" s="11" t="str">
        <f t="shared" si="482"/>
        <v xml:space="preserve"> </v>
      </c>
      <c r="AL879" s="6" t="e">
        <f t="shared" si="483"/>
        <v>#N/A</v>
      </c>
      <c r="AM879" s="6" t="e">
        <f t="shared" si="484"/>
        <v>#N/A</v>
      </c>
      <c r="AN879" s="6" t="e">
        <f t="shared" si="485"/>
        <v>#N/A</v>
      </c>
      <c r="AO879" s="6" t="e">
        <f t="shared" si="465"/>
        <v>#N/A</v>
      </c>
      <c r="AP879" s="6" t="e">
        <f t="shared" si="486"/>
        <v>#N/A</v>
      </c>
      <c r="AQ879" s="6" t="e">
        <f t="shared" si="487"/>
        <v>#N/A</v>
      </c>
      <c r="AR879" s="6" t="e">
        <f t="shared" si="466"/>
        <v>#N/A</v>
      </c>
      <c r="AS879" s="6" t="e">
        <f t="shared" si="467"/>
        <v>#N/A</v>
      </c>
      <c r="AT879" s="6" t="e">
        <f t="shared" si="468"/>
        <v>#N/A</v>
      </c>
      <c r="AU879" s="6">
        <f t="shared" si="488"/>
        <v>0</v>
      </c>
      <c r="AV879" s="6" t="e">
        <f t="shared" si="489"/>
        <v>#N/A</v>
      </c>
      <c r="AW879" s="6" t="str">
        <f t="shared" si="469"/>
        <v/>
      </c>
      <c r="AX879" s="6" t="str">
        <f t="shared" si="470"/>
        <v/>
      </c>
      <c r="AY879" s="6" t="str">
        <f t="shared" si="471"/>
        <v/>
      </c>
      <c r="AZ879" s="6" t="str">
        <f t="shared" si="472"/>
        <v/>
      </c>
      <c r="BA879" s="103"/>
      <c r="BG879" s="3"/>
    </row>
    <row r="880" spans="1:59" s="12" customFormat="1" ht="13.5" customHeight="1" x14ac:dyDescent="0.2">
      <c r="A880" s="163">
        <v>865</v>
      </c>
      <c r="B880" s="164"/>
      <c r="C880" s="165"/>
      <c r="D880" s="166"/>
      <c r="E880" s="165"/>
      <c r="F880" s="165"/>
      <c r="G880" s="220"/>
      <c r="H880" s="165"/>
      <c r="I880" s="167"/>
      <c r="J880" s="168"/>
      <c r="K880" s="845"/>
      <c r="L880" s="838"/>
      <c r="M880" s="428"/>
      <c r="N880" s="427"/>
      <c r="O880" s="429"/>
      <c r="P880" s="430"/>
      <c r="Q880" s="422" t="str">
        <f t="shared" si="456"/>
        <v/>
      </c>
      <c r="R880" s="422" t="str">
        <f t="shared" si="457"/>
        <v/>
      </c>
      <c r="S880" s="423" t="str">
        <f t="shared" si="458"/>
        <v/>
      </c>
      <c r="T880" s="424" t="str">
        <f t="shared" si="473"/>
        <v/>
      </c>
      <c r="U880" s="425" t="str">
        <f t="shared" si="459"/>
        <v/>
      </c>
      <c r="V880" s="425" t="str">
        <f t="shared" si="460"/>
        <v/>
      </c>
      <c r="W880" s="425" t="str">
        <f t="shared" si="461"/>
        <v/>
      </c>
      <c r="X880" s="38"/>
      <c r="Y880" s="37" t="str">
        <f t="shared" si="474"/>
        <v/>
      </c>
      <c r="Z880" s="37" t="str">
        <f t="shared" si="475"/>
        <v/>
      </c>
      <c r="AA880" s="29" t="str">
        <f t="shared" si="462"/>
        <v/>
      </c>
      <c r="AB880" s="6" t="e">
        <f t="shared" si="476"/>
        <v>#N/A</v>
      </c>
      <c r="AC880" s="6" t="e">
        <f t="shared" si="477"/>
        <v>#N/A</v>
      </c>
      <c r="AD880" s="6" t="e">
        <f t="shared" si="478"/>
        <v>#N/A</v>
      </c>
      <c r="AE880" s="6" t="str">
        <f t="shared" si="463"/>
        <v/>
      </c>
      <c r="AF880" s="10">
        <f t="shared" si="464"/>
        <v>1</v>
      </c>
      <c r="AG880" s="6" t="e">
        <f t="shared" si="479"/>
        <v>#N/A</v>
      </c>
      <c r="AH880" s="6" t="e">
        <f t="shared" si="480"/>
        <v>#N/A</v>
      </c>
      <c r="AI880" s="6" t="e">
        <f t="shared" si="490"/>
        <v>#N/A</v>
      </c>
      <c r="AJ880" s="6" t="e">
        <f t="shared" si="481"/>
        <v>#N/A</v>
      </c>
      <c r="AK880" s="11" t="str">
        <f t="shared" si="482"/>
        <v xml:space="preserve"> </v>
      </c>
      <c r="AL880" s="6" t="e">
        <f t="shared" si="483"/>
        <v>#N/A</v>
      </c>
      <c r="AM880" s="6" t="e">
        <f t="shared" si="484"/>
        <v>#N/A</v>
      </c>
      <c r="AN880" s="6" t="e">
        <f t="shared" si="485"/>
        <v>#N/A</v>
      </c>
      <c r="AO880" s="6" t="e">
        <f t="shared" si="465"/>
        <v>#N/A</v>
      </c>
      <c r="AP880" s="6" t="e">
        <f t="shared" si="486"/>
        <v>#N/A</v>
      </c>
      <c r="AQ880" s="6" t="e">
        <f t="shared" si="487"/>
        <v>#N/A</v>
      </c>
      <c r="AR880" s="6" t="e">
        <f t="shared" si="466"/>
        <v>#N/A</v>
      </c>
      <c r="AS880" s="6" t="e">
        <f t="shared" si="467"/>
        <v>#N/A</v>
      </c>
      <c r="AT880" s="6" t="e">
        <f t="shared" si="468"/>
        <v>#N/A</v>
      </c>
      <c r="AU880" s="6">
        <f t="shared" si="488"/>
        <v>0</v>
      </c>
      <c r="AV880" s="6" t="e">
        <f t="shared" si="489"/>
        <v>#N/A</v>
      </c>
      <c r="AW880" s="6" t="str">
        <f t="shared" si="469"/>
        <v/>
      </c>
      <c r="AX880" s="6" t="str">
        <f t="shared" si="470"/>
        <v/>
      </c>
      <c r="AY880" s="6" t="str">
        <f t="shared" si="471"/>
        <v/>
      </c>
      <c r="AZ880" s="6" t="str">
        <f t="shared" si="472"/>
        <v/>
      </c>
      <c r="BA880" s="103"/>
      <c r="BG880" s="3"/>
    </row>
    <row r="881" spans="1:59" s="12" customFormat="1" ht="13.5" customHeight="1" x14ac:dyDescent="0.2">
      <c r="A881" s="163">
        <v>866</v>
      </c>
      <c r="B881" s="164"/>
      <c r="C881" s="165"/>
      <c r="D881" s="166"/>
      <c r="E881" s="165"/>
      <c r="F881" s="165"/>
      <c r="G881" s="220"/>
      <c r="H881" s="165"/>
      <c r="I881" s="167"/>
      <c r="J881" s="168"/>
      <c r="K881" s="845"/>
      <c r="L881" s="838"/>
      <c r="M881" s="428"/>
      <c r="N881" s="427"/>
      <c r="O881" s="429"/>
      <c r="P881" s="430"/>
      <c r="Q881" s="422" t="str">
        <f t="shared" si="456"/>
        <v/>
      </c>
      <c r="R881" s="422" t="str">
        <f t="shared" si="457"/>
        <v/>
      </c>
      <c r="S881" s="423" t="str">
        <f t="shared" si="458"/>
        <v/>
      </c>
      <c r="T881" s="424" t="str">
        <f t="shared" si="473"/>
        <v/>
      </c>
      <c r="U881" s="425" t="str">
        <f t="shared" si="459"/>
        <v/>
      </c>
      <c r="V881" s="425" t="str">
        <f t="shared" si="460"/>
        <v/>
      </c>
      <c r="W881" s="425" t="str">
        <f t="shared" si="461"/>
        <v/>
      </c>
      <c r="X881" s="38"/>
      <c r="Y881" s="37" t="str">
        <f t="shared" si="474"/>
        <v/>
      </c>
      <c r="Z881" s="37" t="str">
        <f t="shared" si="475"/>
        <v/>
      </c>
      <c r="AA881" s="29" t="str">
        <f t="shared" si="462"/>
        <v/>
      </c>
      <c r="AB881" s="6" t="e">
        <f t="shared" si="476"/>
        <v>#N/A</v>
      </c>
      <c r="AC881" s="6" t="e">
        <f t="shared" si="477"/>
        <v>#N/A</v>
      </c>
      <c r="AD881" s="6" t="e">
        <f t="shared" si="478"/>
        <v>#N/A</v>
      </c>
      <c r="AE881" s="6" t="str">
        <f t="shared" si="463"/>
        <v/>
      </c>
      <c r="AF881" s="10">
        <f t="shared" si="464"/>
        <v>1</v>
      </c>
      <c r="AG881" s="6" t="e">
        <f t="shared" si="479"/>
        <v>#N/A</v>
      </c>
      <c r="AH881" s="6" t="e">
        <f t="shared" si="480"/>
        <v>#N/A</v>
      </c>
      <c r="AI881" s="6" t="e">
        <f t="shared" si="490"/>
        <v>#N/A</v>
      </c>
      <c r="AJ881" s="6" t="e">
        <f t="shared" si="481"/>
        <v>#N/A</v>
      </c>
      <c r="AK881" s="11" t="str">
        <f t="shared" si="482"/>
        <v xml:space="preserve"> </v>
      </c>
      <c r="AL881" s="6" t="e">
        <f t="shared" si="483"/>
        <v>#N/A</v>
      </c>
      <c r="AM881" s="6" t="e">
        <f t="shared" si="484"/>
        <v>#N/A</v>
      </c>
      <c r="AN881" s="6" t="e">
        <f t="shared" si="485"/>
        <v>#N/A</v>
      </c>
      <c r="AO881" s="6" t="e">
        <f t="shared" si="465"/>
        <v>#N/A</v>
      </c>
      <c r="AP881" s="6" t="e">
        <f t="shared" si="486"/>
        <v>#N/A</v>
      </c>
      <c r="AQ881" s="6" t="e">
        <f t="shared" si="487"/>
        <v>#N/A</v>
      </c>
      <c r="AR881" s="6" t="e">
        <f t="shared" si="466"/>
        <v>#N/A</v>
      </c>
      <c r="AS881" s="6" t="e">
        <f t="shared" si="467"/>
        <v>#N/A</v>
      </c>
      <c r="AT881" s="6" t="e">
        <f t="shared" si="468"/>
        <v>#N/A</v>
      </c>
      <c r="AU881" s="6">
        <f t="shared" si="488"/>
        <v>0</v>
      </c>
      <c r="AV881" s="6" t="e">
        <f t="shared" si="489"/>
        <v>#N/A</v>
      </c>
      <c r="AW881" s="6" t="str">
        <f t="shared" si="469"/>
        <v/>
      </c>
      <c r="AX881" s="6" t="str">
        <f t="shared" si="470"/>
        <v/>
      </c>
      <c r="AY881" s="6" t="str">
        <f t="shared" si="471"/>
        <v/>
      </c>
      <c r="AZ881" s="6" t="str">
        <f t="shared" si="472"/>
        <v/>
      </c>
      <c r="BA881" s="103"/>
      <c r="BG881" s="3"/>
    </row>
    <row r="882" spans="1:59" s="12" customFormat="1" ht="13.5" customHeight="1" x14ac:dyDescent="0.2">
      <c r="A882" s="163">
        <v>867</v>
      </c>
      <c r="B882" s="164"/>
      <c r="C882" s="165"/>
      <c r="D882" s="166"/>
      <c r="E882" s="165"/>
      <c r="F882" s="165"/>
      <c r="G882" s="220"/>
      <c r="H882" s="165"/>
      <c r="I882" s="167"/>
      <c r="J882" s="168"/>
      <c r="K882" s="845"/>
      <c r="L882" s="838"/>
      <c r="M882" s="428"/>
      <c r="N882" s="427"/>
      <c r="O882" s="429"/>
      <c r="P882" s="430"/>
      <c r="Q882" s="422" t="str">
        <f t="shared" si="456"/>
        <v/>
      </c>
      <c r="R882" s="422" t="str">
        <f t="shared" si="457"/>
        <v/>
      </c>
      <c r="S882" s="423" t="str">
        <f t="shared" si="458"/>
        <v/>
      </c>
      <c r="T882" s="424" t="str">
        <f t="shared" si="473"/>
        <v/>
      </c>
      <c r="U882" s="425" t="str">
        <f t="shared" si="459"/>
        <v/>
      </c>
      <c r="V882" s="425" t="str">
        <f t="shared" si="460"/>
        <v/>
      </c>
      <c r="W882" s="425" t="str">
        <f t="shared" si="461"/>
        <v/>
      </c>
      <c r="X882" s="38"/>
      <c r="Y882" s="37" t="str">
        <f t="shared" si="474"/>
        <v/>
      </c>
      <c r="Z882" s="37" t="str">
        <f t="shared" si="475"/>
        <v/>
      </c>
      <c r="AA882" s="29" t="str">
        <f t="shared" si="462"/>
        <v/>
      </c>
      <c r="AB882" s="6" t="e">
        <f t="shared" si="476"/>
        <v>#N/A</v>
      </c>
      <c r="AC882" s="6" t="e">
        <f t="shared" si="477"/>
        <v>#N/A</v>
      </c>
      <c r="AD882" s="6" t="e">
        <f t="shared" si="478"/>
        <v>#N/A</v>
      </c>
      <c r="AE882" s="6" t="str">
        <f t="shared" si="463"/>
        <v/>
      </c>
      <c r="AF882" s="10">
        <f t="shared" si="464"/>
        <v>1</v>
      </c>
      <c r="AG882" s="6" t="e">
        <f t="shared" si="479"/>
        <v>#N/A</v>
      </c>
      <c r="AH882" s="6" t="e">
        <f t="shared" si="480"/>
        <v>#N/A</v>
      </c>
      <c r="AI882" s="6" t="e">
        <f t="shared" si="490"/>
        <v>#N/A</v>
      </c>
      <c r="AJ882" s="6" t="e">
        <f t="shared" si="481"/>
        <v>#N/A</v>
      </c>
      <c r="AK882" s="11" t="str">
        <f t="shared" si="482"/>
        <v xml:space="preserve"> </v>
      </c>
      <c r="AL882" s="6" t="e">
        <f t="shared" si="483"/>
        <v>#N/A</v>
      </c>
      <c r="AM882" s="6" t="e">
        <f t="shared" si="484"/>
        <v>#N/A</v>
      </c>
      <c r="AN882" s="6" t="e">
        <f t="shared" si="485"/>
        <v>#N/A</v>
      </c>
      <c r="AO882" s="6" t="e">
        <f t="shared" si="465"/>
        <v>#N/A</v>
      </c>
      <c r="AP882" s="6" t="e">
        <f t="shared" si="486"/>
        <v>#N/A</v>
      </c>
      <c r="AQ882" s="6" t="e">
        <f t="shared" si="487"/>
        <v>#N/A</v>
      </c>
      <c r="AR882" s="6" t="e">
        <f t="shared" si="466"/>
        <v>#N/A</v>
      </c>
      <c r="AS882" s="6" t="e">
        <f t="shared" si="467"/>
        <v>#N/A</v>
      </c>
      <c r="AT882" s="6" t="e">
        <f t="shared" si="468"/>
        <v>#N/A</v>
      </c>
      <c r="AU882" s="6">
        <f t="shared" si="488"/>
        <v>0</v>
      </c>
      <c r="AV882" s="6" t="e">
        <f t="shared" si="489"/>
        <v>#N/A</v>
      </c>
      <c r="AW882" s="6" t="str">
        <f t="shared" si="469"/>
        <v/>
      </c>
      <c r="AX882" s="6" t="str">
        <f t="shared" si="470"/>
        <v/>
      </c>
      <c r="AY882" s="6" t="str">
        <f t="shared" si="471"/>
        <v/>
      </c>
      <c r="AZ882" s="6" t="str">
        <f t="shared" si="472"/>
        <v/>
      </c>
      <c r="BA882" s="103"/>
      <c r="BG882" s="3"/>
    </row>
    <row r="883" spans="1:59" s="12" customFormat="1" ht="13.5" customHeight="1" x14ac:dyDescent="0.2">
      <c r="A883" s="163">
        <v>868</v>
      </c>
      <c r="B883" s="164"/>
      <c r="C883" s="165"/>
      <c r="D883" s="166"/>
      <c r="E883" s="165"/>
      <c r="F883" s="165"/>
      <c r="G883" s="220"/>
      <c r="H883" s="165"/>
      <c r="I883" s="167"/>
      <c r="J883" s="168"/>
      <c r="K883" s="845"/>
      <c r="L883" s="838"/>
      <c r="M883" s="428"/>
      <c r="N883" s="427"/>
      <c r="O883" s="429"/>
      <c r="P883" s="430"/>
      <c r="Q883" s="422" t="str">
        <f t="shared" si="456"/>
        <v/>
      </c>
      <c r="R883" s="422" t="str">
        <f t="shared" si="457"/>
        <v/>
      </c>
      <c r="S883" s="423" t="str">
        <f t="shared" si="458"/>
        <v/>
      </c>
      <c r="T883" s="424" t="str">
        <f t="shared" si="473"/>
        <v/>
      </c>
      <c r="U883" s="425" t="str">
        <f t="shared" si="459"/>
        <v/>
      </c>
      <c r="V883" s="425" t="str">
        <f t="shared" si="460"/>
        <v/>
      </c>
      <c r="W883" s="425" t="str">
        <f t="shared" si="461"/>
        <v/>
      </c>
      <c r="X883" s="38"/>
      <c r="Y883" s="37" t="str">
        <f t="shared" si="474"/>
        <v/>
      </c>
      <c r="Z883" s="37" t="str">
        <f t="shared" si="475"/>
        <v/>
      </c>
      <c r="AA883" s="29" t="str">
        <f t="shared" si="462"/>
        <v/>
      </c>
      <c r="AB883" s="6" t="e">
        <f t="shared" si="476"/>
        <v>#N/A</v>
      </c>
      <c r="AC883" s="6" t="e">
        <f t="shared" si="477"/>
        <v>#N/A</v>
      </c>
      <c r="AD883" s="6" t="e">
        <f t="shared" si="478"/>
        <v>#N/A</v>
      </c>
      <c r="AE883" s="6" t="str">
        <f t="shared" si="463"/>
        <v/>
      </c>
      <c r="AF883" s="10">
        <f t="shared" si="464"/>
        <v>1</v>
      </c>
      <c r="AG883" s="6" t="e">
        <f t="shared" si="479"/>
        <v>#N/A</v>
      </c>
      <c r="AH883" s="6" t="e">
        <f t="shared" si="480"/>
        <v>#N/A</v>
      </c>
      <c r="AI883" s="6" t="e">
        <f t="shared" si="490"/>
        <v>#N/A</v>
      </c>
      <c r="AJ883" s="6" t="e">
        <f t="shared" si="481"/>
        <v>#N/A</v>
      </c>
      <c r="AK883" s="11" t="str">
        <f t="shared" si="482"/>
        <v xml:space="preserve"> </v>
      </c>
      <c r="AL883" s="6" t="e">
        <f t="shared" si="483"/>
        <v>#N/A</v>
      </c>
      <c r="AM883" s="6" t="e">
        <f t="shared" si="484"/>
        <v>#N/A</v>
      </c>
      <c r="AN883" s="6" t="e">
        <f t="shared" si="485"/>
        <v>#N/A</v>
      </c>
      <c r="AO883" s="6" t="e">
        <f t="shared" si="465"/>
        <v>#N/A</v>
      </c>
      <c r="AP883" s="6" t="e">
        <f t="shared" si="486"/>
        <v>#N/A</v>
      </c>
      <c r="AQ883" s="6" t="e">
        <f t="shared" si="487"/>
        <v>#N/A</v>
      </c>
      <c r="AR883" s="6" t="e">
        <f t="shared" si="466"/>
        <v>#N/A</v>
      </c>
      <c r="AS883" s="6" t="e">
        <f t="shared" si="467"/>
        <v>#N/A</v>
      </c>
      <c r="AT883" s="6" t="e">
        <f t="shared" si="468"/>
        <v>#N/A</v>
      </c>
      <c r="AU883" s="6">
        <f t="shared" si="488"/>
        <v>0</v>
      </c>
      <c r="AV883" s="6" t="e">
        <f t="shared" si="489"/>
        <v>#N/A</v>
      </c>
      <c r="AW883" s="6" t="str">
        <f t="shared" si="469"/>
        <v/>
      </c>
      <c r="AX883" s="6" t="str">
        <f t="shared" si="470"/>
        <v/>
      </c>
      <c r="AY883" s="6" t="str">
        <f t="shared" si="471"/>
        <v/>
      </c>
      <c r="AZ883" s="6" t="str">
        <f t="shared" si="472"/>
        <v/>
      </c>
      <c r="BA883" s="103"/>
      <c r="BG883" s="3"/>
    </row>
    <row r="884" spans="1:59" s="12" customFormat="1" ht="13.5" customHeight="1" x14ac:dyDescent="0.2">
      <c r="A884" s="163">
        <v>869</v>
      </c>
      <c r="B884" s="164"/>
      <c r="C884" s="165"/>
      <c r="D884" s="166"/>
      <c r="E884" s="165"/>
      <c r="F884" s="165"/>
      <c r="G884" s="220"/>
      <c r="H884" s="165"/>
      <c r="I884" s="167"/>
      <c r="J884" s="168"/>
      <c r="K884" s="845"/>
      <c r="L884" s="838"/>
      <c r="M884" s="428"/>
      <c r="N884" s="427"/>
      <c r="O884" s="429"/>
      <c r="P884" s="430"/>
      <c r="Q884" s="422" t="str">
        <f t="shared" si="456"/>
        <v/>
      </c>
      <c r="R884" s="422" t="str">
        <f t="shared" si="457"/>
        <v/>
      </c>
      <c r="S884" s="423" t="str">
        <f t="shared" si="458"/>
        <v/>
      </c>
      <c r="T884" s="424" t="str">
        <f t="shared" si="473"/>
        <v/>
      </c>
      <c r="U884" s="425" t="str">
        <f t="shared" si="459"/>
        <v/>
      </c>
      <c r="V884" s="425" t="str">
        <f t="shared" si="460"/>
        <v/>
      </c>
      <c r="W884" s="425" t="str">
        <f t="shared" si="461"/>
        <v/>
      </c>
      <c r="X884" s="38"/>
      <c r="Y884" s="37" t="str">
        <f t="shared" si="474"/>
        <v/>
      </c>
      <c r="Z884" s="37" t="str">
        <f t="shared" si="475"/>
        <v/>
      </c>
      <c r="AA884" s="29" t="str">
        <f t="shared" si="462"/>
        <v/>
      </c>
      <c r="AB884" s="6" t="e">
        <f t="shared" si="476"/>
        <v>#N/A</v>
      </c>
      <c r="AC884" s="6" t="e">
        <f t="shared" si="477"/>
        <v>#N/A</v>
      </c>
      <c r="AD884" s="6" t="e">
        <f t="shared" si="478"/>
        <v>#N/A</v>
      </c>
      <c r="AE884" s="6" t="str">
        <f t="shared" si="463"/>
        <v/>
      </c>
      <c r="AF884" s="10">
        <f t="shared" si="464"/>
        <v>1</v>
      </c>
      <c r="AG884" s="6" t="e">
        <f t="shared" si="479"/>
        <v>#N/A</v>
      </c>
      <c r="AH884" s="6" t="e">
        <f t="shared" si="480"/>
        <v>#N/A</v>
      </c>
      <c r="AI884" s="6" t="e">
        <f t="shared" si="490"/>
        <v>#N/A</v>
      </c>
      <c r="AJ884" s="6" t="e">
        <f t="shared" si="481"/>
        <v>#N/A</v>
      </c>
      <c r="AK884" s="11" t="str">
        <f t="shared" si="482"/>
        <v xml:space="preserve"> </v>
      </c>
      <c r="AL884" s="6" t="e">
        <f t="shared" si="483"/>
        <v>#N/A</v>
      </c>
      <c r="AM884" s="6" t="e">
        <f t="shared" si="484"/>
        <v>#N/A</v>
      </c>
      <c r="AN884" s="6" t="e">
        <f t="shared" si="485"/>
        <v>#N/A</v>
      </c>
      <c r="AO884" s="6" t="e">
        <f t="shared" si="465"/>
        <v>#N/A</v>
      </c>
      <c r="AP884" s="6" t="e">
        <f t="shared" si="486"/>
        <v>#N/A</v>
      </c>
      <c r="AQ884" s="6" t="e">
        <f t="shared" si="487"/>
        <v>#N/A</v>
      </c>
      <c r="AR884" s="6" t="e">
        <f t="shared" si="466"/>
        <v>#N/A</v>
      </c>
      <c r="AS884" s="6" t="e">
        <f t="shared" si="467"/>
        <v>#N/A</v>
      </c>
      <c r="AT884" s="6" t="e">
        <f t="shared" si="468"/>
        <v>#N/A</v>
      </c>
      <c r="AU884" s="6">
        <f t="shared" si="488"/>
        <v>0</v>
      </c>
      <c r="AV884" s="6" t="e">
        <f t="shared" si="489"/>
        <v>#N/A</v>
      </c>
      <c r="AW884" s="6" t="str">
        <f t="shared" si="469"/>
        <v/>
      </c>
      <c r="AX884" s="6" t="str">
        <f t="shared" si="470"/>
        <v/>
      </c>
      <c r="AY884" s="6" t="str">
        <f t="shared" si="471"/>
        <v/>
      </c>
      <c r="AZ884" s="6" t="str">
        <f t="shared" si="472"/>
        <v/>
      </c>
      <c r="BA884" s="103"/>
      <c r="BG884" s="3"/>
    </row>
    <row r="885" spans="1:59" s="12" customFormat="1" ht="13.5" customHeight="1" x14ac:dyDescent="0.2">
      <c r="A885" s="163">
        <v>870</v>
      </c>
      <c r="B885" s="164"/>
      <c r="C885" s="165"/>
      <c r="D885" s="166"/>
      <c r="E885" s="165"/>
      <c r="F885" s="165"/>
      <c r="G885" s="220"/>
      <c r="H885" s="165"/>
      <c r="I885" s="167"/>
      <c r="J885" s="168"/>
      <c r="K885" s="845"/>
      <c r="L885" s="838"/>
      <c r="M885" s="428"/>
      <c r="N885" s="427"/>
      <c r="O885" s="429"/>
      <c r="P885" s="430"/>
      <c r="Q885" s="422" t="str">
        <f t="shared" si="456"/>
        <v/>
      </c>
      <c r="R885" s="422" t="str">
        <f t="shared" si="457"/>
        <v/>
      </c>
      <c r="S885" s="423" t="str">
        <f t="shared" si="458"/>
        <v/>
      </c>
      <c r="T885" s="424" t="str">
        <f t="shared" si="473"/>
        <v/>
      </c>
      <c r="U885" s="425" t="str">
        <f t="shared" si="459"/>
        <v/>
      </c>
      <c r="V885" s="425" t="str">
        <f t="shared" si="460"/>
        <v/>
      </c>
      <c r="W885" s="425" t="str">
        <f t="shared" si="461"/>
        <v/>
      </c>
      <c r="X885" s="38"/>
      <c r="Y885" s="37" t="str">
        <f t="shared" si="474"/>
        <v/>
      </c>
      <c r="Z885" s="37" t="str">
        <f t="shared" si="475"/>
        <v/>
      </c>
      <c r="AA885" s="29" t="str">
        <f t="shared" si="462"/>
        <v/>
      </c>
      <c r="AB885" s="6" t="e">
        <f t="shared" si="476"/>
        <v>#N/A</v>
      </c>
      <c r="AC885" s="6" t="e">
        <f t="shared" si="477"/>
        <v>#N/A</v>
      </c>
      <c r="AD885" s="6" t="e">
        <f t="shared" si="478"/>
        <v>#N/A</v>
      </c>
      <c r="AE885" s="6" t="str">
        <f t="shared" si="463"/>
        <v/>
      </c>
      <c r="AF885" s="10">
        <f t="shared" si="464"/>
        <v>1</v>
      </c>
      <c r="AG885" s="6" t="e">
        <f t="shared" si="479"/>
        <v>#N/A</v>
      </c>
      <c r="AH885" s="6" t="e">
        <f t="shared" si="480"/>
        <v>#N/A</v>
      </c>
      <c r="AI885" s="6" t="e">
        <f t="shared" si="490"/>
        <v>#N/A</v>
      </c>
      <c r="AJ885" s="6" t="e">
        <f t="shared" si="481"/>
        <v>#N/A</v>
      </c>
      <c r="AK885" s="11" t="str">
        <f t="shared" si="482"/>
        <v xml:space="preserve"> </v>
      </c>
      <c r="AL885" s="6" t="e">
        <f t="shared" si="483"/>
        <v>#N/A</v>
      </c>
      <c r="AM885" s="6" t="e">
        <f t="shared" si="484"/>
        <v>#N/A</v>
      </c>
      <c r="AN885" s="6" t="e">
        <f t="shared" si="485"/>
        <v>#N/A</v>
      </c>
      <c r="AO885" s="6" t="e">
        <f t="shared" si="465"/>
        <v>#N/A</v>
      </c>
      <c r="AP885" s="6" t="e">
        <f t="shared" si="486"/>
        <v>#N/A</v>
      </c>
      <c r="AQ885" s="6" t="e">
        <f t="shared" si="487"/>
        <v>#N/A</v>
      </c>
      <c r="AR885" s="6" t="e">
        <f t="shared" si="466"/>
        <v>#N/A</v>
      </c>
      <c r="AS885" s="6" t="e">
        <f t="shared" si="467"/>
        <v>#N/A</v>
      </c>
      <c r="AT885" s="6" t="e">
        <f t="shared" si="468"/>
        <v>#N/A</v>
      </c>
      <c r="AU885" s="6">
        <f t="shared" si="488"/>
        <v>0</v>
      </c>
      <c r="AV885" s="6" t="e">
        <f t="shared" si="489"/>
        <v>#N/A</v>
      </c>
      <c r="AW885" s="6" t="str">
        <f t="shared" si="469"/>
        <v/>
      </c>
      <c r="AX885" s="6" t="str">
        <f t="shared" si="470"/>
        <v/>
      </c>
      <c r="AY885" s="6" t="str">
        <f t="shared" si="471"/>
        <v/>
      </c>
      <c r="AZ885" s="6" t="str">
        <f t="shared" si="472"/>
        <v/>
      </c>
      <c r="BA885" s="103"/>
      <c r="BG885" s="3"/>
    </row>
    <row r="886" spans="1:59" s="12" customFormat="1" ht="13.5" customHeight="1" x14ac:dyDescent="0.2">
      <c r="A886" s="163">
        <v>871</v>
      </c>
      <c r="B886" s="164"/>
      <c r="C886" s="165"/>
      <c r="D886" s="166"/>
      <c r="E886" s="165"/>
      <c r="F886" s="165"/>
      <c r="G886" s="220"/>
      <c r="H886" s="165"/>
      <c r="I886" s="167"/>
      <c r="J886" s="168"/>
      <c r="K886" s="845"/>
      <c r="L886" s="838"/>
      <c r="M886" s="428"/>
      <c r="N886" s="427"/>
      <c r="O886" s="429"/>
      <c r="P886" s="430"/>
      <c r="Q886" s="422" t="str">
        <f t="shared" si="456"/>
        <v/>
      </c>
      <c r="R886" s="422" t="str">
        <f t="shared" si="457"/>
        <v/>
      </c>
      <c r="S886" s="423" t="str">
        <f t="shared" si="458"/>
        <v/>
      </c>
      <c r="T886" s="424" t="str">
        <f t="shared" si="473"/>
        <v/>
      </c>
      <c r="U886" s="425" t="str">
        <f t="shared" si="459"/>
        <v/>
      </c>
      <c r="V886" s="425" t="str">
        <f t="shared" si="460"/>
        <v/>
      </c>
      <c r="W886" s="425" t="str">
        <f t="shared" si="461"/>
        <v/>
      </c>
      <c r="X886" s="38"/>
      <c r="Y886" s="37" t="str">
        <f t="shared" si="474"/>
        <v/>
      </c>
      <c r="Z886" s="37" t="str">
        <f t="shared" si="475"/>
        <v/>
      </c>
      <c r="AA886" s="29" t="str">
        <f t="shared" si="462"/>
        <v/>
      </c>
      <c r="AB886" s="6" t="e">
        <f t="shared" si="476"/>
        <v>#N/A</v>
      </c>
      <c r="AC886" s="6" t="e">
        <f t="shared" si="477"/>
        <v>#N/A</v>
      </c>
      <c r="AD886" s="6" t="e">
        <f t="shared" si="478"/>
        <v>#N/A</v>
      </c>
      <c r="AE886" s="6" t="str">
        <f t="shared" si="463"/>
        <v/>
      </c>
      <c r="AF886" s="10">
        <f t="shared" si="464"/>
        <v>1</v>
      </c>
      <c r="AG886" s="6" t="e">
        <f t="shared" si="479"/>
        <v>#N/A</v>
      </c>
      <c r="AH886" s="6" t="e">
        <f t="shared" si="480"/>
        <v>#N/A</v>
      </c>
      <c r="AI886" s="6" t="e">
        <f t="shared" si="490"/>
        <v>#N/A</v>
      </c>
      <c r="AJ886" s="6" t="e">
        <f t="shared" si="481"/>
        <v>#N/A</v>
      </c>
      <c r="AK886" s="11" t="str">
        <f t="shared" si="482"/>
        <v xml:space="preserve"> </v>
      </c>
      <c r="AL886" s="6" t="e">
        <f t="shared" si="483"/>
        <v>#N/A</v>
      </c>
      <c r="AM886" s="6" t="e">
        <f t="shared" si="484"/>
        <v>#N/A</v>
      </c>
      <c r="AN886" s="6" t="e">
        <f t="shared" si="485"/>
        <v>#N/A</v>
      </c>
      <c r="AO886" s="6" t="e">
        <f t="shared" si="465"/>
        <v>#N/A</v>
      </c>
      <c r="AP886" s="6" t="e">
        <f t="shared" si="486"/>
        <v>#N/A</v>
      </c>
      <c r="AQ886" s="6" t="e">
        <f t="shared" si="487"/>
        <v>#N/A</v>
      </c>
      <c r="AR886" s="6" t="e">
        <f t="shared" si="466"/>
        <v>#N/A</v>
      </c>
      <c r="AS886" s="6" t="e">
        <f t="shared" si="467"/>
        <v>#N/A</v>
      </c>
      <c r="AT886" s="6" t="e">
        <f t="shared" si="468"/>
        <v>#N/A</v>
      </c>
      <c r="AU886" s="6">
        <f t="shared" si="488"/>
        <v>0</v>
      </c>
      <c r="AV886" s="6" t="e">
        <f t="shared" si="489"/>
        <v>#N/A</v>
      </c>
      <c r="AW886" s="6" t="str">
        <f t="shared" si="469"/>
        <v/>
      </c>
      <c r="AX886" s="6" t="str">
        <f t="shared" si="470"/>
        <v/>
      </c>
      <c r="AY886" s="6" t="str">
        <f t="shared" si="471"/>
        <v/>
      </c>
      <c r="AZ886" s="6" t="str">
        <f t="shared" si="472"/>
        <v/>
      </c>
      <c r="BA886" s="103"/>
      <c r="BG886" s="3"/>
    </row>
    <row r="887" spans="1:59" s="12" customFormat="1" ht="13.5" customHeight="1" x14ac:dyDescent="0.2">
      <c r="A887" s="163">
        <v>872</v>
      </c>
      <c r="B887" s="164"/>
      <c r="C887" s="165"/>
      <c r="D887" s="166"/>
      <c r="E887" s="165"/>
      <c r="F887" s="165"/>
      <c r="G887" s="220"/>
      <c r="H887" s="165"/>
      <c r="I887" s="167"/>
      <c r="J887" s="168"/>
      <c r="K887" s="845"/>
      <c r="L887" s="838"/>
      <c r="M887" s="428"/>
      <c r="N887" s="427"/>
      <c r="O887" s="429"/>
      <c r="P887" s="430"/>
      <c r="Q887" s="422" t="str">
        <f t="shared" si="456"/>
        <v/>
      </c>
      <c r="R887" s="422" t="str">
        <f t="shared" si="457"/>
        <v/>
      </c>
      <c r="S887" s="423" t="str">
        <f t="shared" si="458"/>
        <v/>
      </c>
      <c r="T887" s="424" t="str">
        <f t="shared" si="473"/>
        <v/>
      </c>
      <c r="U887" s="425" t="str">
        <f t="shared" si="459"/>
        <v/>
      </c>
      <c r="V887" s="425" t="str">
        <f t="shared" si="460"/>
        <v/>
      </c>
      <c r="W887" s="425" t="str">
        <f t="shared" si="461"/>
        <v/>
      </c>
      <c r="X887" s="38"/>
      <c r="Y887" s="37" t="str">
        <f t="shared" si="474"/>
        <v/>
      </c>
      <c r="Z887" s="37" t="str">
        <f t="shared" si="475"/>
        <v/>
      </c>
      <c r="AA887" s="29" t="str">
        <f t="shared" si="462"/>
        <v/>
      </c>
      <c r="AB887" s="6" t="e">
        <f t="shared" si="476"/>
        <v>#N/A</v>
      </c>
      <c r="AC887" s="6" t="e">
        <f t="shared" si="477"/>
        <v>#N/A</v>
      </c>
      <c r="AD887" s="6" t="e">
        <f t="shared" si="478"/>
        <v>#N/A</v>
      </c>
      <c r="AE887" s="6" t="str">
        <f t="shared" si="463"/>
        <v/>
      </c>
      <c r="AF887" s="10">
        <f t="shared" si="464"/>
        <v>1</v>
      </c>
      <c r="AG887" s="6" t="e">
        <f t="shared" si="479"/>
        <v>#N/A</v>
      </c>
      <c r="AH887" s="6" t="e">
        <f t="shared" si="480"/>
        <v>#N/A</v>
      </c>
      <c r="AI887" s="6" t="e">
        <f t="shared" si="490"/>
        <v>#N/A</v>
      </c>
      <c r="AJ887" s="6" t="e">
        <f t="shared" si="481"/>
        <v>#N/A</v>
      </c>
      <c r="AK887" s="11" t="str">
        <f t="shared" si="482"/>
        <v xml:space="preserve"> </v>
      </c>
      <c r="AL887" s="6" t="e">
        <f t="shared" si="483"/>
        <v>#N/A</v>
      </c>
      <c r="AM887" s="6" t="e">
        <f t="shared" si="484"/>
        <v>#N/A</v>
      </c>
      <c r="AN887" s="6" t="e">
        <f t="shared" si="485"/>
        <v>#N/A</v>
      </c>
      <c r="AO887" s="6" t="e">
        <f t="shared" si="465"/>
        <v>#N/A</v>
      </c>
      <c r="AP887" s="6" t="e">
        <f t="shared" si="486"/>
        <v>#N/A</v>
      </c>
      <c r="AQ887" s="6" t="e">
        <f t="shared" si="487"/>
        <v>#N/A</v>
      </c>
      <c r="AR887" s="6" t="e">
        <f t="shared" si="466"/>
        <v>#N/A</v>
      </c>
      <c r="AS887" s="6" t="e">
        <f t="shared" si="467"/>
        <v>#N/A</v>
      </c>
      <c r="AT887" s="6" t="e">
        <f t="shared" si="468"/>
        <v>#N/A</v>
      </c>
      <c r="AU887" s="6">
        <f t="shared" si="488"/>
        <v>0</v>
      </c>
      <c r="AV887" s="6" t="e">
        <f t="shared" si="489"/>
        <v>#N/A</v>
      </c>
      <c r="AW887" s="6" t="str">
        <f t="shared" si="469"/>
        <v/>
      </c>
      <c r="AX887" s="6" t="str">
        <f t="shared" si="470"/>
        <v/>
      </c>
      <c r="AY887" s="6" t="str">
        <f t="shared" si="471"/>
        <v/>
      </c>
      <c r="AZ887" s="6" t="str">
        <f t="shared" si="472"/>
        <v/>
      </c>
      <c r="BA887" s="103"/>
      <c r="BG887" s="3"/>
    </row>
    <row r="888" spans="1:59" s="12" customFormat="1" ht="13.5" customHeight="1" x14ac:dyDescent="0.2">
      <c r="A888" s="163">
        <v>873</v>
      </c>
      <c r="B888" s="164"/>
      <c r="C888" s="165"/>
      <c r="D888" s="166"/>
      <c r="E888" s="165"/>
      <c r="F888" s="165"/>
      <c r="G888" s="220"/>
      <c r="H888" s="165"/>
      <c r="I888" s="167"/>
      <c r="J888" s="168"/>
      <c r="K888" s="845"/>
      <c r="L888" s="838"/>
      <c r="M888" s="428"/>
      <c r="N888" s="427"/>
      <c r="O888" s="429"/>
      <c r="P888" s="430"/>
      <c r="Q888" s="422" t="str">
        <f t="shared" si="456"/>
        <v/>
      </c>
      <c r="R888" s="422" t="str">
        <f t="shared" si="457"/>
        <v/>
      </c>
      <c r="S888" s="423" t="str">
        <f t="shared" si="458"/>
        <v/>
      </c>
      <c r="T888" s="424" t="str">
        <f t="shared" si="473"/>
        <v/>
      </c>
      <c r="U888" s="425" t="str">
        <f t="shared" si="459"/>
        <v/>
      </c>
      <c r="V888" s="425" t="str">
        <f t="shared" si="460"/>
        <v/>
      </c>
      <c r="W888" s="425" t="str">
        <f t="shared" si="461"/>
        <v/>
      </c>
      <c r="X888" s="38"/>
      <c r="Y888" s="37" t="str">
        <f t="shared" si="474"/>
        <v/>
      </c>
      <c r="Z888" s="37" t="str">
        <f t="shared" si="475"/>
        <v/>
      </c>
      <c r="AA888" s="29" t="str">
        <f t="shared" si="462"/>
        <v/>
      </c>
      <c r="AB888" s="6" t="e">
        <f t="shared" si="476"/>
        <v>#N/A</v>
      </c>
      <c r="AC888" s="6" t="e">
        <f t="shared" si="477"/>
        <v>#N/A</v>
      </c>
      <c r="AD888" s="6" t="e">
        <f t="shared" si="478"/>
        <v>#N/A</v>
      </c>
      <c r="AE888" s="6" t="str">
        <f t="shared" si="463"/>
        <v/>
      </c>
      <c r="AF888" s="10">
        <f t="shared" si="464"/>
        <v>1</v>
      </c>
      <c r="AG888" s="6" t="e">
        <f t="shared" si="479"/>
        <v>#N/A</v>
      </c>
      <c r="AH888" s="6" t="e">
        <f t="shared" si="480"/>
        <v>#N/A</v>
      </c>
      <c r="AI888" s="6" t="e">
        <f t="shared" si="490"/>
        <v>#N/A</v>
      </c>
      <c r="AJ888" s="6" t="e">
        <f t="shared" si="481"/>
        <v>#N/A</v>
      </c>
      <c r="AK888" s="11" t="str">
        <f t="shared" si="482"/>
        <v xml:space="preserve"> </v>
      </c>
      <c r="AL888" s="6" t="e">
        <f t="shared" si="483"/>
        <v>#N/A</v>
      </c>
      <c r="AM888" s="6" t="e">
        <f t="shared" si="484"/>
        <v>#N/A</v>
      </c>
      <c r="AN888" s="6" t="e">
        <f t="shared" si="485"/>
        <v>#N/A</v>
      </c>
      <c r="AO888" s="6" t="e">
        <f t="shared" si="465"/>
        <v>#N/A</v>
      </c>
      <c r="AP888" s="6" t="e">
        <f t="shared" si="486"/>
        <v>#N/A</v>
      </c>
      <c r="AQ888" s="6" t="e">
        <f t="shared" si="487"/>
        <v>#N/A</v>
      </c>
      <c r="AR888" s="6" t="e">
        <f t="shared" si="466"/>
        <v>#N/A</v>
      </c>
      <c r="AS888" s="6" t="e">
        <f t="shared" si="467"/>
        <v>#N/A</v>
      </c>
      <c r="AT888" s="6" t="e">
        <f t="shared" si="468"/>
        <v>#N/A</v>
      </c>
      <c r="AU888" s="6">
        <f t="shared" si="488"/>
        <v>0</v>
      </c>
      <c r="AV888" s="6" t="e">
        <f t="shared" si="489"/>
        <v>#N/A</v>
      </c>
      <c r="AW888" s="6" t="str">
        <f t="shared" si="469"/>
        <v/>
      </c>
      <c r="AX888" s="6" t="str">
        <f t="shared" si="470"/>
        <v/>
      </c>
      <c r="AY888" s="6" t="str">
        <f t="shared" si="471"/>
        <v/>
      </c>
      <c r="AZ888" s="6" t="str">
        <f t="shared" si="472"/>
        <v/>
      </c>
      <c r="BA888" s="103"/>
      <c r="BG888" s="3"/>
    </row>
    <row r="889" spans="1:59" s="12" customFormat="1" ht="13.5" customHeight="1" x14ac:dyDescent="0.2">
      <c r="A889" s="163">
        <v>874</v>
      </c>
      <c r="B889" s="164"/>
      <c r="C889" s="165"/>
      <c r="D889" s="166"/>
      <c r="E889" s="165"/>
      <c r="F889" s="165"/>
      <c r="G889" s="220"/>
      <c r="H889" s="165"/>
      <c r="I889" s="167"/>
      <c r="J889" s="168"/>
      <c r="K889" s="845"/>
      <c r="L889" s="838"/>
      <c r="M889" s="428"/>
      <c r="N889" s="427"/>
      <c r="O889" s="429"/>
      <c r="P889" s="430"/>
      <c r="Q889" s="422" t="str">
        <f t="shared" si="456"/>
        <v/>
      </c>
      <c r="R889" s="422" t="str">
        <f t="shared" si="457"/>
        <v/>
      </c>
      <c r="S889" s="423" t="str">
        <f t="shared" si="458"/>
        <v/>
      </c>
      <c r="T889" s="424" t="str">
        <f t="shared" si="473"/>
        <v/>
      </c>
      <c r="U889" s="425" t="str">
        <f t="shared" si="459"/>
        <v/>
      </c>
      <c r="V889" s="425" t="str">
        <f t="shared" si="460"/>
        <v/>
      </c>
      <c r="W889" s="425" t="str">
        <f t="shared" si="461"/>
        <v/>
      </c>
      <c r="X889" s="38"/>
      <c r="Y889" s="37" t="str">
        <f t="shared" si="474"/>
        <v/>
      </c>
      <c r="Z889" s="37" t="str">
        <f t="shared" si="475"/>
        <v/>
      </c>
      <c r="AA889" s="29" t="str">
        <f t="shared" si="462"/>
        <v/>
      </c>
      <c r="AB889" s="6" t="e">
        <f t="shared" si="476"/>
        <v>#N/A</v>
      </c>
      <c r="AC889" s="6" t="e">
        <f t="shared" si="477"/>
        <v>#N/A</v>
      </c>
      <c r="AD889" s="6" t="e">
        <f t="shared" si="478"/>
        <v>#N/A</v>
      </c>
      <c r="AE889" s="6" t="str">
        <f t="shared" si="463"/>
        <v/>
      </c>
      <c r="AF889" s="10">
        <f t="shared" si="464"/>
        <v>1</v>
      </c>
      <c r="AG889" s="6" t="e">
        <f t="shared" si="479"/>
        <v>#N/A</v>
      </c>
      <c r="AH889" s="6" t="e">
        <f t="shared" si="480"/>
        <v>#N/A</v>
      </c>
      <c r="AI889" s="6" t="e">
        <f t="shared" si="490"/>
        <v>#N/A</v>
      </c>
      <c r="AJ889" s="6" t="e">
        <f t="shared" si="481"/>
        <v>#N/A</v>
      </c>
      <c r="AK889" s="11" t="str">
        <f t="shared" si="482"/>
        <v xml:space="preserve"> </v>
      </c>
      <c r="AL889" s="6" t="e">
        <f t="shared" si="483"/>
        <v>#N/A</v>
      </c>
      <c r="AM889" s="6" t="e">
        <f t="shared" si="484"/>
        <v>#N/A</v>
      </c>
      <c r="AN889" s="6" t="e">
        <f t="shared" si="485"/>
        <v>#N/A</v>
      </c>
      <c r="AO889" s="6" t="e">
        <f t="shared" si="465"/>
        <v>#N/A</v>
      </c>
      <c r="AP889" s="6" t="e">
        <f t="shared" si="486"/>
        <v>#N/A</v>
      </c>
      <c r="AQ889" s="6" t="e">
        <f t="shared" si="487"/>
        <v>#N/A</v>
      </c>
      <c r="AR889" s="6" t="e">
        <f t="shared" si="466"/>
        <v>#N/A</v>
      </c>
      <c r="AS889" s="6" t="e">
        <f t="shared" si="467"/>
        <v>#N/A</v>
      </c>
      <c r="AT889" s="6" t="e">
        <f t="shared" si="468"/>
        <v>#N/A</v>
      </c>
      <c r="AU889" s="6">
        <f t="shared" si="488"/>
        <v>0</v>
      </c>
      <c r="AV889" s="6" t="e">
        <f t="shared" si="489"/>
        <v>#N/A</v>
      </c>
      <c r="AW889" s="6" t="str">
        <f t="shared" si="469"/>
        <v/>
      </c>
      <c r="AX889" s="6" t="str">
        <f t="shared" si="470"/>
        <v/>
      </c>
      <c r="AY889" s="6" t="str">
        <f t="shared" si="471"/>
        <v/>
      </c>
      <c r="AZ889" s="6" t="str">
        <f t="shared" si="472"/>
        <v/>
      </c>
      <c r="BA889" s="103"/>
      <c r="BG889" s="3"/>
    </row>
    <row r="890" spans="1:59" s="12" customFormat="1" ht="13.5" customHeight="1" x14ac:dyDescent="0.2">
      <c r="A890" s="163">
        <v>875</v>
      </c>
      <c r="B890" s="164"/>
      <c r="C890" s="165"/>
      <c r="D890" s="166"/>
      <c r="E890" s="165"/>
      <c r="F890" s="165"/>
      <c r="G890" s="220"/>
      <c r="H890" s="165"/>
      <c r="I890" s="167"/>
      <c r="J890" s="168"/>
      <c r="K890" s="845"/>
      <c r="L890" s="838"/>
      <c r="M890" s="428"/>
      <c r="N890" s="427"/>
      <c r="O890" s="429"/>
      <c r="P890" s="430"/>
      <c r="Q890" s="422" t="str">
        <f t="shared" si="456"/>
        <v/>
      </c>
      <c r="R890" s="422" t="str">
        <f t="shared" si="457"/>
        <v/>
      </c>
      <c r="S890" s="423" t="str">
        <f t="shared" si="458"/>
        <v/>
      </c>
      <c r="T890" s="424" t="str">
        <f t="shared" si="473"/>
        <v/>
      </c>
      <c r="U890" s="425" t="str">
        <f t="shared" si="459"/>
        <v/>
      </c>
      <c r="V890" s="425" t="str">
        <f t="shared" si="460"/>
        <v/>
      </c>
      <c r="W890" s="425" t="str">
        <f t="shared" si="461"/>
        <v/>
      </c>
      <c r="X890" s="38"/>
      <c r="Y890" s="37" t="str">
        <f t="shared" si="474"/>
        <v/>
      </c>
      <c r="Z890" s="37" t="str">
        <f t="shared" si="475"/>
        <v/>
      </c>
      <c r="AA890" s="29" t="str">
        <f t="shared" si="462"/>
        <v/>
      </c>
      <c r="AB890" s="6" t="e">
        <f t="shared" si="476"/>
        <v>#N/A</v>
      </c>
      <c r="AC890" s="6" t="e">
        <f t="shared" si="477"/>
        <v>#N/A</v>
      </c>
      <c r="AD890" s="6" t="e">
        <f t="shared" si="478"/>
        <v>#N/A</v>
      </c>
      <c r="AE890" s="6" t="str">
        <f t="shared" si="463"/>
        <v/>
      </c>
      <c r="AF890" s="10">
        <f t="shared" si="464"/>
        <v>1</v>
      </c>
      <c r="AG890" s="6" t="e">
        <f t="shared" si="479"/>
        <v>#N/A</v>
      </c>
      <c r="AH890" s="6" t="e">
        <f t="shared" si="480"/>
        <v>#N/A</v>
      </c>
      <c r="AI890" s="6" t="e">
        <f t="shared" si="490"/>
        <v>#N/A</v>
      </c>
      <c r="AJ890" s="6" t="e">
        <f t="shared" si="481"/>
        <v>#N/A</v>
      </c>
      <c r="AK890" s="11" t="str">
        <f t="shared" si="482"/>
        <v xml:space="preserve"> </v>
      </c>
      <c r="AL890" s="6" t="e">
        <f t="shared" si="483"/>
        <v>#N/A</v>
      </c>
      <c r="AM890" s="6" t="e">
        <f t="shared" si="484"/>
        <v>#N/A</v>
      </c>
      <c r="AN890" s="6" t="e">
        <f t="shared" si="485"/>
        <v>#N/A</v>
      </c>
      <c r="AO890" s="6" t="e">
        <f t="shared" si="465"/>
        <v>#N/A</v>
      </c>
      <c r="AP890" s="6" t="e">
        <f t="shared" si="486"/>
        <v>#N/A</v>
      </c>
      <c r="AQ890" s="6" t="e">
        <f t="shared" si="487"/>
        <v>#N/A</v>
      </c>
      <c r="AR890" s="6" t="e">
        <f t="shared" si="466"/>
        <v>#N/A</v>
      </c>
      <c r="AS890" s="6" t="e">
        <f t="shared" si="467"/>
        <v>#N/A</v>
      </c>
      <c r="AT890" s="6" t="e">
        <f t="shared" si="468"/>
        <v>#N/A</v>
      </c>
      <c r="AU890" s="6">
        <f t="shared" si="488"/>
        <v>0</v>
      </c>
      <c r="AV890" s="6" t="e">
        <f t="shared" si="489"/>
        <v>#N/A</v>
      </c>
      <c r="AW890" s="6" t="str">
        <f t="shared" si="469"/>
        <v/>
      </c>
      <c r="AX890" s="6" t="str">
        <f t="shared" si="470"/>
        <v/>
      </c>
      <c r="AY890" s="6" t="str">
        <f t="shared" si="471"/>
        <v/>
      </c>
      <c r="AZ890" s="6" t="str">
        <f t="shared" si="472"/>
        <v/>
      </c>
      <c r="BA890" s="103"/>
      <c r="BG890" s="3"/>
    </row>
    <row r="891" spans="1:59" s="12" customFormat="1" ht="13.5" customHeight="1" x14ac:dyDescent="0.2">
      <c r="A891" s="163">
        <v>876</v>
      </c>
      <c r="B891" s="164"/>
      <c r="C891" s="165"/>
      <c r="D891" s="166"/>
      <c r="E891" s="165"/>
      <c r="F891" s="165"/>
      <c r="G891" s="220"/>
      <c r="H891" s="165"/>
      <c r="I891" s="167"/>
      <c r="J891" s="168"/>
      <c r="K891" s="845"/>
      <c r="L891" s="838"/>
      <c r="M891" s="428"/>
      <c r="N891" s="427"/>
      <c r="O891" s="429"/>
      <c r="P891" s="430"/>
      <c r="Q891" s="422" t="str">
        <f t="shared" si="456"/>
        <v/>
      </c>
      <c r="R891" s="422" t="str">
        <f t="shared" si="457"/>
        <v/>
      </c>
      <c r="S891" s="423" t="str">
        <f t="shared" si="458"/>
        <v/>
      </c>
      <c r="T891" s="424" t="str">
        <f t="shared" si="473"/>
        <v/>
      </c>
      <c r="U891" s="425" t="str">
        <f t="shared" si="459"/>
        <v/>
      </c>
      <c r="V891" s="425" t="str">
        <f t="shared" si="460"/>
        <v/>
      </c>
      <c r="W891" s="425" t="str">
        <f t="shared" si="461"/>
        <v/>
      </c>
      <c r="X891" s="38"/>
      <c r="Y891" s="37" t="str">
        <f t="shared" si="474"/>
        <v/>
      </c>
      <c r="Z891" s="37" t="str">
        <f t="shared" si="475"/>
        <v/>
      </c>
      <c r="AA891" s="29" t="str">
        <f t="shared" si="462"/>
        <v/>
      </c>
      <c r="AB891" s="6" t="e">
        <f t="shared" si="476"/>
        <v>#N/A</v>
      </c>
      <c r="AC891" s="6" t="e">
        <f t="shared" si="477"/>
        <v>#N/A</v>
      </c>
      <c r="AD891" s="6" t="e">
        <f t="shared" si="478"/>
        <v>#N/A</v>
      </c>
      <c r="AE891" s="6" t="str">
        <f t="shared" si="463"/>
        <v/>
      </c>
      <c r="AF891" s="10">
        <f t="shared" si="464"/>
        <v>1</v>
      </c>
      <c r="AG891" s="6" t="e">
        <f t="shared" si="479"/>
        <v>#N/A</v>
      </c>
      <c r="AH891" s="6" t="e">
        <f t="shared" si="480"/>
        <v>#N/A</v>
      </c>
      <c r="AI891" s="6" t="e">
        <f t="shared" si="490"/>
        <v>#N/A</v>
      </c>
      <c r="AJ891" s="6" t="e">
        <f t="shared" si="481"/>
        <v>#N/A</v>
      </c>
      <c r="AK891" s="11" t="str">
        <f t="shared" si="482"/>
        <v xml:space="preserve"> </v>
      </c>
      <c r="AL891" s="6" t="e">
        <f t="shared" si="483"/>
        <v>#N/A</v>
      </c>
      <c r="AM891" s="6" t="e">
        <f t="shared" si="484"/>
        <v>#N/A</v>
      </c>
      <c r="AN891" s="6" t="e">
        <f t="shared" si="485"/>
        <v>#N/A</v>
      </c>
      <c r="AO891" s="6" t="e">
        <f t="shared" si="465"/>
        <v>#N/A</v>
      </c>
      <c r="AP891" s="6" t="e">
        <f t="shared" si="486"/>
        <v>#N/A</v>
      </c>
      <c r="AQ891" s="6" t="e">
        <f t="shared" si="487"/>
        <v>#N/A</v>
      </c>
      <c r="AR891" s="6" t="e">
        <f t="shared" si="466"/>
        <v>#N/A</v>
      </c>
      <c r="AS891" s="6" t="e">
        <f t="shared" si="467"/>
        <v>#N/A</v>
      </c>
      <c r="AT891" s="6" t="e">
        <f t="shared" si="468"/>
        <v>#N/A</v>
      </c>
      <c r="AU891" s="6">
        <f t="shared" si="488"/>
        <v>0</v>
      </c>
      <c r="AV891" s="6" t="e">
        <f t="shared" si="489"/>
        <v>#N/A</v>
      </c>
      <c r="AW891" s="6" t="str">
        <f t="shared" si="469"/>
        <v/>
      </c>
      <c r="AX891" s="6" t="str">
        <f t="shared" si="470"/>
        <v/>
      </c>
      <c r="AY891" s="6" t="str">
        <f t="shared" si="471"/>
        <v/>
      </c>
      <c r="AZ891" s="6" t="str">
        <f t="shared" si="472"/>
        <v/>
      </c>
      <c r="BA891" s="103"/>
      <c r="BG891" s="3"/>
    </row>
    <row r="892" spans="1:59" s="12" customFormat="1" ht="13.5" customHeight="1" x14ac:dyDescent="0.2">
      <c r="A892" s="163">
        <v>877</v>
      </c>
      <c r="B892" s="164"/>
      <c r="C892" s="165"/>
      <c r="D892" s="166"/>
      <c r="E892" s="165"/>
      <c r="F892" s="165"/>
      <c r="G892" s="220"/>
      <c r="H892" s="165"/>
      <c r="I892" s="167"/>
      <c r="J892" s="168"/>
      <c r="K892" s="845"/>
      <c r="L892" s="838"/>
      <c r="M892" s="428"/>
      <c r="N892" s="427"/>
      <c r="O892" s="429"/>
      <c r="P892" s="430"/>
      <c r="Q892" s="422" t="str">
        <f t="shared" si="456"/>
        <v/>
      </c>
      <c r="R892" s="422" t="str">
        <f t="shared" si="457"/>
        <v/>
      </c>
      <c r="S892" s="423" t="str">
        <f t="shared" si="458"/>
        <v/>
      </c>
      <c r="T892" s="424" t="str">
        <f t="shared" si="473"/>
        <v/>
      </c>
      <c r="U892" s="425" t="str">
        <f t="shared" si="459"/>
        <v/>
      </c>
      <c r="V892" s="425" t="str">
        <f t="shared" si="460"/>
        <v/>
      </c>
      <c r="W892" s="425" t="str">
        <f t="shared" si="461"/>
        <v/>
      </c>
      <c r="X892" s="38"/>
      <c r="Y892" s="37" t="str">
        <f t="shared" si="474"/>
        <v/>
      </c>
      <c r="Z892" s="37" t="str">
        <f t="shared" si="475"/>
        <v/>
      </c>
      <c r="AA892" s="29" t="str">
        <f t="shared" si="462"/>
        <v/>
      </c>
      <c r="AB892" s="6" t="e">
        <f t="shared" si="476"/>
        <v>#N/A</v>
      </c>
      <c r="AC892" s="6" t="e">
        <f t="shared" si="477"/>
        <v>#N/A</v>
      </c>
      <c r="AD892" s="6" t="e">
        <f t="shared" si="478"/>
        <v>#N/A</v>
      </c>
      <c r="AE892" s="6" t="str">
        <f t="shared" si="463"/>
        <v/>
      </c>
      <c r="AF892" s="10">
        <f t="shared" si="464"/>
        <v>1</v>
      </c>
      <c r="AG892" s="6" t="e">
        <f t="shared" si="479"/>
        <v>#N/A</v>
      </c>
      <c r="AH892" s="6" t="e">
        <f t="shared" si="480"/>
        <v>#N/A</v>
      </c>
      <c r="AI892" s="6" t="e">
        <f t="shared" si="490"/>
        <v>#N/A</v>
      </c>
      <c r="AJ892" s="6" t="e">
        <f t="shared" si="481"/>
        <v>#N/A</v>
      </c>
      <c r="AK892" s="11" t="str">
        <f t="shared" si="482"/>
        <v xml:space="preserve"> </v>
      </c>
      <c r="AL892" s="6" t="e">
        <f t="shared" si="483"/>
        <v>#N/A</v>
      </c>
      <c r="AM892" s="6" t="e">
        <f t="shared" si="484"/>
        <v>#N/A</v>
      </c>
      <c r="AN892" s="6" t="e">
        <f t="shared" si="485"/>
        <v>#N/A</v>
      </c>
      <c r="AO892" s="6" t="e">
        <f t="shared" si="465"/>
        <v>#N/A</v>
      </c>
      <c r="AP892" s="6" t="e">
        <f t="shared" si="486"/>
        <v>#N/A</v>
      </c>
      <c r="AQ892" s="6" t="e">
        <f t="shared" si="487"/>
        <v>#N/A</v>
      </c>
      <c r="AR892" s="6" t="e">
        <f t="shared" si="466"/>
        <v>#N/A</v>
      </c>
      <c r="AS892" s="6" t="e">
        <f t="shared" si="467"/>
        <v>#N/A</v>
      </c>
      <c r="AT892" s="6" t="e">
        <f t="shared" si="468"/>
        <v>#N/A</v>
      </c>
      <c r="AU892" s="6">
        <f t="shared" si="488"/>
        <v>0</v>
      </c>
      <c r="AV892" s="6" t="e">
        <f t="shared" si="489"/>
        <v>#N/A</v>
      </c>
      <c r="AW892" s="6" t="str">
        <f t="shared" si="469"/>
        <v/>
      </c>
      <c r="AX892" s="6" t="str">
        <f t="shared" si="470"/>
        <v/>
      </c>
      <c r="AY892" s="6" t="str">
        <f t="shared" si="471"/>
        <v/>
      </c>
      <c r="AZ892" s="6" t="str">
        <f t="shared" si="472"/>
        <v/>
      </c>
      <c r="BA892" s="103"/>
      <c r="BG892" s="3"/>
    </row>
    <row r="893" spans="1:59" s="12" customFormat="1" ht="13.5" customHeight="1" x14ac:dyDescent="0.2">
      <c r="A893" s="163">
        <v>878</v>
      </c>
      <c r="B893" s="164"/>
      <c r="C893" s="165"/>
      <c r="D893" s="166"/>
      <c r="E893" s="165"/>
      <c r="F893" s="165"/>
      <c r="G893" s="220"/>
      <c r="H893" s="165"/>
      <c r="I893" s="167"/>
      <c r="J893" s="168"/>
      <c r="K893" s="845"/>
      <c r="L893" s="838"/>
      <c r="M893" s="428"/>
      <c r="N893" s="427"/>
      <c r="O893" s="429"/>
      <c r="P893" s="430"/>
      <c r="Q893" s="422" t="str">
        <f t="shared" si="456"/>
        <v/>
      </c>
      <c r="R893" s="422" t="str">
        <f t="shared" si="457"/>
        <v/>
      </c>
      <c r="S893" s="423" t="str">
        <f t="shared" si="458"/>
        <v/>
      </c>
      <c r="T893" s="424" t="str">
        <f t="shared" si="473"/>
        <v/>
      </c>
      <c r="U893" s="425" t="str">
        <f t="shared" si="459"/>
        <v/>
      </c>
      <c r="V893" s="425" t="str">
        <f t="shared" si="460"/>
        <v/>
      </c>
      <c r="W893" s="425" t="str">
        <f t="shared" si="461"/>
        <v/>
      </c>
      <c r="X893" s="38"/>
      <c r="Y893" s="37" t="str">
        <f t="shared" si="474"/>
        <v/>
      </c>
      <c r="Z893" s="37" t="str">
        <f t="shared" si="475"/>
        <v/>
      </c>
      <c r="AA893" s="29" t="str">
        <f t="shared" si="462"/>
        <v/>
      </c>
      <c r="AB893" s="6" t="e">
        <f t="shared" si="476"/>
        <v>#N/A</v>
      </c>
      <c r="AC893" s="6" t="e">
        <f t="shared" si="477"/>
        <v>#N/A</v>
      </c>
      <c r="AD893" s="6" t="e">
        <f t="shared" si="478"/>
        <v>#N/A</v>
      </c>
      <c r="AE893" s="6" t="str">
        <f t="shared" si="463"/>
        <v/>
      </c>
      <c r="AF893" s="10">
        <f t="shared" si="464"/>
        <v>1</v>
      </c>
      <c r="AG893" s="6" t="e">
        <f t="shared" si="479"/>
        <v>#N/A</v>
      </c>
      <c r="AH893" s="6" t="e">
        <f t="shared" si="480"/>
        <v>#N/A</v>
      </c>
      <c r="AI893" s="6" t="e">
        <f t="shared" si="490"/>
        <v>#N/A</v>
      </c>
      <c r="AJ893" s="6" t="e">
        <f t="shared" si="481"/>
        <v>#N/A</v>
      </c>
      <c r="AK893" s="11" t="str">
        <f t="shared" si="482"/>
        <v xml:space="preserve"> </v>
      </c>
      <c r="AL893" s="6" t="e">
        <f t="shared" si="483"/>
        <v>#N/A</v>
      </c>
      <c r="AM893" s="6" t="e">
        <f t="shared" si="484"/>
        <v>#N/A</v>
      </c>
      <c r="AN893" s="6" t="e">
        <f t="shared" si="485"/>
        <v>#N/A</v>
      </c>
      <c r="AO893" s="6" t="e">
        <f t="shared" si="465"/>
        <v>#N/A</v>
      </c>
      <c r="AP893" s="6" t="e">
        <f t="shared" si="486"/>
        <v>#N/A</v>
      </c>
      <c r="AQ893" s="6" t="e">
        <f t="shared" si="487"/>
        <v>#N/A</v>
      </c>
      <c r="AR893" s="6" t="e">
        <f t="shared" si="466"/>
        <v>#N/A</v>
      </c>
      <c r="AS893" s="6" t="e">
        <f t="shared" si="467"/>
        <v>#N/A</v>
      </c>
      <c r="AT893" s="6" t="e">
        <f t="shared" si="468"/>
        <v>#N/A</v>
      </c>
      <c r="AU893" s="6">
        <f t="shared" si="488"/>
        <v>0</v>
      </c>
      <c r="AV893" s="6" t="e">
        <f t="shared" si="489"/>
        <v>#N/A</v>
      </c>
      <c r="AW893" s="6" t="str">
        <f t="shared" si="469"/>
        <v/>
      </c>
      <c r="AX893" s="6" t="str">
        <f t="shared" si="470"/>
        <v/>
      </c>
      <c r="AY893" s="6" t="str">
        <f t="shared" si="471"/>
        <v/>
      </c>
      <c r="AZ893" s="6" t="str">
        <f t="shared" si="472"/>
        <v/>
      </c>
      <c r="BA893" s="103"/>
      <c r="BG893" s="3"/>
    </row>
    <row r="894" spans="1:59" s="12" customFormat="1" ht="13.5" customHeight="1" x14ac:dyDescent="0.2">
      <c r="A894" s="163">
        <v>879</v>
      </c>
      <c r="B894" s="164"/>
      <c r="C894" s="165"/>
      <c r="D894" s="166"/>
      <c r="E894" s="165"/>
      <c r="F894" s="165"/>
      <c r="G894" s="220"/>
      <c r="H894" s="165"/>
      <c r="I894" s="167"/>
      <c r="J894" s="168"/>
      <c r="K894" s="845"/>
      <c r="L894" s="838"/>
      <c r="M894" s="428"/>
      <c r="N894" s="427"/>
      <c r="O894" s="429"/>
      <c r="P894" s="430"/>
      <c r="Q894" s="422" t="str">
        <f t="shared" si="456"/>
        <v/>
      </c>
      <c r="R894" s="422" t="str">
        <f t="shared" si="457"/>
        <v/>
      </c>
      <c r="S894" s="423" t="str">
        <f t="shared" si="458"/>
        <v/>
      </c>
      <c r="T894" s="424" t="str">
        <f t="shared" si="473"/>
        <v/>
      </c>
      <c r="U894" s="425" t="str">
        <f t="shared" si="459"/>
        <v/>
      </c>
      <c r="V894" s="425" t="str">
        <f t="shared" si="460"/>
        <v/>
      </c>
      <c r="W894" s="425" t="str">
        <f t="shared" si="461"/>
        <v/>
      </c>
      <c r="X894" s="38"/>
      <c r="Y894" s="37" t="str">
        <f t="shared" si="474"/>
        <v/>
      </c>
      <c r="Z894" s="37" t="str">
        <f t="shared" si="475"/>
        <v/>
      </c>
      <c r="AA894" s="29" t="str">
        <f t="shared" si="462"/>
        <v/>
      </c>
      <c r="AB894" s="6" t="e">
        <f t="shared" si="476"/>
        <v>#N/A</v>
      </c>
      <c r="AC894" s="6" t="e">
        <f t="shared" si="477"/>
        <v>#N/A</v>
      </c>
      <c r="AD894" s="6" t="e">
        <f t="shared" si="478"/>
        <v>#N/A</v>
      </c>
      <c r="AE894" s="6" t="str">
        <f t="shared" si="463"/>
        <v/>
      </c>
      <c r="AF894" s="10">
        <f t="shared" si="464"/>
        <v>1</v>
      </c>
      <c r="AG894" s="6" t="e">
        <f t="shared" si="479"/>
        <v>#N/A</v>
      </c>
      <c r="AH894" s="6" t="e">
        <f t="shared" si="480"/>
        <v>#N/A</v>
      </c>
      <c r="AI894" s="6" t="e">
        <f t="shared" si="490"/>
        <v>#N/A</v>
      </c>
      <c r="AJ894" s="6" t="e">
        <f t="shared" si="481"/>
        <v>#N/A</v>
      </c>
      <c r="AK894" s="11" t="str">
        <f t="shared" si="482"/>
        <v xml:space="preserve"> </v>
      </c>
      <c r="AL894" s="6" t="e">
        <f t="shared" si="483"/>
        <v>#N/A</v>
      </c>
      <c r="AM894" s="6" t="e">
        <f t="shared" si="484"/>
        <v>#N/A</v>
      </c>
      <c r="AN894" s="6" t="e">
        <f t="shared" si="485"/>
        <v>#N/A</v>
      </c>
      <c r="AO894" s="6" t="e">
        <f t="shared" si="465"/>
        <v>#N/A</v>
      </c>
      <c r="AP894" s="6" t="e">
        <f t="shared" si="486"/>
        <v>#N/A</v>
      </c>
      <c r="AQ894" s="6" t="e">
        <f t="shared" si="487"/>
        <v>#N/A</v>
      </c>
      <c r="AR894" s="6" t="e">
        <f t="shared" si="466"/>
        <v>#N/A</v>
      </c>
      <c r="AS894" s="6" t="e">
        <f t="shared" si="467"/>
        <v>#N/A</v>
      </c>
      <c r="AT894" s="6" t="e">
        <f t="shared" si="468"/>
        <v>#N/A</v>
      </c>
      <c r="AU894" s="6">
        <f t="shared" si="488"/>
        <v>0</v>
      </c>
      <c r="AV894" s="6" t="e">
        <f t="shared" si="489"/>
        <v>#N/A</v>
      </c>
      <c r="AW894" s="6" t="str">
        <f t="shared" si="469"/>
        <v/>
      </c>
      <c r="AX894" s="6" t="str">
        <f t="shared" si="470"/>
        <v/>
      </c>
      <c r="AY894" s="6" t="str">
        <f t="shared" si="471"/>
        <v/>
      </c>
      <c r="AZ894" s="6" t="str">
        <f t="shared" si="472"/>
        <v/>
      </c>
      <c r="BA894" s="103"/>
      <c r="BG894" s="3"/>
    </row>
    <row r="895" spans="1:59" s="12" customFormat="1" ht="13.5" customHeight="1" x14ac:dyDescent="0.2">
      <c r="A895" s="163">
        <v>880</v>
      </c>
      <c r="B895" s="164"/>
      <c r="C895" s="165"/>
      <c r="D895" s="166"/>
      <c r="E895" s="165"/>
      <c r="F895" s="165"/>
      <c r="G895" s="220"/>
      <c r="H895" s="165"/>
      <c r="I895" s="167"/>
      <c r="J895" s="168"/>
      <c r="K895" s="845"/>
      <c r="L895" s="838"/>
      <c r="M895" s="428"/>
      <c r="N895" s="427"/>
      <c r="O895" s="429"/>
      <c r="P895" s="430"/>
      <c r="Q895" s="422" t="str">
        <f t="shared" si="456"/>
        <v/>
      </c>
      <c r="R895" s="422" t="str">
        <f t="shared" si="457"/>
        <v/>
      </c>
      <c r="S895" s="423" t="str">
        <f t="shared" si="458"/>
        <v/>
      </c>
      <c r="T895" s="424" t="str">
        <f t="shared" si="473"/>
        <v/>
      </c>
      <c r="U895" s="425" t="str">
        <f t="shared" si="459"/>
        <v/>
      </c>
      <c r="V895" s="425" t="str">
        <f t="shared" si="460"/>
        <v/>
      </c>
      <c r="W895" s="425" t="str">
        <f t="shared" si="461"/>
        <v/>
      </c>
      <c r="X895" s="38"/>
      <c r="Y895" s="37" t="str">
        <f t="shared" si="474"/>
        <v/>
      </c>
      <c r="Z895" s="37" t="str">
        <f t="shared" si="475"/>
        <v/>
      </c>
      <c r="AA895" s="29" t="str">
        <f t="shared" si="462"/>
        <v/>
      </c>
      <c r="AB895" s="6" t="e">
        <f t="shared" si="476"/>
        <v>#N/A</v>
      </c>
      <c r="AC895" s="6" t="e">
        <f t="shared" si="477"/>
        <v>#N/A</v>
      </c>
      <c r="AD895" s="6" t="e">
        <f t="shared" si="478"/>
        <v>#N/A</v>
      </c>
      <c r="AE895" s="6" t="str">
        <f t="shared" si="463"/>
        <v/>
      </c>
      <c r="AF895" s="10">
        <f t="shared" si="464"/>
        <v>1</v>
      </c>
      <c r="AG895" s="6" t="e">
        <f t="shared" si="479"/>
        <v>#N/A</v>
      </c>
      <c r="AH895" s="6" t="e">
        <f t="shared" si="480"/>
        <v>#N/A</v>
      </c>
      <c r="AI895" s="6" t="e">
        <f t="shared" si="490"/>
        <v>#N/A</v>
      </c>
      <c r="AJ895" s="6" t="e">
        <f t="shared" si="481"/>
        <v>#N/A</v>
      </c>
      <c r="AK895" s="11" t="str">
        <f t="shared" si="482"/>
        <v xml:space="preserve"> </v>
      </c>
      <c r="AL895" s="6" t="e">
        <f t="shared" si="483"/>
        <v>#N/A</v>
      </c>
      <c r="AM895" s="6" t="e">
        <f t="shared" si="484"/>
        <v>#N/A</v>
      </c>
      <c r="AN895" s="6" t="e">
        <f t="shared" si="485"/>
        <v>#N/A</v>
      </c>
      <c r="AO895" s="6" t="e">
        <f t="shared" si="465"/>
        <v>#N/A</v>
      </c>
      <c r="AP895" s="6" t="e">
        <f t="shared" si="486"/>
        <v>#N/A</v>
      </c>
      <c r="AQ895" s="6" t="e">
        <f t="shared" si="487"/>
        <v>#N/A</v>
      </c>
      <c r="AR895" s="6" t="e">
        <f t="shared" si="466"/>
        <v>#N/A</v>
      </c>
      <c r="AS895" s="6" t="e">
        <f t="shared" si="467"/>
        <v>#N/A</v>
      </c>
      <c r="AT895" s="6" t="e">
        <f t="shared" si="468"/>
        <v>#N/A</v>
      </c>
      <c r="AU895" s="6">
        <f t="shared" si="488"/>
        <v>0</v>
      </c>
      <c r="AV895" s="6" t="e">
        <f t="shared" si="489"/>
        <v>#N/A</v>
      </c>
      <c r="AW895" s="6" t="str">
        <f t="shared" si="469"/>
        <v/>
      </c>
      <c r="AX895" s="6" t="str">
        <f t="shared" si="470"/>
        <v/>
      </c>
      <c r="AY895" s="6" t="str">
        <f t="shared" si="471"/>
        <v/>
      </c>
      <c r="AZ895" s="6" t="str">
        <f t="shared" si="472"/>
        <v/>
      </c>
      <c r="BA895" s="103"/>
      <c r="BG895" s="3"/>
    </row>
    <row r="896" spans="1:59" s="12" customFormat="1" ht="13.5" customHeight="1" x14ac:dyDescent="0.2">
      <c r="A896" s="163">
        <v>881</v>
      </c>
      <c r="B896" s="164"/>
      <c r="C896" s="165"/>
      <c r="D896" s="166"/>
      <c r="E896" s="165"/>
      <c r="F896" s="165"/>
      <c r="G896" s="220"/>
      <c r="H896" s="165"/>
      <c r="I896" s="167"/>
      <c r="J896" s="168"/>
      <c r="K896" s="845"/>
      <c r="L896" s="838"/>
      <c r="M896" s="428"/>
      <c r="N896" s="427"/>
      <c r="O896" s="429"/>
      <c r="P896" s="430"/>
      <c r="Q896" s="422" t="str">
        <f t="shared" si="456"/>
        <v/>
      </c>
      <c r="R896" s="422" t="str">
        <f t="shared" si="457"/>
        <v/>
      </c>
      <c r="S896" s="423" t="str">
        <f t="shared" si="458"/>
        <v/>
      </c>
      <c r="T896" s="424" t="str">
        <f t="shared" si="473"/>
        <v/>
      </c>
      <c r="U896" s="425" t="str">
        <f t="shared" si="459"/>
        <v/>
      </c>
      <c r="V896" s="425" t="str">
        <f t="shared" si="460"/>
        <v/>
      </c>
      <c r="W896" s="425" t="str">
        <f t="shared" si="461"/>
        <v/>
      </c>
      <c r="X896" s="38"/>
      <c r="Y896" s="37" t="str">
        <f t="shared" si="474"/>
        <v/>
      </c>
      <c r="Z896" s="37" t="str">
        <f t="shared" si="475"/>
        <v/>
      </c>
      <c r="AA896" s="29" t="str">
        <f t="shared" si="462"/>
        <v/>
      </c>
      <c r="AB896" s="6" t="e">
        <f t="shared" si="476"/>
        <v>#N/A</v>
      </c>
      <c r="AC896" s="6" t="e">
        <f t="shared" si="477"/>
        <v>#N/A</v>
      </c>
      <c r="AD896" s="6" t="e">
        <f t="shared" si="478"/>
        <v>#N/A</v>
      </c>
      <c r="AE896" s="6" t="str">
        <f t="shared" si="463"/>
        <v/>
      </c>
      <c r="AF896" s="10">
        <f t="shared" si="464"/>
        <v>1</v>
      </c>
      <c r="AG896" s="6" t="e">
        <f t="shared" si="479"/>
        <v>#N/A</v>
      </c>
      <c r="AH896" s="6" t="e">
        <f t="shared" si="480"/>
        <v>#N/A</v>
      </c>
      <c r="AI896" s="6" t="e">
        <f t="shared" si="490"/>
        <v>#N/A</v>
      </c>
      <c r="AJ896" s="6" t="e">
        <f t="shared" si="481"/>
        <v>#N/A</v>
      </c>
      <c r="AK896" s="11" t="str">
        <f t="shared" si="482"/>
        <v xml:space="preserve"> </v>
      </c>
      <c r="AL896" s="6" t="e">
        <f t="shared" si="483"/>
        <v>#N/A</v>
      </c>
      <c r="AM896" s="6" t="e">
        <f t="shared" si="484"/>
        <v>#N/A</v>
      </c>
      <c r="AN896" s="6" t="e">
        <f t="shared" si="485"/>
        <v>#N/A</v>
      </c>
      <c r="AO896" s="6" t="e">
        <f t="shared" si="465"/>
        <v>#N/A</v>
      </c>
      <c r="AP896" s="6" t="e">
        <f t="shared" si="486"/>
        <v>#N/A</v>
      </c>
      <c r="AQ896" s="6" t="e">
        <f t="shared" si="487"/>
        <v>#N/A</v>
      </c>
      <c r="AR896" s="6" t="e">
        <f t="shared" si="466"/>
        <v>#N/A</v>
      </c>
      <c r="AS896" s="6" t="e">
        <f t="shared" si="467"/>
        <v>#N/A</v>
      </c>
      <c r="AT896" s="6" t="e">
        <f t="shared" si="468"/>
        <v>#N/A</v>
      </c>
      <c r="AU896" s="6">
        <f t="shared" si="488"/>
        <v>0</v>
      </c>
      <c r="AV896" s="6" t="e">
        <f t="shared" si="489"/>
        <v>#N/A</v>
      </c>
      <c r="AW896" s="6" t="str">
        <f t="shared" si="469"/>
        <v/>
      </c>
      <c r="AX896" s="6" t="str">
        <f t="shared" si="470"/>
        <v/>
      </c>
      <c r="AY896" s="6" t="str">
        <f t="shared" si="471"/>
        <v/>
      </c>
      <c r="AZ896" s="6" t="str">
        <f t="shared" si="472"/>
        <v/>
      </c>
      <c r="BA896" s="103"/>
      <c r="BG896" s="3"/>
    </row>
    <row r="897" spans="1:59" s="12" customFormat="1" ht="13.5" customHeight="1" x14ac:dyDescent="0.2">
      <c r="A897" s="163">
        <v>882</v>
      </c>
      <c r="B897" s="164"/>
      <c r="C897" s="165"/>
      <c r="D897" s="166"/>
      <c r="E897" s="165"/>
      <c r="F897" s="165"/>
      <c r="G897" s="220"/>
      <c r="H897" s="165"/>
      <c r="I897" s="167"/>
      <c r="J897" s="168"/>
      <c r="K897" s="845"/>
      <c r="L897" s="838"/>
      <c r="M897" s="428"/>
      <c r="N897" s="427"/>
      <c r="O897" s="429"/>
      <c r="P897" s="430"/>
      <c r="Q897" s="422" t="str">
        <f t="shared" si="456"/>
        <v/>
      </c>
      <c r="R897" s="422" t="str">
        <f t="shared" si="457"/>
        <v/>
      </c>
      <c r="S897" s="423" t="str">
        <f t="shared" si="458"/>
        <v/>
      </c>
      <c r="T897" s="424" t="str">
        <f t="shared" si="473"/>
        <v/>
      </c>
      <c r="U897" s="425" t="str">
        <f t="shared" si="459"/>
        <v/>
      </c>
      <c r="V897" s="425" t="str">
        <f t="shared" si="460"/>
        <v/>
      </c>
      <c r="W897" s="425" t="str">
        <f t="shared" si="461"/>
        <v/>
      </c>
      <c r="X897" s="38"/>
      <c r="Y897" s="37" t="str">
        <f t="shared" si="474"/>
        <v/>
      </c>
      <c r="Z897" s="37" t="str">
        <f t="shared" si="475"/>
        <v/>
      </c>
      <c r="AA897" s="29" t="str">
        <f t="shared" si="462"/>
        <v/>
      </c>
      <c r="AB897" s="6" t="e">
        <f t="shared" si="476"/>
        <v>#N/A</v>
      </c>
      <c r="AC897" s="6" t="e">
        <f t="shared" si="477"/>
        <v>#N/A</v>
      </c>
      <c r="AD897" s="6" t="e">
        <f t="shared" si="478"/>
        <v>#N/A</v>
      </c>
      <c r="AE897" s="6" t="str">
        <f t="shared" si="463"/>
        <v/>
      </c>
      <c r="AF897" s="10">
        <f t="shared" si="464"/>
        <v>1</v>
      </c>
      <c r="AG897" s="6" t="e">
        <f t="shared" si="479"/>
        <v>#N/A</v>
      </c>
      <c r="AH897" s="6" t="e">
        <f t="shared" si="480"/>
        <v>#N/A</v>
      </c>
      <c r="AI897" s="6" t="e">
        <f t="shared" si="490"/>
        <v>#N/A</v>
      </c>
      <c r="AJ897" s="6" t="e">
        <f t="shared" si="481"/>
        <v>#N/A</v>
      </c>
      <c r="AK897" s="11" t="str">
        <f t="shared" si="482"/>
        <v xml:space="preserve"> </v>
      </c>
      <c r="AL897" s="6" t="e">
        <f t="shared" si="483"/>
        <v>#N/A</v>
      </c>
      <c r="AM897" s="6" t="e">
        <f t="shared" si="484"/>
        <v>#N/A</v>
      </c>
      <c r="AN897" s="6" t="e">
        <f t="shared" si="485"/>
        <v>#N/A</v>
      </c>
      <c r="AO897" s="6" t="e">
        <f t="shared" si="465"/>
        <v>#N/A</v>
      </c>
      <c r="AP897" s="6" t="e">
        <f t="shared" si="486"/>
        <v>#N/A</v>
      </c>
      <c r="AQ897" s="6" t="e">
        <f t="shared" si="487"/>
        <v>#N/A</v>
      </c>
      <c r="AR897" s="6" t="e">
        <f t="shared" si="466"/>
        <v>#N/A</v>
      </c>
      <c r="AS897" s="6" t="e">
        <f t="shared" si="467"/>
        <v>#N/A</v>
      </c>
      <c r="AT897" s="6" t="e">
        <f t="shared" si="468"/>
        <v>#N/A</v>
      </c>
      <c r="AU897" s="6">
        <f t="shared" si="488"/>
        <v>0</v>
      </c>
      <c r="AV897" s="6" t="e">
        <f t="shared" si="489"/>
        <v>#N/A</v>
      </c>
      <c r="AW897" s="6" t="str">
        <f t="shared" si="469"/>
        <v/>
      </c>
      <c r="AX897" s="6" t="str">
        <f t="shared" si="470"/>
        <v/>
      </c>
      <c r="AY897" s="6" t="str">
        <f t="shared" si="471"/>
        <v/>
      </c>
      <c r="AZ897" s="6" t="str">
        <f t="shared" si="472"/>
        <v/>
      </c>
      <c r="BA897" s="103"/>
      <c r="BG897" s="3"/>
    </row>
    <row r="898" spans="1:59" s="12" customFormat="1" ht="13.5" customHeight="1" x14ac:dyDescent="0.2">
      <c r="A898" s="163">
        <v>883</v>
      </c>
      <c r="B898" s="164"/>
      <c r="C898" s="165"/>
      <c r="D898" s="166"/>
      <c r="E898" s="165"/>
      <c r="F898" s="165"/>
      <c r="G898" s="220"/>
      <c r="H898" s="165"/>
      <c r="I898" s="167"/>
      <c r="J898" s="168"/>
      <c r="K898" s="845"/>
      <c r="L898" s="838"/>
      <c r="M898" s="428"/>
      <c r="N898" s="427"/>
      <c r="O898" s="429"/>
      <c r="P898" s="430"/>
      <c r="Q898" s="422" t="str">
        <f t="shared" si="456"/>
        <v/>
      </c>
      <c r="R898" s="422" t="str">
        <f t="shared" si="457"/>
        <v/>
      </c>
      <c r="S898" s="423" t="str">
        <f t="shared" si="458"/>
        <v/>
      </c>
      <c r="T898" s="424" t="str">
        <f t="shared" si="473"/>
        <v/>
      </c>
      <c r="U898" s="425" t="str">
        <f t="shared" si="459"/>
        <v/>
      </c>
      <c r="V898" s="425" t="str">
        <f t="shared" si="460"/>
        <v/>
      </c>
      <c r="W898" s="425" t="str">
        <f t="shared" si="461"/>
        <v/>
      </c>
      <c r="X898" s="38"/>
      <c r="Y898" s="37" t="str">
        <f t="shared" si="474"/>
        <v/>
      </c>
      <c r="Z898" s="37" t="str">
        <f t="shared" si="475"/>
        <v/>
      </c>
      <c r="AA898" s="29" t="str">
        <f t="shared" si="462"/>
        <v/>
      </c>
      <c r="AB898" s="6" t="e">
        <f t="shared" si="476"/>
        <v>#N/A</v>
      </c>
      <c r="AC898" s="6" t="e">
        <f t="shared" si="477"/>
        <v>#N/A</v>
      </c>
      <c r="AD898" s="6" t="e">
        <f t="shared" si="478"/>
        <v>#N/A</v>
      </c>
      <c r="AE898" s="6" t="str">
        <f t="shared" si="463"/>
        <v/>
      </c>
      <c r="AF898" s="10">
        <f t="shared" si="464"/>
        <v>1</v>
      </c>
      <c r="AG898" s="6" t="e">
        <f t="shared" si="479"/>
        <v>#N/A</v>
      </c>
      <c r="AH898" s="6" t="e">
        <f t="shared" si="480"/>
        <v>#N/A</v>
      </c>
      <c r="AI898" s="6" t="e">
        <f t="shared" si="490"/>
        <v>#N/A</v>
      </c>
      <c r="AJ898" s="6" t="e">
        <f t="shared" si="481"/>
        <v>#N/A</v>
      </c>
      <c r="AK898" s="11" t="str">
        <f t="shared" si="482"/>
        <v xml:space="preserve"> </v>
      </c>
      <c r="AL898" s="6" t="e">
        <f t="shared" si="483"/>
        <v>#N/A</v>
      </c>
      <c r="AM898" s="6" t="e">
        <f t="shared" si="484"/>
        <v>#N/A</v>
      </c>
      <c r="AN898" s="6" t="e">
        <f t="shared" si="485"/>
        <v>#N/A</v>
      </c>
      <c r="AO898" s="6" t="e">
        <f t="shared" si="465"/>
        <v>#N/A</v>
      </c>
      <c r="AP898" s="6" t="e">
        <f t="shared" si="486"/>
        <v>#N/A</v>
      </c>
      <c r="AQ898" s="6" t="e">
        <f t="shared" si="487"/>
        <v>#N/A</v>
      </c>
      <c r="AR898" s="6" t="e">
        <f t="shared" si="466"/>
        <v>#N/A</v>
      </c>
      <c r="AS898" s="6" t="e">
        <f t="shared" si="467"/>
        <v>#N/A</v>
      </c>
      <c r="AT898" s="6" t="e">
        <f t="shared" si="468"/>
        <v>#N/A</v>
      </c>
      <c r="AU898" s="6">
        <f t="shared" si="488"/>
        <v>0</v>
      </c>
      <c r="AV898" s="6" t="e">
        <f t="shared" si="489"/>
        <v>#N/A</v>
      </c>
      <c r="AW898" s="6" t="str">
        <f t="shared" si="469"/>
        <v/>
      </c>
      <c r="AX898" s="6" t="str">
        <f t="shared" si="470"/>
        <v/>
      </c>
      <c r="AY898" s="6" t="str">
        <f t="shared" si="471"/>
        <v/>
      </c>
      <c r="AZ898" s="6" t="str">
        <f t="shared" si="472"/>
        <v/>
      </c>
      <c r="BA898" s="103"/>
      <c r="BG898" s="3"/>
    </row>
    <row r="899" spans="1:59" s="12" customFormat="1" ht="13.5" customHeight="1" x14ac:dyDescent="0.2">
      <c r="A899" s="163">
        <v>884</v>
      </c>
      <c r="B899" s="164"/>
      <c r="C899" s="165"/>
      <c r="D899" s="166"/>
      <c r="E899" s="165"/>
      <c r="F899" s="165"/>
      <c r="G899" s="220"/>
      <c r="H899" s="165"/>
      <c r="I899" s="167"/>
      <c r="J899" s="168"/>
      <c r="K899" s="845"/>
      <c r="L899" s="838"/>
      <c r="M899" s="428"/>
      <c r="N899" s="427"/>
      <c r="O899" s="429"/>
      <c r="P899" s="430"/>
      <c r="Q899" s="422" t="str">
        <f t="shared" si="456"/>
        <v/>
      </c>
      <c r="R899" s="422" t="str">
        <f t="shared" si="457"/>
        <v/>
      </c>
      <c r="S899" s="423" t="str">
        <f t="shared" si="458"/>
        <v/>
      </c>
      <c r="T899" s="424" t="str">
        <f t="shared" si="473"/>
        <v/>
      </c>
      <c r="U899" s="425" t="str">
        <f t="shared" si="459"/>
        <v/>
      </c>
      <c r="V899" s="425" t="str">
        <f t="shared" si="460"/>
        <v/>
      </c>
      <c r="W899" s="425" t="str">
        <f t="shared" si="461"/>
        <v/>
      </c>
      <c r="X899" s="38"/>
      <c r="Y899" s="37" t="str">
        <f t="shared" si="474"/>
        <v/>
      </c>
      <c r="Z899" s="37" t="str">
        <f t="shared" si="475"/>
        <v/>
      </c>
      <c r="AA899" s="29" t="str">
        <f t="shared" si="462"/>
        <v/>
      </c>
      <c r="AB899" s="6" t="e">
        <f t="shared" si="476"/>
        <v>#N/A</v>
      </c>
      <c r="AC899" s="6" t="e">
        <f t="shared" si="477"/>
        <v>#N/A</v>
      </c>
      <c r="AD899" s="6" t="e">
        <f t="shared" si="478"/>
        <v>#N/A</v>
      </c>
      <c r="AE899" s="6" t="str">
        <f t="shared" si="463"/>
        <v/>
      </c>
      <c r="AF899" s="10">
        <f t="shared" si="464"/>
        <v>1</v>
      </c>
      <c r="AG899" s="6" t="e">
        <f t="shared" si="479"/>
        <v>#N/A</v>
      </c>
      <c r="AH899" s="6" t="e">
        <f t="shared" si="480"/>
        <v>#N/A</v>
      </c>
      <c r="AI899" s="6" t="e">
        <f t="shared" si="490"/>
        <v>#N/A</v>
      </c>
      <c r="AJ899" s="6" t="e">
        <f t="shared" si="481"/>
        <v>#N/A</v>
      </c>
      <c r="AK899" s="11" t="str">
        <f t="shared" si="482"/>
        <v xml:space="preserve"> </v>
      </c>
      <c r="AL899" s="6" t="e">
        <f t="shared" si="483"/>
        <v>#N/A</v>
      </c>
      <c r="AM899" s="6" t="e">
        <f t="shared" si="484"/>
        <v>#N/A</v>
      </c>
      <c r="AN899" s="6" t="e">
        <f t="shared" si="485"/>
        <v>#N/A</v>
      </c>
      <c r="AO899" s="6" t="e">
        <f t="shared" si="465"/>
        <v>#N/A</v>
      </c>
      <c r="AP899" s="6" t="e">
        <f t="shared" si="486"/>
        <v>#N/A</v>
      </c>
      <c r="AQ899" s="6" t="e">
        <f t="shared" si="487"/>
        <v>#N/A</v>
      </c>
      <c r="AR899" s="6" t="e">
        <f t="shared" si="466"/>
        <v>#N/A</v>
      </c>
      <c r="AS899" s="6" t="e">
        <f t="shared" si="467"/>
        <v>#N/A</v>
      </c>
      <c r="AT899" s="6" t="e">
        <f t="shared" si="468"/>
        <v>#N/A</v>
      </c>
      <c r="AU899" s="6">
        <f t="shared" si="488"/>
        <v>0</v>
      </c>
      <c r="AV899" s="6" t="e">
        <f t="shared" si="489"/>
        <v>#N/A</v>
      </c>
      <c r="AW899" s="6" t="str">
        <f t="shared" si="469"/>
        <v/>
      </c>
      <c r="AX899" s="6" t="str">
        <f t="shared" si="470"/>
        <v/>
      </c>
      <c r="AY899" s="6" t="str">
        <f t="shared" si="471"/>
        <v/>
      </c>
      <c r="AZ899" s="6" t="str">
        <f t="shared" si="472"/>
        <v/>
      </c>
      <c r="BA899" s="103"/>
      <c r="BG899" s="3"/>
    </row>
    <row r="900" spans="1:59" s="12" customFormat="1" ht="13.5" customHeight="1" x14ac:dyDescent="0.2">
      <c r="A900" s="163">
        <v>885</v>
      </c>
      <c r="B900" s="164"/>
      <c r="C900" s="165"/>
      <c r="D900" s="166"/>
      <c r="E900" s="165"/>
      <c r="F900" s="165"/>
      <c r="G900" s="220"/>
      <c r="H900" s="165"/>
      <c r="I900" s="167"/>
      <c r="J900" s="168"/>
      <c r="K900" s="845"/>
      <c r="L900" s="838"/>
      <c r="M900" s="428"/>
      <c r="N900" s="427"/>
      <c r="O900" s="429"/>
      <c r="P900" s="430"/>
      <c r="Q900" s="422" t="str">
        <f t="shared" si="456"/>
        <v/>
      </c>
      <c r="R900" s="422" t="str">
        <f t="shared" si="457"/>
        <v/>
      </c>
      <c r="S900" s="423" t="str">
        <f t="shared" si="458"/>
        <v/>
      </c>
      <c r="T900" s="424" t="str">
        <f t="shared" si="473"/>
        <v/>
      </c>
      <c r="U900" s="425" t="str">
        <f t="shared" si="459"/>
        <v/>
      </c>
      <c r="V900" s="425" t="str">
        <f t="shared" si="460"/>
        <v/>
      </c>
      <c r="W900" s="425" t="str">
        <f t="shared" si="461"/>
        <v/>
      </c>
      <c r="X900" s="38"/>
      <c r="Y900" s="37" t="str">
        <f t="shared" si="474"/>
        <v/>
      </c>
      <c r="Z900" s="37" t="str">
        <f t="shared" si="475"/>
        <v/>
      </c>
      <c r="AA900" s="29" t="str">
        <f t="shared" si="462"/>
        <v/>
      </c>
      <c r="AB900" s="6" t="e">
        <f t="shared" si="476"/>
        <v>#N/A</v>
      </c>
      <c r="AC900" s="6" t="e">
        <f t="shared" si="477"/>
        <v>#N/A</v>
      </c>
      <c r="AD900" s="6" t="e">
        <f t="shared" si="478"/>
        <v>#N/A</v>
      </c>
      <c r="AE900" s="6" t="str">
        <f t="shared" si="463"/>
        <v/>
      </c>
      <c r="AF900" s="10">
        <f t="shared" si="464"/>
        <v>1</v>
      </c>
      <c r="AG900" s="6" t="e">
        <f t="shared" si="479"/>
        <v>#N/A</v>
      </c>
      <c r="AH900" s="6" t="e">
        <f t="shared" si="480"/>
        <v>#N/A</v>
      </c>
      <c r="AI900" s="6" t="e">
        <f t="shared" si="490"/>
        <v>#N/A</v>
      </c>
      <c r="AJ900" s="6" t="e">
        <f t="shared" si="481"/>
        <v>#N/A</v>
      </c>
      <c r="AK900" s="11" t="str">
        <f t="shared" si="482"/>
        <v xml:space="preserve"> </v>
      </c>
      <c r="AL900" s="6" t="e">
        <f t="shared" si="483"/>
        <v>#N/A</v>
      </c>
      <c r="AM900" s="6" t="e">
        <f t="shared" si="484"/>
        <v>#N/A</v>
      </c>
      <c r="AN900" s="6" t="e">
        <f t="shared" si="485"/>
        <v>#N/A</v>
      </c>
      <c r="AO900" s="6" t="e">
        <f t="shared" si="465"/>
        <v>#N/A</v>
      </c>
      <c r="AP900" s="6" t="e">
        <f t="shared" si="486"/>
        <v>#N/A</v>
      </c>
      <c r="AQ900" s="6" t="e">
        <f t="shared" si="487"/>
        <v>#N/A</v>
      </c>
      <c r="AR900" s="6" t="e">
        <f t="shared" si="466"/>
        <v>#N/A</v>
      </c>
      <c r="AS900" s="6" t="e">
        <f t="shared" si="467"/>
        <v>#N/A</v>
      </c>
      <c r="AT900" s="6" t="e">
        <f t="shared" si="468"/>
        <v>#N/A</v>
      </c>
      <c r="AU900" s="6">
        <f t="shared" si="488"/>
        <v>0</v>
      </c>
      <c r="AV900" s="6" t="e">
        <f t="shared" si="489"/>
        <v>#N/A</v>
      </c>
      <c r="AW900" s="6" t="str">
        <f t="shared" si="469"/>
        <v/>
      </c>
      <c r="AX900" s="6" t="str">
        <f t="shared" si="470"/>
        <v/>
      </c>
      <c r="AY900" s="6" t="str">
        <f t="shared" si="471"/>
        <v/>
      </c>
      <c r="AZ900" s="6" t="str">
        <f t="shared" si="472"/>
        <v/>
      </c>
      <c r="BA900" s="103"/>
      <c r="BG900" s="3"/>
    </row>
    <row r="901" spans="1:59" s="12" customFormat="1" ht="13.5" customHeight="1" x14ac:dyDescent="0.2">
      <c r="A901" s="163">
        <v>886</v>
      </c>
      <c r="B901" s="164"/>
      <c r="C901" s="165"/>
      <c r="D901" s="166"/>
      <c r="E901" s="165"/>
      <c r="F901" s="165"/>
      <c r="G901" s="220"/>
      <c r="H901" s="165"/>
      <c r="I901" s="167"/>
      <c r="J901" s="168"/>
      <c r="K901" s="845"/>
      <c r="L901" s="838"/>
      <c r="M901" s="428"/>
      <c r="N901" s="427"/>
      <c r="O901" s="429"/>
      <c r="P901" s="430"/>
      <c r="Q901" s="422" t="str">
        <f t="shared" si="456"/>
        <v/>
      </c>
      <c r="R901" s="422" t="str">
        <f t="shared" si="457"/>
        <v/>
      </c>
      <c r="S901" s="423" t="str">
        <f t="shared" si="458"/>
        <v/>
      </c>
      <c r="T901" s="424" t="str">
        <f t="shared" si="473"/>
        <v/>
      </c>
      <c r="U901" s="425" t="str">
        <f t="shared" si="459"/>
        <v/>
      </c>
      <c r="V901" s="425" t="str">
        <f t="shared" si="460"/>
        <v/>
      </c>
      <c r="W901" s="425" t="str">
        <f t="shared" si="461"/>
        <v/>
      </c>
      <c r="X901" s="38"/>
      <c r="Y901" s="37" t="str">
        <f t="shared" si="474"/>
        <v/>
      </c>
      <c r="Z901" s="37" t="str">
        <f t="shared" si="475"/>
        <v/>
      </c>
      <c r="AA901" s="29" t="str">
        <f t="shared" si="462"/>
        <v/>
      </c>
      <c r="AB901" s="6" t="e">
        <f t="shared" si="476"/>
        <v>#N/A</v>
      </c>
      <c r="AC901" s="6" t="e">
        <f t="shared" si="477"/>
        <v>#N/A</v>
      </c>
      <c r="AD901" s="6" t="e">
        <f t="shared" si="478"/>
        <v>#N/A</v>
      </c>
      <c r="AE901" s="6" t="str">
        <f t="shared" si="463"/>
        <v/>
      </c>
      <c r="AF901" s="10">
        <f t="shared" si="464"/>
        <v>1</v>
      </c>
      <c r="AG901" s="6" t="e">
        <f t="shared" si="479"/>
        <v>#N/A</v>
      </c>
      <c r="AH901" s="6" t="e">
        <f t="shared" si="480"/>
        <v>#N/A</v>
      </c>
      <c r="AI901" s="6" t="e">
        <f t="shared" si="490"/>
        <v>#N/A</v>
      </c>
      <c r="AJ901" s="6" t="e">
        <f t="shared" si="481"/>
        <v>#N/A</v>
      </c>
      <c r="AK901" s="11" t="str">
        <f t="shared" si="482"/>
        <v xml:space="preserve"> </v>
      </c>
      <c r="AL901" s="6" t="e">
        <f t="shared" si="483"/>
        <v>#N/A</v>
      </c>
      <c r="AM901" s="6" t="e">
        <f t="shared" si="484"/>
        <v>#N/A</v>
      </c>
      <c r="AN901" s="6" t="e">
        <f t="shared" si="485"/>
        <v>#N/A</v>
      </c>
      <c r="AO901" s="6" t="e">
        <f t="shared" si="465"/>
        <v>#N/A</v>
      </c>
      <c r="AP901" s="6" t="e">
        <f t="shared" si="486"/>
        <v>#N/A</v>
      </c>
      <c r="AQ901" s="6" t="e">
        <f t="shared" si="487"/>
        <v>#N/A</v>
      </c>
      <c r="AR901" s="6" t="e">
        <f t="shared" si="466"/>
        <v>#N/A</v>
      </c>
      <c r="AS901" s="6" t="e">
        <f t="shared" si="467"/>
        <v>#N/A</v>
      </c>
      <c r="AT901" s="6" t="e">
        <f t="shared" si="468"/>
        <v>#N/A</v>
      </c>
      <c r="AU901" s="6">
        <f t="shared" si="488"/>
        <v>0</v>
      </c>
      <c r="AV901" s="6" t="e">
        <f t="shared" si="489"/>
        <v>#N/A</v>
      </c>
      <c r="AW901" s="6" t="str">
        <f t="shared" si="469"/>
        <v/>
      </c>
      <c r="AX901" s="6" t="str">
        <f t="shared" si="470"/>
        <v/>
      </c>
      <c r="AY901" s="6" t="str">
        <f t="shared" si="471"/>
        <v/>
      </c>
      <c r="AZ901" s="6" t="str">
        <f t="shared" si="472"/>
        <v/>
      </c>
      <c r="BA901" s="103"/>
      <c r="BG901" s="3"/>
    </row>
    <row r="902" spans="1:59" s="12" customFormat="1" ht="13.5" customHeight="1" x14ac:dyDescent="0.2">
      <c r="A902" s="163">
        <v>887</v>
      </c>
      <c r="B902" s="164"/>
      <c r="C902" s="165"/>
      <c r="D902" s="166"/>
      <c r="E902" s="165"/>
      <c r="F902" s="165"/>
      <c r="G902" s="220"/>
      <c r="H902" s="165"/>
      <c r="I902" s="167"/>
      <c r="J902" s="168"/>
      <c r="K902" s="845"/>
      <c r="L902" s="838"/>
      <c r="M902" s="428"/>
      <c r="N902" s="427"/>
      <c r="O902" s="429"/>
      <c r="P902" s="430"/>
      <c r="Q902" s="422" t="str">
        <f t="shared" si="456"/>
        <v/>
      </c>
      <c r="R902" s="422" t="str">
        <f t="shared" si="457"/>
        <v/>
      </c>
      <c r="S902" s="423" t="str">
        <f t="shared" si="458"/>
        <v/>
      </c>
      <c r="T902" s="424" t="str">
        <f t="shared" si="473"/>
        <v/>
      </c>
      <c r="U902" s="425" t="str">
        <f t="shared" si="459"/>
        <v/>
      </c>
      <c r="V902" s="425" t="str">
        <f t="shared" si="460"/>
        <v/>
      </c>
      <c r="W902" s="425" t="str">
        <f t="shared" si="461"/>
        <v/>
      </c>
      <c r="X902" s="38"/>
      <c r="Y902" s="37" t="str">
        <f t="shared" si="474"/>
        <v/>
      </c>
      <c r="Z902" s="37" t="str">
        <f t="shared" si="475"/>
        <v/>
      </c>
      <c r="AA902" s="29" t="str">
        <f t="shared" si="462"/>
        <v/>
      </c>
      <c r="AB902" s="6" t="e">
        <f t="shared" si="476"/>
        <v>#N/A</v>
      </c>
      <c r="AC902" s="6" t="e">
        <f t="shared" si="477"/>
        <v>#N/A</v>
      </c>
      <c r="AD902" s="6" t="e">
        <f t="shared" si="478"/>
        <v>#N/A</v>
      </c>
      <c r="AE902" s="6" t="str">
        <f t="shared" si="463"/>
        <v/>
      </c>
      <c r="AF902" s="10">
        <f t="shared" si="464"/>
        <v>1</v>
      </c>
      <c r="AG902" s="6" t="e">
        <f t="shared" si="479"/>
        <v>#N/A</v>
      </c>
      <c r="AH902" s="6" t="e">
        <f t="shared" si="480"/>
        <v>#N/A</v>
      </c>
      <c r="AI902" s="6" t="e">
        <f t="shared" si="490"/>
        <v>#N/A</v>
      </c>
      <c r="AJ902" s="6" t="e">
        <f t="shared" si="481"/>
        <v>#N/A</v>
      </c>
      <c r="AK902" s="11" t="str">
        <f t="shared" si="482"/>
        <v xml:space="preserve"> </v>
      </c>
      <c r="AL902" s="6" t="e">
        <f t="shared" si="483"/>
        <v>#N/A</v>
      </c>
      <c r="AM902" s="6" t="e">
        <f t="shared" si="484"/>
        <v>#N/A</v>
      </c>
      <c r="AN902" s="6" t="e">
        <f t="shared" si="485"/>
        <v>#N/A</v>
      </c>
      <c r="AO902" s="6" t="e">
        <f t="shared" si="465"/>
        <v>#N/A</v>
      </c>
      <c r="AP902" s="6" t="e">
        <f t="shared" si="486"/>
        <v>#N/A</v>
      </c>
      <c r="AQ902" s="6" t="e">
        <f t="shared" si="487"/>
        <v>#N/A</v>
      </c>
      <c r="AR902" s="6" t="e">
        <f t="shared" si="466"/>
        <v>#N/A</v>
      </c>
      <c r="AS902" s="6" t="e">
        <f t="shared" si="467"/>
        <v>#N/A</v>
      </c>
      <c r="AT902" s="6" t="e">
        <f t="shared" si="468"/>
        <v>#N/A</v>
      </c>
      <c r="AU902" s="6">
        <f t="shared" si="488"/>
        <v>0</v>
      </c>
      <c r="AV902" s="6" t="e">
        <f t="shared" si="489"/>
        <v>#N/A</v>
      </c>
      <c r="AW902" s="6" t="str">
        <f t="shared" si="469"/>
        <v/>
      </c>
      <c r="AX902" s="6" t="str">
        <f t="shared" si="470"/>
        <v/>
      </c>
      <c r="AY902" s="6" t="str">
        <f t="shared" si="471"/>
        <v/>
      </c>
      <c r="AZ902" s="6" t="str">
        <f t="shared" si="472"/>
        <v/>
      </c>
      <c r="BA902" s="103"/>
      <c r="BG902" s="3"/>
    </row>
    <row r="903" spans="1:59" s="12" customFormat="1" ht="13.5" customHeight="1" x14ac:dyDescent="0.2">
      <c r="A903" s="163">
        <v>888</v>
      </c>
      <c r="B903" s="164"/>
      <c r="C903" s="165"/>
      <c r="D903" s="166"/>
      <c r="E903" s="165"/>
      <c r="F903" s="165"/>
      <c r="G903" s="220"/>
      <c r="H903" s="165"/>
      <c r="I903" s="167"/>
      <c r="J903" s="168"/>
      <c r="K903" s="845"/>
      <c r="L903" s="838"/>
      <c r="M903" s="428"/>
      <c r="N903" s="427"/>
      <c r="O903" s="429"/>
      <c r="P903" s="430"/>
      <c r="Q903" s="422" t="str">
        <f t="shared" si="456"/>
        <v/>
      </c>
      <c r="R903" s="422" t="str">
        <f t="shared" si="457"/>
        <v/>
      </c>
      <c r="S903" s="423" t="str">
        <f t="shared" si="458"/>
        <v/>
      </c>
      <c r="T903" s="424" t="str">
        <f t="shared" si="473"/>
        <v/>
      </c>
      <c r="U903" s="425" t="str">
        <f t="shared" si="459"/>
        <v/>
      </c>
      <c r="V903" s="425" t="str">
        <f t="shared" si="460"/>
        <v/>
      </c>
      <c r="W903" s="425" t="str">
        <f t="shared" si="461"/>
        <v/>
      </c>
      <c r="X903" s="38"/>
      <c r="Y903" s="37" t="str">
        <f t="shared" si="474"/>
        <v/>
      </c>
      <c r="Z903" s="37" t="str">
        <f t="shared" si="475"/>
        <v/>
      </c>
      <c r="AA903" s="29" t="str">
        <f t="shared" si="462"/>
        <v/>
      </c>
      <c r="AB903" s="6" t="e">
        <f t="shared" si="476"/>
        <v>#N/A</v>
      </c>
      <c r="AC903" s="6" t="e">
        <f t="shared" si="477"/>
        <v>#N/A</v>
      </c>
      <c r="AD903" s="6" t="e">
        <f t="shared" si="478"/>
        <v>#N/A</v>
      </c>
      <c r="AE903" s="6" t="str">
        <f t="shared" si="463"/>
        <v/>
      </c>
      <c r="AF903" s="10">
        <f t="shared" si="464"/>
        <v>1</v>
      </c>
      <c r="AG903" s="6" t="e">
        <f t="shared" si="479"/>
        <v>#N/A</v>
      </c>
      <c r="AH903" s="6" t="e">
        <f t="shared" si="480"/>
        <v>#N/A</v>
      </c>
      <c r="AI903" s="6" t="e">
        <f t="shared" si="490"/>
        <v>#N/A</v>
      </c>
      <c r="AJ903" s="6" t="e">
        <f t="shared" si="481"/>
        <v>#N/A</v>
      </c>
      <c r="AK903" s="11" t="str">
        <f t="shared" si="482"/>
        <v xml:space="preserve"> </v>
      </c>
      <c r="AL903" s="6" t="e">
        <f t="shared" si="483"/>
        <v>#N/A</v>
      </c>
      <c r="AM903" s="6" t="e">
        <f t="shared" si="484"/>
        <v>#N/A</v>
      </c>
      <c r="AN903" s="6" t="e">
        <f t="shared" si="485"/>
        <v>#N/A</v>
      </c>
      <c r="AO903" s="6" t="e">
        <f t="shared" si="465"/>
        <v>#N/A</v>
      </c>
      <c r="AP903" s="6" t="e">
        <f t="shared" si="486"/>
        <v>#N/A</v>
      </c>
      <c r="AQ903" s="6" t="e">
        <f t="shared" si="487"/>
        <v>#N/A</v>
      </c>
      <c r="AR903" s="6" t="e">
        <f t="shared" si="466"/>
        <v>#N/A</v>
      </c>
      <c r="AS903" s="6" t="e">
        <f t="shared" si="467"/>
        <v>#N/A</v>
      </c>
      <c r="AT903" s="6" t="e">
        <f t="shared" si="468"/>
        <v>#N/A</v>
      </c>
      <c r="AU903" s="6">
        <f t="shared" si="488"/>
        <v>0</v>
      </c>
      <c r="AV903" s="6" t="e">
        <f t="shared" si="489"/>
        <v>#N/A</v>
      </c>
      <c r="AW903" s="6" t="str">
        <f t="shared" si="469"/>
        <v/>
      </c>
      <c r="AX903" s="6" t="str">
        <f t="shared" si="470"/>
        <v/>
      </c>
      <c r="AY903" s="6" t="str">
        <f t="shared" si="471"/>
        <v/>
      </c>
      <c r="AZ903" s="6" t="str">
        <f t="shared" si="472"/>
        <v/>
      </c>
      <c r="BA903" s="103"/>
      <c r="BG903" s="3"/>
    </row>
    <row r="904" spans="1:59" s="12" customFormat="1" ht="13.5" customHeight="1" x14ac:dyDescent="0.2">
      <c r="A904" s="163">
        <v>889</v>
      </c>
      <c r="B904" s="164"/>
      <c r="C904" s="165"/>
      <c r="D904" s="166"/>
      <c r="E904" s="165"/>
      <c r="F904" s="165"/>
      <c r="G904" s="220"/>
      <c r="H904" s="165"/>
      <c r="I904" s="167"/>
      <c r="J904" s="168"/>
      <c r="K904" s="845"/>
      <c r="L904" s="838"/>
      <c r="M904" s="428"/>
      <c r="N904" s="427"/>
      <c r="O904" s="429"/>
      <c r="P904" s="430"/>
      <c r="Q904" s="422" t="str">
        <f t="shared" si="456"/>
        <v/>
      </c>
      <c r="R904" s="422" t="str">
        <f t="shared" si="457"/>
        <v/>
      </c>
      <c r="S904" s="423" t="str">
        <f t="shared" si="458"/>
        <v/>
      </c>
      <c r="T904" s="424" t="str">
        <f t="shared" si="473"/>
        <v/>
      </c>
      <c r="U904" s="425" t="str">
        <f t="shared" si="459"/>
        <v/>
      </c>
      <c r="V904" s="425" t="str">
        <f t="shared" si="460"/>
        <v/>
      </c>
      <c r="W904" s="425" t="str">
        <f t="shared" si="461"/>
        <v/>
      </c>
      <c r="X904" s="38"/>
      <c r="Y904" s="37" t="str">
        <f t="shared" si="474"/>
        <v/>
      </c>
      <c r="Z904" s="37" t="str">
        <f t="shared" si="475"/>
        <v/>
      </c>
      <c r="AA904" s="29" t="str">
        <f t="shared" si="462"/>
        <v/>
      </c>
      <c r="AB904" s="6" t="e">
        <f t="shared" si="476"/>
        <v>#N/A</v>
      </c>
      <c r="AC904" s="6" t="e">
        <f t="shared" si="477"/>
        <v>#N/A</v>
      </c>
      <c r="AD904" s="6" t="e">
        <f t="shared" si="478"/>
        <v>#N/A</v>
      </c>
      <c r="AE904" s="6" t="str">
        <f t="shared" si="463"/>
        <v/>
      </c>
      <c r="AF904" s="10">
        <f t="shared" si="464"/>
        <v>1</v>
      </c>
      <c r="AG904" s="6" t="e">
        <f t="shared" si="479"/>
        <v>#N/A</v>
      </c>
      <c r="AH904" s="6" t="e">
        <f t="shared" si="480"/>
        <v>#N/A</v>
      </c>
      <c r="AI904" s="6" t="e">
        <f t="shared" si="490"/>
        <v>#N/A</v>
      </c>
      <c r="AJ904" s="6" t="e">
        <f t="shared" si="481"/>
        <v>#N/A</v>
      </c>
      <c r="AK904" s="11" t="str">
        <f t="shared" si="482"/>
        <v xml:space="preserve"> </v>
      </c>
      <c r="AL904" s="6" t="e">
        <f t="shared" si="483"/>
        <v>#N/A</v>
      </c>
      <c r="AM904" s="6" t="e">
        <f t="shared" si="484"/>
        <v>#N/A</v>
      </c>
      <c r="AN904" s="6" t="e">
        <f t="shared" si="485"/>
        <v>#N/A</v>
      </c>
      <c r="AO904" s="6" t="e">
        <f t="shared" si="465"/>
        <v>#N/A</v>
      </c>
      <c r="AP904" s="6" t="e">
        <f t="shared" si="486"/>
        <v>#N/A</v>
      </c>
      <c r="AQ904" s="6" t="e">
        <f t="shared" si="487"/>
        <v>#N/A</v>
      </c>
      <c r="AR904" s="6" t="e">
        <f t="shared" si="466"/>
        <v>#N/A</v>
      </c>
      <c r="AS904" s="6" t="e">
        <f t="shared" si="467"/>
        <v>#N/A</v>
      </c>
      <c r="AT904" s="6" t="e">
        <f t="shared" si="468"/>
        <v>#N/A</v>
      </c>
      <c r="AU904" s="6">
        <f t="shared" si="488"/>
        <v>0</v>
      </c>
      <c r="AV904" s="6" t="e">
        <f t="shared" si="489"/>
        <v>#N/A</v>
      </c>
      <c r="AW904" s="6" t="str">
        <f t="shared" si="469"/>
        <v/>
      </c>
      <c r="AX904" s="6" t="str">
        <f t="shared" si="470"/>
        <v/>
      </c>
      <c r="AY904" s="6" t="str">
        <f t="shared" si="471"/>
        <v/>
      </c>
      <c r="AZ904" s="6" t="str">
        <f t="shared" si="472"/>
        <v/>
      </c>
      <c r="BA904" s="103"/>
      <c r="BG904" s="3"/>
    </row>
    <row r="905" spans="1:59" s="12" customFormat="1" ht="13.5" customHeight="1" x14ac:dyDescent="0.2">
      <c r="A905" s="163">
        <v>890</v>
      </c>
      <c r="B905" s="164"/>
      <c r="C905" s="165"/>
      <c r="D905" s="166"/>
      <c r="E905" s="165"/>
      <c r="F905" s="165"/>
      <c r="G905" s="220"/>
      <c r="H905" s="165"/>
      <c r="I905" s="167"/>
      <c r="J905" s="168"/>
      <c r="K905" s="845"/>
      <c r="L905" s="838"/>
      <c r="M905" s="428"/>
      <c r="N905" s="427"/>
      <c r="O905" s="429"/>
      <c r="P905" s="430"/>
      <c r="Q905" s="422" t="str">
        <f t="shared" si="456"/>
        <v/>
      </c>
      <c r="R905" s="422" t="str">
        <f t="shared" si="457"/>
        <v/>
      </c>
      <c r="S905" s="423" t="str">
        <f t="shared" si="458"/>
        <v/>
      </c>
      <c r="T905" s="424" t="str">
        <f t="shared" si="473"/>
        <v/>
      </c>
      <c r="U905" s="425" t="str">
        <f t="shared" si="459"/>
        <v/>
      </c>
      <c r="V905" s="425" t="str">
        <f t="shared" si="460"/>
        <v/>
      </c>
      <c r="W905" s="425" t="str">
        <f t="shared" si="461"/>
        <v/>
      </c>
      <c r="X905" s="38"/>
      <c r="Y905" s="37" t="str">
        <f t="shared" si="474"/>
        <v/>
      </c>
      <c r="Z905" s="37" t="str">
        <f t="shared" si="475"/>
        <v/>
      </c>
      <c r="AA905" s="29" t="str">
        <f t="shared" si="462"/>
        <v/>
      </c>
      <c r="AB905" s="6" t="e">
        <f t="shared" si="476"/>
        <v>#N/A</v>
      </c>
      <c r="AC905" s="6" t="e">
        <f t="shared" si="477"/>
        <v>#N/A</v>
      </c>
      <c r="AD905" s="6" t="e">
        <f t="shared" si="478"/>
        <v>#N/A</v>
      </c>
      <c r="AE905" s="6" t="str">
        <f t="shared" si="463"/>
        <v/>
      </c>
      <c r="AF905" s="10">
        <f t="shared" si="464"/>
        <v>1</v>
      </c>
      <c r="AG905" s="6" t="e">
        <f t="shared" si="479"/>
        <v>#N/A</v>
      </c>
      <c r="AH905" s="6" t="e">
        <f t="shared" si="480"/>
        <v>#N/A</v>
      </c>
      <c r="AI905" s="6" t="e">
        <f t="shared" si="490"/>
        <v>#N/A</v>
      </c>
      <c r="AJ905" s="6" t="e">
        <f t="shared" si="481"/>
        <v>#N/A</v>
      </c>
      <c r="AK905" s="11" t="str">
        <f t="shared" si="482"/>
        <v xml:space="preserve"> </v>
      </c>
      <c r="AL905" s="6" t="e">
        <f t="shared" si="483"/>
        <v>#N/A</v>
      </c>
      <c r="AM905" s="6" t="e">
        <f t="shared" si="484"/>
        <v>#N/A</v>
      </c>
      <c r="AN905" s="6" t="e">
        <f t="shared" si="485"/>
        <v>#N/A</v>
      </c>
      <c r="AO905" s="6" t="e">
        <f t="shared" si="465"/>
        <v>#N/A</v>
      </c>
      <c r="AP905" s="6" t="e">
        <f t="shared" si="486"/>
        <v>#N/A</v>
      </c>
      <c r="AQ905" s="6" t="e">
        <f t="shared" si="487"/>
        <v>#N/A</v>
      </c>
      <c r="AR905" s="6" t="e">
        <f t="shared" si="466"/>
        <v>#N/A</v>
      </c>
      <c r="AS905" s="6" t="e">
        <f t="shared" si="467"/>
        <v>#N/A</v>
      </c>
      <c r="AT905" s="6" t="e">
        <f t="shared" si="468"/>
        <v>#N/A</v>
      </c>
      <c r="AU905" s="6">
        <f t="shared" si="488"/>
        <v>0</v>
      </c>
      <c r="AV905" s="6" t="e">
        <f t="shared" si="489"/>
        <v>#N/A</v>
      </c>
      <c r="AW905" s="6" t="str">
        <f t="shared" si="469"/>
        <v/>
      </c>
      <c r="AX905" s="6" t="str">
        <f t="shared" si="470"/>
        <v/>
      </c>
      <c r="AY905" s="6" t="str">
        <f t="shared" si="471"/>
        <v/>
      </c>
      <c r="AZ905" s="6" t="str">
        <f t="shared" si="472"/>
        <v/>
      </c>
      <c r="BA905" s="103"/>
      <c r="BG905" s="3"/>
    </row>
    <row r="906" spans="1:59" s="12" customFormat="1" ht="13.5" customHeight="1" x14ac:dyDescent="0.2">
      <c r="A906" s="163">
        <v>891</v>
      </c>
      <c r="B906" s="164"/>
      <c r="C906" s="165"/>
      <c r="D906" s="166"/>
      <c r="E906" s="165"/>
      <c r="F906" s="165"/>
      <c r="G906" s="220"/>
      <c r="H906" s="165"/>
      <c r="I906" s="167"/>
      <c r="J906" s="168"/>
      <c r="K906" s="845"/>
      <c r="L906" s="838"/>
      <c r="M906" s="428"/>
      <c r="N906" s="427"/>
      <c r="O906" s="429"/>
      <c r="P906" s="430"/>
      <c r="Q906" s="422" t="str">
        <f t="shared" si="456"/>
        <v/>
      </c>
      <c r="R906" s="422" t="str">
        <f t="shared" si="457"/>
        <v/>
      </c>
      <c r="S906" s="423" t="str">
        <f t="shared" si="458"/>
        <v/>
      </c>
      <c r="T906" s="424" t="str">
        <f t="shared" si="473"/>
        <v/>
      </c>
      <c r="U906" s="425" t="str">
        <f t="shared" si="459"/>
        <v/>
      </c>
      <c r="V906" s="425" t="str">
        <f t="shared" si="460"/>
        <v/>
      </c>
      <c r="W906" s="425" t="str">
        <f t="shared" si="461"/>
        <v/>
      </c>
      <c r="X906" s="38"/>
      <c r="Y906" s="37" t="str">
        <f t="shared" si="474"/>
        <v/>
      </c>
      <c r="Z906" s="37" t="str">
        <f t="shared" si="475"/>
        <v/>
      </c>
      <c r="AA906" s="29" t="str">
        <f t="shared" si="462"/>
        <v/>
      </c>
      <c r="AB906" s="6" t="e">
        <f t="shared" si="476"/>
        <v>#N/A</v>
      </c>
      <c r="AC906" s="6" t="e">
        <f t="shared" si="477"/>
        <v>#N/A</v>
      </c>
      <c r="AD906" s="6" t="e">
        <f t="shared" si="478"/>
        <v>#N/A</v>
      </c>
      <c r="AE906" s="6" t="str">
        <f t="shared" si="463"/>
        <v/>
      </c>
      <c r="AF906" s="10">
        <f t="shared" si="464"/>
        <v>1</v>
      </c>
      <c r="AG906" s="6" t="e">
        <f t="shared" si="479"/>
        <v>#N/A</v>
      </c>
      <c r="AH906" s="6" t="e">
        <f t="shared" si="480"/>
        <v>#N/A</v>
      </c>
      <c r="AI906" s="6" t="e">
        <f t="shared" si="490"/>
        <v>#N/A</v>
      </c>
      <c r="AJ906" s="6" t="e">
        <f t="shared" si="481"/>
        <v>#N/A</v>
      </c>
      <c r="AK906" s="11" t="str">
        <f t="shared" si="482"/>
        <v xml:space="preserve"> </v>
      </c>
      <c r="AL906" s="6" t="e">
        <f t="shared" si="483"/>
        <v>#N/A</v>
      </c>
      <c r="AM906" s="6" t="e">
        <f t="shared" si="484"/>
        <v>#N/A</v>
      </c>
      <c r="AN906" s="6" t="e">
        <f t="shared" si="485"/>
        <v>#N/A</v>
      </c>
      <c r="AO906" s="6" t="e">
        <f t="shared" si="465"/>
        <v>#N/A</v>
      </c>
      <c r="AP906" s="6" t="e">
        <f t="shared" si="486"/>
        <v>#N/A</v>
      </c>
      <c r="AQ906" s="6" t="e">
        <f t="shared" si="487"/>
        <v>#N/A</v>
      </c>
      <c r="AR906" s="6" t="e">
        <f t="shared" si="466"/>
        <v>#N/A</v>
      </c>
      <c r="AS906" s="6" t="e">
        <f t="shared" si="467"/>
        <v>#N/A</v>
      </c>
      <c r="AT906" s="6" t="e">
        <f t="shared" si="468"/>
        <v>#N/A</v>
      </c>
      <c r="AU906" s="6">
        <f t="shared" si="488"/>
        <v>0</v>
      </c>
      <c r="AV906" s="6" t="e">
        <f t="shared" si="489"/>
        <v>#N/A</v>
      </c>
      <c r="AW906" s="6" t="str">
        <f t="shared" si="469"/>
        <v/>
      </c>
      <c r="AX906" s="6" t="str">
        <f t="shared" si="470"/>
        <v/>
      </c>
      <c r="AY906" s="6" t="str">
        <f t="shared" si="471"/>
        <v/>
      </c>
      <c r="AZ906" s="6" t="str">
        <f t="shared" si="472"/>
        <v/>
      </c>
      <c r="BA906" s="103"/>
      <c r="BG906" s="3"/>
    </row>
    <row r="907" spans="1:59" s="12" customFormat="1" ht="13.5" customHeight="1" x14ac:dyDescent="0.2">
      <c r="A907" s="163">
        <v>892</v>
      </c>
      <c r="B907" s="164"/>
      <c r="C907" s="165"/>
      <c r="D907" s="166"/>
      <c r="E907" s="165"/>
      <c r="F907" s="165"/>
      <c r="G907" s="220"/>
      <c r="H907" s="165"/>
      <c r="I907" s="167"/>
      <c r="J907" s="168"/>
      <c r="K907" s="845"/>
      <c r="L907" s="838"/>
      <c r="M907" s="428"/>
      <c r="N907" s="427"/>
      <c r="O907" s="429"/>
      <c r="P907" s="430"/>
      <c r="Q907" s="422" t="str">
        <f t="shared" si="456"/>
        <v/>
      </c>
      <c r="R907" s="422" t="str">
        <f t="shared" si="457"/>
        <v/>
      </c>
      <c r="S907" s="423" t="str">
        <f t="shared" si="458"/>
        <v/>
      </c>
      <c r="T907" s="424" t="str">
        <f t="shared" si="473"/>
        <v/>
      </c>
      <c r="U907" s="425" t="str">
        <f t="shared" si="459"/>
        <v/>
      </c>
      <c r="V907" s="425" t="str">
        <f t="shared" si="460"/>
        <v/>
      </c>
      <c r="W907" s="425" t="str">
        <f t="shared" si="461"/>
        <v/>
      </c>
      <c r="X907" s="38"/>
      <c r="Y907" s="37" t="str">
        <f t="shared" si="474"/>
        <v/>
      </c>
      <c r="Z907" s="37" t="str">
        <f t="shared" si="475"/>
        <v/>
      </c>
      <c r="AA907" s="29" t="str">
        <f t="shared" si="462"/>
        <v/>
      </c>
      <c r="AB907" s="6" t="e">
        <f t="shared" si="476"/>
        <v>#N/A</v>
      </c>
      <c r="AC907" s="6" t="e">
        <f t="shared" si="477"/>
        <v>#N/A</v>
      </c>
      <c r="AD907" s="6" t="e">
        <f t="shared" si="478"/>
        <v>#N/A</v>
      </c>
      <c r="AE907" s="6" t="str">
        <f t="shared" si="463"/>
        <v/>
      </c>
      <c r="AF907" s="10">
        <f t="shared" si="464"/>
        <v>1</v>
      </c>
      <c r="AG907" s="6" t="e">
        <f t="shared" si="479"/>
        <v>#N/A</v>
      </c>
      <c r="AH907" s="6" t="e">
        <f t="shared" si="480"/>
        <v>#N/A</v>
      </c>
      <c r="AI907" s="6" t="e">
        <f t="shared" si="490"/>
        <v>#N/A</v>
      </c>
      <c r="AJ907" s="6" t="e">
        <f t="shared" si="481"/>
        <v>#N/A</v>
      </c>
      <c r="AK907" s="11" t="str">
        <f t="shared" si="482"/>
        <v xml:space="preserve"> </v>
      </c>
      <c r="AL907" s="6" t="e">
        <f t="shared" si="483"/>
        <v>#N/A</v>
      </c>
      <c r="AM907" s="6" t="e">
        <f t="shared" si="484"/>
        <v>#N/A</v>
      </c>
      <c r="AN907" s="6" t="e">
        <f t="shared" si="485"/>
        <v>#N/A</v>
      </c>
      <c r="AO907" s="6" t="e">
        <f t="shared" si="465"/>
        <v>#N/A</v>
      </c>
      <c r="AP907" s="6" t="e">
        <f t="shared" si="486"/>
        <v>#N/A</v>
      </c>
      <c r="AQ907" s="6" t="e">
        <f t="shared" si="487"/>
        <v>#N/A</v>
      </c>
      <c r="AR907" s="6" t="e">
        <f t="shared" si="466"/>
        <v>#N/A</v>
      </c>
      <c r="AS907" s="6" t="e">
        <f t="shared" si="467"/>
        <v>#N/A</v>
      </c>
      <c r="AT907" s="6" t="e">
        <f t="shared" si="468"/>
        <v>#N/A</v>
      </c>
      <c r="AU907" s="6">
        <f t="shared" si="488"/>
        <v>0</v>
      </c>
      <c r="AV907" s="6" t="e">
        <f t="shared" si="489"/>
        <v>#N/A</v>
      </c>
      <c r="AW907" s="6" t="str">
        <f t="shared" si="469"/>
        <v/>
      </c>
      <c r="AX907" s="6" t="str">
        <f t="shared" si="470"/>
        <v/>
      </c>
      <c r="AY907" s="6" t="str">
        <f t="shared" si="471"/>
        <v/>
      </c>
      <c r="AZ907" s="6" t="str">
        <f t="shared" si="472"/>
        <v/>
      </c>
      <c r="BA907" s="103"/>
      <c r="BG907" s="3"/>
    </row>
    <row r="908" spans="1:59" s="12" customFormat="1" ht="13.5" customHeight="1" x14ac:dyDescent="0.2">
      <c r="A908" s="163">
        <v>893</v>
      </c>
      <c r="B908" s="164"/>
      <c r="C908" s="165"/>
      <c r="D908" s="166"/>
      <c r="E908" s="165"/>
      <c r="F908" s="165"/>
      <c r="G908" s="220"/>
      <c r="H908" s="165"/>
      <c r="I908" s="167"/>
      <c r="J908" s="168"/>
      <c r="K908" s="845"/>
      <c r="L908" s="838"/>
      <c r="M908" s="428"/>
      <c r="N908" s="427"/>
      <c r="O908" s="429"/>
      <c r="P908" s="430"/>
      <c r="Q908" s="422" t="str">
        <f t="shared" si="456"/>
        <v/>
      </c>
      <c r="R908" s="422" t="str">
        <f t="shared" si="457"/>
        <v/>
      </c>
      <c r="S908" s="423" t="str">
        <f t="shared" si="458"/>
        <v/>
      </c>
      <c r="T908" s="424" t="str">
        <f t="shared" si="473"/>
        <v/>
      </c>
      <c r="U908" s="425" t="str">
        <f t="shared" si="459"/>
        <v/>
      </c>
      <c r="V908" s="425" t="str">
        <f t="shared" si="460"/>
        <v/>
      </c>
      <c r="W908" s="425" t="str">
        <f t="shared" si="461"/>
        <v/>
      </c>
      <c r="X908" s="38"/>
      <c r="Y908" s="37" t="str">
        <f t="shared" si="474"/>
        <v/>
      </c>
      <c r="Z908" s="37" t="str">
        <f t="shared" si="475"/>
        <v/>
      </c>
      <c r="AA908" s="29" t="str">
        <f t="shared" si="462"/>
        <v/>
      </c>
      <c r="AB908" s="6" t="e">
        <f t="shared" si="476"/>
        <v>#N/A</v>
      </c>
      <c r="AC908" s="6" t="e">
        <f t="shared" si="477"/>
        <v>#N/A</v>
      </c>
      <c r="AD908" s="6" t="e">
        <f t="shared" si="478"/>
        <v>#N/A</v>
      </c>
      <c r="AE908" s="6" t="str">
        <f t="shared" si="463"/>
        <v/>
      </c>
      <c r="AF908" s="10">
        <f t="shared" si="464"/>
        <v>1</v>
      </c>
      <c r="AG908" s="6" t="e">
        <f t="shared" si="479"/>
        <v>#N/A</v>
      </c>
      <c r="AH908" s="6" t="e">
        <f t="shared" si="480"/>
        <v>#N/A</v>
      </c>
      <c r="AI908" s="6" t="e">
        <f t="shared" si="490"/>
        <v>#N/A</v>
      </c>
      <c r="AJ908" s="6" t="e">
        <f t="shared" si="481"/>
        <v>#N/A</v>
      </c>
      <c r="AK908" s="11" t="str">
        <f t="shared" si="482"/>
        <v xml:space="preserve"> </v>
      </c>
      <c r="AL908" s="6" t="e">
        <f t="shared" si="483"/>
        <v>#N/A</v>
      </c>
      <c r="AM908" s="6" t="e">
        <f t="shared" si="484"/>
        <v>#N/A</v>
      </c>
      <c r="AN908" s="6" t="e">
        <f t="shared" si="485"/>
        <v>#N/A</v>
      </c>
      <c r="AO908" s="6" t="e">
        <f t="shared" si="465"/>
        <v>#N/A</v>
      </c>
      <c r="AP908" s="6" t="e">
        <f t="shared" si="486"/>
        <v>#N/A</v>
      </c>
      <c r="AQ908" s="6" t="e">
        <f t="shared" si="487"/>
        <v>#N/A</v>
      </c>
      <c r="AR908" s="6" t="e">
        <f t="shared" si="466"/>
        <v>#N/A</v>
      </c>
      <c r="AS908" s="6" t="e">
        <f t="shared" si="467"/>
        <v>#N/A</v>
      </c>
      <c r="AT908" s="6" t="e">
        <f t="shared" si="468"/>
        <v>#N/A</v>
      </c>
      <c r="AU908" s="6">
        <f t="shared" si="488"/>
        <v>0</v>
      </c>
      <c r="AV908" s="6" t="e">
        <f t="shared" si="489"/>
        <v>#N/A</v>
      </c>
      <c r="AW908" s="6" t="str">
        <f t="shared" si="469"/>
        <v/>
      </c>
      <c r="AX908" s="6" t="str">
        <f t="shared" si="470"/>
        <v/>
      </c>
      <c r="AY908" s="6" t="str">
        <f t="shared" si="471"/>
        <v/>
      </c>
      <c r="AZ908" s="6" t="str">
        <f t="shared" si="472"/>
        <v/>
      </c>
      <c r="BA908" s="103"/>
      <c r="BG908" s="3"/>
    </row>
    <row r="909" spans="1:59" s="12" customFormat="1" ht="13.5" customHeight="1" x14ac:dyDescent="0.2">
      <c r="A909" s="163">
        <v>894</v>
      </c>
      <c r="B909" s="164"/>
      <c r="C909" s="165"/>
      <c r="D909" s="166"/>
      <c r="E909" s="165"/>
      <c r="F909" s="165"/>
      <c r="G909" s="220"/>
      <c r="H909" s="165"/>
      <c r="I909" s="167"/>
      <c r="J909" s="168"/>
      <c r="K909" s="845"/>
      <c r="L909" s="838"/>
      <c r="M909" s="428"/>
      <c r="N909" s="427"/>
      <c r="O909" s="429"/>
      <c r="P909" s="430"/>
      <c r="Q909" s="422" t="str">
        <f t="shared" si="456"/>
        <v/>
      </c>
      <c r="R909" s="422" t="str">
        <f t="shared" si="457"/>
        <v/>
      </c>
      <c r="S909" s="423" t="str">
        <f t="shared" si="458"/>
        <v/>
      </c>
      <c r="T909" s="424" t="str">
        <f t="shared" si="473"/>
        <v/>
      </c>
      <c r="U909" s="425" t="str">
        <f t="shared" si="459"/>
        <v/>
      </c>
      <c r="V909" s="425" t="str">
        <f t="shared" si="460"/>
        <v/>
      </c>
      <c r="W909" s="425" t="str">
        <f t="shared" si="461"/>
        <v/>
      </c>
      <c r="X909" s="38"/>
      <c r="Y909" s="37" t="str">
        <f t="shared" si="474"/>
        <v/>
      </c>
      <c r="Z909" s="37" t="str">
        <f t="shared" si="475"/>
        <v/>
      </c>
      <c r="AA909" s="29" t="str">
        <f t="shared" si="462"/>
        <v/>
      </c>
      <c r="AB909" s="6" t="e">
        <f t="shared" si="476"/>
        <v>#N/A</v>
      </c>
      <c r="AC909" s="6" t="e">
        <f t="shared" si="477"/>
        <v>#N/A</v>
      </c>
      <c r="AD909" s="6" t="e">
        <f t="shared" si="478"/>
        <v>#N/A</v>
      </c>
      <c r="AE909" s="6" t="str">
        <f t="shared" si="463"/>
        <v/>
      </c>
      <c r="AF909" s="10">
        <f t="shared" si="464"/>
        <v>1</v>
      </c>
      <c r="AG909" s="6" t="e">
        <f t="shared" si="479"/>
        <v>#N/A</v>
      </c>
      <c r="AH909" s="6" t="e">
        <f t="shared" si="480"/>
        <v>#N/A</v>
      </c>
      <c r="AI909" s="6" t="e">
        <f t="shared" si="490"/>
        <v>#N/A</v>
      </c>
      <c r="AJ909" s="6" t="e">
        <f t="shared" si="481"/>
        <v>#N/A</v>
      </c>
      <c r="AK909" s="11" t="str">
        <f t="shared" si="482"/>
        <v xml:space="preserve"> </v>
      </c>
      <c r="AL909" s="6" t="e">
        <f t="shared" si="483"/>
        <v>#N/A</v>
      </c>
      <c r="AM909" s="6" t="e">
        <f t="shared" si="484"/>
        <v>#N/A</v>
      </c>
      <c r="AN909" s="6" t="e">
        <f t="shared" si="485"/>
        <v>#N/A</v>
      </c>
      <c r="AO909" s="6" t="e">
        <f t="shared" si="465"/>
        <v>#N/A</v>
      </c>
      <c r="AP909" s="6" t="e">
        <f t="shared" si="486"/>
        <v>#N/A</v>
      </c>
      <c r="AQ909" s="6" t="e">
        <f t="shared" si="487"/>
        <v>#N/A</v>
      </c>
      <c r="AR909" s="6" t="e">
        <f t="shared" si="466"/>
        <v>#N/A</v>
      </c>
      <c r="AS909" s="6" t="e">
        <f t="shared" si="467"/>
        <v>#N/A</v>
      </c>
      <c r="AT909" s="6" t="e">
        <f t="shared" si="468"/>
        <v>#N/A</v>
      </c>
      <c r="AU909" s="6">
        <f t="shared" si="488"/>
        <v>0</v>
      </c>
      <c r="AV909" s="6" t="e">
        <f t="shared" si="489"/>
        <v>#N/A</v>
      </c>
      <c r="AW909" s="6" t="str">
        <f t="shared" si="469"/>
        <v/>
      </c>
      <c r="AX909" s="6" t="str">
        <f t="shared" si="470"/>
        <v/>
      </c>
      <c r="AY909" s="6" t="str">
        <f t="shared" si="471"/>
        <v/>
      </c>
      <c r="AZ909" s="6" t="str">
        <f t="shared" si="472"/>
        <v/>
      </c>
      <c r="BA909" s="103"/>
      <c r="BG909" s="3"/>
    </row>
    <row r="910" spans="1:59" s="12" customFormat="1" ht="13.5" customHeight="1" x14ac:dyDescent="0.2">
      <c r="A910" s="163">
        <v>895</v>
      </c>
      <c r="B910" s="164"/>
      <c r="C910" s="165"/>
      <c r="D910" s="166"/>
      <c r="E910" s="165"/>
      <c r="F910" s="165"/>
      <c r="G910" s="220"/>
      <c r="H910" s="165"/>
      <c r="I910" s="167"/>
      <c r="J910" s="168"/>
      <c r="K910" s="845"/>
      <c r="L910" s="838"/>
      <c r="M910" s="428"/>
      <c r="N910" s="427"/>
      <c r="O910" s="429"/>
      <c r="P910" s="430"/>
      <c r="Q910" s="422" t="str">
        <f t="shared" si="456"/>
        <v/>
      </c>
      <c r="R910" s="422" t="str">
        <f t="shared" si="457"/>
        <v/>
      </c>
      <c r="S910" s="423" t="str">
        <f t="shared" si="458"/>
        <v/>
      </c>
      <c r="T910" s="424" t="str">
        <f t="shared" si="473"/>
        <v/>
      </c>
      <c r="U910" s="425" t="str">
        <f t="shared" si="459"/>
        <v/>
      </c>
      <c r="V910" s="425" t="str">
        <f t="shared" si="460"/>
        <v/>
      </c>
      <c r="W910" s="425" t="str">
        <f t="shared" si="461"/>
        <v/>
      </c>
      <c r="X910" s="38"/>
      <c r="Y910" s="37" t="str">
        <f t="shared" si="474"/>
        <v/>
      </c>
      <c r="Z910" s="37" t="str">
        <f t="shared" si="475"/>
        <v/>
      </c>
      <c r="AA910" s="29" t="str">
        <f t="shared" si="462"/>
        <v/>
      </c>
      <c r="AB910" s="6" t="e">
        <f t="shared" si="476"/>
        <v>#N/A</v>
      </c>
      <c r="AC910" s="6" t="e">
        <f t="shared" si="477"/>
        <v>#N/A</v>
      </c>
      <c r="AD910" s="6" t="e">
        <f t="shared" si="478"/>
        <v>#N/A</v>
      </c>
      <c r="AE910" s="6" t="str">
        <f t="shared" si="463"/>
        <v/>
      </c>
      <c r="AF910" s="10">
        <f t="shared" si="464"/>
        <v>1</v>
      </c>
      <c r="AG910" s="6" t="e">
        <f t="shared" si="479"/>
        <v>#N/A</v>
      </c>
      <c r="AH910" s="6" t="e">
        <f t="shared" si="480"/>
        <v>#N/A</v>
      </c>
      <c r="AI910" s="6" t="e">
        <f t="shared" si="490"/>
        <v>#N/A</v>
      </c>
      <c r="AJ910" s="6" t="e">
        <f t="shared" si="481"/>
        <v>#N/A</v>
      </c>
      <c r="AK910" s="11" t="str">
        <f t="shared" si="482"/>
        <v xml:space="preserve"> </v>
      </c>
      <c r="AL910" s="6" t="e">
        <f t="shared" si="483"/>
        <v>#N/A</v>
      </c>
      <c r="AM910" s="6" t="e">
        <f t="shared" si="484"/>
        <v>#N/A</v>
      </c>
      <c r="AN910" s="6" t="e">
        <f t="shared" si="485"/>
        <v>#N/A</v>
      </c>
      <c r="AO910" s="6" t="e">
        <f t="shared" si="465"/>
        <v>#N/A</v>
      </c>
      <c r="AP910" s="6" t="e">
        <f t="shared" si="486"/>
        <v>#N/A</v>
      </c>
      <c r="AQ910" s="6" t="e">
        <f t="shared" si="487"/>
        <v>#N/A</v>
      </c>
      <c r="AR910" s="6" t="e">
        <f t="shared" si="466"/>
        <v>#N/A</v>
      </c>
      <c r="AS910" s="6" t="e">
        <f t="shared" si="467"/>
        <v>#N/A</v>
      </c>
      <c r="AT910" s="6" t="e">
        <f t="shared" si="468"/>
        <v>#N/A</v>
      </c>
      <c r="AU910" s="6">
        <f t="shared" si="488"/>
        <v>0</v>
      </c>
      <c r="AV910" s="6" t="e">
        <f t="shared" si="489"/>
        <v>#N/A</v>
      </c>
      <c r="AW910" s="6" t="str">
        <f t="shared" si="469"/>
        <v/>
      </c>
      <c r="AX910" s="6" t="str">
        <f t="shared" si="470"/>
        <v/>
      </c>
      <c r="AY910" s="6" t="str">
        <f t="shared" si="471"/>
        <v/>
      </c>
      <c r="AZ910" s="6" t="str">
        <f t="shared" si="472"/>
        <v/>
      </c>
      <c r="BA910" s="103"/>
      <c r="BG910" s="3"/>
    </row>
    <row r="911" spans="1:59" s="12" customFormat="1" ht="13.5" customHeight="1" x14ac:dyDescent="0.2">
      <c r="A911" s="163">
        <v>896</v>
      </c>
      <c r="B911" s="164"/>
      <c r="C911" s="165"/>
      <c r="D911" s="166"/>
      <c r="E911" s="165"/>
      <c r="F911" s="165"/>
      <c r="G911" s="220"/>
      <c r="H911" s="165"/>
      <c r="I911" s="167"/>
      <c r="J911" s="168"/>
      <c r="K911" s="845"/>
      <c r="L911" s="838"/>
      <c r="M911" s="428"/>
      <c r="N911" s="427"/>
      <c r="O911" s="429"/>
      <c r="P911" s="430"/>
      <c r="Q911" s="422" t="str">
        <f t="shared" si="456"/>
        <v/>
      </c>
      <c r="R911" s="422" t="str">
        <f t="shared" si="457"/>
        <v/>
      </c>
      <c r="S911" s="423" t="str">
        <f t="shared" si="458"/>
        <v/>
      </c>
      <c r="T911" s="424" t="str">
        <f t="shared" si="473"/>
        <v/>
      </c>
      <c r="U911" s="425" t="str">
        <f t="shared" si="459"/>
        <v/>
      </c>
      <c r="V911" s="425" t="str">
        <f t="shared" si="460"/>
        <v/>
      </c>
      <c r="W911" s="425" t="str">
        <f t="shared" si="461"/>
        <v/>
      </c>
      <c r="X911" s="38"/>
      <c r="Y911" s="37" t="str">
        <f t="shared" si="474"/>
        <v/>
      </c>
      <c r="Z911" s="37" t="str">
        <f t="shared" si="475"/>
        <v/>
      </c>
      <c r="AA911" s="29" t="str">
        <f t="shared" si="462"/>
        <v/>
      </c>
      <c r="AB911" s="6" t="e">
        <f t="shared" si="476"/>
        <v>#N/A</v>
      </c>
      <c r="AC911" s="6" t="e">
        <f t="shared" si="477"/>
        <v>#N/A</v>
      </c>
      <c r="AD911" s="6" t="e">
        <f t="shared" si="478"/>
        <v>#N/A</v>
      </c>
      <c r="AE911" s="6" t="str">
        <f t="shared" si="463"/>
        <v/>
      </c>
      <c r="AF911" s="10">
        <f t="shared" si="464"/>
        <v>1</v>
      </c>
      <c r="AG911" s="6" t="e">
        <f t="shared" si="479"/>
        <v>#N/A</v>
      </c>
      <c r="AH911" s="6" t="e">
        <f t="shared" si="480"/>
        <v>#N/A</v>
      </c>
      <c r="AI911" s="6" t="e">
        <f t="shared" si="490"/>
        <v>#N/A</v>
      </c>
      <c r="AJ911" s="6" t="e">
        <f t="shared" si="481"/>
        <v>#N/A</v>
      </c>
      <c r="AK911" s="11" t="str">
        <f t="shared" si="482"/>
        <v xml:space="preserve"> </v>
      </c>
      <c r="AL911" s="6" t="e">
        <f t="shared" si="483"/>
        <v>#N/A</v>
      </c>
      <c r="AM911" s="6" t="e">
        <f t="shared" si="484"/>
        <v>#N/A</v>
      </c>
      <c r="AN911" s="6" t="e">
        <f t="shared" si="485"/>
        <v>#N/A</v>
      </c>
      <c r="AO911" s="6" t="e">
        <f t="shared" si="465"/>
        <v>#N/A</v>
      </c>
      <c r="AP911" s="6" t="e">
        <f t="shared" si="486"/>
        <v>#N/A</v>
      </c>
      <c r="AQ911" s="6" t="e">
        <f t="shared" si="487"/>
        <v>#N/A</v>
      </c>
      <c r="AR911" s="6" t="e">
        <f t="shared" si="466"/>
        <v>#N/A</v>
      </c>
      <c r="AS911" s="6" t="e">
        <f t="shared" si="467"/>
        <v>#N/A</v>
      </c>
      <c r="AT911" s="6" t="e">
        <f t="shared" si="468"/>
        <v>#N/A</v>
      </c>
      <c r="AU911" s="6">
        <f t="shared" si="488"/>
        <v>0</v>
      </c>
      <c r="AV911" s="6" t="e">
        <f t="shared" si="489"/>
        <v>#N/A</v>
      </c>
      <c r="AW911" s="6" t="str">
        <f t="shared" si="469"/>
        <v/>
      </c>
      <c r="AX911" s="6" t="str">
        <f t="shared" si="470"/>
        <v/>
      </c>
      <c r="AY911" s="6" t="str">
        <f t="shared" si="471"/>
        <v/>
      </c>
      <c r="AZ911" s="6" t="str">
        <f t="shared" si="472"/>
        <v/>
      </c>
      <c r="BA911" s="103"/>
      <c r="BG911" s="3"/>
    </row>
    <row r="912" spans="1:59" s="12" customFormat="1" ht="13.5" customHeight="1" x14ac:dyDescent="0.2">
      <c r="A912" s="163">
        <v>897</v>
      </c>
      <c r="B912" s="164"/>
      <c r="C912" s="165"/>
      <c r="D912" s="166"/>
      <c r="E912" s="165"/>
      <c r="F912" s="165"/>
      <c r="G912" s="220"/>
      <c r="H912" s="165"/>
      <c r="I912" s="167"/>
      <c r="J912" s="168"/>
      <c r="K912" s="845"/>
      <c r="L912" s="838"/>
      <c r="M912" s="428"/>
      <c r="N912" s="427"/>
      <c r="O912" s="429"/>
      <c r="P912" s="430"/>
      <c r="Q912" s="422" t="str">
        <f t="shared" ref="Q912:Q975" si="491">IF(ISBLANK(K912)=TRUE,"",IF(ISNUMBER(AM912)=TRUE,AM912,"エラー"))</f>
        <v/>
      </c>
      <c r="R912" s="422" t="str">
        <f t="shared" ref="R912:R975" si="492">IF(ISBLANK(K912)=TRUE,"",IF(ISNUMBER(AP912)=TRUE,AP912,"エラー"))</f>
        <v/>
      </c>
      <c r="S912" s="423" t="str">
        <f t="shared" ref="S912:S975" si="493">IF(ISBLANK(K912)=TRUE,"",IF(ISNUMBER(AV912)=TRUE,AV912,"エラー"))</f>
        <v/>
      </c>
      <c r="T912" s="424" t="str">
        <f t="shared" si="473"/>
        <v/>
      </c>
      <c r="U912" s="425" t="str">
        <f t="shared" ref="U912:U975" si="494">IF(Q912="","",IF(ISERROR(Q912*Y912*AF912),"エラー",IF(ISBLANK(Y912)=TRUE,"エラー",IF(ISBLANK(Q912)=TRUE,"エラー",IF(AY912=1,"エラー",Q912*AF912*Y912/1000)))))</f>
        <v/>
      </c>
      <c r="V912" s="425" t="str">
        <f t="shared" ref="V912:V975" si="495">IF(R912="","",IF(ISERROR(R912*Y912*AF912),"エラー",IF(ISBLANK(Y912)=TRUE,"エラー",IF(ISBLANK(R912)=TRUE,"エラー",IF(AY912=1,"エラー",R912*AF912*Y912/1000)))))</f>
        <v/>
      </c>
      <c r="W912" s="425" t="str">
        <f t="shared" ref="W912:W975" si="496">IF(S912="","",IF(ISERROR(S912*Z912),"エラー",IF(ISBLANK(Z912)=TRUE,"エラー",IF(ISBLANK(S912)=TRUE,"エラー",IF(AY912=1,"エラー",S912*Z912/1000)))))</f>
        <v/>
      </c>
      <c r="X912" s="38"/>
      <c r="Y912" s="37" t="str">
        <f t="shared" si="474"/>
        <v/>
      </c>
      <c r="Z912" s="37" t="str">
        <f t="shared" si="475"/>
        <v/>
      </c>
      <c r="AA912" s="29" t="str">
        <f t="shared" ref="AA912:AA975" si="497">IF(ISBLANK(H912)=TRUE,"",IF(OR(ISBLANK(B912)=TRUE),1,""))</f>
        <v/>
      </c>
      <c r="AB912" s="6" t="e">
        <f t="shared" si="476"/>
        <v>#N/A</v>
      </c>
      <c r="AC912" s="6" t="e">
        <f t="shared" si="477"/>
        <v>#N/A</v>
      </c>
      <c r="AD912" s="6" t="e">
        <f t="shared" si="478"/>
        <v>#N/A</v>
      </c>
      <c r="AE912" s="6" t="str">
        <f t="shared" ref="AE912:AE975" si="498">IF(ISERROR(SEARCH("-",I912,1))=TRUE,ASC(UPPER(I912)),ASC(UPPER(LEFT(I912,SEARCH("-",I912,1)-1))))</f>
        <v/>
      </c>
      <c r="AF912" s="10">
        <f t="shared" ref="AF912:AF975" si="499">IF(J912&gt;3500,J912/1000,1)</f>
        <v>1</v>
      </c>
      <c r="AG912" s="6" t="e">
        <f t="shared" si="479"/>
        <v>#N/A</v>
      </c>
      <c r="AH912" s="6" t="e">
        <f t="shared" si="480"/>
        <v>#N/A</v>
      </c>
      <c r="AI912" s="6" t="e">
        <f t="shared" si="490"/>
        <v>#N/A</v>
      </c>
      <c r="AJ912" s="6" t="e">
        <f t="shared" si="481"/>
        <v>#N/A</v>
      </c>
      <c r="AK912" s="11" t="str">
        <f t="shared" si="482"/>
        <v xml:space="preserve"> </v>
      </c>
      <c r="AL912" s="6" t="e">
        <f t="shared" si="483"/>
        <v>#N/A</v>
      </c>
      <c r="AM912" s="6" t="e">
        <f t="shared" si="484"/>
        <v>#N/A</v>
      </c>
      <c r="AN912" s="6" t="e">
        <f t="shared" si="485"/>
        <v>#N/A</v>
      </c>
      <c r="AO912" s="6" t="e">
        <f t="shared" ref="AO912:AO975" si="500">VLOOKUP(AH912,$BX$17:$CB$21,2,FALSE)</f>
        <v>#N/A</v>
      </c>
      <c r="AP912" s="6" t="e">
        <f t="shared" si="486"/>
        <v>#N/A</v>
      </c>
      <c r="AQ912" s="6" t="e">
        <f t="shared" si="487"/>
        <v>#N/A</v>
      </c>
      <c r="AR912" s="6" t="e">
        <f t="shared" ref="AR912:AR975" si="501">VLOOKUP(AH912,$BX$17:$CB$21,3,FALSE)</f>
        <v>#N/A</v>
      </c>
      <c r="AS912" s="6" t="e">
        <f t="shared" ref="AS912:AS975" si="502">VLOOKUP(AH912,$BX$17:$CB$21,4,FALSE)</f>
        <v>#N/A</v>
      </c>
      <c r="AT912" s="6" t="e">
        <f t="shared" ref="AT912:AT975" si="503">VLOOKUP(AH912,$BX$17:$CB$21,5,FALSE)</f>
        <v>#N/A</v>
      </c>
      <c r="AU912" s="6">
        <f t="shared" si="488"/>
        <v>0</v>
      </c>
      <c r="AV912" s="6" t="e">
        <f t="shared" si="489"/>
        <v>#N/A</v>
      </c>
      <c r="AW912" s="6" t="str">
        <f t="shared" ref="AW912:AW975" si="504">IF(H912="","",VLOOKUP(H912,$BB$17:$BF$25,5,FALSE))</f>
        <v/>
      </c>
      <c r="AX912" s="6" t="str">
        <f t="shared" ref="AX912:AX975" si="505">IF(D912="","",VLOOKUP(CONCATENATE("A",LEFT(D912)),$BU$17:$BV$26,2,FALSE))</f>
        <v/>
      </c>
      <c r="AY912" s="6" t="str">
        <f t="shared" ref="AY912:AY975" si="506">IF(AW912=AX912,"",1)</f>
        <v/>
      </c>
      <c r="AZ912" s="6" t="str">
        <f t="shared" ref="AZ912:AZ975" si="507">CONCATENATE(C912,D912,E912,F912)</f>
        <v/>
      </c>
      <c r="BA912" s="103"/>
      <c r="BG912" s="3"/>
    </row>
    <row r="913" spans="1:59" s="12" customFormat="1" ht="13.5" customHeight="1" x14ac:dyDescent="0.2">
      <c r="A913" s="163">
        <v>898</v>
      </c>
      <c r="B913" s="164"/>
      <c r="C913" s="165"/>
      <c r="D913" s="166"/>
      <c r="E913" s="165"/>
      <c r="F913" s="165"/>
      <c r="G913" s="220"/>
      <c r="H913" s="165"/>
      <c r="I913" s="167"/>
      <c r="J913" s="168"/>
      <c r="K913" s="845"/>
      <c r="L913" s="838"/>
      <c r="M913" s="428"/>
      <c r="N913" s="427"/>
      <c r="O913" s="429"/>
      <c r="P913" s="430"/>
      <c r="Q913" s="422" t="str">
        <f t="shared" si="491"/>
        <v/>
      </c>
      <c r="R913" s="422" t="str">
        <f t="shared" si="492"/>
        <v/>
      </c>
      <c r="S913" s="423" t="str">
        <f t="shared" si="493"/>
        <v/>
      </c>
      <c r="T913" s="424" t="str">
        <f t="shared" ref="T913:T976" si="508">IF(OR(Y913="",Z913=""),"",Y913/Z913)</f>
        <v/>
      </c>
      <c r="U913" s="425" t="str">
        <f t="shared" si="494"/>
        <v/>
      </c>
      <c r="V913" s="425" t="str">
        <f t="shared" si="495"/>
        <v/>
      </c>
      <c r="W913" s="425" t="str">
        <f t="shared" si="496"/>
        <v/>
      </c>
      <c r="X913" s="38"/>
      <c r="Y913" s="37" t="str">
        <f t="shared" ref="Y913:Y976" si="509">IF(O913="","",O913)</f>
        <v/>
      </c>
      <c r="Z913" s="37" t="str">
        <f t="shared" ref="Z913:Z976" si="510">IF(P913="","",P913)</f>
        <v/>
      </c>
      <c r="AA913" s="29" t="str">
        <f t="shared" si="497"/>
        <v/>
      </c>
      <c r="AB913" s="6" t="e">
        <f t="shared" ref="AB913:AB976" si="511">VLOOKUP(H913,$BB$17:$BE$23,2,FALSE)</f>
        <v>#N/A</v>
      </c>
      <c r="AC913" s="6" t="e">
        <f t="shared" ref="AC913:AC976" si="512">VLOOKUP(H913,$BB$17:$BE$23,3,FALSE)</f>
        <v>#N/A</v>
      </c>
      <c r="AD913" s="6" t="e">
        <f t="shared" ref="AD913:AD976" si="513">VLOOKUP(H913,$BB$17:$BE$23,4,FALSE)</f>
        <v>#N/A</v>
      </c>
      <c r="AE913" s="6" t="str">
        <f t="shared" si="498"/>
        <v/>
      </c>
      <c r="AF913" s="10">
        <f t="shared" si="499"/>
        <v>1</v>
      </c>
      <c r="AG913" s="6" t="e">
        <f t="shared" ref="AG913:AG976" si="514">IF(AD913=9,0,IF(J913&lt;=2500,IF(J913&lt;=1700,1,2),IF(J913&lt;=12000,IF(J913&lt;=3500,3,4),IF(ISERROR(SEARCH(LEFT(I913,1),"LFMRQST")),4,IF(AND(LEN(I913)&lt;&gt;3,AI913&lt;&gt;"軽"),4,5)))))</f>
        <v>#N/A</v>
      </c>
      <c r="AH913" s="6" t="e">
        <f t="shared" ref="AH913:AH976" si="515">IF(AD913=5,0,IF(AD913=9,0,IF(J913&lt;=2500,IF(J913&lt;=1700,1,2),IF(J913&lt;=12000,IF(J913&lt;=3500,3,4),IF(ISERROR(SEARCH(LEFT(I913,1),"LFMRQST")),4,IF(AND(LEN(I913)&lt;&gt;3,AI913&lt;&gt;"軽"),4,5))))))</f>
        <v>#N/A</v>
      </c>
      <c r="AI913" s="6" t="e">
        <f t="shared" si="490"/>
        <v>#N/A</v>
      </c>
      <c r="AJ913" s="6" t="e">
        <f t="shared" ref="AJ913:AJ976" si="516">VLOOKUP(AL913,排出係数表,9,FALSE)</f>
        <v>#N/A</v>
      </c>
      <c r="AK913" s="11" t="str">
        <f t="shared" ref="AK913:AK976" si="517">IF(OR(ISBLANK(K913)=TRUE,ISBLANK(B913)=TRUE)," ",CONCATENATE(B913,AD913,AG913))</f>
        <v xml:space="preserve"> </v>
      </c>
      <c r="AL913" s="6" t="e">
        <f t="shared" ref="AL913:AL976" si="518">CONCATENATE(AB913,AH913,AI913,AE913)</f>
        <v>#N/A</v>
      </c>
      <c r="AM913" s="6" t="e">
        <f t="shared" ref="AM913:AM976" si="519">IF(AND(L913="あり",AI913="軽"),AO913,AN913)</f>
        <v>#N/A</v>
      </c>
      <c r="AN913" s="6" t="e">
        <f t="shared" ref="AN913:AN976" si="520">VLOOKUP(AL913,排出係数表,6,FALSE)</f>
        <v>#N/A</v>
      </c>
      <c r="AO913" s="6" t="e">
        <f t="shared" si="500"/>
        <v>#N/A</v>
      </c>
      <c r="AP913" s="6" t="e">
        <f t="shared" ref="AP913:AP976" si="521">IF(AND(L913="あり",M913="なし",AI913="軽"),AR913,IF(AND(L913="あり",M913="あり(H17なし)",AI913="軽"),AR913,IF(AND(L913="あり",M913="",AI913="軽"),AR913,IF(AND(L913="なし",M913="あり(H17なし)",AI913="軽"),AS913,IF(AND(L913="",M913="あり(H17なし)",AI913="軽"),AS913,IF(AND(M913="あり(H17あり)",AI913="軽"),AT913,AQ913))))))</f>
        <v>#N/A</v>
      </c>
      <c r="AQ913" s="6" t="e">
        <f t="shared" ref="AQ913:AQ976" si="522">VLOOKUP(AL913,排出係数表,7,FALSE)</f>
        <v>#N/A</v>
      </c>
      <c r="AR913" s="6" t="e">
        <f t="shared" si="501"/>
        <v>#N/A</v>
      </c>
      <c r="AS913" s="6" t="e">
        <f t="shared" si="502"/>
        <v>#N/A</v>
      </c>
      <c r="AT913" s="6" t="e">
        <f t="shared" si="503"/>
        <v>#N/A</v>
      </c>
      <c r="AU913" s="6">
        <f t="shared" ref="AU913:AU976" si="523">IF(AND(L913="なし",M913="なし"),0,IF(AND(L913="",M913=""),0,IF(AND(L913="",M913="なし"),0,IF(AND(L913="なし",M913=""),0,1))))</f>
        <v>0</v>
      </c>
      <c r="AV913" s="6" t="e">
        <f t="shared" ref="AV913:AV976" si="524">VLOOKUP(AL913,排出係数表,8,FALSE)</f>
        <v>#N/A</v>
      </c>
      <c r="AW913" s="6" t="str">
        <f t="shared" si="504"/>
        <v/>
      </c>
      <c r="AX913" s="6" t="str">
        <f t="shared" si="505"/>
        <v/>
      </c>
      <c r="AY913" s="6" t="str">
        <f t="shared" si="506"/>
        <v/>
      </c>
      <c r="AZ913" s="6" t="str">
        <f t="shared" si="507"/>
        <v/>
      </c>
      <c r="BA913" s="103"/>
      <c r="BG913" s="3"/>
    </row>
    <row r="914" spans="1:59" s="12" customFormat="1" ht="13.5" customHeight="1" x14ac:dyDescent="0.2">
      <c r="A914" s="163">
        <v>899</v>
      </c>
      <c r="B914" s="164"/>
      <c r="C914" s="165"/>
      <c r="D914" s="166"/>
      <c r="E914" s="165"/>
      <c r="F914" s="165"/>
      <c r="G914" s="220"/>
      <c r="H914" s="165"/>
      <c r="I914" s="167"/>
      <c r="J914" s="168"/>
      <c r="K914" s="845"/>
      <c r="L914" s="838"/>
      <c r="M914" s="428"/>
      <c r="N914" s="427"/>
      <c r="O914" s="429"/>
      <c r="P914" s="430"/>
      <c r="Q914" s="422" t="str">
        <f t="shared" si="491"/>
        <v/>
      </c>
      <c r="R914" s="422" t="str">
        <f t="shared" si="492"/>
        <v/>
      </c>
      <c r="S914" s="423" t="str">
        <f t="shared" si="493"/>
        <v/>
      </c>
      <c r="T914" s="424" t="str">
        <f t="shared" si="508"/>
        <v/>
      </c>
      <c r="U914" s="425" t="str">
        <f t="shared" si="494"/>
        <v/>
      </c>
      <c r="V914" s="425" t="str">
        <f t="shared" si="495"/>
        <v/>
      </c>
      <c r="W914" s="425" t="str">
        <f t="shared" si="496"/>
        <v/>
      </c>
      <c r="X914" s="38"/>
      <c r="Y914" s="37" t="str">
        <f t="shared" si="509"/>
        <v/>
      </c>
      <c r="Z914" s="37" t="str">
        <f t="shared" si="510"/>
        <v/>
      </c>
      <c r="AA914" s="29" t="str">
        <f t="shared" si="497"/>
        <v/>
      </c>
      <c r="AB914" s="6" t="e">
        <f t="shared" si="511"/>
        <v>#N/A</v>
      </c>
      <c r="AC914" s="6" t="e">
        <f t="shared" si="512"/>
        <v>#N/A</v>
      </c>
      <c r="AD914" s="6" t="e">
        <f t="shared" si="513"/>
        <v>#N/A</v>
      </c>
      <c r="AE914" s="6" t="str">
        <f t="shared" si="498"/>
        <v/>
      </c>
      <c r="AF914" s="10">
        <f t="shared" si="499"/>
        <v>1</v>
      </c>
      <c r="AG914" s="6" t="e">
        <f t="shared" si="514"/>
        <v>#N/A</v>
      </c>
      <c r="AH914" s="6" t="e">
        <f t="shared" si="515"/>
        <v>#N/A</v>
      </c>
      <c r="AI914" s="6" t="e">
        <f t="shared" si="490"/>
        <v>#N/A</v>
      </c>
      <c r="AJ914" s="6" t="e">
        <f t="shared" si="516"/>
        <v>#N/A</v>
      </c>
      <c r="AK914" s="11" t="str">
        <f t="shared" si="517"/>
        <v xml:space="preserve"> </v>
      </c>
      <c r="AL914" s="6" t="e">
        <f t="shared" si="518"/>
        <v>#N/A</v>
      </c>
      <c r="AM914" s="6" t="e">
        <f t="shared" si="519"/>
        <v>#N/A</v>
      </c>
      <c r="AN914" s="6" t="e">
        <f t="shared" si="520"/>
        <v>#N/A</v>
      </c>
      <c r="AO914" s="6" t="e">
        <f t="shared" si="500"/>
        <v>#N/A</v>
      </c>
      <c r="AP914" s="6" t="e">
        <f t="shared" si="521"/>
        <v>#N/A</v>
      </c>
      <c r="AQ914" s="6" t="e">
        <f t="shared" si="522"/>
        <v>#N/A</v>
      </c>
      <c r="AR914" s="6" t="e">
        <f t="shared" si="501"/>
        <v>#N/A</v>
      </c>
      <c r="AS914" s="6" t="e">
        <f t="shared" si="502"/>
        <v>#N/A</v>
      </c>
      <c r="AT914" s="6" t="e">
        <f t="shared" si="503"/>
        <v>#N/A</v>
      </c>
      <c r="AU914" s="6">
        <f t="shared" si="523"/>
        <v>0</v>
      </c>
      <c r="AV914" s="6" t="e">
        <f t="shared" si="524"/>
        <v>#N/A</v>
      </c>
      <c r="AW914" s="6" t="str">
        <f t="shared" si="504"/>
        <v/>
      </c>
      <c r="AX914" s="6" t="str">
        <f t="shared" si="505"/>
        <v/>
      </c>
      <c r="AY914" s="6" t="str">
        <f t="shared" si="506"/>
        <v/>
      </c>
      <c r="AZ914" s="6" t="str">
        <f t="shared" si="507"/>
        <v/>
      </c>
      <c r="BA914" s="103"/>
      <c r="BG914" s="3"/>
    </row>
    <row r="915" spans="1:59" s="12" customFormat="1" ht="13.5" customHeight="1" x14ac:dyDescent="0.2">
      <c r="A915" s="163">
        <v>900</v>
      </c>
      <c r="B915" s="164"/>
      <c r="C915" s="165"/>
      <c r="D915" s="166"/>
      <c r="E915" s="165"/>
      <c r="F915" s="165"/>
      <c r="G915" s="220"/>
      <c r="H915" s="165"/>
      <c r="I915" s="167"/>
      <c r="J915" s="168"/>
      <c r="K915" s="845"/>
      <c r="L915" s="838"/>
      <c r="M915" s="428"/>
      <c r="N915" s="427"/>
      <c r="O915" s="429"/>
      <c r="P915" s="430"/>
      <c r="Q915" s="422" t="str">
        <f t="shared" si="491"/>
        <v/>
      </c>
      <c r="R915" s="422" t="str">
        <f t="shared" si="492"/>
        <v/>
      </c>
      <c r="S915" s="423" t="str">
        <f t="shared" si="493"/>
        <v/>
      </c>
      <c r="T915" s="424" t="str">
        <f t="shared" si="508"/>
        <v/>
      </c>
      <c r="U915" s="425" t="str">
        <f t="shared" si="494"/>
        <v/>
      </c>
      <c r="V915" s="425" t="str">
        <f t="shared" si="495"/>
        <v/>
      </c>
      <c r="W915" s="425" t="str">
        <f t="shared" si="496"/>
        <v/>
      </c>
      <c r="X915" s="38"/>
      <c r="Y915" s="37" t="str">
        <f t="shared" si="509"/>
        <v/>
      </c>
      <c r="Z915" s="37" t="str">
        <f t="shared" si="510"/>
        <v/>
      </c>
      <c r="AA915" s="29" t="str">
        <f t="shared" si="497"/>
        <v/>
      </c>
      <c r="AB915" s="6" t="e">
        <f t="shared" si="511"/>
        <v>#N/A</v>
      </c>
      <c r="AC915" s="6" t="e">
        <f t="shared" si="512"/>
        <v>#N/A</v>
      </c>
      <c r="AD915" s="6" t="e">
        <f t="shared" si="513"/>
        <v>#N/A</v>
      </c>
      <c r="AE915" s="6" t="str">
        <f t="shared" si="498"/>
        <v/>
      </c>
      <c r="AF915" s="10">
        <f t="shared" si="499"/>
        <v>1</v>
      </c>
      <c r="AG915" s="6" t="e">
        <f t="shared" si="514"/>
        <v>#N/A</v>
      </c>
      <c r="AH915" s="6" t="e">
        <f t="shared" si="515"/>
        <v>#N/A</v>
      </c>
      <c r="AI915" s="6" t="e">
        <f t="shared" si="490"/>
        <v>#N/A</v>
      </c>
      <c r="AJ915" s="6" t="e">
        <f t="shared" si="516"/>
        <v>#N/A</v>
      </c>
      <c r="AK915" s="11" t="str">
        <f t="shared" si="517"/>
        <v xml:space="preserve"> </v>
      </c>
      <c r="AL915" s="6" t="e">
        <f t="shared" si="518"/>
        <v>#N/A</v>
      </c>
      <c r="AM915" s="6" t="e">
        <f t="shared" si="519"/>
        <v>#N/A</v>
      </c>
      <c r="AN915" s="6" t="e">
        <f t="shared" si="520"/>
        <v>#N/A</v>
      </c>
      <c r="AO915" s="6" t="e">
        <f t="shared" si="500"/>
        <v>#N/A</v>
      </c>
      <c r="AP915" s="6" t="e">
        <f t="shared" si="521"/>
        <v>#N/A</v>
      </c>
      <c r="AQ915" s="6" t="e">
        <f t="shared" si="522"/>
        <v>#N/A</v>
      </c>
      <c r="AR915" s="6" t="e">
        <f t="shared" si="501"/>
        <v>#N/A</v>
      </c>
      <c r="AS915" s="6" t="e">
        <f t="shared" si="502"/>
        <v>#N/A</v>
      </c>
      <c r="AT915" s="6" t="e">
        <f t="shared" si="503"/>
        <v>#N/A</v>
      </c>
      <c r="AU915" s="6">
        <f t="shared" si="523"/>
        <v>0</v>
      </c>
      <c r="AV915" s="6" t="e">
        <f t="shared" si="524"/>
        <v>#N/A</v>
      </c>
      <c r="AW915" s="6" t="str">
        <f t="shared" si="504"/>
        <v/>
      </c>
      <c r="AX915" s="6" t="str">
        <f t="shared" si="505"/>
        <v/>
      </c>
      <c r="AY915" s="6" t="str">
        <f t="shared" si="506"/>
        <v/>
      </c>
      <c r="AZ915" s="6" t="str">
        <f t="shared" si="507"/>
        <v/>
      </c>
      <c r="BA915" s="103"/>
      <c r="BG915" s="3"/>
    </row>
    <row r="916" spans="1:59" s="12" customFormat="1" ht="13.5" customHeight="1" x14ac:dyDescent="0.2">
      <c r="A916" s="163">
        <v>901</v>
      </c>
      <c r="B916" s="164"/>
      <c r="C916" s="165"/>
      <c r="D916" s="166"/>
      <c r="E916" s="165"/>
      <c r="F916" s="165"/>
      <c r="G916" s="220"/>
      <c r="H916" s="165"/>
      <c r="I916" s="167"/>
      <c r="J916" s="168"/>
      <c r="K916" s="845"/>
      <c r="L916" s="838"/>
      <c r="M916" s="428"/>
      <c r="N916" s="427"/>
      <c r="O916" s="429"/>
      <c r="P916" s="430"/>
      <c r="Q916" s="422" t="str">
        <f t="shared" si="491"/>
        <v/>
      </c>
      <c r="R916" s="422" t="str">
        <f t="shared" si="492"/>
        <v/>
      </c>
      <c r="S916" s="423" t="str">
        <f t="shared" si="493"/>
        <v/>
      </c>
      <c r="T916" s="424" t="str">
        <f t="shared" si="508"/>
        <v/>
      </c>
      <c r="U916" s="425" t="str">
        <f t="shared" si="494"/>
        <v/>
      </c>
      <c r="V916" s="425" t="str">
        <f t="shared" si="495"/>
        <v/>
      </c>
      <c r="W916" s="425" t="str">
        <f t="shared" si="496"/>
        <v/>
      </c>
      <c r="X916" s="38"/>
      <c r="Y916" s="37" t="str">
        <f t="shared" si="509"/>
        <v/>
      </c>
      <c r="Z916" s="37" t="str">
        <f t="shared" si="510"/>
        <v/>
      </c>
      <c r="AA916" s="29" t="str">
        <f t="shared" si="497"/>
        <v/>
      </c>
      <c r="AB916" s="6" t="e">
        <f t="shared" si="511"/>
        <v>#N/A</v>
      </c>
      <c r="AC916" s="6" t="e">
        <f t="shared" si="512"/>
        <v>#N/A</v>
      </c>
      <c r="AD916" s="6" t="e">
        <f t="shared" si="513"/>
        <v>#N/A</v>
      </c>
      <c r="AE916" s="6" t="str">
        <f t="shared" si="498"/>
        <v/>
      </c>
      <c r="AF916" s="10">
        <f t="shared" si="499"/>
        <v>1</v>
      </c>
      <c r="AG916" s="6" t="e">
        <f t="shared" si="514"/>
        <v>#N/A</v>
      </c>
      <c r="AH916" s="6" t="e">
        <f t="shared" si="515"/>
        <v>#N/A</v>
      </c>
      <c r="AI916" s="6" t="e">
        <f t="shared" ref="AI916:AI979" si="525">VLOOKUP(K916,$BJ$17:$BK$27,2,FALSE)</f>
        <v>#N/A</v>
      </c>
      <c r="AJ916" s="6" t="e">
        <f t="shared" si="516"/>
        <v>#N/A</v>
      </c>
      <c r="AK916" s="11" t="str">
        <f t="shared" si="517"/>
        <v xml:space="preserve"> </v>
      </c>
      <c r="AL916" s="6" t="e">
        <f t="shared" si="518"/>
        <v>#N/A</v>
      </c>
      <c r="AM916" s="6" t="e">
        <f t="shared" si="519"/>
        <v>#N/A</v>
      </c>
      <c r="AN916" s="6" t="e">
        <f t="shared" si="520"/>
        <v>#N/A</v>
      </c>
      <c r="AO916" s="6" t="e">
        <f t="shared" si="500"/>
        <v>#N/A</v>
      </c>
      <c r="AP916" s="6" t="e">
        <f t="shared" si="521"/>
        <v>#N/A</v>
      </c>
      <c r="AQ916" s="6" t="e">
        <f t="shared" si="522"/>
        <v>#N/A</v>
      </c>
      <c r="AR916" s="6" t="e">
        <f t="shared" si="501"/>
        <v>#N/A</v>
      </c>
      <c r="AS916" s="6" t="e">
        <f t="shared" si="502"/>
        <v>#N/A</v>
      </c>
      <c r="AT916" s="6" t="e">
        <f t="shared" si="503"/>
        <v>#N/A</v>
      </c>
      <c r="AU916" s="6">
        <f t="shared" si="523"/>
        <v>0</v>
      </c>
      <c r="AV916" s="6" t="e">
        <f t="shared" si="524"/>
        <v>#N/A</v>
      </c>
      <c r="AW916" s="6" t="str">
        <f t="shared" si="504"/>
        <v/>
      </c>
      <c r="AX916" s="6" t="str">
        <f t="shared" si="505"/>
        <v/>
      </c>
      <c r="AY916" s="6" t="str">
        <f t="shared" si="506"/>
        <v/>
      </c>
      <c r="AZ916" s="6" t="str">
        <f t="shared" si="507"/>
        <v/>
      </c>
      <c r="BA916" s="103"/>
      <c r="BG916" s="3"/>
    </row>
    <row r="917" spans="1:59" s="12" customFormat="1" ht="13.5" customHeight="1" x14ac:dyDescent="0.2">
      <c r="A917" s="163">
        <v>902</v>
      </c>
      <c r="B917" s="164"/>
      <c r="C917" s="165"/>
      <c r="D917" s="166"/>
      <c r="E917" s="165"/>
      <c r="F917" s="165"/>
      <c r="G917" s="220"/>
      <c r="H917" s="165"/>
      <c r="I917" s="167"/>
      <c r="J917" s="168"/>
      <c r="K917" s="845"/>
      <c r="L917" s="838"/>
      <c r="M917" s="428"/>
      <c r="N917" s="427"/>
      <c r="O917" s="429"/>
      <c r="P917" s="430"/>
      <c r="Q917" s="422" t="str">
        <f t="shared" si="491"/>
        <v/>
      </c>
      <c r="R917" s="422" t="str">
        <f t="shared" si="492"/>
        <v/>
      </c>
      <c r="S917" s="423" t="str">
        <f t="shared" si="493"/>
        <v/>
      </c>
      <c r="T917" s="424" t="str">
        <f t="shared" si="508"/>
        <v/>
      </c>
      <c r="U917" s="425" t="str">
        <f t="shared" si="494"/>
        <v/>
      </c>
      <c r="V917" s="425" t="str">
        <f t="shared" si="495"/>
        <v/>
      </c>
      <c r="W917" s="425" t="str">
        <f t="shared" si="496"/>
        <v/>
      </c>
      <c r="X917" s="38"/>
      <c r="Y917" s="37" t="str">
        <f t="shared" si="509"/>
        <v/>
      </c>
      <c r="Z917" s="37" t="str">
        <f t="shared" si="510"/>
        <v/>
      </c>
      <c r="AA917" s="29" t="str">
        <f t="shared" si="497"/>
        <v/>
      </c>
      <c r="AB917" s="6" t="e">
        <f t="shared" si="511"/>
        <v>#N/A</v>
      </c>
      <c r="AC917" s="6" t="e">
        <f t="shared" si="512"/>
        <v>#N/A</v>
      </c>
      <c r="AD917" s="6" t="e">
        <f t="shared" si="513"/>
        <v>#N/A</v>
      </c>
      <c r="AE917" s="6" t="str">
        <f t="shared" si="498"/>
        <v/>
      </c>
      <c r="AF917" s="10">
        <f t="shared" si="499"/>
        <v>1</v>
      </c>
      <c r="AG917" s="6" t="e">
        <f t="shared" si="514"/>
        <v>#N/A</v>
      </c>
      <c r="AH917" s="6" t="e">
        <f t="shared" si="515"/>
        <v>#N/A</v>
      </c>
      <c r="AI917" s="6" t="e">
        <f t="shared" si="525"/>
        <v>#N/A</v>
      </c>
      <c r="AJ917" s="6" t="e">
        <f t="shared" si="516"/>
        <v>#N/A</v>
      </c>
      <c r="AK917" s="11" t="str">
        <f t="shared" si="517"/>
        <v xml:space="preserve"> </v>
      </c>
      <c r="AL917" s="6" t="e">
        <f t="shared" si="518"/>
        <v>#N/A</v>
      </c>
      <c r="AM917" s="6" t="e">
        <f t="shared" si="519"/>
        <v>#N/A</v>
      </c>
      <c r="AN917" s="6" t="e">
        <f t="shared" si="520"/>
        <v>#N/A</v>
      </c>
      <c r="AO917" s="6" t="e">
        <f t="shared" si="500"/>
        <v>#N/A</v>
      </c>
      <c r="AP917" s="6" t="e">
        <f t="shared" si="521"/>
        <v>#N/A</v>
      </c>
      <c r="AQ917" s="6" t="e">
        <f t="shared" si="522"/>
        <v>#N/A</v>
      </c>
      <c r="AR917" s="6" t="e">
        <f t="shared" si="501"/>
        <v>#N/A</v>
      </c>
      <c r="AS917" s="6" t="e">
        <f t="shared" si="502"/>
        <v>#N/A</v>
      </c>
      <c r="AT917" s="6" t="e">
        <f t="shared" si="503"/>
        <v>#N/A</v>
      </c>
      <c r="AU917" s="6">
        <f t="shared" si="523"/>
        <v>0</v>
      </c>
      <c r="AV917" s="6" t="e">
        <f t="shared" si="524"/>
        <v>#N/A</v>
      </c>
      <c r="AW917" s="6" t="str">
        <f t="shared" si="504"/>
        <v/>
      </c>
      <c r="AX917" s="6" t="str">
        <f t="shared" si="505"/>
        <v/>
      </c>
      <c r="AY917" s="6" t="str">
        <f t="shared" si="506"/>
        <v/>
      </c>
      <c r="AZ917" s="6" t="str">
        <f t="shared" si="507"/>
        <v/>
      </c>
      <c r="BA917" s="103"/>
      <c r="BG917" s="3"/>
    </row>
    <row r="918" spans="1:59" s="12" customFormat="1" ht="13.5" customHeight="1" x14ac:dyDescent="0.2">
      <c r="A918" s="163">
        <v>903</v>
      </c>
      <c r="B918" s="164"/>
      <c r="C918" s="165"/>
      <c r="D918" s="166"/>
      <c r="E918" s="165"/>
      <c r="F918" s="165"/>
      <c r="G918" s="220"/>
      <c r="H918" s="165"/>
      <c r="I918" s="167"/>
      <c r="J918" s="168"/>
      <c r="K918" s="845"/>
      <c r="L918" s="838"/>
      <c r="M918" s="428"/>
      <c r="N918" s="427"/>
      <c r="O918" s="429"/>
      <c r="P918" s="430"/>
      <c r="Q918" s="422" t="str">
        <f t="shared" si="491"/>
        <v/>
      </c>
      <c r="R918" s="422" t="str">
        <f t="shared" si="492"/>
        <v/>
      </c>
      <c r="S918" s="423" t="str">
        <f t="shared" si="493"/>
        <v/>
      </c>
      <c r="T918" s="424" t="str">
        <f t="shared" si="508"/>
        <v/>
      </c>
      <c r="U918" s="425" t="str">
        <f t="shared" si="494"/>
        <v/>
      </c>
      <c r="V918" s="425" t="str">
        <f t="shared" si="495"/>
        <v/>
      </c>
      <c r="W918" s="425" t="str">
        <f t="shared" si="496"/>
        <v/>
      </c>
      <c r="X918" s="38"/>
      <c r="Y918" s="37" t="str">
        <f t="shared" si="509"/>
        <v/>
      </c>
      <c r="Z918" s="37" t="str">
        <f t="shared" si="510"/>
        <v/>
      </c>
      <c r="AA918" s="29" t="str">
        <f t="shared" si="497"/>
        <v/>
      </c>
      <c r="AB918" s="6" t="e">
        <f t="shared" si="511"/>
        <v>#N/A</v>
      </c>
      <c r="AC918" s="6" t="e">
        <f t="shared" si="512"/>
        <v>#N/A</v>
      </c>
      <c r="AD918" s="6" t="e">
        <f t="shared" si="513"/>
        <v>#N/A</v>
      </c>
      <c r="AE918" s="6" t="str">
        <f t="shared" si="498"/>
        <v/>
      </c>
      <c r="AF918" s="10">
        <f t="shared" si="499"/>
        <v>1</v>
      </c>
      <c r="AG918" s="6" t="e">
        <f t="shared" si="514"/>
        <v>#N/A</v>
      </c>
      <c r="AH918" s="6" t="e">
        <f t="shared" si="515"/>
        <v>#N/A</v>
      </c>
      <c r="AI918" s="6" t="e">
        <f t="shared" si="525"/>
        <v>#N/A</v>
      </c>
      <c r="AJ918" s="6" t="e">
        <f t="shared" si="516"/>
        <v>#N/A</v>
      </c>
      <c r="AK918" s="11" t="str">
        <f t="shared" si="517"/>
        <v xml:space="preserve"> </v>
      </c>
      <c r="AL918" s="6" t="e">
        <f t="shared" si="518"/>
        <v>#N/A</v>
      </c>
      <c r="AM918" s="6" t="e">
        <f t="shared" si="519"/>
        <v>#N/A</v>
      </c>
      <c r="AN918" s="6" t="e">
        <f t="shared" si="520"/>
        <v>#N/A</v>
      </c>
      <c r="AO918" s="6" t="e">
        <f t="shared" si="500"/>
        <v>#N/A</v>
      </c>
      <c r="AP918" s="6" t="e">
        <f t="shared" si="521"/>
        <v>#N/A</v>
      </c>
      <c r="AQ918" s="6" t="e">
        <f t="shared" si="522"/>
        <v>#N/A</v>
      </c>
      <c r="AR918" s="6" t="e">
        <f t="shared" si="501"/>
        <v>#N/A</v>
      </c>
      <c r="AS918" s="6" t="e">
        <f t="shared" si="502"/>
        <v>#N/A</v>
      </c>
      <c r="AT918" s="6" t="e">
        <f t="shared" si="503"/>
        <v>#N/A</v>
      </c>
      <c r="AU918" s="6">
        <f t="shared" si="523"/>
        <v>0</v>
      </c>
      <c r="AV918" s="6" t="e">
        <f t="shared" si="524"/>
        <v>#N/A</v>
      </c>
      <c r="AW918" s="6" t="str">
        <f t="shared" si="504"/>
        <v/>
      </c>
      <c r="AX918" s="6" t="str">
        <f t="shared" si="505"/>
        <v/>
      </c>
      <c r="AY918" s="6" t="str">
        <f t="shared" si="506"/>
        <v/>
      </c>
      <c r="AZ918" s="6" t="str">
        <f t="shared" si="507"/>
        <v/>
      </c>
      <c r="BA918" s="103"/>
      <c r="BG918" s="3"/>
    </row>
    <row r="919" spans="1:59" s="12" customFormat="1" ht="13.5" customHeight="1" x14ac:dyDescent="0.2">
      <c r="A919" s="163">
        <v>904</v>
      </c>
      <c r="B919" s="164"/>
      <c r="C919" s="165"/>
      <c r="D919" s="166"/>
      <c r="E919" s="165"/>
      <c r="F919" s="165"/>
      <c r="G919" s="220"/>
      <c r="H919" s="165"/>
      <c r="I919" s="167"/>
      <c r="J919" s="168"/>
      <c r="K919" s="845"/>
      <c r="L919" s="838"/>
      <c r="M919" s="428"/>
      <c r="N919" s="427"/>
      <c r="O919" s="429"/>
      <c r="P919" s="430"/>
      <c r="Q919" s="422" t="str">
        <f t="shared" si="491"/>
        <v/>
      </c>
      <c r="R919" s="422" t="str">
        <f t="shared" si="492"/>
        <v/>
      </c>
      <c r="S919" s="423" t="str">
        <f t="shared" si="493"/>
        <v/>
      </c>
      <c r="T919" s="424" t="str">
        <f t="shared" si="508"/>
        <v/>
      </c>
      <c r="U919" s="425" t="str">
        <f t="shared" si="494"/>
        <v/>
      </c>
      <c r="V919" s="425" t="str">
        <f t="shared" si="495"/>
        <v/>
      </c>
      <c r="W919" s="425" t="str">
        <f t="shared" si="496"/>
        <v/>
      </c>
      <c r="X919" s="38"/>
      <c r="Y919" s="37" t="str">
        <f t="shared" si="509"/>
        <v/>
      </c>
      <c r="Z919" s="37" t="str">
        <f t="shared" si="510"/>
        <v/>
      </c>
      <c r="AA919" s="29" t="str">
        <f t="shared" si="497"/>
        <v/>
      </c>
      <c r="AB919" s="6" t="e">
        <f t="shared" si="511"/>
        <v>#N/A</v>
      </c>
      <c r="AC919" s="6" t="e">
        <f t="shared" si="512"/>
        <v>#N/A</v>
      </c>
      <c r="AD919" s="6" t="e">
        <f t="shared" si="513"/>
        <v>#N/A</v>
      </c>
      <c r="AE919" s="6" t="str">
        <f t="shared" si="498"/>
        <v/>
      </c>
      <c r="AF919" s="10">
        <f t="shared" si="499"/>
        <v>1</v>
      </c>
      <c r="AG919" s="6" t="e">
        <f t="shared" si="514"/>
        <v>#N/A</v>
      </c>
      <c r="AH919" s="6" t="e">
        <f t="shared" si="515"/>
        <v>#N/A</v>
      </c>
      <c r="AI919" s="6" t="e">
        <f t="shared" si="525"/>
        <v>#N/A</v>
      </c>
      <c r="AJ919" s="6" t="e">
        <f t="shared" si="516"/>
        <v>#N/A</v>
      </c>
      <c r="AK919" s="11" t="str">
        <f t="shared" si="517"/>
        <v xml:space="preserve"> </v>
      </c>
      <c r="AL919" s="6" t="e">
        <f t="shared" si="518"/>
        <v>#N/A</v>
      </c>
      <c r="AM919" s="6" t="e">
        <f t="shared" si="519"/>
        <v>#N/A</v>
      </c>
      <c r="AN919" s="6" t="e">
        <f t="shared" si="520"/>
        <v>#N/A</v>
      </c>
      <c r="AO919" s="6" t="e">
        <f t="shared" si="500"/>
        <v>#N/A</v>
      </c>
      <c r="AP919" s="6" t="e">
        <f t="shared" si="521"/>
        <v>#N/A</v>
      </c>
      <c r="AQ919" s="6" t="e">
        <f t="shared" si="522"/>
        <v>#N/A</v>
      </c>
      <c r="AR919" s="6" t="e">
        <f t="shared" si="501"/>
        <v>#N/A</v>
      </c>
      <c r="AS919" s="6" t="e">
        <f t="shared" si="502"/>
        <v>#N/A</v>
      </c>
      <c r="AT919" s="6" t="e">
        <f t="shared" si="503"/>
        <v>#N/A</v>
      </c>
      <c r="AU919" s="6">
        <f t="shared" si="523"/>
        <v>0</v>
      </c>
      <c r="AV919" s="6" t="e">
        <f t="shared" si="524"/>
        <v>#N/A</v>
      </c>
      <c r="AW919" s="6" t="str">
        <f t="shared" si="504"/>
        <v/>
      </c>
      <c r="AX919" s="6" t="str">
        <f t="shared" si="505"/>
        <v/>
      </c>
      <c r="AY919" s="6" t="str">
        <f t="shared" si="506"/>
        <v/>
      </c>
      <c r="AZ919" s="6" t="str">
        <f t="shared" si="507"/>
        <v/>
      </c>
      <c r="BA919" s="103"/>
      <c r="BG919" s="3"/>
    </row>
    <row r="920" spans="1:59" s="12" customFormat="1" ht="13.5" customHeight="1" x14ac:dyDescent="0.2">
      <c r="A920" s="163">
        <v>905</v>
      </c>
      <c r="B920" s="164"/>
      <c r="C920" s="165"/>
      <c r="D920" s="166"/>
      <c r="E920" s="165"/>
      <c r="F920" s="165"/>
      <c r="G920" s="220"/>
      <c r="H920" s="165"/>
      <c r="I920" s="167"/>
      <c r="J920" s="168"/>
      <c r="K920" s="845"/>
      <c r="L920" s="838"/>
      <c r="M920" s="428"/>
      <c r="N920" s="427"/>
      <c r="O920" s="429"/>
      <c r="P920" s="430"/>
      <c r="Q920" s="422" t="str">
        <f t="shared" si="491"/>
        <v/>
      </c>
      <c r="R920" s="422" t="str">
        <f t="shared" si="492"/>
        <v/>
      </c>
      <c r="S920" s="423" t="str">
        <f t="shared" si="493"/>
        <v/>
      </c>
      <c r="T920" s="424" t="str">
        <f t="shared" si="508"/>
        <v/>
      </c>
      <c r="U920" s="425" t="str">
        <f t="shared" si="494"/>
        <v/>
      </c>
      <c r="V920" s="425" t="str">
        <f t="shared" si="495"/>
        <v/>
      </c>
      <c r="W920" s="425" t="str">
        <f t="shared" si="496"/>
        <v/>
      </c>
      <c r="X920" s="38"/>
      <c r="Y920" s="37" t="str">
        <f t="shared" si="509"/>
        <v/>
      </c>
      <c r="Z920" s="37" t="str">
        <f t="shared" si="510"/>
        <v/>
      </c>
      <c r="AA920" s="29" t="str">
        <f t="shared" si="497"/>
        <v/>
      </c>
      <c r="AB920" s="6" t="e">
        <f t="shared" si="511"/>
        <v>#N/A</v>
      </c>
      <c r="AC920" s="6" t="e">
        <f t="shared" si="512"/>
        <v>#N/A</v>
      </c>
      <c r="AD920" s="6" t="e">
        <f t="shared" si="513"/>
        <v>#N/A</v>
      </c>
      <c r="AE920" s="6" t="str">
        <f t="shared" si="498"/>
        <v/>
      </c>
      <c r="AF920" s="10">
        <f t="shared" si="499"/>
        <v>1</v>
      </c>
      <c r="AG920" s="6" t="e">
        <f t="shared" si="514"/>
        <v>#N/A</v>
      </c>
      <c r="AH920" s="6" t="e">
        <f t="shared" si="515"/>
        <v>#N/A</v>
      </c>
      <c r="AI920" s="6" t="e">
        <f t="shared" si="525"/>
        <v>#N/A</v>
      </c>
      <c r="AJ920" s="6" t="e">
        <f t="shared" si="516"/>
        <v>#N/A</v>
      </c>
      <c r="AK920" s="11" t="str">
        <f t="shared" si="517"/>
        <v xml:space="preserve"> </v>
      </c>
      <c r="AL920" s="6" t="e">
        <f t="shared" si="518"/>
        <v>#N/A</v>
      </c>
      <c r="AM920" s="6" t="e">
        <f t="shared" si="519"/>
        <v>#N/A</v>
      </c>
      <c r="AN920" s="6" t="e">
        <f t="shared" si="520"/>
        <v>#N/A</v>
      </c>
      <c r="AO920" s="6" t="e">
        <f t="shared" si="500"/>
        <v>#N/A</v>
      </c>
      <c r="AP920" s="6" t="e">
        <f t="shared" si="521"/>
        <v>#N/A</v>
      </c>
      <c r="AQ920" s="6" t="e">
        <f t="shared" si="522"/>
        <v>#N/A</v>
      </c>
      <c r="AR920" s="6" t="e">
        <f t="shared" si="501"/>
        <v>#N/A</v>
      </c>
      <c r="AS920" s="6" t="e">
        <f t="shared" si="502"/>
        <v>#N/A</v>
      </c>
      <c r="AT920" s="6" t="e">
        <f t="shared" si="503"/>
        <v>#N/A</v>
      </c>
      <c r="AU920" s="6">
        <f t="shared" si="523"/>
        <v>0</v>
      </c>
      <c r="AV920" s="6" t="e">
        <f t="shared" si="524"/>
        <v>#N/A</v>
      </c>
      <c r="AW920" s="6" t="str">
        <f t="shared" si="504"/>
        <v/>
      </c>
      <c r="AX920" s="6" t="str">
        <f t="shared" si="505"/>
        <v/>
      </c>
      <c r="AY920" s="6" t="str">
        <f t="shared" si="506"/>
        <v/>
      </c>
      <c r="AZ920" s="6" t="str">
        <f t="shared" si="507"/>
        <v/>
      </c>
      <c r="BA920" s="103"/>
      <c r="BG920" s="3"/>
    </row>
    <row r="921" spans="1:59" s="12" customFormat="1" ht="13.5" customHeight="1" x14ac:dyDescent="0.2">
      <c r="A921" s="163">
        <v>906</v>
      </c>
      <c r="B921" s="164"/>
      <c r="C921" s="165"/>
      <c r="D921" s="166"/>
      <c r="E921" s="165"/>
      <c r="F921" s="165"/>
      <c r="G921" s="220"/>
      <c r="H921" s="165"/>
      <c r="I921" s="167"/>
      <c r="J921" s="168"/>
      <c r="K921" s="845"/>
      <c r="L921" s="838"/>
      <c r="M921" s="428"/>
      <c r="N921" s="427"/>
      <c r="O921" s="429"/>
      <c r="P921" s="430"/>
      <c r="Q921" s="422" t="str">
        <f t="shared" si="491"/>
        <v/>
      </c>
      <c r="R921" s="422" t="str">
        <f t="shared" si="492"/>
        <v/>
      </c>
      <c r="S921" s="423" t="str">
        <f t="shared" si="493"/>
        <v/>
      </c>
      <c r="T921" s="424" t="str">
        <f t="shared" si="508"/>
        <v/>
      </c>
      <c r="U921" s="425" t="str">
        <f t="shared" si="494"/>
        <v/>
      </c>
      <c r="V921" s="425" t="str">
        <f t="shared" si="495"/>
        <v/>
      </c>
      <c r="W921" s="425" t="str">
        <f t="shared" si="496"/>
        <v/>
      </c>
      <c r="X921" s="38"/>
      <c r="Y921" s="37" t="str">
        <f t="shared" si="509"/>
        <v/>
      </c>
      <c r="Z921" s="37" t="str">
        <f t="shared" si="510"/>
        <v/>
      </c>
      <c r="AA921" s="29" t="str">
        <f t="shared" si="497"/>
        <v/>
      </c>
      <c r="AB921" s="6" t="e">
        <f t="shared" si="511"/>
        <v>#N/A</v>
      </c>
      <c r="AC921" s="6" t="e">
        <f t="shared" si="512"/>
        <v>#N/A</v>
      </c>
      <c r="AD921" s="6" t="e">
        <f t="shared" si="513"/>
        <v>#N/A</v>
      </c>
      <c r="AE921" s="6" t="str">
        <f t="shared" si="498"/>
        <v/>
      </c>
      <c r="AF921" s="10">
        <f t="shared" si="499"/>
        <v>1</v>
      </c>
      <c r="AG921" s="6" t="e">
        <f t="shared" si="514"/>
        <v>#N/A</v>
      </c>
      <c r="AH921" s="6" t="e">
        <f t="shared" si="515"/>
        <v>#N/A</v>
      </c>
      <c r="AI921" s="6" t="e">
        <f t="shared" si="525"/>
        <v>#N/A</v>
      </c>
      <c r="AJ921" s="6" t="e">
        <f t="shared" si="516"/>
        <v>#N/A</v>
      </c>
      <c r="AK921" s="11" t="str">
        <f t="shared" si="517"/>
        <v xml:space="preserve"> </v>
      </c>
      <c r="AL921" s="6" t="e">
        <f t="shared" si="518"/>
        <v>#N/A</v>
      </c>
      <c r="AM921" s="6" t="e">
        <f t="shared" si="519"/>
        <v>#N/A</v>
      </c>
      <c r="AN921" s="6" t="e">
        <f t="shared" si="520"/>
        <v>#N/A</v>
      </c>
      <c r="AO921" s="6" t="e">
        <f t="shared" si="500"/>
        <v>#N/A</v>
      </c>
      <c r="AP921" s="6" t="e">
        <f t="shared" si="521"/>
        <v>#N/A</v>
      </c>
      <c r="AQ921" s="6" t="e">
        <f t="shared" si="522"/>
        <v>#N/A</v>
      </c>
      <c r="AR921" s="6" t="e">
        <f t="shared" si="501"/>
        <v>#N/A</v>
      </c>
      <c r="AS921" s="6" t="e">
        <f t="shared" si="502"/>
        <v>#N/A</v>
      </c>
      <c r="AT921" s="6" t="e">
        <f t="shared" si="503"/>
        <v>#N/A</v>
      </c>
      <c r="AU921" s="6">
        <f t="shared" si="523"/>
        <v>0</v>
      </c>
      <c r="AV921" s="6" t="e">
        <f t="shared" si="524"/>
        <v>#N/A</v>
      </c>
      <c r="AW921" s="6" t="str">
        <f t="shared" si="504"/>
        <v/>
      </c>
      <c r="AX921" s="6" t="str">
        <f t="shared" si="505"/>
        <v/>
      </c>
      <c r="AY921" s="6" t="str">
        <f t="shared" si="506"/>
        <v/>
      </c>
      <c r="AZ921" s="6" t="str">
        <f t="shared" si="507"/>
        <v/>
      </c>
      <c r="BA921" s="103"/>
      <c r="BG921" s="3"/>
    </row>
    <row r="922" spans="1:59" s="12" customFormat="1" ht="13.5" customHeight="1" x14ac:dyDescent="0.2">
      <c r="A922" s="163">
        <v>907</v>
      </c>
      <c r="B922" s="164"/>
      <c r="C922" s="165"/>
      <c r="D922" s="166"/>
      <c r="E922" s="165"/>
      <c r="F922" s="165"/>
      <c r="G922" s="220"/>
      <c r="H922" s="165"/>
      <c r="I922" s="167"/>
      <c r="J922" s="168"/>
      <c r="K922" s="845"/>
      <c r="L922" s="838"/>
      <c r="M922" s="428"/>
      <c r="N922" s="427"/>
      <c r="O922" s="429"/>
      <c r="P922" s="430"/>
      <c r="Q922" s="422" t="str">
        <f t="shared" si="491"/>
        <v/>
      </c>
      <c r="R922" s="422" t="str">
        <f t="shared" si="492"/>
        <v/>
      </c>
      <c r="S922" s="423" t="str">
        <f t="shared" si="493"/>
        <v/>
      </c>
      <c r="T922" s="424" t="str">
        <f t="shared" si="508"/>
        <v/>
      </c>
      <c r="U922" s="425" t="str">
        <f t="shared" si="494"/>
        <v/>
      </c>
      <c r="V922" s="425" t="str">
        <f t="shared" si="495"/>
        <v/>
      </c>
      <c r="W922" s="425" t="str">
        <f t="shared" si="496"/>
        <v/>
      </c>
      <c r="X922" s="38"/>
      <c r="Y922" s="37" t="str">
        <f t="shared" si="509"/>
        <v/>
      </c>
      <c r="Z922" s="37" t="str">
        <f t="shared" si="510"/>
        <v/>
      </c>
      <c r="AA922" s="29" t="str">
        <f t="shared" si="497"/>
        <v/>
      </c>
      <c r="AB922" s="6" t="e">
        <f t="shared" si="511"/>
        <v>#N/A</v>
      </c>
      <c r="AC922" s="6" t="e">
        <f t="shared" si="512"/>
        <v>#N/A</v>
      </c>
      <c r="AD922" s="6" t="e">
        <f t="shared" si="513"/>
        <v>#N/A</v>
      </c>
      <c r="AE922" s="6" t="str">
        <f t="shared" si="498"/>
        <v/>
      </c>
      <c r="AF922" s="10">
        <f t="shared" si="499"/>
        <v>1</v>
      </c>
      <c r="AG922" s="6" t="e">
        <f t="shared" si="514"/>
        <v>#N/A</v>
      </c>
      <c r="AH922" s="6" t="e">
        <f t="shared" si="515"/>
        <v>#N/A</v>
      </c>
      <c r="AI922" s="6" t="e">
        <f t="shared" si="525"/>
        <v>#N/A</v>
      </c>
      <c r="AJ922" s="6" t="e">
        <f t="shared" si="516"/>
        <v>#N/A</v>
      </c>
      <c r="AK922" s="11" t="str">
        <f t="shared" si="517"/>
        <v xml:space="preserve"> </v>
      </c>
      <c r="AL922" s="6" t="e">
        <f t="shared" si="518"/>
        <v>#N/A</v>
      </c>
      <c r="AM922" s="6" t="e">
        <f t="shared" si="519"/>
        <v>#N/A</v>
      </c>
      <c r="AN922" s="6" t="e">
        <f t="shared" si="520"/>
        <v>#N/A</v>
      </c>
      <c r="AO922" s="6" t="e">
        <f t="shared" si="500"/>
        <v>#N/A</v>
      </c>
      <c r="AP922" s="6" t="e">
        <f t="shared" si="521"/>
        <v>#N/A</v>
      </c>
      <c r="AQ922" s="6" t="e">
        <f t="shared" si="522"/>
        <v>#N/A</v>
      </c>
      <c r="AR922" s="6" t="e">
        <f t="shared" si="501"/>
        <v>#N/A</v>
      </c>
      <c r="AS922" s="6" t="e">
        <f t="shared" si="502"/>
        <v>#N/A</v>
      </c>
      <c r="AT922" s="6" t="e">
        <f t="shared" si="503"/>
        <v>#N/A</v>
      </c>
      <c r="AU922" s="6">
        <f t="shared" si="523"/>
        <v>0</v>
      </c>
      <c r="AV922" s="6" t="e">
        <f t="shared" si="524"/>
        <v>#N/A</v>
      </c>
      <c r="AW922" s="6" t="str">
        <f t="shared" si="504"/>
        <v/>
      </c>
      <c r="AX922" s="6" t="str">
        <f t="shared" si="505"/>
        <v/>
      </c>
      <c r="AY922" s="6" t="str">
        <f t="shared" si="506"/>
        <v/>
      </c>
      <c r="AZ922" s="6" t="str">
        <f t="shared" si="507"/>
        <v/>
      </c>
      <c r="BA922" s="103"/>
      <c r="BG922" s="3"/>
    </row>
    <row r="923" spans="1:59" s="12" customFormat="1" ht="13.5" customHeight="1" x14ac:dyDescent="0.2">
      <c r="A923" s="163">
        <v>908</v>
      </c>
      <c r="B923" s="164"/>
      <c r="C923" s="165"/>
      <c r="D923" s="166"/>
      <c r="E923" s="165"/>
      <c r="F923" s="165"/>
      <c r="G923" s="220"/>
      <c r="H923" s="165"/>
      <c r="I923" s="167"/>
      <c r="J923" s="168"/>
      <c r="K923" s="845"/>
      <c r="L923" s="838"/>
      <c r="M923" s="428"/>
      <c r="N923" s="427"/>
      <c r="O923" s="429"/>
      <c r="P923" s="430"/>
      <c r="Q923" s="422" t="str">
        <f t="shared" si="491"/>
        <v/>
      </c>
      <c r="R923" s="422" t="str">
        <f t="shared" si="492"/>
        <v/>
      </c>
      <c r="S923" s="423" t="str">
        <f t="shared" si="493"/>
        <v/>
      </c>
      <c r="T923" s="424" t="str">
        <f t="shared" si="508"/>
        <v/>
      </c>
      <c r="U923" s="425" t="str">
        <f t="shared" si="494"/>
        <v/>
      </c>
      <c r="V923" s="425" t="str">
        <f t="shared" si="495"/>
        <v/>
      </c>
      <c r="W923" s="425" t="str">
        <f t="shared" si="496"/>
        <v/>
      </c>
      <c r="X923" s="38"/>
      <c r="Y923" s="37" t="str">
        <f t="shared" si="509"/>
        <v/>
      </c>
      <c r="Z923" s="37" t="str">
        <f t="shared" si="510"/>
        <v/>
      </c>
      <c r="AA923" s="29" t="str">
        <f t="shared" si="497"/>
        <v/>
      </c>
      <c r="AB923" s="6" t="e">
        <f t="shared" si="511"/>
        <v>#N/A</v>
      </c>
      <c r="AC923" s="6" t="e">
        <f t="shared" si="512"/>
        <v>#N/A</v>
      </c>
      <c r="AD923" s="6" t="e">
        <f t="shared" si="513"/>
        <v>#N/A</v>
      </c>
      <c r="AE923" s="6" t="str">
        <f t="shared" si="498"/>
        <v/>
      </c>
      <c r="AF923" s="10">
        <f t="shared" si="499"/>
        <v>1</v>
      </c>
      <c r="AG923" s="6" t="e">
        <f t="shared" si="514"/>
        <v>#N/A</v>
      </c>
      <c r="AH923" s="6" t="e">
        <f t="shared" si="515"/>
        <v>#N/A</v>
      </c>
      <c r="AI923" s="6" t="e">
        <f t="shared" si="525"/>
        <v>#N/A</v>
      </c>
      <c r="AJ923" s="6" t="e">
        <f t="shared" si="516"/>
        <v>#N/A</v>
      </c>
      <c r="AK923" s="11" t="str">
        <f t="shared" si="517"/>
        <v xml:space="preserve"> </v>
      </c>
      <c r="AL923" s="6" t="e">
        <f t="shared" si="518"/>
        <v>#N/A</v>
      </c>
      <c r="AM923" s="6" t="e">
        <f t="shared" si="519"/>
        <v>#N/A</v>
      </c>
      <c r="AN923" s="6" t="e">
        <f t="shared" si="520"/>
        <v>#N/A</v>
      </c>
      <c r="AO923" s="6" t="e">
        <f t="shared" si="500"/>
        <v>#N/A</v>
      </c>
      <c r="AP923" s="6" t="e">
        <f t="shared" si="521"/>
        <v>#N/A</v>
      </c>
      <c r="AQ923" s="6" t="e">
        <f t="shared" si="522"/>
        <v>#N/A</v>
      </c>
      <c r="AR923" s="6" t="e">
        <f t="shared" si="501"/>
        <v>#N/A</v>
      </c>
      <c r="AS923" s="6" t="e">
        <f t="shared" si="502"/>
        <v>#N/A</v>
      </c>
      <c r="AT923" s="6" t="e">
        <f t="shared" si="503"/>
        <v>#N/A</v>
      </c>
      <c r="AU923" s="6">
        <f t="shared" si="523"/>
        <v>0</v>
      </c>
      <c r="AV923" s="6" t="e">
        <f t="shared" si="524"/>
        <v>#N/A</v>
      </c>
      <c r="AW923" s="6" t="str">
        <f t="shared" si="504"/>
        <v/>
      </c>
      <c r="AX923" s="6" t="str">
        <f t="shared" si="505"/>
        <v/>
      </c>
      <c r="AY923" s="6" t="str">
        <f t="shared" si="506"/>
        <v/>
      </c>
      <c r="AZ923" s="6" t="str">
        <f t="shared" si="507"/>
        <v/>
      </c>
      <c r="BA923" s="103"/>
      <c r="BG923" s="3"/>
    </row>
    <row r="924" spans="1:59" s="12" customFormat="1" ht="13.5" customHeight="1" x14ac:dyDescent="0.2">
      <c r="A924" s="163">
        <v>909</v>
      </c>
      <c r="B924" s="164"/>
      <c r="C924" s="165"/>
      <c r="D924" s="166"/>
      <c r="E924" s="165"/>
      <c r="F924" s="165"/>
      <c r="G924" s="220"/>
      <c r="H924" s="165"/>
      <c r="I924" s="167"/>
      <c r="J924" s="168"/>
      <c r="K924" s="845"/>
      <c r="L924" s="838"/>
      <c r="M924" s="428"/>
      <c r="N924" s="427"/>
      <c r="O924" s="429"/>
      <c r="P924" s="430"/>
      <c r="Q924" s="422" t="str">
        <f t="shared" si="491"/>
        <v/>
      </c>
      <c r="R924" s="422" t="str">
        <f t="shared" si="492"/>
        <v/>
      </c>
      <c r="S924" s="423" t="str">
        <f t="shared" si="493"/>
        <v/>
      </c>
      <c r="T924" s="424" t="str">
        <f t="shared" si="508"/>
        <v/>
      </c>
      <c r="U924" s="425" t="str">
        <f t="shared" si="494"/>
        <v/>
      </c>
      <c r="V924" s="425" t="str">
        <f t="shared" si="495"/>
        <v/>
      </c>
      <c r="W924" s="425" t="str">
        <f t="shared" si="496"/>
        <v/>
      </c>
      <c r="X924" s="38"/>
      <c r="Y924" s="37" t="str">
        <f t="shared" si="509"/>
        <v/>
      </c>
      <c r="Z924" s="37" t="str">
        <f t="shared" si="510"/>
        <v/>
      </c>
      <c r="AA924" s="29" t="str">
        <f t="shared" si="497"/>
        <v/>
      </c>
      <c r="AB924" s="6" t="e">
        <f t="shared" si="511"/>
        <v>#N/A</v>
      </c>
      <c r="AC924" s="6" t="e">
        <f t="shared" si="512"/>
        <v>#N/A</v>
      </c>
      <c r="AD924" s="6" t="e">
        <f t="shared" si="513"/>
        <v>#N/A</v>
      </c>
      <c r="AE924" s="6" t="str">
        <f t="shared" si="498"/>
        <v/>
      </c>
      <c r="AF924" s="10">
        <f t="shared" si="499"/>
        <v>1</v>
      </c>
      <c r="AG924" s="6" t="e">
        <f t="shared" si="514"/>
        <v>#N/A</v>
      </c>
      <c r="AH924" s="6" t="e">
        <f t="shared" si="515"/>
        <v>#N/A</v>
      </c>
      <c r="AI924" s="6" t="e">
        <f t="shared" si="525"/>
        <v>#N/A</v>
      </c>
      <c r="AJ924" s="6" t="e">
        <f t="shared" si="516"/>
        <v>#N/A</v>
      </c>
      <c r="AK924" s="11" t="str">
        <f t="shared" si="517"/>
        <v xml:space="preserve"> </v>
      </c>
      <c r="AL924" s="6" t="e">
        <f t="shared" si="518"/>
        <v>#N/A</v>
      </c>
      <c r="AM924" s="6" t="e">
        <f t="shared" si="519"/>
        <v>#N/A</v>
      </c>
      <c r="AN924" s="6" t="e">
        <f t="shared" si="520"/>
        <v>#N/A</v>
      </c>
      <c r="AO924" s="6" t="e">
        <f t="shared" si="500"/>
        <v>#N/A</v>
      </c>
      <c r="AP924" s="6" t="e">
        <f t="shared" si="521"/>
        <v>#N/A</v>
      </c>
      <c r="AQ924" s="6" t="e">
        <f t="shared" si="522"/>
        <v>#N/A</v>
      </c>
      <c r="AR924" s="6" t="e">
        <f t="shared" si="501"/>
        <v>#N/A</v>
      </c>
      <c r="AS924" s="6" t="e">
        <f t="shared" si="502"/>
        <v>#N/A</v>
      </c>
      <c r="AT924" s="6" t="e">
        <f t="shared" si="503"/>
        <v>#N/A</v>
      </c>
      <c r="AU924" s="6">
        <f t="shared" si="523"/>
        <v>0</v>
      </c>
      <c r="AV924" s="6" t="e">
        <f t="shared" si="524"/>
        <v>#N/A</v>
      </c>
      <c r="AW924" s="6" t="str">
        <f t="shared" si="504"/>
        <v/>
      </c>
      <c r="AX924" s="6" t="str">
        <f t="shared" si="505"/>
        <v/>
      </c>
      <c r="AY924" s="6" t="str">
        <f t="shared" si="506"/>
        <v/>
      </c>
      <c r="AZ924" s="6" t="str">
        <f t="shared" si="507"/>
        <v/>
      </c>
      <c r="BA924" s="103"/>
      <c r="BG924" s="3"/>
    </row>
    <row r="925" spans="1:59" s="12" customFormat="1" ht="13.5" customHeight="1" x14ac:dyDescent="0.2">
      <c r="A925" s="163">
        <v>910</v>
      </c>
      <c r="B925" s="164"/>
      <c r="C925" s="165"/>
      <c r="D925" s="166"/>
      <c r="E925" s="165"/>
      <c r="F925" s="165"/>
      <c r="G925" s="220"/>
      <c r="H925" s="165"/>
      <c r="I925" s="167"/>
      <c r="J925" s="168"/>
      <c r="K925" s="845"/>
      <c r="L925" s="838"/>
      <c r="M925" s="428"/>
      <c r="N925" s="427"/>
      <c r="O925" s="429"/>
      <c r="P925" s="430"/>
      <c r="Q925" s="422" t="str">
        <f t="shared" si="491"/>
        <v/>
      </c>
      <c r="R925" s="422" t="str">
        <f t="shared" si="492"/>
        <v/>
      </c>
      <c r="S925" s="423" t="str">
        <f t="shared" si="493"/>
        <v/>
      </c>
      <c r="T925" s="424" t="str">
        <f t="shared" si="508"/>
        <v/>
      </c>
      <c r="U925" s="425" t="str">
        <f t="shared" si="494"/>
        <v/>
      </c>
      <c r="V925" s="425" t="str">
        <f t="shared" si="495"/>
        <v/>
      </c>
      <c r="W925" s="425" t="str">
        <f t="shared" si="496"/>
        <v/>
      </c>
      <c r="X925" s="38"/>
      <c r="Y925" s="37" t="str">
        <f t="shared" si="509"/>
        <v/>
      </c>
      <c r="Z925" s="37" t="str">
        <f t="shared" si="510"/>
        <v/>
      </c>
      <c r="AA925" s="29" t="str">
        <f t="shared" si="497"/>
        <v/>
      </c>
      <c r="AB925" s="6" t="e">
        <f t="shared" si="511"/>
        <v>#N/A</v>
      </c>
      <c r="AC925" s="6" t="e">
        <f t="shared" si="512"/>
        <v>#N/A</v>
      </c>
      <c r="AD925" s="6" t="e">
        <f t="shared" si="513"/>
        <v>#N/A</v>
      </c>
      <c r="AE925" s="6" t="str">
        <f t="shared" si="498"/>
        <v/>
      </c>
      <c r="AF925" s="10">
        <f t="shared" si="499"/>
        <v>1</v>
      </c>
      <c r="AG925" s="6" t="e">
        <f t="shared" si="514"/>
        <v>#N/A</v>
      </c>
      <c r="AH925" s="6" t="e">
        <f t="shared" si="515"/>
        <v>#N/A</v>
      </c>
      <c r="AI925" s="6" t="e">
        <f t="shared" si="525"/>
        <v>#N/A</v>
      </c>
      <c r="AJ925" s="6" t="e">
        <f t="shared" si="516"/>
        <v>#N/A</v>
      </c>
      <c r="AK925" s="11" t="str">
        <f t="shared" si="517"/>
        <v xml:space="preserve"> </v>
      </c>
      <c r="AL925" s="6" t="e">
        <f t="shared" si="518"/>
        <v>#N/A</v>
      </c>
      <c r="AM925" s="6" t="e">
        <f t="shared" si="519"/>
        <v>#N/A</v>
      </c>
      <c r="AN925" s="6" t="e">
        <f t="shared" si="520"/>
        <v>#N/A</v>
      </c>
      <c r="AO925" s="6" t="e">
        <f t="shared" si="500"/>
        <v>#N/A</v>
      </c>
      <c r="AP925" s="6" t="e">
        <f t="shared" si="521"/>
        <v>#N/A</v>
      </c>
      <c r="AQ925" s="6" t="e">
        <f t="shared" si="522"/>
        <v>#N/A</v>
      </c>
      <c r="AR925" s="6" t="e">
        <f t="shared" si="501"/>
        <v>#N/A</v>
      </c>
      <c r="AS925" s="6" t="e">
        <f t="shared" si="502"/>
        <v>#N/A</v>
      </c>
      <c r="AT925" s="6" t="e">
        <f t="shared" si="503"/>
        <v>#N/A</v>
      </c>
      <c r="AU925" s="6">
        <f t="shared" si="523"/>
        <v>0</v>
      </c>
      <c r="AV925" s="6" t="e">
        <f t="shared" si="524"/>
        <v>#N/A</v>
      </c>
      <c r="AW925" s="6" t="str">
        <f t="shared" si="504"/>
        <v/>
      </c>
      <c r="AX925" s="6" t="str">
        <f t="shared" si="505"/>
        <v/>
      </c>
      <c r="AY925" s="6" t="str">
        <f t="shared" si="506"/>
        <v/>
      </c>
      <c r="AZ925" s="6" t="str">
        <f t="shared" si="507"/>
        <v/>
      </c>
      <c r="BA925" s="103"/>
      <c r="BG925" s="3"/>
    </row>
    <row r="926" spans="1:59" s="12" customFormat="1" ht="13.5" customHeight="1" x14ac:dyDescent="0.2">
      <c r="A926" s="163">
        <v>911</v>
      </c>
      <c r="B926" s="164"/>
      <c r="C926" s="165"/>
      <c r="D926" s="166"/>
      <c r="E926" s="165"/>
      <c r="F926" s="165"/>
      <c r="G926" s="220"/>
      <c r="H926" s="165"/>
      <c r="I926" s="167"/>
      <c r="J926" s="168"/>
      <c r="K926" s="845"/>
      <c r="L926" s="838"/>
      <c r="M926" s="428"/>
      <c r="N926" s="427"/>
      <c r="O926" s="429"/>
      <c r="P926" s="430"/>
      <c r="Q926" s="422" t="str">
        <f t="shared" si="491"/>
        <v/>
      </c>
      <c r="R926" s="422" t="str">
        <f t="shared" si="492"/>
        <v/>
      </c>
      <c r="S926" s="423" t="str">
        <f t="shared" si="493"/>
        <v/>
      </c>
      <c r="T926" s="424" t="str">
        <f t="shared" si="508"/>
        <v/>
      </c>
      <c r="U926" s="425" t="str">
        <f t="shared" si="494"/>
        <v/>
      </c>
      <c r="V926" s="425" t="str">
        <f t="shared" si="495"/>
        <v/>
      </c>
      <c r="W926" s="425" t="str">
        <f t="shared" si="496"/>
        <v/>
      </c>
      <c r="X926" s="38"/>
      <c r="Y926" s="37" t="str">
        <f t="shared" si="509"/>
        <v/>
      </c>
      <c r="Z926" s="37" t="str">
        <f t="shared" si="510"/>
        <v/>
      </c>
      <c r="AA926" s="29" t="str">
        <f t="shared" si="497"/>
        <v/>
      </c>
      <c r="AB926" s="6" t="e">
        <f t="shared" si="511"/>
        <v>#N/A</v>
      </c>
      <c r="AC926" s="6" t="e">
        <f t="shared" si="512"/>
        <v>#N/A</v>
      </c>
      <c r="AD926" s="6" t="e">
        <f t="shared" si="513"/>
        <v>#N/A</v>
      </c>
      <c r="AE926" s="6" t="str">
        <f t="shared" si="498"/>
        <v/>
      </c>
      <c r="AF926" s="10">
        <f t="shared" si="499"/>
        <v>1</v>
      </c>
      <c r="AG926" s="6" t="e">
        <f t="shared" si="514"/>
        <v>#N/A</v>
      </c>
      <c r="AH926" s="6" t="e">
        <f t="shared" si="515"/>
        <v>#N/A</v>
      </c>
      <c r="AI926" s="6" t="e">
        <f t="shared" si="525"/>
        <v>#N/A</v>
      </c>
      <c r="AJ926" s="6" t="e">
        <f t="shared" si="516"/>
        <v>#N/A</v>
      </c>
      <c r="AK926" s="11" t="str">
        <f t="shared" si="517"/>
        <v xml:space="preserve"> </v>
      </c>
      <c r="AL926" s="6" t="e">
        <f t="shared" si="518"/>
        <v>#N/A</v>
      </c>
      <c r="AM926" s="6" t="e">
        <f t="shared" si="519"/>
        <v>#N/A</v>
      </c>
      <c r="AN926" s="6" t="e">
        <f t="shared" si="520"/>
        <v>#N/A</v>
      </c>
      <c r="AO926" s="6" t="e">
        <f t="shared" si="500"/>
        <v>#N/A</v>
      </c>
      <c r="AP926" s="6" t="e">
        <f t="shared" si="521"/>
        <v>#N/A</v>
      </c>
      <c r="AQ926" s="6" t="e">
        <f t="shared" si="522"/>
        <v>#N/A</v>
      </c>
      <c r="AR926" s="6" t="e">
        <f t="shared" si="501"/>
        <v>#N/A</v>
      </c>
      <c r="AS926" s="6" t="e">
        <f t="shared" si="502"/>
        <v>#N/A</v>
      </c>
      <c r="AT926" s="6" t="e">
        <f t="shared" si="503"/>
        <v>#N/A</v>
      </c>
      <c r="AU926" s="6">
        <f t="shared" si="523"/>
        <v>0</v>
      </c>
      <c r="AV926" s="6" t="e">
        <f t="shared" si="524"/>
        <v>#N/A</v>
      </c>
      <c r="AW926" s="6" t="str">
        <f t="shared" si="504"/>
        <v/>
      </c>
      <c r="AX926" s="6" t="str">
        <f t="shared" si="505"/>
        <v/>
      </c>
      <c r="AY926" s="6" t="str">
        <f t="shared" si="506"/>
        <v/>
      </c>
      <c r="AZ926" s="6" t="str">
        <f t="shared" si="507"/>
        <v/>
      </c>
      <c r="BA926" s="103"/>
      <c r="BG926" s="3"/>
    </row>
    <row r="927" spans="1:59" s="12" customFormat="1" ht="13.5" customHeight="1" x14ac:dyDescent="0.2">
      <c r="A927" s="163">
        <v>912</v>
      </c>
      <c r="B927" s="164"/>
      <c r="C927" s="165"/>
      <c r="D927" s="166"/>
      <c r="E927" s="165"/>
      <c r="F927" s="165"/>
      <c r="G927" s="220"/>
      <c r="H927" s="165"/>
      <c r="I927" s="167"/>
      <c r="J927" s="168"/>
      <c r="K927" s="845"/>
      <c r="L927" s="838"/>
      <c r="M927" s="428"/>
      <c r="N927" s="427"/>
      <c r="O927" s="429"/>
      <c r="P927" s="430"/>
      <c r="Q927" s="422" t="str">
        <f t="shared" si="491"/>
        <v/>
      </c>
      <c r="R927" s="422" t="str">
        <f t="shared" si="492"/>
        <v/>
      </c>
      <c r="S927" s="423" t="str">
        <f t="shared" si="493"/>
        <v/>
      </c>
      <c r="T927" s="424" t="str">
        <f t="shared" si="508"/>
        <v/>
      </c>
      <c r="U927" s="425" t="str">
        <f t="shared" si="494"/>
        <v/>
      </c>
      <c r="V927" s="425" t="str">
        <f t="shared" si="495"/>
        <v/>
      </c>
      <c r="W927" s="425" t="str">
        <f t="shared" si="496"/>
        <v/>
      </c>
      <c r="X927" s="38"/>
      <c r="Y927" s="37" t="str">
        <f t="shared" si="509"/>
        <v/>
      </c>
      <c r="Z927" s="37" t="str">
        <f t="shared" si="510"/>
        <v/>
      </c>
      <c r="AA927" s="29" t="str">
        <f t="shared" si="497"/>
        <v/>
      </c>
      <c r="AB927" s="6" t="e">
        <f t="shared" si="511"/>
        <v>#N/A</v>
      </c>
      <c r="AC927" s="6" t="e">
        <f t="shared" si="512"/>
        <v>#N/A</v>
      </c>
      <c r="AD927" s="6" t="e">
        <f t="shared" si="513"/>
        <v>#N/A</v>
      </c>
      <c r="AE927" s="6" t="str">
        <f t="shared" si="498"/>
        <v/>
      </c>
      <c r="AF927" s="10">
        <f t="shared" si="499"/>
        <v>1</v>
      </c>
      <c r="AG927" s="6" t="e">
        <f t="shared" si="514"/>
        <v>#N/A</v>
      </c>
      <c r="AH927" s="6" t="e">
        <f t="shared" si="515"/>
        <v>#N/A</v>
      </c>
      <c r="AI927" s="6" t="e">
        <f t="shared" si="525"/>
        <v>#N/A</v>
      </c>
      <c r="AJ927" s="6" t="e">
        <f t="shared" si="516"/>
        <v>#N/A</v>
      </c>
      <c r="AK927" s="11" t="str">
        <f t="shared" si="517"/>
        <v xml:space="preserve"> </v>
      </c>
      <c r="AL927" s="6" t="e">
        <f t="shared" si="518"/>
        <v>#N/A</v>
      </c>
      <c r="AM927" s="6" t="e">
        <f t="shared" si="519"/>
        <v>#N/A</v>
      </c>
      <c r="AN927" s="6" t="e">
        <f t="shared" si="520"/>
        <v>#N/A</v>
      </c>
      <c r="AO927" s="6" t="e">
        <f t="shared" si="500"/>
        <v>#N/A</v>
      </c>
      <c r="AP927" s="6" t="e">
        <f t="shared" si="521"/>
        <v>#N/A</v>
      </c>
      <c r="AQ927" s="6" t="e">
        <f t="shared" si="522"/>
        <v>#N/A</v>
      </c>
      <c r="AR927" s="6" t="e">
        <f t="shared" si="501"/>
        <v>#N/A</v>
      </c>
      <c r="AS927" s="6" t="e">
        <f t="shared" si="502"/>
        <v>#N/A</v>
      </c>
      <c r="AT927" s="6" t="e">
        <f t="shared" si="503"/>
        <v>#N/A</v>
      </c>
      <c r="AU927" s="6">
        <f t="shared" si="523"/>
        <v>0</v>
      </c>
      <c r="AV927" s="6" t="e">
        <f t="shared" si="524"/>
        <v>#N/A</v>
      </c>
      <c r="AW927" s="6" t="str">
        <f t="shared" si="504"/>
        <v/>
      </c>
      <c r="AX927" s="6" t="str">
        <f t="shared" si="505"/>
        <v/>
      </c>
      <c r="AY927" s="6" t="str">
        <f t="shared" si="506"/>
        <v/>
      </c>
      <c r="AZ927" s="6" t="str">
        <f t="shared" si="507"/>
        <v/>
      </c>
      <c r="BA927" s="103"/>
      <c r="BG927" s="3"/>
    </row>
    <row r="928" spans="1:59" s="12" customFormat="1" ht="13.5" customHeight="1" x14ac:dyDescent="0.2">
      <c r="A928" s="163">
        <v>913</v>
      </c>
      <c r="B928" s="164"/>
      <c r="C928" s="165"/>
      <c r="D928" s="166"/>
      <c r="E928" s="165"/>
      <c r="F928" s="165"/>
      <c r="G928" s="220"/>
      <c r="H928" s="165"/>
      <c r="I928" s="167"/>
      <c r="J928" s="168"/>
      <c r="K928" s="845"/>
      <c r="L928" s="838"/>
      <c r="M928" s="428"/>
      <c r="N928" s="427"/>
      <c r="O928" s="429"/>
      <c r="P928" s="430"/>
      <c r="Q928" s="422" t="str">
        <f t="shared" si="491"/>
        <v/>
      </c>
      <c r="R928" s="422" t="str">
        <f t="shared" si="492"/>
        <v/>
      </c>
      <c r="S928" s="423" t="str">
        <f t="shared" si="493"/>
        <v/>
      </c>
      <c r="T928" s="424" t="str">
        <f t="shared" si="508"/>
        <v/>
      </c>
      <c r="U928" s="425" t="str">
        <f t="shared" si="494"/>
        <v/>
      </c>
      <c r="V928" s="425" t="str">
        <f t="shared" si="495"/>
        <v/>
      </c>
      <c r="W928" s="425" t="str">
        <f t="shared" si="496"/>
        <v/>
      </c>
      <c r="X928" s="38"/>
      <c r="Y928" s="37" t="str">
        <f t="shared" si="509"/>
        <v/>
      </c>
      <c r="Z928" s="37" t="str">
        <f t="shared" si="510"/>
        <v/>
      </c>
      <c r="AA928" s="29" t="str">
        <f t="shared" si="497"/>
        <v/>
      </c>
      <c r="AB928" s="6" t="e">
        <f t="shared" si="511"/>
        <v>#N/A</v>
      </c>
      <c r="AC928" s="6" t="e">
        <f t="shared" si="512"/>
        <v>#N/A</v>
      </c>
      <c r="AD928" s="6" t="e">
        <f t="shared" si="513"/>
        <v>#N/A</v>
      </c>
      <c r="AE928" s="6" t="str">
        <f t="shared" si="498"/>
        <v/>
      </c>
      <c r="AF928" s="10">
        <f t="shared" si="499"/>
        <v>1</v>
      </c>
      <c r="AG928" s="6" t="e">
        <f t="shared" si="514"/>
        <v>#N/A</v>
      </c>
      <c r="AH928" s="6" t="e">
        <f t="shared" si="515"/>
        <v>#N/A</v>
      </c>
      <c r="AI928" s="6" t="e">
        <f t="shared" si="525"/>
        <v>#N/A</v>
      </c>
      <c r="AJ928" s="6" t="e">
        <f t="shared" si="516"/>
        <v>#N/A</v>
      </c>
      <c r="AK928" s="11" t="str">
        <f t="shared" si="517"/>
        <v xml:space="preserve"> </v>
      </c>
      <c r="AL928" s="6" t="e">
        <f t="shared" si="518"/>
        <v>#N/A</v>
      </c>
      <c r="AM928" s="6" t="e">
        <f t="shared" si="519"/>
        <v>#N/A</v>
      </c>
      <c r="AN928" s="6" t="e">
        <f t="shared" si="520"/>
        <v>#N/A</v>
      </c>
      <c r="AO928" s="6" t="e">
        <f t="shared" si="500"/>
        <v>#N/A</v>
      </c>
      <c r="AP928" s="6" t="e">
        <f t="shared" si="521"/>
        <v>#N/A</v>
      </c>
      <c r="AQ928" s="6" t="e">
        <f t="shared" si="522"/>
        <v>#N/A</v>
      </c>
      <c r="AR928" s="6" t="e">
        <f t="shared" si="501"/>
        <v>#N/A</v>
      </c>
      <c r="AS928" s="6" t="e">
        <f t="shared" si="502"/>
        <v>#N/A</v>
      </c>
      <c r="AT928" s="6" t="e">
        <f t="shared" si="503"/>
        <v>#N/A</v>
      </c>
      <c r="AU928" s="6">
        <f t="shared" si="523"/>
        <v>0</v>
      </c>
      <c r="AV928" s="6" t="e">
        <f t="shared" si="524"/>
        <v>#N/A</v>
      </c>
      <c r="AW928" s="6" t="str">
        <f t="shared" si="504"/>
        <v/>
      </c>
      <c r="AX928" s="6" t="str">
        <f t="shared" si="505"/>
        <v/>
      </c>
      <c r="AY928" s="6" t="str">
        <f t="shared" si="506"/>
        <v/>
      </c>
      <c r="AZ928" s="6" t="str">
        <f t="shared" si="507"/>
        <v/>
      </c>
      <c r="BA928" s="103"/>
      <c r="BG928" s="3"/>
    </row>
    <row r="929" spans="1:59" s="12" customFormat="1" ht="13.5" customHeight="1" x14ac:dyDescent="0.2">
      <c r="A929" s="163">
        <v>914</v>
      </c>
      <c r="B929" s="164"/>
      <c r="C929" s="165"/>
      <c r="D929" s="166"/>
      <c r="E929" s="165"/>
      <c r="F929" s="165"/>
      <c r="G929" s="220"/>
      <c r="H929" s="165"/>
      <c r="I929" s="167"/>
      <c r="J929" s="168"/>
      <c r="K929" s="845"/>
      <c r="L929" s="838"/>
      <c r="M929" s="428"/>
      <c r="N929" s="427"/>
      <c r="O929" s="429"/>
      <c r="P929" s="430"/>
      <c r="Q929" s="422" t="str">
        <f t="shared" si="491"/>
        <v/>
      </c>
      <c r="R929" s="422" t="str">
        <f t="shared" si="492"/>
        <v/>
      </c>
      <c r="S929" s="423" t="str">
        <f t="shared" si="493"/>
        <v/>
      </c>
      <c r="T929" s="424" t="str">
        <f t="shared" si="508"/>
        <v/>
      </c>
      <c r="U929" s="425" t="str">
        <f t="shared" si="494"/>
        <v/>
      </c>
      <c r="V929" s="425" t="str">
        <f t="shared" si="495"/>
        <v/>
      </c>
      <c r="W929" s="425" t="str">
        <f t="shared" si="496"/>
        <v/>
      </c>
      <c r="X929" s="38"/>
      <c r="Y929" s="37" t="str">
        <f t="shared" si="509"/>
        <v/>
      </c>
      <c r="Z929" s="37" t="str">
        <f t="shared" si="510"/>
        <v/>
      </c>
      <c r="AA929" s="29" t="str">
        <f t="shared" si="497"/>
        <v/>
      </c>
      <c r="AB929" s="6" t="e">
        <f t="shared" si="511"/>
        <v>#N/A</v>
      </c>
      <c r="AC929" s="6" t="e">
        <f t="shared" si="512"/>
        <v>#N/A</v>
      </c>
      <c r="AD929" s="6" t="e">
        <f t="shared" si="513"/>
        <v>#N/A</v>
      </c>
      <c r="AE929" s="6" t="str">
        <f t="shared" si="498"/>
        <v/>
      </c>
      <c r="AF929" s="10">
        <f t="shared" si="499"/>
        <v>1</v>
      </c>
      <c r="AG929" s="6" t="e">
        <f t="shared" si="514"/>
        <v>#N/A</v>
      </c>
      <c r="AH929" s="6" t="e">
        <f t="shared" si="515"/>
        <v>#N/A</v>
      </c>
      <c r="AI929" s="6" t="e">
        <f t="shared" si="525"/>
        <v>#N/A</v>
      </c>
      <c r="AJ929" s="6" t="e">
        <f t="shared" si="516"/>
        <v>#N/A</v>
      </c>
      <c r="AK929" s="11" t="str">
        <f t="shared" si="517"/>
        <v xml:space="preserve"> </v>
      </c>
      <c r="AL929" s="6" t="e">
        <f t="shared" si="518"/>
        <v>#N/A</v>
      </c>
      <c r="AM929" s="6" t="e">
        <f t="shared" si="519"/>
        <v>#N/A</v>
      </c>
      <c r="AN929" s="6" t="e">
        <f t="shared" si="520"/>
        <v>#N/A</v>
      </c>
      <c r="AO929" s="6" t="e">
        <f t="shared" si="500"/>
        <v>#N/A</v>
      </c>
      <c r="AP929" s="6" t="e">
        <f t="shared" si="521"/>
        <v>#N/A</v>
      </c>
      <c r="AQ929" s="6" t="e">
        <f t="shared" si="522"/>
        <v>#N/A</v>
      </c>
      <c r="AR929" s="6" t="e">
        <f t="shared" si="501"/>
        <v>#N/A</v>
      </c>
      <c r="AS929" s="6" t="e">
        <f t="shared" si="502"/>
        <v>#N/A</v>
      </c>
      <c r="AT929" s="6" t="e">
        <f t="shared" si="503"/>
        <v>#N/A</v>
      </c>
      <c r="AU929" s="6">
        <f t="shared" si="523"/>
        <v>0</v>
      </c>
      <c r="AV929" s="6" t="e">
        <f t="shared" si="524"/>
        <v>#N/A</v>
      </c>
      <c r="AW929" s="6" t="str">
        <f t="shared" si="504"/>
        <v/>
      </c>
      <c r="AX929" s="6" t="str">
        <f t="shared" si="505"/>
        <v/>
      </c>
      <c r="AY929" s="6" t="str">
        <f t="shared" si="506"/>
        <v/>
      </c>
      <c r="AZ929" s="6" t="str">
        <f t="shared" si="507"/>
        <v/>
      </c>
      <c r="BA929" s="103"/>
      <c r="BG929" s="3"/>
    </row>
    <row r="930" spans="1:59" s="12" customFormat="1" ht="13.5" customHeight="1" x14ac:dyDescent="0.2">
      <c r="A930" s="163">
        <v>915</v>
      </c>
      <c r="B930" s="164"/>
      <c r="C930" s="165"/>
      <c r="D930" s="166"/>
      <c r="E930" s="165"/>
      <c r="F930" s="165"/>
      <c r="G930" s="220"/>
      <c r="H930" s="165"/>
      <c r="I930" s="167"/>
      <c r="J930" s="168"/>
      <c r="K930" s="845"/>
      <c r="L930" s="838"/>
      <c r="M930" s="428"/>
      <c r="N930" s="427"/>
      <c r="O930" s="429"/>
      <c r="P930" s="430"/>
      <c r="Q930" s="422" t="str">
        <f t="shared" si="491"/>
        <v/>
      </c>
      <c r="R930" s="422" t="str">
        <f t="shared" si="492"/>
        <v/>
      </c>
      <c r="S930" s="423" t="str">
        <f t="shared" si="493"/>
        <v/>
      </c>
      <c r="T930" s="424" t="str">
        <f t="shared" si="508"/>
        <v/>
      </c>
      <c r="U930" s="425" t="str">
        <f t="shared" si="494"/>
        <v/>
      </c>
      <c r="V930" s="425" t="str">
        <f t="shared" si="495"/>
        <v/>
      </c>
      <c r="W930" s="425" t="str">
        <f t="shared" si="496"/>
        <v/>
      </c>
      <c r="X930" s="38"/>
      <c r="Y930" s="37" t="str">
        <f t="shared" si="509"/>
        <v/>
      </c>
      <c r="Z930" s="37" t="str">
        <f t="shared" si="510"/>
        <v/>
      </c>
      <c r="AA930" s="29" t="str">
        <f t="shared" si="497"/>
        <v/>
      </c>
      <c r="AB930" s="6" t="e">
        <f t="shared" si="511"/>
        <v>#N/A</v>
      </c>
      <c r="AC930" s="6" t="e">
        <f t="shared" si="512"/>
        <v>#N/A</v>
      </c>
      <c r="AD930" s="6" t="e">
        <f t="shared" si="513"/>
        <v>#N/A</v>
      </c>
      <c r="AE930" s="6" t="str">
        <f t="shared" si="498"/>
        <v/>
      </c>
      <c r="AF930" s="10">
        <f t="shared" si="499"/>
        <v>1</v>
      </c>
      <c r="AG930" s="6" t="e">
        <f t="shared" si="514"/>
        <v>#N/A</v>
      </c>
      <c r="AH930" s="6" t="e">
        <f t="shared" si="515"/>
        <v>#N/A</v>
      </c>
      <c r="AI930" s="6" t="e">
        <f t="shared" si="525"/>
        <v>#N/A</v>
      </c>
      <c r="AJ930" s="6" t="e">
        <f t="shared" si="516"/>
        <v>#N/A</v>
      </c>
      <c r="AK930" s="11" t="str">
        <f t="shared" si="517"/>
        <v xml:space="preserve"> </v>
      </c>
      <c r="AL930" s="6" t="e">
        <f t="shared" si="518"/>
        <v>#N/A</v>
      </c>
      <c r="AM930" s="6" t="e">
        <f t="shared" si="519"/>
        <v>#N/A</v>
      </c>
      <c r="AN930" s="6" t="e">
        <f t="shared" si="520"/>
        <v>#N/A</v>
      </c>
      <c r="AO930" s="6" t="e">
        <f t="shared" si="500"/>
        <v>#N/A</v>
      </c>
      <c r="AP930" s="6" t="e">
        <f t="shared" si="521"/>
        <v>#N/A</v>
      </c>
      <c r="AQ930" s="6" t="e">
        <f t="shared" si="522"/>
        <v>#N/A</v>
      </c>
      <c r="AR930" s="6" t="e">
        <f t="shared" si="501"/>
        <v>#N/A</v>
      </c>
      <c r="AS930" s="6" t="e">
        <f t="shared" si="502"/>
        <v>#N/A</v>
      </c>
      <c r="AT930" s="6" t="e">
        <f t="shared" si="503"/>
        <v>#N/A</v>
      </c>
      <c r="AU930" s="6">
        <f t="shared" si="523"/>
        <v>0</v>
      </c>
      <c r="AV930" s="6" t="e">
        <f t="shared" si="524"/>
        <v>#N/A</v>
      </c>
      <c r="AW930" s="6" t="str">
        <f t="shared" si="504"/>
        <v/>
      </c>
      <c r="AX930" s="6" t="str">
        <f t="shared" si="505"/>
        <v/>
      </c>
      <c r="AY930" s="6" t="str">
        <f t="shared" si="506"/>
        <v/>
      </c>
      <c r="AZ930" s="6" t="str">
        <f t="shared" si="507"/>
        <v/>
      </c>
      <c r="BA930" s="103"/>
      <c r="BG930" s="3"/>
    </row>
    <row r="931" spans="1:59" s="12" customFormat="1" ht="13.5" customHeight="1" x14ac:dyDescent="0.2">
      <c r="A931" s="163">
        <v>916</v>
      </c>
      <c r="B931" s="164"/>
      <c r="C931" s="165"/>
      <c r="D931" s="166"/>
      <c r="E931" s="165"/>
      <c r="F931" s="165"/>
      <c r="G931" s="220"/>
      <c r="H931" s="165"/>
      <c r="I931" s="167"/>
      <c r="J931" s="168"/>
      <c r="K931" s="845"/>
      <c r="L931" s="838"/>
      <c r="M931" s="428"/>
      <c r="N931" s="427"/>
      <c r="O931" s="429"/>
      <c r="P931" s="430"/>
      <c r="Q931" s="422" t="str">
        <f t="shared" si="491"/>
        <v/>
      </c>
      <c r="R931" s="422" t="str">
        <f t="shared" si="492"/>
        <v/>
      </c>
      <c r="S931" s="423" t="str">
        <f t="shared" si="493"/>
        <v/>
      </c>
      <c r="T931" s="424" t="str">
        <f t="shared" si="508"/>
        <v/>
      </c>
      <c r="U931" s="425" t="str">
        <f t="shared" si="494"/>
        <v/>
      </c>
      <c r="V931" s="425" t="str">
        <f t="shared" si="495"/>
        <v/>
      </c>
      <c r="W931" s="425" t="str">
        <f t="shared" si="496"/>
        <v/>
      </c>
      <c r="X931" s="38"/>
      <c r="Y931" s="37" t="str">
        <f t="shared" si="509"/>
        <v/>
      </c>
      <c r="Z931" s="37" t="str">
        <f t="shared" si="510"/>
        <v/>
      </c>
      <c r="AA931" s="29" t="str">
        <f t="shared" si="497"/>
        <v/>
      </c>
      <c r="AB931" s="6" t="e">
        <f t="shared" si="511"/>
        <v>#N/A</v>
      </c>
      <c r="AC931" s="6" t="e">
        <f t="shared" si="512"/>
        <v>#N/A</v>
      </c>
      <c r="AD931" s="6" t="e">
        <f t="shared" si="513"/>
        <v>#N/A</v>
      </c>
      <c r="AE931" s="6" t="str">
        <f t="shared" si="498"/>
        <v/>
      </c>
      <c r="AF931" s="10">
        <f t="shared" si="499"/>
        <v>1</v>
      </c>
      <c r="AG931" s="6" t="e">
        <f t="shared" si="514"/>
        <v>#N/A</v>
      </c>
      <c r="AH931" s="6" t="e">
        <f t="shared" si="515"/>
        <v>#N/A</v>
      </c>
      <c r="AI931" s="6" t="e">
        <f t="shared" si="525"/>
        <v>#N/A</v>
      </c>
      <c r="AJ931" s="6" t="e">
        <f t="shared" si="516"/>
        <v>#N/A</v>
      </c>
      <c r="AK931" s="11" t="str">
        <f t="shared" si="517"/>
        <v xml:space="preserve"> </v>
      </c>
      <c r="AL931" s="6" t="e">
        <f t="shared" si="518"/>
        <v>#N/A</v>
      </c>
      <c r="AM931" s="6" t="e">
        <f t="shared" si="519"/>
        <v>#N/A</v>
      </c>
      <c r="AN931" s="6" t="e">
        <f t="shared" si="520"/>
        <v>#N/A</v>
      </c>
      <c r="AO931" s="6" t="e">
        <f t="shared" si="500"/>
        <v>#N/A</v>
      </c>
      <c r="AP931" s="6" t="e">
        <f t="shared" si="521"/>
        <v>#N/A</v>
      </c>
      <c r="AQ931" s="6" t="e">
        <f t="shared" si="522"/>
        <v>#N/A</v>
      </c>
      <c r="AR931" s="6" t="e">
        <f t="shared" si="501"/>
        <v>#N/A</v>
      </c>
      <c r="AS931" s="6" t="e">
        <f t="shared" si="502"/>
        <v>#N/A</v>
      </c>
      <c r="AT931" s="6" t="e">
        <f t="shared" si="503"/>
        <v>#N/A</v>
      </c>
      <c r="AU931" s="6">
        <f t="shared" si="523"/>
        <v>0</v>
      </c>
      <c r="AV931" s="6" t="e">
        <f t="shared" si="524"/>
        <v>#N/A</v>
      </c>
      <c r="AW931" s="6" t="str">
        <f t="shared" si="504"/>
        <v/>
      </c>
      <c r="AX931" s="6" t="str">
        <f t="shared" si="505"/>
        <v/>
      </c>
      <c r="AY931" s="6" t="str">
        <f t="shared" si="506"/>
        <v/>
      </c>
      <c r="AZ931" s="6" t="str">
        <f t="shared" si="507"/>
        <v/>
      </c>
      <c r="BA931" s="103"/>
      <c r="BG931" s="3"/>
    </row>
    <row r="932" spans="1:59" s="12" customFormat="1" ht="13.5" customHeight="1" x14ac:dyDescent="0.2">
      <c r="A932" s="163">
        <v>917</v>
      </c>
      <c r="B932" s="164"/>
      <c r="C932" s="165"/>
      <c r="D932" s="166"/>
      <c r="E932" s="165"/>
      <c r="F932" s="165"/>
      <c r="G932" s="220"/>
      <c r="H932" s="165"/>
      <c r="I932" s="167"/>
      <c r="J932" s="168"/>
      <c r="K932" s="845"/>
      <c r="L932" s="838"/>
      <c r="M932" s="428"/>
      <c r="N932" s="427"/>
      <c r="O932" s="429"/>
      <c r="P932" s="430"/>
      <c r="Q932" s="422" t="str">
        <f t="shared" si="491"/>
        <v/>
      </c>
      <c r="R932" s="422" t="str">
        <f t="shared" si="492"/>
        <v/>
      </c>
      <c r="S932" s="423" t="str">
        <f t="shared" si="493"/>
        <v/>
      </c>
      <c r="T932" s="424" t="str">
        <f t="shared" si="508"/>
        <v/>
      </c>
      <c r="U932" s="425" t="str">
        <f t="shared" si="494"/>
        <v/>
      </c>
      <c r="V932" s="425" t="str">
        <f t="shared" si="495"/>
        <v/>
      </c>
      <c r="W932" s="425" t="str">
        <f t="shared" si="496"/>
        <v/>
      </c>
      <c r="X932" s="38"/>
      <c r="Y932" s="37" t="str">
        <f t="shared" si="509"/>
        <v/>
      </c>
      <c r="Z932" s="37" t="str">
        <f t="shared" si="510"/>
        <v/>
      </c>
      <c r="AA932" s="29" t="str">
        <f t="shared" si="497"/>
        <v/>
      </c>
      <c r="AB932" s="6" t="e">
        <f t="shared" si="511"/>
        <v>#N/A</v>
      </c>
      <c r="AC932" s="6" t="e">
        <f t="shared" si="512"/>
        <v>#N/A</v>
      </c>
      <c r="AD932" s="6" t="e">
        <f t="shared" si="513"/>
        <v>#N/A</v>
      </c>
      <c r="AE932" s="6" t="str">
        <f t="shared" si="498"/>
        <v/>
      </c>
      <c r="AF932" s="10">
        <f t="shared" si="499"/>
        <v>1</v>
      </c>
      <c r="AG932" s="6" t="e">
        <f t="shared" si="514"/>
        <v>#N/A</v>
      </c>
      <c r="AH932" s="6" t="e">
        <f t="shared" si="515"/>
        <v>#N/A</v>
      </c>
      <c r="AI932" s="6" t="e">
        <f t="shared" si="525"/>
        <v>#N/A</v>
      </c>
      <c r="AJ932" s="6" t="e">
        <f t="shared" si="516"/>
        <v>#N/A</v>
      </c>
      <c r="AK932" s="11" t="str">
        <f t="shared" si="517"/>
        <v xml:space="preserve"> </v>
      </c>
      <c r="AL932" s="6" t="e">
        <f t="shared" si="518"/>
        <v>#N/A</v>
      </c>
      <c r="AM932" s="6" t="e">
        <f t="shared" si="519"/>
        <v>#N/A</v>
      </c>
      <c r="AN932" s="6" t="e">
        <f t="shared" si="520"/>
        <v>#N/A</v>
      </c>
      <c r="AO932" s="6" t="e">
        <f t="shared" si="500"/>
        <v>#N/A</v>
      </c>
      <c r="AP932" s="6" t="e">
        <f t="shared" si="521"/>
        <v>#N/A</v>
      </c>
      <c r="AQ932" s="6" t="e">
        <f t="shared" si="522"/>
        <v>#N/A</v>
      </c>
      <c r="AR932" s="6" t="e">
        <f t="shared" si="501"/>
        <v>#N/A</v>
      </c>
      <c r="AS932" s="6" t="e">
        <f t="shared" si="502"/>
        <v>#N/A</v>
      </c>
      <c r="AT932" s="6" t="e">
        <f t="shared" si="503"/>
        <v>#N/A</v>
      </c>
      <c r="AU932" s="6">
        <f t="shared" si="523"/>
        <v>0</v>
      </c>
      <c r="AV932" s="6" t="e">
        <f t="shared" si="524"/>
        <v>#N/A</v>
      </c>
      <c r="AW932" s="6" t="str">
        <f t="shared" si="504"/>
        <v/>
      </c>
      <c r="AX932" s="6" t="str">
        <f t="shared" si="505"/>
        <v/>
      </c>
      <c r="AY932" s="6" t="str">
        <f t="shared" si="506"/>
        <v/>
      </c>
      <c r="AZ932" s="6" t="str">
        <f t="shared" si="507"/>
        <v/>
      </c>
      <c r="BA932" s="103"/>
      <c r="BG932" s="3"/>
    </row>
    <row r="933" spans="1:59" s="12" customFormat="1" ht="13.5" customHeight="1" x14ac:dyDescent="0.2">
      <c r="A933" s="163">
        <v>918</v>
      </c>
      <c r="B933" s="164"/>
      <c r="C933" s="165"/>
      <c r="D933" s="166"/>
      <c r="E933" s="165"/>
      <c r="F933" s="165"/>
      <c r="G933" s="220"/>
      <c r="H933" s="165"/>
      <c r="I933" s="167"/>
      <c r="J933" s="168"/>
      <c r="K933" s="845"/>
      <c r="L933" s="838"/>
      <c r="M933" s="428"/>
      <c r="N933" s="427"/>
      <c r="O933" s="429"/>
      <c r="P933" s="430"/>
      <c r="Q933" s="422" t="str">
        <f t="shared" si="491"/>
        <v/>
      </c>
      <c r="R933" s="422" t="str">
        <f t="shared" si="492"/>
        <v/>
      </c>
      <c r="S933" s="423" t="str">
        <f t="shared" si="493"/>
        <v/>
      </c>
      <c r="T933" s="424" t="str">
        <f t="shared" si="508"/>
        <v/>
      </c>
      <c r="U933" s="425" t="str">
        <f t="shared" si="494"/>
        <v/>
      </c>
      <c r="V933" s="425" t="str">
        <f t="shared" si="495"/>
        <v/>
      </c>
      <c r="W933" s="425" t="str">
        <f t="shared" si="496"/>
        <v/>
      </c>
      <c r="X933" s="38"/>
      <c r="Y933" s="37" t="str">
        <f t="shared" si="509"/>
        <v/>
      </c>
      <c r="Z933" s="37" t="str">
        <f t="shared" si="510"/>
        <v/>
      </c>
      <c r="AA933" s="29" t="str">
        <f t="shared" si="497"/>
        <v/>
      </c>
      <c r="AB933" s="6" t="e">
        <f t="shared" si="511"/>
        <v>#N/A</v>
      </c>
      <c r="AC933" s="6" t="e">
        <f t="shared" si="512"/>
        <v>#N/A</v>
      </c>
      <c r="AD933" s="6" t="e">
        <f t="shared" si="513"/>
        <v>#N/A</v>
      </c>
      <c r="AE933" s="6" t="str">
        <f t="shared" si="498"/>
        <v/>
      </c>
      <c r="AF933" s="10">
        <f t="shared" si="499"/>
        <v>1</v>
      </c>
      <c r="AG933" s="6" t="e">
        <f t="shared" si="514"/>
        <v>#N/A</v>
      </c>
      <c r="AH933" s="6" t="e">
        <f t="shared" si="515"/>
        <v>#N/A</v>
      </c>
      <c r="AI933" s="6" t="e">
        <f t="shared" si="525"/>
        <v>#N/A</v>
      </c>
      <c r="AJ933" s="6" t="e">
        <f t="shared" si="516"/>
        <v>#N/A</v>
      </c>
      <c r="AK933" s="11" t="str">
        <f t="shared" si="517"/>
        <v xml:space="preserve"> </v>
      </c>
      <c r="AL933" s="6" t="e">
        <f t="shared" si="518"/>
        <v>#N/A</v>
      </c>
      <c r="AM933" s="6" t="e">
        <f t="shared" si="519"/>
        <v>#N/A</v>
      </c>
      <c r="AN933" s="6" t="e">
        <f t="shared" si="520"/>
        <v>#N/A</v>
      </c>
      <c r="AO933" s="6" t="e">
        <f t="shared" si="500"/>
        <v>#N/A</v>
      </c>
      <c r="AP933" s="6" t="e">
        <f t="shared" si="521"/>
        <v>#N/A</v>
      </c>
      <c r="AQ933" s="6" t="e">
        <f t="shared" si="522"/>
        <v>#N/A</v>
      </c>
      <c r="AR933" s="6" t="e">
        <f t="shared" si="501"/>
        <v>#N/A</v>
      </c>
      <c r="AS933" s="6" t="e">
        <f t="shared" si="502"/>
        <v>#N/A</v>
      </c>
      <c r="AT933" s="6" t="e">
        <f t="shared" si="503"/>
        <v>#N/A</v>
      </c>
      <c r="AU933" s="6">
        <f t="shared" si="523"/>
        <v>0</v>
      </c>
      <c r="AV933" s="6" t="e">
        <f t="shared" si="524"/>
        <v>#N/A</v>
      </c>
      <c r="AW933" s="6" t="str">
        <f t="shared" si="504"/>
        <v/>
      </c>
      <c r="AX933" s="6" t="str">
        <f t="shared" si="505"/>
        <v/>
      </c>
      <c r="AY933" s="6" t="str">
        <f t="shared" si="506"/>
        <v/>
      </c>
      <c r="AZ933" s="6" t="str">
        <f t="shared" si="507"/>
        <v/>
      </c>
      <c r="BA933" s="103"/>
      <c r="BG933" s="3"/>
    </row>
    <row r="934" spans="1:59" s="12" customFormat="1" ht="13.5" customHeight="1" x14ac:dyDescent="0.2">
      <c r="A934" s="163">
        <v>919</v>
      </c>
      <c r="B934" s="164"/>
      <c r="C934" s="165"/>
      <c r="D934" s="166"/>
      <c r="E934" s="165"/>
      <c r="F934" s="165"/>
      <c r="G934" s="220"/>
      <c r="H934" s="165"/>
      <c r="I934" s="167"/>
      <c r="J934" s="168"/>
      <c r="K934" s="845"/>
      <c r="L934" s="838"/>
      <c r="M934" s="428"/>
      <c r="N934" s="427"/>
      <c r="O934" s="429"/>
      <c r="P934" s="430"/>
      <c r="Q934" s="422" t="str">
        <f t="shared" si="491"/>
        <v/>
      </c>
      <c r="R934" s="422" t="str">
        <f t="shared" si="492"/>
        <v/>
      </c>
      <c r="S934" s="423" t="str">
        <f t="shared" si="493"/>
        <v/>
      </c>
      <c r="T934" s="424" t="str">
        <f t="shared" si="508"/>
        <v/>
      </c>
      <c r="U934" s="425" t="str">
        <f t="shared" si="494"/>
        <v/>
      </c>
      <c r="V934" s="425" t="str">
        <f t="shared" si="495"/>
        <v/>
      </c>
      <c r="W934" s="425" t="str">
        <f t="shared" si="496"/>
        <v/>
      </c>
      <c r="X934" s="38"/>
      <c r="Y934" s="37" t="str">
        <f t="shared" si="509"/>
        <v/>
      </c>
      <c r="Z934" s="37" t="str">
        <f t="shared" si="510"/>
        <v/>
      </c>
      <c r="AA934" s="29" t="str">
        <f t="shared" si="497"/>
        <v/>
      </c>
      <c r="AB934" s="6" t="e">
        <f t="shared" si="511"/>
        <v>#N/A</v>
      </c>
      <c r="AC934" s="6" t="e">
        <f t="shared" si="512"/>
        <v>#N/A</v>
      </c>
      <c r="AD934" s="6" t="e">
        <f t="shared" si="513"/>
        <v>#N/A</v>
      </c>
      <c r="AE934" s="6" t="str">
        <f t="shared" si="498"/>
        <v/>
      </c>
      <c r="AF934" s="10">
        <f t="shared" si="499"/>
        <v>1</v>
      </c>
      <c r="AG934" s="6" t="e">
        <f t="shared" si="514"/>
        <v>#N/A</v>
      </c>
      <c r="AH934" s="6" t="e">
        <f t="shared" si="515"/>
        <v>#N/A</v>
      </c>
      <c r="AI934" s="6" t="e">
        <f t="shared" si="525"/>
        <v>#N/A</v>
      </c>
      <c r="AJ934" s="6" t="e">
        <f t="shared" si="516"/>
        <v>#N/A</v>
      </c>
      <c r="AK934" s="11" t="str">
        <f t="shared" si="517"/>
        <v xml:space="preserve"> </v>
      </c>
      <c r="AL934" s="6" t="e">
        <f t="shared" si="518"/>
        <v>#N/A</v>
      </c>
      <c r="AM934" s="6" t="e">
        <f t="shared" si="519"/>
        <v>#N/A</v>
      </c>
      <c r="AN934" s="6" t="e">
        <f t="shared" si="520"/>
        <v>#N/A</v>
      </c>
      <c r="AO934" s="6" t="e">
        <f t="shared" si="500"/>
        <v>#N/A</v>
      </c>
      <c r="AP934" s="6" t="e">
        <f t="shared" si="521"/>
        <v>#N/A</v>
      </c>
      <c r="AQ934" s="6" t="e">
        <f t="shared" si="522"/>
        <v>#N/A</v>
      </c>
      <c r="AR934" s="6" t="e">
        <f t="shared" si="501"/>
        <v>#N/A</v>
      </c>
      <c r="AS934" s="6" t="e">
        <f t="shared" si="502"/>
        <v>#N/A</v>
      </c>
      <c r="AT934" s="6" t="e">
        <f t="shared" si="503"/>
        <v>#N/A</v>
      </c>
      <c r="AU934" s="6">
        <f t="shared" si="523"/>
        <v>0</v>
      </c>
      <c r="AV934" s="6" t="e">
        <f t="shared" si="524"/>
        <v>#N/A</v>
      </c>
      <c r="AW934" s="6" t="str">
        <f t="shared" si="504"/>
        <v/>
      </c>
      <c r="AX934" s="6" t="str">
        <f t="shared" si="505"/>
        <v/>
      </c>
      <c r="AY934" s="6" t="str">
        <f t="shared" si="506"/>
        <v/>
      </c>
      <c r="AZ934" s="6" t="str">
        <f t="shared" si="507"/>
        <v/>
      </c>
      <c r="BA934" s="103"/>
      <c r="BG934" s="3"/>
    </row>
    <row r="935" spans="1:59" s="12" customFormat="1" ht="13.5" customHeight="1" x14ac:dyDescent="0.2">
      <c r="A935" s="163">
        <v>920</v>
      </c>
      <c r="B935" s="164"/>
      <c r="C935" s="165"/>
      <c r="D935" s="166"/>
      <c r="E935" s="165"/>
      <c r="F935" s="165"/>
      <c r="G935" s="220"/>
      <c r="H935" s="165"/>
      <c r="I935" s="167"/>
      <c r="J935" s="168"/>
      <c r="K935" s="845"/>
      <c r="L935" s="838"/>
      <c r="M935" s="428"/>
      <c r="N935" s="427"/>
      <c r="O935" s="429"/>
      <c r="P935" s="430"/>
      <c r="Q935" s="422" t="str">
        <f t="shared" si="491"/>
        <v/>
      </c>
      <c r="R935" s="422" t="str">
        <f t="shared" si="492"/>
        <v/>
      </c>
      <c r="S935" s="423" t="str">
        <f t="shared" si="493"/>
        <v/>
      </c>
      <c r="T935" s="424" t="str">
        <f t="shared" si="508"/>
        <v/>
      </c>
      <c r="U935" s="425" t="str">
        <f t="shared" si="494"/>
        <v/>
      </c>
      <c r="V935" s="425" t="str">
        <f t="shared" si="495"/>
        <v/>
      </c>
      <c r="W935" s="425" t="str">
        <f t="shared" si="496"/>
        <v/>
      </c>
      <c r="X935" s="38"/>
      <c r="Y935" s="37" t="str">
        <f t="shared" si="509"/>
        <v/>
      </c>
      <c r="Z935" s="37" t="str">
        <f t="shared" si="510"/>
        <v/>
      </c>
      <c r="AA935" s="29" t="str">
        <f t="shared" si="497"/>
        <v/>
      </c>
      <c r="AB935" s="6" t="e">
        <f t="shared" si="511"/>
        <v>#N/A</v>
      </c>
      <c r="AC935" s="6" t="e">
        <f t="shared" si="512"/>
        <v>#N/A</v>
      </c>
      <c r="AD935" s="6" t="e">
        <f t="shared" si="513"/>
        <v>#N/A</v>
      </c>
      <c r="AE935" s="6" t="str">
        <f t="shared" si="498"/>
        <v/>
      </c>
      <c r="AF935" s="10">
        <f t="shared" si="499"/>
        <v>1</v>
      </c>
      <c r="AG935" s="6" t="e">
        <f t="shared" si="514"/>
        <v>#N/A</v>
      </c>
      <c r="AH935" s="6" t="e">
        <f t="shared" si="515"/>
        <v>#N/A</v>
      </c>
      <c r="AI935" s="6" t="e">
        <f t="shared" si="525"/>
        <v>#N/A</v>
      </c>
      <c r="AJ935" s="6" t="e">
        <f t="shared" si="516"/>
        <v>#N/A</v>
      </c>
      <c r="AK935" s="11" t="str">
        <f t="shared" si="517"/>
        <v xml:space="preserve"> </v>
      </c>
      <c r="AL935" s="6" t="e">
        <f t="shared" si="518"/>
        <v>#N/A</v>
      </c>
      <c r="AM935" s="6" t="e">
        <f t="shared" si="519"/>
        <v>#N/A</v>
      </c>
      <c r="AN935" s="6" t="e">
        <f t="shared" si="520"/>
        <v>#N/A</v>
      </c>
      <c r="AO935" s="6" t="e">
        <f t="shared" si="500"/>
        <v>#N/A</v>
      </c>
      <c r="AP935" s="6" t="e">
        <f t="shared" si="521"/>
        <v>#N/A</v>
      </c>
      <c r="AQ935" s="6" t="e">
        <f t="shared" si="522"/>
        <v>#N/A</v>
      </c>
      <c r="AR935" s="6" t="e">
        <f t="shared" si="501"/>
        <v>#N/A</v>
      </c>
      <c r="AS935" s="6" t="e">
        <f t="shared" si="502"/>
        <v>#N/A</v>
      </c>
      <c r="AT935" s="6" t="e">
        <f t="shared" si="503"/>
        <v>#N/A</v>
      </c>
      <c r="AU935" s="6">
        <f t="shared" si="523"/>
        <v>0</v>
      </c>
      <c r="AV935" s="6" t="e">
        <f t="shared" si="524"/>
        <v>#N/A</v>
      </c>
      <c r="AW935" s="6" t="str">
        <f t="shared" si="504"/>
        <v/>
      </c>
      <c r="AX935" s="6" t="str">
        <f t="shared" si="505"/>
        <v/>
      </c>
      <c r="AY935" s="6" t="str">
        <f t="shared" si="506"/>
        <v/>
      </c>
      <c r="AZ935" s="6" t="str">
        <f t="shared" si="507"/>
        <v/>
      </c>
      <c r="BA935" s="103"/>
      <c r="BG935" s="3"/>
    </row>
    <row r="936" spans="1:59" s="12" customFormat="1" ht="13.5" customHeight="1" x14ac:dyDescent="0.2">
      <c r="A936" s="163">
        <v>921</v>
      </c>
      <c r="B936" s="164"/>
      <c r="C936" s="165"/>
      <c r="D936" s="166"/>
      <c r="E936" s="165"/>
      <c r="F936" s="165"/>
      <c r="G936" s="220"/>
      <c r="H936" s="165"/>
      <c r="I936" s="167"/>
      <c r="J936" s="168"/>
      <c r="K936" s="845"/>
      <c r="L936" s="838"/>
      <c r="M936" s="428"/>
      <c r="N936" s="427"/>
      <c r="O936" s="429"/>
      <c r="P936" s="430"/>
      <c r="Q936" s="422" t="str">
        <f t="shared" si="491"/>
        <v/>
      </c>
      <c r="R936" s="422" t="str">
        <f t="shared" si="492"/>
        <v/>
      </c>
      <c r="S936" s="423" t="str">
        <f t="shared" si="493"/>
        <v/>
      </c>
      <c r="T936" s="424" t="str">
        <f t="shared" si="508"/>
        <v/>
      </c>
      <c r="U936" s="425" t="str">
        <f t="shared" si="494"/>
        <v/>
      </c>
      <c r="V936" s="425" t="str">
        <f t="shared" si="495"/>
        <v/>
      </c>
      <c r="W936" s="425" t="str">
        <f t="shared" si="496"/>
        <v/>
      </c>
      <c r="X936" s="38"/>
      <c r="Y936" s="37" t="str">
        <f t="shared" si="509"/>
        <v/>
      </c>
      <c r="Z936" s="37" t="str">
        <f t="shared" si="510"/>
        <v/>
      </c>
      <c r="AA936" s="29" t="str">
        <f t="shared" si="497"/>
        <v/>
      </c>
      <c r="AB936" s="6" t="e">
        <f t="shared" si="511"/>
        <v>#N/A</v>
      </c>
      <c r="AC936" s="6" t="e">
        <f t="shared" si="512"/>
        <v>#N/A</v>
      </c>
      <c r="AD936" s="6" t="e">
        <f t="shared" si="513"/>
        <v>#N/A</v>
      </c>
      <c r="AE936" s="6" t="str">
        <f t="shared" si="498"/>
        <v/>
      </c>
      <c r="AF936" s="10">
        <f t="shared" si="499"/>
        <v>1</v>
      </c>
      <c r="AG936" s="6" t="e">
        <f t="shared" si="514"/>
        <v>#N/A</v>
      </c>
      <c r="AH936" s="6" t="e">
        <f t="shared" si="515"/>
        <v>#N/A</v>
      </c>
      <c r="AI936" s="6" t="e">
        <f t="shared" si="525"/>
        <v>#N/A</v>
      </c>
      <c r="AJ936" s="6" t="e">
        <f t="shared" si="516"/>
        <v>#N/A</v>
      </c>
      <c r="AK936" s="11" t="str">
        <f t="shared" si="517"/>
        <v xml:space="preserve"> </v>
      </c>
      <c r="AL936" s="6" t="e">
        <f t="shared" si="518"/>
        <v>#N/A</v>
      </c>
      <c r="AM936" s="6" t="e">
        <f t="shared" si="519"/>
        <v>#N/A</v>
      </c>
      <c r="AN936" s="6" t="e">
        <f t="shared" si="520"/>
        <v>#N/A</v>
      </c>
      <c r="AO936" s="6" t="e">
        <f t="shared" si="500"/>
        <v>#N/A</v>
      </c>
      <c r="AP936" s="6" t="e">
        <f t="shared" si="521"/>
        <v>#N/A</v>
      </c>
      <c r="AQ936" s="6" t="e">
        <f t="shared" si="522"/>
        <v>#N/A</v>
      </c>
      <c r="AR936" s="6" t="e">
        <f t="shared" si="501"/>
        <v>#N/A</v>
      </c>
      <c r="AS936" s="6" t="e">
        <f t="shared" si="502"/>
        <v>#N/A</v>
      </c>
      <c r="AT936" s="6" t="e">
        <f t="shared" si="503"/>
        <v>#N/A</v>
      </c>
      <c r="AU936" s="6">
        <f t="shared" si="523"/>
        <v>0</v>
      </c>
      <c r="AV936" s="6" t="e">
        <f t="shared" si="524"/>
        <v>#N/A</v>
      </c>
      <c r="AW936" s="6" t="str">
        <f t="shared" si="504"/>
        <v/>
      </c>
      <c r="AX936" s="6" t="str">
        <f t="shared" si="505"/>
        <v/>
      </c>
      <c r="AY936" s="6" t="str">
        <f t="shared" si="506"/>
        <v/>
      </c>
      <c r="AZ936" s="6" t="str">
        <f t="shared" si="507"/>
        <v/>
      </c>
      <c r="BA936" s="103"/>
      <c r="BG936" s="3"/>
    </row>
    <row r="937" spans="1:59" s="12" customFormat="1" ht="13.5" customHeight="1" x14ac:dyDescent="0.2">
      <c r="A937" s="163">
        <v>922</v>
      </c>
      <c r="B937" s="164"/>
      <c r="C937" s="165"/>
      <c r="D937" s="166"/>
      <c r="E937" s="165"/>
      <c r="F937" s="165"/>
      <c r="G937" s="220"/>
      <c r="H937" s="165"/>
      <c r="I937" s="167"/>
      <c r="J937" s="168"/>
      <c r="K937" s="845"/>
      <c r="L937" s="838"/>
      <c r="M937" s="428"/>
      <c r="N937" s="427"/>
      <c r="O937" s="429"/>
      <c r="P937" s="430"/>
      <c r="Q937" s="422" t="str">
        <f t="shared" si="491"/>
        <v/>
      </c>
      <c r="R937" s="422" t="str">
        <f t="shared" si="492"/>
        <v/>
      </c>
      <c r="S937" s="423" t="str">
        <f t="shared" si="493"/>
        <v/>
      </c>
      <c r="T937" s="424" t="str">
        <f t="shared" si="508"/>
        <v/>
      </c>
      <c r="U937" s="425" t="str">
        <f t="shared" si="494"/>
        <v/>
      </c>
      <c r="V937" s="425" t="str">
        <f t="shared" si="495"/>
        <v/>
      </c>
      <c r="W937" s="425" t="str">
        <f t="shared" si="496"/>
        <v/>
      </c>
      <c r="X937" s="38"/>
      <c r="Y937" s="37" t="str">
        <f t="shared" si="509"/>
        <v/>
      </c>
      <c r="Z937" s="37" t="str">
        <f t="shared" si="510"/>
        <v/>
      </c>
      <c r="AA937" s="29" t="str">
        <f t="shared" si="497"/>
        <v/>
      </c>
      <c r="AB937" s="6" t="e">
        <f t="shared" si="511"/>
        <v>#N/A</v>
      </c>
      <c r="AC937" s="6" t="e">
        <f t="shared" si="512"/>
        <v>#N/A</v>
      </c>
      <c r="AD937" s="6" t="e">
        <f t="shared" si="513"/>
        <v>#N/A</v>
      </c>
      <c r="AE937" s="6" t="str">
        <f t="shared" si="498"/>
        <v/>
      </c>
      <c r="AF937" s="10">
        <f t="shared" si="499"/>
        <v>1</v>
      </c>
      <c r="AG937" s="6" t="e">
        <f t="shared" si="514"/>
        <v>#N/A</v>
      </c>
      <c r="AH937" s="6" t="e">
        <f t="shared" si="515"/>
        <v>#N/A</v>
      </c>
      <c r="AI937" s="6" t="e">
        <f t="shared" si="525"/>
        <v>#N/A</v>
      </c>
      <c r="AJ937" s="6" t="e">
        <f t="shared" si="516"/>
        <v>#N/A</v>
      </c>
      <c r="AK937" s="11" t="str">
        <f t="shared" si="517"/>
        <v xml:space="preserve"> </v>
      </c>
      <c r="AL937" s="6" t="e">
        <f t="shared" si="518"/>
        <v>#N/A</v>
      </c>
      <c r="AM937" s="6" t="e">
        <f t="shared" si="519"/>
        <v>#N/A</v>
      </c>
      <c r="AN937" s="6" t="e">
        <f t="shared" si="520"/>
        <v>#N/A</v>
      </c>
      <c r="AO937" s="6" t="e">
        <f t="shared" si="500"/>
        <v>#N/A</v>
      </c>
      <c r="AP937" s="6" t="e">
        <f t="shared" si="521"/>
        <v>#N/A</v>
      </c>
      <c r="AQ937" s="6" t="e">
        <f t="shared" si="522"/>
        <v>#N/A</v>
      </c>
      <c r="AR937" s="6" t="e">
        <f t="shared" si="501"/>
        <v>#N/A</v>
      </c>
      <c r="AS937" s="6" t="e">
        <f t="shared" si="502"/>
        <v>#N/A</v>
      </c>
      <c r="AT937" s="6" t="e">
        <f t="shared" si="503"/>
        <v>#N/A</v>
      </c>
      <c r="AU937" s="6">
        <f t="shared" si="523"/>
        <v>0</v>
      </c>
      <c r="AV937" s="6" t="e">
        <f t="shared" si="524"/>
        <v>#N/A</v>
      </c>
      <c r="AW937" s="6" t="str">
        <f t="shared" si="504"/>
        <v/>
      </c>
      <c r="AX937" s="6" t="str">
        <f t="shared" si="505"/>
        <v/>
      </c>
      <c r="AY937" s="6" t="str">
        <f t="shared" si="506"/>
        <v/>
      </c>
      <c r="AZ937" s="6" t="str">
        <f t="shared" si="507"/>
        <v/>
      </c>
      <c r="BA937" s="103"/>
      <c r="BG937" s="3"/>
    </row>
    <row r="938" spans="1:59" s="12" customFormat="1" ht="13.5" customHeight="1" x14ac:dyDescent="0.2">
      <c r="A938" s="163">
        <v>923</v>
      </c>
      <c r="B938" s="164"/>
      <c r="C938" s="165"/>
      <c r="D938" s="166"/>
      <c r="E938" s="165"/>
      <c r="F938" s="165"/>
      <c r="G938" s="220"/>
      <c r="H938" s="165"/>
      <c r="I938" s="167"/>
      <c r="J938" s="168"/>
      <c r="K938" s="845"/>
      <c r="L938" s="838"/>
      <c r="M938" s="428"/>
      <c r="N938" s="427"/>
      <c r="O938" s="429"/>
      <c r="P938" s="430"/>
      <c r="Q938" s="422" t="str">
        <f t="shared" si="491"/>
        <v/>
      </c>
      <c r="R938" s="422" t="str">
        <f t="shared" si="492"/>
        <v/>
      </c>
      <c r="S938" s="423" t="str">
        <f t="shared" si="493"/>
        <v/>
      </c>
      <c r="T938" s="424" t="str">
        <f t="shared" si="508"/>
        <v/>
      </c>
      <c r="U938" s="425" t="str">
        <f t="shared" si="494"/>
        <v/>
      </c>
      <c r="V938" s="425" t="str">
        <f t="shared" si="495"/>
        <v/>
      </c>
      <c r="W938" s="425" t="str">
        <f t="shared" si="496"/>
        <v/>
      </c>
      <c r="X938" s="38"/>
      <c r="Y938" s="37" t="str">
        <f t="shared" si="509"/>
        <v/>
      </c>
      <c r="Z938" s="37" t="str">
        <f t="shared" si="510"/>
        <v/>
      </c>
      <c r="AA938" s="29" t="str">
        <f t="shared" si="497"/>
        <v/>
      </c>
      <c r="AB938" s="6" t="e">
        <f t="shared" si="511"/>
        <v>#N/A</v>
      </c>
      <c r="AC938" s="6" t="e">
        <f t="shared" si="512"/>
        <v>#N/A</v>
      </c>
      <c r="AD938" s="6" t="e">
        <f t="shared" si="513"/>
        <v>#N/A</v>
      </c>
      <c r="AE938" s="6" t="str">
        <f t="shared" si="498"/>
        <v/>
      </c>
      <c r="AF938" s="10">
        <f t="shared" si="499"/>
        <v>1</v>
      </c>
      <c r="AG938" s="6" t="e">
        <f t="shared" si="514"/>
        <v>#N/A</v>
      </c>
      <c r="AH938" s="6" t="e">
        <f t="shared" si="515"/>
        <v>#N/A</v>
      </c>
      <c r="AI938" s="6" t="e">
        <f t="shared" si="525"/>
        <v>#N/A</v>
      </c>
      <c r="AJ938" s="6" t="e">
        <f t="shared" si="516"/>
        <v>#N/A</v>
      </c>
      <c r="AK938" s="11" t="str">
        <f t="shared" si="517"/>
        <v xml:space="preserve"> </v>
      </c>
      <c r="AL938" s="6" t="e">
        <f t="shared" si="518"/>
        <v>#N/A</v>
      </c>
      <c r="AM938" s="6" t="e">
        <f t="shared" si="519"/>
        <v>#N/A</v>
      </c>
      <c r="AN938" s="6" t="e">
        <f t="shared" si="520"/>
        <v>#N/A</v>
      </c>
      <c r="AO938" s="6" t="e">
        <f t="shared" si="500"/>
        <v>#N/A</v>
      </c>
      <c r="AP938" s="6" t="e">
        <f t="shared" si="521"/>
        <v>#N/A</v>
      </c>
      <c r="AQ938" s="6" t="e">
        <f t="shared" si="522"/>
        <v>#N/A</v>
      </c>
      <c r="AR938" s="6" t="e">
        <f t="shared" si="501"/>
        <v>#N/A</v>
      </c>
      <c r="AS938" s="6" t="e">
        <f t="shared" si="502"/>
        <v>#N/A</v>
      </c>
      <c r="AT938" s="6" t="e">
        <f t="shared" si="503"/>
        <v>#N/A</v>
      </c>
      <c r="AU938" s="6">
        <f t="shared" si="523"/>
        <v>0</v>
      </c>
      <c r="AV938" s="6" t="e">
        <f t="shared" si="524"/>
        <v>#N/A</v>
      </c>
      <c r="AW938" s="6" t="str">
        <f t="shared" si="504"/>
        <v/>
      </c>
      <c r="AX938" s="6" t="str">
        <f t="shared" si="505"/>
        <v/>
      </c>
      <c r="AY938" s="6" t="str">
        <f t="shared" si="506"/>
        <v/>
      </c>
      <c r="AZ938" s="6" t="str">
        <f t="shared" si="507"/>
        <v/>
      </c>
      <c r="BA938" s="103"/>
      <c r="BG938" s="3"/>
    </row>
    <row r="939" spans="1:59" s="12" customFormat="1" ht="13.5" customHeight="1" x14ac:dyDescent="0.2">
      <c r="A939" s="163">
        <v>924</v>
      </c>
      <c r="B939" s="164"/>
      <c r="C939" s="165"/>
      <c r="D939" s="166"/>
      <c r="E939" s="165"/>
      <c r="F939" s="165"/>
      <c r="G939" s="220"/>
      <c r="H939" s="165"/>
      <c r="I939" s="167"/>
      <c r="J939" s="168"/>
      <c r="K939" s="845"/>
      <c r="L939" s="838"/>
      <c r="M939" s="428"/>
      <c r="N939" s="427"/>
      <c r="O939" s="429"/>
      <c r="P939" s="430"/>
      <c r="Q939" s="422" t="str">
        <f t="shared" si="491"/>
        <v/>
      </c>
      <c r="R939" s="422" t="str">
        <f t="shared" si="492"/>
        <v/>
      </c>
      <c r="S939" s="423" t="str">
        <f t="shared" si="493"/>
        <v/>
      </c>
      <c r="T939" s="424" t="str">
        <f t="shared" si="508"/>
        <v/>
      </c>
      <c r="U939" s="425" t="str">
        <f t="shared" si="494"/>
        <v/>
      </c>
      <c r="V939" s="425" t="str">
        <f t="shared" si="495"/>
        <v/>
      </c>
      <c r="W939" s="425" t="str">
        <f t="shared" si="496"/>
        <v/>
      </c>
      <c r="X939" s="38"/>
      <c r="Y939" s="37" t="str">
        <f t="shared" si="509"/>
        <v/>
      </c>
      <c r="Z939" s="37" t="str">
        <f t="shared" si="510"/>
        <v/>
      </c>
      <c r="AA939" s="29" t="str">
        <f t="shared" si="497"/>
        <v/>
      </c>
      <c r="AB939" s="6" t="e">
        <f t="shared" si="511"/>
        <v>#N/A</v>
      </c>
      <c r="AC939" s="6" t="e">
        <f t="shared" si="512"/>
        <v>#N/A</v>
      </c>
      <c r="AD939" s="6" t="e">
        <f t="shared" si="513"/>
        <v>#N/A</v>
      </c>
      <c r="AE939" s="6" t="str">
        <f t="shared" si="498"/>
        <v/>
      </c>
      <c r="AF939" s="10">
        <f t="shared" si="499"/>
        <v>1</v>
      </c>
      <c r="AG939" s="6" t="e">
        <f t="shared" si="514"/>
        <v>#N/A</v>
      </c>
      <c r="AH939" s="6" t="e">
        <f t="shared" si="515"/>
        <v>#N/A</v>
      </c>
      <c r="AI939" s="6" t="e">
        <f t="shared" si="525"/>
        <v>#N/A</v>
      </c>
      <c r="AJ939" s="6" t="e">
        <f t="shared" si="516"/>
        <v>#N/A</v>
      </c>
      <c r="AK939" s="11" t="str">
        <f t="shared" si="517"/>
        <v xml:space="preserve"> </v>
      </c>
      <c r="AL939" s="6" t="e">
        <f t="shared" si="518"/>
        <v>#N/A</v>
      </c>
      <c r="AM939" s="6" t="e">
        <f t="shared" si="519"/>
        <v>#N/A</v>
      </c>
      <c r="AN939" s="6" t="e">
        <f t="shared" si="520"/>
        <v>#N/A</v>
      </c>
      <c r="AO939" s="6" t="e">
        <f t="shared" si="500"/>
        <v>#N/A</v>
      </c>
      <c r="AP939" s="6" t="e">
        <f t="shared" si="521"/>
        <v>#N/A</v>
      </c>
      <c r="AQ939" s="6" t="e">
        <f t="shared" si="522"/>
        <v>#N/A</v>
      </c>
      <c r="AR939" s="6" t="e">
        <f t="shared" si="501"/>
        <v>#N/A</v>
      </c>
      <c r="AS939" s="6" t="e">
        <f t="shared" si="502"/>
        <v>#N/A</v>
      </c>
      <c r="AT939" s="6" t="e">
        <f t="shared" si="503"/>
        <v>#N/A</v>
      </c>
      <c r="AU939" s="6">
        <f t="shared" si="523"/>
        <v>0</v>
      </c>
      <c r="AV939" s="6" t="e">
        <f t="shared" si="524"/>
        <v>#N/A</v>
      </c>
      <c r="AW939" s="6" t="str">
        <f t="shared" si="504"/>
        <v/>
      </c>
      <c r="AX939" s="6" t="str">
        <f t="shared" si="505"/>
        <v/>
      </c>
      <c r="AY939" s="6" t="str">
        <f t="shared" si="506"/>
        <v/>
      </c>
      <c r="AZ939" s="6" t="str">
        <f t="shared" si="507"/>
        <v/>
      </c>
      <c r="BA939" s="103"/>
      <c r="BG939" s="3"/>
    </row>
    <row r="940" spans="1:59" s="12" customFormat="1" ht="13.5" customHeight="1" x14ac:dyDescent="0.2">
      <c r="A940" s="163">
        <v>925</v>
      </c>
      <c r="B940" s="164"/>
      <c r="C940" s="165"/>
      <c r="D940" s="166"/>
      <c r="E940" s="165"/>
      <c r="F940" s="165"/>
      <c r="G940" s="220"/>
      <c r="H940" s="165"/>
      <c r="I940" s="167"/>
      <c r="J940" s="168"/>
      <c r="K940" s="845"/>
      <c r="L940" s="838"/>
      <c r="M940" s="428"/>
      <c r="N940" s="427"/>
      <c r="O940" s="429"/>
      <c r="P940" s="430"/>
      <c r="Q940" s="422" t="str">
        <f t="shared" si="491"/>
        <v/>
      </c>
      <c r="R940" s="422" t="str">
        <f t="shared" si="492"/>
        <v/>
      </c>
      <c r="S940" s="423" t="str">
        <f t="shared" si="493"/>
        <v/>
      </c>
      <c r="T940" s="424" t="str">
        <f t="shared" si="508"/>
        <v/>
      </c>
      <c r="U940" s="425" t="str">
        <f t="shared" si="494"/>
        <v/>
      </c>
      <c r="V940" s="425" t="str">
        <f t="shared" si="495"/>
        <v/>
      </c>
      <c r="W940" s="425" t="str">
        <f t="shared" si="496"/>
        <v/>
      </c>
      <c r="X940" s="38"/>
      <c r="Y940" s="37" t="str">
        <f t="shared" si="509"/>
        <v/>
      </c>
      <c r="Z940" s="37" t="str">
        <f t="shared" si="510"/>
        <v/>
      </c>
      <c r="AA940" s="29" t="str">
        <f t="shared" si="497"/>
        <v/>
      </c>
      <c r="AB940" s="6" t="e">
        <f t="shared" si="511"/>
        <v>#N/A</v>
      </c>
      <c r="AC940" s="6" t="e">
        <f t="shared" si="512"/>
        <v>#N/A</v>
      </c>
      <c r="AD940" s="6" t="e">
        <f t="shared" si="513"/>
        <v>#N/A</v>
      </c>
      <c r="AE940" s="6" t="str">
        <f t="shared" si="498"/>
        <v/>
      </c>
      <c r="AF940" s="10">
        <f t="shared" si="499"/>
        <v>1</v>
      </c>
      <c r="AG940" s="6" t="e">
        <f t="shared" si="514"/>
        <v>#N/A</v>
      </c>
      <c r="AH940" s="6" t="e">
        <f t="shared" si="515"/>
        <v>#N/A</v>
      </c>
      <c r="AI940" s="6" t="e">
        <f t="shared" si="525"/>
        <v>#N/A</v>
      </c>
      <c r="AJ940" s="6" t="e">
        <f t="shared" si="516"/>
        <v>#N/A</v>
      </c>
      <c r="AK940" s="11" t="str">
        <f t="shared" si="517"/>
        <v xml:space="preserve"> </v>
      </c>
      <c r="AL940" s="6" t="e">
        <f t="shared" si="518"/>
        <v>#N/A</v>
      </c>
      <c r="AM940" s="6" t="e">
        <f t="shared" si="519"/>
        <v>#N/A</v>
      </c>
      <c r="AN940" s="6" t="e">
        <f t="shared" si="520"/>
        <v>#N/A</v>
      </c>
      <c r="AO940" s="6" t="e">
        <f t="shared" si="500"/>
        <v>#N/A</v>
      </c>
      <c r="AP940" s="6" t="e">
        <f t="shared" si="521"/>
        <v>#N/A</v>
      </c>
      <c r="AQ940" s="6" t="e">
        <f t="shared" si="522"/>
        <v>#N/A</v>
      </c>
      <c r="AR940" s="6" t="e">
        <f t="shared" si="501"/>
        <v>#N/A</v>
      </c>
      <c r="AS940" s="6" t="e">
        <f t="shared" si="502"/>
        <v>#N/A</v>
      </c>
      <c r="AT940" s="6" t="e">
        <f t="shared" si="503"/>
        <v>#N/A</v>
      </c>
      <c r="AU940" s="6">
        <f t="shared" si="523"/>
        <v>0</v>
      </c>
      <c r="AV940" s="6" t="e">
        <f t="shared" si="524"/>
        <v>#N/A</v>
      </c>
      <c r="AW940" s="6" t="str">
        <f t="shared" si="504"/>
        <v/>
      </c>
      <c r="AX940" s="6" t="str">
        <f t="shared" si="505"/>
        <v/>
      </c>
      <c r="AY940" s="6" t="str">
        <f t="shared" si="506"/>
        <v/>
      </c>
      <c r="AZ940" s="6" t="str">
        <f t="shared" si="507"/>
        <v/>
      </c>
      <c r="BA940" s="103"/>
      <c r="BG940" s="3"/>
    </row>
    <row r="941" spans="1:59" s="12" customFormat="1" ht="13.5" customHeight="1" x14ac:dyDescent="0.2">
      <c r="A941" s="163">
        <v>926</v>
      </c>
      <c r="B941" s="164"/>
      <c r="C941" s="165"/>
      <c r="D941" s="166"/>
      <c r="E941" s="165"/>
      <c r="F941" s="165"/>
      <c r="G941" s="220"/>
      <c r="H941" s="165"/>
      <c r="I941" s="167"/>
      <c r="J941" s="168"/>
      <c r="K941" s="845"/>
      <c r="L941" s="838"/>
      <c r="M941" s="428"/>
      <c r="N941" s="427"/>
      <c r="O941" s="429"/>
      <c r="P941" s="430"/>
      <c r="Q941" s="422" t="str">
        <f t="shared" si="491"/>
        <v/>
      </c>
      <c r="R941" s="422" t="str">
        <f t="shared" si="492"/>
        <v/>
      </c>
      <c r="S941" s="423" t="str">
        <f t="shared" si="493"/>
        <v/>
      </c>
      <c r="T941" s="424" t="str">
        <f t="shared" si="508"/>
        <v/>
      </c>
      <c r="U941" s="425" t="str">
        <f t="shared" si="494"/>
        <v/>
      </c>
      <c r="V941" s="425" t="str">
        <f t="shared" si="495"/>
        <v/>
      </c>
      <c r="W941" s="425" t="str">
        <f t="shared" si="496"/>
        <v/>
      </c>
      <c r="X941" s="38"/>
      <c r="Y941" s="37" t="str">
        <f t="shared" si="509"/>
        <v/>
      </c>
      <c r="Z941" s="37" t="str">
        <f t="shared" si="510"/>
        <v/>
      </c>
      <c r="AA941" s="29" t="str">
        <f t="shared" si="497"/>
        <v/>
      </c>
      <c r="AB941" s="6" t="e">
        <f t="shared" si="511"/>
        <v>#N/A</v>
      </c>
      <c r="AC941" s="6" t="e">
        <f t="shared" si="512"/>
        <v>#N/A</v>
      </c>
      <c r="AD941" s="6" t="e">
        <f t="shared" si="513"/>
        <v>#N/A</v>
      </c>
      <c r="AE941" s="6" t="str">
        <f t="shared" si="498"/>
        <v/>
      </c>
      <c r="AF941" s="10">
        <f t="shared" si="499"/>
        <v>1</v>
      </c>
      <c r="AG941" s="6" t="e">
        <f t="shared" si="514"/>
        <v>#N/A</v>
      </c>
      <c r="AH941" s="6" t="e">
        <f t="shared" si="515"/>
        <v>#N/A</v>
      </c>
      <c r="AI941" s="6" t="e">
        <f t="shared" si="525"/>
        <v>#N/A</v>
      </c>
      <c r="AJ941" s="6" t="e">
        <f t="shared" si="516"/>
        <v>#N/A</v>
      </c>
      <c r="AK941" s="11" t="str">
        <f t="shared" si="517"/>
        <v xml:space="preserve"> </v>
      </c>
      <c r="AL941" s="6" t="e">
        <f t="shared" si="518"/>
        <v>#N/A</v>
      </c>
      <c r="AM941" s="6" t="e">
        <f t="shared" si="519"/>
        <v>#N/A</v>
      </c>
      <c r="AN941" s="6" t="e">
        <f t="shared" si="520"/>
        <v>#N/A</v>
      </c>
      <c r="AO941" s="6" t="e">
        <f t="shared" si="500"/>
        <v>#N/A</v>
      </c>
      <c r="AP941" s="6" t="e">
        <f t="shared" si="521"/>
        <v>#N/A</v>
      </c>
      <c r="AQ941" s="6" t="e">
        <f t="shared" si="522"/>
        <v>#N/A</v>
      </c>
      <c r="AR941" s="6" t="e">
        <f t="shared" si="501"/>
        <v>#N/A</v>
      </c>
      <c r="AS941" s="6" t="e">
        <f t="shared" si="502"/>
        <v>#N/A</v>
      </c>
      <c r="AT941" s="6" t="e">
        <f t="shared" si="503"/>
        <v>#N/A</v>
      </c>
      <c r="AU941" s="6">
        <f t="shared" si="523"/>
        <v>0</v>
      </c>
      <c r="AV941" s="6" t="e">
        <f t="shared" si="524"/>
        <v>#N/A</v>
      </c>
      <c r="AW941" s="6" t="str">
        <f t="shared" si="504"/>
        <v/>
      </c>
      <c r="AX941" s="6" t="str">
        <f t="shared" si="505"/>
        <v/>
      </c>
      <c r="AY941" s="6" t="str">
        <f t="shared" si="506"/>
        <v/>
      </c>
      <c r="AZ941" s="6" t="str">
        <f t="shared" si="507"/>
        <v/>
      </c>
      <c r="BA941" s="103"/>
      <c r="BG941" s="3"/>
    </row>
    <row r="942" spans="1:59" s="12" customFormat="1" ht="13.5" customHeight="1" x14ac:dyDescent="0.2">
      <c r="A942" s="163">
        <v>927</v>
      </c>
      <c r="B942" s="164"/>
      <c r="C942" s="165"/>
      <c r="D942" s="166"/>
      <c r="E942" s="165"/>
      <c r="F942" s="165"/>
      <c r="G942" s="220"/>
      <c r="H942" s="165"/>
      <c r="I942" s="167"/>
      <c r="J942" s="168"/>
      <c r="K942" s="845"/>
      <c r="L942" s="838"/>
      <c r="M942" s="428"/>
      <c r="N942" s="427"/>
      <c r="O942" s="429"/>
      <c r="P942" s="430"/>
      <c r="Q942" s="422" t="str">
        <f t="shared" si="491"/>
        <v/>
      </c>
      <c r="R942" s="422" t="str">
        <f t="shared" si="492"/>
        <v/>
      </c>
      <c r="S942" s="423" t="str">
        <f t="shared" si="493"/>
        <v/>
      </c>
      <c r="T942" s="424" t="str">
        <f t="shared" si="508"/>
        <v/>
      </c>
      <c r="U942" s="425" t="str">
        <f t="shared" si="494"/>
        <v/>
      </c>
      <c r="V942" s="425" t="str">
        <f t="shared" si="495"/>
        <v/>
      </c>
      <c r="W942" s="425" t="str">
        <f t="shared" si="496"/>
        <v/>
      </c>
      <c r="X942" s="38"/>
      <c r="Y942" s="37" t="str">
        <f t="shared" si="509"/>
        <v/>
      </c>
      <c r="Z942" s="37" t="str">
        <f t="shared" si="510"/>
        <v/>
      </c>
      <c r="AA942" s="29" t="str">
        <f t="shared" si="497"/>
        <v/>
      </c>
      <c r="AB942" s="6" t="e">
        <f t="shared" si="511"/>
        <v>#N/A</v>
      </c>
      <c r="AC942" s="6" t="e">
        <f t="shared" si="512"/>
        <v>#N/A</v>
      </c>
      <c r="AD942" s="6" t="e">
        <f t="shared" si="513"/>
        <v>#N/A</v>
      </c>
      <c r="AE942" s="6" t="str">
        <f t="shared" si="498"/>
        <v/>
      </c>
      <c r="AF942" s="10">
        <f t="shared" si="499"/>
        <v>1</v>
      </c>
      <c r="AG942" s="6" t="e">
        <f t="shared" si="514"/>
        <v>#N/A</v>
      </c>
      <c r="AH942" s="6" t="e">
        <f t="shared" si="515"/>
        <v>#N/A</v>
      </c>
      <c r="AI942" s="6" t="e">
        <f t="shared" si="525"/>
        <v>#N/A</v>
      </c>
      <c r="AJ942" s="6" t="e">
        <f t="shared" si="516"/>
        <v>#N/A</v>
      </c>
      <c r="AK942" s="11" t="str">
        <f t="shared" si="517"/>
        <v xml:space="preserve"> </v>
      </c>
      <c r="AL942" s="6" t="e">
        <f t="shared" si="518"/>
        <v>#N/A</v>
      </c>
      <c r="AM942" s="6" t="e">
        <f t="shared" si="519"/>
        <v>#N/A</v>
      </c>
      <c r="AN942" s="6" t="e">
        <f t="shared" si="520"/>
        <v>#N/A</v>
      </c>
      <c r="AO942" s="6" t="e">
        <f t="shared" si="500"/>
        <v>#N/A</v>
      </c>
      <c r="AP942" s="6" t="e">
        <f t="shared" si="521"/>
        <v>#N/A</v>
      </c>
      <c r="AQ942" s="6" t="e">
        <f t="shared" si="522"/>
        <v>#N/A</v>
      </c>
      <c r="AR942" s="6" t="e">
        <f t="shared" si="501"/>
        <v>#N/A</v>
      </c>
      <c r="AS942" s="6" t="e">
        <f t="shared" si="502"/>
        <v>#N/A</v>
      </c>
      <c r="AT942" s="6" t="e">
        <f t="shared" si="503"/>
        <v>#N/A</v>
      </c>
      <c r="AU942" s="6">
        <f t="shared" si="523"/>
        <v>0</v>
      </c>
      <c r="AV942" s="6" t="e">
        <f t="shared" si="524"/>
        <v>#N/A</v>
      </c>
      <c r="AW942" s="6" t="str">
        <f t="shared" si="504"/>
        <v/>
      </c>
      <c r="AX942" s="6" t="str">
        <f t="shared" si="505"/>
        <v/>
      </c>
      <c r="AY942" s="6" t="str">
        <f t="shared" si="506"/>
        <v/>
      </c>
      <c r="AZ942" s="6" t="str">
        <f t="shared" si="507"/>
        <v/>
      </c>
      <c r="BA942" s="103"/>
      <c r="BG942" s="3"/>
    </row>
    <row r="943" spans="1:59" s="12" customFormat="1" ht="13.5" customHeight="1" x14ac:dyDescent="0.2">
      <c r="A943" s="163">
        <v>928</v>
      </c>
      <c r="B943" s="164"/>
      <c r="C943" s="165"/>
      <c r="D943" s="166"/>
      <c r="E943" s="165"/>
      <c r="F943" s="165"/>
      <c r="G943" s="220"/>
      <c r="H943" s="165"/>
      <c r="I943" s="167"/>
      <c r="J943" s="168"/>
      <c r="K943" s="845"/>
      <c r="L943" s="838"/>
      <c r="M943" s="428"/>
      <c r="N943" s="427"/>
      <c r="O943" s="429"/>
      <c r="P943" s="430"/>
      <c r="Q943" s="422" t="str">
        <f t="shared" si="491"/>
        <v/>
      </c>
      <c r="R943" s="422" t="str">
        <f t="shared" si="492"/>
        <v/>
      </c>
      <c r="S943" s="423" t="str">
        <f t="shared" si="493"/>
        <v/>
      </c>
      <c r="T943" s="424" t="str">
        <f t="shared" si="508"/>
        <v/>
      </c>
      <c r="U943" s="425" t="str">
        <f t="shared" si="494"/>
        <v/>
      </c>
      <c r="V943" s="425" t="str">
        <f t="shared" si="495"/>
        <v/>
      </c>
      <c r="W943" s="425" t="str">
        <f t="shared" si="496"/>
        <v/>
      </c>
      <c r="X943" s="38"/>
      <c r="Y943" s="37" t="str">
        <f t="shared" si="509"/>
        <v/>
      </c>
      <c r="Z943" s="37" t="str">
        <f t="shared" si="510"/>
        <v/>
      </c>
      <c r="AA943" s="29" t="str">
        <f t="shared" si="497"/>
        <v/>
      </c>
      <c r="AB943" s="6" t="e">
        <f t="shared" si="511"/>
        <v>#N/A</v>
      </c>
      <c r="AC943" s="6" t="e">
        <f t="shared" si="512"/>
        <v>#N/A</v>
      </c>
      <c r="AD943" s="6" t="e">
        <f t="shared" si="513"/>
        <v>#N/A</v>
      </c>
      <c r="AE943" s="6" t="str">
        <f t="shared" si="498"/>
        <v/>
      </c>
      <c r="AF943" s="10">
        <f t="shared" si="499"/>
        <v>1</v>
      </c>
      <c r="AG943" s="6" t="e">
        <f t="shared" si="514"/>
        <v>#N/A</v>
      </c>
      <c r="AH943" s="6" t="e">
        <f t="shared" si="515"/>
        <v>#N/A</v>
      </c>
      <c r="AI943" s="6" t="e">
        <f t="shared" si="525"/>
        <v>#N/A</v>
      </c>
      <c r="AJ943" s="6" t="e">
        <f t="shared" si="516"/>
        <v>#N/A</v>
      </c>
      <c r="AK943" s="11" t="str">
        <f t="shared" si="517"/>
        <v xml:space="preserve"> </v>
      </c>
      <c r="AL943" s="6" t="e">
        <f t="shared" si="518"/>
        <v>#N/A</v>
      </c>
      <c r="AM943" s="6" t="e">
        <f t="shared" si="519"/>
        <v>#N/A</v>
      </c>
      <c r="AN943" s="6" t="e">
        <f t="shared" si="520"/>
        <v>#N/A</v>
      </c>
      <c r="AO943" s="6" t="e">
        <f t="shared" si="500"/>
        <v>#N/A</v>
      </c>
      <c r="AP943" s="6" t="e">
        <f t="shared" si="521"/>
        <v>#N/A</v>
      </c>
      <c r="AQ943" s="6" t="e">
        <f t="shared" si="522"/>
        <v>#N/A</v>
      </c>
      <c r="AR943" s="6" t="e">
        <f t="shared" si="501"/>
        <v>#N/A</v>
      </c>
      <c r="AS943" s="6" t="e">
        <f t="shared" si="502"/>
        <v>#N/A</v>
      </c>
      <c r="AT943" s="6" t="e">
        <f t="shared" si="503"/>
        <v>#N/A</v>
      </c>
      <c r="AU943" s="6">
        <f t="shared" si="523"/>
        <v>0</v>
      </c>
      <c r="AV943" s="6" t="e">
        <f t="shared" si="524"/>
        <v>#N/A</v>
      </c>
      <c r="AW943" s="6" t="str">
        <f t="shared" si="504"/>
        <v/>
      </c>
      <c r="AX943" s="6" t="str">
        <f t="shared" si="505"/>
        <v/>
      </c>
      <c r="AY943" s="6" t="str">
        <f t="shared" si="506"/>
        <v/>
      </c>
      <c r="AZ943" s="6" t="str">
        <f t="shared" si="507"/>
        <v/>
      </c>
      <c r="BA943" s="103"/>
      <c r="BG943" s="3"/>
    </row>
    <row r="944" spans="1:59" s="12" customFormat="1" ht="13.5" customHeight="1" x14ac:dyDescent="0.2">
      <c r="A944" s="163">
        <v>929</v>
      </c>
      <c r="B944" s="164"/>
      <c r="C944" s="165"/>
      <c r="D944" s="166"/>
      <c r="E944" s="165"/>
      <c r="F944" s="165"/>
      <c r="G944" s="220"/>
      <c r="H944" s="165"/>
      <c r="I944" s="167"/>
      <c r="J944" s="168"/>
      <c r="K944" s="845"/>
      <c r="L944" s="838"/>
      <c r="M944" s="428"/>
      <c r="N944" s="427"/>
      <c r="O944" s="429"/>
      <c r="P944" s="430"/>
      <c r="Q944" s="422" t="str">
        <f t="shared" si="491"/>
        <v/>
      </c>
      <c r="R944" s="422" t="str">
        <f t="shared" si="492"/>
        <v/>
      </c>
      <c r="S944" s="423" t="str">
        <f t="shared" si="493"/>
        <v/>
      </c>
      <c r="T944" s="424" t="str">
        <f t="shared" si="508"/>
        <v/>
      </c>
      <c r="U944" s="425" t="str">
        <f t="shared" si="494"/>
        <v/>
      </c>
      <c r="V944" s="425" t="str">
        <f t="shared" si="495"/>
        <v/>
      </c>
      <c r="W944" s="425" t="str">
        <f t="shared" si="496"/>
        <v/>
      </c>
      <c r="X944" s="38"/>
      <c r="Y944" s="37" t="str">
        <f t="shared" si="509"/>
        <v/>
      </c>
      <c r="Z944" s="37" t="str">
        <f t="shared" si="510"/>
        <v/>
      </c>
      <c r="AA944" s="29" t="str">
        <f t="shared" si="497"/>
        <v/>
      </c>
      <c r="AB944" s="6" t="e">
        <f t="shared" si="511"/>
        <v>#N/A</v>
      </c>
      <c r="AC944" s="6" t="e">
        <f t="shared" si="512"/>
        <v>#N/A</v>
      </c>
      <c r="AD944" s="6" t="e">
        <f t="shared" si="513"/>
        <v>#N/A</v>
      </c>
      <c r="AE944" s="6" t="str">
        <f t="shared" si="498"/>
        <v/>
      </c>
      <c r="AF944" s="10">
        <f t="shared" si="499"/>
        <v>1</v>
      </c>
      <c r="AG944" s="6" t="e">
        <f t="shared" si="514"/>
        <v>#N/A</v>
      </c>
      <c r="AH944" s="6" t="e">
        <f t="shared" si="515"/>
        <v>#N/A</v>
      </c>
      <c r="AI944" s="6" t="e">
        <f t="shared" si="525"/>
        <v>#N/A</v>
      </c>
      <c r="AJ944" s="6" t="e">
        <f t="shared" si="516"/>
        <v>#N/A</v>
      </c>
      <c r="AK944" s="11" t="str">
        <f t="shared" si="517"/>
        <v xml:space="preserve"> </v>
      </c>
      <c r="AL944" s="6" t="e">
        <f t="shared" si="518"/>
        <v>#N/A</v>
      </c>
      <c r="AM944" s="6" t="e">
        <f t="shared" si="519"/>
        <v>#N/A</v>
      </c>
      <c r="AN944" s="6" t="e">
        <f t="shared" si="520"/>
        <v>#N/A</v>
      </c>
      <c r="AO944" s="6" t="e">
        <f t="shared" si="500"/>
        <v>#N/A</v>
      </c>
      <c r="AP944" s="6" t="e">
        <f t="shared" si="521"/>
        <v>#N/A</v>
      </c>
      <c r="AQ944" s="6" t="e">
        <f t="shared" si="522"/>
        <v>#N/A</v>
      </c>
      <c r="AR944" s="6" t="e">
        <f t="shared" si="501"/>
        <v>#N/A</v>
      </c>
      <c r="AS944" s="6" t="e">
        <f t="shared" si="502"/>
        <v>#N/A</v>
      </c>
      <c r="AT944" s="6" t="e">
        <f t="shared" si="503"/>
        <v>#N/A</v>
      </c>
      <c r="AU944" s="6">
        <f t="shared" si="523"/>
        <v>0</v>
      </c>
      <c r="AV944" s="6" t="e">
        <f t="shared" si="524"/>
        <v>#N/A</v>
      </c>
      <c r="AW944" s="6" t="str">
        <f t="shared" si="504"/>
        <v/>
      </c>
      <c r="AX944" s="6" t="str">
        <f t="shared" si="505"/>
        <v/>
      </c>
      <c r="AY944" s="6" t="str">
        <f t="shared" si="506"/>
        <v/>
      </c>
      <c r="AZ944" s="6" t="str">
        <f t="shared" si="507"/>
        <v/>
      </c>
      <c r="BA944" s="103"/>
      <c r="BG944" s="3"/>
    </row>
    <row r="945" spans="1:59" s="12" customFormat="1" ht="13.5" customHeight="1" x14ac:dyDescent="0.2">
      <c r="A945" s="163">
        <v>930</v>
      </c>
      <c r="B945" s="164"/>
      <c r="C945" s="165"/>
      <c r="D945" s="166"/>
      <c r="E945" s="165"/>
      <c r="F945" s="165"/>
      <c r="G945" s="220"/>
      <c r="H945" s="165"/>
      <c r="I945" s="167"/>
      <c r="J945" s="168"/>
      <c r="K945" s="845"/>
      <c r="L945" s="838"/>
      <c r="M945" s="428"/>
      <c r="N945" s="427"/>
      <c r="O945" s="429"/>
      <c r="P945" s="430"/>
      <c r="Q945" s="422" t="str">
        <f t="shared" si="491"/>
        <v/>
      </c>
      <c r="R945" s="422" t="str">
        <f t="shared" si="492"/>
        <v/>
      </c>
      <c r="S945" s="423" t="str">
        <f t="shared" si="493"/>
        <v/>
      </c>
      <c r="T945" s="424" t="str">
        <f t="shared" si="508"/>
        <v/>
      </c>
      <c r="U945" s="425" t="str">
        <f t="shared" si="494"/>
        <v/>
      </c>
      <c r="V945" s="425" t="str">
        <f t="shared" si="495"/>
        <v/>
      </c>
      <c r="W945" s="425" t="str">
        <f t="shared" si="496"/>
        <v/>
      </c>
      <c r="X945" s="38"/>
      <c r="Y945" s="37" t="str">
        <f t="shared" si="509"/>
        <v/>
      </c>
      <c r="Z945" s="37" t="str">
        <f t="shared" si="510"/>
        <v/>
      </c>
      <c r="AA945" s="29" t="str">
        <f t="shared" si="497"/>
        <v/>
      </c>
      <c r="AB945" s="6" t="e">
        <f t="shared" si="511"/>
        <v>#N/A</v>
      </c>
      <c r="AC945" s="6" t="e">
        <f t="shared" si="512"/>
        <v>#N/A</v>
      </c>
      <c r="AD945" s="6" t="e">
        <f t="shared" si="513"/>
        <v>#N/A</v>
      </c>
      <c r="AE945" s="6" t="str">
        <f t="shared" si="498"/>
        <v/>
      </c>
      <c r="AF945" s="10">
        <f t="shared" si="499"/>
        <v>1</v>
      </c>
      <c r="AG945" s="6" t="e">
        <f t="shared" si="514"/>
        <v>#N/A</v>
      </c>
      <c r="AH945" s="6" t="e">
        <f t="shared" si="515"/>
        <v>#N/A</v>
      </c>
      <c r="AI945" s="6" t="e">
        <f t="shared" si="525"/>
        <v>#N/A</v>
      </c>
      <c r="AJ945" s="6" t="e">
        <f t="shared" si="516"/>
        <v>#N/A</v>
      </c>
      <c r="AK945" s="11" t="str">
        <f t="shared" si="517"/>
        <v xml:space="preserve"> </v>
      </c>
      <c r="AL945" s="6" t="e">
        <f t="shared" si="518"/>
        <v>#N/A</v>
      </c>
      <c r="AM945" s="6" t="e">
        <f t="shared" si="519"/>
        <v>#N/A</v>
      </c>
      <c r="AN945" s="6" t="e">
        <f t="shared" si="520"/>
        <v>#N/A</v>
      </c>
      <c r="AO945" s="6" t="e">
        <f t="shared" si="500"/>
        <v>#N/A</v>
      </c>
      <c r="AP945" s="6" t="e">
        <f t="shared" si="521"/>
        <v>#N/A</v>
      </c>
      <c r="AQ945" s="6" t="e">
        <f t="shared" si="522"/>
        <v>#N/A</v>
      </c>
      <c r="AR945" s="6" t="e">
        <f t="shared" si="501"/>
        <v>#N/A</v>
      </c>
      <c r="AS945" s="6" t="e">
        <f t="shared" si="502"/>
        <v>#N/A</v>
      </c>
      <c r="AT945" s="6" t="e">
        <f t="shared" si="503"/>
        <v>#N/A</v>
      </c>
      <c r="AU945" s="6">
        <f t="shared" si="523"/>
        <v>0</v>
      </c>
      <c r="AV945" s="6" t="e">
        <f t="shared" si="524"/>
        <v>#N/A</v>
      </c>
      <c r="AW945" s="6" t="str">
        <f t="shared" si="504"/>
        <v/>
      </c>
      <c r="AX945" s="6" t="str">
        <f t="shared" si="505"/>
        <v/>
      </c>
      <c r="AY945" s="6" t="str">
        <f t="shared" si="506"/>
        <v/>
      </c>
      <c r="AZ945" s="6" t="str">
        <f t="shared" si="507"/>
        <v/>
      </c>
      <c r="BA945" s="103"/>
      <c r="BG945" s="3"/>
    </row>
    <row r="946" spans="1:59" s="12" customFormat="1" ht="13.5" customHeight="1" x14ac:dyDescent="0.2">
      <c r="A946" s="163">
        <v>931</v>
      </c>
      <c r="B946" s="164"/>
      <c r="C946" s="165"/>
      <c r="D946" s="166"/>
      <c r="E946" s="165"/>
      <c r="F946" s="165"/>
      <c r="G946" s="220"/>
      <c r="H946" s="165"/>
      <c r="I946" s="167"/>
      <c r="J946" s="168"/>
      <c r="K946" s="845"/>
      <c r="L946" s="838"/>
      <c r="M946" s="428"/>
      <c r="N946" s="427"/>
      <c r="O946" s="429"/>
      <c r="P946" s="430"/>
      <c r="Q946" s="422" t="str">
        <f t="shared" si="491"/>
        <v/>
      </c>
      <c r="R946" s="422" t="str">
        <f t="shared" si="492"/>
        <v/>
      </c>
      <c r="S946" s="423" t="str">
        <f t="shared" si="493"/>
        <v/>
      </c>
      <c r="T946" s="424" t="str">
        <f t="shared" si="508"/>
        <v/>
      </c>
      <c r="U946" s="425" t="str">
        <f t="shared" si="494"/>
        <v/>
      </c>
      <c r="V946" s="425" t="str">
        <f t="shared" si="495"/>
        <v/>
      </c>
      <c r="W946" s="425" t="str">
        <f t="shared" si="496"/>
        <v/>
      </c>
      <c r="X946" s="38"/>
      <c r="Y946" s="37" t="str">
        <f t="shared" si="509"/>
        <v/>
      </c>
      <c r="Z946" s="37" t="str">
        <f t="shared" si="510"/>
        <v/>
      </c>
      <c r="AA946" s="29" t="str">
        <f t="shared" si="497"/>
        <v/>
      </c>
      <c r="AB946" s="6" t="e">
        <f t="shared" si="511"/>
        <v>#N/A</v>
      </c>
      <c r="AC946" s="6" t="e">
        <f t="shared" si="512"/>
        <v>#N/A</v>
      </c>
      <c r="AD946" s="6" t="e">
        <f t="shared" si="513"/>
        <v>#N/A</v>
      </c>
      <c r="AE946" s="6" t="str">
        <f t="shared" si="498"/>
        <v/>
      </c>
      <c r="AF946" s="10">
        <f t="shared" si="499"/>
        <v>1</v>
      </c>
      <c r="AG946" s="6" t="e">
        <f t="shared" si="514"/>
        <v>#N/A</v>
      </c>
      <c r="AH946" s="6" t="e">
        <f t="shared" si="515"/>
        <v>#N/A</v>
      </c>
      <c r="AI946" s="6" t="e">
        <f t="shared" si="525"/>
        <v>#N/A</v>
      </c>
      <c r="AJ946" s="6" t="e">
        <f t="shared" si="516"/>
        <v>#N/A</v>
      </c>
      <c r="AK946" s="11" t="str">
        <f t="shared" si="517"/>
        <v xml:space="preserve"> </v>
      </c>
      <c r="AL946" s="6" t="e">
        <f t="shared" si="518"/>
        <v>#N/A</v>
      </c>
      <c r="AM946" s="6" t="e">
        <f t="shared" si="519"/>
        <v>#N/A</v>
      </c>
      <c r="AN946" s="6" t="e">
        <f t="shared" si="520"/>
        <v>#N/A</v>
      </c>
      <c r="AO946" s="6" t="e">
        <f t="shared" si="500"/>
        <v>#N/A</v>
      </c>
      <c r="AP946" s="6" t="e">
        <f t="shared" si="521"/>
        <v>#N/A</v>
      </c>
      <c r="AQ946" s="6" t="e">
        <f t="shared" si="522"/>
        <v>#N/A</v>
      </c>
      <c r="AR946" s="6" t="e">
        <f t="shared" si="501"/>
        <v>#N/A</v>
      </c>
      <c r="AS946" s="6" t="e">
        <f t="shared" si="502"/>
        <v>#N/A</v>
      </c>
      <c r="AT946" s="6" t="e">
        <f t="shared" si="503"/>
        <v>#N/A</v>
      </c>
      <c r="AU946" s="6">
        <f t="shared" si="523"/>
        <v>0</v>
      </c>
      <c r="AV946" s="6" t="e">
        <f t="shared" si="524"/>
        <v>#N/A</v>
      </c>
      <c r="AW946" s="6" t="str">
        <f t="shared" si="504"/>
        <v/>
      </c>
      <c r="AX946" s="6" t="str">
        <f t="shared" si="505"/>
        <v/>
      </c>
      <c r="AY946" s="6" t="str">
        <f t="shared" si="506"/>
        <v/>
      </c>
      <c r="AZ946" s="6" t="str">
        <f t="shared" si="507"/>
        <v/>
      </c>
      <c r="BA946" s="103"/>
      <c r="BG946" s="3"/>
    </row>
    <row r="947" spans="1:59" s="12" customFormat="1" ht="13.5" customHeight="1" x14ac:dyDescent="0.2">
      <c r="A947" s="163">
        <v>932</v>
      </c>
      <c r="B947" s="164"/>
      <c r="C947" s="165"/>
      <c r="D947" s="166"/>
      <c r="E947" s="165"/>
      <c r="F947" s="165"/>
      <c r="G947" s="220"/>
      <c r="H947" s="165"/>
      <c r="I947" s="167"/>
      <c r="J947" s="168"/>
      <c r="K947" s="845"/>
      <c r="L947" s="838"/>
      <c r="M947" s="428"/>
      <c r="N947" s="427"/>
      <c r="O947" s="429"/>
      <c r="P947" s="430"/>
      <c r="Q947" s="422" t="str">
        <f t="shared" si="491"/>
        <v/>
      </c>
      <c r="R947" s="422" t="str">
        <f t="shared" si="492"/>
        <v/>
      </c>
      <c r="S947" s="423" t="str">
        <f t="shared" si="493"/>
        <v/>
      </c>
      <c r="T947" s="424" t="str">
        <f t="shared" si="508"/>
        <v/>
      </c>
      <c r="U947" s="425" t="str">
        <f t="shared" si="494"/>
        <v/>
      </c>
      <c r="V947" s="425" t="str">
        <f t="shared" si="495"/>
        <v/>
      </c>
      <c r="W947" s="425" t="str">
        <f t="shared" si="496"/>
        <v/>
      </c>
      <c r="X947" s="38"/>
      <c r="Y947" s="37" t="str">
        <f t="shared" si="509"/>
        <v/>
      </c>
      <c r="Z947" s="37" t="str">
        <f t="shared" si="510"/>
        <v/>
      </c>
      <c r="AA947" s="29" t="str">
        <f t="shared" si="497"/>
        <v/>
      </c>
      <c r="AB947" s="6" t="e">
        <f t="shared" si="511"/>
        <v>#N/A</v>
      </c>
      <c r="AC947" s="6" t="e">
        <f t="shared" si="512"/>
        <v>#N/A</v>
      </c>
      <c r="AD947" s="6" t="e">
        <f t="shared" si="513"/>
        <v>#N/A</v>
      </c>
      <c r="AE947" s="6" t="str">
        <f t="shared" si="498"/>
        <v/>
      </c>
      <c r="AF947" s="10">
        <f t="shared" si="499"/>
        <v>1</v>
      </c>
      <c r="AG947" s="6" t="e">
        <f t="shared" si="514"/>
        <v>#N/A</v>
      </c>
      <c r="AH947" s="6" t="e">
        <f t="shared" si="515"/>
        <v>#N/A</v>
      </c>
      <c r="AI947" s="6" t="e">
        <f t="shared" si="525"/>
        <v>#N/A</v>
      </c>
      <c r="AJ947" s="6" t="e">
        <f t="shared" si="516"/>
        <v>#N/A</v>
      </c>
      <c r="AK947" s="11" t="str">
        <f t="shared" si="517"/>
        <v xml:space="preserve"> </v>
      </c>
      <c r="AL947" s="6" t="e">
        <f t="shared" si="518"/>
        <v>#N/A</v>
      </c>
      <c r="AM947" s="6" t="e">
        <f t="shared" si="519"/>
        <v>#N/A</v>
      </c>
      <c r="AN947" s="6" t="e">
        <f t="shared" si="520"/>
        <v>#N/A</v>
      </c>
      <c r="AO947" s="6" t="e">
        <f t="shared" si="500"/>
        <v>#N/A</v>
      </c>
      <c r="AP947" s="6" t="e">
        <f t="shared" si="521"/>
        <v>#N/A</v>
      </c>
      <c r="AQ947" s="6" t="e">
        <f t="shared" si="522"/>
        <v>#N/A</v>
      </c>
      <c r="AR947" s="6" t="e">
        <f t="shared" si="501"/>
        <v>#N/A</v>
      </c>
      <c r="AS947" s="6" t="e">
        <f t="shared" si="502"/>
        <v>#N/A</v>
      </c>
      <c r="AT947" s="6" t="e">
        <f t="shared" si="503"/>
        <v>#N/A</v>
      </c>
      <c r="AU947" s="6">
        <f t="shared" si="523"/>
        <v>0</v>
      </c>
      <c r="AV947" s="6" t="e">
        <f t="shared" si="524"/>
        <v>#N/A</v>
      </c>
      <c r="AW947" s="6" t="str">
        <f t="shared" si="504"/>
        <v/>
      </c>
      <c r="AX947" s="6" t="str">
        <f t="shared" si="505"/>
        <v/>
      </c>
      <c r="AY947" s="6" t="str">
        <f t="shared" si="506"/>
        <v/>
      </c>
      <c r="AZ947" s="6" t="str">
        <f t="shared" si="507"/>
        <v/>
      </c>
      <c r="BA947" s="103"/>
      <c r="BG947" s="3"/>
    </row>
    <row r="948" spans="1:59" s="12" customFormat="1" ht="13.5" customHeight="1" x14ac:dyDescent="0.2">
      <c r="A948" s="163">
        <v>933</v>
      </c>
      <c r="B948" s="164"/>
      <c r="C948" s="165"/>
      <c r="D948" s="166"/>
      <c r="E948" s="165"/>
      <c r="F948" s="165"/>
      <c r="G948" s="220"/>
      <c r="H948" s="165"/>
      <c r="I948" s="167"/>
      <c r="J948" s="168"/>
      <c r="K948" s="845"/>
      <c r="L948" s="838"/>
      <c r="M948" s="428"/>
      <c r="N948" s="427"/>
      <c r="O948" s="429"/>
      <c r="P948" s="430"/>
      <c r="Q948" s="422" t="str">
        <f t="shared" si="491"/>
        <v/>
      </c>
      <c r="R948" s="422" t="str">
        <f t="shared" si="492"/>
        <v/>
      </c>
      <c r="S948" s="423" t="str">
        <f t="shared" si="493"/>
        <v/>
      </c>
      <c r="T948" s="424" t="str">
        <f t="shared" si="508"/>
        <v/>
      </c>
      <c r="U948" s="425" t="str">
        <f t="shared" si="494"/>
        <v/>
      </c>
      <c r="V948" s="425" t="str">
        <f t="shared" si="495"/>
        <v/>
      </c>
      <c r="W948" s="425" t="str">
        <f t="shared" si="496"/>
        <v/>
      </c>
      <c r="X948" s="38"/>
      <c r="Y948" s="37" t="str">
        <f t="shared" si="509"/>
        <v/>
      </c>
      <c r="Z948" s="37" t="str">
        <f t="shared" si="510"/>
        <v/>
      </c>
      <c r="AA948" s="29" t="str">
        <f t="shared" si="497"/>
        <v/>
      </c>
      <c r="AB948" s="6" t="e">
        <f t="shared" si="511"/>
        <v>#N/A</v>
      </c>
      <c r="AC948" s="6" t="e">
        <f t="shared" si="512"/>
        <v>#N/A</v>
      </c>
      <c r="AD948" s="6" t="e">
        <f t="shared" si="513"/>
        <v>#N/A</v>
      </c>
      <c r="AE948" s="6" t="str">
        <f t="shared" si="498"/>
        <v/>
      </c>
      <c r="AF948" s="10">
        <f t="shared" si="499"/>
        <v>1</v>
      </c>
      <c r="AG948" s="6" t="e">
        <f t="shared" si="514"/>
        <v>#N/A</v>
      </c>
      <c r="AH948" s="6" t="e">
        <f t="shared" si="515"/>
        <v>#N/A</v>
      </c>
      <c r="AI948" s="6" t="e">
        <f t="shared" si="525"/>
        <v>#N/A</v>
      </c>
      <c r="AJ948" s="6" t="e">
        <f t="shared" si="516"/>
        <v>#N/A</v>
      </c>
      <c r="AK948" s="11" t="str">
        <f t="shared" si="517"/>
        <v xml:space="preserve"> </v>
      </c>
      <c r="AL948" s="6" t="e">
        <f t="shared" si="518"/>
        <v>#N/A</v>
      </c>
      <c r="AM948" s="6" t="e">
        <f t="shared" si="519"/>
        <v>#N/A</v>
      </c>
      <c r="AN948" s="6" t="e">
        <f t="shared" si="520"/>
        <v>#N/A</v>
      </c>
      <c r="AO948" s="6" t="e">
        <f t="shared" si="500"/>
        <v>#N/A</v>
      </c>
      <c r="AP948" s="6" t="e">
        <f t="shared" si="521"/>
        <v>#N/A</v>
      </c>
      <c r="AQ948" s="6" t="e">
        <f t="shared" si="522"/>
        <v>#N/A</v>
      </c>
      <c r="AR948" s="6" t="e">
        <f t="shared" si="501"/>
        <v>#N/A</v>
      </c>
      <c r="AS948" s="6" t="e">
        <f t="shared" si="502"/>
        <v>#N/A</v>
      </c>
      <c r="AT948" s="6" t="e">
        <f t="shared" si="503"/>
        <v>#N/A</v>
      </c>
      <c r="AU948" s="6">
        <f t="shared" si="523"/>
        <v>0</v>
      </c>
      <c r="AV948" s="6" t="e">
        <f t="shared" si="524"/>
        <v>#N/A</v>
      </c>
      <c r="AW948" s="6" t="str">
        <f t="shared" si="504"/>
        <v/>
      </c>
      <c r="AX948" s="6" t="str">
        <f t="shared" si="505"/>
        <v/>
      </c>
      <c r="AY948" s="6" t="str">
        <f t="shared" si="506"/>
        <v/>
      </c>
      <c r="AZ948" s="6" t="str">
        <f t="shared" si="507"/>
        <v/>
      </c>
      <c r="BA948" s="103"/>
      <c r="BG948" s="3"/>
    </row>
    <row r="949" spans="1:59" s="12" customFormat="1" ht="13.5" customHeight="1" x14ac:dyDescent="0.2">
      <c r="A949" s="163">
        <v>934</v>
      </c>
      <c r="B949" s="164"/>
      <c r="C949" s="165"/>
      <c r="D949" s="166"/>
      <c r="E949" s="165"/>
      <c r="F949" s="165"/>
      <c r="G949" s="220"/>
      <c r="H949" s="165"/>
      <c r="I949" s="167"/>
      <c r="J949" s="168"/>
      <c r="K949" s="845"/>
      <c r="L949" s="838"/>
      <c r="M949" s="428"/>
      <c r="N949" s="427"/>
      <c r="O949" s="429"/>
      <c r="P949" s="430"/>
      <c r="Q949" s="422" t="str">
        <f t="shared" si="491"/>
        <v/>
      </c>
      <c r="R949" s="422" t="str">
        <f t="shared" si="492"/>
        <v/>
      </c>
      <c r="S949" s="423" t="str">
        <f t="shared" si="493"/>
        <v/>
      </c>
      <c r="T949" s="424" t="str">
        <f t="shared" si="508"/>
        <v/>
      </c>
      <c r="U949" s="425" t="str">
        <f t="shared" si="494"/>
        <v/>
      </c>
      <c r="V949" s="425" t="str">
        <f t="shared" si="495"/>
        <v/>
      </c>
      <c r="W949" s="425" t="str">
        <f t="shared" si="496"/>
        <v/>
      </c>
      <c r="X949" s="38"/>
      <c r="Y949" s="37" t="str">
        <f t="shared" si="509"/>
        <v/>
      </c>
      <c r="Z949" s="37" t="str">
        <f t="shared" si="510"/>
        <v/>
      </c>
      <c r="AA949" s="29" t="str">
        <f t="shared" si="497"/>
        <v/>
      </c>
      <c r="AB949" s="6" t="e">
        <f t="shared" si="511"/>
        <v>#N/A</v>
      </c>
      <c r="AC949" s="6" t="e">
        <f t="shared" si="512"/>
        <v>#N/A</v>
      </c>
      <c r="AD949" s="6" t="e">
        <f t="shared" si="513"/>
        <v>#N/A</v>
      </c>
      <c r="AE949" s="6" t="str">
        <f t="shared" si="498"/>
        <v/>
      </c>
      <c r="AF949" s="10">
        <f t="shared" si="499"/>
        <v>1</v>
      </c>
      <c r="AG949" s="6" t="e">
        <f t="shared" si="514"/>
        <v>#N/A</v>
      </c>
      <c r="AH949" s="6" t="e">
        <f t="shared" si="515"/>
        <v>#N/A</v>
      </c>
      <c r="AI949" s="6" t="e">
        <f t="shared" si="525"/>
        <v>#N/A</v>
      </c>
      <c r="AJ949" s="6" t="e">
        <f t="shared" si="516"/>
        <v>#N/A</v>
      </c>
      <c r="AK949" s="11" t="str">
        <f t="shared" si="517"/>
        <v xml:space="preserve"> </v>
      </c>
      <c r="AL949" s="6" t="e">
        <f t="shared" si="518"/>
        <v>#N/A</v>
      </c>
      <c r="AM949" s="6" t="e">
        <f t="shared" si="519"/>
        <v>#N/A</v>
      </c>
      <c r="AN949" s="6" t="e">
        <f t="shared" si="520"/>
        <v>#N/A</v>
      </c>
      <c r="AO949" s="6" t="e">
        <f t="shared" si="500"/>
        <v>#N/A</v>
      </c>
      <c r="AP949" s="6" t="e">
        <f t="shared" si="521"/>
        <v>#N/A</v>
      </c>
      <c r="AQ949" s="6" t="e">
        <f t="shared" si="522"/>
        <v>#N/A</v>
      </c>
      <c r="AR949" s="6" t="e">
        <f t="shared" si="501"/>
        <v>#N/A</v>
      </c>
      <c r="AS949" s="6" t="e">
        <f t="shared" si="502"/>
        <v>#N/A</v>
      </c>
      <c r="AT949" s="6" t="e">
        <f t="shared" si="503"/>
        <v>#N/A</v>
      </c>
      <c r="AU949" s="6">
        <f t="shared" si="523"/>
        <v>0</v>
      </c>
      <c r="AV949" s="6" t="e">
        <f t="shared" si="524"/>
        <v>#N/A</v>
      </c>
      <c r="AW949" s="6" t="str">
        <f t="shared" si="504"/>
        <v/>
      </c>
      <c r="AX949" s="6" t="str">
        <f t="shared" si="505"/>
        <v/>
      </c>
      <c r="AY949" s="6" t="str">
        <f t="shared" si="506"/>
        <v/>
      </c>
      <c r="AZ949" s="6" t="str">
        <f t="shared" si="507"/>
        <v/>
      </c>
      <c r="BA949" s="103"/>
      <c r="BG949" s="3"/>
    </row>
    <row r="950" spans="1:59" s="12" customFormat="1" ht="13.5" customHeight="1" x14ac:dyDescent="0.2">
      <c r="A950" s="163">
        <v>935</v>
      </c>
      <c r="B950" s="164"/>
      <c r="C950" s="165"/>
      <c r="D950" s="166"/>
      <c r="E950" s="165"/>
      <c r="F950" s="165"/>
      <c r="G950" s="220"/>
      <c r="H950" s="165"/>
      <c r="I950" s="167"/>
      <c r="J950" s="168"/>
      <c r="K950" s="845"/>
      <c r="L950" s="838"/>
      <c r="M950" s="428"/>
      <c r="N950" s="427"/>
      <c r="O950" s="429"/>
      <c r="P950" s="430"/>
      <c r="Q950" s="422" t="str">
        <f t="shared" si="491"/>
        <v/>
      </c>
      <c r="R950" s="422" t="str">
        <f t="shared" si="492"/>
        <v/>
      </c>
      <c r="S950" s="423" t="str">
        <f t="shared" si="493"/>
        <v/>
      </c>
      <c r="T950" s="424" t="str">
        <f t="shared" si="508"/>
        <v/>
      </c>
      <c r="U950" s="425" t="str">
        <f t="shared" si="494"/>
        <v/>
      </c>
      <c r="V950" s="425" t="str">
        <f t="shared" si="495"/>
        <v/>
      </c>
      <c r="W950" s="425" t="str">
        <f t="shared" si="496"/>
        <v/>
      </c>
      <c r="X950" s="38"/>
      <c r="Y950" s="37" t="str">
        <f t="shared" si="509"/>
        <v/>
      </c>
      <c r="Z950" s="37" t="str">
        <f t="shared" si="510"/>
        <v/>
      </c>
      <c r="AA950" s="29" t="str">
        <f t="shared" si="497"/>
        <v/>
      </c>
      <c r="AB950" s="6" t="e">
        <f t="shared" si="511"/>
        <v>#N/A</v>
      </c>
      <c r="AC950" s="6" t="e">
        <f t="shared" si="512"/>
        <v>#N/A</v>
      </c>
      <c r="AD950" s="6" t="e">
        <f t="shared" si="513"/>
        <v>#N/A</v>
      </c>
      <c r="AE950" s="6" t="str">
        <f t="shared" si="498"/>
        <v/>
      </c>
      <c r="AF950" s="10">
        <f t="shared" si="499"/>
        <v>1</v>
      </c>
      <c r="AG950" s="6" t="e">
        <f t="shared" si="514"/>
        <v>#N/A</v>
      </c>
      <c r="AH950" s="6" t="e">
        <f t="shared" si="515"/>
        <v>#N/A</v>
      </c>
      <c r="AI950" s="6" t="e">
        <f t="shared" si="525"/>
        <v>#N/A</v>
      </c>
      <c r="AJ950" s="6" t="e">
        <f t="shared" si="516"/>
        <v>#N/A</v>
      </c>
      <c r="AK950" s="11" t="str">
        <f t="shared" si="517"/>
        <v xml:space="preserve"> </v>
      </c>
      <c r="AL950" s="6" t="e">
        <f t="shared" si="518"/>
        <v>#N/A</v>
      </c>
      <c r="AM950" s="6" t="e">
        <f t="shared" si="519"/>
        <v>#N/A</v>
      </c>
      <c r="AN950" s="6" t="e">
        <f t="shared" si="520"/>
        <v>#N/A</v>
      </c>
      <c r="AO950" s="6" t="e">
        <f t="shared" si="500"/>
        <v>#N/A</v>
      </c>
      <c r="AP950" s="6" t="e">
        <f t="shared" si="521"/>
        <v>#N/A</v>
      </c>
      <c r="AQ950" s="6" t="e">
        <f t="shared" si="522"/>
        <v>#N/A</v>
      </c>
      <c r="AR950" s="6" t="e">
        <f t="shared" si="501"/>
        <v>#N/A</v>
      </c>
      <c r="AS950" s="6" t="e">
        <f t="shared" si="502"/>
        <v>#N/A</v>
      </c>
      <c r="AT950" s="6" t="e">
        <f t="shared" si="503"/>
        <v>#N/A</v>
      </c>
      <c r="AU950" s="6">
        <f t="shared" si="523"/>
        <v>0</v>
      </c>
      <c r="AV950" s="6" t="e">
        <f t="shared" si="524"/>
        <v>#N/A</v>
      </c>
      <c r="AW950" s="6" t="str">
        <f t="shared" si="504"/>
        <v/>
      </c>
      <c r="AX950" s="6" t="str">
        <f t="shared" si="505"/>
        <v/>
      </c>
      <c r="AY950" s="6" t="str">
        <f t="shared" si="506"/>
        <v/>
      </c>
      <c r="AZ950" s="6" t="str">
        <f t="shared" si="507"/>
        <v/>
      </c>
      <c r="BA950" s="103"/>
      <c r="BG950" s="3"/>
    </row>
    <row r="951" spans="1:59" s="12" customFormat="1" ht="13.5" customHeight="1" x14ac:dyDescent="0.2">
      <c r="A951" s="163">
        <v>936</v>
      </c>
      <c r="B951" s="164"/>
      <c r="C951" s="165"/>
      <c r="D951" s="166"/>
      <c r="E951" s="165"/>
      <c r="F951" s="165"/>
      <c r="G951" s="220"/>
      <c r="H951" s="165"/>
      <c r="I951" s="167"/>
      <c r="J951" s="168"/>
      <c r="K951" s="845"/>
      <c r="L951" s="838"/>
      <c r="M951" s="428"/>
      <c r="N951" s="427"/>
      <c r="O951" s="429"/>
      <c r="P951" s="430"/>
      <c r="Q951" s="422" t="str">
        <f t="shared" si="491"/>
        <v/>
      </c>
      <c r="R951" s="422" t="str">
        <f t="shared" si="492"/>
        <v/>
      </c>
      <c r="S951" s="423" t="str">
        <f t="shared" si="493"/>
        <v/>
      </c>
      <c r="T951" s="424" t="str">
        <f t="shared" si="508"/>
        <v/>
      </c>
      <c r="U951" s="425" t="str">
        <f t="shared" si="494"/>
        <v/>
      </c>
      <c r="V951" s="425" t="str">
        <f t="shared" si="495"/>
        <v/>
      </c>
      <c r="W951" s="425" t="str">
        <f t="shared" si="496"/>
        <v/>
      </c>
      <c r="X951" s="38"/>
      <c r="Y951" s="37" t="str">
        <f t="shared" si="509"/>
        <v/>
      </c>
      <c r="Z951" s="37" t="str">
        <f t="shared" si="510"/>
        <v/>
      </c>
      <c r="AA951" s="29" t="str">
        <f t="shared" si="497"/>
        <v/>
      </c>
      <c r="AB951" s="6" t="e">
        <f t="shared" si="511"/>
        <v>#N/A</v>
      </c>
      <c r="AC951" s="6" t="e">
        <f t="shared" si="512"/>
        <v>#N/A</v>
      </c>
      <c r="AD951" s="6" t="e">
        <f t="shared" si="513"/>
        <v>#N/A</v>
      </c>
      <c r="AE951" s="6" t="str">
        <f t="shared" si="498"/>
        <v/>
      </c>
      <c r="AF951" s="10">
        <f t="shared" si="499"/>
        <v>1</v>
      </c>
      <c r="AG951" s="6" t="e">
        <f t="shared" si="514"/>
        <v>#N/A</v>
      </c>
      <c r="AH951" s="6" t="e">
        <f t="shared" si="515"/>
        <v>#N/A</v>
      </c>
      <c r="AI951" s="6" t="e">
        <f t="shared" si="525"/>
        <v>#N/A</v>
      </c>
      <c r="AJ951" s="6" t="e">
        <f t="shared" si="516"/>
        <v>#N/A</v>
      </c>
      <c r="AK951" s="11" t="str">
        <f t="shared" si="517"/>
        <v xml:space="preserve"> </v>
      </c>
      <c r="AL951" s="6" t="e">
        <f t="shared" si="518"/>
        <v>#N/A</v>
      </c>
      <c r="AM951" s="6" t="e">
        <f t="shared" si="519"/>
        <v>#N/A</v>
      </c>
      <c r="AN951" s="6" t="e">
        <f t="shared" si="520"/>
        <v>#N/A</v>
      </c>
      <c r="AO951" s="6" t="e">
        <f t="shared" si="500"/>
        <v>#N/A</v>
      </c>
      <c r="AP951" s="6" t="e">
        <f t="shared" si="521"/>
        <v>#N/A</v>
      </c>
      <c r="AQ951" s="6" t="e">
        <f t="shared" si="522"/>
        <v>#N/A</v>
      </c>
      <c r="AR951" s="6" t="e">
        <f t="shared" si="501"/>
        <v>#N/A</v>
      </c>
      <c r="AS951" s="6" t="e">
        <f t="shared" si="502"/>
        <v>#N/A</v>
      </c>
      <c r="AT951" s="6" t="e">
        <f t="shared" si="503"/>
        <v>#N/A</v>
      </c>
      <c r="AU951" s="6">
        <f t="shared" si="523"/>
        <v>0</v>
      </c>
      <c r="AV951" s="6" t="e">
        <f t="shared" si="524"/>
        <v>#N/A</v>
      </c>
      <c r="AW951" s="6" t="str">
        <f t="shared" si="504"/>
        <v/>
      </c>
      <c r="AX951" s="6" t="str">
        <f t="shared" si="505"/>
        <v/>
      </c>
      <c r="AY951" s="6" t="str">
        <f t="shared" si="506"/>
        <v/>
      </c>
      <c r="AZ951" s="6" t="str">
        <f t="shared" si="507"/>
        <v/>
      </c>
      <c r="BA951" s="103"/>
      <c r="BG951" s="3"/>
    </row>
    <row r="952" spans="1:59" s="12" customFormat="1" ht="13.5" customHeight="1" x14ac:dyDescent="0.2">
      <c r="A952" s="163">
        <v>937</v>
      </c>
      <c r="B952" s="164"/>
      <c r="C952" s="165"/>
      <c r="D952" s="166"/>
      <c r="E952" s="165"/>
      <c r="F952" s="165"/>
      <c r="G952" s="220"/>
      <c r="H952" s="165"/>
      <c r="I952" s="167"/>
      <c r="J952" s="168"/>
      <c r="K952" s="845"/>
      <c r="L952" s="838"/>
      <c r="M952" s="428"/>
      <c r="N952" s="427"/>
      <c r="O952" s="429"/>
      <c r="P952" s="430"/>
      <c r="Q952" s="422" t="str">
        <f t="shared" si="491"/>
        <v/>
      </c>
      <c r="R952" s="422" t="str">
        <f t="shared" si="492"/>
        <v/>
      </c>
      <c r="S952" s="423" t="str">
        <f t="shared" si="493"/>
        <v/>
      </c>
      <c r="T952" s="424" t="str">
        <f t="shared" si="508"/>
        <v/>
      </c>
      <c r="U952" s="425" t="str">
        <f t="shared" si="494"/>
        <v/>
      </c>
      <c r="V952" s="425" t="str">
        <f t="shared" si="495"/>
        <v/>
      </c>
      <c r="W952" s="425" t="str">
        <f t="shared" si="496"/>
        <v/>
      </c>
      <c r="X952" s="38"/>
      <c r="Y952" s="37" t="str">
        <f t="shared" si="509"/>
        <v/>
      </c>
      <c r="Z952" s="37" t="str">
        <f t="shared" si="510"/>
        <v/>
      </c>
      <c r="AA952" s="29" t="str">
        <f t="shared" si="497"/>
        <v/>
      </c>
      <c r="AB952" s="6" t="e">
        <f t="shared" si="511"/>
        <v>#N/A</v>
      </c>
      <c r="AC952" s="6" t="e">
        <f t="shared" si="512"/>
        <v>#N/A</v>
      </c>
      <c r="AD952" s="6" t="e">
        <f t="shared" si="513"/>
        <v>#N/A</v>
      </c>
      <c r="AE952" s="6" t="str">
        <f t="shared" si="498"/>
        <v/>
      </c>
      <c r="AF952" s="10">
        <f t="shared" si="499"/>
        <v>1</v>
      </c>
      <c r="AG952" s="6" t="e">
        <f t="shared" si="514"/>
        <v>#N/A</v>
      </c>
      <c r="AH952" s="6" t="e">
        <f t="shared" si="515"/>
        <v>#N/A</v>
      </c>
      <c r="AI952" s="6" t="e">
        <f t="shared" si="525"/>
        <v>#N/A</v>
      </c>
      <c r="AJ952" s="6" t="e">
        <f t="shared" si="516"/>
        <v>#N/A</v>
      </c>
      <c r="AK952" s="11" t="str">
        <f t="shared" si="517"/>
        <v xml:space="preserve"> </v>
      </c>
      <c r="AL952" s="6" t="e">
        <f t="shared" si="518"/>
        <v>#N/A</v>
      </c>
      <c r="AM952" s="6" t="e">
        <f t="shared" si="519"/>
        <v>#N/A</v>
      </c>
      <c r="AN952" s="6" t="e">
        <f t="shared" si="520"/>
        <v>#N/A</v>
      </c>
      <c r="AO952" s="6" t="e">
        <f t="shared" si="500"/>
        <v>#N/A</v>
      </c>
      <c r="AP952" s="6" t="e">
        <f t="shared" si="521"/>
        <v>#N/A</v>
      </c>
      <c r="AQ952" s="6" t="e">
        <f t="shared" si="522"/>
        <v>#N/A</v>
      </c>
      <c r="AR952" s="6" t="e">
        <f t="shared" si="501"/>
        <v>#N/A</v>
      </c>
      <c r="AS952" s="6" t="e">
        <f t="shared" si="502"/>
        <v>#N/A</v>
      </c>
      <c r="AT952" s="6" t="e">
        <f t="shared" si="503"/>
        <v>#N/A</v>
      </c>
      <c r="AU952" s="6">
        <f t="shared" si="523"/>
        <v>0</v>
      </c>
      <c r="AV952" s="6" t="e">
        <f t="shared" si="524"/>
        <v>#N/A</v>
      </c>
      <c r="AW952" s="6" t="str">
        <f t="shared" si="504"/>
        <v/>
      </c>
      <c r="AX952" s="6" t="str">
        <f t="shared" si="505"/>
        <v/>
      </c>
      <c r="AY952" s="6" t="str">
        <f t="shared" si="506"/>
        <v/>
      </c>
      <c r="AZ952" s="6" t="str">
        <f t="shared" si="507"/>
        <v/>
      </c>
      <c r="BA952" s="103"/>
      <c r="BG952" s="3"/>
    </row>
    <row r="953" spans="1:59" s="12" customFormat="1" ht="13.5" customHeight="1" x14ac:dyDescent="0.2">
      <c r="A953" s="163">
        <v>938</v>
      </c>
      <c r="B953" s="164"/>
      <c r="C953" s="165"/>
      <c r="D953" s="166"/>
      <c r="E953" s="165"/>
      <c r="F953" s="165"/>
      <c r="G953" s="220"/>
      <c r="H953" s="165"/>
      <c r="I953" s="167"/>
      <c r="J953" s="168"/>
      <c r="K953" s="845"/>
      <c r="L953" s="838"/>
      <c r="M953" s="428"/>
      <c r="N953" s="427"/>
      <c r="O953" s="429"/>
      <c r="P953" s="430"/>
      <c r="Q953" s="422" t="str">
        <f t="shared" si="491"/>
        <v/>
      </c>
      <c r="R953" s="422" t="str">
        <f t="shared" si="492"/>
        <v/>
      </c>
      <c r="S953" s="423" t="str">
        <f t="shared" si="493"/>
        <v/>
      </c>
      <c r="T953" s="424" t="str">
        <f t="shared" si="508"/>
        <v/>
      </c>
      <c r="U953" s="425" t="str">
        <f t="shared" si="494"/>
        <v/>
      </c>
      <c r="V953" s="425" t="str">
        <f t="shared" si="495"/>
        <v/>
      </c>
      <c r="W953" s="425" t="str">
        <f t="shared" si="496"/>
        <v/>
      </c>
      <c r="X953" s="38"/>
      <c r="Y953" s="37" t="str">
        <f t="shared" si="509"/>
        <v/>
      </c>
      <c r="Z953" s="37" t="str">
        <f t="shared" si="510"/>
        <v/>
      </c>
      <c r="AA953" s="29" t="str">
        <f t="shared" si="497"/>
        <v/>
      </c>
      <c r="AB953" s="6" t="e">
        <f t="shared" si="511"/>
        <v>#N/A</v>
      </c>
      <c r="AC953" s="6" t="e">
        <f t="shared" si="512"/>
        <v>#N/A</v>
      </c>
      <c r="AD953" s="6" t="e">
        <f t="shared" si="513"/>
        <v>#N/A</v>
      </c>
      <c r="AE953" s="6" t="str">
        <f t="shared" si="498"/>
        <v/>
      </c>
      <c r="AF953" s="10">
        <f t="shared" si="499"/>
        <v>1</v>
      </c>
      <c r="AG953" s="6" t="e">
        <f t="shared" si="514"/>
        <v>#N/A</v>
      </c>
      <c r="AH953" s="6" t="e">
        <f t="shared" si="515"/>
        <v>#N/A</v>
      </c>
      <c r="AI953" s="6" t="e">
        <f t="shared" si="525"/>
        <v>#N/A</v>
      </c>
      <c r="AJ953" s="6" t="e">
        <f t="shared" si="516"/>
        <v>#N/A</v>
      </c>
      <c r="AK953" s="11" t="str">
        <f t="shared" si="517"/>
        <v xml:space="preserve"> </v>
      </c>
      <c r="AL953" s="6" t="e">
        <f t="shared" si="518"/>
        <v>#N/A</v>
      </c>
      <c r="AM953" s="6" t="e">
        <f t="shared" si="519"/>
        <v>#N/A</v>
      </c>
      <c r="AN953" s="6" t="e">
        <f t="shared" si="520"/>
        <v>#N/A</v>
      </c>
      <c r="AO953" s="6" t="e">
        <f t="shared" si="500"/>
        <v>#N/A</v>
      </c>
      <c r="AP953" s="6" t="e">
        <f t="shared" si="521"/>
        <v>#N/A</v>
      </c>
      <c r="AQ953" s="6" t="e">
        <f t="shared" si="522"/>
        <v>#N/A</v>
      </c>
      <c r="AR953" s="6" t="e">
        <f t="shared" si="501"/>
        <v>#N/A</v>
      </c>
      <c r="AS953" s="6" t="e">
        <f t="shared" si="502"/>
        <v>#N/A</v>
      </c>
      <c r="AT953" s="6" t="e">
        <f t="shared" si="503"/>
        <v>#N/A</v>
      </c>
      <c r="AU953" s="6">
        <f t="shared" si="523"/>
        <v>0</v>
      </c>
      <c r="AV953" s="6" t="e">
        <f t="shared" si="524"/>
        <v>#N/A</v>
      </c>
      <c r="AW953" s="6" t="str">
        <f t="shared" si="504"/>
        <v/>
      </c>
      <c r="AX953" s="6" t="str">
        <f t="shared" si="505"/>
        <v/>
      </c>
      <c r="AY953" s="6" t="str">
        <f t="shared" si="506"/>
        <v/>
      </c>
      <c r="AZ953" s="6" t="str">
        <f t="shared" si="507"/>
        <v/>
      </c>
      <c r="BA953" s="103"/>
      <c r="BG953" s="3"/>
    </row>
    <row r="954" spans="1:59" s="12" customFormat="1" ht="13.5" customHeight="1" x14ac:dyDescent="0.2">
      <c r="A954" s="163">
        <v>939</v>
      </c>
      <c r="B954" s="164"/>
      <c r="C954" s="165"/>
      <c r="D954" s="166"/>
      <c r="E954" s="165"/>
      <c r="F954" s="165"/>
      <c r="G954" s="220"/>
      <c r="H954" s="165"/>
      <c r="I954" s="167"/>
      <c r="J954" s="168"/>
      <c r="K954" s="845"/>
      <c r="L954" s="838"/>
      <c r="M954" s="428"/>
      <c r="N954" s="427"/>
      <c r="O954" s="429"/>
      <c r="P954" s="430"/>
      <c r="Q954" s="422" t="str">
        <f t="shared" si="491"/>
        <v/>
      </c>
      <c r="R954" s="422" t="str">
        <f t="shared" si="492"/>
        <v/>
      </c>
      <c r="S954" s="423" t="str">
        <f t="shared" si="493"/>
        <v/>
      </c>
      <c r="T954" s="424" t="str">
        <f t="shared" si="508"/>
        <v/>
      </c>
      <c r="U954" s="425" t="str">
        <f t="shared" si="494"/>
        <v/>
      </c>
      <c r="V954" s="425" t="str">
        <f t="shared" si="495"/>
        <v/>
      </c>
      <c r="W954" s="425" t="str">
        <f t="shared" si="496"/>
        <v/>
      </c>
      <c r="X954" s="38"/>
      <c r="Y954" s="37" t="str">
        <f t="shared" si="509"/>
        <v/>
      </c>
      <c r="Z954" s="37" t="str">
        <f t="shared" si="510"/>
        <v/>
      </c>
      <c r="AA954" s="29" t="str">
        <f t="shared" si="497"/>
        <v/>
      </c>
      <c r="AB954" s="6" t="e">
        <f t="shared" si="511"/>
        <v>#N/A</v>
      </c>
      <c r="AC954" s="6" t="e">
        <f t="shared" si="512"/>
        <v>#N/A</v>
      </c>
      <c r="AD954" s="6" t="e">
        <f t="shared" si="513"/>
        <v>#N/A</v>
      </c>
      <c r="AE954" s="6" t="str">
        <f t="shared" si="498"/>
        <v/>
      </c>
      <c r="AF954" s="10">
        <f t="shared" si="499"/>
        <v>1</v>
      </c>
      <c r="AG954" s="6" t="e">
        <f t="shared" si="514"/>
        <v>#N/A</v>
      </c>
      <c r="AH954" s="6" t="e">
        <f t="shared" si="515"/>
        <v>#N/A</v>
      </c>
      <c r="AI954" s="6" t="e">
        <f t="shared" si="525"/>
        <v>#N/A</v>
      </c>
      <c r="AJ954" s="6" t="e">
        <f t="shared" si="516"/>
        <v>#N/A</v>
      </c>
      <c r="AK954" s="11" t="str">
        <f t="shared" si="517"/>
        <v xml:space="preserve"> </v>
      </c>
      <c r="AL954" s="6" t="e">
        <f t="shared" si="518"/>
        <v>#N/A</v>
      </c>
      <c r="AM954" s="6" t="e">
        <f t="shared" si="519"/>
        <v>#N/A</v>
      </c>
      <c r="AN954" s="6" t="e">
        <f t="shared" si="520"/>
        <v>#N/A</v>
      </c>
      <c r="AO954" s="6" t="e">
        <f t="shared" si="500"/>
        <v>#N/A</v>
      </c>
      <c r="AP954" s="6" t="e">
        <f t="shared" si="521"/>
        <v>#N/A</v>
      </c>
      <c r="AQ954" s="6" t="e">
        <f t="shared" si="522"/>
        <v>#N/A</v>
      </c>
      <c r="AR954" s="6" t="e">
        <f t="shared" si="501"/>
        <v>#N/A</v>
      </c>
      <c r="AS954" s="6" t="e">
        <f t="shared" si="502"/>
        <v>#N/A</v>
      </c>
      <c r="AT954" s="6" t="e">
        <f t="shared" si="503"/>
        <v>#N/A</v>
      </c>
      <c r="AU954" s="6">
        <f t="shared" si="523"/>
        <v>0</v>
      </c>
      <c r="AV954" s="6" t="e">
        <f t="shared" si="524"/>
        <v>#N/A</v>
      </c>
      <c r="AW954" s="6" t="str">
        <f t="shared" si="504"/>
        <v/>
      </c>
      <c r="AX954" s="6" t="str">
        <f t="shared" si="505"/>
        <v/>
      </c>
      <c r="AY954" s="6" t="str">
        <f t="shared" si="506"/>
        <v/>
      </c>
      <c r="AZ954" s="6" t="str">
        <f t="shared" si="507"/>
        <v/>
      </c>
      <c r="BA954" s="103"/>
      <c r="BG954" s="3"/>
    </row>
    <row r="955" spans="1:59" s="12" customFormat="1" ht="13.5" customHeight="1" x14ac:dyDescent="0.2">
      <c r="A955" s="163">
        <v>940</v>
      </c>
      <c r="B955" s="164"/>
      <c r="C955" s="165"/>
      <c r="D955" s="166"/>
      <c r="E955" s="165"/>
      <c r="F955" s="165"/>
      <c r="G955" s="220"/>
      <c r="H955" s="165"/>
      <c r="I955" s="167"/>
      <c r="J955" s="168"/>
      <c r="K955" s="845"/>
      <c r="L955" s="838"/>
      <c r="M955" s="428"/>
      <c r="N955" s="427"/>
      <c r="O955" s="429"/>
      <c r="P955" s="430"/>
      <c r="Q955" s="422" t="str">
        <f t="shared" si="491"/>
        <v/>
      </c>
      <c r="R955" s="422" t="str">
        <f t="shared" si="492"/>
        <v/>
      </c>
      <c r="S955" s="423" t="str">
        <f t="shared" si="493"/>
        <v/>
      </c>
      <c r="T955" s="424" t="str">
        <f t="shared" si="508"/>
        <v/>
      </c>
      <c r="U955" s="425" t="str">
        <f t="shared" si="494"/>
        <v/>
      </c>
      <c r="V955" s="425" t="str">
        <f t="shared" si="495"/>
        <v/>
      </c>
      <c r="W955" s="425" t="str">
        <f t="shared" si="496"/>
        <v/>
      </c>
      <c r="X955" s="38"/>
      <c r="Y955" s="37" t="str">
        <f t="shared" si="509"/>
        <v/>
      </c>
      <c r="Z955" s="37" t="str">
        <f t="shared" si="510"/>
        <v/>
      </c>
      <c r="AA955" s="29" t="str">
        <f t="shared" si="497"/>
        <v/>
      </c>
      <c r="AB955" s="6" t="e">
        <f t="shared" si="511"/>
        <v>#N/A</v>
      </c>
      <c r="AC955" s="6" t="e">
        <f t="shared" si="512"/>
        <v>#N/A</v>
      </c>
      <c r="AD955" s="6" t="e">
        <f t="shared" si="513"/>
        <v>#N/A</v>
      </c>
      <c r="AE955" s="6" t="str">
        <f t="shared" si="498"/>
        <v/>
      </c>
      <c r="AF955" s="10">
        <f t="shared" si="499"/>
        <v>1</v>
      </c>
      <c r="AG955" s="6" t="e">
        <f t="shared" si="514"/>
        <v>#N/A</v>
      </c>
      <c r="AH955" s="6" t="e">
        <f t="shared" si="515"/>
        <v>#N/A</v>
      </c>
      <c r="AI955" s="6" t="e">
        <f t="shared" si="525"/>
        <v>#N/A</v>
      </c>
      <c r="AJ955" s="6" t="e">
        <f t="shared" si="516"/>
        <v>#N/A</v>
      </c>
      <c r="AK955" s="11" t="str">
        <f t="shared" si="517"/>
        <v xml:space="preserve"> </v>
      </c>
      <c r="AL955" s="6" t="e">
        <f t="shared" si="518"/>
        <v>#N/A</v>
      </c>
      <c r="AM955" s="6" t="e">
        <f t="shared" si="519"/>
        <v>#N/A</v>
      </c>
      <c r="AN955" s="6" t="e">
        <f t="shared" si="520"/>
        <v>#N/A</v>
      </c>
      <c r="AO955" s="6" t="e">
        <f t="shared" si="500"/>
        <v>#N/A</v>
      </c>
      <c r="AP955" s="6" t="e">
        <f t="shared" si="521"/>
        <v>#N/A</v>
      </c>
      <c r="AQ955" s="6" t="e">
        <f t="shared" si="522"/>
        <v>#N/A</v>
      </c>
      <c r="AR955" s="6" t="e">
        <f t="shared" si="501"/>
        <v>#N/A</v>
      </c>
      <c r="AS955" s="6" t="e">
        <f t="shared" si="502"/>
        <v>#N/A</v>
      </c>
      <c r="AT955" s="6" t="e">
        <f t="shared" si="503"/>
        <v>#N/A</v>
      </c>
      <c r="AU955" s="6">
        <f t="shared" si="523"/>
        <v>0</v>
      </c>
      <c r="AV955" s="6" t="e">
        <f t="shared" si="524"/>
        <v>#N/A</v>
      </c>
      <c r="AW955" s="6" t="str">
        <f t="shared" si="504"/>
        <v/>
      </c>
      <c r="AX955" s="6" t="str">
        <f t="shared" si="505"/>
        <v/>
      </c>
      <c r="AY955" s="6" t="str">
        <f t="shared" si="506"/>
        <v/>
      </c>
      <c r="AZ955" s="6" t="str">
        <f t="shared" si="507"/>
        <v/>
      </c>
      <c r="BA955" s="103"/>
      <c r="BG955" s="3"/>
    </row>
    <row r="956" spans="1:59" s="12" customFormat="1" ht="13.5" customHeight="1" x14ac:dyDescent="0.2">
      <c r="A956" s="163">
        <v>941</v>
      </c>
      <c r="B956" s="164"/>
      <c r="C956" s="165"/>
      <c r="D956" s="166"/>
      <c r="E956" s="165"/>
      <c r="F956" s="165"/>
      <c r="G956" s="220"/>
      <c r="H956" s="165"/>
      <c r="I956" s="167"/>
      <c r="J956" s="168"/>
      <c r="K956" s="845"/>
      <c r="L956" s="838"/>
      <c r="M956" s="428"/>
      <c r="N956" s="427"/>
      <c r="O956" s="429"/>
      <c r="P956" s="430"/>
      <c r="Q956" s="422" t="str">
        <f t="shared" si="491"/>
        <v/>
      </c>
      <c r="R956" s="422" t="str">
        <f t="shared" si="492"/>
        <v/>
      </c>
      <c r="S956" s="423" t="str">
        <f t="shared" si="493"/>
        <v/>
      </c>
      <c r="T956" s="424" t="str">
        <f t="shared" si="508"/>
        <v/>
      </c>
      <c r="U956" s="425" t="str">
        <f t="shared" si="494"/>
        <v/>
      </c>
      <c r="V956" s="425" t="str">
        <f t="shared" si="495"/>
        <v/>
      </c>
      <c r="W956" s="425" t="str">
        <f t="shared" si="496"/>
        <v/>
      </c>
      <c r="X956" s="38"/>
      <c r="Y956" s="37" t="str">
        <f t="shared" si="509"/>
        <v/>
      </c>
      <c r="Z956" s="37" t="str">
        <f t="shared" si="510"/>
        <v/>
      </c>
      <c r="AA956" s="29" t="str">
        <f t="shared" si="497"/>
        <v/>
      </c>
      <c r="AB956" s="6" t="e">
        <f t="shared" si="511"/>
        <v>#N/A</v>
      </c>
      <c r="AC956" s="6" t="e">
        <f t="shared" si="512"/>
        <v>#N/A</v>
      </c>
      <c r="AD956" s="6" t="e">
        <f t="shared" si="513"/>
        <v>#N/A</v>
      </c>
      <c r="AE956" s="6" t="str">
        <f t="shared" si="498"/>
        <v/>
      </c>
      <c r="AF956" s="10">
        <f t="shared" si="499"/>
        <v>1</v>
      </c>
      <c r="AG956" s="6" t="e">
        <f t="shared" si="514"/>
        <v>#N/A</v>
      </c>
      <c r="AH956" s="6" t="e">
        <f t="shared" si="515"/>
        <v>#N/A</v>
      </c>
      <c r="AI956" s="6" t="e">
        <f t="shared" si="525"/>
        <v>#N/A</v>
      </c>
      <c r="AJ956" s="6" t="e">
        <f t="shared" si="516"/>
        <v>#N/A</v>
      </c>
      <c r="AK956" s="11" t="str">
        <f t="shared" si="517"/>
        <v xml:space="preserve"> </v>
      </c>
      <c r="AL956" s="6" t="e">
        <f t="shared" si="518"/>
        <v>#N/A</v>
      </c>
      <c r="AM956" s="6" t="e">
        <f t="shared" si="519"/>
        <v>#N/A</v>
      </c>
      <c r="AN956" s="6" t="e">
        <f t="shared" si="520"/>
        <v>#N/A</v>
      </c>
      <c r="AO956" s="6" t="e">
        <f t="shared" si="500"/>
        <v>#N/A</v>
      </c>
      <c r="AP956" s="6" t="e">
        <f t="shared" si="521"/>
        <v>#N/A</v>
      </c>
      <c r="AQ956" s="6" t="e">
        <f t="shared" si="522"/>
        <v>#N/A</v>
      </c>
      <c r="AR956" s="6" t="e">
        <f t="shared" si="501"/>
        <v>#N/A</v>
      </c>
      <c r="AS956" s="6" t="e">
        <f t="shared" si="502"/>
        <v>#N/A</v>
      </c>
      <c r="AT956" s="6" t="e">
        <f t="shared" si="503"/>
        <v>#N/A</v>
      </c>
      <c r="AU956" s="6">
        <f t="shared" si="523"/>
        <v>0</v>
      </c>
      <c r="AV956" s="6" t="e">
        <f t="shared" si="524"/>
        <v>#N/A</v>
      </c>
      <c r="AW956" s="6" t="str">
        <f t="shared" si="504"/>
        <v/>
      </c>
      <c r="AX956" s="6" t="str">
        <f t="shared" si="505"/>
        <v/>
      </c>
      <c r="AY956" s="6" t="str">
        <f t="shared" si="506"/>
        <v/>
      </c>
      <c r="AZ956" s="6" t="str">
        <f t="shared" si="507"/>
        <v/>
      </c>
      <c r="BA956" s="103"/>
      <c r="BG956" s="3"/>
    </row>
    <row r="957" spans="1:59" s="12" customFormat="1" ht="13.5" customHeight="1" x14ac:dyDescent="0.2">
      <c r="A957" s="163">
        <v>942</v>
      </c>
      <c r="B957" s="164"/>
      <c r="C957" s="165"/>
      <c r="D957" s="166"/>
      <c r="E957" s="165"/>
      <c r="F957" s="165"/>
      <c r="G957" s="220"/>
      <c r="H957" s="165"/>
      <c r="I957" s="167"/>
      <c r="J957" s="168"/>
      <c r="K957" s="845"/>
      <c r="L957" s="838"/>
      <c r="M957" s="428"/>
      <c r="N957" s="427"/>
      <c r="O957" s="429"/>
      <c r="P957" s="430"/>
      <c r="Q957" s="422" t="str">
        <f t="shared" si="491"/>
        <v/>
      </c>
      <c r="R957" s="422" t="str">
        <f t="shared" si="492"/>
        <v/>
      </c>
      <c r="S957" s="423" t="str">
        <f t="shared" si="493"/>
        <v/>
      </c>
      <c r="T957" s="424" t="str">
        <f t="shared" si="508"/>
        <v/>
      </c>
      <c r="U957" s="425" t="str">
        <f t="shared" si="494"/>
        <v/>
      </c>
      <c r="V957" s="425" t="str">
        <f t="shared" si="495"/>
        <v/>
      </c>
      <c r="W957" s="425" t="str">
        <f t="shared" si="496"/>
        <v/>
      </c>
      <c r="X957" s="38"/>
      <c r="Y957" s="37" t="str">
        <f t="shared" si="509"/>
        <v/>
      </c>
      <c r="Z957" s="37" t="str">
        <f t="shared" si="510"/>
        <v/>
      </c>
      <c r="AA957" s="29" t="str">
        <f t="shared" si="497"/>
        <v/>
      </c>
      <c r="AB957" s="6" t="e">
        <f t="shared" si="511"/>
        <v>#N/A</v>
      </c>
      <c r="AC957" s="6" t="e">
        <f t="shared" si="512"/>
        <v>#N/A</v>
      </c>
      <c r="AD957" s="6" t="e">
        <f t="shared" si="513"/>
        <v>#N/A</v>
      </c>
      <c r="AE957" s="6" t="str">
        <f t="shared" si="498"/>
        <v/>
      </c>
      <c r="AF957" s="10">
        <f t="shared" si="499"/>
        <v>1</v>
      </c>
      <c r="AG957" s="6" t="e">
        <f t="shared" si="514"/>
        <v>#N/A</v>
      </c>
      <c r="AH957" s="6" t="e">
        <f t="shared" si="515"/>
        <v>#N/A</v>
      </c>
      <c r="AI957" s="6" t="e">
        <f t="shared" si="525"/>
        <v>#N/A</v>
      </c>
      <c r="AJ957" s="6" t="e">
        <f t="shared" si="516"/>
        <v>#N/A</v>
      </c>
      <c r="AK957" s="11" t="str">
        <f t="shared" si="517"/>
        <v xml:space="preserve"> </v>
      </c>
      <c r="AL957" s="6" t="e">
        <f t="shared" si="518"/>
        <v>#N/A</v>
      </c>
      <c r="AM957" s="6" t="e">
        <f t="shared" si="519"/>
        <v>#N/A</v>
      </c>
      <c r="AN957" s="6" t="e">
        <f t="shared" si="520"/>
        <v>#N/A</v>
      </c>
      <c r="AO957" s="6" t="e">
        <f t="shared" si="500"/>
        <v>#N/A</v>
      </c>
      <c r="AP957" s="6" t="e">
        <f t="shared" si="521"/>
        <v>#N/A</v>
      </c>
      <c r="AQ957" s="6" t="e">
        <f t="shared" si="522"/>
        <v>#N/A</v>
      </c>
      <c r="AR957" s="6" t="e">
        <f t="shared" si="501"/>
        <v>#N/A</v>
      </c>
      <c r="AS957" s="6" t="e">
        <f t="shared" si="502"/>
        <v>#N/A</v>
      </c>
      <c r="AT957" s="6" t="e">
        <f t="shared" si="503"/>
        <v>#N/A</v>
      </c>
      <c r="AU957" s="6">
        <f t="shared" si="523"/>
        <v>0</v>
      </c>
      <c r="AV957" s="6" t="e">
        <f t="shared" si="524"/>
        <v>#N/A</v>
      </c>
      <c r="AW957" s="6" t="str">
        <f t="shared" si="504"/>
        <v/>
      </c>
      <c r="AX957" s="6" t="str">
        <f t="shared" si="505"/>
        <v/>
      </c>
      <c r="AY957" s="6" t="str">
        <f t="shared" si="506"/>
        <v/>
      </c>
      <c r="AZ957" s="6" t="str">
        <f t="shared" si="507"/>
        <v/>
      </c>
      <c r="BA957" s="103"/>
      <c r="BG957" s="3"/>
    </row>
    <row r="958" spans="1:59" s="12" customFormat="1" ht="13.5" customHeight="1" x14ac:dyDescent="0.2">
      <c r="A958" s="163">
        <v>943</v>
      </c>
      <c r="B958" s="164"/>
      <c r="C958" s="165"/>
      <c r="D958" s="166"/>
      <c r="E958" s="165"/>
      <c r="F958" s="165"/>
      <c r="G958" s="220"/>
      <c r="H958" s="165"/>
      <c r="I958" s="167"/>
      <c r="J958" s="168"/>
      <c r="K958" s="845"/>
      <c r="L958" s="838"/>
      <c r="M958" s="428"/>
      <c r="N958" s="427"/>
      <c r="O958" s="429"/>
      <c r="P958" s="430"/>
      <c r="Q958" s="422" t="str">
        <f t="shared" si="491"/>
        <v/>
      </c>
      <c r="R958" s="422" t="str">
        <f t="shared" si="492"/>
        <v/>
      </c>
      <c r="S958" s="423" t="str">
        <f t="shared" si="493"/>
        <v/>
      </c>
      <c r="T958" s="424" t="str">
        <f t="shared" si="508"/>
        <v/>
      </c>
      <c r="U958" s="425" t="str">
        <f t="shared" si="494"/>
        <v/>
      </c>
      <c r="V958" s="425" t="str">
        <f t="shared" si="495"/>
        <v/>
      </c>
      <c r="W958" s="425" t="str">
        <f t="shared" si="496"/>
        <v/>
      </c>
      <c r="X958" s="38"/>
      <c r="Y958" s="37" t="str">
        <f t="shared" si="509"/>
        <v/>
      </c>
      <c r="Z958" s="37" t="str">
        <f t="shared" si="510"/>
        <v/>
      </c>
      <c r="AA958" s="29" t="str">
        <f t="shared" si="497"/>
        <v/>
      </c>
      <c r="AB958" s="6" t="e">
        <f t="shared" si="511"/>
        <v>#N/A</v>
      </c>
      <c r="AC958" s="6" t="e">
        <f t="shared" si="512"/>
        <v>#N/A</v>
      </c>
      <c r="AD958" s="6" t="e">
        <f t="shared" si="513"/>
        <v>#N/A</v>
      </c>
      <c r="AE958" s="6" t="str">
        <f t="shared" si="498"/>
        <v/>
      </c>
      <c r="AF958" s="10">
        <f t="shared" si="499"/>
        <v>1</v>
      </c>
      <c r="AG958" s="6" t="e">
        <f t="shared" si="514"/>
        <v>#N/A</v>
      </c>
      <c r="AH958" s="6" t="e">
        <f t="shared" si="515"/>
        <v>#N/A</v>
      </c>
      <c r="AI958" s="6" t="e">
        <f t="shared" si="525"/>
        <v>#N/A</v>
      </c>
      <c r="AJ958" s="6" t="e">
        <f t="shared" si="516"/>
        <v>#N/A</v>
      </c>
      <c r="AK958" s="11" t="str">
        <f t="shared" si="517"/>
        <v xml:space="preserve"> </v>
      </c>
      <c r="AL958" s="6" t="e">
        <f t="shared" si="518"/>
        <v>#N/A</v>
      </c>
      <c r="AM958" s="6" t="e">
        <f t="shared" si="519"/>
        <v>#N/A</v>
      </c>
      <c r="AN958" s="6" t="e">
        <f t="shared" si="520"/>
        <v>#N/A</v>
      </c>
      <c r="AO958" s="6" t="e">
        <f t="shared" si="500"/>
        <v>#N/A</v>
      </c>
      <c r="AP958" s="6" t="e">
        <f t="shared" si="521"/>
        <v>#N/A</v>
      </c>
      <c r="AQ958" s="6" t="e">
        <f t="shared" si="522"/>
        <v>#N/A</v>
      </c>
      <c r="AR958" s="6" t="e">
        <f t="shared" si="501"/>
        <v>#N/A</v>
      </c>
      <c r="AS958" s="6" t="e">
        <f t="shared" si="502"/>
        <v>#N/A</v>
      </c>
      <c r="AT958" s="6" t="e">
        <f t="shared" si="503"/>
        <v>#N/A</v>
      </c>
      <c r="AU958" s="6">
        <f t="shared" si="523"/>
        <v>0</v>
      </c>
      <c r="AV958" s="6" t="e">
        <f t="shared" si="524"/>
        <v>#N/A</v>
      </c>
      <c r="AW958" s="6" t="str">
        <f t="shared" si="504"/>
        <v/>
      </c>
      <c r="AX958" s="6" t="str">
        <f t="shared" si="505"/>
        <v/>
      </c>
      <c r="AY958" s="6" t="str">
        <f t="shared" si="506"/>
        <v/>
      </c>
      <c r="AZ958" s="6" t="str">
        <f t="shared" si="507"/>
        <v/>
      </c>
      <c r="BA958" s="103"/>
      <c r="BG958" s="3"/>
    </row>
    <row r="959" spans="1:59" s="12" customFormat="1" ht="13.5" customHeight="1" x14ac:dyDescent="0.2">
      <c r="A959" s="163">
        <v>944</v>
      </c>
      <c r="B959" s="164"/>
      <c r="C959" s="165"/>
      <c r="D959" s="166"/>
      <c r="E959" s="165"/>
      <c r="F959" s="165"/>
      <c r="G959" s="220"/>
      <c r="H959" s="165"/>
      <c r="I959" s="167"/>
      <c r="J959" s="168"/>
      <c r="K959" s="845"/>
      <c r="L959" s="838"/>
      <c r="M959" s="428"/>
      <c r="N959" s="427"/>
      <c r="O959" s="429"/>
      <c r="P959" s="430"/>
      <c r="Q959" s="422" t="str">
        <f t="shared" si="491"/>
        <v/>
      </c>
      <c r="R959" s="422" t="str">
        <f t="shared" si="492"/>
        <v/>
      </c>
      <c r="S959" s="423" t="str">
        <f t="shared" si="493"/>
        <v/>
      </c>
      <c r="T959" s="424" t="str">
        <f t="shared" si="508"/>
        <v/>
      </c>
      <c r="U959" s="425" t="str">
        <f t="shared" si="494"/>
        <v/>
      </c>
      <c r="V959" s="425" t="str">
        <f t="shared" si="495"/>
        <v/>
      </c>
      <c r="W959" s="425" t="str">
        <f t="shared" si="496"/>
        <v/>
      </c>
      <c r="X959" s="38"/>
      <c r="Y959" s="37" t="str">
        <f t="shared" si="509"/>
        <v/>
      </c>
      <c r="Z959" s="37" t="str">
        <f t="shared" si="510"/>
        <v/>
      </c>
      <c r="AA959" s="29" t="str">
        <f t="shared" si="497"/>
        <v/>
      </c>
      <c r="AB959" s="6" t="e">
        <f t="shared" si="511"/>
        <v>#N/A</v>
      </c>
      <c r="AC959" s="6" t="e">
        <f t="shared" si="512"/>
        <v>#N/A</v>
      </c>
      <c r="AD959" s="6" t="e">
        <f t="shared" si="513"/>
        <v>#N/A</v>
      </c>
      <c r="AE959" s="6" t="str">
        <f t="shared" si="498"/>
        <v/>
      </c>
      <c r="AF959" s="10">
        <f t="shared" si="499"/>
        <v>1</v>
      </c>
      <c r="AG959" s="6" t="e">
        <f t="shared" si="514"/>
        <v>#N/A</v>
      </c>
      <c r="AH959" s="6" t="e">
        <f t="shared" si="515"/>
        <v>#N/A</v>
      </c>
      <c r="AI959" s="6" t="e">
        <f t="shared" si="525"/>
        <v>#N/A</v>
      </c>
      <c r="AJ959" s="6" t="e">
        <f t="shared" si="516"/>
        <v>#N/A</v>
      </c>
      <c r="AK959" s="11" t="str">
        <f t="shared" si="517"/>
        <v xml:space="preserve"> </v>
      </c>
      <c r="AL959" s="6" t="e">
        <f t="shared" si="518"/>
        <v>#N/A</v>
      </c>
      <c r="AM959" s="6" t="e">
        <f t="shared" si="519"/>
        <v>#N/A</v>
      </c>
      <c r="AN959" s="6" t="e">
        <f t="shared" si="520"/>
        <v>#N/A</v>
      </c>
      <c r="AO959" s="6" t="e">
        <f t="shared" si="500"/>
        <v>#N/A</v>
      </c>
      <c r="AP959" s="6" t="e">
        <f t="shared" si="521"/>
        <v>#N/A</v>
      </c>
      <c r="AQ959" s="6" t="e">
        <f t="shared" si="522"/>
        <v>#N/A</v>
      </c>
      <c r="AR959" s="6" t="e">
        <f t="shared" si="501"/>
        <v>#N/A</v>
      </c>
      <c r="AS959" s="6" t="e">
        <f t="shared" si="502"/>
        <v>#N/A</v>
      </c>
      <c r="AT959" s="6" t="e">
        <f t="shared" si="503"/>
        <v>#N/A</v>
      </c>
      <c r="AU959" s="6">
        <f t="shared" si="523"/>
        <v>0</v>
      </c>
      <c r="AV959" s="6" t="e">
        <f t="shared" si="524"/>
        <v>#N/A</v>
      </c>
      <c r="AW959" s="6" t="str">
        <f t="shared" si="504"/>
        <v/>
      </c>
      <c r="AX959" s="6" t="str">
        <f t="shared" si="505"/>
        <v/>
      </c>
      <c r="AY959" s="6" t="str">
        <f t="shared" si="506"/>
        <v/>
      </c>
      <c r="AZ959" s="6" t="str">
        <f t="shared" si="507"/>
        <v/>
      </c>
      <c r="BA959" s="103"/>
      <c r="BG959" s="3"/>
    </row>
    <row r="960" spans="1:59" s="12" customFormat="1" ht="13.5" customHeight="1" x14ac:dyDescent="0.2">
      <c r="A960" s="163">
        <v>945</v>
      </c>
      <c r="B960" s="164"/>
      <c r="C960" s="165"/>
      <c r="D960" s="166"/>
      <c r="E960" s="165"/>
      <c r="F960" s="165"/>
      <c r="G960" s="220"/>
      <c r="H960" s="165"/>
      <c r="I960" s="167"/>
      <c r="J960" s="168"/>
      <c r="K960" s="845"/>
      <c r="L960" s="838"/>
      <c r="M960" s="428"/>
      <c r="N960" s="427"/>
      <c r="O960" s="429"/>
      <c r="P960" s="430"/>
      <c r="Q960" s="422" t="str">
        <f t="shared" si="491"/>
        <v/>
      </c>
      <c r="R960" s="422" t="str">
        <f t="shared" si="492"/>
        <v/>
      </c>
      <c r="S960" s="423" t="str">
        <f t="shared" si="493"/>
        <v/>
      </c>
      <c r="T960" s="424" t="str">
        <f t="shared" si="508"/>
        <v/>
      </c>
      <c r="U960" s="425" t="str">
        <f t="shared" si="494"/>
        <v/>
      </c>
      <c r="V960" s="425" t="str">
        <f t="shared" si="495"/>
        <v/>
      </c>
      <c r="W960" s="425" t="str">
        <f t="shared" si="496"/>
        <v/>
      </c>
      <c r="X960" s="38"/>
      <c r="Y960" s="37" t="str">
        <f t="shared" si="509"/>
        <v/>
      </c>
      <c r="Z960" s="37" t="str">
        <f t="shared" si="510"/>
        <v/>
      </c>
      <c r="AA960" s="29" t="str">
        <f t="shared" si="497"/>
        <v/>
      </c>
      <c r="AB960" s="6" t="e">
        <f t="shared" si="511"/>
        <v>#N/A</v>
      </c>
      <c r="AC960" s="6" t="e">
        <f t="shared" si="512"/>
        <v>#N/A</v>
      </c>
      <c r="AD960" s="6" t="e">
        <f t="shared" si="513"/>
        <v>#N/A</v>
      </c>
      <c r="AE960" s="6" t="str">
        <f t="shared" si="498"/>
        <v/>
      </c>
      <c r="AF960" s="10">
        <f t="shared" si="499"/>
        <v>1</v>
      </c>
      <c r="AG960" s="6" t="e">
        <f t="shared" si="514"/>
        <v>#N/A</v>
      </c>
      <c r="AH960" s="6" t="e">
        <f t="shared" si="515"/>
        <v>#N/A</v>
      </c>
      <c r="AI960" s="6" t="e">
        <f t="shared" si="525"/>
        <v>#N/A</v>
      </c>
      <c r="AJ960" s="6" t="e">
        <f t="shared" si="516"/>
        <v>#N/A</v>
      </c>
      <c r="AK960" s="11" t="str">
        <f t="shared" si="517"/>
        <v xml:space="preserve"> </v>
      </c>
      <c r="AL960" s="6" t="e">
        <f t="shared" si="518"/>
        <v>#N/A</v>
      </c>
      <c r="AM960" s="6" t="e">
        <f t="shared" si="519"/>
        <v>#N/A</v>
      </c>
      <c r="AN960" s="6" t="e">
        <f t="shared" si="520"/>
        <v>#N/A</v>
      </c>
      <c r="AO960" s="6" t="e">
        <f t="shared" si="500"/>
        <v>#N/A</v>
      </c>
      <c r="AP960" s="6" t="e">
        <f t="shared" si="521"/>
        <v>#N/A</v>
      </c>
      <c r="AQ960" s="6" t="e">
        <f t="shared" si="522"/>
        <v>#N/A</v>
      </c>
      <c r="AR960" s="6" t="e">
        <f t="shared" si="501"/>
        <v>#N/A</v>
      </c>
      <c r="AS960" s="6" t="e">
        <f t="shared" si="502"/>
        <v>#N/A</v>
      </c>
      <c r="AT960" s="6" t="e">
        <f t="shared" si="503"/>
        <v>#N/A</v>
      </c>
      <c r="AU960" s="6">
        <f t="shared" si="523"/>
        <v>0</v>
      </c>
      <c r="AV960" s="6" t="e">
        <f t="shared" si="524"/>
        <v>#N/A</v>
      </c>
      <c r="AW960" s="6" t="str">
        <f t="shared" si="504"/>
        <v/>
      </c>
      <c r="AX960" s="6" t="str">
        <f t="shared" si="505"/>
        <v/>
      </c>
      <c r="AY960" s="6" t="str">
        <f t="shared" si="506"/>
        <v/>
      </c>
      <c r="AZ960" s="6" t="str">
        <f t="shared" si="507"/>
        <v/>
      </c>
      <c r="BA960" s="103"/>
      <c r="BG960" s="3"/>
    </row>
    <row r="961" spans="1:59" s="12" customFormat="1" ht="13.5" customHeight="1" x14ac:dyDescent="0.2">
      <c r="A961" s="163">
        <v>946</v>
      </c>
      <c r="B961" s="164"/>
      <c r="C961" s="165"/>
      <c r="D961" s="166"/>
      <c r="E961" s="165"/>
      <c r="F961" s="165"/>
      <c r="G961" s="220"/>
      <c r="H961" s="165"/>
      <c r="I961" s="167"/>
      <c r="J961" s="168"/>
      <c r="K961" s="845"/>
      <c r="L961" s="838"/>
      <c r="M961" s="428"/>
      <c r="N961" s="427"/>
      <c r="O961" s="429"/>
      <c r="P961" s="430"/>
      <c r="Q961" s="422" t="str">
        <f t="shared" si="491"/>
        <v/>
      </c>
      <c r="R961" s="422" t="str">
        <f t="shared" si="492"/>
        <v/>
      </c>
      <c r="S961" s="423" t="str">
        <f t="shared" si="493"/>
        <v/>
      </c>
      <c r="T961" s="424" t="str">
        <f t="shared" si="508"/>
        <v/>
      </c>
      <c r="U961" s="425" t="str">
        <f t="shared" si="494"/>
        <v/>
      </c>
      <c r="V961" s="425" t="str">
        <f t="shared" si="495"/>
        <v/>
      </c>
      <c r="W961" s="425" t="str">
        <f t="shared" si="496"/>
        <v/>
      </c>
      <c r="X961" s="38"/>
      <c r="Y961" s="37" t="str">
        <f t="shared" si="509"/>
        <v/>
      </c>
      <c r="Z961" s="37" t="str">
        <f t="shared" si="510"/>
        <v/>
      </c>
      <c r="AA961" s="29" t="str">
        <f t="shared" si="497"/>
        <v/>
      </c>
      <c r="AB961" s="6" t="e">
        <f t="shared" si="511"/>
        <v>#N/A</v>
      </c>
      <c r="AC961" s="6" t="e">
        <f t="shared" si="512"/>
        <v>#N/A</v>
      </c>
      <c r="AD961" s="6" t="e">
        <f t="shared" si="513"/>
        <v>#N/A</v>
      </c>
      <c r="AE961" s="6" t="str">
        <f t="shared" si="498"/>
        <v/>
      </c>
      <c r="AF961" s="10">
        <f t="shared" si="499"/>
        <v>1</v>
      </c>
      <c r="AG961" s="6" t="e">
        <f t="shared" si="514"/>
        <v>#N/A</v>
      </c>
      <c r="AH961" s="6" t="e">
        <f t="shared" si="515"/>
        <v>#N/A</v>
      </c>
      <c r="AI961" s="6" t="e">
        <f t="shared" si="525"/>
        <v>#N/A</v>
      </c>
      <c r="AJ961" s="6" t="e">
        <f t="shared" si="516"/>
        <v>#N/A</v>
      </c>
      <c r="AK961" s="11" t="str">
        <f t="shared" si="517"/>
        <v xml:space="preserve"> </v>
      </c>
      <c r="AL961" s="6" t="e">
        <f t="shared" si="518"/>
        <v>#N/A</v>
      </c>
      <c r="AM961" s="6" t="e">
        <f t="shared" si="519"/>
        <v>#N/A</v>
      </c>
      <c r="AN961" s="6" t="e">
        <f t="shared" si="520"/>
        <v>#N/A</v>
      </c>
      <c r="AO961" s="6" t="e">
        <f t="shared" si="500"/>
        <v>#N/A</v>
      </c>
      <c r="AP961" s="6" t="e">
        <f t="shared" si="521"/>
        <v>#N/A</v>
      </c>
      <c r="AQ961" s="6" t="e">
        <f t="shared" si="522"/>
        <v>#N/A</v>
      </c>
      <c r="AR961" s="6" t="e">
        <f t="shared" si="501"/>
        <v>#N/A</v>
      </c>
      <c r="AS961" s="6" t="e">
        <f t="shared" si="502"/>
        <v>#N/A</v>
      </c>
      <c r="AT961" s="6" t="e">
        <f t="shared" si="503"/>
        <v>#N/A</v>
      </c>
      <c r="AU961" s="6">
        <f t="shared" si="523"/>
        <v>0</v>
      </c>
      <c r="AV961" s="6" t="e">
        <f t="shared" si="524"/>
        <v>#N/A</v>
      </c>
      <c r="AW961" s="6" t="str">
        <f t="shared" si="504"/>
        <v/>
      </c>
      <c r="AX961" s="6" t="str">
        <f t="shared" si="505"/>
        <v/>
      </c>
      <c r="AY961" s="6" t="str">
        <f t="shared" si="506"/>
        <v/>
      </c>
      <c r="AZ961" s="6" t="str">
        <f t="shared" si="507"/>
        <v/>
      </c>
      <c r="BA961" s="103"/>
      <c r="BG961" s="3"/>
    </row>
    <row r="962" spans="1:59" s="12" customFormat="1" ht="13.5" customHeight="1" x14ac:dyDescent="0.2">
      <c r="A962" s="163">
        <v>947</v>
      </c>
      <c r="B962" s="164"/>
      <c r="C962" s="165"/>
      <c r="D962" s="166"/>
      <c r="E962" s="165"/>
      <c r="F962" s="165"/>
      <c r="G962" s="220"/>
      <c r="H962" s="165"/>
      <c r="I962" s="167"/>
      <c r="J962" s="168"/>
      <c r="K962" s="845"/>
      <c r="L962" s="838"/>
      <c r="M962" s="428"/>
      <c r="N962" s="427"/>
      <c r="O962" s="429"/>
      <c r="P962" s="430"/>
      <c r="Q962" s="422" t="str">
        <f t="shared" si="491"/>
        <v/>
      </c>
      <c r="R962" s="422" t="str">
        <f t="shared" si="492"/>
        <v/>
      </c>
      <c r="S962" s="423" t="str">
        <f t="shared" si="493"/>
        <v/>
      </c>
      <c r="T962" s="424" t="str">
        <f t="shared" si="508"/>
        <v/>
      </c>
      <c r="U962" s="425" t="str">
        <f t="shared" si="494"/>
        <v/>
      </c>
      <c r="V962" s="425" t="str">
        <f t="shared" si="495"/>
        <v/>
      </c>
      <c r="W962" s="425" t="str">
        <f t="shared" si="496"/>
        <v/>
      </c>
      <c r="X962" s="38"/>
      <c r="Y962" s="37" t="str">
        <f t="shared" si="509"/>
        <v/>
      </c>
      <c r="Z962" s="37" t="str">
        <f t="shared" si="510"/>
        <v/>
      </c>
      <c r="AA962" s="29" t="str">
        <f t="shared" si="497"/>
        <v/>
      </c>
      <c r="AB962" s="6" t="e">
        <f t="shared" si="511"/>
        <v>#N/A</v>
      </c>
      <c r="AC962" s="6" t="e">
        <f t="shared" si="512"/>
        <v>#N/A</v>
      </c>
      <c r="AD962" s="6" t="e">
        <f t="shared" si="513"/>
        <v>#N/A</v>
      </c>
      <c r="AE962" s="6" t="str">
        <f t="shared" si="498"/>
        <v/>
      </c>
      <c r="AF962" s="10">
        <f t="shared" si="499"/>
        <v>1</v>
      </c>
      <c r="AG962" s="6" t="e">
        <f t="shared" si="514"/>
        <v>#N/A</v>
      </c>
      <c r="AH962" s="6" t="e">
        <f t="shared" si="515"/>
        <v>#N/A</v>
      </c>
      <c r="AI962" s="6" t="e">
        <f t="shared" si="525"/>
        <v>#N/A</v>
      </c>
      <c r="AJ962" s="6" t="e">
        <f t="shared" si="516"/>
        <v>#N/A</v>
      </c>
      <c r="AK962" s="11" t="str">
        <f t="shared" si="517"/>
        <v xml:space="preserve"> </v>
      </c>
      <c r="AL962" s="6" t="e">
        <f t="shared" si="518"/>
        <v>#N/A</v>
      </c>
      <c r="AM962" s="6" t="e">
        <f t="shared" si="519"/>
        <v>#N/A</v>
      </c>
      <c r="AN962" s="6" t="e">
        <f t="shared" si="520"/>
        <v>#N/A</v>
      </c>
      <c r="AO962" s="6" t="e">
        <f t="shared" si="500"/>
        <v>#N/A</v>
      </c>
      <c r="AP962" s="6" t="e">
        <f t="shared" si="521"/>
        <v>#N/A</v>
      </c>
      <c r="AQ962" s="6" t="e">
        <f t="shared" si="522"/>
        <v>#N/A</v>
      </c>
      <c r="AR962" s="6" t="e">
        <f t="shared" si="501"/>
        <v>#N/A</v>
      </c>
      <c r="AS962" s="6" t="e">
        <f t="shared" si="502"/>
        <v>#N/A</v>
      </c>
      <c r="AT962" s="6" t="e">
        <f t="shared" si="503"/>
        <v>#N/A</v>
      </c>
      <c r="AU962" s="6">
        <f t="shared" si="523"/>
        <v>0</v>
      </c>
      <c r="AV962" s="6" t="e">
        <f t="shared" si="524"/>
        <v>#N/A</v>
      </c>
      <c r="AW962" s="6" t="str">
        <f t="shared" si="504"/>
        <v/>
      </c>
      <c r="AX962" s="6" t="str">
        <f t="shared" si="505"/>
        <v/>
      </c>
      <c r="AY962" s="6" t="str">
        <f t="shared" si="506"/>
        <v/>
      </c>
      <c r="AZ962" s="6" t="str">
        <f t="shared" si="507"/>
        <v/>
      </c>
      <c r="BA962" s="103"/>
      <c r="BG962" s="3"/>
    </row>
    <row r="963" spans="1:59" s="12" customFormat="1" ht="13.5" customHeight="1" x14ac:dyDescent="0.2">
      <c r="A963" s="163">
        <v>948</v>
      </c>
      <c r="B963" s="164"/>
      <c r="C963" s="165"/>
      <c r="D963" s="166"/>
      <c r="E963" s="165"/>
      <c r="F963" s="165"/>
      <c r="G963" s="220"/>
      <c r="H963" s="165"/>
      <c r="I963" s="167"/>
      <c r="J963" s="168"/>
      <c r="K963" s="845"/>
      <c r="L963" s="838"/>
      <c r="M963" s="428"/>
      <c r="N963" s="427"/>
      <c r="O963" s="429"/>
      <c r="P963" s="430"/>
      <c r="Q963" s="422" t="str">
        <f t="shared" si="491"/>
        <v/>
      </c>
      <c r="R963" s="422" t="str">
        <f t="shared" si="492"/>
        <v/>
      </c>
      <c r="S963" s="423" t="str">
        <f t="shared" si="493"/>
        <v/>
      </c>
      <c r="T963" s="424" t="str">
        <f t="shared" si="508"/>
        <v/>
      </c>
      <c r="U963" s="425" t="str">
        <f t="shared" si="494"/>
        <v/>
      </c>
      <c r="V963" s="425" t="str">
        <f t="shared" si="495"/>
        <v/>
      </c>
      <c r="W963" s="425" t="str">
        <f t="shared" si="496"/>
        <v/>
      </c>
      <c r="X963" s="38"/>
      <c r="Y963" s="37" t="str">
        <f t="shared" si="509"/>
        <v/>
      </c>
      <c r="Z963" s="37" t="str">
        <f t="shared" si="510"/>
        <v/>
      </c>
      <c r="AA963" s="29" t="str">
        <f t="shared" si="497"/>
        <v/>
      </c>
      <c r="AB963" s="6" t="e">
        <f t="shared" si="511"/>
        <v>#N/A</v>
      </c>
      <c r="AC963" s="6" t="e">
        <f t="shared" si="512"/>
        <v>#N/A</v>
      </c>
      <c r="AD963" s="6" t="e">
        <f t="shared" si="513"/>
        <v>#N/A</v>
      </c>
      <c r="AE963" s="6" t="str">
        <f t="shared" si="498"/>
        <v/>
      </c>
      <c r="AF963" s="10">
        <f t="shared" si="499"/>
        <v>1</v>
      </c>
      <c r="AG963" s="6" t="e">
        <f t="shared" si="514"/>
        <v>#N/A</v>
      </c>
      <c r="AH963" s="6" t="e">
        <f t="shared" si="515"/>
        <v>#N/A</v>
      </c>
      <c r="AI963" s="6" t="e">
        <f t="shared" si="525"/>
        <v>#N/A</v>
      </c>
      <c r="AJ963" s="6" t="e">
        <f t="shared" si="516"/>
        <v>#N/A</v>
      </c>
      <c r="AK963" s="11" t="str">
        <f t="shared" si="517"/>
        <v xml:space="preserve"> </v>
      </c>
      <c r="AL963" s="6" t="e">
        <f t="shared" si="518"/>
        <v>#N/A</v>
      </c>
      <c r="AM963" s="6" t="e">
        <f t="shared" si="519"/>
        <v>#N/A</v>
      </c>
      <c r="AN963" s="6" t="e">
        <f t="shared" si="520"/>
        <v>#N/A</v>
      </c>
      <c r="AO963" s="6" t="e">
        <f t="shared" si="500"/>
        <v>#N/A</v>
      </c>
      <c r="AP963" s="6" t="e">
        <f t="shared" si="521"/>
        <v>#N/A</v>
      </c>
      <c r="AQ963" s="6" t="e">
        <f t="shared" si="522"/>
        <v>#N/A</v>
      </c>
      <c r="AR963" s="6" t="e">
        <f t="shared" si="501"/>
        <v>#N/A</v>
      </c>
      <c r="AS963" s="6" t="e">
        <f t="shared" si="502"/>
        <v>#N/A</v>
      </c>
      <c r="AT963" s="6" t="e">
        <f t="shared" si="503"/>
        <v>#N/A</v>
      </c>
      <c r="AU963" s="6">
        <f t="shared" si="523"/>
        <v>0</v>
      </c>
      <c r="AV963" s="6" t="e">
        <f t="shared" si="524"/>
        <v>#N/A</v>
      </c>
      <c r="AW963" s="6" t="str">
        <f t="shared" si="504"/>
        <v/>
      </c>
      <c r="AX963" s="6" t="str">
        <f t="shared" si="505"/>
        <v/>
      </c>
      <c r="AY963" s="6" t="str">
        <f t="shared" si="506"/>
        <v/>
      </c>
      <c r="AZ963" s="6" t="str">
        <f t="shared" si="507"/>
        <v/>
      </c>
      <c r="BA963" s="103"/>
      <c r="BG963" s="3"/>
    </row>
    <row r="964" spans="1:59" s="12" customFormat="1" ht="13.5" customHeight="1" x14ac:dyDescent="0.2">
      <c r="A964" s="163">
        <v>949</v>
      </c>
      <c r="B964" s="164"/>
      <c r="C964" s="165"/>
      <c r="D964" s="166"/>
      <c r="E964" s="165"/>
      <c r="F964" s="165"/>
      <c r="G964" s="220"/>
      <c r="H964" s="165"/>
      <c r="I964" s="167"/>
      <c r="J964" s="168"/>
      <c r="K964" s="845"/>
      <c r="L964" s="838"/>
      <c r="M964" s="428"/>
      <c r="N964" s="427"/>
      <c r="O964" s="429"/>
      <c r="P964" s="430"/>
      <c r="Q964" s="422" t="str">
        <f t="shared" si="491"/>
        <v/>
      </c>
      <c r="R964" s="422" t="str">
        <f t="shared" si="492"/>
        <v/>
      </c>
      <c r="S964" s="423" t="str">
        <f t="shared" si="493"/>
        <v/>
      </c>
      <c r="T964" s="424" t="str">
        <f t="shared" si="508"/>
        <v/>
      </c>
      <c r="U964" s="425" t="str">
        <f t="shared" si="494"/>
        <v/>
      </c>
      <c r="V964" s="425" t="str">
        <f t="shared" si="495"/>
        <v/>
      </c>
      <c r="W964" s="425" t="str">
        <f t="shared" si="496"/>
        <v/>
      </c>
      <c r="X964" s="38"/>
      <c r="Y964" s="37" t="str">
        <f t="shared" si="509"/>
        <v/>
      </c>
      <c r="Z964" s="37" t="str">
        <f t="shared" si="510"/>
        <v/>
      </c>
      <c r="AA964" s="29" t="str">
        <f t="shared" si="497"/>
        <v/>
      </c>
      <c r="AB964" s="6" t="e">
        <f t="shared" si="511"/>
        <v>#N/A</v>
      </c>
      <c r="AC964" s="6" t="e">
        <f t="shared" si="512"/>
        <v>#N/A</v>
      </c>
      <c r="AD964" s="6" t="e">
        <f t="shared" si="513"/>
        <v>#N/A</v>
      </c>
      <c r="AE964" s="6" t="str">
        <f t="shared" si="498"/>
        <v/>
      </c>
      <c r="AF964" s="10">
        <f t="shared" si="499"/>
        <v>1</v>
      </c>
      <c r="AG964" s="6" t="e">
        <f t="shared" si="514"/>
        <v>#N/A</v>
      </c>
      <c r="AH964" s="6" t="e">
        <f t="shared" si="515"/>
        <v>#N/A</v>
      </c>
      <c r="AI964" s="6" t="e">
        <f t="shared" si="525"/>
        <v>#N/A</v>
      </c>
      <c r="AJ964" s="6" t="e">
        <f t="shared" si="516"/>
        <v>#N/A</v>
      </c>
      <c r="AK964" s="11" t="str">
        <f t="shared" si="517"/>
        <v xml:space="preserve"> </v>
      </c>
      <c r="AL964" s="6" t="e">
        <f t="shared" si="518"/>
        <v>#N/A</v>
      </c>
      <c r="AM964" s="6" t="e">
        <f t="shared" si="519"/>
        <v>#N/A</v>
      </c>
      <c r="AN964" s="6" t="e">
        <f t="shared" si="520"/>
        <v>#N/A</v>
      </c>
      <c r="AO964" s="6" t="e">
        <f t="shared" si="500"/>
        <v>#N/A</v>
      </c>
      <c r="AP964" s="6" t="e">
        <f t="shared" si="521"/>
        <v>#N/A</v>
      </c>
      <c r="AQ964" s="6" t="e">
        <f t="shared" si="522"/>
        <v>#N/A</v>
      </c>
      <c r="AR964" s="6" t="e">
        <f t="shared" si="501"/>
        <v>#N/A</v>
      </c>
      <c r="AS964" s="6" t="e">
        <f t="shared" si="502"/>
        <v>#N/A</v>
      </c>
      <c r="AT964" s="6" t="e">
        <f t="shared" si="503"/>
        <v>#N/A</v>
      </c>
      <c r="AU964" s="6">
        <f t="shared" si="523"/>
        <v>0</v>
      </c>
      <c r="AV964" s="6" t="e">
        <f t="shared" si="524"/>
        <v>#N/A</v>
      </c>
      <c r="AW964" s="6" t="str">
        <f t="shared" si="504"/>
        <v/>
      </c>
      <c r="AX964" s="6" t="str">
        <f t="shared" si="505"/>
        <v/>
      </c>
      <c r="AY964" s="6" t="str">
        <f t="shared" si="506"/>
        <v/>
      </c>
      <c r="AZ964" s="6" t="str">
        <f t="shared" si="507"/>
        <v/>
      </c>
      <c r="BA964" s="103"/>
      <c r="BG964" s="3"/>
    </row>
    <row r="965" spans="1:59" s="12" customFormat="1" ht="13.5" customHeight="1" x14ac:dyDescent="0.2">
      <c r="A965" s="163">
        <v>950</v>
      </c>
      <c r="B965" s="164"/>
      <c r="C965" s="165"/>
      <c r="D965" s="166"/>
      <c r="E965" s="165"/>
      <c r="F965" s="165"/>
      <c r="G965" s="220"/>
      <c r="H965" s="165"/>
      <c r="I965" s="167"/>
      <c r="J965" s="168"/>
      <c r="K965" s="845"/>
      <c r="L965" s="838"/>
      <c r="M965" s="428"/>
      <c r="N965" s="427"/>
      <c r="O965" s="429"/>
      <c r="P965" s="430"/>
      <c r="Q965" s="422" t="str">
        <f t="shared" si="491"/>
        <v/>
      </c>
      <c r="R965" s="422" t="str">
        <f t="shared" si="492"/>
        <v/>
      </c>
      <c r="S965" s="423" t="str">
        <f t="shared" si="493"/>
        <v/>
      </c>
      <c r="T965" s="424" t="str">
        <f t="shared" si="508"/>
        <v/>
      </c>
      <c r="U965" s="425" t="str">
        <f t="shared" si="494"/>
        <v/>
      </c>
      <c r="V965" s="425" t="str">
        <f t="shared" si="495"/>
        <v/>
      </c>
      <c r="W965" s="425" t="str">
        <f t="shared" si="496"/>
        <v/>
      </c>
      <c r="X965" s="38"/>
      <c r="Y965" s="37" t="str">
        <f t="shared" si="509"/>
        <v/>
      </c>
      <c r="Z965" s="37" t="str">
        <f t="shared" si="510"/>
        <v/>
      </c>
      <c r="AA965" s="29" t="str">
        <f t="shared" si="497"/>
        <v/>
      </c>
      <c r="AB965" s="6" t="e">
        <f t="shared" si="511"/>
        <v>#N/A</v>
      </c>
      <c r="AC965" s="6" t="e">
        <f t="shared" si="512"/>
        <v>#N/A</v>
      </c>
      <c r="AD965" s="6" t="e">
        <f t="shared" si="513"/>
        <v>#N/A</v>
      </c>
      <c r="AE965" s="6" t="str">
        <f t="shared" si="498"/>
        <v/>
      </c>
      <c r="AF965" s="10">
        <f t="shared" si="499"/>
        <v>1</v>
      </c>
      <c r="AG965" s="6" t="e">
        <f t="shared" si="514"/>
        <v>#N/A</v>
      </c>
      <c r="AH965" s="6" t="e">
        <f t="shared" si="515"/>
        <v>#N/A</v>
      </c>
      <c r="AI965" s="6" t="e">
        <f t="shared" si="525"/>
        <v>#N/A</v>
      </c>
      <c r="AJ965" s="6" t="e">
        <f t="shared" si="516"/>
        <v>#N/A</v>
      </c>
      <c r="AK965" s="11" t="str">
        <f t="shared" si="517"/>
        <v xml:space="preserve"> </v>
      </c>
      <c r="AL965" s="6" t="e">
        <f t="shared" si="518"/>
        <v>#N/A</v>
      </c>
      <c r="AM965" s="6" t="e">
        <f t="shared" si="519"/>
        <v>#N/A</v>
      </c>
      <c r="AN965" s="6" t="e">
        <f t="shared" si="520"/>
        <v>#N/A</v>
      </c>
      <c r="AO965" s="6" t="e">
        <f t="shared" si="500"/>
        <v>#N/A</v>
      </c>
      <c r="AP965" s="6" t="e">
        <f t="shared" si="521"/>
        <v>#N/A</v>
      </c>
      <c r="AQ965" s="6" t="e">
        <f t="shared" si="522"/>
        <v>#N/A</v>
      </c>
      <c r="AR965" s="6" t="e">
        <f t="shared" si="501"/>
        <v>#N/A</v>
      </c>
      <c r="AS965" s="6" t="e">
        <f t="shared" si="502"/>
        <v>#N/A</v>
      </c>
      <c r="AT965" s="6" t="e">
        <f t="shared" si="503"/>
        <v>#N/A</v>
      </c>
      <c r="AU965" s="6">
        <f t="shared" si="523"/>
        <v>0</v>
      </c>
      <c r="AV965" s="6" t="e">
        <f t="shared" si="524"/>
        <v>#N/A</v>
      </c>
      <c r="AW965" s="6" t="str">
        <f t="shared" si="504"/>
        <v/>
      </c>
      <c r="AX965" s="6" t="str">
        <f t="shared" si="505"/>
        <v/>
      </c>
      <c r="AY965" s="6" t="str">
        <f t="shared" si="506"/>
        <v/>
      </c>
      <c r="AZ965" s="6" t="str">
        <f t="shared" si="507"/>
        <v/>
      </c>
      <c r="BA965" s="103"/>
      <c r="BG965" s="3"/>
    </row>
    <row r="966" spans="1:59" s="12" customFormat="1" ht="13.5" customHeight="1" x14ac:dyDescent="0.2">
      <c r="A966" s="163">
        <v>951</v>
      </c>
      <c r="B966" s="164"/>
      <c r="C966" s="165"/>
      <c r="D966" s="166"/>
      <c r="E966" s="165"/>
      <c r="F966" s="165"/>
      <c r="G966" s="220"/>
      <c r="H966" s="165"/>
      <c r="I966" s="167"/>
      <c r="J966" s="168"/>
      <c r="K966" s="845"/>
      <c r="L966" s="838"/>
      <c r="M966" s="428"/>
      <c r="N966" s="427"/>
      <c r="O966" s="429"/>
      <c r="P966" s="430"/>
      <c r="Q966" s="422" t="str">
        <f t="shared" si="491"/>
        <v/>
      </c>
      <c r="R966" s="422" t="str">
        <f t="shared" si="492"/>
        <v/>
      </c>
      <c r="S966" s="423" t="str">
        <f t="shared" si="493"/>
        <v/>
      </c>
      <c r="T966" s="424" t="str">
        <f t="shared" si="508"/>
        <v/>
      </c>
      <c r="U966" s="425" t="str">
        <f t="shared" si="494"/>
        <v/>
      </c>
      <c r="V966" s="425" t="str">
        <f t="shared" si="495"/>
        <v/>
      </c>
      <c r="W966" s="425" t="str">
        <f t="shared" si="496"/>
        <v/>
      </c>
      <c r="X966" s="38"/>
      <c r="Y966" s="37" t="str">
        <f t="shared" si="509"/>
        <v/>
      </c>
      <c r="Z966" s="37" t="str">
        <f t="shared" si="510"/>
        <v/>
      </c>
      <c r="AA966" s="29" t="str">
        <f t="shared" si="497"/>
        <v/>
      </c>
      <c r="AB966" s="6" t="e">
        <f t="shared" si="511"/>
        <v>#N/A</v>
      </c>
      <c r="AC966" s="6" t="e">
        <f t="shared" si="512"/>
        <v>#N/A</v>
      </c>
      <c r="AD966" s="6" t="e">
        <f t="shared" si="513"/>
        <v>#N/A</v>
      </c>
      <c r="AE966" s="6" t="str">
        <f t="shared" si="498"/>
        <v/>
      </c>
      <c r="AF966" s="10">
        <f t="shared" si="499"/>
        <v>1</v>
      </c>
      <c r="AG966" s="6" t="e">
        <f t="shared" si="514"/>
        <v>#N/A</v>
      </c>
      <c r="AH966" s="6" t="e">
        <f t="shared" si="515"/>
        <v>#N/A</v>
      </c>
      <c r="AI966" s="6" t="e">
        <f t="shared" si="525"/>
        <v>#N/A</v>
      </c>
      <c r="AJ966" s="6" t="e">
        <f t="shared" si="516"/>
        <v>#N/A</v>
      </c>
      <c r="AK966" s="11" t="str">
        <f t="shared" si="517"/>
        <v xml:space="preserve"> </v>
      </c>
      <c r="AL966" s="6" t="e">
        <f t="shared" si="518"/>
        <v>#N/A</v>
      </c>
      <c r="AM966" s="6" t="e">
        <f t="shared" si="519"/>
        <v>#N/A</v>
      </c>
      <c r="AN966" s="6" t="e">
        <f t="shared" si="520"/>
        <v>#N/A</v>
      </c>
      <c r="AO966" s="6" t="e">
        <f t="shared" si="500"/>
        <v>#N/A</v>
      </c>
      <c r="AP966" s="6" t="e">
        <f t="shared" si="521"/>
        <v>#N/A</v>
      </c>
      <c r="AQ966" s="6" t="e">
        <f t="shared" si="522"/>
        <v>#N/A</v>
      </c>
      <c r="AR966" s="6" t="e">
        <f t="shared" si="501"/>
        <v>#N/A</v>
      </c>
      <c r="AS966" s="6" t="e">
        <f t="shared" si="502"/>
        <v>#N/A</v>
      </c>
      <c r="AT966" s="6" t="e">
        <f t="shared" si="503"/>
        <v>#N/A</v>
      </c>
      <c r="AU966" s="6">
        <f t="shared" si="523"/>
        <v>0</v>
      </c>
      <c r="AV966" s="6" t="e">
        <f t="shared" si="524"/>
        <v>#N/A</v>
      </c>
      <c r="AW966" s="6" t="str">
        <f t="shared" si="504"/>
        <v/>
      </c>
      <c r="AX966" s="6" t="str">
        <f t="shared" si="505"/>
        <v/>
      </c>
      <c r="AY966" s="6" t="str">
        <f t="shared" si="506"/>
        <v/>
      </c>
      <c r="AZ966" s="6" t="str">
        <f t="shared" si="507"/>
        <v/>
      </c>
      <c r="BA966" s="103"/>
      <c r="BG966" s="3"/>
    </row>
    <row r="967" spans="1:59" s="12" customFormat="1" ht="13.5" customHeight="1" x14ac:dyDescent="0.2">
      <c r="A967" s="163">
        <v>952</v>
      </c>
      <c r="B967" s="164"/>
      <c r="C967" s="165"/>
      <c r="D967" s="166"/>
      <c r="E967" s="165"/>
      <c r="F967" s="165"/>
      <c r="G967" s="220"/>
      <c r="H967" s="165"/>
      <c r="I967" s="167"/>
      <c r="J967" s="168"/>
      <c r="K967" s="845"/>
      <c r="L967" s="838"/>
      <c r="M967" s="428"/>
      <c r="N967" s="427"/>
      <c r="O967" s="429"/>
      <c r="P967" s="430"/>
      <c r="Q967" s="422" t="str">
        <f t="shared" si="491"/>
        <v/>
      </c>
      <c r="R967" s="422" t="str">
        <f t="shared" si="492"/>
        <v/>
      </c>
      <c r="S967" s="423" t="str">
        <f t="shared" si="493"/>
        <v/>
      </c>
      <c r="T967" s="424" t="str">
        <f t="shared" si="508"/>
        <v/>
      </c>
      <c r="U967" s="425" t="str">
        <f t="shared" si="494"/>
        <v/>
      </c>
      <c r="V967" s="425" t="str">
        <f t="shared" si="495"/>
        <v/>
      </c>
      <c r="W967" s="425" t="str">
        <f t="shared" si="496"/>
        <v/>
      </c>
      <c r="X967" s="38"/>
      <c r="Y967" s="37" t="str">
        <f t="shared" si="509"/>
        <v/>
      </c>
      <c r="Z967" s="37" t="str">
        <f t="shared" si="510"/>
        <v/>
      </c>
      <c r="AA967" s="29" t="str">
        <f t="shared" si="497"/>
        <v/>
      </c>
      <c r="AB967" s="6" t="e">
        <f t="shared" si="511"/>
        <v>#N/A</v>
      </c>
      <c r="AC967" s="6" t="e">
        <f t="shared" si="512"/>
        <v>#N/A</v>
      </c>
      <c r="AD967" s="6" t="e">
        <f t="shared" si="513"/>
        <v>#N/A</v>
      </c>
      <c r="AE967" s="6" t="str">
        <f t="shared" si="498"/>
        <v/>
      </c>
      <c r="AF967" s="10">
        <f t="shared" si="499"/>
        <v>1</v>
      </c>
      <c r="AG967" s="6" t="e">
        <f t="shared" si="514"/>
        <v>#N/A</v>
      </c>
      <c r="AH967" s="6" t="e">
        <f t="shared" si="515"/>
        <v>#N/A</v>
      </c>
      <c r="AI967" s="6" t="e">
        <f t="shared" si="525"/>
        <v>#N/A</v>
      </c>
      <c r="AJ967" s="6" t="e">
        <f t="shared" si="516"/>
        <v>#N/A</v>
      </c>
      <c r="AK967" s="11" t="str">
        <f t="shared" si="517"/>
        <v xml:space="preserve"> </v>
      </c>
      <c r="AL967" s="6" t="e">
        <f t="shared" si="518"/>
        <v>#N/A</v>
      </c>
      <c r="AM967" s="6" t="e">
        <f t="shared" si="519"/>
        <v>#N/A</v>
      </c>
      <c r="AN967" s="6" t="e">
        <f t="shared" si="520"/>
        <v>#N/A</v>
      </c>
      <c r="AO967" s="6" t="e">
        <f t="shared" si="500"/>
        <v>#N/A</v>
      </c>
      <c r="AP967" s="6" t="e">
        <f t="shared" si="521"/>
        <v>#N/A</v>
      </c>
      <c r="AQ967" s="6" t="e">
        <f t="shared" si="522"/>
        <v>#N/A</v>
      </c>
      <c r="AR967" s="6" t="e">
        <f t="shared" si="501"/>
        <v>#N/A</v>
      </c>
      <c r="AS967" s="6" t="e">
        <f t="shared" si="502"/>
        <v>#N/A</v>
      </c>
      <c r="AT967" s="6" t="e">
        <f t="shared" si="503"/>
        <v>#N/A</v>
      </c>
      <c r="AU967" s="6">
        <f t="shared" si="523"/>
        <v>0</v>
      </c>
      <c r="AV967" s="6" t="e">
        <f t="shared" si="524"/>
        <v>#N/A</v>
      </c>
      <c r="AW967" s="6" t="str">
        <f t="shared" si="504"/>
        <v/>
      </c>
      <c r="AX967" s="6" t="str">
        <f t="shared" si="505"/>
        <v/>
      </c>
      <c r="AY967" s="6" t="str">
        <f t="shared" si="506"/>
        <v/>
      </c>
      <c r="AZ967" s="6" t="str">
        <f t="shared" si="507"/>
        <v/>
      </c>
      <c r="BA967" s="103"/>
      <c r="BG967" s="3"/>
    </row>
    <row r="968" spans="1:59" s="12" customFormat="1" ht="13.5" customHeight="1" x14ac:dyDescent="0.2">
      <c r="A968" s="163">
        <v>953</v>
      </c>
      <c r="B968" s="164"/>
      <c r="C968" s="165"/>
      <c r="D968" s="166"/>
      <c r="E968" s="165"/>
      <c r="F968" s="165"/>
      <c r="G968" s="220"/>
      <c r="H968" s="165"/>
      <c r="I968" s="167"/>
      <c r="J968" s="168"/>
      <c r="K968" s="845"/>
      <c r="L968" s="838"/>
      <c r="M968" s="428"/>
      <c r="N968" s="427"/>
      <c r="O968" s="429"/>
      <c r="P968" s="430"/>
      <c r="Q968" s="422" t="str">
        <f t="shared" si="491"/>
        <v/>
      </c>
      <c r="R968" s="422" t="str">
        <f t="shared" si="492"/>
        <v/>
      </c>
      <c r="S968" s="423" t="str">
        <f t="shared" si="493"/>
        <v/>
      </c>
      <c r="T968" s="424" t="str">
        <f t="shared" si="508"/>
        <v/>
      </c>
      <c r="U968" s="425" t="str">
        <f t="shared" si="494"/>
        <v/>
      </c>
      <c r="V968" s="425" t="str">
        <f t="shared" si="495"/>
        <v/>
      </c>
      <c r="W968" s="425" t="str">
        <f t="shared" si="496"/>
        <v/>
      </c>
      <c r="X968" s="38"/>
      <c r="Y968" s="37" t="str">
        <f t="shared" si="509"/>
        <v/>
      </c>
      <c r="Z968" s="37" t="str">
        <f t="shared" si="510"/>
        <v/>
      </c>
      <c r="AA968" s="29" t="str">
        <f t="shared" si="497"/>
        <v/>
      </c>
      <c r="AB968" s="6" t="e">
        <f t="shared" si="511"/>
        <v>#N/A</v>
      </c>
      <c r="AC968" s="6" t="e">
        <f t="shared" si="512"/>
        <v>#N/A</v>
      </c>
      <c r="AD968" s="6" t="e">
        <f t="shared" si="513"/>
        <v>#N/A</v>
      </c>
      <c r="AE968" s="6" t="str">
        <f t="shared" si="498"/>
        <v/>
      </c>
      <c r="AF968" s="10">
        <f t="shared" si="499"/>
        <v>1</v>
      </c>
      <c r="AG968" s="6" t="e">
        <f t="shared" si="514"/>
        <v>#N/A</v>
      </c>
      <c r="AH968" s="6" t="e">
        <f t="shared" si="515"/>
        <v>#N/A</v>
      </c>
      <c r="AI968" s="6" t="e">
        <f t="shared" si="525"/>
        <v>#N/A</v>
      </c>
      <c r="AJ968" s="6" t="e">
        <f t="shared" si="516"/>
        <v>#N/A</v>
      </c>
      <c r="AK968" s="11" t="str">
        <f t="shared" si="517"/>
        <v xml:space="preserve"> </v>
      </c>
      <c r="AL968" s="6" t="e">
        <f t="shared" si="518"/>
        <v>#N/A</v>
      </c>
      <c r="AM968" s="6" t="e">
        <f t="shared" si="519"/>
        <v>#N/A</v>
      </c>
      <c r="AN968" s="6" t="e">
        <f t="shared" si="520"/>
        <v>#N/A</v>
      </c>
      <c r="AO968" s="6" t="e">
        <f t="shared" si="500"/>
        <v>#N/A</v>
      </c>
      <c r="AP968" s="6" t="e">
        <f t="shared" si="521"/>
        <v>#N/A</v>
      </c>
      <c r="AQ968" s="6" t="e">
        <f t="shared" si="522"/>
        <v>#N/A</v>
      </c>
      <c r="AR968" s="6" t="e">
        <f t="shared" si="501"/>
        <v>#N/A</v>
      </c>
      <c r="AS968" s="6" t="e">
        <f t="shared" si="502"/>
        <v>#N/A</v>
      </c>
      <c r="AT968" s="6" t="e">
        <f t="shared" si="503"/>
        <v>#N/A</v>
      </c>
      <c r="AU968" s="6">
        <f t="shared" si="523"/>
        <v>0</v>
      </c>
      <c r="AV968" s="6" t="e">
        <f t="shared" si="524"/>
        <v>#N/A</v>
      </c>
      <c r="AW968" s="6" t="str">
        <f t="shared" si="504"/>
        <v/>
      </c>
      <c r="AX968" s="6" t="str">
        <f t="shared" si="505"/>
        <v/>
      </c>
      <c r="AY968" s="6" t="str">
        <f t="shared" si="506"/>
        <v/>
      </c>
      <c r="AZ968" s="6" t="str">
        <f t="shared" si="507"/>
        <v/>
      </c>
      <c r="BA968" s="103"/>
      <c r="BG968" s="3"/>
    </row>
    <row r="969" spans="1:59" s="12" customFormat="1" ht="13.5" customHeight="1" x14ac:dyDescent="0.2">
      <c r="A969" s="163">
        <v>954</v>
      </c>
      <c r="B969" s="164"/>
      <c r="C969" s="165"/>
      <c r="D969" s="166"/>
      <c r="E969" s="165"/>
      <c r="F969" s="165"/>
      <c r="G969" s="220"/>
      <c r="H969" s="165"/>
      <c r="I969" s="167"/>
      <c r="J969" s="168"/>
      <c r="K969" s="845"/>
      <c r="L969" s="838"/>
      <c r="M969" s="428"/>
      <c r="N969" s="427"/>
      <c r="O969" s="429"/>
      <c r="P969" s="430"/>
      <c r="Q969" s="422" t="str">
        <f t="shared" si="491"/>
        <v/>
      </c>
      <c r="R969" s="422" t="str">
        <f t="shared" si="492"/>
        <v/>
      </c>
      <c r="S969" s="423" t="str">
        <f t="shared" si="493"/>
        <v/>
      </c>
      <c r="T969" s="424" t="str">
        <f t="shared" si="508"/>
        <v/>
      </c>
      <c r="U969" s="425" t="str">
        <f t="shared" si="494"/>
        <v/>
      </c>
      <c r="V969" s="425" t="str">
        <f t="shared" si="495"/>
        <v/>
      </c>
      <c r="W969" s="425" t="str">
        <f t="shared" si="496"/>
        <v/>
      </c>
      <c r="X969" s="38"/>
      <c r="Y969" s="37" t="str">
        <f t="shared" si="509"/>
        <v/>
      </c>
      <c r="Z969" s="37" t="str">
        <f t="shared" si="510"/>
        <v/>
      </c>
      <c r="AA969" s="29" t="str">
        <f t="shared" si="497"/>
        <v/>
      </c>
      <c r="AB969" s="6" t="e">
        <f t="shared" si="511"/>
        <v>#N/A</v>
      </c>
      <c r="AC969" s="6" t="e">
        <f t="shared" si="512"/>
        <v>#N/A</v>
      </c>
      <c r="AD969" s="6" t="e">
        <f t="shared" si="513"/>
        <v>#N/A</v>
      </c>
      <c r="AE969" s="6" t="str">
        <f t="shared" si="498"/>
        <v/>
      </c>
      <c r="AF969" s="10">
        <f t="shared" si="499"/>
        <v>1</v>
      </c>
      <c r="AG969" s="6" t="e">
        <f t="shared" si="514"/>
        <v>#N/A</v>
      </c>
      <c r="AH969" s="6" t="e">
        <f t="shared" si="515"/>
        <v>#N/A</v>
      </c>
      <c r="AI969" s="6" t="e">
        <f t="shared" si="525"/>
        <v>#N/A</v>
      </c>
      <c r="AJ969" s="6" t="e">
        <f t="shared" si="516"/>
        <v>#N/A</v>
      </c>
      <c r="AK969" s="11" t="str">
        <f t="shared" si="517"/>
        <v xml:space="preserve"> </v>
      </c>
      <c r="AL969" s="6" t="e">
        <f t="shared" si="518"/>
        <v>#N/A</v>
      </c>
      <c r="AM969" s="6" t="e">
        <f t="shared" si="519"/>
        <v>#N/A</v>
      </c>
      <c r="AN969" s="6" t="e">
        <f t="shared" si="520"/>
        <v>#N/A</v>
      </c>
      <c r="AO969" s="6" t="e">
        <f t="shared" si="500"/>
        <v>#N/A</v>
      </c>
      <c r="AP969" s="6" t="e">
        <f t="shared" si="521"/>
        <v>#N/A</v>
      </c>
      <c r="AQ969" s="6" t="e">
        <f t="shared" si="522"/>
        <v>#N/A</v>
      </c>
      <c r="AR969" s="6" t="e">
        <f t="shared" si="501"/>
        <v>#N/A</v>
      </c>
      <c r="AS969" s="6" t="e">
        <f t="shared" si="502"/>
        <v>#N/A</v>
      </c>
      <c r="AT969" s="6" t="e">
        <f t="shared" si="503"/>
        <v>#N/A</v>
      </c>
      <c r="AU969" s="6">
        <f t="shared" si="523"/>
        <v>0</v>
      </c>
      <c r="AV969" s="6" t="e">
        <f t="shared" si="524"/>
        <v>#N/A</v>
      </c>
      <c r="AW969" s="6" t="str">
        <f t="shared" si="504"/>
        <v/>
      </c>
      <c r="AX969" s="6" t="str">
        <f t="shared" si="505"/>
        <v/>
      </c>
      <c r="AY969" s="6" t="str">
        <f t="shared" si="506"/>
        <v/>
      </c>
      <c r="AZ969" s="6" t="str">
        <f t="shared" si="507"/>
        <v/>
      </c>
      <c r="BA969" s="103"/>
      <c r="BG969" s="3"/>
    </row>
    <row r="970" spans="1:59" s="12" customFormat="1" ht="13.5" customHeight="1" x14ac:dyDescent="0.2">
      <c r="A970" s="163">
        <v>955</v>
      </c>
      <c r="B970" s="164"/>
      <c r="C970" s="165"/>
      <c r="D970" s="166"/>
      <c r="E970" s="165"/>
      <c r="F970" s="165"/>
      <c r="G970" s="220"/>
      <c r="H970" s="165"/>
      <c r="I970" s="167"/>
      <c r="J970" s="168"/>
      <c r="K970" s="845"/>
      <c r="L970" s="838"/>
      <c r="M970" s="428"/>
      <c r="N970" s="427"/>
      <c r="O970" s="429"/>
      <c r="P970" s="430"/>
      <c r="Q970" s="422" t="str">
        <f t="shared" si="491"/>
        <v/>
      </c>
      <c r="R970" s="422" t="str">
        <f t="shared" si="492"/>
        <v/>
      </c>
      <c r="S970" s="423" t="str">
        <f t="shared" si="493"/>
        <v/>
      </c>
      <c r="T970" s="424" t="str">
        <f t="shared" si="508"/>
        <v/>
      </c>
      <c r="U970" s="425" t="str">
        <f t="shared" si="494"/>
        <v/>
      </c>
      <c r="V970" s="425" t="str">
        <f t="shared" si="495"/>
        <v/>
      </c>
      <c r="W970" s="425" t="str">
        <f t="shared" si="496"/>
        <v/>
      </c>
      <c r="X970" s="38"/>
      <c r="Y970" s="37" t="str">
        <f t="shared" si="509"/>
        <v/>
      </c>
      <c r="Z970" s="37" t="str">
        <f t="shared" si="510"/>
        <v/>
      </c>
      <c r="AA970" s="29" t="str">
        <f t="shared" si="497"/>
        <v/>
      </c>
      <c r="AB970" s="6" t="e">
        <f t="shared" si="511"/>
        <v>#N/A</v>
      </c>
      <c r="AC970" s="6" t="e">
        <f t="shared" si="512"/>
        <v>#N/A</v>
      </c>
      <c r="AD970" s="6" t="e">
        <f t="shared" si="513"/>
        <v>#N/A</v>
      </c>
      <c r="AE970" s="6" t="str">
        <f t="shared" si="498"/>
        <v/>
      </c>
      <c r="AF970" s="10">
        <f t="shared" si="499"/>
        <v>1</v>
      </c>
      <c r="AG970" s="6" t="e">
        <f t="shared" si="514"/>
        <v>#N/A</v>
      </c>
      <c r="AH970" s="6" t="e">
        <f t="shared" si="515"/>
        <v>#N/A</v>
      </c>
      <c r="AI970" s="6" t="e">
        <f t="shared" si="525"/>
        <v>#N/A</v>
      </c>
      <c r="AJ970" s="6" t="e">
        <f t="shared" si="516"/>
        <v>#N/A</v>
      </c>
      <c r="AK970" s="11" t="str">
        <f t="shared" si="517"/>
        <v xml:space="preserve"> </v>
      </c>
      <c r="AL970" s="6" t="e">
        <f t="shared" si="518"/>
        <v>#N/A</v>
      </c>
      <c r="AM970" s="6" t="e">
        <f t="shared" si="519"/>
        <v>#N/A</v>
      </c>
      <c r="AN970" s="6" t="e">
        <f t="shared" si="520"/>
        <v>#N/A</v>
      </c>
      <c r="AO970" s="6" t="e">
        <f t="shared" si="500"/>
        <v>#N/A</v>
      </c>
      <c r="AP970" s="6" t="e">
        <f t="shared" si="521"/>
        <v>#N/A</v>
      </c>
      <c r="AQ970" s="6" t="e">
        <f t="shared" si="522"/>
        <v>#N/A</v>
      </c>
      <c r="AR970" s="6" t="e">
        <f t="shared" si="501"/>
        <v>#N/A</v>
      </c>
      <c r="AS970" s="6" t="e">
        <f t="shared" si="502"/>
        <v>#N/A</v>
      </c>
      <c r="AT970" s="6" t="e">
        <f t="shared" si="503"/>
        <v>#N/A</v>
      </c>
      <c r="AU970" s="6">
        <f t="shared" si="523"/>
        <v>0</v>
      </c>
      <c r="AV970" s="6" t="e">
        <f t="shared" si="524"/>
        <v>#N/A</v>
      </c>
      <c r="AW970" s="6" t="str">
        <f t="shared" si="504"/>
        <v/>
      </c>
      <c r="AX970" s="6" t="str">
        <f t="shared" si="505"/>
        <v/>
      </c>
      <c r="AY970" s="6" t="str">
        <f t="shared" si="506"/>
        <v/>
      </c>
      <c r="AZ970" s="6" t="str">
        <f t="shared" si="507"/>
        <v/>
      </c>
      <c r="BA970" s="103"/>
      <c r="BG970" s="3"/>
    </row>
    <row r="971" spans="1:59" s="12" customFormat="1" ht="13.5" customHeight="1" x14ac:dyDescent="0.2">
      <c r="A971" s="163">
        <v>956</v>
      </c>
      <c r="B971" s="164"/>
      <c r="C971" s="165"/>
      <c r="D971" s="166"/>
      <c r="E971" s="165"/>
      <c r="F971" s="165"/>
      <c r="G971" s="220"/>
      <c r="H971" s="165"/>
      <c r="I971" s="167"/>
      <c r="J971" s="168"/>
      <c r="K971" s="845"/>
      <c r="L971" s="838"/>
      <c r="M971" s="428"/>
      <c r="N971" s="427"/>
      <c r="O971" s="429"/>
      <c r="P971" s="430"/>
      <c r="Q971" s="422" t="str">
        <f t="shared" si="491"/>
        <v/>
      </c>
      <c r="R971" s="422" t="str">
        <f t="shared" si="492"/>
        <v/>
      </c>
      <c r="S971" s="423" t="str">
        <f t="shared" si="493"/>
        <v/>
      </c>
      <c r="T971" s="424" t="str">
        <f t="shared" si="508"/>
        <v/>
      </c>
      <c r="U971" s="425" t="str">
        <f t="shared" si="494"/>
        <v/>
      </c>
      <c r="V971" s="425" t="str">
        <f t="shared" si="495"/>
        <v/>
      </c>
      <c r="W971" s="425" t="str">
        <f t="shared" si="496"/>
        <v/>
      </c>
      <c r="X971" s="38"/>
      <c r="Y971" s="37" t="str">
        <f t="shared" si="509"/>
        <v/>
      </c>
      <c r="Z971" s="37" t="str">
        <f t="shared" si="510"/>
        <v/>
      </c>
      <c r="AA971" s="29" t="str">
        <f t="shared" si="497"/>
        <v/>
      </c>
      <c r="AB971" s="6" t="e">
        <f t="shared" si="511"/>
        <v>#N/A</v>
      </c>
      <c r="AC971" s="6" t="e">
        <f t="shared" si="512"/>
        <v>#N/A</v>
      </c>
      <c r="AD971" s="6" t="e">
        <f t="shared" si="513"/>
        <v>#N/A</v>
      </c>
      <c r="AE971" s="6" t="str">
        <f t="shared" si="498"/>
        <v/>
      </c>
      <c r="AF971" s="10">
        <f t="shared" si="499"/>
        <v>1</v>
      </c>
      <c r="AG971" s="6" t="e">
        <f t="shared" si="514"/>
        <v>#N/A</v>
      </c>
      <c r="AH971" s="6" t="e">
        <f t="shared" si="515"/>
        <v>#N/A</v>
      </c>
      <c r="AI971" s="6" t="e">
        <f t="shared" si="525"/>
        <v>#N/A</v>
      </c>
      <c r="AJ971" s="6" t="e">
        <f t="shared" si="516"/>
        <v>#N/A</v>
      </c>
      <c r="AK971" s="11" t="str">
        <f t="shared" si="517"/>
        <v xml:space="preserve"> </v>
      </c>
      <c r="AL971" s="6" t="e">
        <f t="shared" si="518"/>
        <v>#N/A</v>
      </c>
      <c r="AM971" s="6" t="e">
        <f t="shared" si="519"/>
        <v>#N/A</v>
      </c>
      <c r="AN971" s="6" t="e">
        <f t="shared" si="520"/>
        <v>#N/A</v>
      </c>
      <c r="AO971" s="6" t="e">
        <f t="shared" si="500"/>
        <v>#N/A</v>
      </c>
      <c r="AP971" s="6" t="e">
        <f t="shared" si="521"/>
        <v>#N/A</v>
      </c>
      <c r="AQ971" s="6" t="e">
        <f t="shared" si="522"/>
        <v>#N/A</v>
      </c>
      <c r="AR971" s="6" t="e">
        <f t="shared" si="501"/>
        <v>#N/A</v>
      </c>
      <c r="AS971" s="6" t="e">
        <f t="shared" si="502"/>
        <v>#N/A</v>
      </c>
      <c r="AT971" s="6" t="e">
        <f t="shared" si="503"/>
        <v>#N/A</v>
      </c>
      <c r="AU971" s="6">
        <f t="shared" si="523"/>
        <v>0</v>
      </c>
      <c r="AV971" s="6" t="e">
        <f t="shared" si="524"/>
        <v>#N/A</v>
      </c>
      <c r="AW971" s="6" t="str">
        <f t="shared" si="504"/>
        <v/>
      </c>
      <c r="AX971" s="6" t="str">
        <f t="shared" si="505"/>
        <v/>
      </c>
      <c r="AY971" s="6" t="str">
        <f t="shared" si="506"/>
        <v/>
      </c>
      <c r="AZ971" s="6" t="str">
        <f t="shared" si="507"/>
        <v/>
      </c>
      <c r="BA971" s="103"/>
      <c r="BG971" s="3"/>
    </row>
    <row r="972" spans="1:59" s="12" customFormat="1" ht="13.5" customHeight="1" x14ac:dyDescent="0.2">
      <c r="A972" s="163">
        <v>957</v>
      </c>
      <c r="B972" s="164"/>
      <c r="C972" s="165"/>
      <c r="D972" s="166"/>
      <c r="E972" s="165"/>
      <c r="F972" s="165"/>
      <c r="G972" s="220"/>
      <c r="H972" s="165"/>
      <c r="I972" s="167"/>
      <c r="J972" s="168"/>
      <c r="K972" s="845"/>
      <c r="L972" s="838"/>
      <c r="M972" s="428"/>
      <c r="N972" s="427"/>
      <c r="O972" s="429"/>
      <c r="P972" s="430"/>
      <c r="Q972" s="422" t="str">
        <f t="shared" si="491"/>
        <v/>
      </c>
      <c r="R972" s="422" t="str">
        <f t="shared" si="492"/>
        <v/>
      </c>
      <c r="S972" s="423" t="str">
        <f t="shared" si="493"/>
        <v/>
      </c>
      <c r="T972" s="424" t="str">
        <f t="shared" si="508"/>
        <v/>
      </c>
      <c r="U972" s="425" t="str">
        <f t="shared" si="494"/>
        <v/>
      </c>
      <c r="V972" s="425" t="str">
        <f t="shared" si="495"/>
        <v/>
      </c>
      <c r="W972" s="425" t="str">
        <f t="shared" si="496"/>
        <v/>
      </c>
      <c r="X972" s="38"/>
      <c r="Y972" s="37" t="str">
        <f t="shared" si="509"/>
        <v/>
      </c>
      <c r="Z972" s="37" t="str">
        <f t="shared" si="510"/>
        <v/>
      </c>
      <c r="AA972" s="29" t="str">
        <f t="shared" si="497"/>
        <v/>
      </c>
      <c r="AB972" s="6" t="e">
        <f t="shared" si="511"/>
        <v>#N/A</v>
      </c>
      <c r="AC972" s="6" t="e">
        <f t="shared" si="512"/>
        <v>#N/A</v>
      </c>
      <c r="AD972" s="6" t="e">
        <f t="shared" si="513"/>
        <v>#N/A</v>
      </c>
      <c r="AE972" s="6" t="str">
        <f t="shared" si="498"/>
        <v/>
      </c>
      <c r="AF972" s="10">
        <f t="shared" si="499"/>
        <v>1</v>
      </c>
      <c r="AG972" s="6" t="e">
        <f t="shared" si="514"/>
        <v>#N/A</v>
      </c>
      <c r="AH972" s="6" t="e">
        <f t="shared" si="515"/>
        <v>#N/A</v>
      </c>
      <c r="AI972" s="6" t="e">
        <f t="shared" si="525"/>
        <v>#N/A</v>
      </c>
      <c r="AJ972" s="6" t="e">
        <f t="shared" si="516"/>
        <v>#N/A</v>
      </c>
      <c r="AK972" s="11" t="str">
        <f t="shared" si="517"/>
        <v xml:space="preserve"> </v>
      </c>
      <c r="AL972" s="6" t="e">
        <f t="shared" si="518"/>
        <v>#N/A</v>
      </c>
      <c r="AM972" s="6" t="e">
        <f t="shared" si="519"/>
        <v>#N/A</v>
      </c>
      <c r="AN972" s="6" t="e">
        <f t="shared" si="520"/>
        <v>#N/A</v>
      </c>
      <c r="AO972" s="6" t="e">
        <f t="shared" si="500"/>
        <v>#N/A</v>
      </c>
      <c r="AP972" s="6" t="e">
        <f t="shared" si="521"/>
        <v>#N/A</v>
      </c>
      <c r="AQ972" s="6" t="e">
        <f t="shared" si="522"/>
        <v>#N/A</v>
      </c>
      <c r="AR972" s="6" t="e">
        <f t="shared" si="501"/>
        <v>#N/A</v>
      </c>
      <c r="AS972" s="6" t="e">
        <f t="shared" si="502"/>
        <v>#N/A</v>
      </c>
      <c r="AT972" s="6" t="e">
        <f t="shared" si="503"/>
        <v>#N/A</v>
      </c>
      <c r="AU972" s="6">
        <f t="shared" si="523"/>
        <v>0</v>
      </c>
      <c r="AV972" s="6" t="e">
        <f t="shared" si="524"/>
        <v>#N/A</v>
      </c>
      <c r="AW972" s="6" t="str">
        <f t="shared" si="504"/>
        <v/>
      </c>
      <c r="AX972" s="6" t="str">
        <f t="shared" si="505"/>
        <v/>
      </c>
      <c r="AY972" s="6" t="str">
        <f t="shared" si="506"/>
        <v/>
      </c>
      <c r="AZ972" s="6" t="str">
        <f t="shared" si="507"/>
        <v/>
      </c>
      <c r="BA972" s="103"/>
      <c r="BG972" s="3"/>
    </row>
    <row r="973" spans="1:59" s="12" customFormat="1" ht="13.5" customHeight="1" x14ac:dyDescent="0.2">
      <c r="A973" s="163">
        <v>958</v>
      </c>
      <c r="B973" s="164"/>
      <c r="C973" s="165"/>
      <c r="D973" s="166"/>
      <c r="E973" s="165"/>
      <c r="F973" s="165"/>
      <c r="G973" s="220"/>
      <c r="H973" s="165"/>
      <c r="I973" s="167"/>
      <c r="J973" s="168"/>
      <c r="K973" s="845"/>
      <c r="L973" s="838"/>
      <c r="M973" s="428"/>
      <c r="N973" s="427"/>
      <c r="O973" s="429"/>
      <c r="P973" s="430"/>
      <c r="Q973" s="422" t="str">
        <f t="shared" si="491"/>
        <v/>
      </c>
      <c r="R973" s="422" t="str">
        <f t="shared" si="492"/>
        <v/>
      </c>
      <c r="S973" s="423" t="str">
        <f t="shared" si="493"/>
        <v/>
      </c>
      <c r="T973" s="424" t="str">
        <f t="shared" si="508"/>
        <v/>
      </c>
      <c r="U973" s="425" t="str">
        <f t="shared" si="494"/>
        <v/>
      </c>
      <c r="V973" s="425" t="str">
        <f t="shared" si="495"/>
        <v/>
      </c>
      <c r="W973" s="425" t="str">
        <f t="shared" si="496"/>
        <v/>
      </c>
      <c r="X973" s="38"/>
      <c r="Y973" s="37" t="str">
        <f t="shared" si="509"/>
        <v/>
      </c>
      <c r="Z973" s="37" t="str">
        <f t="shared" si="510"/>
        <v/>
      </c>
      <c r="AA973" s="29" t="str">
        <f t="shared" si="497"/>
        <v/>
      </c>
      <c r="AB973" s="6" t="e">
        <f t="shared" si="511"/>
        <v>#N/A</v>
      </c>
      <c r="AC973" s="6" t="e">
        <f t="shared" si="512"/>
        <v>#N/A</v>
      </c>
      <c r="AD973" s="6" t="e">
        <f t="shared" si="513"/>
        <v>#N/A</v>
      </c>
      <c r="AE973" s="6" t="str">
        <f t="shared" si="498"/>
        <v/>
      </c>
      <c r="AF973" s="10">
        <f t="shared" si="499"/>
        <v>1</v>
      </c>
      <c r="AG973" s="6" t="e">
        <f t="shared" si="514"/>
        <v>#N/A</v>
      </c>
      <c r="AH973" s="6" t="e">
        <f t="shared" si="515"/>
        <v>#N/A</v>
      </c>
      <c r="AI973" s="6" t="e">
        <f t="shared" si="525"/>
        <v>#N/A</v>
      </c>
      <c r="AJ973" s="6" t="e">
        <f t="shared" si="516"/>
        <v>#N/A</v>
      </c>
      <c r="AK973" s="11" t="str">
        <f t="shared" si="517"/>
        <v xml:space="preserve"> </v>
      </c>
      <c r="AL973" s="6" t="e">
        <f t="shared" si="518"/>
        <v>#N/A</v>
      </c>
      <c r="AM973" s="6" t="e">
        <f t="shared" si="519"/>
        <v>#N/A</v>
      </c>
      <c r="AN973" s="6" t="e">
        <f t="shared" si="520"/>
        <v>#N/A</v>
      </c>
      <c r="AO973" s="6" t="e">
        <f t="shared" si="500"/>
        <v>#N/A</v>
      </c>
      <c r="AP973" s="6" t="e">
        <f t="shared" si="521"/>
        <v>#N/A</v>
      </c>
      <c r="AQ973" s="6" t="e">
        <f t="shared" si="522"/>
        <v>#N/A</v>
      </c>
      <c r="AR973" s="6" t="e">
        <f t="shared" si="501"/>
        <v>#N/A</v>
      </c>
      <c r="AS973" s="6" t="e">
        <f t="shared" si="502"/>
        <v>#N/A</v>
      </c>
      <c r="AT973" s="6" t="e">
        <f t="shared" si="503"/>
        <v>#N/A</v>
      </c>
      <c r="AU973" s="6">
        <f t="shared" si="523"/>
        <v>0</v>
      </c>
      <c r="AV973" s="6" t="e">
        <f t="shared" si="524"/>
        <v>#N/A</v>
      </c>
      <c r="AW973" s="6" t="str">
        <f t="shared" si="504"/>
        <v/>
      </c>
      <c r="AX973" s="6" t="str">
        <f t="shared" si="505"/>
        <v/>
      </c>
      <c r="AY973" s="6" t="str">
        <f t="shared" si="506"/>
        <v/>
      </c>
      <c r="AZ973" s="6" t="str">
        <f t="shared" si="507"/>
        <v/>
      </c>
      <c r="BA973" s="103"/>
      <c r="BG973" s="3"/>
    </row>
    <row r="974" spans="1:59" s="12" customFormat="1" ht="13.5" customHeight="1" x14ac:dyDescent="0.2">
      <c r="A974" s="163">
        <v>959</v>
      </c>
      <c r="B974" s="164"/>
      <c r="C974" s="165"/>
      <c r="D974" s="166"/>
      <c r="E974" s="165"/>
      <c r="F974" s="165"/>
      <c r="G974" s="220"/>
      <c r="H974" s="165"/>
      <c r="I974" s="167"/>
      <c r="J974" s="168"/>
      <c r="K974" s="845"/>
      <c r="L974" s="838"/>
      <c r="M974" s="428"/>
      <c r="N974" s="427"/>
      <c r="O974" s="429"/>
      <c r="P974" s="430"/>
      <c r="Q974" s="422" t="str">
        <f t="shared" si="491"/>
        <v/>
      </c>
      <c r="R974" s="422" t="str">
        <f t="shared" si="492"/>
        <v/>
      </c>
      <c r="S974" s="423" t="str">
        <f t="shared" si="493"/>
        <v/>
      </c>
      <c r="T974" s="424" t="str">
        <f t="shared" si="508"/>
        <v/>
      </c>
      <c r="U974" s="425" t="str">
        <f t="shared" si="494"/>
        <v/>
      </c>
      <c r="V974" s="425" t="str">
        <f t="shared" si="495"/>
        <v/>
      </c>
      <c r="W974" s="425" t="str">
        <f t="shared" si="496"/>
        <v/>
      </c>
      <c r="X974" s="38"/>
      <c r="Y974" s="37" t="str">
        <f t="shared" si="509"/>
        <v/>
      </c>
      <c r="Z974" s="37" t="str">
        <f t="shared" si="510"/>
        <v/>
      </c>
      <c r="AA974" s="29" t="str">
        <f t="shared" si="497"/>
        <v/>
      </c>
      <c r="AB974" s="6" t="e">
        <f t="shared" si="511"/>
        <v>#N/A</v>
      </c>
      <c r="AC974" s="6" t="e">
        <f t="shared" si="512"/>
        <v>#N/A</v>
      </c>
      <c r="AD974" s="6" t="e">
        <f t="shared" si="513"/>
        <v>#N/A</v>
      </c>
      <c r="AE974" s="6" t="str">
        <f t="shared" si="498"/>
        <v/>
      </c>
      <c r="AF974" s="10">
        <f t="shared" si="499"/>
        <v>1</v>
      </c>
      <c r="AG974" s="6" t="e">
        <f t="shared" si="514"/>
        <v>#N/A</v>
      </c>
      <c r="AH974" s="6" t="e">
        <f t="shared" si="515"/>
        <v>#N/A</v>
      </c>
      <c r="AI974" s="6" t="e">
        <f t="shared" si="525"/>
        <v>#N/A</v>
      </c>
      <c r="AJ974" s="6" t="e">
        <f t="shared" si="516"/>
        <v>#N/A</v>
      </c>
      <c r="AK974" s="11" t="str">
        <f t="shared" si="517"/>
        <v xml:space="preserve"> </v>
      </c>
      <c r="AL974" s="6" t="e">
        <f t="shared" si="518"/>
        <v>#N/A</v>
      </c>
      <c r="AM974" s="6" t="e">
        <f t="shared" si="519"/>
        <v>#N/A</v>
      </c>
      <c r="AN974" s="6" t="e">
        <f t="shared" si="520"/>
        <v>#N/A</v>
      </c>
      <c r="AO974" s="6" t="e">
        <f t="shared" si="500"/>
        <v>#N/A</v>
      </c>
      <c r="AP974" s="6" t="e">
        <f t="shared" si="521"/>
        <v>#N/A</v>
      </c>
      <c r="AQ974" s="6" t="e">
        <f t="shared" si="522"/>
        <v>#N/A</v>
      </c>
      <c r="AR974" s="6" t="e">
        <f t="shared" si="501"/>
        <v>#N/A</v>
      </c>
      <c r="AS974" s="6" t="e">
        <f t="shared" si="502"/>
        <v>#N/A</v>
      </c>
      <c r="AT974" s="6" t="e">
        <f t="shared" si="503"/>
        <v>#N/A</v>
      </c>
      <c r="AU974" s="6">
        <f t="shared" si="523"/>
        <v>0</v>
      </c>
      <c r="AV974" s="6" t="e">
        <f t="shared" si="524"/>
        <v>#N/A</v>
      </c>
      <c r="AW974" s="6" t="str">
        <f t="shared" si="504"/>
        <v/>
      </c>
      <c r="AX974" s="6" t="str">
        <f t="shared" si="505"/>
        <v/>
      </c>
      <c r="AY974" s="6" t="str">
        <f t="shared" si="506"/>
        <v/>
      </c>
      <c r="AZ974" s="6" t="str">
        <f t="shared" si="507"/>
        <v/>
      </c>
      <c r="BA974" s="103"/>
      <c r="BG974" s="3"/>
    </row>
    <row r="975" spans="1:59" s="12" customFormat="1" ht="13.5" customHeight="1" x14ac:dyDescent="0.2">
      <c r="A975" s="163">
        <v>960</v>
      </c>
      <c r="B975" s="164"/>
      <c r="C975" s="165"/>
      <c r="D975" s="166"/>
      <c r="E975" s="165"/>
      <c r="F975" s="165"/>
      <c r="G975" s="220"/>
      <c r="H975" s="165"/>
      <c r="I975" s="167"/>
      <c r="J975" s="168"/>
      <c r="K975" s="845"/>
      <c r="L975" s="838"/>
      <c r="M975" s="428"/>
      <c r="N975" s="427"/>
      <c r="O975" s="429"/>
      <c r="P975" s="430"/>
      <c r="Q975" s="422" t="str">
        <f t="shared" si="491"/>
        <v/>
      </c>
      <c r="R975" s="422" t="str">
        <f t="shared" si="492"/>
        <v/>
      </c>
      <c r="S975" s="423" t="str">
        <f t="shared" si="493"/>
        <v/>
      </c>
      <c r="T975" s="424" t="str">
        <f t="shared" si="508"/>
        <v/>
      </c>
      <c r="U975" s="425" t="str">
        <f t="shared" si="494"/>
        <v/>
      </c>
      <c r="V975" s="425" t="str">
        <f t="shared" si="495"/>
        <v/>
      </c>
      <c r="W975" s="425" t="str">
        <f t="shared" si="496"/>
        <v/>
      </c>
      <c r="X975" s="38"/>
      <c r="Y975" s="37" t="str">
        <f t="shared" si="509"/>
        <v/>
      </c>
      <c r="Z975" s="37" t="str">
        <f t="shared" si="510"/>
        <v/>
      </c>
      <c r="AA975" s="29" t="str">
        <f t="shared" si="497"/>
        <v/>
      </c>
      <c r="AB975" s="6" t="e">
        <f t="shared" si="511"/>
        <v>#N/A</v>
      </c>
      <c r="AC975" s="6" t="e">
        <f t="shared" si="512"/>
        <v>#N/A</v>
      </c>
      <c r="AD975" s="6" t="e">
        <f t="shared" si="513"/>
        <v>#N/A</v>
      </c>
      <c r="AE975" s="6" t="str">
        <f t="shared" si="498"/>
        <v/>
      </c>
      <c r="AF975" s="10">
        <f t="shared" si="499"/>
        <v>1</v>
      </c>
      <c r="AG975" s="6" t="e">
        <f t="shared" si="514"/>
        <v>#N/A</v>
      </c>
      <c r="AH975" s="6" t="e">
        <f t="shared" si="515"/>
        <v>#N/A</v>
      </c>
      <c r="AI975" s="6" t="e">
        <f t="shared" si="525"/>
        <v>#N/A</v>
      </c>
      <c r="AJ975" s="6" t="e">
        <f t="shared" si="516"/>
        <v>#N/A</v>
      </c>
      <c r="AK975" s="11" t="str">
        <f t="shared" si="517"/>
        <v xml:space="preserve"> </v>
      </c>
      <c r="AL975" s="6" t="e">
        <f t="shared" si="518"/>
        <v>#N/A</v>
      </c>
      <c r="AM975" s="6" t="e">
        <f t="shared" si="519"/>
        <v>#N/A</v>
      </c>
      <c r="AN975" s="6" t="e">
        <f t="shared" si="520"/>
        <v>#N/A</v>
      </c>
      <c r="AO975" s="6" t="e">
        <f t="shared" si="500"/>
        <v>#N/A</v>
      </c>
      <c r="AP975" s="6" t="e">
        <f t="shared" si="521"/>
        <v>#N/A</v>
      </c>
      <c r="AQ975" s="6" t="e">
        <f t="shared" si="522"/>
        <v>#N/A</v>
      </c>
      <c r="AR975" s="6" t="e">
        <f t="shared" si="501"/>
        <v>#N/A</v>
      </c>
      <c r="AS975" s="6" t="e">
        <f t="shared" si="502"/>
        <v>#N/A</v>
      </c>
      <c r="AT975" s="6" t="e">
        <f t="shared" si="503"/>
        <v>#N/A</v>
      </c>
      <c r="AU975" s="6">
        <f t="shared" si="523"/>
        <v>0</v>
      </c>
      <c r="AV975" s="6" t="e">
        <f t="shared" si="524"/>
        <v>#N/A</v>
      </c>
      <c r="AW975" s="6" t="str">
        <f t="shared" si="504"/>
        <v/>
      </c>
      <c r="AX975" s="6" t="str">
        <f t="shared" si="505"/>
        <v/>
      </c>
      <c r="AY975" s="6" t="str">
        <f t="shared" si="506"/>
        <v/>
      </c>
      <c r="AZ975" s="6" t="str">
        <f t="shared" si="507"/>
        <v/>
      </c>
      <c r="BA975" s="103"/>
      <c r="BG975" s="3"/>
    </row>
    <row r="976" spans="1:59" s="12" customFormat="1" ht="13.5" customHeight="1" x14ac:dyDescent="0.2">
      <c r="A976" s="163">
        <v>961</v>
      </c>
      <c r="B976" s="164"/>
      <c r="C976" s="165"/>
      <c r="D976" s="166"/>
      <c r="E976" s="165"/>
      <c r="F976" s="165"/>
      <c r="G976" s="220"/>
      <c r="H976" s="165"/>
      <c r="I976" s="167"/>
      <c r="J976" s="168"/>
      <c r="K976" s="845"/>
      <c r="L976" s="838"/>
      <c r="M976" s="428"/>
      <c r="N976" s="427"/>
      <c r="O976" s="429"/>
      <c r="P976" s="430"/>
      <c r="Q976" s="422" t="str">
        <f t="shared" ref="Q976:Q1015" si="526">IF(ISBLANK(K976)=TRUE,"",IF(ISNUMBER(AM976)=TRUE,AM976,"エラー"))</f>
        <v/>
      </c>
      <c r="R976" s="422" t="str">
        <f t="shared" ref="R976:R1015" si="527">IF(ISBLANK(K976)=TRUE,"",IF(ISNUMBER(AP976)=TRUE,AP976,"エラー"))</f>
        <v/>
      </c>
      <c r="S976" s="423" t="str">
        <f t="shared" ref="S976:S1015" si="528">IF(ISBLANK(K976)=TRUE,"",IF(ISNUMBER(AV976)=TRUE,AV976,"エラー"))</f>
        <v/>
      </c>
      <c r="T976" s="424" t="str">
        <f t="shared" si="508"/>
        <v/>
      </c>
      <c r="U976" s="425" t="str">
        <f t="shared" ref="U976:U1015" si="529">IF(Q976="","",IF(ISERROR(Q976*Y976*AF976),"エラー",IF(ISBLANK(Y976)=TRUE,"エラー",IF(ISBLANK(Q976)=TRUE,"エラー",IF(AY976=1,"エラー",Q976*AF976*Y976/1000)))))</f>
        <v/>
      </c>
      <c r="V976" s="425" t="str">
        <f t="shared" ref="V976:V1015" si="530">IF(R976="","",IF(ISERROR(R976*Y976*AF976),"エラー",IF(ISBLANK(Y976)=TRUE,"エラー",IF(ISBLANK(R976)=TRUE,"エラー",IF(AY976=1,"エラー",R976*AF976*Y976/1000)))))</f>
        <v/>
      </c>
      <c r="W976" s="425" t="str">
        <f t="shared" ref="W976:W1015" si="531">IF(S976="","",IF(ISERROR(S976*Z976),"エラー",IF(ISBLANK(Z976)=TRUE,"エラー",IF(ISBLANK(S976)=TRUE,"エラー",IF(AY976=1,"エラー",S976*Z976/1000)))))</f>
        <v/>
      </c>
      <c r="X976" s="38"/>
      <c r="Y976" s="37" t="str">
        <f t="shared" si="509"/>
        <v/>
      </c>
      <c r="Z976" s="37" t="str">
        <f t="shared" si="510"/>
        <v/>
      </c>
      <c r="AA976" s="29" t="str">
        <f t="shared" ref="AA976:AA1015" si="532">IF(ISBLANK(H976)=TRUE,"",IF(OR(ISBLANK(B976)=TRUE),1,""))</f>
        <v/>
      </c>
      <c r="AB976" s="6" t="e">
        <f t="shared" si="511"/>
        <v>#N/A</v>
      </c>
      <c r="AC976" s="6" t="e">
        <f t="shared" si="512"/>
        <v>#N/A</v>
      </c>
      <c r="AD976" s="6" t="e">
        <f t="shared" si="513"/>
        <v>#N/A</v>
      </c>
      <c r="AE976" s="6" t="str">
        <f t="shared" ref="AE976:AE1015" si="533">IF(ISERROR(SEARCH("-",I976,1))=TRUE,ASC(UPPER(I976)),ASC(UPPER(LEFT(I976,SEARCH("-",I976,1)-1))))</f>
        <v/>
      </c>
      <c r="AF976" s="10">
        <f t="shared" ref="AF976:AF1015" si="534">IF(J976&gt;3500,J976/1000,1)</f>
        <v>1</v>
      </c>
      <c r="AG976" s="6" t="e">
        <f t="shared" si="514"/>
        <v>#N/A</v>
      </c>
      <c r="AH976" s="6" t="e">
        <f t="shared" si="515"/>
        <v>#N/A</v>
      </c>
      <c r="AI976" s="6" t="e">
        <f t="shared" si="525"/>
        <v>#N/A</v>
      </c>
      <c r="AJ976" s="6" t="e">
        <f t="shared" si="516"/>
        <v>#N/A</v>
      </c>
      <c r="AK976" s="11" t="str">
        <f t="shared" si="517"/>
        <v xml:space="preserve"> </v>
      </c>
      <c r="AL976" s="6" t="e">
        <f t="shared" si="518"/>
        <v>#N/A</v>
      </c>
      <c r="AM976" s="6" t="e">
        <f t="shared" si="519"/>
        <v>#N/A</v>
      </c>
      <c r="AN976" s="6" t="e">
        <f t="shared" si="520"/>
        <v>#N/A</v>
      </c>
      <c r="AO976" s="6" t="e">
        <f t="shared" ref="AO976:AO1015" si="535">VLOOKUP(AH976,$BX$17:$CB$21,2,FALSE)</f>
        <v>#N/A</v>
      </c>
      <c r="AP976" s="6" t="e">
        <f t="shared" si="521"/>
        <v>#N/A</v>
      </c>
      <c r="AQ976" s="6" t="e">
        <f t="shared" si="522"/>
        <v>#N/A</v>
      </c>
      <c r="AR976" s="6" t="e">
        <f t="shared" ref="AR976:AR1015" si="536">VLOOKUP(AH976,$BX$17:$CB$21,3,FALSE)</f>
        <v>#N/A</v>
      </c>
      <c r="AS976" s="6" t="e">
        <f t="shared" ref="AS976:AS1015" si="537">VLOOKUP(AH976,$BX$17:$CB$21,4,FALSE)</f>
        <v>#N/A</v>
      </c>
      <c r="AT976" s="6" t="e">
        <f t="shared" ref="AT976:AT1015" si="538">VLOOKUP(AH976,$BX$17:$CB$21,5,FALSE)</f>
        <v>#N/A</v>
      </c>
      <c r="AU976" s="6">
        <f t="shared" si="523"/>
        <v>0</v>
      </c>
      <c r="AV976" s="6" t="e">
        <f t="shared" si="524"/>
        <v>#N/A</v>
      </c>
      <c r="AW976" s="6" t="str">
        <f t="shared" ref="AW976:AW1015" si="539">IF(H976="","",VLOOKUP(H976,$BB$17:$BF$25,5,FALSE))</f>
        <v/>
      </c>
      <c r="AX976" s="6" t="str">
        <f t="shared" ref="AX976:AX1015" si="540">IF(D976="","",VLOOKUP(CONCATENATE("A",LEFT(D976)),$BU$17:$BV$26,2,FALSE))</f>
        <v/>
      </c>
      <c r="AY976" s="6" t="str">
        <f t="shared" ref="AY976:AY1015" si="541">IF(AW976=AX976,"",1)</f>
        <v/>
      </c>
      <c r="AZ976" s="6" t="str">
        <f t="shared" ref="AZ976:AZ1015" si="542">CONCATENATE(C976,D976,E976,F976)</f>
        <v/>
      </c>
      <c r="BA976" s="103"/>
      <c r="BG976" s="3"/>
    </row>
    <row r="977" spans="1:59" s="12" customFormat="1" ht="13.5" customHeight="1" x14ac:dyDescent="0.2">
      <c r="A977" s="163">
        <v>962</v>
      </c>
      <c r="B977" s="164"/>
      <c r="C977" s="165"/>
      <c r="D977" s="166"/>
      <c r="E977" s="165"/>
      <c r="F977" s="165"/>
      <c r="G977" s="220"/>
      <c r="H977" s="165"/>
      <c r="I977" s="167"/>
      <c r="J977" s="168"/>
      <c r="K977" s="845"/>
      <c r="L977" s="838"/>
      <c r="M977" s="428"/>
      <c r="N977" s="427"/>
      <c r="O977" s="429"/>
      <c r="P977" s="430"/>
      <c r="Q977" s="422" t="str">
        <f t="shared" si="526"/>
        <v/>
      </c>
      <c r="R977" s="422" t="str">
        <f t="shared" si="527"/>
        <v/>
      </c>
      <c r="S977" s="423" t="str">
        <f t="shared" si="528"/>
        <v/>
      </c>
      <c r="T977" s="424" t="str">
        <f t="shared" ref="T977:T1015" si="543">IF(OR(Y977="",Z977=""),"",Y977/Z977)</f>
        <v/>
      </c>
      <c r="U977" s="425" t="str">
        <f t="shared" si="529"/>
        <v/>
      </c>
      <c r="V977" s="425" t="str">
        <f t="shared" si="530"/>
        <v/>
      </c>
      <c r="W977" s="425" t="str">
        <f t="shared" si="531"/>
        <v/>
      </c>
      <c r="X977" s="38"/>
      <c r="Y977" s="37" t="str">
        <f t="shared" ref="Y977:Y1015" si="544">IF(O977="","",O977)</f>
        <v/>
      </c>
      <c r="Z977" s="37" t="str">
        <f t="shared" ref="Z977:Z1015" si="545">IF(P977="","",P977)</f>
        <v/>
      </c>
      <c r="AA977" s="29" t="str">
        <f t="shared" si="532"/>
        <v/>
      </c>
      <c r="AB977" s="6" t="e">
        <f t="shared" ref="AB977:AB1015" si="546">VLOOKUP(H977,$BB$17:$BE$23,2,FALSE)</f>
        <v>#N/A</v>
      </c>
      <c r="AC977" s="6" t="e">
        <f t="shared" ref="AC977:AC1015" si="547">VLOOKUP(H977,$BB$17:$BE$23,3,FALSE)</f>
        <v>#N/A</v>
      </c>
      <c r="AD977" s="6" t="e">
        <f t="shared" ref="AD977:AD1015" si="548">VLOOKUP(H977,$BB$17:$BE$23,4,FALSE)</f>
        <v>#N/A</v>
      </c>
      <c r="AE977" s="6" t="str">
        <f t="shared" si="533"/>
        <v/>
      </c>
      <c r="AF977" s="10">
        <f t="shared" si="534"/>
        <v>1</v>
      </c>
      <c r="AG977" s="6" t="e">
        <f t="shared" ref="AG977:AG1015" si="549">IF(AD977=9,0,IF(J977&lt;=2500,IF(J977&lt;=1700,1,2),IF(J977&lt;=12000,IF(J977&lt;=3500,3,4),IF(ISERROR(SEARCH(LEFT(I977,1),"LFMRQST")),4,IF(AND(LEN(I977)&lt;&gt;3,AI977&lt;&gt;"軽"),4,5)))))</f>
        <v>#N/A</v>
      </c>
      <c r="AH977" s="6" t="e">
        <f t="shared" ref="AH977:AH1015" si="550">IF(AD977=5,0,IF(AD977=9,0,IF(J977&lt;=2500,IF(J977&lt;=1700,1,2),IF(J977&lt;=12000,IF(J977&lt;=3500,3,4),IF(ISERROR(SEARCH(LEFT(I977,1),"LFMRQST")),4,IF(AND(LEN(I977)&lt;&gt;3,AI977&lt;&gt;"軽"),4,5))))))</f>
        <v>#N/A</v>
      </c>
      <c r="AI977" s="6" t="e">
        <f t="shared" si="525"/>
        <v>#N/A</v>
      </c>
      <c r="AJ977" s="6" t="e">
        <f t="shared" ref="AJ977:AJ1015" si="551">VLOOKUP(AL977,排出係数表,9,FALSE)</f>
        <v>#N/A</v>
      </c>
      <c r="AK977" s="11" t="str">
        <f t="shared" ref="AK977:AK1015" si="552">IF(OR(ISBLANK(K977)=TRUE,ISBLANK(B977)=TRUE)," ",CONCATENATE(B977,AD977,AG977))</f>
        <v xml:space="preserve"> </v>
      </c>
      <c r="AL977" s="6" t="e">
        <f t="shared" ref="AL977:AL1015" si="553">CONCATENATE(AB977,AH977,AI977,AE977)</f>
        <v>#N/A</v>
      </c>
      <c r="AM977" s="6" t="e">
        <f t="shared" ref="AM977:AM1015" si="554">IF(AND(L977="あり",AI977="軽"),AO977,AN977)</f>
        <v>#N/A</v>
      </c>
      <c r="AN977" s="6" t="e">
        <f t="shared" ref="AN977:AN1015" si="555">VLOOKUP(AL977,排出係数表,6,FALSE)</f>
        <v>#N/A</v>
      </c>
      <c r="AO977" s="6" t="e">
        <f t="shared" si="535"/>
        <v>#N/A</v>
      </c>
      <c r="AP977" s="6" t="e">
        <f t="shared" ref="AP977:AP1015" si="556">IF(AND(L977="あり",M977="なし",AI977="軽"),AR977,IF(AND(L977="あり",M977="あり(H17なし)",AI977="軽"),AR977,IF(AND(L977="あり",M977="",AI977="軽"),AR977,IF(AND(L977="なし",M977="あり(H17なし)",AI977="軽"),AS977,IF(AND(L977="",M977="あり(H17なし)",AI977="軽"),AS977,IF(AND(M977="あり(H17あり)",AI977="軽"),AT977,AQ977))))))</f>
        <v>#N/A</v>
      </c>
      <c r="AQ977" s="6" t="e">
        <f t="shared" ref="AQ977:AQ1015" si="557">VLOOKUP(AL977,排出係数表,7,FALSE)</f>
        <v>#N/A</v>
      </c>
      <c r="AR977" s="6" t="e">
        <f t="shared" si="536"/>
        <v>#N/A</v>
      </c>
      <c r="AS977" s="6" t="e">
        <f t="shared" si="537"/>
        <v>#N/A</v>
      </c>
      <c r="AT977" s="6" t="e">
        <f t="shared" si="538"/>
        <v>#N/A</v>
      </c>
      <c r="AU977" s="6">
        <f t="shared" ref="AU977:AU1015" si="558">IF(AND(L977="なし",M977="なし"),0,IF(AND(L977="",M977=""),0,IF(AND(L977="",M977="なし"),0,IF(AND(L977="なし",M977=""),0,1))))</f>
        <v>0</v>
      </c>
      <c r="AV977" s="6" t="e">
        <f t="shared" ref="AV977:AV1015" si="559">VLOOKUP(AL977,排出係数表,8,FALSE)</f>
        <v>#N/A</v>
      </c>
      <c r="AW977" s="6" t="str">
        <f t="shared" si="539"/>
        <v/>
      </c>
      <c r="AX977" s="6" t="str">
        <f t="shared" si="540"/>
        <v/>
      </c>
      <c r="AY977" s="6" t="str">
        <f t="shared" si="541"/>
        <v/>
      </c>
      <c r="AZ977" s="6" t="str">
        <f t="shared" si="542"/>
        <v/>
      </c>
      <c r="BA977" s="103"/>
      <c r="BG977" s="3"/>
    </row>
    <row r="978" spans="1:59" s="12" customFormat="1" ht="13.5" customHeight="1" x14ac:dyDescent="0.2">
      <c r="A978" s="163">
        <v>963</v>
      </c>
      <c r="B978" s="164"/>
      <c r="C978" s="165"/>
      <c r="D978" s="166"/>
      <c r="E978" s="165"/>
      <c r="F978" s="165"/>
      <c r="G978" s="220"/>
      <c r="H978" s="165"/>
      <c r="I978" s="167"/>
      <c r="J978" s="168"/>
      <c r="K978" s="845"/>
      <c r="L978" s="838"/>
      <c r="M978" s="428"/>
      <c r="N978" s="427"/>
      <c r="O978" s="429"/>
      <c r="P978" s="430"/>
      <c r="Q978" s="422" t="str">
        <f t="shared" si="526"/>
        <v/>
      </c>
      <c r="R978" s="422" t="str">
        <f t="shared" si="527"/>
        <v/>
      </c>
      <c r="S978" s="423" t="str">
        <f t="shared" si="528"/>
        <v/>
      </c>
      <c r="T978" s="424" t="str">
        <f t="shared" si="543"/>
        <v/>
      </c>
      <c r="U978" s="425" t="str">
        <f t="shared" si="529"/>
        <v/>
      </c>
      <c r="V978" s="425" t="str">
        <f t="shared" si="530"/>
        <v/>
      </c>
      <c r="W978" s="425" t="str">
        <f t="shared" si="531"/>
        <v/>
      </c>
      <c r="X978" s="38"/>
      <c r="Y978" s="37" t="str">
        <f t="shared" si="544"/>
        <v/>
      </c>
      <c r="Z978" s="37" t="str">
        <f t="shared" si="545"/>
        <v/>
      </c>
      <c r="AA978" s="29" t="str">
        <f t="shared" si="532"/>
        <v/>
      </c>
      <c r="AB978" s="6" t="e">
        <f t="shared" si="546"/>
        <v>#N/A</v>
      </c>
      <c r="AC978" s="6" t="e">
        <f t="shared" si="547"/>
        <v>#N/A</v>
      </c>
      <c r="AD978" s="6" t="e">
        <f t="shared" si="548"/>
        <v>#N/A</v>
      </c>
      <c r="AE978" s="6" t="str">
        <f t="shared" si="533"/>
        <v/>
      </c>
      <c r="AF978" s="10">
        <f t="shared" si="534"/>
        <v>1</v>
      </c>
      <c r="AG978" s="6" t="e">
        <f t="shared" si="549"/>
        <v>#N/A</v>
      </c>
      <c r="AH978" s="6" t="e">
        <f t="shared" si="550"/>
        <v>#N/A</v>
      </c>
      <c r="AI978" s="6" t="e">
        <f t="shared" si="525"/>
        <v>#N/A</v>
      </c>
      <c r="AJ978" s="6" t="e">
        <f t="shared" si="551"/>
        <v>#N/A</v>
      </c>
      <c r="AK978" s="11" t="str">
        <f t="shared" si="552"/>
        <v xml:space="preserve"> </v>
      </c>
      <c r="AL978" s="6" t="e">
        <f t="shared" si="553"/>
        <v>#N/A</v>
      </c>
      <c r="AM978" s="6" t="e">
        <f t="shared" si="554"/>
        <v>#N/A</v>
      </c>
      <c r="AN978" s="6" t="e">
        <f t="shared" si="555"/>
        <v>#N/A</v>
      </c>
      <c r="AO978" s="6" t="e">
        <f t="shared" si="535"/>
        <v>#N/A</v>
      </c>
      <c r="AP978" s="6" t="e">
        <f t="shared" si="556"/>
        <v>#N/A</v>
      </c>
      <c r="AQ978" s="6" t="e">
        <f t="shared" si="557"/>
        <v>#N/A</v>
      </c>
      <c r="AR978" s="6" t="e">
        <f t="shared" si="536"/>
        <v>#N/A</v>
      </c>
      <c r="AS978" s="6" t="e">
        <f t="shared" si="537"/>
        <v>#N/A</v>
      </c>
      <c r="AT978" s="6" t="e">
        <f t="shared" si="538"/>
        <v>#N/A</v>
      </c>
      <c r="AU978" s="6">
        <f t="shared" si="558"/>
        <v>0</v>
      </c>
      <c r="AV978" s="6" t="e">
        <f t="shared" si="559"/>
        <v>#N/A</v>
      </c>
      <c r="AW978" s="6" t="str">
        <f t="shared" si="539"/>
        <v/>
      </c>
      <c r="AX978" s="6" t="str">
        <f t="shared" si="540"/>
        <v/>
      </c>
      <c r="AY978" s="6" t="str">
        <f t="shared" si="541"/>
        <v/>
      </c>
      <c r="AZ978" s="6" t="str">
        <f t="shared" si="542"/>
        <v/>
      </c>
      <c r="BA978" s="103"/>
      <c r="BG978" s="3"/>
    </row>
    <row r="979" spans="1:59" s="12" customFormat="1" ht="13.5" customHeight="1" x14ac:dyDescent="0.2">
      <c r="A979" s="163">
        <v>964</v>
      </c>
      <c r="B979" s="164"/>
      <c r="C979" s="165"/>
      <c r="D979" s="166"/>
      <c r="E979" s="165"/>
      <c r="F979" s="165"/>
      <c r="G979" s="220"/>
      <c r="H979" s="165"/>
      <c r="I979" s="167"/>
      <c r="J979" s="168"/>
      <c r="K979" s="845"/>
      <c r="L979" s="838"/>
      <c r="M979" s="428"/>
      <c r="N979" s="427"/>
      <c r="O979" s="429"/>
      <c r="P979" s="430"/>
      <c r="Q979" s="422" t="str">
        <f t="shared" si="526"/>
        <v/>
      </c>
      <c r="R979" s="422" t="str">
        <f t="shared" si="527"/>
        <v/>
      </c>
      <c r="S979" s="423" t="str">
        <f t="shared" si="528"/>
        <v/>
      </c>
      <c r="T979" s="424" t="str">
        <f t="shared" si="543"/>
        <v/>
      </c>
      <c r="U979" s="425" t="str">
        <f t="shared" si="529"/>
        <v/>
      </c>
      <c r="V979" s="425" t="str">
        <f t="shared" si="530"/>
        <v/>
      </c>
      <c r="W979" s="425" t="str">
        <f t="shared" si="531"/>
        <v/>
      </c>
      <c r="X979" s="38"/>
      <c r="Y979" s="37" t="str">
        <f t="shared" si="544"/>
        <v/>
      </c>
      <c r="Z979" s="37" t="str">
        <f t="shared" si="545"/>
        <v/>
      </c>
      <c r="AA979" s="29" t="str">
        <f t="shared" si="532"/>
        <v/>
      </c>
      <c r="AB979" s="6" t="e">
        <f t="shared" si="546"/>
        <v>#N/A</v>
      </c>
      <c r="AC979" s="6" t="e">
        <f t="shared" si="547"/>
        <v>#N/A</v>
      </c>
      <c r="AD979" s="6" t="e">
        <f t="shared" si="548"/>
        <v>#N/A</v>
      </c>
      <c r="AE979" s="6" t="str">
        <f t="shared" si="533"/>
        <v/>
      </c>
      <c r="AF979" s="10">
        <f t="shared" si="534"/>
        <v>1</v>
      </c>
      <c r="AG979" s="6" t="e">
        <f t="shared" si="549"/>
        <v>#N/A</v>
      </c>
      <c r="AH979" s="6" t="e">
        <f t="shared" si="550"/>
        <v>#N/A</v>
      </c>
      <c r="AI979" s="6" t="e">
        <f t="shared" si="525"/>
        <v>#N/A</v>
      </c>
      <c r="AJ979" s="6" t="e">
        <f t="shared" si="551"/>
        <v>#N/A</v>
      </c>
      <c r="AK979" s="11" t="str">
        <f t="shared" si="552"/>
        <v xml:space="preserve"> </v>
      </c>
      <c r="AL979" s="6" t="e">
        <f t="shared" si="553"/>
        <v>#N/A</v>
      </c>
      <c r="AM979" s="6" t="e">
        <f t="shared" si="554"/>
        <v>#N/A</v>
      </c>
      <c r="AN979" s="6" t="e">
        <f t="shared" si="555"/>
        <v>#N/A</v>
      </c>
      <c r="AO979" s="6" t="e">
        <f t="shared" si="535"/>
        <v>#N/A</v>
      </c>
      <c r="AP979" s="6" t="e">
        <f t="shared" si="556"/>
        <v>#N/A</v>
      </c>
      <c r="AQ979" s="6" t="e">
        <f t="shared" si="557"/>
        <v>#N/A</v>
      </c>
      <c r="AR979" s="6" t="e">
        <f t="shared" si="536"/>
        <v>#N/A</v>
      </c>
      <c r="AS979" s="6" t="e">
        <f t="shared" si="537"/>
        <v>#N/A</v>
      </c>
      <c r="AT979" s="6" t="e">
        <f t="shared" si="538"/>
        <v>#N/A</v>
      </c>
      <c r="AU979" s="6">
        <f t="shared" si="558"/>
        <v>0</v>
      </c>
      <c r="AV979" s="6" t="e">
        <f t="shared" si="559"/>
        <v>#N/A</v>
      </c>
      <c r="AW979" s="6" t="str">
        <f t="shared" si="539"/>
        <v/>
      </c>
      <c r="AX979" s="6" t="str">
        <f t="shared" si="540"/>
        <v/>
      </c>
      <c r="AY979" s="6" t="str">
        <f t="shared" si="541"/>
        <v/>
      </c>
      <c r="AZ979" s="6" t="str">
        <f t="shared" si="542"/>
        <v/>
      </c>
      <c r="BA979" s="103"/>
      <c r="BG979" s="3"/>
    </row>
    <row r="980" spans="1:59" s="12" customFormat="1" ht="13.5" customHeight="1" x14ac:dyDescent="0.2">
      <c r="A980" s="163">
        <v>965</v>
      </c>
      <c r="B980" s="164"/>
      <c r="C980" s="165"/>
      <c r="D980" s="166"/>
      <c r="E980" s="165"/>
      <c r="F980" s="165"/>
      <c r="G980" s="220"/>
      <c r="H980" s="165"/>
      <c r="I980" s="167"/>
      <c r="J980" s="168"/>
      <c r="K980" s="845"/>
      <c r="L980" s="838"/>
      <c r="M980" s="428"/>
      <c r="N980" s="427"/>
      <c r="O980" s="429"/>
      <c r="P980" s="430"/>
      <c r="Q980" s="422" t="str">
        <f t="shared" si="526"/>
        <v/>
      </c>
      <c r="R980" s="422" t="str">
        <f t="shared" si="527"/>
        <v/>
      </c>
      <c r="S980" s="423" t="str">
        <f t="shared" si="528"/>
        <v/>
      </c>
      <c r="T980" s="424" t="str">
        <f t="shared" si="543"/>
        <v/>
      </c>
      <c r="U980" s="425" t="str">
        <f t="shared" si="529"/>
        <v/>
      </c>
      <c r="V980" s="425" t="str">
        <f t="shared" si="530"/>
        <v/>
      </c>
      <c r="W980" s="425" t="str">
        <f t="shared" si="531"/>
        <v/>
      </c>
      <c r="X980" s="38"/>
      <c r="Y980" s="37" t="str">
        <f t="shared" si="544"/>
        <v/>
      </c>
      <c r="Z980" s="37" t="str">
        <f t="shared" si="545"/>
        <v/>
      </c>
      <c r="AA980" s="29" t="str">
        <f t="shared" si="532"/>
        <v/>
      </c>
      <c r="AB980" s="6" t="e">
        <f t="shared" si="546"/>
        <v>#N/A</v>
      </c>
      <c r="AC980" s="6" t="e">
        <f t="shared" si="547"/>
        <v>#N/A</v>
      </c>
      <c r="AD980" s="6" t="e">
        <f t="shared" si="548"/>
        <v>#N/A</v>
      </c>
      <c r="AE980" s="6" t="str">
        <f t="shared" si="533"/>
        <v/>
      </c>
      <c r="AF980" s="10">
        <f t="shared" si="534"/>
        <v>1</v>
      </c>
      <c r="AG980" s="6" t="e">
        <f t="shared" si="549"/>
        <v>#N/A</v>
      </c>
      <c r="AH980" s="6" t="e">
        <f t="shared" si="550"/>
        <v>#N/A</v>
      </c>
      <c r="AI980" s="6" t="e">
        <f t="shared" ref="AI980:AI1015" si="560">VLOOKUP(K980,$BJ$17:$BK$27,2,FALSE)</f>
        <v>#N/A</v>
      </c>
      <c r="AJ980" s="6" t="e">
        <f t="shared" si="551"/>
        <v>#N/A</v>
      </c>
      <c r="AK980" s="11" t="str">
        <f t="shared" si="552"/>
        <v xml:space="preserve"> </v>
      </c>
      <c r="AL980" s="6" t="e">
        <f t="shared" si="553"/>
        <v>#N/A</v>
      </c>
      <c r="AM980" s="6" t="e">
        <f t="shared" si="554"/>
        <v>#N/A</v>
      </c>
      <c r="AN980" s="6" t="e">
        <f t="shared" si="555"/>
        <v>#N/A</v>
      </c>
      <c r="AO980" s="6" t="e">
        <f t="shared" si="535"/>
        <v>#N/A</v>
      </c>
      <c r="AP980" s="6" t="e">
        <f t="shared" si="556"/>
        <v>#N/A</v>
      </c>
      <c r="AQ980" s="6" t="e">
        <f t="shared" si="557"/>
        <v>#N/A</v>
      </c>
      <c r="AR980" s="6" t="e">
        <f t="shared" si="536"/>
        <v>#N/A</v>
      </c>
      <c r="AS980" s="6" t="e">
        <f t="shared" si="537"/>
        <v>#N/A</v>
      </c>
      <c r="AT980" s="6" t="e">
        <f t="shared" si="538"/>
        <v>#N/A</v>
      </c>
      <c r="AU980" s="6">
        <f t="shared" si="558"/>
        <v>0</v>
      </c>
      <c r="AV980" s="6" t="e">
        <f t="shared" si="559"/>
        <v>#N/A</v>
      </c>
      <c r="AW980" s="6" t="str">
        <f t="shared" si="539"/>
        <v/>
      </c>
      <c r="AX980" s="6" t="str">
        <f t="shared" si="540"/>
        <v/>
      </c>
      <c r="AY980" s="6" t="str">
        <f t="shared" si="541"/>
        <v/>
      </c>
      <c r="AZ980" s="6" t="str">
        <f t="shared" si="542"/>
        <v/>
      </c>
      <c r="BA980" s="103"/>
      <c r="BG980" s="3"/>
    </row>
    <row r="981" spans="1:59" s="12" customFormat="1" ht="13.5" customHeight="1" x14ac:dyDescent="0.2">
      <c r="A981" s="163">
        <v>966</v>
      </c>
      <c r="B981" s="164"/>
      <c r="C981" s="165"/>
      <c r="D981" s="166"/>
      <c r="E981" s="165"/>
      <c r="F981" s="165"/>
      <c r="G981" s="220"/>
      <c r="H981" s="165"/>
      <c r="I981" s="167"/>
      <c r="J981" s="168"/>
      <c r="K981" s="845"/>
      <c r="L981" s="838"/>
      <c r="M981" s="428"/>
      <c r="N981" s="427"/>
      <c r="O981" s="429"/>
      <c r="P981" s="430"/>
      <c r="Q981" s="422" t="str">
        <f t="shared" si="526"/>
        <v/>
      </c>
      <c r="R981" s="422" t="str">
        <f t="shared" si="527"/>
        <v/>
      </c>
      <c r="S981" s="423" t="str">
        <f t="shared" si="528"/>
        <v/>
      </c>
      <c r="T981" s="424" t="str">
        <f t="shared" si="543"/>
        <v/>
      </c>
      <c r="U981" s="425" t="str">
        <f t="shared" si="529"/>
        <v/>
      </c>
      <c r="V981" s="425" t="str">
        <f t="shared" si="530"/>
        <v/>
      </c>
      <c r="W981" s="425" t="str">
        <f t="shared" si="531"/>
        <v/>
      </c>
      <c r="X981" s="38"/>
      <c r="Y981" s="37" t="str">
        <f t="shared" si="544"/>
        <v/>
      </c>
      <c r="Z981" s="37" t="str">
        <f t="shared" si="545"/>
        <v/>
      </c>
      <c r="AA981" s="29" t="str">
        <f t="shared" si="532"/>
        <v/>
      </c>
      <c r="AB981" s="6" t="e">
        <f t="shared" si="546"/>
        <v>#N/A</v>
      </c>
      <c r="AC981" s="6" t="e">
        <f t="shared" si="547"/>
        <v>#N/A</v>
      </c>
      <c r="AD981" s="6" t="e">
        <f t="shared" si="548"/>
        <v>#N/A</v>
      </c>
      <c r="AE981" s="6" t="str">
        <f t="shared" si="533"/>
        <v/>
      </c>
      <c r="AF981" s="10">
        <f t="shared" si="534"/>
        <v>1</v>
      </c>
      <c r="AG981" s="6" t="e">
        <f t="shared" si="549"/>
        <v>#N/A</v>
      </c>
      <c r="AH981" s="6" t="e">
        <f t="shared" si="550"/>
        <v>#N/A</v>
      </c>
      <c r="AI981" s="6" t="e">
        <f t="shared" si="560"/>
        <v>#N/A</v>
      </c>
      <c r="AJ981" s="6" t="e">
        <f t="shared" si="551"/>
        <v>#N/A</v>
      </c>
      <c r="AK981" s="11" t="str">
        <f t="shared" si="552"/>
        <v xml:space="preserve"> </v>
      </c>
      <c r="AL981" s="6" t="e">
        <f t="shared" si="553"/>
        <v>#N/A</v>
      </c>
      <c r="AM981" s="6" t="e">
        <f t="shared" si="554"/>
        <v>#N/A</v>
      </c>
      <c r="AN981" s="6" t="e">
        <f t="shared" si="555"/>
        <v>#N/A</v>
      </c>
      <c r="AO981" s="6" t="e">
        <f t="shared" si="535"/>
        <v>#N/A</v>
      </c>
      <c r="AP981" s="6" t="e">
        <f t="shared" si="556"/>
        <v>#N/A</v>
      </c>
      <c r="AQ981" s="6" t="e">
        <f t="shared" si="557"/>
        <v>#N/A</v>
      </c>
      <c r="AR981" s="6" t="e">
        <f t="shared" si="536"/>
        <v>#N/A</v>
      </c>
      <c r="AS981" s="6" t="e">
        <f t="shared" si="537"/>
        <v>#N/A</v>
      </c>
      <c r="AT981" s="6" t="e">
        <f t="shared" si="538"/>
        <v>#N/A</v>
      </c>
      <c r="AU981" s="6">
        <f t="shared" si="558"/>
        <v>0</v>
      </c>
      <c r="AV981" s="6" t="e">
        <f t="shared" si="559"/>
        <v>#N/A</v>
      </c>
      <c r="AW981" s="6" t="str">
        <f t="shared" si="539"/>
        <v/>
      </c>
      <c r="AX981" s="6" t="str">
        <f t="shared" si="540"/>
        <v/>
      </c>
      <c r="AY981" s="6" t="str">
        <f t="shared" si="541"/>
        <v/>
      </c>
      <c r="AZ981" s="6" t="str">
        <f t="shared" si="542"/>
        <v/>
      </c>
      <c r="BA981" s="103"/>
      <c r="BG981" s="3"/>
    </row>
    <row r="982" spans="1:59" s="12" customFormat="1" ht="13.5" customHeight="1" x14ac:dyDescent="0.2">
      <c r="A982" s="163">
        <v>967</v>
      </c>
      <c r="B982" s="164"/>
      <c r="C982" s="165"/>
      <c r="D982" s="166"/>
      <c r="E982" s="165"/>
      <c r="F982" s="165"/>
      <c r="G982" s="220"/>
      <c r="H982" s="165"/>
      <c r="I982" s="167"/>
      <c r="J982" s="168"/>
      <c r="K982" s="845"/>
      <c r="L982" s="838"/>
      <c r="M982" s="428"/>
      <c r="N982" s="427"/>
      <c r="O982" s="429"/>
      <c r="P982" s="430"/>
      <c r="Q982" s="422" t="str">
        <f t="shared" si="526"/>
        <v/>
      </c>
      <c r="R982" s="422" t="str">
        <f t="shared" si="527"/>
        <v/>
      </c>
      <c r="S982" s="423" t="str">
        <f t="shared" si="528"/>
        <v/>
      </c>
      <c r="T982" s="424" t="str">
        <f t="shared" si="543"/>
        <v/>
      </c>
      <c r="U982" s="425" t="str">
        <f t="shared" si="529"/>
        <v/>
      </c>
      <c r="V982" s="425" t="str">
        <f t="shared" si="530"/>
        <v/>
      </c>
      <c r="W982" s="425" t="str">
        <f t="shared" si="531"/>
        <v/>
      </c>
      <c r="X982" s="38"/>
      <c r="Y982" s="37" t="str">
        <f t="shared" si="544"/>
        <v/>
      </c>
      <c r="Z982" s="37" t="str">
        <f t="shared" si="545"/>
        <v/>
      </c>
      <c r="AA982" s="29" t="str">
        <f t="shared" si="532"/>
        <v/>
      </c>
      <c r="AB982" s="6" t="e">
        <f t="shared" si="546"/>
        <v>#N/A</v>
      </c>
      <c r="AC982" s="6" t="e">
        <f t="shared" si="547"/>
        <v>#N/A</v>
      </c>
      <c r="AD982" s="6" t="e">
        <f t="shared" si="548"/>
        <v>#N/A</v>
      </c>
      <c r="AE982" s="6" t="str">
        <f t="shared" si="533"/>
        <v/>
      </c>
      <c r="AF982" s="10">
        <f t="shared" si="534"/>
        <v>1</v>
      </c>
      <c r="AG982" s="6" t="e">
        <f t="shared" si="549"/>
        <v>#N/A</v>
      </c>
      <c r="AH982" s="6" t="e">
        <f t="shared" si="550"/>
        <v>#N/A</v>
      </c>
      <c r="AI982" s="6" t="e">
        <f t="shared" si="560"/>
        <v>#N/A</v>
      </c>
      <c r="AJ982" s="6" t="e">
        <f t="shared" si="551"/>
        <v>#N/A</v>
      </c>
      <c r="AK982" s="11" t="str">
        <f t="shared" si="552"/>
        <v xml:space="preserve"> </v>
      </c>
      <c r="AL982" s="6" t="e">
        <f t="shared" si="553"/>
        <v>#N/A</v>
      </c>
      <c r="AM982" s="6" t="e">
        <f t="shared" si="554"/>
        <v>#N/A</v>
      </c>
      <c r="AN982" s="6" t="e">
        <f t="shared" si="555"/>
        <v>#N/A</v>
      </c>
      <c r="AO982" s="6" t="e">
        <f t="shared" si="535"/>
        <v>#N/A</v>
      </c>
      <c r="AP982" s="6" t="e">
        <f t="shared" si="556"/>
        <v>#N/A</v>
      </c>
      <c r="AQ982" s="6" t="e">
        <f t="shared" si="557"/>
        <v>#N/A</v>
      </c>
      <c r="AR982" s="6" t="e">
        <f t="shared" si="536"/>
        <v>#N/A</v>
      </c>
      <c r="AS982" s="6" t="e">
        <f t="shared" si="537"/>
        <v>#N/A</v>
      </c>
      <c r="AT982" s="6" t="e">
        <f t="shared" si="538"/>
        <v>#N/A</v>
      </c>
      <c r="AU982" s="6">
        <f t="shared" si="558"/>
        <v>0</v>
      </c>
      <c r="AV982" s="6" t="e">
        <f t="shared" si="559"/>
        <v>#N/A</v>
      </c>
      <c r="AW982" s="6" t="str">
        <f t="shared" si="539"/>
        <v/>
      </c>
      <c r="AX982" s="6" t="str">
        <f t="shared" si="540"/>
        <v/>
      </c>
      <c r="AY982" s="6" t="str">
        <f t="shared" si="541"/>
        <v/>
      </c>
      <c r="AZ982" s="6" t="str">
        <f t="shared" si="542"/>
        <v/>
      </c>
      <c r="BA982" s="103"/>
      <c r="BG982" s="3"/>
    </row>
    <row r="983" spans="1:59" s="12" customFormat="1" ht="13.5" customHeight="1" x14ac:dyDescent="0.2">
      <c r="A983" s="163">
        <v>968</v>
      </c>
      <c r="B983" s="164"/>
      <c r="C983" s="165"/>
      <c r="D983" s="166"/>
      <c r="E983" s="165"/>
      <c r="F983" s="165"/>
      <c r="G983" s="220"/>
      <c r="H983" s="165"/>
      <c r="I983" s="167"/>
      <c r="J983" s="168"/>
      <c r="K983" s="845"/>
      <c r="L983" s="838"/>
      <c r="M983" s="428"/>
      <c r="N983" s="427"/>
      <c r="O983" s="429"/>
      <c r="P983" s="430"/>
      <c r="Q983" s="422" t="str">
        <f t="shared" si="526"/>
        <v/>
      </c>
      <c r="R983" s="422" t="str">
        <f t="shared" si="527"/>
        <v/>
      </c>
      <c r="S983" s="423" t="str">
        <f t="shared" si="528"/>
        <v/>
      </c>
      <c r="T983" s="424" t="str">
        <f t="shared" si="543"/>
        <v/>
      </c>
      <c r="U983" s="425" t="str">
        <f t="shared" si="529"/>
        <v/>
      </c>
      <c r="V983" s="425" t="str">
        <f t="shared" si="530"/>
        <v/>
      </c>
      <c r="W983" s="425" t="str">
        <f t="shared" si="531"/>
        <v/>
      </c>
      <c r="X983" s="38"/>
      <c r="Y983" s="37" t="str">
        <f t="shared" si="544"/>
        <v/>
      </c>
      <c r="Z983" s="37" t="str">
        <f t="shared" si="545"/>
        <v/>
      </c>
      <c r="AA983" s="29" t="str">
        <f t="shared" si="532"/>
        <v/>
      </c>
      <c r="AB983" s="6" t="e">
        <f t="shared" si="546"/>
        <v>#N/A</v>
      </c>
      <c r="AC983" s="6" t="e">
        <f t="shared" si="547"/>
        <v>#N/A</v>
      </c>
      <c r="AD983" s="6" t="e">
        <f t="shared" si="548"/>
        <v>#N/A</v>
      </c>
      <c r="AE983" s="6" t="str">
        <f t="shared" si="533"/>
        <v/>
      </c>
      <c r="AF983" s="10">
        <f t="shared" si="534"/>
        <v>1</v>
      </c>
      <c r="AG983" s="6" t="e">
        <f t="shared" si="549"/>
        <v>#N/A</v>
      </c>
      <c r="AH983" s="6" t="e">
        <f t="shared" si="550"/>
        <v>#N/A</v>
      </c>
      <c r="AI983" s="6" t="e">
        <f t="shared" si="560"/>
        <v>#N/A</v>
      </c>
      <c r="AJ983" s="6" t="e">
        <f t="shared" si="551"/>
        <v>#N/A</v>
      </c>
      <c r="AK983" s="11" t="str">
        <f t="shared" si="552"/>
        <v xml:space="preserve"> </v>
      </c>
      <c r="AL983" s="6" t="e">
        <f t="shared" si="553"/>
        <v>#N/A</v>
      </c>
      <c r="AM983" s="6" t="e">
        <f t="shared" si="554"/>
        <v>#N/A</v>
      </c>
      <c r="AN983" s="6" t="e">
        <f t="shared" si="555"/>
        <v>#N/A</v>
      </c>
      <c r="AO983" s="6" t="e">
        <f t="shared" si="535"/>
        <v>#N/A</v>
      </c>
      <c r="AP983" s="6" t="e">
        <f t="shared" si="556"/>
        <v>#N/A</v>
      </c>
      <c r="AQ983" s="6" t="e">
        <f t="shared" si="557"/>
        <v>#N/A</v>
      </c>
      <c r="AR983" s="6" t="e">
        <f t="shared" si="536"/>
        <v>#N/A</v>
      </c>
      <c r="AS983" s="6" t="e">
        <f t="shared" si="537"/>
        <v>#N/A</v>
      </c>
      <c r="AT983" s="6" t="e">
        <f t="shared" si="538"/>
        <v>#N/A</v>
      </c>
      <c r="AU983" s="6">
        <f t="shared" si="558"/>
        <v>0</v>
      </c>
      <c r="AV983" s="6" t="e">
        <f t="shared" si="559"/>
        <v>#N/A</v>
      </c>
      <c r="AW983" s="6" t="str">
        <f t="shared" si="539"/>
        <v/>
      </c>
      <c r="AX983" s="6" t="str">
        <f t="shared" si="540"/>
        <v/>
      </c>
      <c r="AY983" s="6" t="str">
        <f t="shared" si="541"/>
        <v/>
      </c>
      <c r="AZ983" s="6" t="str">
        <f t="shared" si="542"/>
        <v/>
      </c>
      <c r="BA983" s="103"/>
      <c r="BG983" s="3"/>
    </row>
    <row r="984" spans="1:59" s="12" customFormat="1" ht="13.5" customHeight="1" x14ac:dyDescent="0.2">
      <c r="A984" s="163">
        <v>969</v>
      </c>
      <c r="B984" s="164"/>
      <c r="C984" s="165"/>
      <c r="D984" s="166"/>
      <c r="E984" s="165"/>
      <c r="F984" s="165"/>
      <c r="G984" s="220"/>
      <c r="H984" s="165"/>
      <c r="I984" s="167"/>
      <c r="J984" s="168"/>
      <c r="K984" s="845"/>
      <c r="L984" s="838"/>
      <c r="M984" s="428"/>
      <c r="N984" s="427"/>
      <c r="O984" s="429"/>
      <c r="P984" s="430"/>
      <c r="Q984" s="422" t="str">
        <f t="shared" si="526"/>
        <v/>
      </c>
      <c r="R984" s="422" t="str">
        <f t="shared" si="527"/>
        <v/>
      </c>
      <c r="S984" s="423" t="str">
        <f t="shared" si="528"/>
        <v/>
      </c>
      <c r="T984" s="424" t="str">
        <f t="shared" si="543"/>
        <v/>
      </c>
      <c r="U984" s="425" t="str">
        <f t="shared" si="529"/>
        <v/>
      </c>
      <c r="V984" s="425" t="str">
        <f t="shared" si="530"/>
        <v/>
      </c>
      <c r="W984" s="425" t="str">
        <f t="shared" si="531"/>
        <v/>
      </c>
      <c r="X984" s="38"/>
      <c r="Y984" s="37" t="str">
        <f t="shared" si="544"/>
        <v/>
      </c>
      <c r="Z984" s="37" t="str">
        <f t="shared" si="545"/>
        <v/>
      </c>
      <c r="AA984" s="29" t="str">
        <f t="shared" si="532"/>
        <v/>
      </c>
      <c r="AB984" s="6" t="e">
        <f t="shared" si="546"/>
        <v>#N/A</v>
      </c>
      <c r="AC984" s="6" t="e">
        <f t="shared" si="547"/>
        <v>#N/A</v>
      </c>
      <c r="AD984" s="6" t="e">
        <f t="shared" si="548"/>
        <v>#N/A</v>
      </c>
      <c r="AE984" s="6" t="str">
        <f t="shared" si="533"/>
        <v/>
      </c>
      <c r="AF984" s="10">
        <f t="shared" si="534"/>
        <v>1</v>
      </c>
      <c r="AG984" s="6" t="e">
        <f t="shared" si="549"/>
        <v>#N/A</v>
      </c>
      <c r="AH984" s="6" t="e">
        <f t="shared" si="550"/>
        <v>#N/A</v>
      </c>
      <c r="AI984" s="6" t="e">
        <f t="shared" si="560"/>
        <v>#N/A</v>
      </c>
      <c r="AJ984" s="6" t="e">
        <f t="shared" si="551"/>
        <v>#N/A</v>
      </c>
      <c r="AK984" s="11" t="str">
        <f t="shared" si="552"/>
        <v xml:space="preserve"> </v>
      </c>
      <c r="AL984" s="6" t="e">
        <f t="shared" si="553"/>
        <v>#N/A</v>
      </c>
      <c r="AM984" s="6" t="e">
        <f t="shared" si="554"/>
        <v>#N/A</v>
      </c>
      <c r="AN984" s="6" t="e">
        <f t="shared" si="555"/>
        <v>#N/A</v>
      </c>
      <c r="AO984" s="6" t="e">
        <f t="shared" si="535"/>
        <v>#N/A</v>
      </c>
      <c r="AP984" s="6" t="e">
        <f t="shared" si="556"/>
        <v>#N/A</v>
      </c>
      <c r="AQ984" s="6" t="e">
        <f t="shared" si="557"/>
        <v>#N/A</v>
      </c>
      <c r="AR984" s="6" t="e">
        <f t="shared" si="536"/>
        <v>#N/A</v>
      </c>
      <c r="AS984" s="6" t="e">
        <f t="shared" si="537"/>
        <v>#N/A</v>
      </c>
      <c r="AT984" s="6" t="e">
        <f t="shared" si="538"/>
        <v>#N/A</v>
      </c>
      <c r="AU984" s="6">
        <f t="shared" si="558"/>
        <v>0</v>
      </c>
      <c r="AV984" s="6" t="e">
        <f t="shared" si="559"/>
        <v>#N/A</v>
      </c>
      <c r="AW984" s="6" t="str">
        <f t="shared" si="539"/>
        <v/>
      </c>
      <c r="AX984" s="6" t="str">
        <f t="shared" si="540"/>
        <v/>
      </c>
      <c r="AY984" s="6" t="str">
        <f t="shared" si="541"/>
        <v/>
      </c>
      <c r="AZ984" s="6" t="str">
        <f t="shared" si="542"/>
        <v/>
      </c>
      <c r="BA984" s="103"/>
      <c r="BG984" s="3"/>
    </row>
    <row r="985" spans="1:59" s="12" customFormat="1" ht="13.5" customHeight="1" x14ac:dyDescent="0.2">
      <c r="A985" s="163">
        <v>970</v>
      </c>
      <c r="B985" s="164"/>
      <c r="C985" s="165"/>
      <c r="D985" s="166"/>
      <c r="E985" s="165"/>
      <c r="F985" s="165"/>
      <c r="G985" s="220"/>
      <c r="H985" s="165"/>
      <c r="I985" s="167"/>
      <c r="J985" s="168"/>
      <c r="K985" s="845"/>
      <c r="L985" s="838"/>
      <c r="M985" s="428"/>
      <c r="N985" s="427"/>
      <c r="O985" s="429"/>
      <c r="P985" s="430"/>
      <c r="Q985" s="422" t="str">
        <f t="shared" si="526"/>
        <v/>
      </c>
      <c r="R985" s="422" t="str">
        <f t="shared" si="527"/>
        <v/>
      </c>
      <c r="S985" s="423" t="str">
        <f t="shared" si="528"/>
        <v/>
      </c>
      <c r="T985" s="424" t="str">
        <f t="shared" si="543"/>
        <v/>
      </c>
      <c r="U985" s="425" t="str">
        <f t="shared" si="529"/>
        <v/>
      </c>
      <c r="V985" s="425" t="str">
        <f t="shared" si="530"/>
        <v/>
      </c>
      <c r="W985" s="425" t="str">
        <f t="shared" si="531"/>
        <v/>
      </c>
      <c r="X985" s="38"/>
      <c r="Y985" s="37" t="str">
        <f t="shared" si="544"/>
        <v/>
      </c>
      <c r="Z985" s="37" t="str">
        <f t="shared" si="545"/>
        <v/>
      </c>
      <c r="AA985" s="29" t="str">
        <f t="shared" si="532"/>
        <v/>
      </c>
      <c r="AB985" s="6" t="e">
        <f t="shared" si="546"/>
        <v>#N/A</v>
      </c>
      <c r="AC985" s="6" t="e">
        <f t="shared" si="547"/>
        <v>#N/A</v>
      </c>
      <c r="AD985" s="6" t="e">
        <f t="shared" si="548"/>
        <v>#N/A</v>
      </c>
      <c r="AE985" s="6" t="str">
        <f t="shared" si="533"/>
        <v/>
      </c>
      <c r="AF985" s="10">
        <f t="shared" si="534"/>
        <v>1</v>
      </c>
      <c r="AG985" s="6" t="e">
        <f t="shared" si="549"/>
        <v>#N/A</v>
      </c>
      <c r="AH985" s="6" t="e">
        <f t="shared" si="550"/>
        <v>#N/A</v>
      </c>
      <c r="AI985" s="6" t="e">
        <f t="shared" si="560"/>
        <v>#N/A</v>
      </c>
      <c r="AJ985" s="6" t="e">
        <f t="shared" si="551"/>
        <v>#N/A</v>
      </c>
      <c r="AK985" s="11" t="str">
        <f t="shared" si="552"/>
        <v xml:space="preserve"> </v>
      </c>
      <c r="AL985" s="6" t="e">
        <f t="shared" si="553"/>
        <v>#N/A</v>
      </c>
      <c r="AM985" s="6" t="e">
        <f t="shared" si="554"/>
        <v>#N/A</v>
      </c>
      <c r="AN985" s="6" t="e">
        <f t="shared" si="555"/>
        <v>#N/A</v>
      </c>
      <c r="AO985" s="6" t="e">
        <f t="shared" si="535"/>
        <v>#N/A</v>
      </c>
      <c r="AP985" s="6" t="e">
        <f t="shared" si="556"/>
        <v>#N/A</v>
      </c>
      <c r="AQ985" s="6" t="e">
        <f t="shared" si="557"/>
        <v>#N/A</v>
      </c>
      <c r="AR985" s="6" t="e">
        <f t="shared" si="536"/>
        <v>#N/A</v>
      </c>
      <c r="AS985" s="6" t="e">
        <f t="shared" si="537"/>
        <v>#N/A</v>
      </c>
      <c r="AT985" s="6" t="e">
        <f t="shared" si="538"/>
        <v>#N/A</v>
      </c>
      <c r="AU985" s="6">
        <f t="shared" si="558"/>
        <v>0</v>
      </c>
      <c r="AV985" s="6" t="e">
        <f t="shared" si="559"/>
        <v>#N/A</v>
      </c>
      <c r="AW985" s="6" t="str">
        <f t="shared" si="539"/>
        <v/>
      </c>
      <c r="AX985" s="6" t="str">
        <f t="shared" si="540"/>
        <v/>
      </c>
      <c r="AY985" s="6" t="str">
        <f t="shared" si="541"/>
        <v/>
      </c>
      <c r="AZ985" s="6" t="str">
        <f t="shared" si="542"/>
        <v/>
      </c>
      <c r="BA985" s="103"/>
      <c r="BG985" s="3"/>
    </row>
    <row r="986" spans="1:59" s="12" customFormat="1" ht="13.5" customHeight="1" x14ac:dyDescent="0.2">
      <c r="A986" s="163">
        <v>971</v>
      </c>
      <c r="B986" s="164"/>
      <c r="C986" s="165"/>
      <c r="D986" s="166"/>
      <c r="E986" s="165"/>
      <c r="F986" s="165"/>
      <c r="G986" s="220"/>
      <c r="H986" s="165"/>
      <c r="I986" s="167"/>
      <c r="J986" s="168"/>
      <c r="K986" s="845"/>
      <c r="L986" s="838"/>
      <c r="M986" s="428"/>
      <c r="N986" s="427"/>
      <c r="O986" s="429"/>
      <c r="P986" s="430"/>
      <c r="Q986" s="422" t="str">
        <f t="shared" si="526"/>
        <v/>
      </c>
      <c r="R986" s="422" t="str">
        <f t="shared" si="527"/>
        <v/>
      </c>
      <c r="S986" s="423" t="str">
        <f t="shared" si="528"/>
        <v/>
      </c>
      <c r="T986" s="424" t="str">
        <f t="shared" si="543"/>
        <v/>
      </c>
      <c r="U986" s="425" t="str">
        <f t="shared" si="529"/>
        <v/>
      </c>
      <c r="V986" s="425" t="str">
        <f t="shared" si="530"/>
        <v/>
      </c>
      <c r="W986" s="425" t="str">
        <f t="shared" si="531"/>
        <v/>
      </c>
      <c r="X986" s="38"/>
      <c r="Y986" s="37" t="str">
        <f t="shared" si="544"/>
        <v/>
      </c>
      <c r="Z986" s="37" t="str">
        <f t="shared" si="545"/>
        <v/>
      </c>
      <c r="AA986" s="29" t="str">
        <f t="shared" si="532"/>
        <v/>
      </c>
      <c r="AB986" s="6" t="e">
        <f t="shared" si="546"/>
        <v>#N/A</v>
      </c>
      <c r="AC986" s="6" t="e">
        <f t="shared" si="547"/>
        <v>#N/A</v>
      </c>
      <c r="AD986" s="6" t="e">
        <f t="shared" si="548"/>
        <v>#N/A</v>
      </c>
      <c r="AE986" s="6" t="str">
        <f t="shared" si="533"/>
        <v/>
      </c>
      <c r="AF986" s="10">
        <f t="shared" si="534"/>
        <v>1</v>
      </c>
      <c r="AG986" s="6" t="e">
        <f t="shared" si="549"/>
        <v>#N/A</v>
      </c>
      <c r="AH986" s="6" t="e">
        <f t="shared" si="550"/>
        <v>#N/A</v>
      </c>
      <c r="AI986" s="6" t="e">
        <f t="shared" si="560"/>
        <v>#N/A</v>
      </c>
      <c r="AJ986" s="6" t="e">
        <f t="shared" si="551"/>
        <v>#N/A</v>
      </c>
      <c r="AK986" s="11" t="str">
        <f t="shared" si="552"/>
        <v xml:space="preserve"> </v>
      </c>
      <c r="AL986" s="6" t="e">
        <f t="shared" si="553"/>
        <v>#N/A</v>
      </c>
      <c r="AM986" s="6" t="e">
        <f t="shared" si="554"/>
        <v>#N/A</v>
      </c>
      <c r="AN986" s="6" t="e">
        <f t="shared" si="555"/>
        <v>#N/A</v>
      </c>
      <c r="AO986" s="6" t="e">
        <f t="shared" si="535"/>
        <v>#N/A</v>
      </c>
      <c r="AP986" s="6" t="e">
        <f t="shared" si="556"/>
        <v>#N/A</v>
      </c>
      <c r="AQ986" s="6" t="e">
        <f t="shared" si="557"/>
        <v>#N/A</v>
      </c>
      <c r="AR986" s="6" t="e">
        <f t="shared" si="536"/>
        <v>#N/A</v>
      </c>
      <c r="AS986" s="6" t="e">
        <f t="shared" si="537"/>
        <v>#N/A</v>
      </c>
      <c r="AT986" s="6" t="e">
        <f t="shared" si="538"/>
        <v>#N/A</v>
      </c>
      <c r="AU986" s="6">
        <f t="shared" si="558"/>
        <v>0</v>
      </c>
      <c r="AV986" s="6" t="e">
        <f t="shared" si="559"/>
        <v>#N/A</v>
      </c>
      <c r="AW986" s="6" t="str">
        <f t="shared" si="539"/>
        <v/>
      </c>
      <c r="AX986" s="6" t="str">
        <f t="shared" si="540"/>
        <v/>
      </c>
      <c r="AY986" s="6" t="str">
        <f t="shared" si="541"/>
        <v/>
      </c>
      <c r="AZ986" s="6" t="str">
        <f t="shared" si="542"/>
        <v/>
      </c>
      <c r="BA986" s="103"/>
      <c r="BG986" s="3"/>
    </row>
    <row r="987" spans="1:59" s="12" customFormat="1" ht="13.5" customHeight="1" x14ac:dyDescent="0.2">
      <c r="A987" s="163">
        <v>972</v>
      </c>
      <c r="B987" s="164"/>
      <c r="C987" s="165"/>
      <c r="D987" s="166"/>
      <c r="E987" s="165"/>
      <c r="F987" s="165"/>
      <c r="G987" s="220"/>
      <c r="H987" s="165"/>
      <c r="I987" s="167"/>
      <c r="J987" s="168"/>
      <c r="K987" s="845"/>
      <c r="L987" s="838"/>
      <c r="M987" s="428"/>
      <c r="N987" s="427"/>
      <c r="O987" s="429"/>
      <c r="P987" s="430"/>
      <c r="Q987" s="422" t="str">
        <f t="shared" si="526"/>
        <v/>
      </c>
      <c r="R987" s="422" t="str">
        <f t="shared" si="527"/>
        <v/>
      </c>
      <c r="S987" s="423" t="str">
        <f t="shared" si="528"/>
        <v/>
      </c>
      <c r="T987" s="424" t="str">
        <f t="shared" si="543"/>
        <v/>
      </c>
      <c r="U987" s="425" t="str">
        <f t="shared" si="529"/>
        <v/>
      </c>
      <c r="V987" s="425" t="str">
        <f t="shared" si="530"/>
        <v/>
      </c>
      <c r="W987" s="425" t="str">
        <f t="shared" si="531"/>
        <v/>
      </c>
      <c r="X987" s="38"/>
      <c r="Y987" s="37" t="str">
        <f t="shared" si="544"/>
        <v/>
      </c>
      <c r="Z987" s="37" t="str">
        <f t="shared" si="545"/>
        <v/>
      </c>
      <c r="AA987" s="29" t="str">
        <f t="shared" si="532"/>
        <v/>
      </c>
      <c r="AB987" s="6" t="e">
        <f t="shared" si="546"/>
        <v>#N/A</v>
      </c>
      <c r="AC987" s="6" t="e">
        <f t="shared" si="547"/>
        <v>#N/A</v>
      </c>
      <c r="AD987" s="6" t="e">
        <f t="shared" si="548"/>
        <v>#N/A</v>
      </c>
      <c r="AE987" s="6" t="str">
        <f t="shared" si="533"/>
        <v/>
      </c>
      <c r="AF987" s="10">
        <f t="shared" si="534"/>
        <v>1</v>
      </c>
      <c r="AG987" s="6" t="e">
        <f t="shared" si="549"/>
        <v>#N/A</v>
      </c>
      <c r="AH987" s="6" t="e">
        <f t="shared" si="550"/>
        <v>#N/A</v>
      </c>
      <c r="AI987" s="6" t="e">
        <f t="shared" si="560"/>
        <v>#N/A</v>
      </c>
      <c r="AJ987" s="6" t="e">
        <f t="shared" si="551"/>
        <v>#N/A</v>
      </c>
      <c r="AK987" s="11" t="str">
        <f t="shared" si="552"/>
        <v xml:space="preserve"> </v>
      </c>
      <c r="AL987" s="6" t="e">
        <f t="shared" si="553"/>
        <v>#N/A</v>
      </c>
      <c r="AM987" s="6" t="e">
        <f t="shared" si="554"/>
        <v>#N/A</v>
      </c>
      <c r="AN987" s="6" t="e">
        <f t="shared" si="555"/>
        <v>#N/A</v>
      </c>
      <c r="AO987" s="6" t="e">
        <f t="shared" si="535"/>
        <v>#N/A</v>
      </c>
      <c r="AP987" s="6" t="e">
        <f t="shared" si="556"/>
        <v>#N/A</v>
      </c>
      <c r="AQ987" s="6" t="e">
        <f t="shared" si="557"/>
        <v>#N/A</v>
      </c>
      <c r="AR987" s="6" t="e">
        <f t="shared" si="536"/>
        <v>#N/A</v>
      </c>
      <c r="AS987" s="6" t="e">
        <f t="shared" si="537"/>
        <v>#N/A</v>
      </c>
      <c r="AT987" s="6" t="e">
        <f t="shared" si="538"/>
        <v>#N/A</v>
      </c>
      <c r="AU987" s="6">
        <f t="shared" si="558"/>
        <v>0</v>
      </c>
      <c r="AV987" s="6" t="e">
        <f t="shared" si="559"/>
        <v>#N/A</v>
      </c>
      <c r="AW987" s="6" t="str">
        <f t="shared" si="539"/>
        <v/>
      </c>
      <c r="AX987" s="6" t="str">
        <f t="shared" si="540"/>
        <v/>
      </c>
      <c r="AY987" s="6" t="str">
        <f t="shared" si="541"/>
        <v/>
      </c>
      <c r="AZ987" s="6" t="str">
        <f t="shared" si="542"/>
        <v/>
      </c>
      <c r="BA987" s="103"/>
      <c r="BG987" s="3"/>
    </row>
    <row r="988" spans="1:59" s="12" customFormat="1" ht="13.5" customHeight="1" x14ac:dyDescent="0.2">
      <c r="A988" s="163">
        <v>973</v>
      </c>
      <c r="B988" s="164"/>
      <c r="C988" s="165"/>
      <c r="D988" s="166"/>
      <c r="E988" s="165"/>
      <c r="F988" s="165"/>
      <c r="G988" s="220"/>
      <c r="H988" s="165"/>
      <c r="I988" s="167"/>
      <c r="J988" s="168"/>
      <c r="K988" s="845"/>
      <c r="L988" s="838"/>
      <c r="M988" s="428"/>
      <c r="N988" s="427"/>
      <c r="O988" s="429"/>
      <c r="P988" s="430"/>
      <c r="Q988" s="422" t="str">
        <f t="shared" si="526"/>
        <v/>
      </c>
      <c r="R988" s="422" t="str">
        <f t="shared" si="527"/>
        <v/>
      </c>
      <c r="S988" s="423" t="str">
        <f t="shared" si="528"/>
        <v/>
      </c>
      <c r="T988" s="424" t="str">
        <f t="shared" si="543"/>
        <v/>
      </c>
      <c r="U988" s="425" t="str">
        <f t="shared" si="529"/>
        <v/>
      </c>
      <c r="V988" s="425" t="str">
        <f t="shared" si="530"/>
        <v/>
      </c>
      <c r="W988" s="425" t="str">
        <f t="shared" si="531"/>
        <v/>
      </c>
      <c r="X988" s="38"/>
      <c r="Y988" s="37" t="str">
        <f t="shared" si="544"/>
        <v/>
      </c>
      <c r="Z988" s="37" t="str">
        <f t="shared" si="545"/>
        <v/>
      </c>
      <c r="AA988" s="29" t="str">
        <f t="shared" si="532"/>
        <v/>
      </c>
      <c r="AB988" s="6" t="e">
        <f t="shared" si="546"/>
        <v>#N/A</v>
      </c>
      <c r="AC988" s="6" t="e">
        <f t="shared" si="547"/>
        <v>#N/A</v>
      </c>
      <c r="AD988" s="6" t="e">
        <f t="shared" si="548"/>
        <v>#N/A</v>
      </c>
      <c r="AE988" s="6" t="str">
        <f t="shared" si="533"/>
        <v/>
      </c>
      <c r="AF988" s="10">
        <f t="shared" si="534"/>
        <v>1</v>
      </c>
      <c r="AG988" s="6" t="e">
        <f t="shared" si="549"/>
        <v>#N/A</v>
      </c>
      <c r="AH988" s="6" t="e">
        <f t="shared" si="550"/>
        <v>#N/A</v>
      </c>
      <c r="AI988" s="6" t="e">
        <f t="shared" si="560"/>
        <v>#N/A</v>
      </c>
      <c r="AJ988" s="6" t="e">
        <f t="shared" si="551"/>
        <v>#N/A</v>
      </c>
      <c r="AK988" s="11" t="str">
        <f t="shared" si="552"/>
        <v xml:space="preserve"> </v>
      </c>
      <c r="AL988" s="6" t="e">
        <f t="shared" si="553"/>
        <v>#N/A</v>
      </c>
      <c r="AM988" s="6" t="e">
        <f t="shared" si="554"/>
        <v>#N/A</v>
      </c>
      <c r="AN988" s="6" t="e">
        <f t="shared" si="555"/>
        <v>#N/A</v>
      </c>
      <c r="AO988" s="6" t="e">
        <f t="shared" si="535"/>
        <v>#N/A</v>
      </c>
      <c r="AP988" s="6" t="e">
        <f t="shared" si="556"/>
        <v>#N/A</v>
      </c>
      <c r="AQ988" s="6" t="e">
        <f t="shared" si="557"/>
        <v>#N/A</v>
      </c>
      <c r="AR988" s="6" t="e">
        <f t="shared" si="536"/>
        <v>#N/A</v>
      </c>
      <c r="AS988" s="6" t="e">
        <f t="shared" si="537"/>
        <v>#N/A</v>
      </c>
      <c r="AT988" s="6" t="e">
        <f t="shared" si="538"/>
        <v>#N/A</v>
      </c>
      <c r="AU988" s="6">
        <f t="shared" si="558"/>
        <v>0</v>
      </c>
      <c r="AV988" s="6" t="e">
        <f t="shared" si="559"/>
        <v>#N/A</v>
      </c>
      <c r="AW988" s="6" t="str">
        <f t="shared" si="539"/>
        <v/>
      </c>
      <c r="AX988" s="6" t="str">
        <f t="shared" si="540"/>
        <v/>
      </c>
      <c r="AY988" s="6" t="str">
        <f t="shared" si="541"/>
        <v/>
      </c>
      <c r="AZ988" s="6" t="str">
        <f t="shared" si="542"/>
        <v/>
      </c>
      <c r="BA988" s="103"/>
      <c r="BG988" s="3"/>
    </row>
    <row r="989" spans="1:59" s="12" customFormat="1" ht="13.5" customHeight="1" x14ac:dyDescent="0.2">
      <c r="A989" s="163">
        <v>974</v>
      </c>
      <c r="B989" s="164"/>
      <c r="C989" s="165"/>
      <c r="D989" s="166"/>
      <c r="E989" s="165"/>
      <c r="F989" s="165"/>
      <c r="G989" s="220"/>
      <c r="H989" s="165"/>
      <c r="I989" s="167"/>
      <c r="J989" s="168"/>
      <c r="K989" s="845"/>
      <c r="L989" s="838"/>
      <c r="M989" s="428"/>
      <c r="N989" s="427"/>
      <c r="O989" s="429"/>
      <c r="P989" s="430"/>
      <c r="Q989" s="422" t="str">
        <f t="shared" si="526"/>
        <v/>
      </c>
      <c r="R989" s="422" t="str">
        <f t="shared" si="527"/>
        <v/>
      </c>
      <c r="S989" s="423" t="str">
        <f t="shared" si="528"/>
        <v/>
      </c>
      <c r="T989" s="424" t="str">
        <f t="shared" si="543"/>
        <v/>
      </c>
      <c r="U989" s="425" t="str">
        <f t="shared" si="529"/>
        <v/>
      </c>
      <c r="V989" s="425" t="str">
        <f t="shared" si="530"/>
        <v/>
      </c>
      <c r="W989" s="425" t="str">
        <f t="shared" si="531"/>
        <v/>
      </c>
      <c r="X989" s="38"/>
      <c r="Y989" s="37" t="str">
        <f t="shared" si="544"/>
        <v/>
      </c>
      <c r="Z989" s="37" t="str">
        <f t="shared" si="545"/>
        <v/>
      </c>
      <c r="AA989" s="29" t="str">
        <f t="shared" si="532"/>
        <v/>
      </c>
      <c r="AB989" s="6" t="e">
        <f t="shared" si="546"/>
        <v>#N/A</v>
      </c>
      <c r="AC989" s="6" t="e">
        <f t="shared" si="547"/>
        <v>#N/A</v>
      </c>
      <c r="AD989" s="6" t="e">
        <f t="shared" si="548"/>
        <v>#N/A</v>
      </c>
      <c r="AE989" s="6" t="str">
        <f t="shared" si="533"/>
        <v/>
      </c>
      <c r="AF989" s="10">
        <f t="shared" si="534"/>
        <v>1</v>
      </c>
      <c r="AG989" s="6" t="e">
        <f t="shared" si="549"/>
        <v>#N/A</v>
      </c>
      <c r="AH989" s="6" t="e">
        <f t="shared" si="550"/>
        <v>#N/A</v>
      </c>
      <c r="AI989" s="6" t="e">
        <f t="shared" si="560"/>
        <v>#N/A</v>
      </c>
      <c r="AJ989" s="6" t="e">
        <f t="shared" si="551"/>
        <v>#N/A</v>
      </c>
      <c r="AK989" s="11" t="str">
        <f t="shared" si="552"/>
        <v xml:space="preserve"> </v>
      </c>
      <c r="AL989" s="6" t="e">
        <f t="shared" si="553"/>
        <v>#N/A</v>
      </c>
      <c r="AM989" s="6" t="e">
        <f t="shared" si="554"/>
        <v>#N/A</v>
      </c>
      <c r="AN989" s="6" t="e">
        <f t="shared" si="555"/>
        <v>#N/A</v>
      </c>
      <c r="AO989" s="6" t="e">
        <f t="shared" si="535"/>
        <v>#N/A</v>
      </c>
      <c r="AP989" s="6" t="e">
        <f t="shared" si="556"/>
        <v>#N/A</v>
      </c>
      <c r="AQ989" s="6" t="e">
        <f t="shared" si="557"/>
        <v>#N/A</v>
      </c>
      <c r="AR989" s="6" t="e">
        <f t="shared" si="536"/>
        <v>#N/A</v>
      </c>
      <c r="AS989" s="6" t="e">
        <f t="shared" si="537"/>
        <v>#N/A</v>
      </c>
      <c r="AT989" s="6" t="e">
        <f t="shared" si="538"/>
        <v>#N/A</v>
      </c>
      <c r="AU989" s="6">
        <f t="shared" si="558"/>
        <v>0</v>
      </c>
      <c r="AV989" s="6" t="e">
        <f t="shared" si="559"/>
        <v>#N/A</v>
      </c>
      <c r="AW989" s="6" t="str">
        <f t="shared" si="539"/>
        <v/>
      </c>
      <c r="AX989" s="6" t="str">
        <f t="shared" si="540"/>
        <v/>
      </c>
      <c r="AY989" s="6" t="str">
        <f t="shared" si="541"/>
        <v/>
      </c>
      <c r="AZ989" s="6" t="str">
        <f t="shared" si="542"/>
        <v/>
      </c>
      <c r="BA989" s="103"/>
      <c r="BG989" s="3"/>
    </row>
    <row r="990" spans="1:59" s="12" customFormat="1" ht="13.5" customHeight="1" x14ac:dyDescent="0.2">
      <c r="A990" s="163">
        <v>975</v>
      </c>
      <c r="B990" s="164"/>
      <c r="C990" s="165"/>
      <c r="D990" s="166"/>
      <c r="E990" s="165"/>
      <c r="F990" s="165"/>
      <c r="G990" s="220"/>
      <c r="H990" s="165"/>
      <c r="I990" s="167"/>
      <c r="J990" s="168"/>
      <c r="K990" s="845"/>
      <c r="L990" s="838"/>
      <c r="M990" s="428"/>
      <c r="N990" s="427"/>
      <c r="O990" s="429"/>
      <c r="P990" s="430"/>
      <c r="Q990" s="422" t="str">
        <f t="shared" si="526"/>
        <v/>
      </c>
      <c r="R990" s="422" t="str">
        <f t="shared" si="527"/>
        <v/>
      </c>
      <c r="S990" s="423" t="str">
        <f t="shared" si="528"/>
        <v/>
      </c>
      <c r="T990" s="424" t="str">
        <f t="shared" si="543"/>
        <v/>
      </c>
      <c r="U990" s="425" t="str">
        <f t="shared" si="529"/>
        <v/>
      </c>
      <c r="V990" s="425" t="str">
        <f t="shared" si="530"/>
        <v/>
      </c>
      <c r="W990" s="425" t="str">
        <f t="shared" si="531"/>
        <v/>
      </c>
      <c r="X990" s="38"/>
      <c r="Y990" s="37" t="str">
        <f t="shared" si="544"/>
        <v/>
      </c>
      <c r="Z990" s="37" t="str">
        <f t="shared" si="545"/>
        <v/>
      </c>
      <c r="AA990" s="29" t="str">
        <f t="shared" si="532"/>
        <v/>
      </c>
      <c r="AB990" s="6" t="e">
        <f t="shared" si="546"/>
        <v>#N/A</v>
      </c>
      <c r="AC990" s="6" t="e">
        <f t="shared" si="547"/>
        <v>#N/A</v>
      </c>
      <c r="AD990" s="6" t="e">
        <f t="shared" si="548"/>
        <v>#N/A</v>
      </c>
      <c r="AE990" s="6" t="str">
        <f t="shared" si="533"/>
        <v/>
      </c>
      <c r="AF990" s="10">
        <f t="shared" si="534"/>
        <v>1</v>
      </c>
      <c r="AG990" s="6" t="e">
        <f t="shared" si="549"/>
        <v>#N/A</v>
      </c>
      <c r="AH990" s="6" t="e">
        <f t="shared" si="550"/>
        <v>#N/A</v>
      </c>
      <c r="AI990" s="6" t="e">
        <f t="shared" si="560"/>
        <v>#N/A</v>
      </c>
      <c r="AJ990" s="6" t="e">
        <f t="shared" si="551"/>
        <v>#N/A</v>
      </c>
      <c r="AK990" s="11" t="str">
        <f t="shared" si="552"/>
        <v xml:space="preserve"> </v>
      </c>
      <c r="AL990" s="6" t="e">
        <f t="shared" si="553"/>
        <v>#N/A</v>
      </c>
      <c r="AM990" s="6" t="e">
        <f t="shared" si="554"/>
        <v>#N/A</v>
      </c>
      <c r="AN990" s="6" t="e">
        <f t="shared" si="555"/>
        <v>#N/A</v>
      </c>
      <c r="AO990" s="6" t="e">
        <f t="shared" si="535"/>
        <v>#N/A</v>
      </c>
      <c r="AP990" s="6" t="e">
        <f t="shared" si="556"/>
        <v>#N/A</v>
      </c>
      <c r="AQ990" s="6" t="e">
        <f t="shared" si="557"/>
        <v>#N/A</v>
      </c>
      <c r="AR990" s="6" t="e">
        <f t="shared" si="536"/>
        <v>#N/A</v>
      </c>
      <c r="AS990" s="6" t="e">
        <f t="shared" si="537"/>
        <v>#N/A</v>
      </c>
      <c r="AT990" s="6" t="e">
        <f t="shared" si="538"/>
        <v>#N/A</v>
      </c>
      <c r="AU990" s="6">
        <f t="shared" si="558"/>
        <v>0</v>
      </c>
      <c r="AV990" s="6" t="e">
        <f t="shared" si="559"/>
        <v>#N/A</v>
      </c>
      <c r="AW990" s="6" t="str">
        <f t="shared" si="539"/>
        <v/>
      </c>
      <c r="AX990" s="6" t="str">
        <f t="shared" si="540"/>
        <v/>
      </c>
      <c r="AY990" s="6" t="str">
        <f t="shared" si="541"/>
        <v/>
      </c>
      <c r="AZ990" s="6" t="str">
        <f t="shared" si="542"/>
        <v/>
      </c>
      <c r="BA990" s="103"/>
      <c r="BG990" s="3"/>
    </row>
    <row r="991" spans="1:59" s="12" customFormat="1" ht="13.5" customHeight="1" x14ac:dyDescent="0.2">
      <c r="A991" s="163">
        <v>976</v>
      </c>
      <c r="B991" s="164"/>
      <c r="C991" s="165"/>
      <c r="D991" s="166"/>
      <c r="E991" s="165"/>
      <c r="F991" s="165"/>
      <c r="G991" s="220"/>
      <c r="H991" s="165"/>
      <c r="I991" s="167"/>
      <c r="J991" s="168"/>
      <c r="K991" s="845"/>
      <c r="L991" s="838"/>
      <c r="M991" s="428"/>
      <c r="N991" s="427"/>
      <c r="O991" s="429"/>
      <c r="P991" s="430"/>
      <c r="Q991" s="422" t="str">
        <f t="shared" si="526"/>
        <v/>
      </c>
      <c r="R991" s="422" t="str">
        <f t="shared" si="527"/>
        <v/>
      </c>
      <c r="S991" s="423" t="str">
        <f t="shared" si="528"/>
        <v/>
      </c>
      <c r="T991" s="424" t="str">
        <f t="shared" si="543"/>
        <v/>
      </c>
      <c r="U991" s="425" t="str">
        <f t="shared" si="529"/>
        <v/>
      </c>
      <c r="V991" s="425" t="str">
        <f t="shared" si="530"/>
        <v/>
      </c>
      <c r="W991" s="425" t="str">
        <f t="shared" si="531"/>
        <v/>
      </c>
      <c r="X991" s="38"/>
      <c r="Y991" s="37" t="str">
        <f t="shared" si="544"/>
        <v/>
      </c>
      <c r="Z991" s="37" t="str">
        <f t="shared" si="545"/>
        <v/>
      </c>
      <c r="AA991" s="29" t="str">
        <f t="shared" si="532"/>
        <v/>
      </c>
      <c r="AB991" s="6" t="e">
        <f t="shared" si="546"/>
        <v>#N/A</v>
      </c>
      <c r="AC991" s="6" t="e">
        <f t="shared" si="547"/>
        <v>#N/A</v>
      </c>
      <c r="AD991" s="6" t="e">
        <f t="shared" si="548"/>
        <v>#N/A</v>
      </c>
      <c r="AE991" s="6" t="str">
        <f t="shared" si="533"/>
        <v/>
      </c>
      <c r="AF991" s="10">
        <f t="shared" si="534"/>
        <v>1</v>
      </c>
      <c r="AG991" s="6" t="e">
        <f t="shared" si="549"/>
        <v>#N/A</v>
      </c>
      <c r="AH991" s="6" t="e">
        <f t="shared" si="550"/>
        <v>#N/A</v>
      </c>
      <c r="AI991" s="6" t="e">
        <f t="shared" si="560"/>
        <v>#N/A</v>
      </c>
      <c r="AJ991" s="6" t="e">
        <f t="shared" si="551"/>
        <v>#N/A</v>
      </c>
      <c r="AK991" s="11" t="str">
        <f t="shared" si="552"/>
        <v xml:space="preserve"> </v>
      </c>
      <c r="AL991" s="6" t="e">
        <f t="shared" si="553"/>
        <v>#N/A</v>
      </c>
      <c r="AM991" s="6" t="e">
        <f t="shared" si="554"/>
        <v>#N/A</v>
      </c>
      <c r="AN991" s="6" t="e">
        <f t="shared" si="555"/>
        <v>#N/A</v>
      </c>
      <c r="AO991" s="6" t="e">
        <f t="shared" si="535"/>
        <v>#N/A</v>
      </c>
      <c r="AP991" s="6" t="e">
        <f t="shared" si="556"/>
        <v>#N/A</v>
      </c>
      <c r="AQ991" s="6" t="e">
        <f t="shared" si="557"/>
        <v>#N/A</v>
      </c>
      <c r="AR991" s="6" t="e">
        <f t="shared" si="536"/>
        <v>#N/A</v>
      </c>
      <c r="AS991" s="6" t="e">
        <f t="shared" si="537"/>
        <v>#N/A</v>
      </c>
      <c r="AT991" s="6" t="e">
        <f t="shared" si="538"/>
        <v>#N/A</v>
      </c>
      <c r="AU991" s="6">
        <f t="shared" si="558"/>
        <v>0</v>
      </c>
      <c r="AV991" s="6" t="e">
        <f t="shared" si="559"/>
        <v>#N/A</v>
      </c>
      <c r="AW991" s="6" t="str">
        <f t="shared" si="539"/>
        <v/>
      </c>
      <c r="AX991" s="6" t="str">
        <f t="shared" si="540"/>
        <v/>
      </c>
      <c r="AY991" s="6" t="str">
        <f t="shared" si="541"/>
        <v/>
      </c>
      <c r="AZ991" s="6" t="str">
        <f t="shared" si="542"/>
        <v/>
      </c>
      <c r="BA991" s="103"/>
      <c r="BG991" s="3"/>
    </row>
    <row r="992" spans="1:59" s="12" customFormat="1" ht="13.5" customHeight="1" x14ac:dyDescent="0.2">
      <c r="A992" s="163">
        <v>977</v>
      </c>
      <c r="B992" s="164"/>
      <c r="C992" s="165"/>
      <c r="D992" s="166"/>
      <c r="E992" s="165"/>
      <c r="F992" s="165"/>
      <c r="G992" s="220"/>
      <c r="H992" s="165"/>
      <c r="I992" s="167"/>
      <c r="J992" s="168"/>
      <c r="K992" s="845"/>
      <c r="L992" s="838"/>
      <c r="M992" s="428"/>
      <c r="N992" s="427"/>
      <c r="O992" s="429"/>
      <c r="P992" s="430"/>
      <c r="Q992" s="422" t="str">
        <f t="shared" si="526"/>
        <v/>
      </c>
      <c r="R992" s="422" t="str">
        <f t="shared" si="527"/>
        <v/>
      </c>
      <c r="S992" s="423" t="str">
        <f t="shared" si="528"/>
        <v/>
      </c>
      <c r="T992" s="424" t="str">
        <f t="shared" si="543"/>
        <v/>
      </c>
      <c r="U992" s="425" t="str">
        <f t="shared" si="529"/>
        <v/>
      </c>
      <c r="V992" s="425" t="str">
        <f t="shared" si="530"/>
        <v/>
      </c>
      <c r="W992" s="425" t="str">
        <f t="shared" si="531"/>
        <v/>
      </c>
      <c r="X992" s="38"/>
      <c r="Y992" s="37" t="str">
        <f t="shared" si="544"/>
        <v/>
      </c>
      <c r="Z992" s="37" t="str">
        <f t="shared" si="545"/>
        <v/>
      </c>
      <c r="AA992" s="29" t="str">
        <f t="shared" si="532"/>
        <v/>
      </c>
      <c r="AB992" s="6" t="e">
        <f t="shared" si="546"/>
        <v>#N/A</v>
      </c>
      <c r="AC992" s="6" t="e">
        <f t="shared" si="547"/>
        <v>#N/A</v>
      </c>
      <c r="AD992" s="6" t="e">
        <f t="shared" si="548"/>
        <v>#N/A</v>
      </c>
      <c r="AE992" s="6" t="str">
        <f t="shared" si="533"/>
        <v/>
      </c>
      <c r="AF992" s="10">
        <f t="shared" si="534"/>
        <v>1</v>
      </c>
      <c r="AG992" s="6" t="e">
        <f t="shared" si="549"/>
        <v>#N/A</v>
      </c>
      <c r="AH992" s="6" t="e">
        <f t="shared" si="550"/>
        <v>#N/A</v>
      </c>
      <c r="AI992" s="6" t="e">
        <f t="shared" si="560"/>
        <v>#N/A</v>
      </c>
      <c r="AJ992" s="6" t="e">
        <f t="shared" si="551"/>
        <v>#N/A</v>
      </c>
      <c r="AK992" s="11" t="str">
        <f t="shared" si="552"/>
        <v xml:space="preserve"> </v>
      </c>
      <c r="AL992" s="6" t="e">
        <f t="shared" si="553"/>
        <v>#N/A</v>
      </c>
      <c r="AM992" s="6" t="e">
        <f t="shared" si="554"/>
        <v>#N/A</v>
      </c>
      <c r="AN992" s="6" t="e">
        <f t="shared" si="555"/>
        <v>#N/A</v>
      </c>
      <c r="AO992" s="6" t="e">
        <f t="shared" si="535"/>
        <v>#N/A</v>
      </c>
      <c r="AP992" s="6" t="e">
        <f t="shared" si="556"/>
        <v>#N/A</v>
      </c>
      <c r="AQ992" s="6" t="e">
        <f t="shared" si="557"/>
        <v>#N/A</v>
      </c>
      <c r="AR992" s="6" t="e">
        <f t="shared" si="536"/>
        <v>#N/A</v>
      </c>
      <c r="AS992" s="6" t="e">
        <f t="shared" si="537"/>
        <v>#N/A</v>
      </c>
      <c r="AT992" s="6" t="e">
        <f t="shared" si="538"/>
        <v>#N/A</v>
      </c>
      <c r="AU992" s="6">
        <f t="shared" si="558"/>
        <v>0</v>
      </c>
      <c r="AV992" s="6" t="e">
        <f t="shared" si="559"/>
        <v>#N/A</v>
      </c>
      <c r="AW992" s="6" t="str">
        <f t="shared" si="539"/>
        <v/>
      </c>
      <c r="AX992" s="6" t="str">
        <f t="shared" si="540"/>
        <v/>
      </c>
      <c r="AY992" s="6" t="str">
        <f t="shared" si="541"/>
        <v/>
      </c>
      <c r="AZ992" s="6" t="str">
        <f t="shared" si="542"/>
        <v/>
      </c>
      <c r="BA992" s="103"/>
      <c r="BG992" s="3"/>
    </row>
    <row r="993" spans="1:59" s="12" customFormat="1" ht="13.5" customHeight="1" x14ac:dyDescent="0.2">
      <c r="A993" s="163">
        <v>978</v>
      </c>
      <c r="B993" s="164"/>
      <c r="C993" s="165"/>
      <c r="D993" s="166"/>
      <c r="E993" s="165"/>
      <c r="F993" s="165"/>
      <c r="G993" s="220"/>
      <c r="H993" s="165"/>
      <c r="I993" s="167"/>
      <c r="J993" s="168"/>
      <c r="K993" s="845"/>
      <c r="L993" s="838"/>
      <c r="M993" s="428"/>
      <c r="N993" s="427"/>
      <c r="O993" s="429"/>
      <c r="P993" s="430"/>
      <c r="Q993" s="422" t="str">
        <f t="shared" si="526"/>
        <v/>
      </c>
      <c r="R993" s="422" t="str">
        <f t="shared" si="527"/>
        <v/>
      </c>
      <c r="S993" s="423" t="str">
        <f t="shared" si="528"/>
        <v/>
      </c>
      <c r="T993" s="424" t="str">
        <f t="shared" si="543"/>
        <v/>
      </c>
      <c r="U993" s="425" t="str">
        <f t="shared" si="529"/>
        <v/>
      </c>
      <c r="V993" s="425" t="str">
        <f t="shared" si="530"/>
        <v/>
      </c>
      <c r="W993" s="425" t="str">
        <f t="shared" si="531"/>
        <v/>
      </c>
      <c r="X993" s="38"/>
      <c r="Y993" s="37" t="str">
        <f t="shared" si="544"/>
        <v/>
      </c>
      <c r="Z993" s="37" t="str">
        <f t="shared" si="545"/>
        <v/>
      </c>
      <c r="AA993" s="29" t="str">
        <f t="shared" si="532"/>
        <v/>
      </c>
      <c r="AB993" s="6" t="e">
        <f t="shared" si="546"/>
        <v>#N/A</v>
      </c>
      <c r="AC993" s="6" t="e">
        <f t="shared" si="547"/>
        <v>#N/A</v>
      </c>
      <c r="AD993" s="6" t="e">
        <f t="shared" si="548"/>
        <v>#N/A</v>
      </c>
      <c r="AE993" s="6" t="str">
        <f t="shared" si="533"/>
        <v/>
      </c>
      <c r="AF993" s="10">
        <f t="shared" si="534"/>
        <v>1</v>
      </c>
      <c r="AG993" s="6" t="e">
        <f t="shared" si="549"/>
        <v>#N/A</v>
      </c>
      <c r="AH993" s="6" t="e">
        <f t="shared" si="550"/>
        <v>#N/A</v>
      </c>
      <c r="AI993" s="6" t="e">
        <f t="shared" si="560"/>
        <v>#N/A</v>
      </c>
      <c r="AJ993" s="6" t="e">
        <f t="shared" si="551"/>
        <v>#N/A</v>
      </c>
      <c r="AK993" s="11" t="str">
        <f t="shared" si="552"/>
        <v xml:space="preserve"> </v>
      </c>
      <c r="AL993" s="6" t="e">
        <f t="shared" si="553"/>
        <v>#N/A</v>
      </c>
      <c r="AM993" s="6" t="e">
        <f t="shared" si="554"/>
        <v>#N/A</v>
      </c>
      <c r="AN993" s="6" t="e">
        <f t="shared" si="555"/>
        <v>#N/A</v>
      </c>
      <c r="AO993" s="6" t="e">
        <f t="shared" si="535"/>
        <v>#N/A</v>
      </c>
      <c r="AP993" s="6" t="e">
        <f t="shared" si="556"/>
        <v>#N/A</v>
      </c>
      <c r="AQ993" s="6" t="e">
        <f t="shared" si="557"/>
        <v>#N/A</v>
      </c>
      <c r="AR993" s="6" t="e">
        <f t="shared" si="536"/>
        <v>#N/A</v>
      </c>
      <c r="AS993" s="6" t="e">
        <f t="shared" si="537"/>
        <v>#N/A</v>
      </c>
      <c r="AT993" s="6" t="e">
        <f t="shared" si="538"/>
        <v>#N/A</v>
      </c>
      <c r="AU993" s="6">
        <f t="shared" si="558"/>
        <v>0</v>
      </c>
      <c r="AV993" s="6" t="e">
        <f t="shared" si="559"/>
        <v>#N/A</v>
      </c>
      <c r="AW993" s="6" t="str">
        <f t="shared" si="539"/>
        <v/>
      </c>
      <c r="AX993" s="6" t="str">
        <f t="shared" si="540"/>
        <v/>
      </c>
      <c r="AY993" s="6" t="str">
        <f t="shared" si="541"/>
        <v/>
      </c>
      <c r="AZ993" s="6" t="str">
        <f t="shared" si="542"/>
        <v/>
      </c>
      <c r="BA993" s="103"/>
      <c r="BG993" s="3"/>
    </row>
    <row r="994" spans="1:59" s="12" customFormat="1" ht="13.5" customHeight="1" x14ac:dyDescent="0.2">
      <c r="A994" s="163">
        <v>979</v>
      </c>
      <c r="B994" s="164"/>
      <c r="C994" s="165"/>
      <c r="D994" s="166"/>
      <c r="E994" s="165"/>
      <c r="F994" s="165"/>
      <c r="G994" s="220"/>
      <c r="H994" s="165"/>
      <c r="I994" s="167"/>
      <c r="J994" s="168"/>
      <c r="K994" s="845"/>
      <c r="L994" s="838"/>
      <c r="M994" s="428"/>
      <c r="N994" s="427"/>
      <c r="O994" s="429"/>
      <c r="P994" s="430"/>
      <c r="Q994" s="422" t="str">
        <f t="shared" si="526"/>
        <v/>
      </c>
      <c r="R994" s="422" t="str">
        <f t="shared" si="527"/>
        <v/>
      </c>
      <c r="S994" s="423" t="str">
        <f t="shared" si="528"/>
        <v/>
      </c>
      <c r="T994" s="424" t="str">
        <f t="shared" si="543"/>
        <v/>
      </c>
      <c r="U994" s="425" t="str">
        <f t="shared" si="529"/>
        <v/>
      </c>
      <c r="V994" s="425" t="str">
        <f t="shared" si="530"/>
        <v/>
      </c>
      <c r="W994" s="425" t="str">
        <f t="shared" si="531"/>
        <v/>
      </c>
      <c r="X994" s="38"/>
      <c r="Y994" s="37" t="str">
        <f t="shared" si="544"/>
        <v/>
      </c>
      <c r="Z994" s="37" t="str">
        <f t="shared" si="545"/>
        <v/>
      </c>
      <c r="AA994" s="29" t="str">
        <f t="shared" si="532"/>
        <v/>
      </c>
      <c r="AB994" s="6" t="e">
        <f t="shared" si="546"/>
        <v>#N/A</v>
      </c>
      <c r="AC994" s="6" t="e">
        <f t="shared" si="547"/>
        <v>#N/A</v>
      </c>
      <c r="AD994" s="6" t="e">
        <f t="shared" si="548"/>
        <v>#N/A</v>
      </c>
      <c r="AE994" s="6" t="str">
        <f t="shared" si="533"/>
        <v/>
      </c>
      <c r="AF994" s="10">
        <f t="shared" si="534"/>
        <v>1</v>
      </c>
      <c r="AG994" s="6" t="e">
        <f t="shared" si="549"/>
        <v>#N/A</v>
      </c>
      <c r="AH994" s="6" t="e">
        <f t="shared" si="550"/>
        <v>#N/A</v>
      </c>
      <c r="AI994" s="6" t="e">
        <f t="shared" si="560"/>
        <v>#N/A</v>
      </c>
      <c r="AJ994" s="6" t="e">
        <f t="shared" si="551"/>
        <v>#N/A</v>
      </c>
      <c r="AK994" s="11" t="str">
        <f t="shared" si="552"/>
        <v xml:space="preserve"> </v>
      </c>
      <c r="AL994" s="6" t="e">
        <f t="shared" si="553"/>
        <v>#N/A</v>
      </c>
      <c r="AM994" s="6" t="e">
        <f t="shared" si="554"/>
        <v>#N/A</v>
      </c>
      <c r="AN994" s="6" t="e">
        <f t="shared" si="555"/>
        <v>#N/A</v>
      </c>
      <c r="AO994" s="6" t="e">
        <f t="shared" si="535"/>
        <v>#N/A</v>
      </c>
      <c r="AP994" s="6" t="e">
        <f t="shared" si="556"/>
        <v>#N/A</v>
      </c>
      <c r="AQ994" s="6" t="e">
        <f t="shared" si="557"/>
        <v>#N/A</v>
      </c>
      <c r="AR994" s="6" t="e">
        <f t="shared" si="536"/>
        <v>#N/A</v>
      </c>
      <c r="AS994" s="6" t="e">
        <f t="shared" si="537"/>
        <v>#N/A</v>
      </c>
      <c r="AT994" s="6" t="e">
        <f t="shared" si="538"/>
        <v>#N/A</v>
      </c>
      <c r="AU994" s="6">
        <f t="shared" si="558"/>
        <v>0</v>
      </c>
      <c r="AV994" s="6" t="e">
        <f t="shared" si="559"/>
        <v>#N/A</v>
      </c>
      <c r="AW994" s="6" t="str">
        <f t="shared" si="539"/>
        <v/>
      </c>
      <c r="AX994" s="6" t="str">
        <f t="shared" si="540"/>
        <v/>
      </c>
      <c r="AY994" s="6" t="str">
        <f t="shared" si="541"/>
        <v/>
      </c>
      <c r="AZ994" s="6" t="str">
        <f t="shared" si="542"/>
        <v/>
      </c>
      <c r="BA994" s="103"/>
      <c r="BG994" s="3"/>
    </row>
    <row r="995" spans="1:59" s="12" customFormat="1" ht="13.5" customHeight="1" x14ac:dyDescent="0.2">
      <c r="A995" s="163">
        <v>980</v>
      </c>
      <c r="B995" s="164"/>
      <c r="C995" s="165"/>
      <c r="D995" s="166"/>
      <c r="E995" s="165"/>
      <c r="F995" s="165"/>
      <c r="G995" s="220"/>
      <c r="H995" s="165"/>
      <c r="I995" s="167"/>
      <c r="J995" s="168"/>
      <c r="K995" s="845"/>
      <c r="L995" s="838"/>
      <c r="M995" s="428"/>
      <c r="N995" s="427"/>
      <c r="O995" s="429"/>
      <c r="P995" s="430"/>
      <c r="Q995" s="422" t="str">
        <f t="shared" si="526"/>
        <v/>
      </c>
      <c r="R995" s="422" t="str">
        <f t="shared" si="527"/>
        <v/>
      </c>
      <c r="S995" s="423" t="str">
        <f t="shared" si="528"/>
        <v/>
      </c>
      <c r="T995" s="424" t="str">
        <f t="shared" si="543"/>
        <v/>
      </c>
      <c r="U995" s="425" t="str">
        <f t="shared" si="529"/>
        <v/>
      </c>
      <c r="V995" s="425" t="str">
        <f t="shared" si="530"/>
        <v/>
      </c>
      <c r="W995" s="425" t="str">
        <f t="shared" si="531"/>
        <v/>
      </c>
      <c r="X995" s="38"/>
      <c r="Y995" s="37" t="str">
        <f t="shared" si="544"/>
        <v/>
      </c>
      <c r="Z995" s="37" t="str">
        <f t="shared" si="545"/>
        <v/>
      </c>
      <c r="AA995" s="29" t="str">
        <f t="shared" si="532"/>
        <v/>
      </c>
      <c r="AB995" s="6" t="e">
        <f t="shared" si="546"/>
        <v>#N/A</v>
      </c>
      <c r="AC995" s="6" t="e">
        <f t="shared" si="547"/>
        <v>#N/A</v>
      </c>
      <c r="AD995" s="6" t="e">
        <f t="shared" si="548"/>
        <v>#N/A</v>
      </c>
      <c r="AE995" s="6" t="str">
        <f t="shared" si="533"/>
        <v/>
      </c>
      <c r="AF995" s="10">
        <f t="shared" si="534"/>
        <v>1</v>
      </c>
      <c r="AG995" s="6" t="e">
        <f t="shared" si="549"/>
        <v>#N/A</v>
      </c>
      <c r="AH995" s="6" t="e">
        <f t="shared" si="550"/>
        <v>#N/A</v>
      </c>
      <c r="AI995" s="6" t="e">
        <f t="shared" si="560"/>
        <v>#N/A</v>
      </c>
      <c r="AJ995" s="6" t="e">
        <f t="shared" si="551"/>
        <v>#N/A</v>
      </c>
      <c r="AK995" s="11" t="str">
        <f t="shared" si="552"/>
        <v xml:space="preserve"> </v>
      </c>
      <c r="AL995" s="6" t="e">
        <f t="shared" si="553"/>
        <v>#N/A</v>
      </c>
      <c r="AM995" s="6" t="e">
        <f t="shared" si="554"/>
        <v>#N/A</v>
      </c>
      <c r="AN995" s="6" t="e">
        <f t="shared" si="555"/>
        <v>#N/A</v>
      </c>
      <c r="AO995" s="6" t="e">
        <f t="shared" si="535"/>
        <v>#N/A</v>
      </c>
      <c r="AP995" s="6" t="e">
        <f t="shared" si="556"/>
        <v>#N/A</v>
      </c>
      <c r="AQ995" s="6" t="e">
        <f t="shared" si="557"/>
        <v>#N/A</v>
      </c>
      <c r="AR995" s="6" t="e">
        <f t="shared" si="536"/>
        <v>#N/A</v>
      </c>
      <c r="AS995" s="6" t="e">
        <f t="shared" si="537"/>
        <v>#N/A</v>
      </c>
      <c r="AT995" s="6" t="e">
        <f t="shared" si="538"/>
        <v>#N/A</v>
      </c>
      <c r="AU995" s="6">
        <f t="shared" si="558"/>
        <v>0</v>
      </c>
      <c r="AV995" s="6" t="e">
        <f t="shared" si="559"/>
        <v>#N/A</v>
      </c>
      <c r="AW995" s="6" t="str">
        <f t="shared" si="539"/>
        <v/>
      </c>
      <c r="AX995" s="6" t="str">
        <f t="shared" si="540"/>
        <v/>
      </c>
      <c r="AY995" s="6" t="str">
        <f t="shared" si="541"/>
        <v/>
      </c>
      <c r="AZ995" s="6" t="str">
        <f t="shared" si="542"/>
        <v/>
      </c>
      <c r="BA995" s="103"/>
      <c r="BG995" s="3"/>
    </row>
    <row r="996" spans="1:59" s="12" customFormat="1" ht="13.5" customHeight="1" x14ac:dyDescent="0.2">
      <c r="A996" s="163">
        <v>981</v>
      </c>
      <c r="B996" s="164"/>
      <c r="C996" s="165"/>
      <c r="D996" s="166"/>
      <c r="E996" s="165"/>
      <c r="F996" s="165"/>
      <c r="G996" s="220"/>
      <c r="H996" s="165"/>
      <c r="I996" s="167"/>
      <c r="J996" s="168"/>
      <c r="K996" s="845"/>
      <c r="L996" s="838"/>
      <c r="M996" s="428"/>
      <c r="N996" s="427"/>
      <c r="O996" s="429"/>
      <c r="P996" s="430"/>
      <c r="Q996" s="422" t="str">
        <f t="shared" si="526"/>
        <v/>
      </c>
      <c r="R996" s="422" t="str">
        <f t="shared" si="527"/>
        <v/>
      </c>
      <c r="S996" s="423" t="str">
        <f t="shared" si="528"/>
        <v/>
      </c>
      <c r="T996" s="424" t="str">
        <f t="shared" si="543"/>
        <v/>
      </c>
      <c r="U996" s="425" t="str">
        <f t="shared" si="529"/>
        <v/>
      </c>
      <c r="V996" s="425" t="str">
        <f t="shared" si="530"/>
        <v/>
      </c>
      <c r="W996" s="425" t="str">
        <f t="shared" si="531"/>
        <v/>
      </c>
      <c r="X996" s="38"/>
      <c r="Y996" s="37" t="str">
        <f t="shared" si="544"/>
        <v/>
      </c>
      <c r="Z996" s="37" t="str">
        <f t="shared" si="545"/>
        <v/>
      </c>
      <c r="AA996" s="29" t="str">
        <f t="shared" si="532"/>
        <v/>
      </c>
      <c r="AB996" s="6" t="e">
        <f t="shared" si="546"/>
        <v>#N/A</v>
      </c>
      <c r="AC996" s="6" t="e">
        <f t="shared" si="547"/>
        <v>#N/A</v>
      </c>
      <c r="AD996" s="6" t="e">
        <f t="shared" si="548"/>
        <v>#N/A</v>
      </c>
      <c r="AE996" s="6" t="str">
        <f t="shared" si="533"/>
        <v/>
      </c>
      <c r="AF996" s="10">
        <f t="shared" si="534"/>
        <v>1</v>
      </c>
      <c r="AG996" s="6" t="e">
        <f t="shared" si="549"/>
        <v>#N/A</v>
      </c>
      <c r="AH996" s="6" t="e">
        <f t="shared" si="550"/>
        <v>#N/A</v>
      </c>
      <c r="AI996" s="6" t="e">
        <f t="shared" si="560"/>
        <v>#N/A</v>
      </c>
      <c r="AJ996" s="6" t="e">
        <f t="shared" si="551"/>
        <v>#N/A</v>
      </c>
      <c r="AK996" s="11" t="str">
        <f t="shared" si="552"/>
        <v xml:space="preserve"> </v>
      </c>
      <c r="AL996" s="6" t="e">
        <f t="shared" si="553"/>
        <v>#N/A</v>
      </c>
      <c r="AM996" s="6" t="e">
        <f t="shared" si="554"/>
        <v>#N/A</v>
      </c>
      <c r="AN996" s="6" t="e">
        <f t="shared" si="555"/>
        <v>#N/A</v>
      </c>
      <c r="AO996" s="6" t="e">
        <f t="shared" si="535"/>
        <v>#N/A</v>
      </c>
      <c r="AP996" s="6" t="e">
        <f t="shared" si="556"/>
        <v>#N/A</v>
      </c>
      <c r="AQ996" s="6" t="e">
        <f t="shared" si="557"/>
        <v>#N/A</v>
      </c>
      <c r="AR996" s="6" t="e">
        <f t="shared" si="536"/>
        <v>#N/A</v>
      </c>
      <c r="AS996" s="6" t="e">
        <f t="shared" si="537"/>
        <v>#N/A</v>
      </c>
      <c r="AT996" s="6" t="e">
        <f t="shared" si="538"/>
        <v>#N/A</v>
      </c>
      <c r="AU996" s="6">
        <f t="shared" si="558"/>
        <v>0</v>
      </c>
      <c r="AV996" s="6" t="e">
        <f t="shared" si="559"/>
        <v>#N/A</v>
      </c>
      <c r="AW996" s="6" t="str">
        <f t="shared" si="539"/>
        <v/>
      </c>
      <c r="AX996" s="6" t="str">
        <f t="shared" si="540"/>
        <v/>
      </c>
      <c r="AY996" s="6" t="str">
        <f t="shared" si="541"/>
        <v/>
      </c>
      <c r="AZ996" s="6" t="str">
        <f t="shared" si="542"/>
        <v/>
      </c>
      <c r="BA996" s="103"/>
      <c r="BG996" s="3"/>
    </row>
    <row r="997" spans="1:59" s="12" customFormat="1" ht="13.5" customHeight="1" x14ac:dyDescent="0.2">
      <c r="A997" s="163">
        <v>982</v>
      </c>
      <c r="B997" s="164"/>
      <c r="C997" s="165"/>
      <c r="D997" s="166"/>
      <c r="E997" s="165"/>
      <c r="F997" s="165"/>
      <c r="G997" s="220"/>
      <c r="H997" s="165"/>
      <c r="I997" s="167"/>
      <c r="J997" s="168"/>
      <c r="K997" s="845"/>
      <c r="L997" s="838"/>
      <c r="M997" s="428"/>
      <c r="N997" s="427"/>
      <c r="O997" s="429"/>
      <c r="P997" s="430"/>
      <c r="Q997" s="422" t="str">
        <f t="shared" si="526"/>
        <v/>
      </c>
      <c r="R997" s="422" t="str">
        <f t="shared" si="527"/>
        <v/>
      </c>
      <c r="S997" s="423" t="str">
        <f t="shared" si="528"/>
        <v/>
      </c>
      <c r="T997" s="424" t="str">
        <f t="shared" si="543"/>
        <v/>
      </c>
      <c r="U997" s="425" t="str">
        <f t="shared" si="529"/>
        <v/>
      </c>
      <c r="V997" s="425" t="str">
        <f t="shared" si="530"/>
        <v/>
      </c>
      <c r="W997" s="425" t="str">
        <f t="shared" si="531"/>
        <v/>
      </c>
      <c r="X997" s="38"/>
      <c r="Y997" s="37" t="str">
        <f t="shared" si="544"/>
        <v/>
      </c>
      <c r="Z997" s="37" t="str">
        <f t="shared" si="545"/>
        <v/>
      </c>
      <c r="AA997" s="29" t="str">
        <f t="shared" si="532"/>
        <v/>
      </c>
      <c r="AB997" s="6" t="e">
        <f t="shared" si="546"/>
        <v>#N/A</v>
      </c>
      <c r="AC997" s="6" t="e">
        <f t="shared" si="547"/>
        <v>#N/A</v>
      </c>
      <c r="AD997" s="6" t="e">
        <f t="shared" si="548"/>
        <v>#N/A</v>
      </c>
      <c r="AE997" s="6" t="str">
        <f t="shared" si="533"/>
        <v/>
      </c>
      <c r="AF997" s="10">
        <f t="shared" si="534"/>
        <v>1</v>
      </c>
      <c r="AG997" s="6" t="e">
        <f t="shared" si="549"/>
        <v>#N/A</v>
      </c>
      <c r="AH997" s="6" t="e">
        <f t="shared" si="550"/>
        <v>#N/A</v>
      </c>
      <c r="AI997" s="6" t="e">
        <f t="shared" si="560"/>
        <v>#N/A</v>
      </c>
      <c r="AJ997" s="6" t="e">
        <f t="shared" si="551"/>
        <v>#N/A</v>
      </c>
      <c r="AK997" s="11" t="str">
        <f t="shared" si="552"/>
        <v xml:space="preserve"> </v>
      </c>
      <c r="AL997" s="6" t="e">
        <f t="shared" si="553"/>
        <v>#N/A</v>
      </c>
      <c r="AM997" s="6" t="e">
        <f t="shared" si="554"/>
        <v>#N/A</v>
      </c>
      <c r="AN997" s="6" t="e">
        <f t="shared" si="555"/>
        <v>#N/A</v>
      </c>
      <c r="AO997" s="6" t="e">
        <f t="shared" si="535"/>
        <v>#N/A</v>
      </c>
      <c r="AP997" s="6" t="e">
        <f t="shared" si="556"/>
        <v>#N/A</v>
      </c>
      <c r="AQ997" s="6" t="e">
        <f t="shared" si="557"/>
        <v>#N/A</v>
      </c>
      <c r="AR997" s="6" t="e">
        <f t="shared" si="536"/>
        <v>#N/A</v>
      </c>
      <c r="AS997" s="6" t="e">
        <f t="shared" si="537"/>
        <v>#N/A</v>
      </c>
      <c r="AT997" s="6" t="e">
        <f t="shared" si="538"/>
        <v>#N/A</v>
      </c>
      <c r="AU997" s="6">
        <f t="shared" si="558"/>
        <v>0</v>
      </c>
      <c r="AV997" s="6" t="e">
        <f t="shared" si="559"/>
        <v>#N/A</v>
      </c>
      <c r="AW997" s="6" t="str">
        <f t="shared" si="539"/>
        <v/>
      </c>
      <c r="AX997" s="6" t="str">
        <f t="shared" si="540"/>
        <v/>
      </c>
      <c r="AY997" s="6" t="str">
        <f t="shared" si="541"/>
        <v/>
      </c>
      <c r="AZ997" s="6" t="str">
        <f t="shared" si="542"/>
        <v/>
      </c>
      <c r="BA997" s="103"/>
      <c r="BG997" s="3"/>
    </row>
    <row r="998" spans="1:59" s="12" customFormat="1" ht="13.5" customHeight="1" x14ac:dyDescent="0.2">
      <c r="A998" s="163">
        <v>983</v>
      </c>
      <c r="B998" s="164"/>
      <c r="C998" s="165"/>
      <c r="D998" s="166"/>
      <c r="E998" s="165"/>
      <c r="F998" s="165"/>
      <c r="G998" s="220"/>
      <c r="H998" s="165"/>
      <c r="I998" s="167"/>
      <c r="J998" s="168"/>
      <c r="K998" s="845"/>
      <c r="L998" s="838"/>
      <c r="M998" s="428"/>
      <c r="N998" s="427"/>
      <c r="O998" s="429"/>
      <c r="P998" s="430"/>
      <c r="Q998" s="422" t="str">
        <f t="shared" si="526"/>
        <v/>
      </c>
      <c r="R998" s="422" t="str">
        <f t="shared" si="527"/>
        <v/>
      </c>
      <c r="S998" s="423" t="str">
        <f t="shared" si="528"/>
        <v/>
      </c>
      <c r="T998" s="424" t="str">
        <f t="shared" si="543"/>
        <v/>
      </c>
      <c r="U998" s="425" t="str">
        <f t="shared" si="529"/>
        <v/>
      </c>
      <c r="V998" s="425" t="str">
        <f t="shared" si="530"/>
        <v/>
      </c>
      <c r="W998" s="425" t="str">
        <f t="shared" si="531"/>
        <v/>
      </c>
      <c r="X998" s="38"/>
      <c r="Y998" s="37" t="str">
        <f t="shared" si="544"/>
        <v/>
      </c>
      <c r="Z998" s="37" t="str">
        <f t="shared" si="545"/>
        <v/>
      </c>
      <c r="AA998" s="29" t="str">
        <f t="shared" si="532"/>
        <v/>
      </c>
      <c r="AB998" s="6" t="e">
        <f t="shared" si="546"/>
        <v>#N/A</v>
      </c>
      <c r="AC998" s="6" t="e">
        <f t="shared" si="547"/>
        <v>#N/A</v>
      </c>
      <c r="AD998" s="6" t="e">
        <f t="shared" si="548"/>
        <v>#N/A</v>
      </c>
      <c r="AE998" s="6" t="str">
        <f t="shared" si="533"/>
        <v/>
      </c>
      <c r="AF998" s="10">
        <f t="shared" si="534"/>
        <v>1</v>
      </c>
      <c r="AG998" s="6" t="e">
        <f t="shared" si="549"/>
        <v>#N/A</v>
      </c>
      <c r="AH998" s="6" t="e">
        <f t="shared" si="550"/>
        <v>#N/A</v>
      </c>
      <c r="AI998" s="6" t="e">
        <f t="shared" si="560"/>
        <v>#N/A</v>
      </c>
      <c r="AJ998" s="6" t="e">
        <f t="shared" si="551"/>
        <v>#N/A</v>
      </c>
      <c r="AK998" s="11" t="str">
        <f t="shared" si="552"/>
        <v xml:space="preserve"> </v>
      </c>
      <c r="AL998" s="6" t="e">
        <f t="shared" si="553"/>
        <v>#N/A</v>
      </c>
      <c r="AM998" s="6" t="e">
        <f t="shared" si="554"/>
        <v>#N/A</v>
      </c>
      <c r="AN998" s="6" t="e">
        <f t="shared" si="555"/>
        <v>#N/A</v>
      </c>
      <c r="AO998" s="6" t="e">
        <f t="shared" si="535"/>
        <v>#N/A</v>
      </c>
      <c r="AP998" s="6" t="e">
        <f t="shared" si="556"/>
        <v>#N/A</v>
      </c>
      <c r="AQ998" s="6" t="e">
        <f t="shared" si="557"/>
        <v>#N/A</v>
      </c>
      <c r="AR998" s="6" t="e">
        <f t="shared" si="536"/>
        <v>#N/A</v>
      </c>
      <c r="AS998" s="6" t="e">
        <f t="shared" si="537"/>
        <v>#N/A</v>
      </c>
      <c r="AT998" s="6" t="e">
        <f t="shared" si="538"/>
        <v>#N/A</v>
      </c>
      <c r="AU998" s="6">
        <f t="shared" si="558"/>
        <v>0</v>
      </c>
      <c r="AV998" s="6" t="e">
        <f t="shared" si="559"/>
        <v>#N/A</v>
      </c>
      <c r="AW998" s="6" t="str">
        <f t="shared" si="539"/>
        <v/>
      </c>
      <c r="AX998" s="6" t="str">
        <f t="shared" si="540"/>
        <v/>
      </c>
      <c r="AY998" s="6" t="str">
        <f t="shared" si="541"/>
        <v/>
      </c>
      <c r="AZ998" s="6" t="str">
        <f t="shared" si="542"/>
        <v/>
      </c>
      <c r="BA998" s="103"/>
      <c r="BG998" s="3"/>
    </row>
    <row r="999" spans="1:59" s="12" customFormat="1" ht="13.5" customHeight="1" x14ac:dyDescent="0.2">
      <c r="A999" s="163">
        <v>984</v>
      </c>
      <c r="B999" s="164"/>
      <c r="C999" s="165"/>
      <c r="D999" s="166"/>
      <c r="E999" s="165"/>
      <c r="F999" s="165"/>
      <c r="G999" s="220"/>
      <c r="H999" s="165"/>
      <c r="I999" s="167"/>
      <c r="J999" s="168"/>
      <c r="K999" s="845"/>
      <c r="L999" s="838"/>
      <c r="M999" s="428"/>
      <c r="N999" s="427"/>
      <c r="O999" s="429"/>
      <c r="P999" s="430"/>
      <c r="Q999" s="422" t="str">
        <f t="shared" si="526"/>
        <v/>
      </c>
      <c r="R999" s="422" t="str">
        <f t="shared" si="527"/>
        <v/>
      </c>
      <c r="S999" s="423" t="str">
        <f t="shared" si="528"/>
        <v/>
      </c>
      <c r="T999" s="424" t="str">
        <f t="shared" si="543"/>
        <v/>
      </c>
      <c r="U999" s="425" t="str">
        <f t="shared" si="529"/>
        <v/>
      </c>
      <c r="V999" s="425" t="str">
        <f t="shared" si="530"/>
        <v/>
      </c>
      <c r="W999" s="425" t="str">
        <f t="shared" si="531"/>
        <v/>
      </c>
      <c r="X999" s="38"/>
      <c r="Y999" s="37" t="str">
        <f t="shared" si="544"/>
        <v/>
      </c>
      <c r="Z999" s="37" t="str">
        <f t="shared" si="545"/>
        <v/>
      </c>
      <c r="AA999" s="29" t="str">
        <f t="shared" si="532"/>
        <v/>
      </c>
      <c r="AB999" s="6" t="e">
        <f t="shared" si="546"/>
        <v>#N/A</v>
      </c>
      <c r="AC999" s="6" t="e">
        <f t="shared" si="547"/>
        <v>#N/A</v>
      </c>
      <c r="AD999" s="6" t="e">
        <f t="shared" si="548"/>
        <v>#N/A</v>
      </c>
      <c r="AE999" s="6" t="str">
        <f t="shared" si="533"/>
        <v/>
      </c>
      <c r="AF999" s="10">
        <f t="shared" si="534"/>
        <v>1</v>
      </c>
      <c r="AG999" s="6" t="e">
        <f t="shared" si="549"/>
        <v>#N/A</v>
      </c>
      <c r="AH999" s="6" t="e">
        <f t="shared" si="550"/>
        <v>#N/A</v>
      </c>
      <c r="AI999" s="6" t="e">
        <f t="shared" si="560"/>
        <v>#N/A</v>
      </c>
      <c r="AJ999" s="6" t="e">
        <f t="shared" si="551"/>
        <v>#N/A</v>
      </c>
      <c r="AK999" s="11" t="str">
        <f t="shared" si="552"/>
        <v xml:space="preserve"> </v>
      </c>
      <c r="AL999" s="6" t="e">
        <f t="shared" si="553"/>
        <v>#N/A</v>
      </c>
      <c r="AM999" s="6" t="e">
        <f t="shared" si="554"/>
        <v>#N/A</v>
      </c>
      <c r="AN999" s="6" t="e">
        <f t="shared" si="555"/>
        <v>#N/A</v>
      </c>
      <c r="AO999" s="6" t="e">
        <f t="shared" si="535"/>
        <v>#N/A</v>
      </c>
      <c r="AP999" s="6" t="e">
        <f t="shared" si="556"/>
        <v>#N/A</v>
      </c>
      <c r="AQ999" s="6" t="e">
        <f t="shared" si="557"/>
        <v>#N/A</v>
      </c>
      <c r="AR999" s="6" t="e">
        <f t="shared" si="536"/>
        <v>#N/A</v>
      </c>
      <c r="AS999" s="6" t="e">
        <f t="shared" si="537"/>
        <v>#N/A</v>
      </c>
      <c r="AT999" s="6" t="e">
        <f t="shared" si="538"/>
        <v>#N/A</v>
      </c>
      <c r="AU999" s="6">
        <f t="shared" si="558"/>
        <v>0</v>
      </c>
      <c r="AV999" s="6" t="e">
        <f t="shared" si="559"/>
        <v>#N/A</v>
      </c>
      <c r="AW999" s="6" t="str">
        <f t="shared" si="539"/>
        <v/>
      </c>
      <c r="AX999" s="6" t="str">
        <f t="shared" si="540"/>
        <v/>
      </c>
      <c r="AY999" s="6" t="str">
        <f t="shared" si="541"/>
        <v/>
      </c>
      <c r="AZ999" s="6" t="str">
        <f t="shared" si="542"/>
        <v/>
      </c>
      <c r="BA999" s="103"/>
      <c r="BG999" s="3"/>
    </row>
    <row r="1000" spans="1:59" s="12" customFormat="1" ht="13.5" customHeight="1" x14ac:dyDescent="0.2">
      <c r="A1000" s="163">
        <v>985</v>
      </c>
      <c r="B1000" s="164"/>
      <c r="C1000" s="165"/>
      <c r="D1000" s="166"/>
      <c r="E1000" s="165"/>
      <c r="F1000" s="165"/>
      <c r="G1000" s="220"/>
      <c r="H1000" s="165"/>
      <c r="I1000" s="167"/>
      <c r="J1000" s="168"/>
      <c r="K1000" s="845"/>
      <c r="L1000" s="838"/>
      <c r="M1000" s="428"/>
      <c r="N1000" s="427"/>
      <c r="O1000" s="429"/>
      <c r="P1000" s="430"/>
      <c r="Q1000" s="422" t="str">
        <f t="shared" si="526"/>
        <v/>
      </c>
      <c r="R1000" s="422" t="str">
        <f t="shared" si="527"/>
        <v/>
      </c>
      <c r="S1000" s="423" t="str">
        <f t="shared" si="528"/>
        <v/>
      </c>
      <c r="T1000" s="424" t="str">
        <f t="shared" si="543"/>
        <v/>
      </c>
      <c r="U1000" s="425" t="str">
        <f t="shared" si="529"/>
        <v/>
      </c>
      <c r="V1000" s="425" t="str">
        <f t="shared" si="530"/>
        <v/>
      </c>
      <c r="W1000" s="425" t="str">
        <f t="shared" si="531"/>
        <v/>
      </c>
      <c r="X1000" s="38"/>
      <c r="Y1000" s="37" t="str">
        <f t="shared" si="544"/>
        <v/>
      </c>
      <c r="Z1000" s="37" t="str">
        <f t="shared" si="545"/>
        <v/>
      </c>
      <c r="AA1000" s="29" t="str">
        <f t="shared" si="532"/>
        <v/>
      </c>
      <c r="AB1000" s="6" t="e">
        <f t="shared" si="546"/>
        <v>#N/A</v>
      </c>
      <c r="AC1000" s="6" t="e">
        <f t="shared" si="547"/>
        <v>#N/A</v>
      </c>
      <c r="AD1000" s="6" t="e">
        <f t="shared" si="548"/>
        <v>#N/A</v>
      </c>
      <c r="AE1000" s="6" t="str">
        <f t="shared" si="533"/>
        <v/>
      </c>
      <c r="AF1000" s="10">
        <f t="shared" si="534"/>
        <v>1</v>
      </c>
      <c r="AG1000" s="6" t="e">
        <f t="shared" si="549"/>
        <v>#N/A</v>
      </c>
      <c r="AH1000" s="6" t="e">
        <f t="shared" si="550"/>
        <v>#N/A</v>
      </c>
      <c r="AI1000" s="6" t="e">
        <f t="shared" si="560"/>
        <v>#N/A</v>
      </c>
      <c r="AJ1000" s="6" t="e">
        <f t="shared" si="551"/>
        <v>#N/A</v>
      </c>
      <c r="AK1000" s="11" t="str">
        <f t="shared" si="552"/>
        <v xml:space="preserve"> </v>
      </c>
      <c r="AL1000" s="6" t="e">
        <f t="shared" si="553"/>
        <v>#N/A</v>
      </c>
      <c r="AM1000" s="6" t="e">
        <f t="shared" si="554"/>
        <v>#N/A</v>
      </c>
      <c r="AN1000" s="6" t="e">
        <f t="shared" si="555"/>
        <v>#N/A</v>
      </c>
      <c r="AO1000" s="6" t="e">
        <f t="shared" si="535"/>
        <v>#N/A</v>
      </c>
      <c r="AP1000" s="6" t="e">
        <f t="shared" si="556"/>
        <v>#N/A</v>
      </c>
      <c r="AQ1000" s="6" t="e">
        <f t="shared" si="557"/>
        <v>#N/A</v>
      </c>
      <c r="AR1000" s="6" t="e">
        <f t="shared" si="536"/>
        <v>#N/A</v>
      </c>
      <c r="AS1000" s="6" t="e">
        <f t="shared" si="537"/>
        <v>#N/A</v>
      </c>
      <c r="AT1000" s="6" t="e">
        <f t="shared" si="538"/>
        <v>#N/A</v>
      </c>
      <c r="AU1000" s="6">
        <f t="shared" si="558"/>
        <v>0</v>
      </c>
      <c r="AV1000" s="6" t="e">
        <f t="shared" si="559"/>
        <v>#N/A</v>
      </c>
      <c r="AW1000" s="6" t="str">
        <f t="shared" si="539"/>
        <v/>
      </c>
      <c r="AX1000" s="6" t="str">
        <f t="shared" si="540"/>
        <v/>
      </c>
      <c r="AY1000" s="6" t="str">
        <f t="shared" si="541"/>
        <v/>
      </c>
      <c r="AZ1000" s="6" t="str">
        <f t="shared" si="542"/>
        <v/>
      </c>
      <c r="BA1000" s="103"/>
      <c r="BG1000" s="3"/>
    </row>
    <row r="1001" spans="1:59" s="12" customFormat="1" ht="13.5" customHeight="1" x14ac:dyDescent="0.2">
      <c r="A1001" s="163">
        <v>986</v>
      </c>
      <c r="B1001" s="164"/>
      <c r="C1001" s="165"/>
      <c r="D1001" s="166"/>
      <c r="E1001" s="165"/>
      <c r="F1001" s="165"/>
      <c r="G1001" s="220"/>
      <c r="H1001" s="165"/>
      <c r="I1001" s="167"/>
      <c r="J1001" s="168"/>
      <c r="K1001" s="845"/>
      <c r="L1001" s="838"/>
      <c r="M1001" s="428"/>
      <c r="N1001" s="427"/>
      <c r="O1001" s="429"/>
      <c r="P1001" s="430"/>
      <c r="Q1001" s="422" t="str">
        <f t="shared" si="526"/>
        <v/>
      </c>
      <c r="R1001" s="422" t="str">
        <f t="shared" si="527"/>
        <v/>
      </c>
      <c r="S1001" s="423" t="str">
        <f t="shared" si="528"/>
        <v/>
      </c>
      <c r="T1001" s="424" t="str">
        <f t="shared" si="543"/>
        <v/>
      </c>
      <c r="U1001" s="425" t="str">
        <f t="shared" si="529"/>
        <v/>
      </c>
      <c r="V1001" s="425" t="str">
        <f t="shared" si="530"/>
        <v/>
      </c>
      <c r="W1001" s="425" t="str">
        <f t="shared" si="531"/>
        <v/>
      </c>
      <c r="X1001" s="38"/>
      <c r="Y1001" s="37" t="str">
        <f t="shared" si="544"/>
        <v/>
      </c>
      <c r="Z1001" s="37" t="str">
        <f t="shared" si="545"/>
        <v/>
      </c>
      <c r="AA1001" s="29" t="str">
        <f t="shared" si="532"/>
        <v/>
      </c>
      <c r="AB1001" s="6" t="e">
        <f t="shared" si="546"/>
        <v>#N/A</v>
      </c>
      <c r="AC1001" s="6" t="e">
        <f t="shared" si="547"/>
        <v>#N/A</v>
      </c>
      <c r="AD1001" s="6" t="e">
        <f t="shared" si="548"/>
        <v>#N/A</v>
      </c>
      <c r="AE1001" s="6" t="str">
        <f t="shared" si="533"/>
        <v/>
      </c>
      <c r="AF1001" s="10">
        <f t="shared" si="534"/>
        <v>1</v>
      </c>
      <c r="AG1001" s="6" t="e">
        <f t="shared" si="549"/>
        <v>#N/A</v>
      </c>
      <c r="AH1001" s="6" t="e">
        <f t="shared" si="550"/>
        <v>#N/A</v>
      </c>
      <c r="AI1001" s="6" t="e">
        <f t="shared" si="560"/>
        <v>#N/A</v>
      </c>
      <c r="AJ1001" s="6" t="e">
        <f t="shared" si="551"/>
        <v>#N/A</v>
      </c>
      <c r="AK1001" s="11" t="str">
        <f t="shared" si="552"/>
        <v xml:space="preserve"> </v>
      </c>
      <c r="AL1001" s="6" t="e">
        <f t="shared" si="553"/>
        <v>#N/A</v>
      </c>
      <c r="AM1001" s="6" t="e">
        <f t="shared" si="554"/>
        <v>#N/A</v>
      </c>
      <c r="AN1001" s="6" t="e">
        <f t="shared" si="555"/>
        <v>#N/A</v>
      </c>
      <c r="AO1001" s="6" t="e">
        <f t="shared" si="535"/>
        <v>#N/A</v>
      </c>
      <c r="AP1001" s="6" t="e">
        <f t="shared" si="556"/>
        <v>#N/A</v>
      </c>
      <c r="AQ1001" s="6" t="e">
        <f t="shared" si="557"/>
        <v>#N/A</v>
      </c>
      <c r="AR1001" s="6" t="e">
        <f t="shared" si="536"/>
        <v>#N/A</v>
      </c>
      <c r="AS1001" s="6" t="e">
        <f t="shared" si="537"/>
        <v>#N/A</v>
      </c>
      <c r="AT1001" s="6" t="e">
        <f t="shared" si="538"/>
        <v>#N/A</v>
      </c>
      <c r="AU1001" s="6">
        <f t="shared" si="558"/>
        <v>0</v>
      </c>
      <c r="AV1001" s="6" t="e">
        <f t="shared" si="559"/>
        <v>#N/A</v>
      </c>
      <c r="AW1001" s="6" t="str">
        <f t="shared" si="539"/>
        <v/>
      </c>
      <c r="AX1001" s="6" t="str">
        <f t="shared" si="540"/>
        <v/>
      </c>
      <c r="AY1001" s="6" t="str">
        <f t="shared" si="541"/>
        <v/>
      </c>
      <c r="AZ1001" s="6" t="str">
        <f t="shared" si="542"/>
        <v/>
      </c>
      <c r="BA1001" s="103"/>
      <c r="BG1001" s="3"/>
    </row>
    <row r="1002" spans="1:59" s="12" customFormat="1" ht="13.5" customHeight="1" x14ac:dyDescent="0.2">
      <c r="A1002" s="163">
        <v>987</v>
      </c>
      <c r="B1002" s="164"/>
      <c r="C1002" s="165"/>
      <c r="D1002" s="166"/>
      <c r="E1002" s="165"/>
      <c r="F1002" s="165"/>
      <c r="G1002" s="220"/>
      <c r="H1002" s="165"/>
      <c r="I1002" s="167"/>
      <c r="J1002" s="168"/>
      <c r="K1002" s="845"/>
      <c r="L1002" s="838"/>
      <c r="M1002" s="428"/>
      <c r="N1002" s="427"/>
      <c r="O1002" s="429"/>
      <c r="P1002" s="430"/>
      <c r="Q1002" s="422" t="str">
        <f t="shared" si="526"/>
        <v/>
      </c>
      <c r="R1002" s="422" t="str">
        <f t="shared" si="527"/>
        <v/>
      </c>
      <c r="S1002" s="423" t="str">
        <f t="shared" si="528"/>
        <v/>
      </c>
      <c r="T1002" s="424" t="str">
        <f t="shared" si="543"/>
        <v/>
      </c>
      <c r="U1002" s="425" t="str">
        <f t="shared" si="529"/>
        <v/>
      </c>
      <c r="V1002" s="425" t="str">
        <f t="shared" si="530"/>
        <v/>
      </c>
      <c r="W1002" s="425" t="str">
        <f t="shared" si="531"/>
        <v/>
      </c>
      <c r="X1002" s="38"/>
      <c r="Y1002" s="37" t="str">
        <f t="shared" si="544"/>
        <v/>
      </c>
      <c r="Z1002" s="37" t="str">
        <f t="shared" si="545"/>
        <v/>
      </c>
      <c r="AA1002" s="29" t="str">
        <f t="shared" si="532"/>
        <v/>
      </c>
      <c r="AB1002" s="6" t="e">
        <f t="shared" si="546"/>
        <v>#N/A</v>
      </c>
      <c r="AC1002" s="6" t="e">
        <f t="shared" si="547"/>
        <v>#N/A</v>
      </c>
      <c r="AD1002" s="6" t="e">
        <f t="shared" si="548"/>
        <v>#N/A</v>
      </c>
      <c r="AE1002" s="6" t="str">
        <f t="shared" si="533"/>
        <v/>
      </c>
      <c r="AF1002" s="10">
        <f t="shared" si="534"/>
        <v>1</v>
      </c>
      <c r="AG1002" s="6" t="e">
        <f t="shared" si="549"/>
        <v>#N/A</v>
      </c>
      <c r="AH1002" s="6" t="e">
        <f t="shared" si="550"/>
        <v>#N/A</v>
      </c>
      <c r="AI1002" s="6" t="e">
        <f t="shared" si="560"/>
        <v>#N/A</v>
      </c>
      <c r="AJ1002" s="6" t="e">
        <f t="shared" si="551"/>
        <v>#N/A</v>
      </c>
      <c r="AK1002" s="11" t="str">
        <f t="shared" si="552"/>
        <v xml:space="preserve"> </v>
      </c>
      <c r="AL1002" s="6" t="e">
        <f t="shared" si="553"/>
        <v>#N/A</v>
      </c>
      <c r="AM1002" s="6" t="e">
        <f t="shared" si="554"/>
        <v>#N/A</v>
      </c>
      <c r="AN1002" s="6" t="e">
        <f t="shared" si="555"/>
        <v>#N/A</v>
      </c>
      <c r="AO1002" s="6" t="e">
        <f t="shared" si="535"/>
        <v>#N/A</v>
      </c>
      <c r="AP1002" s="6" t="e">
        <f t="shared" si="556"/>
        <v>#N/A</v>
      </c>
      <c r="AQ1002" s="6" t="e">
        <f t="shared" si="557"/>
        <v>#N/A</v>
      </c>
      <c r="AR1002" s="6" t="e">
        <f t="shared" si="536"/>
        <v>#N/A</v>
      </c>
      <c r="AS1002" s="6" t="e">
        <f t="shared" si="537"/>
        <v>#N/A</v>
      </c>
      <c r="AT1002" s="6" t="e">
        <f t="shared" si="538"/>
        <v>#N/A</v>
      </c>
      <c r="AU1002" s="6">
        <f t="shared" si="558"/>
        <v>0</v>
      </c>
      <c r="AV1002" s="6" t="e">
        <f t="shared" si="559"/>
        <v>#N/A</v>
      </c>
      <c r="AW1002" s="6" t="str">
        <f t="shared" si="539"/>
        <v/>
      </c>
      <c r="AX1002" s="6" t="str">
        <f t="shared" si="540"/>
        <v/>
      </c>
      <c r="AY1002" s="6" t="str">
        <f t="shared" si="541"/>
        <v/>
      </c>
      <c r="AZ1002" s="6" t="str">
        <f t="shared" si="542"/>
        <v/>
      </c>
      <c r="BA1002" s="103"/>
      <c r="BG1002" s="3"/>
    </row>
    <row r="1003" spans="1:59" s="12" customFormat="1" ht="13.5" customHeight="1" x14ac:dyDescent="0.2">
      <c r="A1003" s="163">
        <v>988</v>
      </c>
      <c r="B1003" s="164"/>
      <c r="C1003" s="165"/>
      <c r="D1003" s="166"/>
      <c r="E1003" s="165"/>
      <c r="F1003" s="165"/>
      <c r="G1003" s="220"/>
      <c r="H1003" s="165"/>
      <c r="I1003" s="167"/>
      <c r="J1003" s="168"/>
      <c r="K1003" s="845"/>
      <c r="L1003" s="838"/>
      <c r="M1003" s="428"/>
      <c r="N1003" s="427"/>
      <c r="O1003" s="429"/>
      <c r="P1003" s="430"/>
      <c r="Q1003" s="422" t="str">
        <f t="shared" si="526"/>
        <v/>
      </c>
      <c r="R1003" s="422" t="str">
        <f t="shared" si="527"/>
        <v/>
      </c>
      <c r="S1003" s="423" t="str">
        <f t="shared" si="528"/>
        <v/>
      </c>
      <c r="T1003" s="424" t="str">
        <f t="shared" si="543"/>
        <v/>
      </c>
      <c r="U1003" s="425" t="str">
        <f t="shared" si="529"/>
        <v/>
      </c>
      <c r="V1003" s="425" t="str">
        <f t="shared" si="530"/>
        <v/>
      </c>
      <c r="W1003" s="425" t="str">
        <f t="shared" si="531"/>
        <v/>
      </c>
      <c r="X1003" s="38"/>
      <c r="Y1003" s="37" t="str">
        <f t="shared" si="544"/>
        <v/>
      </c>
      <c r="Z1003" s="37" t="str">
        <f t="shared" si="545"/>
        <v/>
      </c>
      <c r="AA1003" s="29" t="str">
        <f t="shared" si="532"/>
        <v/>
      </c>
      <c r="AB1003" s="6" t="e">
        <f t="shared" si="546"/>
        <v>#N/A</v>
      </c>
      <c r="AC1003" s="6" t="e">
        <f t="shared" si="547"/>
        <v>#N/A</v>
      </c>
      <c r="AD1003" s="6" t="e">
        <f t="shared" si="548"/>
        <v>#N/A</v>
      </c>
      <c r="AE1003" s="6" t="str">
        <f t="shared" si="533"/>
        <v/>
      </c>
      <c r="AF1003" s="10">
        <f t="shared" si="534"/>
        <v>1</v>
      </c>
      <c r="AG1003" s="6" t="e">
        <f t="shared" si="549"/>
        <v>#N/A</v>
      </c>
      <c r="AH1003" s="6" t="e">
        <f t="shared" si="550"/>
        <v>#N/A</v>
      </c>
      <c r="AI1003" s="6" t="e">
        <f t="shared" si="560"/>
        <v>#N/A</v>
      </c>
      <c r="AJ1003" s="6" t="e">
        <f t="shared" si="551"/>
        <v>#N/A</v>
      </c>
      <c r="AK1003" s="11" t="str">
        <f t="shared" si="552"/>
        <v xml:space="preserve"> </v>
      </c>
      <c r="AL1003" s="6" t="e">
        <f t="shared" si="553"/>
        <v>#N/A</v>
      </c>
      <c r="AM1003" s="6" t="e">
        <f t="shared" si="554"/>
        <v>#N/A</v>
      </c>
      <c r="AN1003" s="6" t="e">
        <f t="shared" si="555"/>
        <v>#N/A</v>
      </c>
      <c r="AO1003" s="6" t="e">
        <f t="shared" si="535"/>
        <v>#N/A</v>
      </c>
      <c r="AP1003" s="6" t="e">
        <f t="shared" si="556"/>
        <v>#N/A</v>
      </c>
      <c r="AQ1003" s="6" t="e">
        <f t="shared" si="557"/>
        <v>#N/A</v>
      </c>
      <c r="AR1003" s="6" t="e">
        <f t="shared" si="536"/>
        <v>#N/A</v>
      </c>
      <c r="AS1003" s="6" t="e">
        <f t="shared" si="537"/>
        <v>#N/A</v>
      </c>
      <c r="AT1003" s="6" t="e">
        <f t="shared" si="538"/>
        <v>#N/A</v>
      </c>
      <c r="AU1003" s="6">
        <f t="shared" si="558"/>
        <v>0</v>
      </c>
      <c r="AV1003" s="6" t="e">
        <f t="shared" si="559"/>
        <v>#N/A</v>
      </c>
      <c r="AW1003" s="6" t="str">
        <f t="shared" si="539"/>
        <v/>
      </c>
      <c r="AX1003" s="6" t="str">
        <f t="shared" si="540"/>
        <v/>
      </c>
      <c r="AY1003" s="6" t="str">
        <f t="shared" si="541"/>
        <v/>
      </c>
      <c r="AZ1003" s="6" t="str">
        <f t="shared" si="542"/>
        <v/>
      </c>
      <c r="BA1003" s="103"/>
      <c r="BG1003" s="3"/>
    </row>
    <row r="1004" spans="1:59" s="12" customFormat="1" ht="13.5" customHeight="1" x14ac:dyDescent="0.2">
      <c r="A1004" s="163">
        <v>989</v>
      </c>
      <c r="B1004" s="164"/>
      <c r="C1004" s="165"/>
      <c r="D1004" s="166"/>
      <c r="E1004" s="165"/>
      <c r="F1004" s="165"/>
      <c r="G1004" s="220"/>
      <c r="H1004" s="165"/>
      <c r="I1004" s="167"/>
      <c r="J1004" s="168"/>
      <c r="K1004" s="845"/>
      <c r="L1004" s="838"/>
      <c r="M1004" s="428"/>
      <c r="N1004" s="427"/>
      <c r="O1004" s="429"/>
      <c r="P1004" s="430"/>
      <c r="Q1004" s="422" t="str">
        <f t="shared" si="526"/>
        <v/>
      </c>
      <c r="R1004" s="422" t="str">
        <f t="shared" si="527"/>
        <v/>
      </c>
      <c r="S1004" s="423" t="str">
        <f t="shared" si="528"/>
        <v/>
      </c>
      <c r="T1004" s="424" t="str">
        <f t="shared" si="543"/>
        <v/>
      </c>
      <c r="U1004" s="425" t="str">
        <f t="shared" si="529"/>
        <v/>
      </c>
      <c r="V1004" s="425" t="str">
        <f t="shared" si="530"/>
        <v/>
      </c>
      <c r="W1004" s="425" t="str">
        <f t="shared" si="531"/>
        <v/>
      </c>
      <c r="X1004" s="38"/>
      <c r="Y1004" s="37" t="str">
        <f t="shared" si="544"/>
        <v/>
      </c>
      <c r="Z1004" s="37" t="str">
        <f t="shared" si="545"/>
        <v/>
      </c>
      <c r="AA1004" s="29" t="str">
        <f t="shared" si="532"/>
        <v/>
      </c>
      <c r="AB1004" s="6" t="e">
        <f t="shared" si="546"/>
        <v>#N/A</v>
      </c>
      <c r="AC1004" s="6" t="e">
        <f t="shared" si="547"/>
        <v>#N/A</v>
      </c>
      <c r="AD1004" s="6" t="e">
        <f t="shared" si="548"/>
        <v>#N/A</v>
      </c>
      <c r="AE1004" s="6" t="str">
        <f t="shared" si="533"/>
        <v/>
      </c>
      <c r="AF1004" s="10">
        <f t="shared" si="534"/>
        <v>1</v>
      </c>
      <c r="AG1004" s="6" t="e">
        <f t="shared" si="549"/>
        <v>#N/A</v>
      </c>
      <c r="AH1004" s="6" t="e">
        <f t="shared" si="550"/>
        <v>#N/A</v>
      </c>
      <c r="AI1004" s="6" t="e">
        <f t="shared" si="560"/>
        <v>#N/A</v>
      </c>
      <c r="AJ1004" s="6" t="e">
        <f t="shared" si="551"/>
        <v>#N/A</v>
      </c>
      <c r="AK1004" s="11" t="str">
        <f t="shared" si="552"/>
        <v xml:space="preserve"> </v>
      </c>
      <c r="AL1004" s="6" t="e">
        <f t="shared" si="553"/>
        <v>#N/A</v>
      </c>
      <c r="AM1004" s="6" t="e">
        <f t="shared" si="554"/>
        <v>#N/A</v>
      </c>
      <c r="AN1004" s="6" t="e">
        <f t="shared" si="555"/>
        <v>#N/A</v>
      </c>
      <c r="AO1004" s="6" t="e">
        <f t="shared" si="535"/>
        <v>#N/A</v>
      </c>
      <c r="AP1004" s="6" t="e">
        <f t="shared" si="556"/>
        <v>#N/A</v>
      </c>
      <c r="AQ1004" s="6" t="e">
        <f t="shared" si="557"/>
        <v>#N/A</v>
      </c>
      <c r="AR1004" s="6" t="e">
        <f t="shared" si="536"/>
        <v>#N/A</v>
      </c>
      <c r="AS1004" s="6" t="e">
        <f t="shared" si="537"/>
        <v>#N/A</v>
      </c>
      <c r="AT1004" s="6" t="e">
        <f t="shared" si="538"/>
        <v>#N/A</v>
      </c>
      <c r="AU1004" s="6">
        <f t="shared" si="558"/>
        <v>0</v>
      </c>
      <c r="AV1004" s="6" t="e">
        <f t="shared" si="559"/>
        <v>#N/A</v>
      </c>
      <c r="AW1004" s="6" t="str">
        <f t="shared" si="539"/>
        <v/>
      </c>
      <c r="AX1004" s="6" t="str">
        <f t="shared" si="540"/>
        <v/>
      </c>
      <c r="AY1004" s="6" t="str">
        <f t="shared" si="541"/>
        <v/>
      </c>
      <c r="AZ1004" s="6" t="str">
        <f t="shared" si="542"/>
        <v/>
      </c>
      <c r="BA1004" s="103"/>
      <c r="BG1004" s="3"/>
    </row>
    <row r="1005" spans="1:59" s="12" customFormat="1" ht="13.5" customHeight="1" x14ac:dyDescent="0.2">
      <c r="A1005" s="163">
        <v>990</v>
      </c>
      <c r="B1005" s="164"/>
      <c r="C1005" s="165"/>
      <c r="D1005" s="166"/>
      <c r="E1005" s="165"/>
      <c r="F1005" s="165"/>
      <c r="G1005" s="220"/>
      <c r="H1005" s="165"/>
      <c r="I1005" s="167"/>
      <c r="J1005" s="168"/>
      <c r="K1005" s="845"/>
      <c r="L1005" s="838"/>
      <c r="M1005" s="428"/>
      <c r="N1005" s="427"/>
      <c r="O1005" s="429"/>
      <c r="P1005" s="430"/>
      <c r="Q1005" s="422" t="str">
        <f t="shared" si="526"/>
        <v/>
      </c>
      <c r="R1005" s="422" t="str">
        <f t="shared" si="527"/>
        <v/>
      </c>
      <c r="S1005" s="423" t="str">
        <f t="shared" si="528"/>
        <v/>
      </c>
      <c r="T1005" s="424" t="str">
        <f t="shared" si="543"/>
        <v/>
      </c>
      <c r="U1005" s="425" t="str">
        <f t="shared" si="529"/>
        <v/>
      </c>
      <c r="V1005" s="425" t="str">
        <f t="shared" si="530"/>
        <v/>
      </c>
      <c r="W1005" s="425" t="str">
        <f t="shared" si="531"/>
        <v/>
      </c>
      <c r="X1005" s="38"/>
      <c r="Y1005" s="37" t="str">
        <f t="shared" si="544"/>
        <v/>
      </c>
      <c r="Z1005" s="37" t="str">
        <f t="shared" si="545"/>
        <v/>
      </c>
      <c r="AA1005" s="29" t="str">
        <f t="shared" si="532"/>
        <v/>
      </c>
      <c r="AB1005" s="6" t="e">
        <f t="shared" si="546"/>
        <v>#N/A</v>
      </c>
      <c r="AC1005" s="6" t="e">
        <f t="shared" si="547"/>
        <v>#N/A</v>
      </c>
      <c r="AD1005" s="6" t="e">
        <f t="shared" si="548"/>
        <v>#N/A</v>
      </c>
      <c r="AE1005" s="6" t="str">
        <f t="shared" si="533"/>
        <v/>
      </c>
      <c r="AF1005" s="10">
        <f t="shared" si="534"/>
        <v>1</v>
      </c>
      <c r="AG1005" s="6" t="e">
        <f t="shared" si="549"/>
        <v>#N/A</v>
      </c>
      <c r="AH1005" s="6" t="e">
        <f t="shared" si="550"/>
        <v>#N/A</v>
      </c>
      <c r="AI1005" s="6" t="e">
        <f t="shared" si="560"/>
        <v>#N/A</v>
      </c>
      <c r="AJ1005" s="6" t="e">
        <f t="shared" si="551"/>
        <v>#N/A</v>
      </c>
      <c r="AK1005" s="11" t="str">
        <f t="shared" si="552"/>
        <v xml:space="preserve"> </v>
      </c>
      <c r="AL1005" s="6" t="e">
        <f t="shared" si="553"/>
        <v>#N/A</v>
      </c>
      <c r="AM1005" s="6" t="e">
        <f t="shared" si="554"/>
        <v>#N/A</v>
      </c>
      <c r="AN1005" s="6" t="e">
        <f t="shared" si="555"/>
        <v>#N/A</v>
      </c>
      <c r="AO1005" s="6" t="e">
        <f t="shared" si="535"/>
        <v>#N/A</v>
      </c>
      <c r="AP1005" s="6" t="e">
        <f t="shared" si="556"/>
        <v>#N/A</v>
      </c>
      <c r="AQ1005" s="6" t="e">
        <f t="shared" si="557"/>
        <v>#N/A</v>
      </c>
      <c r="AR1005" s="6" t="e">
        <f t="shared" si="536"/>
        <v>#N/A</v>
      </c>
      <c r="AS1005" s="6" t="e">
        <f t="shared" si="537"/>
        <v>#N/A</v>
      </c>
      <c r="AT1005" s="6" t="e">
        <f t="shared" si="538"/>
        <v>#N/A</v>
      </c>
      <c r="AU1005" s="6">
        <f t="shared" si="558"/>
        <v>0</v>
      </c>
      <c r="AV1005" s="6" t="e">
        <f t="shared" si="559"/>
        <v>#N/A</v>
      </c>
      <c r="AW1005" s="6" t="str">
        <f t="shared" si="539"/>
        <v/>
      </c>
      <c r="AX1005" s="6" t="str">
        <f t="shared" si="540"/>
        <v/>
      </c>
      <c r="AY1005" s="6" t="str">
        <f t="shared" si="541"/>
        <v/>
      </c>
      <c r="AZ1005" s="6" t="str">
        <f t="shared" si="542"/>
        <v/>
      </c>
      <c r="BA1005" s="103"/>
      <c r="BG1005" s="3"/>
    </row>
    <row r="1006" spans="1:59" s="12" customFormat="1" ht="13.5" customHeight="1" x14ac:dyDescent="0.2">
      <c r="A1006" s="163">
        <v>991</v>
      </c>
      <c r="B1006" s="164"/>
      <c r="C1006" s="165"/>
      <c r="D1006" s="166"/>
      <c r="E1006" s="165"/>
      <c r="F1006" s="165"/>
      <c r="G1006" s="220"/>
      <c r="H1006" s="165"/>
      <c r="I1006" s="167"/>
      <c r="J1006" s="168"/>
      <c r="K1006" s="845"/>
      <c r="L1006" s="838"/>
      <c r="M1006" s="428"/>
      <c r="N1006" s="427"/>
      <c r="O1006" s="429"/>
      <c r="P1006" s="430"/>
      <c r="Q1006" s="422" t="str">
        <f t="shared" si="526"/>
        <v/>
      </c>
      <c r="R1006" s="422" t="str">
        <f t="shared" si="527"/>
        <v/>
      </c>
      <c r="S1006" s="423" t="str">
        <f t="shared" si="528"/>
        <v/>
      </c>
      <c r="T1006" s="424" t="str">
        <f t="shared" si="543"/>
        <v/>
      </c>
      <c r="U1006" s="425" t="str">
        <f t="shared" si="529"/>
        <v/>
      </c>
      <c r="V1006" s="425" t="str">
        <f t="shared" si="530"/>
        <v/>
      </c>
      <c r="W1006" s="425" t="str">
        <f t="shared" si="531"/>
        <v/>
      </c>
      <c r="X1006" s="38"/>
      <c r="Y1006" s="37" t="str">
        <f t="shared" si="544"/>
        <v/>
      </c>
      <c r="Z1006" s="37" t="str">
        <f t="shared" si="545"/>
        <v/>
      </c>
      <c r="AA1006" s="29" t="str">
        <f t="shared" si="532"/>
        <v/>
      </c>
      <c r="AB1006" s="6" t="e">
        <f t="shared" si="546"/>
        <v>#N/A</v>
      </c>
      <c r="AC1006" s="6" t="e">
        <f t="shared" si="547"/>
        <v>#N/A</v>
      </c>
      <c r="AD1006" s="6" t="e">
        <f t="shared" si="548"/>
        <v>#N/A</v>
      </c>
      <c r="AE1006" s="6" t="str">
        <f t="shared" si="533"/>
        <v/>
      </c>
      <c r="AF1006" s="10">
        <f t="shared" si="534"/>
        <v>1</v>
      </c>
      <c r="AG1006" s="6" t="e">
        <f t="shared" si="549"/>
        <v>#N/A</v>
      </c>
      <c r="AH1006" s="6" t="e">
        <f t="shared" si="550"/>
        <v>#N/A</v>
      </c>
      <c r="AI1006" s="6" t="e">
        <f t="shared" si="560"/>
        <v>#N/A</v>
      </c>
      <c r="AJ1006" s="6" t="e">
        <f t="shared" si="551"/>
        <v>#N/A</v>
      </c>
      <c r="AK1006" s="11" t="str">
        <f t="shared" si="552"/>
        <v xml:space="preserve"> </v>
      </c>
      <c r="AL1006" s="6" t="e">
        <f t="shared" si="553"/>
        <v>#N/A</v>
      </c>
      <c r="AM1006" s="6" t="e">
        <f t="shared" si="554"/>
        <v>#N/A</v>
      </c>
      <c r="AN1006" s="6" t="e">
        <f t="shared" si="555"/>
        <v>#N/A</v>
      </c>
      <c r="AO1006" s="6" t="e">
        <f t="shared" si="535"/>
        <v>#N/A</v>
      </c>
      <c r="AP1006" s="6" t="e">
        <f t="shared" si="556"/>
        <v>#N/A</v>
      </c>
      <c r="AQ1006" s="6" t="e">
        <f t="shared" si="557"/>
        <v>#N/A</v>
      </c>
      <c r="AR1006" s="6" t="e">
        <f t="shared" si="536"/>
        <v>#N/A</v>
      </c>
      <c r="AS1006" s="6" t="e">
        <f t="shared" si="537"/>
        <v>#N/A</v>
      </c>
      <c r="AT1006" s="6" t="e">
        <f t="shared" si="538"/>
        <v>#N/A</v>
      </c>
      <c r="AU1006" s="6">
        <f t="shared" si="558"/>
        <v>0</v>
      </c>
      <c r="AV1006" s="6" t="e">
        <f t="shared" si="559"/>
        <v>#N/A</v>
      </c>
      <c r="AW1006" s="6" t="str">
        <f t="shared" si="539"/>
        <v/>
      </c>
      <c r="AX1006" s="6" t="str">
        <f t="shared" si="540"/>
        <v/>
      </c>
      <c r="AY1006" s="6" t="str">
        <f t="shared" si="541"/>
        <v/>
      </c>
      <c r="AZ1006" s="6" t="str">
        <f t="shared" si="542"/>
        <v/>
      </c>
      <c r="BA1006" s="103"/>
      <c r="BG1006" s="3"/>
    </row>
    <row r="1007" spans="1:59" s="12" customFormat="1" ht="13.5" customHeight="1" x14ac:dyDescent="0.2">
      <c r="A1007" s="163">
        <v>992</v>
      </c>
      <c r="B1007" s="164"/>
      <c r="C1007" s="165"/>
      <c r="D1007" s="166"/>
      <c r="E1007" s="165"/>
      <c r="F1007" s="165"/>
      <c r="G1007" s="220"/>
      <c r="H1007" s="165"/>
      <c r="I1007" s="167"/>
      <c r="J1007" s="168"/>
      <c r="K1007" s="845"/>
      <c r="L1007" s="838"/>
      <c r="M1007" s="428"/>
      <c r="N1007" s="427"/>
      <c r="O1007" s="429"/>
      <c r="P1007" s="430"/>
      <c r="Q1007" s="422" t="str">
        <f t="shared" si="526"/>
        <v/>
      </c>
      <c r="R1007" s="422" t="str">
        <f t="shared" si="527"/>
        <v/>
      </c>
      <c r="S1007" s="423" t="str">
        <f t="shared" si="528"/>
        <v/>
      </c>
      <c r="T1007" s="424" t="str">
        <f t="shared" si="543"/>
        <v/>
      </c>
      <c r="U1007" s="425" t="str">
        <f t="shared" si="529"/>
        <v/>
      </c>
      <c r="V1007" s="425" t="str">
        <f t="shared" si="530"/>
        <v/>
      </c>
      <c r="W1007" s="425" t="str">
        <f t="shared" si="531"/>
        <v/>
      </c>
      <c r="X1007" s="38"/>
      <c r="Y1007" s="37" t="str">
        <f t="shared" si="544"/>
        <v/>
      </c>
      <c r="Z1007" s="37" t="str">
        <f t="shared" si="545"/>
        <v/>
      </c>
      <c r="AA1007" s="29" t="str">
        <f t="shared" si="532"/>
        <v/>
      </c>
      <c r="AB1007" s="6" t="e">
        <f t="shared" si="546"/>
        <v>#N/A</v>
      </c>
      <c r="AC1007" s="6" t="e">
        <f t="shared" si="547"/>
        <v>#N/A</v>
      </c>
      <c r="AD1007" s="6" t="e">
        <f t="shared" si="548"/>
        <v>#N/A</v>
      </c>
      <c r="AE1007" s="6" t="str">
        <f t="shared" si="533"/>
        <v/>
      </c>
      <c r="AF1007" s="10">
        <f t="shared" si="534"/>
        <v>1</v>
      </c>
      <c r="AG1007" s="6" t="e">
        <f t="shared" si="549"/>
        <v>#N/A</v>
      </c>
      <c r="AH1007" s="6" t="e">
        <f t="shared" si="550"/>
        <v>#N/A</v>
      </c>
      <c r="AI1007" s="6" t="e">
        <f t="shared" si="560"/>
        <v>#N/A</v>
      </c>
      <c r="AJ1007" s="6" t="e">
        <f t="shared" si="551"/>
        <v>#N/A</v>
      </c>
      <c r="AK1007" s="11" t="str">
        <f t="shared" si="552"/>
        <v xml:space="preserve"> </v>
      </c>
      <c r="AL1007" s="6" t="e">
        <f t="shared" si="553"/>
        <v>#N/A</v>
      </c>
      <c r="AM1007" s="6" t="e">
        <f t="shared" si="554"/>
        <v>#N/A</v>
      </c>
      <c r="AN1007" s="6" t="e">
        <f t="shared" si="555"/>
        <v>#N/A</v>
      </c>
      <c r="AO1007" s="6" t="e">
        <f t="shared" si="535"/>
        <v>#N/A</v>
      </c>
      <c r="AP1007" s="6" t="e">
        <f t="shared" si="556"/>
        <v>#N/A</v>
      </c>
      <c r="AQ1007" s="6" t="e">
        <f t="shared" si="557"/>
        <v>#N/A</v>
      </c>
      <c r="AR1007" s="6" t="e">
        <f t="shared" si="536"/>
        <v>#N/A</v>
      </c>
      <c r="AS1007" s="6" t="e">
        <f t="shared" si="537"/>
        <v>#N/A</v>
      </c>
      <c r="AT1007" s="6" t="e">
        <f t="shared" si="538"/>
        <v>#N/A</v>
      </c>
      <c r="AU1007" s="6">
        <f t="shared" si="558"/>
        <v>0</v>
      </c>
      <c r="AV1007" s="6" t="e">
        <f t="shared" si="559"/>
        <v>#N/A</v>
      </c>
      <c r="AW1007" s="6" t="str">
        <f t="shared" si="539"/>
        <v/>
      </c>
      <c r="AX1007" s="6" t="str">
        <f t="shared" si="540"/>
        <v/>
      </c>
      <c r="AY1007" s="6" t="str">
        <f t="shared" si="541"/>
        <v/>
      </c>
      <c r="AZ1007" s="6" t="str">
        <f t="shared" si="542"/>
        <v/>
      </c>
      <c r="BA1007" s="103"/>
      <c r="BG1007" s="3"/>
    </row>
    <row r="1008" spans="1:59" s="12" customFormat="1" ht="13.5" customHeight="1" x14ac:dyDescent="0.2">
      <c r="A1008" s="163">
        <v>993</v>
      </c>
      <c r="B1008" s="164"/>
      <c r="C1008" s="165"/>
      <c r="D1008" s="166"/>
      <c r="E1008" s="165"/>
      <c r="F1008" s="165"/>
      <c r="G1008" s="220"/>
      <c r="H1008" s="165"/>
      <c r="I1008" s="167"/>
      <c r="J1008" s="168"/>
      <c r="K1008" s="845"/>
      <c r="L1008" s="838"/>
      <c r="M1008" s="428"/>
      <c r="N1008" s="427"/>
      <c r="O1008" s="429"/>
      <c r="P1008" s="430"/>
      <c r="Q1008" s="422" t="str">
        <f t="shared" si="526"/>
        <v/>
      </c>
      <c r="R1008" s="422" t="str">
        <f t="shared" si="527"/>
        <v/>
      </c>
      <c r="S1008" s="423" t="str">
        <f t="shared" si="528"/>
        <v/>
      </c>
      <c r="T1008" s="424" t="str">
        <f t="shared" si="543"/>
        <v/>
      </c>
      <c r="U1008" s="425" t="str">
        <f t="shared" si="529"/>
        <v/>
      </c>
      <c r="V1008" s="425" t="str">
        <f t="shared" si="530"/>
        <v/>
      </c>
      <c r="W1008" s="425" t="str">
        <f t="shared" si="531"/>
        <v/>
      </c>
      <c r="X1008" s="38"/>
      <c r="Y1008" s="37" t="str">
        <f t="shared" si="544"/>
        <v/>
      </c>
      <c r="Z1008" s="37" t="str">
        <f t="shared" si="545"/>
        <v/>
      </c>
      <c r="AA1008" s="29" t="str">
        <f t="shared" si="532"/>
        <v/>
      </c>
      <c r="AB1008" s="6" t="e">
        <f t="shared" si="546"/>
        <v>#N/A</v>
      </c>
      <c r="AC1008" s="6" t="e">
        <f t="shared" si="547"/>
        <v>#N/A</v>
      </c>
      <c r="AD1008" s="6" t="e">
        <f t="shared" si="548"/>
        <v>#N/A</v>
      </c>
      <c r="AE1008" s="6" t="str">
        <f t="shared" si="533"/>
        <v/>
      </c>
      <c r="AF1008" s="10">
        <f t="shared" si="534"/>
        <v>1</v>
      </c>
      <c r="AG1008" s="6" t="e">
        <f t="shared" si="549"/>
        <v>#N/A</v>
      </c>
      <c r="AH1008" s="6" t="e">
        <f t="shared" si="550"/>
        <v>#N/A</v>
      </c>
      <c r="AI1008" s="6" t="e">
        <f t="shared" si="560"/>
        <v>#N/A</v>
      </c>
      <c r="AJ1008" s="6" t="e">
        <f t="shared" si="551"/>
        <v>#N/A</v>
      </c>
      <c r="AK1008" s="11" t="str">
        <f t="shared" si="552"/>
        <v xml:space="preserve"> </v>
      </c>
      <c r="AL1008" s="6" t="e">
        <f t="shared" si="553"/>
        <v>#N/A</v>
      </c>
      <c r="AM1008" s="6" t="e">
        <f t="shared" si="554"/>
        <v>#N/A</v>
      </c>
      <c r="AN1008" s="6" t="e">
        <f t="shared" si="555"/>
        <v>#N/A</v>
      </c>
      <c r="AO1008" s="6" t="e">
        <f t="shared" si="535"/>
        <v>#N/A</v>
      </c>
      <c r="AP1008" s="6" t="e">
        <f t="shared" si="556"/>
        <v>#N/A</v>
      </c>
      <c r="AQ1008" s="6" t="e">
        <f t="shared" si="557"/>
        <v>#N/A</v>
      </c>
      <c r="AR1008" s="6" t="e">
        <f t="shared" si="536"/>
        <v>#N/A</v>
      </c>
      <c r="AS1008" s="6" t="e">
        <f t="shared" si="537"/>
        <v>#N/A</v>
      </c>
      <c r="AT1008" s="6" t="e">
        <f t="shared" si="538"/>
        <v>#N/A</v>
      </c>
      <c r="AU1008" s="6">
        <f t="shared" si="558"/>
        <v>0</v>
      </c>
      <c r="AV1008" s="6" t="e">
        <f t="shared" si="559"/>
        <v>#N/A</v>
      </c>
      <c r="AW1008" s="6" t="str">
        <f t="shared" si="539"/>
        <v/>
      </c>
      <c r="AX1008" s="6" t="str">
        <f t="shared" si="540"/>
        <v/>
      </c>
      <c r="AY1008" s="6" t="str">
        <f t="shared" si="541"/>
        <v/>
      </c>
      <c r="AZ1008" s="6" t="str">
        <f t="shared" si="542"/>
        <v/>
      </c>
      <c r="BA1008" s="103"/>
      <c r="BG1008" s="3"/>
    </row>
    <row r="1009" spans="1:66" s="12" customFormat="1" ht="13.5" customHeight="1" x14ac:dyDescent="0.2">
      <c r="A1009" s="163">
        <v>994</v>
      </c>
      <c r="B1009" s="164"/>
      <c r="C1009" s="165"/>
      <c r="D1009" s="166"/>
      <c r="E1009" s="165"/>
      <c r="F1009" s="165"/>
      <c r="G1009" s="220"/>
      <c r="H1009" s="165"/>
      <c r="I1009" s="167"/>
      <c r="J1009" s="168"/>
      <c r="K1009" s="845"/>
      <c r="L1009" s="838"/>
      <c r="M1009" s="428"/>
      <c r="N1009" s="427"/>
      <c r="O1009" s="429"/>
      <c r="P1009" s="430"/>
      <c r="Q1009" s="422" t="str">
        <f t="shared" si="526"/>
        <v/>
      </c>
      <c r="R1009" s="422" t="str">
        <f t="shared" si="527"/>
        <v/>
      </c>
      <c r="S1009" s="423" t="str">
        <f t="shared" si="528"/>
        <v/>
      </c>
      <c r="T1009" s="424" t="str">
        <f t="shared" si="543"/>
        <v/>
      </c>
      <c r="U1009" s="425" t="str">
        <f t="shared" si="529"/>
        <v/>
      </c>
      <c r="V1009" s="425" t="str">
        <f t="shared" si="530"/>
        <v/>
      </c>
      <c r="W1009" s="425" t="str">
        <f t="shared" si="531"/>
        <v/>
      </c>
      <c r="X1009" s="38"/>
      <c r="Y1009" s="37" t="str">
        <f t="shared" si="544"/>
        <v/>
      </c>
      <c r="Z1009" s="37" t="str">
        <f t="shared" si="545"/>
        <v/>
      </c>
      <c r="AA1009" s="29" t="str">
        <f t="shared" si="532"/>
        <v/>
      </c>
      <c r="AB1009" s="6" t="e">
        <f t="shared" si="546"/>
        <v>#N/A</v>
      </c>
      <c r="AC1009" s="6" t="e">
        <f t="shared" si="547"/>
        <v>#N/A</v>
      </c>
      <c r="AD1009" s="6" t="e">
        <f t="shared" si="548"/>
        <v>#N/A</v>
      </c>
      <c r="AE1009" s="6" t="str">
        <f t="shared" si="533"/>
        <v/>
      </c>
      <c r="AF1009" s="10">
        <f t="shared" si="534"/>
        <v>1</v>
      </c>
      <c r="AG1009" s="6" t="e">
        <f t="shared" si="549"/>
        <v>#N/A</v>
      </c>
      <c r="AH1009" s="6" t="e">
        <f t="shared" si="550"/>
        <v>#N/A</v>
      </c>
      <c r="AI1009" s="6" t="e">
        <f t="shared" si="560"/>
        <v>#N/A</v>
      </c>
      <c r="AJ1009" s="6" t="e">
        <f t="shared" si="551"/>
        <v>#N/A</v>
      </c>
      <c r="AK1009" s="11" t="str">
        <f t="shared" si="552"/>
        <v xml:space="preserve"> </v>
      </c>
      <c r="AL1009" s="6" t="e">
        <f t="shared" si="553"/>
        <v>#N/A</v>
      </c>
      <c r="AM1009" s="6" t="e">
        <f t="shared" si="554"/>
        <v>#N/A</v>
      </c>
      <c r="AN1009" s="6" t="e">
        <f t="shared" si="555"/>
        <v>#N/A</v>
      </c>
      <c r="AO1009" s="6" t="e">
        <f t="shared" si="535"/>
        <v>#N/A</v>
      </c>
      <c r="AP1009" s="6" t="e">
        <f t="shared" si="556"/>
        <v>#N/A</v>
      </c>
      <c r="AQ1009" s="6" t="e">
        <f t="shared" si="557"/>
        <v>#N/A</v>
      </c>
      <c r="AR1009" s="6" t="e">
        <f t="shared" si="536"/>
        <v>#N/A</v>
      </c>
      <c r="AS1009" s="6" t="e">
        <f t="shared" si="537"/>
        <v>#N/A</v>
      </c>
      <c r="AT1009" s="6" t="e">
        <f t="shared" si="538"/>
        <v>#N/A</v>
      </c>
      <c r="AU1009" s="6">
        <f t="shared" si="558"/>
        <v>0</v>
      </c>
      <c r="AV1009" s="6" t="e">
        <f t="shared" si="559"/>
        <v>#N/A</v>
      </c>
      <c r="AW1009" s="6" t="str">
        <f t="shared" si="539"/>
        <v/>
      </c>
      <c r="AX1009" s="6" t="str">
        <f t="shared" si="540"/>
        <v/>
      </c>
      <c r="AY1009" s="6" t="str">
        <f t="shared" si="541"/>
        <v/>
      </c>
      <c r="AZ1009" s="6" t="str">
        <f t="shared" si="542"/>
        <v/>
      </c>
      <c r="BA1009" s="103"/>
      <c r="BG1009" s="3"/>
    </row>
    <row r="1010" spans="1:66" s="12" customFormat="1" ht="13.5" customHeight="1" x14ac:dyDescent="0.2">
      <c r="A1010" s="163">
        <v>995</v>
      </c>
      <c r="B1010" s="164"/>
      <c r="C1010" s="165"/>
      <c r="D1010" s="166"/>
      <c r="E1010" s="165"/>
      <c r="F1010" s="165"/>
      <c r="G1010" s="220"/>
      <c r="H1010" s="165"/>
      <c r="I1010" s="167"/>
      <c r="J1010" s="168"/>
      <c r="K1010" s="845"/>
      <c r="L1010" s="838"/>
      <c r="M1010" s="428"/>
      <c r="N1010" s="427"/>
      <c r="O1010" s="429"/>
      <c r="P1010" s="430"/>
      <c r="Q1010" s="422" t="str">
        <f t="shared" si="526"/>
        <v/>
      </c>
      <c r="R1010" s="422" t="str">
        <f t="shared" si="527"/>
        <v/>
      </c>
      <c r="S1010" s="423" t="str">
        <f t="shared" si="528"/>
        <v/>
      </c>
      <c r="T1010" s="424" t="str">
        <f t="shared" si="543"/>
        <v/>
      </c>
      <c r="U1010" s="425" t="str">
        <f t="shared" si="529"/>
        <v/>
      </c>
      <c r="V1010" s="425" t="str">
        <f t="shared" si="530"/>
        <v/>
      </c>
      <c r="W1010" s="425" t="str">
        <f t="shared" si="531"/>
        <v/>
      </c>
      <c r="X1010" s="38"/>
      <c r="Y1010" s="37" t="str">
        <f t="shared" si="544"/>
        <v/>
      </c>
      <c r="Z1010" s="37" t="str">
        <f t="shared" si="545"/>
        <v/>
      </c>
      <c r="AA1010" s="29" t="str">
        <f t="shared" si="532"/>
        <v/>
      </c>
      <c r="AB1010" s="6" t="e">
        <f t="shared" si="546"/>
        <v>#N/A</v>
      </c>
      <c r="AC1010" s="6" t="e">
        <f t="shared" si="547"/>
        <v>#N/A</v>
      </c>
      <c r="AD1010" s="6" t="e">
        <f t="shared" si="548"/>
        <v>#N/A</v>
      </c>
      <c r="AE1010" s="6" t="str">
        <f t="shared" si="533"/>
        <v/>
      </c>
      <c r="AF1010" s="10">
        <f t="shared" si="534"/>
        <v>1</v>
      </c>
      <c r="AG1010" s="6" t="e">
        <f t="shared" si="549"/>
        <v>#N/A</v>
      </c>
      <c r="AH1010" s="6" t="e">
        <f t="shared" si="550"/>
        <v>#N/A</v>
      </c>
      <c r="AI1010" s="6" t="e">
        <f t="shared" si="560"/>
        <v>#N/A</v>
      </c>
      <c r="AJ1010" s="6" t="e">
        <f t="shared" si="551"/>
        <v>#N/A</v>
      </c>
      <c r="AK1010" s="11" t="str">
        <f t="shared" si="552"/>
        <v xml:space="preserve"> </v>
      </c>
      <c r="AL1010" s="6" t="e">
        <f t="shared" si="553"/>
        <v>#N/A</v>
      </c>
      <c r="AM1010" s="6" t="e">
        <f t="shared" si="554"/>
        <v>#N/A</v>
      </c>
      <c r="AN1010" s="6" t="e">
        <f t="shared" si="555"/>
        <v>#N/A</v>
      </c>
      <c r="AO1010" s="6" t="e">
        <f t="shared" si="535"/>
        <v>#N/A</v>
      </c>
      <c r="AP1010" s="6" t="e">
        <f t="shared" si="556"/>
        <v>#N/A</v>
      </c>
      <c r="AQ1010" s="6" t="e">
        <f t="shared" si="557"/>
        <v>#N/A</v>
      </c>
      <c r="AR1010" s="6" t="e">
        <f t="shared" si="536"/>
        <v>#N/A</v>
      </c>
      <c r="AS1010" s="6" t="e">
        <f t="shared" si="537"/>
        <v>#N/A</v>
      </c>
      <c r="AT1010" s="6" t="e">
        <f t="shared" si="538"/>
        <v>#N/A</v>
      </c>
      <c r="AU1010" s="6">
        <f t="shared" si="558"/>
        <v>0</v>
      </c>
      <c r="AV1010" s="6" t="e">
        <f t="shared" si="559"/>
        <v>#N/A</v>
      </c>
      <c r="AW1010" s="6" t="str">
        <f t="shared" si="539"/>
        <v/>
      </c>
      <c r="AX1010" s="6" t="str">
        <f t="shared" si="540"/>
        <v/>
      </c>
      <c r="AY1010" s="6" t="str">
        <f t="shared" si="541"/>
        <v/>
      </c>
      <c r="AZ1010" s="6" t="str">
        <f t="shared" si="542"/>
        <v/>
      </c>
      <c r="BA1010" s="103"/>
      <c r="BG1010" s="3"/>
    </row>
    <row r="1011" spans="1:66" s="12" customFormat="1" ht="13.5" customHeight="1" x14ac:dyDescent="0.2">
      <c r="A1011" s="163">
        <v>996</v>
      </c>
      <c r="B1011" s="164"/>
      <c r="C1011" s="165"/>
      <c r="D1011" s="166"/>
      <c r="E1011" s="165"/>
      <c r="F1011" s="165"/>
      <c r="G1011" s="220"/>
      <c r="H1011" s="165"/>
      <c r="I1011" s="167"/>
      <c r="J1011" s="168"/>
      <c r="K1011" s="845"/>
      <c r="L1011" s="838"/>
      <c r="M1011" s="428"/>
      <c r="N1011" s="427"/>
      <c r="O1011" s="429"/>
      <c r="P1011" s="430"/>
      <c r="Q1011" s="422" t="str">
        <f t="shared" si="526"/>
        <v/>
      </c>
      <c r="R1011" s="422" t="str">
        <f t="shared" si="527"/>
        <v/>
      </c>
      <c r="S1011" s="423" t="str">
        <f t="shared" si="528"/>
        <v/>
      </c>
      <c r="T1011" s="424" t="str">
        <f t="shared" si="543"/>
        <v/>
      </c>
      <c r="U1011" s="425" t="str">
        <f t="shared" si="529"/>
        <v/>
      </c>
      <c r="V1011" s="425" t="str">
        <f t="shared" si="530"/>
        <v/>
      </c>
      <c r="W1011" s="425" t="str">
        <f t="shared" si="531"/>
        <v/>
      </c>
      <c r="X1011" s="38"/>
      <c r="Y1011" s="37" t="str">
        <f t="shared" si="544"/>
        <v/>
      </c>
      <c r="Z1011" s="37" t="str">
        <f t="shared" si="545"/>
        <v/>
      </c>
      <c r="AA1011" s="29" t="str">
        <f t="shared" si="532"/>
        <v/>
      </c>
      <c r="AB1011" s="6" t="e">
        <f t="shared" si="546"/>
        <v>#N/A</v>
      </c>
      <c r="AC1011" s="6" t="e">
        <f t="shared" si="547"/>
        <v>#N/A</v>
      </c>
      <c r="AD1011" s="6" t="e">
        <f t="shared" si="548"/>
        <v>#N/A</v>
      </c>
      <c r="AE1011" s="6" t="str">
        <f t="shared" si="533"/>
        <v/>
      </c>
      <c r="AF1011" s="10">
        <f t="shared" si="534"/>
        <v>1</v>
      </c>
      <c r="AG1011" s="6" t="e">
        <f t="shared" si="549"/>
        <v>#N/A</v>
      </c>
      <c r="AH1011" s="6" t="e">
        <f t="shared" si="550"/>
        <v>#N/A</v>
      </c>
      <c r="AI1011" s="6" t="e">
        <f t="shared" si="560"/>
        <v>#N/A</v>
      </c>
      <c r="AJ1011" s="6" t="e">
        <f t="shared" si="551"/>
        <v>#N/A</v>
      </c>
      <c r="AK1011" s="11" t="str">
        <f t="shared" si="552"/>
        <v xml:space="preserve"> </v>
      </c>
      <c r="AL1011" s="6" t="e">
        <f t="shared" si="553"/>
        <v>#N/A</v>
      </c>
      <c r="AM1011" s="6" t="e">
        <f t="shared" si="554"/>
        <v>#N/A</v>
      </c>
      <c r="AN1011" s="6" t="e">
        <f t="shared" si="555"/>
        <v>#N/A</v>
      </c>
      <c r="AO1011" s="6" t="e">
        <f t="shared" si="535"/>
        <v>#N/A</v>
      </c>
      <c r="AP1011" s="6" t="e">
        <f t="shared" si="556"/>
        <v>#N/A</v>
      </c>
      <c r="AQ1011" s="6" t="e">
        <f t="shared" si="557"/>
        <v>#N/A</v>
      </c>
      <c r="AR1011" s="6" t="e">
        <f t="shared" si="536"/>
        <v>#N/A</v>
      </c>
      <c r="AS1011" s="6" t="e">
        <f t="shared" si="537"/>
        <v>#N/A</v>
      </c>
      <c r="AT1011" s="6" t="e">
        <f t="shared" si="538"/>
        <v>#N/A</v>
      </c>
      <c r="AU1011" s="6">
        <f t="shared" si="558"/>
        <v>0</v>
      </c>
      <c r="AV1011" s="6" t="e">
        <f t="shared" si="559"/>
        <v>#N/A</v>
      </c>
      <c r="AW1011" s="6" t="str">
        <f t="shared" si="539"/>
        <v/>
      </c>
      <c r="AX1011" s="6" t="str">
        <f t="shared" si="540"/>
        <v/>
      </c>
      <c r="AY1011" s="6" t="str">
        <f t="shared" si="541"/>
        <v/>
      </c>
      <c r="AZ1011" s="6" t="str">
        <f t="shared" si="542"/>
        <v/>
      </c>
      <c r="BA1011" s="103"/>
      <c r="BG1011" s="3"/>
    </row>
    <row r="1012" spans="1:66" s="12" customFormat="1" ht="13.5" customHeight="1" x14ac:dyDescent="0.2">
      <c r="A1012" s="163">
        <v>997</v>
      </c>
      <c r="B1012" s="164"/>
      <c r="C1012" s="165"/>
      <c r="D1012" s="166"/>
      <c r="E1012" s="165"/>
      <c r="F1012" s="165"/>
      <c r="G1012" s="220"/>
      <c r="H1012" s="165"/>
      <c r="I1012" s="167"/>
      <c r="J1012" s="168"/>
      <c r="K1012" s="845"/>
      <c r="L1012" s="838"/>
      <c r="M1012" s="428"/>
      <c r="N1012" s="427"/>
      <c r="O1012" s="429"/>
      <c r="P1012" s="430"/>
      <c r="Q1012" s="422" t="str">
        <f t="shared" si="526"/>
        <v/>
      </c>
      <c r="R1012" s="422" t="str">
        <f t="shared" si="527"/>
        <v/>
      </c>
      <c r="S1012" s="423" t="str">
        <f t="shared" si="528"/>
        <v/>
      </c>
      <c r="T1012" s="424" t="str">
        <f t="shared" si="543"/>
        <v/>
      </c>
      <c r="U1012" s="425" t="str">
        <f t="shared" si="529"/>
        <v/>
      </c>
      <c r="V1012" s="425" t="str">
        <f t="shared" si="530"/>
        <v/>
      </c>
      <c r="W1012" s="425" t="str">
        <f t="shared" si="531"/>
        <v/>
      </c>
      <c r="X1012" s="38"/>
      <c r="Y1012" s="37" t="str">
        <f t="shared" si="544"/>
        <v/>
      </c>
      <c r="Z1012" s="37" t="str">
        <f t="shared" si="545"/>
        <v/>
      </c>
      <c r="AA1012" s="29" t="str">
        <f t="shared" si="532"/>
        <v/>
      </c>
      <c r="AB1012" s="6" t="e">
        <f t="shared" si="546"/>
        <v>#N/A</v>
      </c>
      <c r="AC1012" s="6" t="e">
        <f t="shared" si="547"/>
        <v>#N/A</v>
      </c>
      <c r="AD1012" s="6" t="e">
        <f t="shared" si="548"/>
        <v>#N/A</v>
      </c>
      <c r="AE1012" s="6" t="str">
        <f t="shared" si="533"/>
        <v/>
      </c>
      <c r="AF1012" s="10">
        <f t="shared" si="534"/>
        <v>1</v>
      </c>
      <c r="AG1012" s="6" t="e">
        <f t="shared" si="549"/>
        <v>#N/A</v>
      </c>
      <c r="AH1012" s="6" t="e">
        <f t="shared" si="550"/>
        <v>#N/A</v>
      </c>
      <c r="AI1012" s="6" t="e">
        <f t="shared" si="560"/>
        <v>#N/A</v>
      </c>
      <c r="AJ1012" s="6" t="e">
        <f t="shared" si="551"/>
        <v>#N/A</v>
      </c>
      <c r="AK1012" s="11" t="str">
        <f t="shared" si="552"/>
        <v xml:space="preserve"> </v>
      </c>
      <c r="AL1012" s="6" t="e">
        <f t="shared" si="553"/>
        <v>#N/A</v>
      </c>
      <c r="AM1012" s="6" t="e">
        <f t="shared" si="554"/>
        <v>#N/A</v>
      </c>
      <c r="AN1012" s="6" t="e">
        <f t="shared" si="555"/>
        <v>#N/A</v>
      </c>
      <c r="AO1012" s="6" t="e">
        <f t="shared" si="535"/>
        <v>#N/A</v>
      </c>
      <c r="AP1012" s="6" t="e">
        <f t="shared" si="556"/>
        <v>#N/A</v>
      </c>
      <c r="AQ1012" s="6" t="e">
        <f t="shared" si="557"/>
        <v>#N/A</v>
      </c>
      <c r="AR1012" s="6" t="e">
        <f t="shared" si="536"/>
        <v>#N/A</v>
      </c>
      <c r="AS1012" s="6" t="e">
        <f t="shared" si="537"/>
        <v>#N/A</v>
      </c>
      <c r="AT1012" s="6" t="e">
        <f t="shared" si="538"/>
        <v>#N/A</v>
      </c>
      <c r="AU1012" s="6">
        <f t="shared" si="558"/>
        <v>0</v>
      </c>
      <c r="AV1012" s="6" t="e">
        <f t="shared" si="559"/>
        <v>#N/A</v>
      </c>
      <c r="AW1012" s="6" t="str">
        <f t="shared" si="539"/>
        <v/>
      </c>
      <c r="AX1012" s="6" t="str">
        <f t="shared" si="540"/>
        <v/>
      </c>
      <c r="AY1012" s="6" t="str">
        <f t="shared" si="541"/>
        <v/>
      </c>
      <c r="AZ1012" s="6" t="str">
        <f t="shared" si="542"/>
        <v/>
      </c>
      <c r="BA1012" s="103"/>
      <c r="BG1012" s="3"/>
    </row>
    <row r="1013" spans="1:66" s="12" customFormat="1" ht="13.5" customHeight="1" x14ac:dyDescent="0.2">
      <c r="A1013" s="163">
        <v>998</v>
      </c>
      <c r="B1013" s="164"/>
      <c r="C1013" s="165"/>
      <c r="D1013" s="166"/>
      <c r="E1013" s="165"/>
      <c r="F1013" s="165"/>
      <c r="G1013" s="220"/>
      <c r="H1013" s="165"/>
      <c r="I1013" s="167"/>
      <c r="J1013" s="168"/>
      <c r="K1013" s="845"/>
      <c r="L1013" s="838"/>
      <c r="M1013" s="428"/>
      <c r="N1013" s="427"/>
      <c r="O1013" s="429"/>
      <c r="P1013" s="430"/>
      <c r="Q1013" s="422" t="str">
        <f t="shared" si="526"/>
        <v/>
      </c>
      <c r="R1013" s="422" t="str">
        <f t="shared" si="527"/>
        <v/>
      </c>
      <c r="S1013" s="423" t="str">
        <f t="shared" si="528"/>
        <v/>
      </c>
      <c r="T1013" s="424" t="str">
        <f t="shared" si="543"/>
        <v/>
      </c>
      <c r="U1013" s="425" t="str">
        <f t="shared" si="529"/>
        <v/>
      </c>
      <c r="V1013" s="425" t="str">
        <f t="shared" si="530"/>
        <v/>
      </c>
      <c r="W1013" s="425" t="str">
        <f t="shared" si="531"/>
        <v/>
      </c>
      <c r="X1013" s="38"/>
      <c r="Y1013" s="37" t="str">
        <f t="shared" si="544"/>
        <v/>
      </c>
      <c r="Z1013" s="37" t="str">
        <f t="shared" si="545"/>
        <v/>
      </c>
      <c r="AA1013" s="29" t="str">
        <f t="shared" si="532"/>
        <v/>
      </c>
      <c r="AB1013" s="6" t="e">
        <f t="shared" si="546"/>
        <v>#N/A</v>
      </c>
      <c r="AC1013" s="6" t="e">
        <f t="shared" si="547"/>
        <v>#N/A</v>
      </c>
      <c r="AD1013" s="6" t="e">
        <f t="shared" si="548"/>
        <v>#N/A</v>
      </c>
      <c r="AE1013" s="6" t="str">
        <f t="shared" si="533"/>
        <v/>
      </c>
      <c r="AF1013" s="10">
        <f t="shared" si="534"/>
        <v>1</v>
      </c>
      <c r="AG1013" s="6" t="e">
        <f t="shared" si="549"/>
        <v>#N/A</v>
      </c>
      <c r="AH1013" s="6" t="e">
        <f t="shared" si="550"/>
        <v>#N/A</v>
      </c>
      <c r="AI1013" s="6" t="e">
        <f t="shared" si="560"/>
        <v>#N/A</v>
      </c>
      <c r="AJ1013" s="6" t="e">
        <f t="shared" si="551"/>
        <v>#N/A</v>
      </c>
      <c r="AK1013" s="11" t="str">
        <f t="shared" si="552"/>
        <v xml:space="preserve"> </v>
      </c>
      <c r="AL1013" s="6" t="e">
        <f t="shared" si="553"/>
        <v>#N/A</v>
      </c>
      <c r="AM1013" s="6" t="e">
        <f t="shared" si="554"/>
        <v>#N/A</v>
      </c>
      <c r="AN1013" s="6" t="e">
        <f t="shared" si="555"/>
        <v>#N/A</v>
      </c>
      <c r="AO1013" s="6" t="e">
        <f t="shared" si="535"/>
        <v>#N/A</v>
      </c>
      <c r="AP1013" s="6" t="e">
        <f t="shared" si="556"/>
        <v>#N/A</v>
      </c>
      <c r="AQ1013" s="6" t="e">
        <f t="shared" si="557"/>
        <v>#N/A</v>
      </c>
      <c r="AR1013" s="6" t="e">
        <f t="shared" si="536"/>
        <v>#N/A</v>
      </c>
      <c r="AS1013" s="6" t="e">
        <f t="shared" si="537"/>
        <v>#N/A</v>
      </c>
      <c r="AT1013" s="6" t="e">
        <f t="shared" si="538"/>
        <v>#N/A</v>
      </c>
      <c r="AU1013" s="6">
        <f t="shared" si="558"/>
        <v>0</v>
      </c>
      <c r="AV1013" s="6" t="e">
        <f t="shared" si="559"/>
        <v>#N/A</v>
      </c>
      <c r="AW1013" s="6" t="str">
        <f t="shared" si="539"/>
        <v/>
      </c>
      <c r="AX1013" s="6" t="str">
        <f t="shared" si="540"/>
        <v/>
      </c>
      <c r="AY1013" s="6" t="str">
        <f t="shared" si="541"/>
        <v/>
      </c>
      <c r="AZ1013" s="6" t="str">
        <f t="shared" si="542"/>
        <v/>
      </c>
      <c r="BA1013" s="103"/>
      <c r="BG1013" s="3"/>
    </row>
    <row r="1014" spans="1:66" s="12" customFormat="1" ht="13.5" customHeight="1" x14ac:dyDescent="0.2">
      <c r="A1014" s="163">
        <v>999</v>
      </c>
      <c r="B1014" s="164"/>
      <c r="C1014" s="165"/>
      <c r="D1014" s="166"/>
      <c r="E1014" s="165"/>
      <c r="F1014" s="165"/>
      <c r="G1014" s="220"/>
      <c r="H1014" s="165"/>
      <c r="I1014" s="167"/>
      <c r="J1014" s="168"/>
      <c r="K1014" s="845"/>
      <c r="L1014" s="838"/>
      <c r="M1014" s="428"/>
      <c r="N1014" s="427"/>
      <c r="O1014" s="429"/>
      <c r="P1014" s="430"/>
      <c r="Q1014" s="422" t="str">
        <f t="shared" si="526"/>
        <v/>
      </c>
      <c r="R1014" s="422" t="str">
        <f t="shared" si="527"/>
        <v/>
      </c>
      <c r="S1014" s="423" t="str">
        <f t="shared" si="528"/>
        <v/>
      </c>
      <c r="T1014" s="424" t="str">
        <f t="shared" si="543"/>
        <v/>
      </c>
      <c r="U1014" s="425" t="str">
        <f t="shared" si="529"/>
        <v/>
      </c>
      <c r="V1014" s="425" t="str">
        <f t="shared" si="530"/>
        <v/>
      </c>
      <c r="W1014" s="425" t="str">
        <f t="shared" si="531"/>
        <v/>
      </c>
      <c r="X1014" s="38"/>
      <c r="Y1014" s="37" t="str">
        <f t="shared" si="544"/>
        <v/>
      </c>
      <c r="Z1014" s="37" t="str">
        <f t="shared" si="545"/>
        <v/>
      </c>
      <c r="AA1014" s="29" t="str">
        <f t="shared" si="532"/>
        <v/>
      </c>
      <c r="AB1014" s="6" t="e">
        <f t="shared" si="546"/>
        <v>#N/A</v>
      </c>
      <c r="AC1014" s="6" t="e">
        <f t="shared" si="547"/>
        <v>#N/A</v>
      </c>
      <c r="AD1014" s="6" t="e">
        <f t="shared" si="548"/>
        <v>#N/A</v>
      </c>
      <c r="AE1014" s="6" t="str">
        <f t="shared" si="533"/>
        <v/>
      </c>
      <c r="AF1014" s="10">
        <f t="shared" si="534"/>
        <v>1</v>
      </c>
      <c r="AG1014" s="6" t="e">
        <f t="shared" si="549"/>
        <v>#N/A</v>
      </c>
      <c r="AH1014" s="6" t="e">
        <f t="shared" si="550"/>
        <v>#N/A</v>
      </c>
      <c r="AI1014" s="6" t="e">
        <f t="shared" si="560"/>
        <v>#N/A</v>
      </c>
      <c r="AJ1014" s="6" t="e">
        <f t="shared" si="551"/>
        <v>#N/A</v>
      </c>
      <c r="AK1014" s="11" t="str">
        <f t="shared" si="552"/>
        <v xml:space="preserve"> </v>
      </c>
      <c r="AL1014" s="6" t="e">
        <f t="shared" si="553"/>
        <v>#N/A</v>
      </c>
      <c r="AM1014" s="6" t="e">
        <f t="shared" si="554"/>
        <v>#N/A</v>
      </c>
      <c r="AN1014" s="6" t="e">
        <f t="shared" si="555"/>
        <v>#N/A</v>
      </c>
      <c r="AO1014" s="6" t="e">
        <f t="shared" si="535"/>
        <v>#N/A</v>
      </c>
      <c r="AP1014" s="6" t="e">
        <f t="shared" si="556"/>
        <v>#N/A</v>
      </c>
      <c r="AQ1014" s="6" t="e">
        <f t="shared" si="557"/>
        <v>#N/A</v>
      </c>
      <c r="AR1014" s="6" t="e">
        <f t="shared" si="536"/>
        <v>#N/A</v>
      </c>
      <c r="AS1014" s="6" t="e">
        <f t="shared" si="537"/>
        <v>#N/A</v>
      </c>
      <c r="AT1014" s="6" t="e">
        <f t="shared" si="538"/>
        <v>#N/A</v>
      </c>
      <c r="AU1014" s="6">
        <f t="shared" si="558"/>
        <v>0</v>
      </c>
      <c r="AV1014" s="6" t="e">
        <f t="shared" si="559"/>
        <v>#N/A</v>
      </c>
      <c r="AW1014" s="6" t="str">
        <f t="shared" si="539"/>
        <v/>
      </c>
      <c r="AX1014" s="6" t="str">
        <f t="shared" si="540"/>
        <v/>
      </c>
      <c r="AY1014" s="6" t="str">
        <f t="shared" si="541"/>
        <v/>
      </c>
      <c r="AZ1014" s="6" t="str">
        <f t="shared" si="542"/>
        <v/>
      </c>
      <c r="BA1014" s="103"/>
      <c r="BG1014" s="3"/>
    </row>
    <row r="1015" spans="1:66" s="12" customFormat="1" ht="13.5" customHeight="1" thickBot="1" x14ac:dyDescent="0.25">
      <c r="A1015" s="163">
        <v>1000</v>
      </c>
      <c r="B1015" s="164"/>
      <c r="C1015" s="165"/>
      <c r="D1015" s="166"/>
      <c r="E1015" s="165"/>
      <c r="F1015" s="165"/>
      <c r="G1015" s="220"/>
      <c r="H1015" s="165"/>
      <c r="I1015" s="167"/>
      <c r="J1015" s="168"/>
      <c r="K1015" s="845"/>
      <c r="L1015" s="839"/>
      <c r="M1015" s="432"/>
      <c r="N1015" s="431"/>
      <c r="O1015" s="433"/>
      <c r="P1015" s="434"/>
      <c r="Q1015" s="435" t="str">
        <f t="shared" si="526"/>
        <v/>
      </c>
      <c r="R1015" s="435" t="str">
        <f t="shared" si="527"/>
        <v/>
      </c>
      <c r="S1015" s="436" t="str">
        <f t="shared" si="528"/>
        <v/>
      </c>
      <c r="T1015" s="437" t="str">
        <f t="shared" si="543"/>
        <v/>
      </c>
      <c r="U1015" s="438" t="str">
        <f t="shared" si="529"/>
        <v/>
      </c>
      <c r="V1015" s="438" t="str">
        <f t="shared" si="530"/>
        <v/>
      </c>
      <c r="W1015" s="439" t="str">
        <f t="shared" si="531"/>
        <v/>
      </c>
      <c r="X1015" s="38"/>
      <c r="Y1015" s="37" t="str">
        <f t="shared" si="544"/>
        <v/>
      </c>
      <c r="Z1015" s="37" t="str">
        <f t="shared" si="545"/>
        <v/>
      </c>
      <c r="AA1015" s="29" t="str">
        <f t="shared" si="532"/>
        <v/>
      </c>
      <c r="AB1015" s="6" t="e">
        <f t="shared" si="546"/>
        <v>#N/A</v>
      </c>
      <c r="AC1015" s="6" t="e">
        <f t="shared" si="547"/>
        <v>#N/A</v>
      </c>
      <c r="AD1015" s="6" t="e">
        <f t="shared" si="548"/>
        <v>#N/A</v>
      </c>
      <c r="AE1015" s="6" t="str">
        <f t="shared" si="533"/>
        <v/>
      </c>
      <c r="AF1015" s="10">
        <f t="shared" si="534"/>
        <v>1</v>
      </c>
      <c r="AG1015" s="6" t="e">
        <f t="shared" si="549"/>
        <v>#N/A</v>
      </c>
      <c r="AH1015" s="6" t="e">
        <f t="shared" si="550"/>
        <v>#N/A</v>
      </c>
      <c r="AI1015" s="6" t="e">
        <f t="shared" si="560"/>
        <v>#N/A</v>
      </c>
      <c r="AJ1015" s="6" t="e">
        <f t="shared" si="551"/>
        <v>#N/A</v>
      </c>
      <c r="AK1015" s="11" t="str">
        <f t="shared" si="552"/>
        <v xml:space="preserve"> </v>
      </c>
      <c r="AL1015" s="6" t="e">
        <f t="shared" si="553"/>
        <v>#N/A</v>
      </c>
      <c r="AM1015" s="6" t="e">
        <f t="shared" si="554"/>
        <v>#N/A</v>
      </c>
      <c r="AN1015" s="6" t="e">
        <f t="shared" si="555"/>
        <v>#N/A</v>
      </c>
      <c r="AO1015" s="6" t="e">
        <f t="shared" si="535"/>
        <v>#N/A</v>
      </c>
      <c r="AP1015" s="6" t="e">
        <f t="shared" si="556"/>
        <v>#N/A</v>
      </c>
      <c r="AQ1015" s="6" t="e">
        <f t="shared" si="557"/>
        <v>#N/A</v>
      </c>
      <c r="AR1015" s="6" t="e">
        <f t="shared" si="536"/>
        <v>#N/A</v>
      </c>
      <c r="AS1015" s="6" t="e">
        <f t="shared" si="537"/>
        <v>#N/A</v>
      </c>
      <c r="AT1015" s="6" t="e">
        <f t="shared" si="538"/>
        <v>#N/A</v>
      </c>
      <c r="AU1015" s="6">
        <f t="shared" si="558"/>
        <v>0</v>
      </c>
      <c r="AV1015" s="6" t="e">
        <f t="shared" si="559"/>
        <v>#N/A</v>
      </c>
      <c r="AW1015" s="6" t="str">
        <f t="shared" si="539"/>
        <v/>
      </c>
      <c r="AX1015" s="6" t="str">
        <f t="shared" si="540"/>
        <v/>
      </c>
      <c r="AY1015" s="6" t="str">
        <f t="shared" si="541"/>
        <v/>
      </c>
      <c r="AZ1015" s="6" t="str">
        <f t="shared" si="542"/>
        <v/>
      </c>
      <c r="BA1015" s="103"/>
      <c r="BG1015" s="3"/>
    </row>
    <row r="1016" spans="1:66" x14ac:dyDescent="0.2">
      <c r="A1016" s="163">
        <v>1001</v>
      </c>
      <c r="B1016" s="164"/>
      <c r="C1016" s="165"/>
      <c r="D1016" s="166"/>
      <c r="E1016" s="165"/>
      <c r="F1016" s="165"/>
      <c r="G1016" s="220"/>
      <c r="H1016" s="165"/>
      <c r="I1016" s="167"/>
      <c r="J1016" s="168"/>
      <c r="K1016" s="845"/>
      <c r="U1016" s="440"/>
      <c r="V1016" s="440"/>
      <c r="W1016" s="440"/>
      <c r="X1016" s="15"/>
      <c r="Y1016" s="15"/>
      <c r="Z1016" s="15"/>
      <c r="BA1016" s="102"/>
      <c r="BB1016" s="12"/>
      <c r="BC1016" s="12"/>
      <c r="BD1016" s="12"/>
      <c r="BE1016" s="12"/>
      <c r="BF1016" s="12"/>
      <c r="BI1016" s="12"/>
      <c r="BJ1016" s="12"/>
      <c r="BK1016" s="12"/>
      <c r="BL1016" s="12"/>
      <c r="BM1016" s="12"/>
      <c r="BN1016" s="12"/>
    </row>
    <row r="1017" spans="1:66" x14ac:dyDescent="0.2">
      <c r="A1017" s="163">
        <v>1002</v>
      </c>
      <c r="B1017" s="164"/>
      <c r="C1017" s="165"/>
      <c r="D1017" s="166"/>
      <c r="E1017" s="165"/>
      <c r="F1017" s="165"/>
      <c r="G1017" s="220"/>
      <c r="H1017" s="165"/>
      <c r="I1017" s="167"/>
      <c r="J1017" s="168"/>
      <c r="K1017" s="845"/>
      <c r="M1017" s="441"/>
      <c r="N1017" s="441"/>
      <c r="O1017" s="441"/>
      <c r="P1017" s="441"/>
      <c r="BA1017" s="102"/>
      <c r="BB1017" s="12"/>
      <c r="BC1017" s="12"/>
      <c r="BD1017" s="12"/>
      <c r="BE1017" s="12"/>
      <c r="BF1017" s="12"/>
      <c r="BI1017" s="12"/>
      <c r="BJ1017" s="12"/>
      <c r="BK1017" s="12"/>
    </row>
    <row r="1018" spans="1:66" x14ac:dyDescent="0.2">
      <c r="A1018" s="163">
        <v>1003</v>
      </c>
      <c r="B1018" s="164"/>
      <c r="C1018" s="165"/>
      <c r="D1018" s="166"/>
      <c r="E1018" s="165"/>
      <c r="F1018" s="165"/>
      <c r="G1018" s="220"/>
      <c r="H1018" s="165"/>
      <c r="I1018" s="167"/>
      <c r="J1018" s="168"/>
      <c r="K1018" s="845"/>
      <c r="M1018" s="441"/>
      <c r="N1018" s="441"/>
      <c r="O1018" s="441"/>
      <c r="P1018" s="441"/>
      <c r="BA1018" s="102"/>
      <c r="BB1018" s="12"/>
      <c r="BC1018" s="12"/>
      <c r="BD1018" s="12"/>
      <c r="BE1018" s="12"/>
      <c r="BF1018" s="12"/>
    </row>
    <row r="1019" spans="1:66" x14ac:dyDescent="0.2">
      <c r="A1019" s="163">
        <v>1004</v>
      </c>
      <c r="B1019" s="164"/>
      <c r="C1019" s="165"/>
      <c r="D1019" s="166"/>
      <c r="E1019" s="165"/>
      <c r="F1019" s="165"/>
      <c r="G1019" s="220"/>
      <c r="H1019" s="165"/>
      <c r="I1019" s="167"/>
      <c r="J1019" s="168"/>
      <c r="K1019" s="845"/>
      <c r="M1019" s="441"/>
      <c r="N1019" s="441"/>
      <c r="O1019" s="441"/>
      <c r="P1019" s="441"/>
      <c r="BA1019" s="102"/>
      <c r="BB1019" s="12"/>
      <c r="BC1019" s="12"/>
      <c r="BD1019" s="12"/>
      <c r="BE1019" s="12"/>
      <c r="BF1019" s="12"/>
    </row>
    <row r="1020" spans="1:66" x14ac:dyDescent="0.2">
      <c r="A1020" s="163">
        <v>1005</v>
      </c>
      <c r="B1020" s="164"/>
      <c r="C1020" s="165"/>
      <c r="D1020" s="166"/>
      <c r="E1020" s="165"/>
      <c r="F1020" s="165"/>
      <c r="G1020" s="220"/>
      <c r="H1020" s="165"/>
      <c r="I1020" s="167"/>
      <c r="J1020" s="168"/>
      <c r="K1020" s="845"/>
      <c r="M1020" s="441"/>
      <c r="N1020" s="441"/>
      <c r="O1020" s="441"/>
      <c r="P1020" s="441"/>
      <c r="BA1020" s="102"/>
      <c r="BB1020" s="12"/>
      <c r="BC1020" s="12"/>
      <c r="BD1020" s="12"/>
      <c r="BE1020" s="12"/>
      <c r="BF1020" s="12"/>
    </row>
    <row r="1021" spans="1:66" x14ac:dyDescent="0.2">
      <c r="A1021" s="163">
        <v>1006</v>
      </c>
      <c r="B1021" s="164"/>
      <c r="C1021" s="165"/>
      <c r="D1021" s="166"/>
      <c r="E1021" s="165"/>
      <c r="F1021" s="165"/>
      <c r="G1021" s="220"/>
      <c r="H1021" s="165"/>
      <c r="I1021" s="167"/>
      <c r="J1021" s="168"/>
      <c r="K1021" s="845"/>
      <c r="M1021" s="441"/>
      <c r="N1021" s="441"/>
      <c r="O1021" s="441"/>
      <c r="P1021" s="441"/>
      <c r="BA1021" s="102"/>
      <c r="BB1021" s="12"/>
      <c r="BC1021" s="12"/>
      <c r="BD1021" s="12"/>
      <c r="BE1021" s="12"/>
      <c r="BF1021" s="12"/>
    </row>
    <row r="1022" spans="1:66" x14ac:dyDescent="0.2">
      <c r="A1022" s="163">
        <v>1007</v>
      </c>
      <c r="B1022" s="164"/>
      <c r="C1022" s="165"/>
      <c r="D1022" s="166"/>
      <c r="E1022" s="165"/>
      <c r="F1022" s="165"/>
      <c r="G1022" s="220"/>
      <c r="H1022" s="165"/>
      <c r="I1022" s="167"/>
      <c r="J1022" s="168"/>
      <c r="K1022" s="845"/>
      <c r="M1022" s="441"/>
      <c r="N1022" s="441"/>
      <c r="O1022" s="441"/>
      <c r="P1022" s="441"/>
      <c r="BA1022" s="102"/>
      <c r="BB1022" s="12"/>
      <c r="BC1022" s="12"/>
      <c r="BD1022" s="12"/>
      <c r="BE1022" s="12"/>
      <c r="BF1022" s="12"/>
    </row>
    <row r="1023" spans="1:66" x14ac:dyDescent="0.2">
      <c r="A1023" s="163">
        <v>1008</v>
      </c>
      <c r="B1023" s="164"/>
      <c r="C1023" s="165"/>
      <c r="D1023" s="166"/>
      <c r="E1023" s="165"/>
      <c r="F1023" s="165"/>
      <c r="G1023" s="220"/>
      <c r="H1023" s="165"/>
      <c r="I1023" s="167"/>
      <c r="J1023" s="168"/>
      <c r="K1023" s="845"/>
      <c r="M1023" s="441"/>
      <c r="N1023" s="441"/>
      <c r="O1023" s="441"/>
      <c r="P1023" s="441"/>
      <c r="BB1023" s="12"/>
      <c r="BC1023" s="12"/>
      <c r="BD1023" s="12"/>
      <c r="BE1023" s="12"/>
      <c r="BF1023" s="12"/>
    </row>
    <row r="1024" spans="1:66" x14ac:dyDescent="0.2">
      <c r="A1024" s="163">
        <v>1009</v>
      </c>
      <c r="B1024" s="164"/>
      <c r="C1024" s="165"/>
      <c r="D1024" s="166"/>
      <c r="E1024" s="165"/>
      <c r="F1024" s="165"/>
      <c r="G1024" s="220"/>
      <c r="H1024" s="165"/>
      <c r="I1024" s="167"/>
      <c r="J1024" s="168"/>
      <c r="K1024" s="845"/>
      <c r="M1024" s="441"/>
      <c r="N1024" s="441"/>
      <c r="O1024" s="441"/>
      <c r="P1024" s="441"/>
      <c r="BD1024" s="12"/>
      <c r="BE1024" s="12"/>
      <c r="BF1024" s="12"/>
    </row>
    <row r="1025" spans="1:59" x14ac:dyDescent="0.2">
      <c r="A1025" s="163">
        <v>1010</v>
      </c>
      <c r="B1025" s="164"/>
      <c r="C1025" s="165"/>
      <c r="D1025" s="166"/>
      <c r="E1025" s="165"/>
      <c r="F1025" s="165"/>
      <c r="G1025" s="220"/>
      <c r="H1025" s="165"/>
      <c r="I1025" s="167"/>
      <c r="J1025" s="168"/>
      <c r="K1025" s="845"/>
      <c r="M1025" s="441"/>
      <c r="N1025" s="441"/>
      <c r="O1025" s="441"/>
      <c r="P1025" s="441"/>
      <c r="BD1025" s="12"/>
      <c r="BE1025" s="12"/>
      <c r="BF1025" s="12"/>
      <c r="BG1025" s="72"/>
    </row>
    <row r="1026" spans="1:59" x14ac:dyDescent="0.2">
      <c r="A1026" s="163">
        <v>1011</v>
      </c>
      <c r="B1026" s="164"/>
      <c r="C1026" s="165"/>
      <c r="D1026" s="166"/>
      <c r="E1026" s="165"/>
      <c r="F1026" s="165"/>
      <c r="G1026" s="220"/>
      <c r="H1026" s="165"/>
      <c r="I1026" s="167"/>
      <c r="J1026" s="168"/>
      <c r="K1026" s="845"/>
      <c r="M1026" s="441"/>
      <c r="N1026" s="441"/>
      <c r="O1026" s="441"/>
      <c r="P1026" s="441"/>
      <c r="BD1026" s="12"/>
      <c r="BE1026" s="12"/>
      <c r="BF1026" s="12"/>
      <c r="BG1026" s="72"/>
    </row>
    <row r="1027" spans="1:59" x14ac:dyDescent="0.2">
      <c r="A1027" s="163">
        <v>1012</v>
      </c>
      <c r="B1027" s="164"/>
      <c r="C1027" s="165"/>
      <c r="D1027" s="166"/>
      <c r="E1027" s="165"/>
      <c r="F1027" s="165"/>
      <c r="G1027" s="220"/>
      <c r="H1027" s="165"/>
      <c r="I1027" s="167"/>
      <c r="J1027" s="168"/>
      <c r="K1027" s="845"/>
      <c r="L1027" s="441"/>
      <c r="M1027" s="441"/>
      <c r="N1027" s="441"/>
      <c r="O1027" s="441"/>
      <c r="P1027" s="441"/>
      <c r="BD1027" s="12"/>
      <c r="BE1027" s="12"/>
      <c r="BF1027" s="12"/>
      <c r="BG1027" s="72"/>
    </row>
    <row r="1028" spans="1:59" x14ac:dyDescent="0.2">
      <c r="A1028" s="163">
        <v>1013</v>
      </c>
      <c r="B1028" s="164"/>
      <c r="C1028" s="165"/>
      <c r="D1028" s="166"/>
      <c r="E1028" s="165"/>
      <c r="F1028" s="165"/>
      <c r="G1028" s="220"/>
      <c r="H1028" s="165"/>
      <c r="I1028" s="167"/>
      <c r="J1028" s="168"/>
      <c r="K1028" s="845"/>
      <c r="L1028" s="441"/>
      <c r="M1028" s="441"/>
      <c r="N1028" s="441"/>
      <c r="O1028" s="441"/>
      <c r="P1028" s="441"/>
      <c r="BG1028" s="72"/>
    </row>
    <row r="1029" spans="1:59" x14ac:dyDescent="0.2">
      <c r="A1029" s="163">
        <v>1014</v>
      </c>
      <c r="B1029" s="164"/>
      <c r="C1029" s="165"/>
      <c r="D1029" s="166"/>
      <c r="E1029" s="165"/>
      <c r="F1029" s="165"/>
      <c r="G1029" s="220"/>
      <c r="H1029" s="165"/>
      <c r="I1029" s="167"/>
      <c r="J1029" s="168"/>
      <c r="K1029" s="845"/>
      <c r="L1029" s="441"/>
      <c r="M1029" s="441"/>
      <c r="N1029" s="441"/>
      <c r="O1029" s="441"/>
      <c r="P1029" s="441"/>
      <c r="BG1029" s="72"/>
    </row>
    <row r="1030" spans="1:59" x14ac:dyDescent="0.2">
      <c r="A1030" s="163">
        <v>1015</v>
      </c>
      <c r="B1030" s="164"/>
      <c r="C1030" s="165"/>
      <c r="D1030" s="166"/>
      <c r="E1030" s="165"/>
      <c r="F1030" s="165"/>
      <c r="G1030" s="220"/>
      <c r="H1030" s="165"/>
      <c r="I1030" s="167"/>
      <c r="J1030" s="168"/>
      <c r="K1030" s="845"/>
      <c r="L1030" s="441"/>
      <c r="M1030" s="441"/>
      <c r="N1030" s="441"/>
      <c r="O1030" s="441"/>
      <c r="P1030" s="441"/>
      <c r="BG1030" s="72"/>
    </row>
    <row r="1031" spans="1:59" x14ac:dyDescent="0.2">
      <c r="A1031" s="163">
        <v>1016</v>
      </c>
      <c r="B1031" s="164"/>
      <c r="C1031" s="165"/>
      <c r="D1031" s="166"/>
      <c r="E1031" s="165"/>
      <c r="F1031" s="165"/>
      <c r="G1031" s="220"/>
      <c r="H1031" s="165"/>
      <c r="I1031" s="167"/>
      <c r="J1031" s="168"/>
      <c r="K1031" s="845"/>
      <c r="L1031" s="441"/>
      <c r="M1031" s="441"/>
      <c r="N1031" s="441"/>
      <c r="O1031" s="441"/>
      <c r="P1031" s="441"/>
    </row>
    <row r="1032" spans="1:59" x14ac:dyDescent="0.2">
      <c r="A1032" s="163">
        <v>1017</v>
      </c>
      <c r="B1032" s="164"/>
      <c r="C1032" s="165"/>
      <c r="D1032" s="166"/>
      <c r="E1032" s="165"/>
      <c r="F1032" s="165"/>
      <c r="G1032" s="220"/>
      <c r="H1032" s="165"/>
      <c r="I1032" s="167"/>
      <c r="J1032" s="168"/>
      <c r="K1032" s="845"/>
    </row>
    <row r="1033" spans="1:59" x14ac:dyDescent="0.2">
      <c r="A1033" s="163">
        <v>1018</v>
      </c>
      <c r="B1033" s="164"/>
      <c r="C1033" s="165"/>
      <c r="D1033" s="166"/>
      <c r="E1033" s="165"/>
      <c r="F1033" s="165"/>
      <c r="G1033" s="220"/>
      <c r="H1033" s="165"/>
      <c r="I1033" s="167"/>
      <c r="J1033" s="168"/>
      <c r="K1033" s="845"/>
    </row>
    <row r="1034" spans="1:59" x14ac:dyDescent="0.2">
      <c r="A1034" s="163">
        <v>1019</v>
      </c>
      <c r="B1034" s="164"/>
      <c r="C1034" s="165"/>
      <c r="D1034" s="166"/>
      <c r="E1034" s="165"/>
      <c r="F1034" s="165"/>
      <c r="G1034" s="220"/>
      <c r="H1034" s="165"/>
      <c r="I1034" s="167"/>
      <c r="J1034" s="168"/>
      <c r="K1034" s="845"/>
    </row>
    <row r="1035" spans="1:59" x14ac:dyDescent="0.2">
      <c r="A1035" s="163">
        <v>1020</v>
      </c>
      <c r="B1035" s="164"/>
      <c r="C1035" s="165"/>
      <c r="D1035" s="166"/>
      <c r="E1035" s="165"/>
      <c r="F1035" s="165"/>
      <c r="G1035" s="220"/>
      <c r="H1035" s="165"/>
      <c r="I1035" s="167"/>
      <c r="J1035" s="168"/>
      <c r="K1035" s="845"/>
    </row>
    <row r="1036" spans="1:59" x14ac:dyDescent="0.2">
      <c r="A1036" s="163">
        <v>1021</v>
      </c>
      <c r="B1036" s="164"/>
      <c r="C1036" s="165"/>
      <c r="D1036" s="166"/>
      <c r="E1036" s="165"/>
      <c r="F1036" s="165"/>
      <c r="G1036" s="220"/>
      <c r="H1036" s="165"/>
      <c r="I1036" s="167"/>
      <c r="J1036" s="168"/>
      <c r="K1036" s="845"/>
    </row>
    <row r="1037" spans="1:59" x14ac:dyDescent="0.2">
      <c r="A1037" s="163">
        <v>1022</v>
      </c>
      <c r="B1037" s="164"/>
      <c r="C1037" s="165"/>
      <c r="D1037" s="166"/>
      <c r="E1037" s="165"/>
      <c r="F1037" s="165"/>
      <c r="G1037" s="220"/>
      <c r="H1037" s="165"/>
      <c r="I1037" s="167"/>
      <c r="J1037" s="168"/>
      <c r="K1037" s="845"/>
    </row>
    <row r="1038" spans="1:59" x14ac:dyDescent="0.2">
      <c r="A1038" s="163">
        <v>1023</v>
      </c>
      <c r="B1038" s="164"/>
      <c r="C1038" s="165"/>
      <c r="D1038" s="166"/>
      <c r="E1038" s="165"/>
      <c r="F1038" s="165"/>
      <c r="G1038" s="220"/>
      <c r="H1038" s="165"/>
      <c r="I1038" s="167"/>
      <c r="J1038" s="168"/>
      <c r="K1038" s="845"/>
    </row>
    <row r="1039" spans="1:59" x14ac:dyDescent="0.2">
      <c r="A1039" s="163">
        <v>1024</v>
      </c>
      <c r="B1039" s="164"/>
      <c r="C1039" s="165"/>
      <c r="D1039" s="166"/>
      <c r="E1039" s="165"/>
      <c r="F1039" s="165"/>
      <c r="G1039" s="220"/>
      <c r="H1039" s="165"/>
      <c r="I1039" s="167"/>
      <c r="J1039" s="168"/>
      <c r="K1039" s="845"/>
    </row>
    <row r="1040" spans="1:59" x14ac:dyDescent="0.2">
      <c r="A1040" s="163">
        <v>1025</v>
      </c>
      <c r="B1040" s="164"/>
      <c r="C1040" s="165"/>
      <c r="D1040" s="166"/>
      <c r="E1040" s="165"/>
      <c r="F1040" s="165"/>
      <c r="G1040" s="220"/>
      <c r="H1040" s="165"/>
      <c r="I1040" s="167"/>
      <c r="J1040" s="168"/>
      <c r="K1040" s="845"/>
    </row>
    <row r="1041" spans="1:16" x14ac:dyDescent="0.2">
      <c r="A1041" s="163">
        <v>1026</v>
      </c>
      <c r="B1041" s="164"/>
      <c r="C1041" s="165"/>
      <c r="D1041" s="166"/>
      <c r="E1041" s="165"/>
      <c r="F1041" s="165"/>
      <c r="G1041" s="220"/>
      <c r="H1041" s="165"/>
      <c r="I1041" s="167"/>
      <c r="J1041" s="168"/>
      <c r="K1041" s="845"/>
    </row>
    <row r="1042" spans="1:16" x14ac:dyDescent="0.2">
      <c r="A1042" s="163">
        <v>1027</v>
      </c>
      <c r="B1042" s="164"/>
      <c r="C1042" s="165"/>
      <c r="D1042" s="166"/>
      <c r="E1042" s="165"/>
      <c r="F1042" s="165"/>
      <c r="G1042" s="220"/>
      <c r="H1042" s="165"/>
      <c r="I1042" s="167"/>
      <c r="J1042" s="168"/>
      <c r="K1042" s="845"/>
    </row>
    <row r="1043" spans="1:16" x14ac:dyDescent="0.2">
      <c r="A1043" s="163">
        <v>1028</v>
      </c>
      <c r="B1043" s="164"/>
      <c r="C1043" s="165"/>
      <c r="D1043" s="166"/>
      <c r="E1043" s="165"/>
      <c r="F1043" s="165"/>
      <c r="G1043" s="220"/>
      <c r="H1043" s="165"/>
      <c r="I1043" s="167"/>
      <c r="J1043" s="168"/>
      <c r="K1043" s="845"/>
    </row>
    <row r="1044" spans="1:16" x14ac:dyDescent="0.2">
      <c r="A1044" s="163">
        <v>1029</v>
      </c>
      <c r="B1044" s="164"/>
      <c r="C1044" s="165"/>
      <c r="D1044" s="166"/>
      <c r="E1044" s="165"/>
      <c r="F1044" s="165"/>
      <c r="G1044" s="220"/>
      <c r="H1044" s="165"/>
      <c r="I1044" s="167"/>
      <c r="J1044" s="168"/>
      <c r="K1044" s="845"/>
    </row>
    <row r="1045" spans="1:16" x14ac:dyDescent="0.2">
      <c r="A1045" s="163">
        <v>1030</v>
      </c>
      <c r="B1045" s="164"/>
      <c r="C1045" s="165"/>
      <c r="D1045" s="166"/>
      <c r="E1045" s="165"/>
      <c r="F1045" s="165"/>
      <c r="G1045" s="220"/>
      <c r="H1045" s="165"/>
      <c r="I1045" s="167"/>
      <c r="J1045" s="168"/>
      <c r="K1045" s="845"/>
    </row>
    <row r="1046" spans="1:16" x14ac:dyDescent="0.2">
      <c r="A1046" s="163">
        <v>1031</v>
      </c>
      <c r="B1046" s="164"/>
      <c r="C1046" s="165"/>
      <c r="D1046" s="166"/>
      <c r="E1046" s="165"/>
      <c r="F1046" s="165"/>
      <c r="G1046" s="220"/>
      <c r="H1046" s="165"/>
      <c r="I1046" s="167"/>
      <c r="J1046" s="168"/>
      <c r="K1046" s="845"/>
    </row>
    <row r="1047" spans="1:16" x14ac:dyDescent="0.2">
      <c r="A1047" s="163">
        <v>1032</v>
      </c>
      <c r="B1047" s="164"/>
      <c r="C1047" s="165"/>
      <c r="D1047" s="166"/>
      <c r="E1047" s="165"/>
      <c r="F1047" s="165"/>
      <c r="G1047" s="220"/>
      <c r="H1047" s="165"/>
      <c r="I1047" s="167"/>
      <c r="J1047" s="168"/>
      <c r="K1047" s="845"/>
    </row>
    <row r="1048" spans="1:16" x14ac:dyDescent="0.2">
      <c r="A1048" s="163">
        <v>1033</v>
      </c>
      <c r="B1048" s="164"/>
      <c r="C1048" s="165"/>
      <c r="D1048" s="166"/>
      <c r="E1048" s="165"/>
      <c r="F1048" s="165"/>
      <c r="G1048" s="220"/>
      <c r="H1048" s="165"/>
      <c r="I1048" s="167"/>
      <c r="J1048" s="168"/>
      <c r="K1048" s="845"/>
    </row>
    <row r="1049" spans="1:16" x14ac:dyDescent="0.2">
      <c r="A1049" s="163">
        <v>1034</v>
      </c>
      <c r="B1049" s="164"/>
      <c r="C1049" s="165"/>
      <c r="D1049" s="166"/>
      <c r="E1049" s="165"/>
      <c r="F1049" s="165"/>
      <c r="G1049" s="220"/>
      <c r="H1049" s="165"/>
      <c r="I1049" s="167"/>
      <c r="J1049" s="168"/>
      <c r="K1049" s="845"/>
    </row>
    <row r="1050" spans="1:16" x14ac:dyDescent="0.2">
      <c r="A1050" s="163">
        <v>1035</v>
      </c>
      <c r="B1050" s="164"/>
      <c r="C1050" s="165"/>
      <c r="D1050" s="166"/>
      <c r="E1050" s="165"/>
      <c r="F1050" s="165"/>
      <c r="G1050" s="220"/>
      <c r="H1050" s="165"/>
      <c r="I1050" s="167"/>
      <c r="J1050" s="168"/>
      <c r="K1050" s="845"/>
      <c r="L1050" s="441"/>
      <c r="M1050" s="441"/>
      <c r="N1050" s="441"/>
      <c r="O1050" s="441"/>
      <c r="P1050" s="441"/>
    </row>
    <row r="1051" spans="1:16" x14ac:dyDescent="0.2">
      <c r="A1051" s="163">
        <v>1036</v>
      </c>
      <c r="B1051" s="164"/>
      <c r="C1051" s="165"/>
      <c r="D1051" s="166"/>
      <c r="E1051" s="165"/>
      <c r="F1051" s="165"/>
      <c r="G1051" s="220"/>
      <c r="H1051" s="165"/>
      <c r="I1051" s="167"/>
      <c r="J1051" s="168"/>
      <c r="K1051" s="845"/>
      <c r="L1051" s="441"/>
      <c r="M1051" s="441"/>
      <c r="N1051" s="441"/>
      <c r="O1051" s="441"/>
      <c r="P1051" s="441"/>
    </row>
    <row r="1052" spans="1:16" x14ac:dyDescent="0.2">
      <c r="A1052" s="163">
        <v>1037</v>
      </c>
      <c r="B1052" s="164"/>
      <c r="C1052" s="165"/>
      <c r="D1052" s="166"/>
      <c r="E1052" s="165"/>
      <c r="F1052" s="165"/>
      <c r="G1052" s="220"/>
      <c r="H1052" s="165"/>
      <c r="I1052" s="167"/>
      <c r="J1052" s="168"/>
      <c r="K1052" s="845"/>
      <c r="L1052" s="441"/>
      <c r="M1052" s="441"/>
      <c r="N1052" s="441"/>
      <c r="O1052" s="441"/>
      <c r="P1052" s="441"/>
    </row>
    <row r="1053" spans="1:16" x14ac:dyDescent="0.2">
      <c r="A1053" s="163">
        <v>1038</v>
      </c>
      <c r="B1053" s="164"/>
      <c r="C1053" s="165"/>
      <c r="D1053" s="166"/>
      <c r="E1053" s="165"/>
      <c r="F1053" s="165"/>
      <c r="G1053" s="220"/>
      <c r="H1053" s="165"/>
      <c r="I1053" s="167"/>
      <c r="J1053" s="168"/>
      <c r="K1053" s="845"/>
      <c r="L1053" s="441"/>
      <c r="M1053" s="441"/>
      <c r="N1053" s="441"/>
      <c r="O1053" s="441"/>
      <c r="P1053" s="441"/>
    </row>
    <row r="1054" spans="1:16" x14ac:dyDescent="0.2">
      <c r="A1054" s="163">
        <v>1039</v>
      </c>
      <c r="B1054" s="164"/>
      <c r="C1054" s="165"/>
      <c r="D1054" s="166"/>
      <c r="E1054" s="165"/>
      <c r="F1054" s="165"/>
      <c r="G1054" s="220"/>
      <c r="H1054" s="165"/>
      <c r="I1054" s="167"/>
      <c r="J1054" s="168"/>
      <c r="K1054" s="845"/>
      <c r="L1054" s="441"/>
      <c r="M1054" s="441"/>
      <c r="N1054" s="441"/>
      <c r="O1054" s="441"/>
      <c r="P1054" s="441"/>
    </row>
    <row r="1055" spans="1:16" x14ac:dyDescent="0.2">
      <c r="A1055" s="163">
        <v>1040</v>
      </c>
      <c r="B1055" s="164"/>
      <c r="C1055" s="165"/>
      <c r="D1055" s="166"/>
      <c r="E1055" s="165"/>
      <c r="F1055" s="165"/>
      <c r="G1055" s="220"/>
      <c r="H1055" s="165"/>
      <c r="I1055" s="167"/>
      <c r="J1055" s="168"/>
      <c r="K1055" s="845"/>
      <c r="L1055" s="441"/>
      <c r="M1055" s="441"/>
      <c r="N1055" s="441"/>
      <c r="O1055" s="441"/>
      <c r="P1055" s="441"/>
    </row>
    <row r="1056" spans="1:16" x14ac:dyDescent="0.2">
      <c r="A1056" s="163">
        <v>1041</v>
      </c>
      <c r="B1056" s="164"/>
      <c r="C1056" s="165"/>
      <c r="D1056" s="166"/>
      <c r="E1056" s="165"/>
      <c r="F1056" s="165"/>
      <c r="G1056" s="220"/>
      <c r="H1056" s="165"/>
      <c r="I1056" s="167"/>
      <c r="J1056" s="168"/>
      <c r="K1056" s="845"/>
      <c r="L1056" s="441"/>
      <c r="M1056" s="441"/>
      <c r="N1056" s="441"/>
      <c r="O1056" s="441"/>
      <c r="P1056" s="441"/>
    </row>
    <row r="1057" spans="1:16" x14ac:dyDescent="0.2">
      <c r="A1057" s="163">
        <v>1042</v>
      </c>
      <c r="B1057" s="164"/>
      <c r="C1057" s="165"/>
      <c r="D1057" s="166"/>
      <c r="E1057" s="165"/>
      <c r="F1057" s="165"/>
      <c r="G1057" s="220"/>
      <c r="H1057" s="165"/>
      <c r="I1057" s="167"/>
      <c r="J1057" s="168"/>
      <c r="K1057" s="845"/>
      <c r="L1057" s="441"/>
      <c r="M1057" s="441"/>
      <c r="N1057" s="441"/>
      <c r="O1057" s="441"/>
      <c r="P1057" s="441"/>
    </row>
    <row r="1058" spans="1:16" x14ac:dyDescent="0.2">
      <c r="A1058" s="163">
        <v>1043</v>
      </c>
      <c r="B1058" s="164"/>
      <c r="C1058" s="165"/>
      <c r="D1058" s="166"/>
      <c r="E1058" s="165"/>
      <c r="F1058" s="165"/>
      <c r="G1058" s="220"/>
      <c r="H1058" s="165"/>
      <c r="I1058" s="167"/>
      <c r="J1058" s="168"/>
      <c r="K1058" s="845"/>
      <c r="L1058" s="441"/>
      <c r="M1058" s="441"/>
      <c r="N1058" s="441"/>
      <c r="O1058" s="441"/>
      <c r="P1058" s="441"/>
    </row>
    <row r="1059" spans="1:16" x14ac:dyDescent="0.2">
      <c r="A1059" s="163">
        <v>1044</v>
      </c>
      <c r="B1059" s="164"/>
      <c r="C1059" s="165"/>
      <c r="D1059" s="166"/>
      <c r="E1059" s="165"/>
      <c r="F1059" s="165"/>
      <c r="G1059" s="220"/>
      <c r="H1059" s="165"/>
      <c r="I1059" s="167"/>
      <c r="J1059" s="168"/>
      <c r="K1059" s="845"/>
      <c r="L1059" s="441"/>
      <c r="M1059" s="441"/>
      <c r="N1059" s="441"/>
      <c r="O1059" s="441"/>
      <c r="P1059" s="441"/>
    </row>
    <row r="1060" spans="1:16" x14ac:dyDescent="0.2">
      <c r="A1060" s="163">
        <v>1045</v>
      </c>
      <c r="B1060" s="164"/>
      <c r="C1060" s="165"/>
      <c r="D1060" s="166"/>
      <c r="E1060" s="165"/>
      <c r="F1060" s="165"/>
      <c r="G1060" s="220"/>
      <c r="H1060" s="165"/>
      <c r="I1060" s="167"/>
      <c r="J1060" s="168"/>
      <c r="K1060" s="845"/>
      <c r="L1060" s="441"/>
      <c r="M1060" s="441"/>
      <c r="N1060" s="441"/>
      <c r="O1060" s="441"/>
      <c r="P1060" s="441"/>
    </row>
    <row r="1061" spans="1:16" x14ac:dyDescent="0.2">
      <c r="A1061" s="163">
        <v>1046</v>
      </c>
      <c r="B1061" s="164"/>
      <c r="C1061" s="165"/>
      <c r="D1061" s="166"/>
      <c r="E1061" s="165"/>
      <c r="F1061" s="165"/>
      <c r="G1061" s="220"/>
      <c r="H1061" s="165"/>
      <c r="I1061" s="167"/>
      <c r="J1061" s="168"/>
      <c r="K1061" s="845"/>
      <c r="L1061" s="441"/>
      <c r="M1061" s="441"/>
      <c r="N1061" s="441"/>
      <c r="O1061" s="441"/>
      <c r="P1061" s="441"/>
    </row>
    <row r="1062" spans="1:16" x14ac:dyDescent="0.2">
      <c r="A1062" s="163">
        <v>1047</v>
      </c>
      <c r="B1062" s="164"/>
      <c r="C1062" s="165"/>
      <c r="D1062" s="166"/>
      <c r="E1062" s="165"/>
      <c r="F1062" s="165"/>
      <c r="G1062" s="220"/>
      <c r="H1062" s="165"/>
      <c r="I1062" s="167"/>
      <c r="J1062" s="168"/>
      <c r="K1062" s="845"/>
      <c r="L1062" s="441"/>
      <c r="M1062" s="441"/>
      <c r="N1062" s="441"/>
      <c r="O1062" s="441"/>
      <c r="P1062" s="441"/>
    </row>
    <row r="1063" spans="1:16" x14ac:dyDescent="0.2">
      <c r="A1063" s="163">
        <v>1048</v>
      </c>
      <c r="B1063" s="164"/>
      <c r="C1063" s="165"/>
      <c r="D1063" s="166"/>
      <c r="E1063" s="165"/>
      <c r="F1063" s="165"/>
      <c r="G1063" s="220"/>
      <c r="H1063" s="165"/>
      <c r="I1063" s="167"/>
      <c r="J1063" s="168"/>
      <c r="K1063" s="845"/>
      <c r="L1063" s="441"/>
      <c r="M1063" s="441"/>
      <c r="N1063" s="441"/>
      <c r="O1063" s="441"/>
      <c r="P1063" s="441"/>
    </row>
    <row r="1064" spans="1:16" x14ac:dyDescent="0.2">
      <c r="A1064" s="163">
        <v>1049</v>
      </c>
      <c r="B1064" s="164"/>
      <c r="C1064" s="165"/>
      <c r="D1064" s="166"/>
      <c r="E1064" s="165"/>
      <c r="F1064" s="165"/>
      <c r="G1064" s="220"/>
      <c r="H1064" s="165"/>
      <c r="I1064" s="167"/>
      <c r="J1064" s="168"/>
      <c r="K1064" s="845"/>
      <c r="L1064" s="441"/>
      <c r="M1064" s="441"/>
      <c r="N1064" s="441"/>
      <c r="O1064" s="441"/>
      <c r="P1064" s="441"/>
    </row>
    <row r="1065" spans="1:16" x14ac:dyDescent="0.2">
      <c r="A1065" s="163">
        <v>1050</v>
      </c>
      <c r="B1065" s="164"/>
      <c r="C1065" s="165"/>
      <c r="D1065" s="166"/>
      <c r="E1065" s="165"/>
      <c r="F1065" s="165"/>
      <c r="G1065" s="220"/>
      <c r="H1065" s="165"/>
      <c r="I1065" s="167"/>
      <c r="J1065" s="168"/>
      <c r="K1065" s="845"/>
      <c r="L1065" s="441"/>
      <c r="M1065" s="441"/>
      <c r="N1065" s="441"/>
      <c r="O1065" s="441"/>
      <c r="P1065" s="441"/>
    </row>
    <row r="1066" spans="1:16" x14ac:dyDescent="0.2">
      <c r="A1066" s="163">
        <v>1051</v>
      </c>
      <c r="B1066" s="164"/>
      <c r="C1066" s="165"/>
      <c r="D1066" s="166"/>
      <c r="E1066" s="165"/>
      <c r="F1066" s="165"/>
      <c r="G1066" s="220"/>
      <c r="H1066" s="165"/>
      <c r="I1066" s="167"/>
      <c r="J1066" s="168"/>
      <c r="K1066" s="845"/>
      <c r="L1066" s="441"/>
      <c r="M1066" s="441"/>
      <c r="N1066" s="441"/>
      <c r="O1066" s="441"/>
      <c r="P1066" s="441"/>
    </row>
    <row r="1067" spans="1:16" x14ac:dyDescent="0.2">
      <c r="A1067" s="163">
        <v>1052</v>
      </c>
      <c r="B1067" s="164"/>
      <c r="C1067" s="165"/>
      <c r="D1067" s="166"/>
      <c r="E1067" s="165"/>
      <c r="F1067" s="165"/>
      <c r="G1067" s="220"/>
      <c r="H1067" s="165"/>
      <c r="I1067" s="167"/>
      <c r="J1067" s="168"/>
      <c r="K1067" s="845"/>
      <c r="L1067" s="441"/>
      <c r="M1067" s="441"/>
      <c r="N1067" s="441"/>
      <c r="O1067" s="441"/>
      <c r="P1067" s="441"/>
    </row>
    <row r="1068" spans="1:16" x14ac:dyDescent="0.2">
      <c r="A1068" s="163">
        <v>1053</v>
      </c>
      <c r="B1068" s="164"/>
      <c r="C1068" s="165"/>
      <c r="D1068" s="166"/>
      <c r="E1068" s="165"/>
      <c r="F1068" s="165"/>
      <c r="G1068" s="220"/>
      <c r="H1068" s="165"/>
      <c r="I1068" s="167"/>
      <c r="J1068" s="168"/>
      <c r="K1068" s="845"/>
      <c r="L1068" s="441"/>
      <c r="M1068" s="441"/>
      <c r="N1068" s="441"/>
      <c r="O1068" s="441"/>
      <c r="P1068" s="441"/>
    </row>
    <row r="1069" spans="1:16" x14ac:dyDescent="0.2">
      <c r="A1069" s="163">
        <v>1054</v>
      </c>
      <c r="B1069" s="164"/>
      <c r="C1069" s="165"/>
      <c r="D1069" s="166"/>
      <c r="E1069" s="165"/>
      <c r="F1069" s="165"/>
      <c r="G1069" s="220"/>
      <c r="H1069" s="165"/>
      <c r="I1069" s="167"/>
      <c r="J1069" s="168"/>
      <c r="K1069" s="845"/>
      <c r="L1069" s="441"/>
      <c r="M1069" s="441"/>
      <c r="N1069" s="441"/>
      <c r="O1069" s="441"/>
      <c r="P1069" s="441"/>
    </row>
    <row r="1070" spans="1:16" x14ac:dyDescent="0.2">
      <c r="A1070" s="163">
        <v>1055</v>
      </c>
      <c r="B1070" s="164"/>
      <c r="C1070" s="165"/>
      <c r="D1070" s="166"/>
      <c r="E1070" s="165"/>
      <c r="F1070" s="165"/>
      <c r="G1070" s="220"/>
      <c r="H1070" s="165"/>
      <c r="I1070" s="167"/>
      <c r="J1070" s="168"/>
      <c r="K1070" s="845"/>
      <c r="L1070" s="441"/>
      <c r="M1070" s="441"/>
      <c r="N1070" s="441"/>
      <c r="O1070" s="441"/>
      <c r="P1070" s="441"/>
    </row>
    <row r="1071" spans="1:16" x14ac:dyDescent="0.2">
      <c r="A1071" s="163">
        <v>1056</v>
      </c>
      <c r="B1071" s="164"/>
      <c r="C1071" s="165"/>
      <c r="D1071" s="166"/>
      <c r="E1071" s="165"/>
      <c r="F1071" s="165"/>
      <c r="G1071" s="220"/>
      <c r="H1071" s="165"/>
      <c r="I1071" s="167"/>
      <c r="J1071" s="168"/>
      <c r="K1071" s="845"/>
      <c r="L1071" s="441"/>
      <c r="M1071" s="441"/>
      <c r="N1071" s="441"/>
      <c r="O1071" s="441"/>
      <c r="P1071" s="441"/>
    </row>
    <row r="1072" spans="1:16" x14ac:dyDescent="0.2">
      <c r="A1072" s="163">
        <v>1057</v>
      </c>
      <c r="B1072" s="164"/>
      <c r="C1072" s="165"/>
      <c r="D1072" s="166"/>
      <c r="E1072" s="165"/>
      <c r="F1072" s="165"/>
      <c r="G1072" s="220"/>
      <c r="H1072" s="165"/>
      <c r="I1072" s="167"/>
      <c r="J1072" s="168"/>
      <c r="K1072" s="845"/>
      <c r="L1072" s="441"/>
      <c r="M1072" s="441"/>
      <c r="N1072" s="441"/>
      <c r="O1072" s="441"/>
      <c r="P1072" s="441"/>
    </row>
    <row r="1073" spans="1:16" x14ac:dyDescent="0.2">
      <c r="A1073" s="163">
        <v>1058</v>
      </c>
      <c r="B1073" s="164"/>
      <c r="C1073" s="165"/>
      <c r="D1073" s="166"/>
      <c r="E1073" s="165"/>
      <c r="F1073" s="165"/>
      <c r="G1073" s="220"/>
      <c r="H1073" s="165"/>
      <c r="I1073" s="167"/>
      <c r="J1073" s="168"/>
      <c r="K1073" s="845"/>
      <c r="L1073" s="441"/>
      <c r="M1073" s="441"/>
      <c r="N1073" s="441"/>
      <c r="O1073" s="441"/>
      <c r="P1073" s="441"/>
    </row>
    <row r="1074" spans="1:16" x14ac:dyDescent="0.2">
      <c r="A1074" s="163">
        <v>1059</v>
      </c>
      <c r="B1074" s="164"/>
      <c r="C1074" s="165"/>
      <c r="D1074" s="166"/>
      <c r="E1074" s="165"/>
      <c r="F1074" s="165"/>
      <c r="G1074" s="220"/>
      <c r="H1074" s="165"/>
      <c r="I1074" s="167"/>
      <c r="J1074" s="168"/>
      <c r="K1074" s="845"/>
      <c r="L1074" s="441"/>
      <c r="M1074" s="441"/>
      <c r="N1074" s="441"/>
      <c r="O1074" s="441"/>
      <c r="P1074" s="441"/>
    </row>
    <row r="1075" spans="1:16" x14ac:dyDescent="0.2">
      <c r="A1075" s="163">
        <v>1060</v>
      </c>
      <c r="B1075" s="164"/>
      <c r="C1075" s="165"/>
      <c r="D1075" s="166"/>
      <c r="E1075" s="165"/>
      <c r="F1075" s="165"/>
      <c r="G1075" s="220"/>
      <c r="H1075" s="165"/>
      <c r="I1075" s="167"/>
      <c r="J1075" s="168"/>
      <c r="K1075" s="845"/>
      <c r="L1075" s="441"/>
      <c r="M1075" s="441"/>
      <c r="N1075" s="441"/>
      <c r="O1075" s="441"/>
      <c r="P1075" s="441"/>
    </row>
    <row r="1076" spans="1:16" x14ac:dyDescent="0.2">
      <c r="A1076" s="163">
        <v>1061</v>
      </c>
      <c r="B1076" s="164"/>
      <c r="C1076" s="165"/>
      <c r="D1076" s="166"/>
      <c r="E1076" s="165"/>
      <c r="F1076" s="165"/>
      <c r="G1076" s="220"/>
      <c r="H1076" s="165"/>
      <c r="I1076" s="167"/>
      <c r="J1076" s="168"/>
      <c r="K1076" s="845"/>
      <c r="L1076" s="441"/>
      <c r="M1076" s="441"/>
      <c r="N1076" s="441"/>
      <c r="O1076" s="441"/>
      <c r="P1076" s="441"/>
    </row>
    <row r="1077" spans="1:16" x14ac:dyDescent="0.2">
      <c r="A1077" s="163">
        <v>1062</v>
      </c>
      <c r="B1077" s="164"/>
      <c r="C1077" s="165"/>
      <c r="D1077" s="166"/>
      <c r="E1077" s="165"/>
      <c r="F1077" s="165"/>
      <c r="G1077" s="220"/>
      <c r="H1077" s="165"/>
      <c r="I1077" s="167"/>
      <c r="J1077" s="168"/>
      <c r="K1077" s="845"/>
      <c r="L1077" s="441"/>
      <c r="M1077" s="441"/>
      <c r="N1077" s="441"/>
      <c r="O1077" s="441"/>
      <c r="P1077" s="441"/>
    </row>
    <row r="1078" spans="1:16" x14ac:dyDescent="0.2">
      <c r="A1078" s="163">
        <v>1063</v>
      </c>
      <c r="B1078" s="164"/>
      <c r="C1078" s="165"/>
      <c r="D1078" s="166"/>
      <c r="E1078" s="165"/>
      <c r="F1078" s="165"/>
      <c r="G1078" s="220"/>
      <c r="H1078" s="165"/>
      <c r="I1078" s="167"/>
      <c r="J1078" s="168"/>
      <c r="K1078" s="845"/>
      <c r="L1078" s="441"/>
      <c r="M1078" s="441"/>
      <c r="N1078" s="441"/>
      <c r="O1078" s="441"/>
      <c r="P1078" s="441"/>
    </row>
    <row r="1079" spans="1:16" x14ac:dyDescent="0.2">
      <c r="A1079" s="163">
        <v>1064</v>
      </c>
      <c r="B1079" s="164"/>
      <c r="C1079" s="165"/>
      <c r="D1079" s="166"/>
      <c r="E1079" s="165"/>
      <c r="F1079" s="165"/>
      <c r="G1079" s="220"/>
      <c r="H1079" s="165"/>
      <c r="I1079" s="167"/>
      <c r="J1079" s="168"/>
      <c r="K1079" s="845"/>
      <c r="L1079" s="441"/>
      <c r="M1079" s="441"/>
      <c r="N1079" s="441"/>
      <c r="O1079" s="441"/>
      <c r="P1079" s="441"/>
    </row>
    <row r="1080" spans="1:16" x14ac:dyDescent="0.2">
      <c r="A1080" s="163">
        <v>1065</v>
      </c>
      <c r="B1080" s="164"/>
      <c r="C1080" s="165"/>
      <c r="D1080" s="166"/>
      <c r="E1080" s="165"/>
      <c r="F1080" s="165"/>
      <c r="G1080" s="220"/>
      <c r="H1080" s="165"/>
      <c r="I1080" s="167"/>
      <c r="J1080" s="168"/>
      <c r="K1080" s="845"/>
      <c r="L1080" s="441"/>
      <c r="M1080" s="441"/>
      <c r="N1080" s="441"/>
      <c r="O1080" s="441"/>
      <c r="P1080" s="441"/>
    </row>
    <row r="1081" spans="1:16" x14ac:dyDescent="0.2">
      <c r="A1081" s="163">
        <v>1066</v>
      </c>
      <c r="B1081" s="164"/>
      <c r="C1081" s="165"/>
      <c r="D1081" s="166"/>
      <c r="E1081" s="165"/>
      <c r="F1081" s="165"/>
      <c r="G1081" s="220"/>
      <c r="H1081" s="165"/>
      <c r="I1081" s="167"/>
      <c r="J1081" s="168"/>
      <c r="K1081" s="845"/>
      <c r="L1081" s="441"/>
      <c r="M1081" s="441"/>
      <c r="N1081" s="441"/>
      <c r="O1081" s="441"/>
      <c r="P1081" s="441"/>
    </row>
    <row r="1082" spans="1:16" x14ac:dyDescent="0.2">
      <c r="A1082" s="163">
        <v>1067</v>
      </c>
      <c r="B1082" s="164"/>
      <c r="C1082" s="165"/>
      <c r="D1082" s="166"/>
      <c r="E1082" s="165"/>
      <c r="F1082" s="165"/>
      <c r="G1082" s="220"/>
      <c r="H1082" s="165"/>
      <c r="I1082" s="167"/>
      <c r="J1082" s="168"/>
      <c r="K1082" s="845"/>
      <c r="L1082" s="441"/>
      <c r="M1082" s="441"/>
      <c r="N1082" s="441"/>
      <c r="O1082" s="441"/>
      <c r="P1082" s="441"/>
    </row>
    <row r="1083" spans="1:16" x14ac:dyDescent="0.2">
      <c r="A1083" s="163">
        <v>1068</v>
      </c>
      <c r="B1083" s="164"/>
      <c r="C1083" s="165"/>
      <c r="D1083" s="166"/>
      <c r="E1083" s="165"/>
      <c r="F1083" s="165"/>
      <c r="G1083" s="220"/>
      <c r="H1083" s="165"/>
      <c r="I1083" s="167"/>
      <c r="J1083" s="168"/>
      <c r="K1083" s="845"/>
      <c r="L1083" s="441"/>
      <c r="M1083" s="441"/>
      <c r="N1083" s="441"/>
      <c r="O1083" s="441"/>
      <c r="P1083" s="441"/>
    </row>
    <row r="1084" spans="1:16" x14ac:dyDescent="0.2">
      <c r="A1084" s="163">
        <v>1069</v>
      </c>
      <c r="B1084" s="164"/>
      <c r="C1084" s="165"/>
      <c r="D1084" s="166"/>
      <c r="E1084" s="165"/>
      <c r="F1084" s="165"/>
      <c r="G1084" s="220"/>
      <c r="H1084" s="165"/>
      <c r="I1084" s="167"/>
      <c r="J1084" s="168"/>
      <c r="K1084" s="845"/>
      <c r="L1084" s="441"/>
      <c r="M1084" s="441"/>
      <c r="N1084" s="441"/>
      <c r="O1084" s="441"/>
      <c r="P1084" s="441"/>
    </row>
    <row r="1085" spans="1:16" x14ac:dyDescent="0.2">
      <c r="A1085" s="163">
        <v>1070</v>
      </c>
      <c r="B1085" s="164"/>
      <c r="C1085" s="165"/>
      <c r="D1085" s="166"/>
      <c r="E1085" s="165"/>
      <c r="F1085" s="165"/>
      <c r="G1085" s="220"/>
      <c r="H1085" s="165"/>
      <c r="I1085" s="167"/>
      <c r="J1085" s="168"/>
      <c r="K1085" s="845"/>
      <c r="L1085" s="441"/>
      <c r="M1085" s="441"/>
      <c r="N1085" s="441"/>
      <c r="O1085" s="441"/>
      <c r="P1085" s="441"/>
    </row>
    <row r="1086" spans="1:16" x14ac:dyDescent="0.2">
      <c r="A1086" s="163">
        <v>1071</v>
      </c>
      <c r="B1086" s="164"/>
      <c r="C1086" s="165"/>
      <c r="D1086" s="166"/>
      <c r="E1086" s="165"/>
      <c r="F1086" s="165"/>
      <c r="G1086" s="220"/>
      <c r="H1086" s="165"/>
      <c r="I1086" s="167"/>
      <c r="J1086" s="168"/>
      <c r="K1086" s="845"/>
      <c r="L1086" s="441"/>
      <c r="M1086" s="441"/>
      <c r="N1086" s="441"/>
      <c r="O1086" s="441"/>
      <c r="P1086" s="441"/>
    </row>
    <row r="1087" spans="1:16" x14ac:dyDescent="0.2">
      <c r="A1087" s="163">
        <v>1072</v>
      </c>
      <c r="B1087" s="164"/>
      <c r="C1087" s="165"/>
      <c r="D1087" s="166"/>
      <c r="E1087" s="165"/>
      <c r="F1087" s="165"/>
      <c r="G1087" s="220"/>
      <c r="H1087" s="165"/>
      <c r="I1087" s="167"/>
      <c r="J1087" s="168"/>
      <c r="K1087" s="845"/>
      <c r="L1087" s="441"/>
      <c r="M1087" s="441"/>
      <c r="N1087" s="441"/>
      <c r="O1087" s="441"/>
      <c r="P1087" s="441"/>
    </row>
    <row r="1088" spans="1:16" x14ac:dyDescent="0.2">
      <c r="A1088" s="163">
        <v>1073</v>
      </c>
      <c r="B1088" s="164"/>
      <c r="C1088" s="165"/>
      <c r="D1088" s="166"/>
      <c r="E1088" s="165"/>
      <c r="F1088" s="165"/>
      <c r="G1088" s="220"/>
      <c r="H1088" s="165"/>
      <c r="I1088" s="167"/>
      <c r="J1088" s="168"/>
      <c r="K1088" s="845"/>
      <c r="L1088" s="441"/>
      <c r="M1088" s="441"/>
      <c r="N1088" s="441"/>
      <c r="O1088" s="441"/>
      <c r="P1088" s="441"/>
    </row>
    <row r="1089" spans="1:16" x14ac:dyDescent="0.2">
      <c r="A1089" s="163">
        <v>1074</v>
      </c>
      <c r="B1089" s="164"/>
      <c r="C1089" s="165"/>
      <c r="D1089" s="166"/>
      <c r="E1089" s="165"/>
      <c r="F1089" s="165"/>
      <c r="G1089" s="220"/>
      <c r="H1089" s="165"/>
      <c r="I1089" s="167"/>
      <c r="J1089" s="168"/>
      <c r="K1089" s="845"/>
      <c r="L1089" s="441"/>
      <c r="M1089" s="441"/>
      <c r="N1089" s="441"/>
      <c r="O1089" s="441"/>
      <c r="P1089" s="441"/>
    </row>
    <row r="1090" spans="1:16" x14ac:dyDescent="0.2">
      <c r="A1090" s="163">
        <v>1075</v>
      </c>
      <c r="B1090" s="164"/>
      <c r="C1090" s="165"/>
      <c r="D1090" s="166"/>
      <c r="E1090" s="165"/>
      <c r="F1090" s="165"/>
      <c r="G1090" s="220"/>
      <c r="H1090" s="165"/>
      <c r="I1090" s="167"/>
      <c r="J1090" s="168"/>
      <c r="K1090" s="845"/>
      <c r="L1090" s="441"/>
      <c r="M1090" s="441"/>
      <c r="N1090" s="441"/>
      <c r="O1090" s="441"/>
      <c r="P1090" s="441"/>
    </row>
    <row r="1091" spans="1:16" x14ac:dyDescent="0.2">
      <c r="A1091" s="163">
        <v>1076</v>
      </c>
      <c r="B1091" s="164"/>
      <c r="C1091" s="165"/>
      <c r="D1091" s="166"/>
      <c r="E1091" s="165"/>
      <c r="F1091" s="165"/>
      <c r="G1091" s="220"/>
      <c r="H1091" s="165"/>
      <c r="I1091" s="167"/>
      <c r="J1091" s="168"/>
      <c r="K1091" s="845"/>
      <c r="L1091" s="441"/>
      <c r="M1091" s="441"/>
      <c r="N1091" s="441"/>
      <c r="O1091" s="441"/>
      <c r="P1091" s="441"/>
    </row>
    <row r="1092" spans="1:16" x14ac:dyDescent="0.2">
      <c r="A1092" s="163">
        <v>1077</v>
      </c>
      <c r="B1092" s="164"/>
      <c r="C1092" s="165"/>
      <c r="D1092" s="166"/>
      <c r="E1092" s="165"/>
      <c r="F1092" s="165"/>
      <c r="G1092" s="220"/>
      <c r="H1092" s="165"/>
      <c r="I1092" s="167"/>
      <c r="J1092" s="168"/>
      <c r="K1092" s="845"/>
      <c r="L1092" s="441"/>
      <c r="M1092" s="441"/>
      <c r="N1092" s="441"/>
      <c r="O1092" s="441"/>
      <c r="P1092" s="441"/>
    </row>
    <row r="1093" spans="1:16" x14ac:dyDescent="0.2">
      <c r="A1093" s="163">
        <v>1078</v>
      </c>
      <c r="B1093" s="164"/>
      <c r="C1093" s="165"/>
      <c r="D1093" s="166"/>
      <c r="E1093" s="165"/>
      <c r="F1093" s="165"/>
      <c r="G1093" s="220"/>
      <c r="H1093" s="165"/>
      <c r="I1093" s="167"/>
      <c r="J1093" s="168"/>
      <c r="K1093" s="845"/>
      <c r="L1093" s="441"/>
      <c r="M1093" s="441"/>
      <c r="N1093" s="441"/>
      <c r="O1093" s="441"/>
      <c r="P1093" s="441"/>
    </row>
    <row r="1094" spans="1:16" x14ac:dyDescent="0.2">
      <c r="A1094" s="163">
        <v>1079</v>
      </c>
      <c r="B1094" s="164"/>
      <c r="C1094" s="165"/>
      <c r="D1094" s="166"/>
      <c r="E1094" s="165"/>
      <c r="F1094" s="165"/>
      <c r="G1094" s="220"/>
      <c r="H1094" s="165"/>
      <c r="I1094" s="167"/>
      <c r="J1094" s="168"/>
      <c r="K1094" s="845"/>
      <c r="L1094" s="441"/>
      <c r="M1094" s="441"/>
      <c r="N1094" s="441"/>
      <c r="O1094" s="441"/>
      <c r="P1094" s="441"/>
    </row>
    <row r="1095" spans="1:16" x14ac:dyDescent="0.2">
      <c r="A1095" s="163">
        <v>1080</v>
      </c>
      <c r="B1095" s="164"/>
      <c r="C1095" s="165"/>
      <c r="D1095" s="166"/>
      <c r="E1095" s="165"/>
      <c r="F1095" s="165"/>
      <c r="G1095" s="220"/>
      <c r="H1095" s="165"/>
      <c r="I1095" s="167"/>
      <c r="J1095" s="168"/>
      <c r="K1095" s="845"/>
      <c r="L1095" s="441"/>
      <c r="M1095" s="441"/>
      <c r="N1095" s="441"/>
      <c r="O1095" s="441"/>
      <c r="P1095" s="441"/>
    </row>
    <row r="1096" spans="1:16" x14ac:dyDescent="0.2">
      <c r="A1096" s="163">
        <v>1081</v>
      </c>
      <c r="B1096" s="164"/>
      <c r="C1096" s="165"/>
      <c r="D1096" s="166"/>
      <c r="E1096" s="165"/>
      <c r="F1096" s="165"/>
      <c r="G1096" s="220"/>
      <c r="H1096" s="165"/>
      <c r="I1096" s="167"/>
      <c r="J1096" s="168"/>
      <c r="K1096" s="845"/>
      <c r="L1096" s="441"/>
      <c r="M1096" s="441"/>
      <c r="N1096" s="441"/>
      <c r="O1096" s="441"/>
      <c r="P1096" s="441"/>
    </row>
    <row r="1097" spans="1:16" x14ac:dyDescent="0.2">
      <c r="A1097" s="163">
        <v>1082</v>
      </c>
      <c r="B1097" s="164"/>
      <c r="C1097" s="165"/>
      <c r="D1097" s="166"/>
      <c r="E1097" s="165"/>
      <c r="F1097" s="165"/>
      <c r="G1097" s="220"/>
      <c r="H1097" s="165"/>
      <c r="I1097" s="167"/>
      <c r="J1097" s="168"/>
      <c r="K1097" s="845"/>
      <c r="L1097" s="441"/>
      <c r="M1097" s="441"/>
      <c r="N1097" s="441"/>
      <c r="O1097" s="441"/>
      <c r="P1097" s="441"/>
    </row>
    <row r="1098" spans="1:16" x14ac:dyDescent="0.2">
      <c r="A1098" s="163">
        <v>1083</v>
      </c>
      <c r="B1098" s="164"/>
      <c r="C1098" s="165"/>
      <c r="D1098" s="166"/>
      <c r="E1098" s="165"/>
      <c r="F1098" s="165"/>
      <c r="G1098" s="220"/>
      <c r="H1098" s="165"/>
      <c r="I1098" s="167"/>
      <c r="J1098" s="168"/>
      <c r="K1098" s="845"/>
      <c r="L1098" s="441"/>
      <c r="M1098" s="441"/>
      <c r="N1098" s="441"/>
      <c r="O1098" s="441"/>
      <c r="P1098" s="441"/>
    </row>
    <row r="1099" spans="1:16" x14ac:dyDescent="0.2">
      <c r="A1099" s="163">
        <v>1084</v>
      </c>
      <c r="B1099" s="164"/>
      <c r="C1099" s="165"/>
      <c r="D1099" s="166"/>
      <c r="E1099" s="165"/>
      <c r="F1099" s="165"/>
      <c r="G1099" s="220"/>
      <c r="H1099" s="165"/>
      <c r="I1099" s="167"/>
      <c r="J1099" s="168"/>
      <c r="K1099" s="845"/>
      <c r="L1099" s="441"/>
      <c r="M1099" s="441"/>
      <c r="N1099" s="441"/>
      <c r="O1099" s="441"/>
      <c r="P1099" s="441"/>
    </row>
    <row r="1100" spans="1:16" x14ac:dyDescent="0.2">
      <c r="A1100" s="163">
        <v>1085</v>
      </c>
      <c r="B1100" s="164"/>
      <c r="C1100" s="165"/>
      <c r="D1100" s="166"/>
      <c r="E1100" s="165"/>
      <c r="F1100" s="165"/>
      <c r="G1100" s="220"/>
      <c r="H1100" s="165"/>
      <c r="I1100" s="167"/>
      <c r="J1100" s="168"/>
      <c r="K1100" s="845"/>
    </row>
    <row r="1101" spans="1:16" x14ac:dyDescent="0.2">
      <c r="A1101" s="163">
        <v>1086</v>
      </c>
      <c r="B1101" s="164"/>
      <c r="C1101" s="165"/>
      <c r="D1101" s="166"/>
      <c r="E1101" s="165"/>
      <c r="F1101" s="165"/>
      <c r="G1101" s="220"/>
      <c r="H1101" s="165"/>
      <c r="I1101" s="167"/>
      <c r="J1101" s="168"/>
      <c r="K1101" s="845"/>
    </row>
    <row r="1102" spans="1:16" x14ac:dyDescent="0.2">
      <c r="A1102" s="163">
        <v>1087</v>
      </c>
      <c r="B1102" s="164"/>
      <c r="C1102" s="165"/>
      <c r="D1102" s="166"/>
      <c r="E1102" s="165"/>
      <c r="F1102" s="165"/>
      <c r="G1102" s="220"/>
      <c r="H1102" s="165"/>
      <c r="I1102" s="167"/>
      <c r="J1102" s="168"/>
      <c r="K1102" s="845"/>
    </row>
    <row r="1103" spans="1:16" x14ac:dyDescent="0.2">
      <c r="A1103" s="163">
        <v>1088</v>
      </c>
      <c r="B1103" s="164"/>
      <c r="C1103" s="165"/>
      <c r="D1103" s="166"/>
      <c r="E1103" s="165"/>
      <c r="F1103" s="165"/>
      <c r="G1103" s="220"/>
      <c r="H1103" s="165"/>
      <c r="I1103" s="167"/>
      <c r="J1103" s="168"/>
      <c r="K1103" s="845"/>
    </row>
    <row r="1104" spans="1:16" x14ac:dyDescent="0.2">
      <c r="A1104" s="163">
        <v>1089</v>
      </c>
      <c r="B1104" s="164"/>
      <c r="C1104" s="165"/>
      <c r="D1104" s="166"/>
      <c r="E1104" s="165"/>
      <c r="F1104" s="165"/>
      <c r="G1104" s="220"/>
      <c r="H1104" s="165"/>
      <c r="I1104" s="167"/>
      <c r="J1104" s="168"/>
      <c r="K1104" s="845"/>
    </row>
    <row r="1105" spans="1:11" x14ac:dyDescent="0.2">
      <c r="A1105" s="163">
        <v>1090</v>
      </c>
      <c r="B1105" s="164"/>
      <c r="C1105" s="165"/>
      <c r="D1105" s="166"/>
      <c r="E1105" s="165"/>
      <c r="F1105" s="165"/>
      <c r="G1105" s="220"/>
      <c r="H1105" s="165"/>
      <c r="I1105" s="167"/>
      <c r="J1105" s="168"/>
      <c r="K1105" s="845"/>
    </row>
    <row r="1106" spans="1:11" x14ac:dyDescent="0.2">
      <c r="A1106" s="163">
        <v>1091</v>
      </c>
      <c r="B1106" s="164"/>
      <c r="C1106" s="165"/>
      <c r="D1106" s="166"/>
      <c r="E1106" s="165"/>
      <c r="F1106" s="165"/>
      <c r="G1106" s="220"/>
      <c r="H1106" s="165"/>
      <c r="I1106" s="167"/>
      <c r="J1106" s="168"/>
      <c r="K1106" s="845"/>
    </row>
    <row r="1107" spans="1:11" x14ac:dyDescent="0.2">
      <c r="A1107" s="163">
        <v>1092</v>
      </c>
      <c r="B1107" s="164"/>
      <c r="C1107" s="165"/>
      <c r="D1107" s="166"/>
      <c r="E1107" s="165"/>
      <c r="F1107" s="165"/>
      <c r="G1107" s="220"/>
      <c r="H1107" s="165"/>
      <c r="I1107" s="167"/>
      <c r="J1107" s="168"/>
      <c r="K1107" s="845"/>
    </row>
    <row r="1108" spans="1:11" x14ac:dyDescent="0.2">
      <c r="A1108" s="163">
        <v>1093</v>
      </c>
      <c r="B1108" s="164"/>
      <c r="C1108" s="165"/>
      <c r="D1108" s="166"/>
      <c r="E1108" s="165"/>
      <c r="F1108" s="165"/>
      <c r="G1108" s="220"/>
      <c r="H1108" s="165"/>
      <c r="I1108" s="167"/>
      <c r="J1108" s="168"/>
      <c r="K1108" s="845"/>
    </row>
    <row r="1109" spans="1:11" x14ac:dyDescent="0.2">
      <c r="A1109" s="163">
        <v>1094</v>
      </c>
      <c r="B1109" s="164"/>
      <c r="C1109" s="165"/>
      <c r="D1109" s="166"/>
      <c r="E1109" s="165"/>
      <c r="F1109" s="165"/>
      <c r="G1109" s="220"/>
      <c r="H1109" s="165"/>
      <c r="I1109" s="167"/>
      <c r="J1109" s="168"/>
      <c r="K1109" s="845"/>
    </row>
    <row r="1110" spans="1:11" x14ac:dyDescent="0.2">
      <c r="A1110" s="163">
        <v>1095</v>
      </c>
      <c r="B1110" s="164"/>
      <c r="C1110" s="165"/>
      <c r="D1110" s="166"/>
      <c r="E1110" s="165"/>
      <c r="F1110" s="165"/>
      <c r="G1110" s="220"/>
      <c r="H1110" s="165"/>
      <c r="I1110" s="167"/>
      <c r="J1110" s="168"/>
      <c r="K1110" s="845"/>
    </row>
    <row r="1111" spans="1:11" x14ac:dyDescent="0.2">
      <c r="A1111" s="163">
        <v>1096</v>
      </c>
      <c r="B1111" s="164"/>
      <c r="C1111" s="165"/>
      <c r="D1111" s="166"/>
      <c r="E1111" s="165"/>
      <c r="F1111" s="165"/>
      <c r="G1111" s="220"/>
      <c r="H1111" s="165"/>
      <c r="I1111" s="167"/>
      <c r="J1111" s="168"/>
      <c r="K1111" s="845"/>
    </row>
    <row r="1112" spans="1:11" x14ac:dyDescent="0.2">
      <c r="A1112" s="163">
        <v>1097</v>
      </c>
      <c r="B1112" s="164"/>
      <c r="C1112" s="165"/>
      <c r="D1112" s="166"/>
      <c r="E1112" s="165"/>
      <c r="F1112" s="165"/>
      <c r="G1112" s="220"/>
      <c r="H1112" s="165"/>
      <c r="I1112" s="167"/>
      <c r="J1112" s="168"/>
      <c r="K1112" s="845"/>
    </row>
    <row r="1113" spans="1:11" x14ac:dyDescent="0.2">
      <c r="A1113" s="163">
        <v>1098</v>
      </c>
      <c r="B1113" s="164"/>
      <c r="C1113" s="165"/>
      <c r="D1113" s="166"/>
      <c r="E1113" s="165"/>
      <c r="F1113" s="165"/>
      <c r="G1113" s="220"/>
      <c r="H1113" s="165"/>
      <c r="I1113" s="167"/>
      <c r="J1113" s="168"/>
      <c r="K1113" s="845"/>
    </row>
    <row r="1114" spans="1:11" x14ac:dyDescent="0.2">
      <c r="A1114" s="163">
        <v>1099</v>
      </c>
      <c r="B1114" s="164"/>
      <c r="C1114" s="165"/>
      <c r="D1114" s="166"/>
      <c r="E1114" s="165"/>
      <c r="F1114" s="165"/>
      <c r="G1114" s="220"/>
      <c r="H1114" s="165"/>
      <c r="I1114" s="167"/>
      <c r="J1114" s="168"/>
      <c r="K1114" s="845"/>
    </row>
    <row r="1115" spans="1:11" x14ac:dyDescent="0.2">
      <c r="A1115" s="163">
        <v>1100</v>
      </c>
      <c r="B1115" s="164"/>
      <c r="C1115" s="165"/>
      <c r="D1115" s="166"/>
      <c r="E1115" s="165"/>
      <c r="F1115" s="165"/>
      <c r="G1115" s="220"/>
      <c r="H1115" s="165"/>
      <c r="I1115" s="167"/>
      <c r="J1115" s="168"/>
      <c r="K1115" s="845"/>
    </row>
    <row r="1116" spans="1:11" x14ac:dyDescent="0.2">
      <c r="A1116" s="163">
        <v>1101</v>
      </c>
      <c r="B1116" s="164"/>
      <c r="C1116" s="165"/>
      <c r="D1116" s="166"/>
      <c r="E1116" s="165"/>
      <c r="F1116" s="165"/>
      <c r="G1116" s="220"/>
      <c r="H1116" s="165"/>
      <c r="I1116" s="167"/>
      <c r="J1116" s="168"/>
      <c r="K1116" s="845"/>
    </row>
    <row r="1117" spans="1:11" x14ac:dyDescent="0.2">
      <c r="A1117" s="163">
        <v>1102</v>
      </c>
      <c r="B1117" s="164"/>
      <c r="C1117" s="165"/>
      <c r="D1117" s="166"/>
      <c r="E1117" s="165"/>
      <c r="F1117" s="165"/>
      <c r="G1117" s="220"/>
      <c r="H1117" s="165"/>
      <c r="I1117" s="167"/>
      <c r="J1117" s="168"/>
      <c r="K1117" s="845"/>
    </row>
    <row r="1118" spans="1:11" x14ac:dyDescent="0.2">
      <c r="A1118" s="163">
        <v>1103</v>
      </c>
      <c r="B1118" s="164"/>
      <c r="C1118" s="165"/>
      <c r="D1118" s="166"/>
      <c r="E1118" s="165"/>
      <c r="F1118" s="165"/>
      <c r="G1118" s="220"/>
      <c r="H1118" s="165"/>
      <c r="I1118" s="167"/>
      <c r="J1118" s="168"/>
      <c r="K1118" s="845"/>
    </row>
    <row r="1119" spans="1:11" x14ac:dyDescent="0.2">
      <c r="A1119" s="163">
        <v>1104</v>
      </c>
      <c r="B1119" s="164"/>
      <c r="C1119" s="165"/>
      <c r="D1119" s="166"/>
      <c r="E1119" s="165"/>
      <c r="F1119" s="165"/>
      <c r="G1119" s="220"/>
      <c r="H1119" s="165"/>
      <c r="I1119" s="167"/>
      <c r="J1119" s="168"/>
      <c r="K1119" s="845"/>
    </row>
    <row r="1120" spans="1:11" x14ac:dyDescent="0.2">
      <c r="A1120" s="163">
        <v>1105</v>
      </c>
      <c r="B1120" s="164"/>
      <c r="C1120" s="165"/>
      <c r="D1120" s="166"/>
      <c r="E1120" s="165"/>
      <c r="F1120" s="165"/>
      <c r="G1120" s="220"/>
      <c r="H1120" s="165"/>
      <c r="I1120" s="167"/>
      <c r="J1120" s="168"/>
      <c r="K1120" s="845"/>
    </row>
    <row r="1121" spans="1:11" x14ac:dyDescent="0.2">
      <c r="A1121" s="163">
        <v>1106</v>
      </c>
      <c r="B1121" s="164"/>
      <c r="C1121" s="165"/>
      <c r="D1121" s="166"/>
      <c r="E1121" s="165"/>
      <c r="F1121" s="165"/>
      <c r="G1121" s="220"/>
      <c r="H1121" s="165"/>
      <c r="I1121" s="167"/>
      <c r="J1121" s="168"/>
      <c r="K1121" s="845"/>
    </row>
    <row r="1122" spans="1:11" x14ac:dyDescent="0.2">
      <c r="A1122" s="163">
        <v>1107</v>
      </c>
      <c r="B1122" s="164"/>
      <c r="C1122" s="165"/>
      <c r="D1122" s="166"/>
      <c r="E1122" s="165"/>
      <c r="F1122" s="165"/>
      <c r="G1122" s="220"/>
      <c r="H1122" s="165"/>
      <c r="I1122" s="167"/>
      <c r="J1122" s="168"/>
      <c r="K1122" s="845"/>
    </row>
    <row r="1123" spans="1:11" x14ac:dyDescent="0.2">
      <c r="A1123" s="163">
        <v>1108</v>
      </c>
      <c r="B1123" s="164"/>
      <c r="C1123" s="165"/>
      <c r="D1123" s="166"/>
      <c r="E1123" s="165"/>
      <c r="F1123" s="165"/>
      <c r="G1123" s="220"/>
      <c r="H1123" s="165"/>
      <c r="I1123" s="167"/>
      <c r="J1123" s="168"/>
      <c r="K1123" s="845"/>
    </row>
    <row r="1124" spans="1:11" x14ac:dyDescent="0.2">
      <c r="A1124" s="163">
        <v>1109</v>
      </c>
      <c r="B1124" s="164"/>
      <c r="C1124" s="165"/>
      <c r="D1124" s="166"/>
      <c r="E1124" s="165"/>
      <c r="F1124" s="165"/>
      <c r="G1124" s="220"/>
      <c r="H1124" s="165"/>
      <c r="I1124" s="167"/>
      <c r="J1124" s="168"/>
      <c r="K1124" s="845"/>
    </row>
    <row r="1125" spans="1:11" x14ac:dyDescent="0.2">
      <c r="A1125" s="163">
        <v>1110</v>
      </c>
      <c r="B1125" s="164"/>
      <c r="C1125" s="165"/>
      <c r="D1125" s="166"/>
      <c r="E1125" s="165"/>
      <c r="F1125" s="165"/>
      <c r="G1125" s="220"/>
      <c r="H1125" s="165"/>
      <c r="I1125" s="167"/>
      <c r="J1125" s="168"/>
      <c r="K1125" s="845"/>
    </row>
    <row r="1126" spans="1:11" x14ac:dyDescent="0.2">
      <c r="A1126" s="163">
        <v>1111</v>
      </c>
      <c r="B1126" s="164"/>
      <c r="C1126" s="165"/>
      <c r="D1126" s="166"/>
      <c r="E1126" s="165"/>
      <c r="F1126" s="165"/>
      <c r="G1126" s="220"/>
      <c r="H1126" s="165"/>
      <c r="I1126" s="167"/>
      <c r="J1126" s="168"/>
      <c r="K1126" s="845"/>
    </row>
    <row r="1127" spans="1:11" x14ac:dyDescent="0.2">
      <c r="A1127" s="163">
        <v>1112</v>
      </c>
      <c r="B1127" s="164"/>
      <c r="C1127" s="165"/>
      <c r="D1127" s="166"/>
      <c r="E1127" s="165"/>
      <c r="F1127" s="165"/>
      <c r="G1127" s="220"/>
      <c r="H1127" s="165"/>
      <c r="I1127" s="167"/>
      <c r="J1127" s="168"/>
      <c r="K1127" s="845"/>
    </row>
    <row r="1128" spans="1:11" x14ac:dyDescent="0.2">
      <c r="A1128" s="163">
        <v>1113</v>
      </c>
      <c r="B1128" s="164"/>
      <c r="C1128" s="165"/>
      <c r="D1128" s="166"/>
      <c r="E1128" s="165"/>
      <c r="F1128" s="165"/>
      <c r="G1128" s="220"/>
      <c r="H1128" s="165"/>
      <c r="I1128" s="167"/>
      <c r="J1128" s="168"/>
      <c r="K1128" s="845"/>
    </row>
    <row r="1129" spans="1:11" x14ac:dyDescent="0.2">
      <c r="A1129" s="163">
        <v>1114</v>
      </c>
      <c r="B1129" s="164"/>
      <c r="C1129" s="165"/>
      <c r="D1129" s="166"/>
      <c r="E1129" s="165"/>
      <c r="F1129" s="165"/>
      <c r="G1129" s="220"/>
      <c r="H1129" s="165"/>
      <c r="I1129" s="167"/>
      <c r="J1129" s="168"/>
      <c r="K1129" s="845"/>
    </row>
    <row r="1130" spans="1:11" x14ac:dyDescent="0.2">
      <c r="A1130" s="163">
        <v>1115</v>
      </c>
      <c r="B1130" s="164"/>
      <c r="C1130" s="165"/>
      <c r="D1130" s="166"/>
      <c r="E1130" s="165"/>
      <c r="F1130" s="165"/>
      <c r="G1130" s="220"/>
      <c r="H1130" s="165"/>
      <c r="I1130" s="167"/>
      <c r="J1130" s="168"/>
      <c r="K1130" s="845"/>
    </row>
    <row r="1131" spans="1:11" x14ac:dyDescent="0.2">
      <c r="A1131" s="163">
        <v>1116</v>
      </c>
      <c r="B1131" s="164"/>
      <c r="C1131" s="165"/>
      <c r="D1131" s="166"/>
      <c r="E1131" s="165"/>
      <c r="F1131" s="165"/>
      <c r="G1131" s="220"/>
      <c r="H1131" s="165"/>
      <c r="I1131" s="167"/>
      <c r="J1131" s="168"/>
      <c r="K1131" s="845"/>
    </row>
    <row r="1132" spans="1:11" x14ac:dyDescent="0.2">
      <c r="A1132" s="163">
        <v>1117</v>
      </c>
      <c r="B1132" s="164"/>
      <c r="C1132" s="165"/>
      <c r="D1132" s="166"/>
      <c r="E1132" s="165"/>
      <c r="F1132" s="165"/>
      <c r="G1132" s="220"/>
      <c r="H1132" s="165"/>
      <c r="I1132" s="167"/>
      <c r="J1132" s="168"/>
      <c r="K1132" s="845"/>
    </row>
    <row r="1133" spans="1:11" x14ac:dyDescent="0.2">
      <c r="A1133" s="163">
        <v>1118</v>
      </c>
      <c r="B1133" s="164"/>
      <c r="C1133" s="165"/>
      <c r="D1133" s="166"/>
      <c r="E1133" s="165"/>
      <c r="F1133" s="165"/>
      <c r="G1133" s="220"/>
      <c r="H1133" s="165"/>
      <c r="I1133" s="167"/>
      <c r="J1133" s="168"/>
      <c r="K1133" s="845"/>
    </row>
    <row r="1134" spans="1:11" x14ac:dyDescent="0.2">
      <c r="A1134" s="163">
        <v>1119</v>
      </c>
      <c r="B1134" s="164"/>
      <c r="C1134" s="165"/>
      <c r="D1134" s="166"/>
      <c r="E1134" s="165"/>
      <c r="F1134" s="165"/>
      <c r="G1134" s="220"/>
      <c r="H1134" s="165"/>
      <c r="I1134" s="167"/>
      <c r="J1134" s="168"/>
      <c r="K1134" s="845"/>
    </row>
    <row r="1135" spans="1:11" x14ac:dyDescent="0.2">
      <c r="A1135" s="163">
        <v>1120</v>
      </c>
      <c r="B1135" s="164"/>
      <c r="C1135" s="165"/>
      <c r="D1135" s="166"/>
      <c r="E1135" s="165"/>
      <c r="F1135" s="165"/>
      <c r="G1135" s="220"/>
      <c r="H1135" s="165"/>
      <c r="I1135" s="167"/>
      <c r="J1135" s="168"/>
      <c r="K1135" s="845"/>
    </row>
    <row r="1136" spans="1:11" x14ac:dyDescent="0.2">
      <c r="A1136" s="163">
        <v>1121</v>
      </c>
      <c r="B1136" s="164"/>
      <c r="C1136" s="165"/>
      <c r="D1136" s="166"/>
      <c r="E1136" s="165"/>
      <c r="F1136" s="165"/>
      <c r="G1136" s="220"/>
      <c r="H1136" s="165"/>
      <c r="I1136" s="167"/>
      <c r="J1136" s="168"/>
      <c r="K1136" s="845"/>
    </row>
    <row r="1137" spans="1:11" x14ac:dyDescent="0.2">
      <c r="A1137" s="163">
        <v>1122</v>
      </c>
      <c r="B1137" s="164"/>
      <c r="C1137" s="165"/>
      <c r="D1137" s="166"/>
      <c r="E1137" s="165"/>
      <c r="F1137" s="165"/>
      <c r="G1137" s="220"/>
      <c r="H1137" s="165"/>
      <c r="I1137" s="167"/>
      <c r="J1137" s="168"/>
      <c r="K1137" s="845"/>
    </row>
    <row r="1138" spans="1:11" x14ac:dyDescent="0.2">
      <c r="A1138" s="163">
        <v>1123</v>
      </c>
      <c r="B1138" s="164"/>
      <c r="C1138" s="165"/>
      <c r="D1138" s="166"/>
      <c r="E1138" s="165"/>
      <c r="F1138" s="165"/>
      <c r="G1138" s="220"/>
      <c r="H1138" s="165"/>
      <c r="I1138" s="167"/>
      <c r="J1138" s="168"/>
      <c r="K1138" s="845"/>
    </row>
    <row r="1139" spans="1:11" x14ac:dyDescent="0.2">
      <c r="A1139" s="163">
        <v>1124</v>
      </c>
      <c r="B1139" s="164"/>
      <c r="C1139" s="165"/>
      <c r="D1139" s="166"/>
      <c r="E1139" s="165"/>
      <c r="F1139" s="165"/>
      <c r="G1139" s="220"/>
      <c r="H1139" s="165"/>
      <c r="I1139" s="167"/>
      <c r="J1139" s="168"/>
      <c r="K1139" s="845"/>
    </row>
    <row r="1140" spans="1:11" x14ac:dyDescent="0.2">
      <c r="A1140" s="163">
        <v>1125</v>
      </c>
      <c r="B1140" s="164"/>
      <c r="C1140" s="165"/>
      <c r="D1140" s="166"/>
      <c r="E1140" s="165"/>
      <c r="F1140" s="165"/>
      <c r="G1140" s="220"/>
      <c r="H1140" s="165"/>
      <c r="I1140" s="167"/>
      <c r="J1140" s="168"/>
      <c r="K1140" s="845"/>
    </row>
    <row r="1141" spans="1:11" x14ac:dyDescent="0.2">
      <c r="A1141" s="163">
        <v>1126</v>
      </c>
      <c r="B1141" s="164"/>
      <c r="C1141" s="165"/>
      <c r="D1141" s="166"/>
      <c r="E1141" s="165"/>
      <c r="F1141" s="165"/>
      <c r="G1141" s="220"/>
      <c r="H1141" s="165"/>
      <c r="I1141" s="167"/>
      <c r="J1141" s="168"/>
      <c r="K1141" s="845"/>
    </row>
    <row r="1142" spans="1:11" x14ac:dyDescent="0.2">
      <c r="A1142" s="163">
        <v>1127</v>
      </c>
      <c r="B1142" s="164"/>
      <c r="C1142" s="165"/>
      <c r="D1142" s="166"/>
      <c r="E1142" s="165"/>
      <c r="F1142" s="165"/>
      <c r="G1142" s="220"/>
      <c r="H1142" s="165"/>
      <c r="I1142" s="167"/>
      <c r="J1142" s="168"/>
      <c r="K1142" s="845"/>
    </row>
    <row r="1143" spans="1:11" x14ac:dyDescent="0.2">
      <c r="A1143" s="163">
        <v>1128</v>
      </c>
      <c r="B1143" s="164"/>
      <c r="C1143" s="165"/>
      <c r="D1143" s="166"/>
      <c r="E1143" s="165"/>
      <c r="F1143" s="165"/>
      <c r="G1143" s="220"/>
      <c r="H1143" s="165"/>
      <c r="I1143" s="167"/>
      <c r="J1143" s="168"/>
      <c r="K1143" s="845"/>
    </row>
    <row r="1144" spans="1:11" x14ac:dyDescent="0.2">
      <c r="A1144" s="163">
        <v>1129</v>
      </c>
      <c r="B1144" s="164"/>
      <c r="C1144" s="165"/>
      <c r="D1144" s="166"/>
      <c r="E1144" s="165"/>
      <c r="F1144" s="165"/>
      <c r="G1144" s="220"/>
      <c r="H1144" s="165"/>
      <c r="I1144" s="167"/>
      <c r="J1144" s="168"/>
      <c r="K1144" s="845"/>
    </row>
    <row r="1145" spans="1:11" x14ac:dyDescent="0.2">
      <c r="A1145" s="163">
        <v>1130</v>
      </c>
      <c r="B1145" s="164"/>
      <c r="C1145" s="165"/>
      <c r="D1145" s="166"/>
      <c r="E1145" s="165"/>
      <c r="F1145" s="165"/>
      <c r="G1145" s="220"/>
      <c r="H1145" s="165"/>
      <c r="I1145" s="167"/>
      <c r="J1145" s="168"/>
      <c r="K1145" s="845"/>
    </row>
    <row r="1146" spans="1:11" x14ac:dyDescent="0.2">
      <c r="A1146" s="163">
        <v>1131</v>
      </c>
      <c r="B1146" s="164"/>
      <c r="C1146" s="165"/>
      <c r="D1146" s="166"/>
      <c r="E1146" s="165"/>
      <c r="F1146" s="165"/>
      <c r="G1146" s="220"/>
      <c r="H1146" s="165"/>
      <c r="I1146" s="167"/>
      <c r="J1146" s="168"/>
      <c r="K1146" s="845"/>
    </row>
    <row r="1147" spans="1:11" x14ac:dyDescent="0.2">
      <c r="A1147" s="163">
        <v>1132</v>
      </c>
      <c r="B1147" s="164"/>
      <c r="C1147" s="165"/>
      <c r="D1147" s="166"/>
      <c r="E1147" s="165"/>
      <c r="F1147" s="165"/>
      <c r="G1147" s="220"/>
      <c r="H1147" s="165"/>
      <c r="I1147" s="167"/>
      <c r="J1147" s="168"/>
      <c r="K1147" s="845"/>
    </row>
    <row r="1148" spans="1:11" x14ac:dyDescent="0.2">
      <c r="A1148" s="163">
        <v>1133</v>
      </c>
      <c r="B1148" s="164"/>
      <c r="C1148" s="165"/>
      <c r="D1148" s="166"/>
      <c r="E1148" s="165"/>
      <c r="F1148" s="165"/>
      <c r="G1148" s="220"/>
      <c r="H1148" s="165"/>
      <c r="I1148" s="167"/>
      <c r="J1148" s="168"/>
      <c r="K1148" s="845"/>
    </row>
    <row r="1149" spans="1:11" x14ac:dyDescent="0.2">
      <c r="A1149" s="163">
        <v>1134</v>
      </c>
      <c r="B1149" s="164"/>
      <c r="C1149" s="165"/>
      <c r="D1149" s="166"/>
      <c r="E1149" s="165"/>
      <c r="F1149" s="165"/>
      <c r="G1149" s="220"/>
      <c r="H1149" s="165"/>
      <c r="I1149" s="167"/>
      <c r="J1149" s="168"/>
      <c r="K1149" s="845"/>
    </row>
    <row r="1150" spans="1:11" x14ac:dyDescent="0.2">
      <c r="A1150" s="163">
        <v>1135</v>
      </c>
      <c r="B1150" s="164"/>
      <c r="C1150" s="165"/>
      <c r="D1150" s="166"/>
      <c r="E1150" s="165"/>
      <c r="F1150" s="165"/>
      <c r="G1150" s="220"/>
      <c r="H1150" s="165"/>
      <c r="I1150" s="167"/>
      <c r="J1150" s="168"/>
      <c r="K1150" s="845"/>
    </row>
    <row r="1151" spans="1:11" x14ac:dyDescent="0.2">
      <c r="A1151" s="163">
        <v>1136</v>
      </c>
      <c r="B1151" s="164"/>
      <c r="C1151" s="165"/>
      <c r="D1151" s="166"/>
      <c r="E1151" s="165"/>
      <c r="F1151" s="165"/>
      <c r="G1151" s="220"/>
      <c r="H1151" s="165"/>
      <c r="I1151" s="167"/>
      <c r="J1151" s="168"/>
      <c r="K1151" s="845"/>
    </row>
    <row r="1152" spans="1:11" x14ac:dyDescent="0.2">
      <c r="A1152" s="163">
        <v>1137</v>
      </c>
      <c r="B1152" s="164"/>
      <c r="C1152" s="165"/>
      <c r="D1152" s="166"/>
      <c r="E1152" s="165"/>
      <c r="F1152" s="165"/>
      <c r="G1152" s="220"/>
      <c r="H1152" s="165"/>
      <c r="I1152" s="167"/>
      <c r="J1152" s="168"/>
      <c r="K1152" s="845"/>
    </row>
    <row r="1153" spans="1:11" x14ac:dyDescent="0.2">
      <c r="A1153" s="163">
        <v>1138</v>
      </c>
      <c r="B1153" s="164"/>
      <c r="C1153" s="165"/>
      <c r="D1153" s="166"/>
      <c r="E1153" s="165"/>
      <c r="F1153" s="165"/>
      <c r="G1153" s="220"/>
      <c r="H1153" s="165"/>
      <c r="I1153" s="167"/>
      <c r="J1153" s="168"/>
      <c r="K1153" s="845"/>
    </row>
    <row r="1154" spans="1:11" x14ac:dyDescent="0.2">
      <c r="A1154" s="163">
        <v>1139</v>
      </c>
      <c r="B1154" s="164"/>
      <c r="C1154" s="165"/>
      <c r="D1154" s="166"/>
      <c r="E1154" s="165"/>
      <c r="F1154" s="165"/>
      <c r="G1154" s="220"/>
      <c r="H1154" s="165"/>
      <c r="I1154" s="167"/>
      <c r="J1154" s="168"/>
      <c r="K1154" s="845"/>
    </row>
    <row r="1155" spans="1:11" x14ac:dyDescent="0.2">
      <c r="A1155" s="163">
        <v>1140</v>
      </c>
      <c r="B1155" s="164"/>
      <c r="C1155" s="165"/>
      <c r="D1155" s="166"/>
      <c r="E1155" s="165"/>
      <c r="F1155" s="165"/>
      <c r="G1155" s="220"/>
      <c r="H1155" s="165"/>
      <c r="I1155" s="167"/>
      <c r="J1155" s="168"/>
      <c r="K1155" s="845"/>
    </row>
    <row r="1156" spans="1:11" x14ac:dyDescent="0.2">
      <c r="A1156" s="163">
        <v>1141</v>
      </c>
      <c r="B1156" s="164"/>
      <c r="C1156" s="165"/>
      <c r="D1156" s="166"/>
      <c r="E1156" s="165"/>
      <c r="F1156" s="165"/>
      <c r="G1156" s="220"/>
      <c r="H1156" s="165"/>
      <c r="I1156" s="167"/>
      <c r="J1156" s="168"/>
      <c r="K1156" s="845"/>
    </row>
    <row r="1157" spans="1:11" x14ac:dyDescent="0.2">
      <c r="A1157" s="163">
        <v>1142</v>
      </c>
      <c r="B1157" s="164"/>
      <c r="C1157" s="165"/>
      <c r="D1157" s="166"/>
      <c r="E1157" s="165"/>
      <c r="F1157" s="165"/>
      <c r="G1157" s="220"/>
      <c r="H1157" s="165"/>
      <c r="I1157" s="167"/>
      <c r="J1157" s="168"/>
      <c r="K1157" s="845"/>
    </row>
    <row r="1158" spans="1:11" x14ac:dyDescent="0.2">
      <c r="A1158" s="163">
        <v>1143</v>
      </c>
      <c r="B1158" s="164"/>
      <c r="C1158" s="165"/>
      <c r="D1158" s="166"/>
      <c r="E1158" s="165"/>
      <c r="F1158" s="165"/>
      <c r="G1158" s="220"/>
      <c r="H1158" s="165"/>
      <c r="I1158" s="167"/>
      <c r="J1158" s="168"/>
      <c r="K1158" s="845"/>
    </row>
    <row r="1159" spans="1:11" x14ac:dyDescent="0.2">
      <c r="A1159" s="163">
        <v>1144</v>
      </c>
      <c r="B1159" s="164"/>
      <c r="C1159" s="165"/>
      <c r="D1159" s="166"/>
      <c r="E1159" s="165"/>
      <c r="F1159" s="165"/>
      <c r="G1159" s="220"/>
      <c r="H1159" s="165"/>
      <c r="I1159" s="167"/>
      <c r="J1159" s="168"/>
      <c r="K1159" s="845"/>
    </row>
    <row r="1160" spans="1:11" x14ac:dyDescent="0.2">
      <c r="A1160" s="163">
        <v>1145</v>
      </c>
      <c r="B1160" s="164"/>
      <c r="C1160" s="165"/>
      <c r="D1160" s="166"/>
      <c r="E1160" s="165"/>
      <c r="F1160" s="165"/>
      <c r="G1160" s="220"/>
      <c r="H1160" s="165"/>
      <c r="I1160" s="167"/>
      <c r="J1160" s="168"/>
      <c r="K1160" s="845"/>
    </row>
    <row r="1161" spans="1:11" x14ac:dyDescent="0.2">
      <c r="A1161" s="163">
        <v>1146</v>
      </c>
      <c r="B1161" s="164"/>
      <c r="C1161" s="165"/>
      <c r="D1161" s="166"/>
      <c r="E1161" s="165"/>
      <c r="F1161" s="165"/>
      <c r="G1161" s="220"/>
      <c r="H1161" s="165"/>
      <c r="I1161" s="167"/>
      <c r="J1161" s="168"/>
      <c r="K1161" s="845"/>
    </row>
    <row r="1162" spans="1:11" x14ac:dyDescent="0.2">
      <c r="A1162" s="163">
        <v>1147</v>
      </c>
      <c r="B1162" s="164"/>
      <c r="C1162" s="165"/>
      <c r="D1162" s="166"/>
      <c r="E1162" s="165"/>
      <c r="F1162" s="165"/>
      <c r="G1162" s="220"/>
      <c r="H1162" s="165"/>
      <c r="I1162" s="167"/>
      <c r="J1162" s="168"/>
      <c r="K1162" s="845"/>
    </row>
    <row r="1163" spans="1:11" x14ac:dyDescent="0.2">
      <c r="A1163" s="163">
        <v>1148</v>
      </c>
      <c r="B1163" s="164"/>
      <c r="C1163" s="165"/>
      <c r="D1163" s="166"/>
      <c r="E1163" s="165"/>
      <c r="F1163" s="165"/>
      <c r="G1163" s="220"/>
      <c r="H1163" s="165"/>
      <c r="I1163" s="167"/>
      <c r="J1163" s="168"/>
      <c r="K1163" s="845"/>
    </row>
    <row r="1164" spans="1:11" x14ac:dyDescent="0.2">
      <c r="A1164" s="163">
        <v>1149</v>
      </c>
      <c r="B1164" s="164"/>
      <c r="C1164" s="165"/>
      <c r="D1164" s="166"/>
      <c r="E1164" s="165"/>
      <c r="F1164" s="165"/>
      <c r="G1164" s="220"/>
      <c r="H1164" s="165"/>
      <c r="I1164" s="167"/>
      <c r="J1164" s="168"/>
      <c r="K1164" s="845"/>
    </row>
    <row r="1165" spans="1:11" x14ac:dyDescent="0.2">
      <c r="A1165" s="163">
        <v>1150</v>
      </c>
      <c r="B1165" s="164"/>
      <c r="C1165" s="165"/>
      <c r="D1165" s="166"/>
      <c r="E1165" s="165"/>
      <c r="F1165" s="165"/>
      <c r="G1165" s="220"/>
      <c r="H1165" s="165"/>
      <c r="I1165" s="167"/>
      <c r="J1165" s="168"/>
      <c r="K1165" s="845"/>
    </row>
    <row r="1166" spans="1:11" x14ac:dyDescent="0.2">
      <c r="A1166" s="163">
        <v>1151</v>
      </c>
      <c r="B1166" s="164"/>
      <c r="C1166" s="165"/>
      <c r="D1166" s="166"/>
      <c r="E1166" s="165"/>
      <c r="F1166" s="165"/>
      <c r="G1166" s="220"/>
      <c r="H1166" s="165"/>
      <c r="I1166" s="167"/>
      <c r="J1166" s="168"/>
      <c r="K1166" s="845"/>
    </row>
    <row r="1167" spans="1:11" x14ac:dyDescent="0.2">
      <c r="A1167" s="163">
        <v>1152</v>
      </c>
      <c r="B1167" s="164"/>
      <c r="C1167" s="165"/>
      <c r="D1167" s="166"/>
      <c r="E1167" s="165"/>
      <c r="F1167" s="165"/>
      <c r="G1167" s="220"/>
      <c r="H1167" s="165"/>
      <c r="I1167" s="167"/>
      <c r="J1167" s="168"/>
      <c r="K1167" s="845"/>
    </row>
    <row r="1168" spans="1:11" x14ac:dyDescent="0.2">
      <c r="A1168" s="163">
        <v>1153</v>
      </c>
      <c r="B1168" s="164"/>
      <c r="C1168" s="165"/>
      <c r="D1168" s="166"/>
      <c r="E1168" s="165"/>
      <c r="F1168" s="165"/>
      <c r="G1168" s="220"/>
      <c r="H1168" s="165"/>
      <c r="I1168" s="167"/>
      <c r="J1168" s="168"/>
      <c r="K1168" s="845"/>
    </row>
    <row r="1169" spans="1:11" x14ac:dyDescent="0.2">
      <c r="A1169" s="163">
        <v>1154</v>
      </c>
      <c r="B1169" s="164"/>
      <c r="C1169" s="165"/>
      <c r="D1169" s="166"/>
      <c r="E1169" s="165"/>
      <c r="F1169" s="165"/>
      <c r="G1169" s="220"/>
      <c r="H1169" s="165"/>
      <c r="I1169" s="167"/>
      <c r="J1169" s="168"/>
      <c r="K1169" s="845"/>
    </row>
    <row r="1170" spans="1:11" x14ac:dyDescent="0.2">
      <c r="A1170" s="163">
        <v>1155</v>
      </c>
      <c r="B1170" s="164"/>
      <c r="C1170" s="165"/>
      <c r="D1170" s="166"/>
      <c r="E1170" s="165"/>
      <c r="F1170" s="165"/>
      <c r="G1170" s="220"/>
      <c r="H1170" s="165"/>
      <c r="I1170" s="167"/>
      <c r="J1170" s="168"/>
      <c r="K1170" s="845"/>
    </row>
    <row r="1171" spans="1:11" x14ac:dyDescent="0.2">
      <c r="A1171" s="163">
        <v>1156</v>
      </c>
      <c r="B1171" s="164"/>
      <c r="C1171" s="165"/>
      <c r="D1171" s="166"/>
      <c r="E1171" s="165"/>
      <c r="F1171" s="165"/>
      <c r="G1171" s="220"/>
      <c r="H1171" s="165"/>
      <c r="I1171" s="167"/>
      <c r="J1171" s="168"/>
      <c r="K1171" s="845"/>
    </row>
    <row r="1172" spans="1:11" x14ac:dyDescent="0.2">
      <c r="A1172" s="163">
        <v>1157</v>
      </c>
      <c r="B1172" s="164"/>
      <c r="C1172" s="165"/>
      <c r="D1172" s="166"/>
      <c r="E1172" s="165"/>
      <c r="F1172" s="165"/>
      <c r="G1172" s="220"/>
      <c r="H1172" s="165"/>
      <c r="I1172" s="167"/>
      <c r="J1172" s="168"/>
      <c r="K1172" s="845"/>
    </row>
    <row r="1173" spans="1:11" x14ac:dyDescent="0.2">
      <c r="A1173" s="163">
        <v>1158</v>
      </c>
      <c r="B1173" s="164"/>
      <c r="C1173" s="165"/>
      <c r="D1173" s="166"/>
      <c r="E1173" s="165"/>
      <c r="F1173" s="165"/>
      <c r="G1173" s="220"/>
      <c r="H1173" s="165"/>
      <c r="I1173" s="167"/>
      <c r="J1173" s="168"/>
      <c r="K1173" s="845"/>
    </row>
    <row r="1174" spans="1:11" x14ac:dyDescent="0.2">
      <c r="A1174" s="163">
        <v>1159</v>
      </c>
      <c r="B1174" s="164"/>
      <c r="C1174" s="165"/>
      <c r="D1174" s="166"/>
      <c r="E1174" s="165"/>
      <c r="F1174" s="165"/>
      <c r="G1174" s="220"/>
      <c r="H1174" s="165"/>
      <c r="I1174" s="167"/>
      <c r="J1174" s="168"/>
      <c r="K1174" s="845"/>
    </row>
    <row r="1175" spans="1:11" x14ac:dyDescent="0.2">
      <c r="A1175" s="163">
        <v>1160</v>
      </c>
      <c r="B1175" s="164"/>
      <c r="C1175" s="165"/>
      <c r="D1175" s="166"/>
      <c r="E1175" s="165"/>
      <c r="F1175" s="165"/>
      <c r="G1175" s="220"/>
      <c r="H1175" s="165"/>
      <c r="I1175" s="167"/>
      <c r="J1175" s="168"/>
      <c r="K1175" s="845"/>
    </row>
    <row r="1176" spans="1:11" x14ac:dyDescent="0.2">
      <c r="A1176" s="163">
        <v>1161</v>
      </c>
      <c r="B1176" s="164"/>
      <c r="C1176" s="165"/>
      <c r="D1176" s="166"/>
      <c r="E1176" s="165"/>
      <c r="F1176" s="165"/>
      <c r="G1176" s="220"/>
      <c r="H1176" s="165"/>
      <c r="I1176" s="167"/>
      <c r="J1176" s="168"/>
      <c r="K1176" s="845"/>
    </row>
    <row r="1177" spans="1:11" x14ac:dyDescent="0.2">
      <c r="A1177" s="163">
        <v>1162</v>
      </c>
      <c r="B1177" s="164"/>
      <c r="C1177" s="165"/>
      <c r="D1177" s="166"/>
      <c r="E1177" s="165"/>
      <c r="F1177" s="165"/>
      <c r="G1177" s="220"/>
      <c r="H1177" s="165"/>
      <c r="I1177" s="167"/>
      <c r="J1177" s="168"/>
      <c r="K1177" s="845"/>
    </row>
    <row r="1178" spans="1:11" x14ac:dyDescent="0.2">
      <c r="A1178" s="163">
        <v>1163</v>
      </c>
      <c r="B1178" s="164"/>
      <c r="C1178" s="165"/>
      <c r="D1178" s="166"/>
      <c r="E1178" s="165"/>
      <c r="F1178" s="165"/>
      <c r="G1178" s="220"/>
      <c r="H1178" s="165"/>
      <c r="I1178" s="167"/>
      <c r="J1178" s="168"/>
      <c r="K1178" s="845"/>
    </row>
    <row r="1179" spans="1:11" x14ac:dyDescent="0.2">
      <c r="A1179" s="163">
        <v>1164</v>
      </c>
      <c r="B1179" s="164"/>
      <c r="C1179" s="165"/>
      <c r="D1179" s="166"/>
      <c r="E1179" s="165"/>
      <c r="F1179" s="165"/>
      <c r="G1179" s="220"/>
      <c r="H1179" s="165"/>
      <c r="I1179" s="167"/>
      <c r="J1179" s="168"/>
      <c r="K1179" s="845"/>
    </row>
    <row r="1180" spans="1:11" x14ac:dyDescent="0.2">
      <c r="A1180" s="163">
        <v>1165</v>
      </c>
      <c r="B1180" s="164"/>
      <c r="C1180" s="165"/>
      <c r="D1180" s="166"/>
      <c r="E1180" s="165"/>
      <c r="F1180" s="165"/>
      <c r="G1180" s="220"/>
      <c r="H1180" s="165"/>
      <c r="I1180" s="167"/>
      <c r="J1180" s="168"/>
      <c r="K1180" s="845"/>
    </row>
    <row r="1181" spans="1:11" x14ac:dyDescent="0.2">
      <c r="A1181" s="163">
        <v>1166</v>
      </c>
      <c r="B1181" s="164"/>
      <c r="C1181" s="165"/>
      <c r="D1181" s="166"/>
      <c r="E1181" s="165"/>
      <c r="F1181" s="165"/>
      <c r="G1181" s="220"/>
      <c r="H1181" s="165"/>
      <c r="I1181" s="167"/>
      <c r="J1181" s="168"/>
      <c r="K1181" s="845"/>
    </row>
    <row r="1182" spans="1:11" x14ac:dyDescent="0.2">
      <c r="A1182" s="163">
        <v>1167</v>
      </c>
      <c r="B1182" s="164"/>
      <c r="C1182" s="165"/>
      <c r="D1182" s="166"/>
      <c r="E1182" s="165"/>
      <c r="F1182" s="165"/>
      <c r="G1182" s="220"/>
      <c r="H1182" s="165"/>
      <c r="I1182" s="167"/>
      <c r="J1182" s="168"/>
      <c r="K1182" s="845"/>
    </row>
    <row r="1183" spans="1:11" x14ac:dyDescent="0.2">
      <c r="A1183" s="163">
        <v>1168</v>
      </c>
      <c r="B1183" s="164"/>
      <c r="C1183" s="165"/>
      <c r="D1183" s="166"/>
      <c r="E1183" s="165"/>
      <c r="F1183" s="165"/>
      <c r="G1183" s="220"/>
      <c r="H1183" s="165"/>
      <c r="I1183" s="167"/>
      <c r="J1183" s="168"/>
      <c r="K1183" s="845"/>
    </row>
    <row r="1184" spans="1:11" x14ac:dyDescent="0.2">
      <c r="A1184" s="163">
        <v>1169</v>
      </c>
      <c r="B1184" s="164"/>
      <c r="C1184" s="165"/>
      <c r="D1184" s="166"/>
      <c r="E1184" s="165"/>
      <c r="F1184" s="165"/>
      <c r="G1184" s="220"/>
      <c r="H1184" s="165"/>
      <c r="I1184" s="167"/>
      <c r="J1184" s="168"/>
      <c r="K1184" s="845"/>
    </row>
    <row r="1185" spans="1:11" x14ac:dyDescent="0.2">
      <c r="A1185" s="163">
        <v>1170</v>
      </c>
      <c r="B1185" s="164"/>
      <c r="C1185" s="165"/>
      <c r="D1185" s="166"/>
      <c r="E1185" s="165"/>
      <c r="F1185" s="165"/>
      <c r="G1185" s="220"/>
      <c r="H1185" s="165"/>
      <c r="I1185" s="167"/>
      <c r="J1185" s="168"/>
      <c r="K1185" s="845"/>
    </row>
    <row r="1186" spans="1:11" x14ac:dyDescent="0.2">
      <c r="A1186" s="163">
        <v>1171</v>
      </c>
      <c r="B1186" s="164"/>
      <c r="C1186" s="165"/>
      <c r="D1186" s="166"/>
      <c r="E1186" s="165"/>
      <c r="F1186" s="165"/>
      <c r="G1186" s="220"/>
      <c r="H1186" s="165"/>
      <c r="I1186" s="167"/>
      <c r="J1186" s="168"/>
      <c r="K1186" s="845"/>
    </row>
    <row r="1187" spans="1:11" x14ac:dyDescent="0.2">
      <c r="A1187" s="163">
        <v>1172</v>
      </c>
      <c r="B1187" s="164"/>
      <c r="C1187" s="165"/>
      <c r="D1187" s="166"/>
      <c r="E1187" s="165"/>
      <c r="F1187" s="165"/>
      <c r="G1187" s="220"/>
      <c r="H1187" s="165"/>
      <c r="I1187" s="167"/>
      <c r="J1187" s="168"/>
      <c r="K1187" s="845"/>
    </row>
    <row r="1188" spans="1:11" x14ac:dyDescent="0.2">
      <c r="A1188" s="163">
        <v>1173</v>
      </c>
      <c r="B1188" s="164"/>
      <c r="C1188" s="165"/>
      <c r="D1188" s="166"/>
      <c r="E1188" s="165"/>
      <c r="F1188" s="165"/>
      <c r="G1188" s="220"/>
      <c r="H1188" s="165"/>
      <c r="I1188" s="167"/>
      <c r="J1188" s="168"/>
      <c r="K1188" s="845"/>
    </row>
    <row r="1189" spans="1:11" x14ac:dyDescent="0.2">
      <c r="A1189" s="163">
        <v>1174</v>
      </c>
      <c r="B1189" s="164"/>
      <c r="C1189" s="165"/>
      <c r="D1189" s="166"/>
      <c r="E1189" s="165"/>
      <c r="F1189" s="165"/>
      <c r="G1189" s="220"/>
      <c r="H1189" s="165"/>
      <c r="I1189" s="167"/>
      <c r="J1189" s="168"/>
      <c r="K1189" s="845"/>
    </row>
    <row r="1190" spans="1:11" x14ac:dyDescent="0.2">
      <c r="A1190" s="163">
        <v>1175</v>
      </c>
      <c r="B1190" s="164"/>
      <c r="C1190" s="165"/>
      <c r="D1190" s="166"/>
      <c r="E1190" s="165"/>
      <c r="F1190" s="165"/>
      <c r="G1190" s="220"/>
      <c r="H1190" s="165"/>
      <c r="I1190" s="167"/>
      <c r="J1190" s="168"/>
      <c r="K1190" s="845"/>
    </row>
    <row r="1191" spans="1:11" x14ac:dyDescent="0.2">
      <c r="A1191" s="163">
        <v>1176</v>
      </c>
      <c r="B1191" s="164"/>
      <c r="C1191" s="165"/>
      <c r="D1191" s="166"/>
      <c r="E1191" s="165"/>
      <c r="F1191" s="165"/>
      <c r="G1191" s="220"/>
      <c r="H1191" s="165"/>
      <c r="I1191" s="167"/>
      <c r="J1191" s="168"/>
      <c r="K1191" s="845"/>
    </row>
    <row r="1192" spans="1:11" x14ac:dyDescent="0.2">
      <c r="A1192" s="163">
        <v>1177</v>
      </c>
      <c r="B1192" s="164"/>
      <c r="C1192" s="165"/>
      <c r="D1192" s="166"/>
      <c r="E1192" s="165"/>
      <c r="F1192" s="165"/>
      <c r="G1192" s="220"/>
      <c r="H1192" s="165"/>
      <c r="I1192" s="167"/>
      <c r="J1192" s="168"/>
      <c r="K1192" s="845"/>
    </row>
    <row r="1193" spans="1:11" x14ac:dyDescent="0.2">
      <c r="A1193" s="163">
        <v>1178</v>
      </c>
      <c r="B1193" s="164"/>
      <c r="C1193" s="165"/>
      <c r="D1193" s="166"/>
      <c r="E1193" s="165"/>
      <c r="F1193" s="165"/>
      <c r="G1193" s="220"/>
      <c r="H1193" s="165"/>
      <c r="I1193" s="167"/>
      <c r="J1193" s="168"/>
      <c r="K1193" s="845"/>
    </row>
    <row r="1194" spans="1:11" x14ac:dyDescent="0.2">
      <c r="A1194" s="163">
        <v>1179</v>
      </c>
      <c r="B1194" s="164"/>
      <c r="C1194" s="165"/>
      <c r="D1194" s="166"/>
      <c r="E1194" s="165"/>
      <c r="F1194" s="165"/>
      <c r="G1194" s="220"/>
      <c r="H1194" s="165"/>
      <c r="I1194" s="167"/>
      <c r="J1194" s="168"/>
      <c r="K1194" s="845"/>
    </row>
    <row r="1195" spans="1:11" x14ac:dyDescent="0.2">
      <c r="A1195" s="163">
        <v>1180</v>
      </c>
      <c r="B1195" s="164"/>
      <c r="C1195" s="165"/>
      <c r="D1195" s="166"/>
      <c r="E1195" s="165"/>
      <c r="F1195" s="165"/>
      <c r="G1195" s="220"/>
      <c r="H1195" s="165"/>
      <c r="I1195" s="167"/>
      <c r="J1195" s="168"/>
      <c r="K1195" s="845"/>
    </row>
    <row r="1196" spans="1:11" x14ac:dyDescent="0.2">
      <c r="A1196" s="163">
        <v>1181</v>
      </c>
      <c r="B1196" s="164"/>
      <c r="C1196" s="165"/>
      <c r="D1196" s="166"/>
      <c r="E1196" s="165"/>
      <c r="F1196" s="165"/>
      <c r="G1196" s="220"/>
      <c r="H1196" s="165"/>
      <c r="I1196" s="167"/>
      <c r="J1196" s="168"/>
      <c r="K1196" s="845"/>
    </row>
    <row r="1197" spans="1:11" x14ac:dyDescent="0.2">
      <c r="A1197" s="163">
        <v>1182</v>
      </c>
      <c r="B1197" s="164"/>
      <c r="C1197" s="165"/>
      <c r="D1197" s="166"/>
      <c r="E1197" s="165"/>
      <c r="F1197" s="165"/>
      <c r="G1197" s="220"/>
      <c r="H1197" s="165"/>
      <c r="I1197" s="167"/>
      <c r="J1197" s="168"/>
      <c r="K1197" s="845"/>
    </row>
    <row r="1198" spans="1:11" x14ac:dyDescent="0.2">
      <c r="A1198" s="163">
        <v>1183</v>
      </c>
      <c r="B1198" s="164"/>
      <c r="C1198" s="165"/>
      <c r="D1198" s="166"/>
      <c r="E1198" s="165"/>
      <c r="F1198" s="165"/>
      <c r="G1198" s="220"/>
      <c r="H1198" s="165"/>
      <c r="I1198" s="167"/>
      <c r="J1198" s="168"/>
      <c r="K1198" s="845"/>
    </row>
    <row r="1199" spans="1:11" x14ac:dyDescent="0.2">
      <c r="A1199" s="163">
        <v>1184</v>
      </c>
      <c r="B1199" s="164"/>
      <c r="C1199" s="165"/>
      <c r="D1199" s="166"/>
      <c r="E1199" s="165"/>
      <c r="F1199" s="165"/>
      <c r="G1199" s="220"/>
      <c r="H1199" s="165"/>
      <c r="I1199" s="167"/>
      <c r="J1199" s="168"/>
      <c r="K1199" s="845"/>
    </row>
    <row r="1200" spans="1:11" x14ac:dyDescent="0.2">
      <c r="A1200" s="163">
        <v>1185</v>
      </c>
      <c r="B1200" s="164"/>
      <c r="C1200" s="165"/>
      <c r="D1200" s="166"/>
      <c r="E1200" s="165"/>
      <c r="F1200" s="165"/>
      <c r="G1200" s="220"/>
      <c r="H1200" s="165"/>
      <c r="I1200" s="167"/>
      <c r="J1200" s="168"/>
      <c r="K1200" s="845"/>
    </row>
    <row r="1201" spans="1:11" x14ac:dyDescent="0.2">
      <c r="A1201" s="163">
        <v>1186</v>
      </c>
      <c r="B1201" s="164"/>
      <c r="C1201" s="165"/>
      <c r="D1201" s="166"/>
      <c r="E1201" s="165"/>
      <c r="F1201" s="165"/>
      <c r="G1201" s="220"/>
      <c r="H1201" s="165"/>
      <c r="I1201" s="167"/>
      <c r="J1201" s="168"/>
      <c r="K1201" s="845"/>
    </row>
    <row r="1202" spans="1:11" x14ac:dyDescent="0.2">
      <c r="A1202" s="163">
        <v>1187</v>
      </c>
      <c r="B1202" s="164"/>
      <c r="C1202" s="165"/>
      <c r="D1202" s="166"/>
      <c r="E1202" s="165"/>
      <c r="F1202" s="165"/>
      <c r="G1202" s="220"/>
      <c r="H1202" s="165"/>
      <c r="I1202" s="167"/>
      <c r="J1202" s="168"/>
      <c r="K1202" s="845"/>
    </row>
    <row r="1203" spans="1:11" x14ac:dyDescent="0.2">
      <c r="A1203" s="163">
        <v>1188</v>
      </c>
      <c r="B1203" s="164"/>
      <c r="C1203" s="165"/>
      <c r="D1203" s="166"/>
      <c r="E1203" s="165"/>
      <c r="F1203" s="165"/>
      <c r="G1203" s="220"/>
      <c r="H1203" s="165"/>
      <c r="I1203" s="167"/>
      <c r="J1203" s="168"/>
      <c r="K1203" s="845"/>
    </row>
    <row r="1204" spans="1:11" x14ac:dyDescent="0.2">
      <c r="A1204" s="163">
        <v>1189</v>
      </c>
      <c r="B1204" s="164"/>
      <c r="C1204" s="165"/>
      <c r="D1204" s="166"/>
      <c r="E1204" s="165"/>
      <c r="F1204" s="165"/>
      <c r="G1204" s="220"/>
      <c r="H1204" s="165"/>
      <c r="I1204" s="167"/>
      <c r="J1204" s="168"/>
      <c r="K1204" s="845"/>
    </row>
    <row r="1205" spans="1:11" x14ac:dyDescent="0.2">
      <c r="A1205" s="163">
        <v>1190</v>
      </c>
      <c r="B1205" s="164"/>
      <c r="C1205" s="165"/>
      <c r="D1205" s="166"/>
      <c r="E1205" s="165"/>
      <c r="F1205" s="165"/>
      <c r="G1205" s="220"/>
      <c r="H1205" s="165"/>
      <c r="I1205" s="167"/>
      <c r="J1205" s="168"/>
      <c r="K1205" s="845"/>
    </row>
    <row r="1206" spans="1:11" x14ac:dyDescent="0.2">
      <c r="A1206" s="163">
        <v>1191</v>
      </c>
      <c r="B1206" s="164"/>
      <c r="C1206" s="165"/>
      <c r="D1206" s="166"/>
      <c r="E1206" s="165"/>
      <c r="F1206" s="165"/>
      <c r="G1206" s="220"/>
      <c r="H1206" s="165"/>
      <c r="I1206" s="167"/>
      <c r="J1206" s="168"/>
      <c r="K1206" s="845"/>
    </row>
    <row r="1207" spans="1:11" x14ac:dyDescent="0.2">
      <c r="A1207" s="163">
        <v>1192</v>
      </c>
      <c r="B1207" s="164"/>
      <c r="C1207" s="165"/>
      <c r="D1207" s="166"/>
      <c r="E1207" s="165"/>
      <c r="F1207" s="165"/>
      <c r="G1207" s="220"/>
      <c r="H1207" s="165"/>
      <c r="I1207" s="167"/>
      <c r="J1207" s="168"/>
      <c r="K1207" s="845"/>
    </row>
    <row r="1208" spans="1:11" x14ac:dyDescent="0.2">
      <c r="A1208" s="163">
        <v>1193</v>
      </c>
      <c r="B1208" s="164"/>
      <c r="C1208" s="165"/>
      <c r="D1208" s="166"/>
      <c r="E1208" s="165"/>
      <c r="F1208" s="165"/>
      <c r="G1208" s="220"/>
      <c r="H1208" s="165"/>
      <c r="I1208" s="167"/>
      <c r="J1208" s="168"/>
      <c r="K1208" s="845"/>
    </row>
    <row r="1209" spans="1:11" x14ac:dyDescent="0.2">
      <c r="A1209" s="163">
        <v>1194</v>
      </c>
      <c r="B1209" s="164"/>
      <c r="C1209" s="165"/>
      <c r="D1209" s="166"/>
      <c r="E1209" s="165"/>
      <c r="F1209" s="165"/>
      <c r="G1209" s="220"/>
      <c r="H1209" s="165"/>
      <c r="I1209" s="167"/>
      <c r="J1209" s="168"/>
      <c r="K1209" s="845"/>
    </row>
    <row r="1210" spans="1:11" x14ac:dyDescent="0.2">
      <c r="A1210" s="163">
        <v>1195</v>
      </c>
      <c r="B1210" s="164"/>
      <c r="C1210" s="165"/>
      <c r="D1210" s="166"/>
      <c r="E1210" s="165"/>
      <c r="F1210" s="165"/>
      <c r="G1210" s="220"/>
      <c r="H1210" s="165"/>
      <c r="I1210" s="167"/>
      <c r="J1210" s="168"/>
      <c r="K1210" s="845"/>
    </row>
    <row r="1211" spans="1:11" x14ac:dyDescent="0.2">
      <c r="A1211" s="163">
        <v>1196</v>
      </c>
      <c r="B1211" s="164"/>
      <c r="C1211" s="165"/>
      <c r="D1211" s="166"/>
      <c r="E1211" s="165"/>
      <c r="F1211" s="165"/>
      <c r="G1211" s="220"/>
      <c r="H1211" s="165"/>
      <c r="I1211" s="167"/>
      <c r="J1211" s="168"/>
      <c r="K1211" s="845"/>
    </row>
    <row r="1212" spans="1:11" x14ac:dyDescent="0.2">
      <c r="A1212" s="163">
        <v>1197</v>
      </c>
      <c r="B1212" s="164"/>
      <c r="C1212" s="165"/>
      <c r="D1212" s="166"/>
      <c r="E1212" s="165"/>
      <c r="F1212" s="165"/>
      <c r="G1212" s="220"/>
      <c r="H1212" s="165"/>
      <c r="I1212" s="167"/>
      <c r="J1212" s="168"/>
      <c r="K1212" s="845"/>
    </row>
    <row r="1213" spans="1:11" x14ac:dyDescent="0.2">
      <c r="A1213" s="163">
        <v>1198</v>
      </c>
      <c r="B1213" s="164"/>
      <c r="C1213" s="165"/>
      <c r="D1213" s="166"/>
      <c r="E1213" s="165"/>
      <c r="F1213" s="165"/>
      <c r="G1213" s="220"/>
      <c r="H1213" s="165"/>
      <c r="I1213" s="167"/>
      <c r="J1213" s="168"/>
      <c r="K1213" s="845"/>
    </row>
    <row r="1214" spans="1:11" x14ac:dyDescent="0.2">
      <c r="A1214" s="163">
        <v>1199</v>
      </c>
      <c r="B1214" s="164"/>
      <c r="C1214" s="165"/>
      <c r="D1214" s="166"/>
      <c r="E1214" s="165"/>
      <c r="F1214" s="165"/>
      <c r="G1214" s="220"/>
      <c r="H1214" s="165"/>
      <c r="I1214" s="167"/>
      <c r="J1214" s="168"/>
      <c r="K1214" s="845"/>
    </row>
    <row r="1215" spans="1:11" x14ac:dyDescent="0.2">
      <c r="A1215" s="163">
        <v>1200</v>
      </c>
      <c r="B1215" s="164"/>
      <c r="C1215" s="165"/>
      <c r="D1215" s="166"/>
      <c r="E1215" s="165"/>
      <c r="F1215" s="165"/>
      <c r="G1215" s="220"/>
      <c r="H1215" s="165"/>
      <c r="I1215" s="167"/>
      <c r="J1215" s="168"/>
      <c r="K1215" s="845"/>
    </row>
    <row r="1216" spans="1:11" x14ac:dyDescent="0.2">
      <c r="A1216" s="163">
        <v>1201</v>
      </c>
      <c r="B1216" s="164"/>
      <c r="C1216" s="165"/>
      <c r="D1216" s="166"/>
      <c r="E1216" s="165"/>
      <c r="F1216" s="165"/>
      <c r="G1216" s="220"/>
      <c r="H1216" s="165"/>
      <c r="I1216" s="167"/>
      <c r="J1216" s="168"/>
      <c r="K1216" s="845"/>
    </row>
    <row r="1217" spans="1:11" x14ac:dyDescent="0.2">
      <c r="A1217" s="163">
        <v>1202</v>
      </c>
      <c r="B1217" s="164"/>
      <c r="C1217" s="165"/>
      <c r="D1217" s="166"/>
      <c r="E1217" s="165"/>
      <c r="F1217" s="165"/>
      <c r="G1217" s="220"/>
      <c r="H1217" s="165"/>
      <c r="I1217" s="167"/>
      <c r="J1217" s="168"/>
      <c r="K1217" s="845"/>
    </row>
    <row r="1218" spans="1:11" x14ac:dyDescent="0.2">
      <c r="A1218" s="163">
        <v>1203</v>
      </c>
      <c r="B1218" s="164"/>
      <c r="C1218" s="165"/>
      <c r="D1218" s="166"/>
      <c r="E1218" s="165"/>
      <c r="F1218" s="165"/>
      <c r="G1218" s="220"/>
      <c r="H1218" s="165"/>
      <c r="I1218" s="167"/>
      <c r="J1218" s="168"/>
      <c r="K1218" s="845"/>
    </row>
    <row r="1219" spans="1:11" x14ac:dyDescent="0.2">
      <c r="A1219" s="163">
        <v>1204</v>
      </c>
      <c r="B1219" s="164"/>
      <c r="C1219" s="165"/>
      <c r="D1219" s="166"/>
      <c r="E1219" s="165"/>
      <c r="F1219" s="165"/>
      <c r="G1219" s="220"/>
      <c r="H1219" s="165"/>
      <c r="I1219" s="167"/>
      <c r="J1219" s="168"/>
      <c r="K1219" s="845"/>
    </row>
    <row r="1220" spans="1:11" x14ac:dyDescent="0.2">
      <c r="A1220" s="163">
        <v>1205</v>
      </c>
      <c r="B1220" s="164"/>
      <c r="C1220" s="165"/>
      <c r="D1220" s="166"/>
      <c r="E1220" s="165"/>
      <c r="F1220" s="165"/>
      <c r="G1220" s="220"/>
      <c r="H1220" s="165"/>
      <c r="I1220" s="167"/>
      <c r="J1220" s="168"/>
      <c r="K1220" s="845"/>
    </row>
    <row r="1221" spans="1:11" x14ac:dyDescent="0.2">
      <c r="A1221" s="163">
        <v>1206</v>
      </c>
      <c r="B1221" s="164"/>
      <c r="C1221" s="165"/>
      <c r="D1221" s="166"/>
      <c r="E1221" s="165"/>
      <c r="F1221" s="165"/>
      <c r="G1221" s="220"/>
      <c r="H1221" s="165"/>
      <c r="I1221" s="167"/>
      <c r="J1221" s="168"/>
      <c r="K1221" s="845"/>
    </row>
    <row r="1222" spans="1:11" x14ac:dyDescent="0.2">
      <c r="A1222" s="163">
        <v>1207</v>
      </c>
      <c r="B1222" s="164"/>
      <c r="C1222" s="165"/>
      <c r="D1222" s="166"/>
      <c r="E1222" s="165"/>
      <c r="F1222" s="165"/>
      <c r="G1222" s="220"/>
      <c r="H1222" s="165"/>
      <c r="I1222" s="167"/>
      <c r="J1222" s="168"/>
      <c r="K1222" s="845"/>
    </row>
    <row r="1223" spans="1:11" x14ac:dyDescent="0.2">
      <c r="A1223" s="163">
        <v>1208</v>
      </c>
      <c r="B1223" s="164"/>
      <c r="C1223" s="165"/>
      <c r="D1223" s="166"/>
      <c r="E1223" s="165"/>
      <c r="F1223" s="165"/>
      <c r="G1223" s="220"/>
      <c r="H1223" s="165"/>
      <c r="I1223" s="167"/>
      <c r="J1223" s="168"/>
      <c r="K1223" s="845"/>
    </row>
    <row r="1224" spans="1:11" x14ac:dyDescent="0.2">
      <c r="A1224" s="163">
        <v>1209</v>
      </c>
      <c r="B1224" s="164"/>
      <c r="C1224" s="165"/>
      <c r="D1224" s="166"/>
      <c r="E1224" s="165"/>
      <c r="F1224" s="165"/>
      <c r="G1224" s="220"/>
      <c r="H1224" s="165"/>
      <c r="I1224" s="167"/>
      <c r="J1224" s="168"/>
      <c r="K1224" s="845"/>
    </row>
    <row r="1225" spans="1:11" x14ac:dyDescent="0.2">
      <c r="A1225" s="163">
        <v>1210</v>
      </c>
      <c r="B1225" s="164"/>
      <c r="C1225" s="165"/>
      <c r="D1225" s="166"/>
      <c r="E1225" s="165"/>
      <c r="F1225" s="165"/>
      <c r="G1225" s="220"/>
      <c r="H1225" s="165"/>
      <c r="I1225" s="167"/>
      <c r="J1225" s="168"/>
      <c r="K1225" s="845"/>
    </row>
    <row r="1226" spans="1:11" x14ac:dyDescent="0.2">
      <c r="A1226" s="163">
        <v>1211</v>
      </c>
      <c r="B1226" s="164"/>
      <c r="C1226" s="165"/>
      <c r="D1226" s="166"/>
      <c r="E1226" s="165"/>
      <c r="F1226" s="165"/>
      <c r="G1226" s="220"/>
      <c r="H1226" s="165"/>
      <c r="I1226" s="167"/>
      <c r="J1226" s="168"/>
      <c r="K1226" s="845"/>
    </row>
    <row r="1227" spans="1:11" x14ac:dyDescent="0.2">
      <c r="A1227" s="163">
        <v>1212</v>
      </c>
      <c r="B1227" s="164"/>
      <c r="C1227" s="165"/>
      <c r="D1227" s="166"/>
      <c r="E1227" s="165"/>
      <c r="F1227" s="165"/>
      <c r="G1227" s="220"/>
      <c r="H1227" s="165"/>
      <c r="I1227" s="167"/>
      <c r="J1227" s="168"/>
      <c r="K1227" s="845"/>
    </row>
    <row r="1228" spans="1:11" x14ac:dyDescent="0.2">
      <c r="A1228" s="163">
        <v>1213</v>
      </c>
      <c r="B1228" s="164"/>
      <c r="C1228" s="165"/>
      <c r="D1228" s="166"/>
      <c r="E1228" s="165"/>
      <c r="F1228" s="165"/>
      <c r="G1228" s="220"/>
      <c r="H1228" s="165"/>
      <c r="I1228" s="167"/>
      <c r="J1228" s="168"/>
      <c r="K1228" s="845"/>
    </row>
    <row r="1229" spans="1:11" x14ac:dyDescent="0.2">
      <c r="A1229" s="163">
        <v>1214</v>
      </c>
      <c r="B1229" s="164"/>
      <c r="C1229" s="165"/>
      <c r="D1229" s="166"/>
      <c r="E1229" s="165"/>
      <c r="F1229" s="165"/>
      <c r="G1229" s="220"/>
      <c r="H1229" s="165"/>
      <c r="I1229" s="167"/>
      <c r="J1229" s="168"/>
      <c r="K1229" s="845"/>
    </row>
    <row r="1230" spans="1:11" x14ac:dyDescent="0.2">
      <c r="A1230" s="163">
        <v>1215</v>
      </c>
      <c r="B1230" s="164"/>
      <c r="C1230" s="165"/>
      <c r="D1230" s="166"/>
      <c r="E1230" s="165"/>
      <c r="F1230" s="165"/>
      <c r="G1230" s="220"/>
      <c r="H1230" s="165"/>
      <c r="I1230" s="167"/>
      <c r="J1230" s="168"/>
      <c r="K1230" s="845"/>
    </row>
    <row r="1231" spans="1:11" x14ac:dyDescent="0.2">
      <c r="A1231" s="163">
        <v>1216</v>
      </c>
      <c r="B1231" s="164"/>
      <c r="C1231" s="165"/>
      <c r="D1231" s="166"/>
      <c r="E1231" s="165"/>
      <c r="F1231" s="165"/>
      <c r="G1231" s="220"/>
      <c r="H1231" s="165"/>
      <c r="I1231" s="167"/>
      <c r="J1231" s="168"/>
      <c r="K1231" s="845"/>
    </row>
    <row r="1232" spans="1:11" x14ac:dyDescent="0.2">
      <c r="A1232" s="163">
        <v>1217</v>
      </c>
      <c r="B1232" s="164"/>
      <c r="C1232" s="165"/>
      <c r="D1232" s="166"/>
      <c r="E1232" s="165"/>
      <c r="F1232" s="165"/>
      <c r="G1232" s="220"/>
      <c r="H1232" s="165"/>
      <c r="I1232" s="167"/>
      <c r="J1232" s="168"/>
      <c r="K1232" s="845"/>
    </row>
    <row r="1233" spans="1:11" x14ac:dyDescent="0.2">
      <c r="A1233" s="163">
        <v>1218</v>
      </c>
      <c r="B1233" s="164"/>
      <c r="C1233" s="165"/>
      <c r="D1233" s="166"/>
      <c r="E1233" s="165"/>
      <c r="F1233" s="165"/>
      <c r="G1233" s="220"/>
      <c r="H1233" s="165"/>
      <c r="I1233" s="167"/>
      <c r="J1233" s="168"/>
      <c r="K1233" s="845"/>
    </row>
    <row r="1234" spans="1:11" x14ac:dyDescent="0.2">
      <c r="A1234" s="163">
        <v>1219</v>
      </c>
      <c r="B1234" s="164"/>
      <c r="C1234" s="165"/>
      <c r="D1234" s="166"/>
      <c r="E1234" s="165"/>
      <c r="F1234" s="165"/>
      <c r="G1234" s="220"/>
      <c r="H1234" s="165"/>
      <c r="I1234" s="167"/>
      <c r="J1234" s="168"/>
      <c r="K1234" s="845"/>
    </row>
    <row r="1235" spans="1:11" x14ac:dyDescent="0.2">
      <c r="A1235" s="163">
        <v>1220</v>
      </c>
      <c r="B1235" s="164"/>
      <c r="C1235" s="165"/>
      <c r="D1235" s="166"/>
      <c r="E1235" s="165"/>
      <c r="F1235" s="165"/>
      <c r="G1235" s="220"/>
      <c r="H1235" s="165"/>
      <c r="I1235" s="167"/>
      <c r="J1235" s="168"/>
      <c r="K1235" s="845"/>
    </row>
    <row r="1236" spans="1:11" x14ac:dyDescent="0.2">
      <c r="A1236" s="163">
        <v>1221</v>
      </c>
      <c r="B1236" s="164"/>
      <c r="C1236" s="165"/>
      <c r="D1236" s="166"/>
      <c r="E1236" s="165"/>
      <c r="F1236" s="165"/>
      <c r="G1236" s="220"/>
      <c r="H1236" s="165"/>
      <c r="I1236" s="167"/>
      <c r="J1236" s="168"/>
      <c r="K1236" s="845"/>
    </row>
    <row r="1237" spans="1:11" x14ac:dyDescent="0.2">
      <c r="A1237" s="163">
        <v>1222</v>
      </c>
      <c r="B1237" s="164"/>
      <c r="C1237" s="165"/>
      <c r="D1237" s="166"/>
      <c r="E1237" s="165"/>
      <c r="F1237" s="165"/>
      <c r="G1237" s="220"/>
      <c r="H1237" s="165"/>
      <c r="I1237" s="167"/>
      <c r="J1237" s="168"/>
      <c r="K1237" s="845"/>
    </row>
    <row r="1238" spans="1:11" x14ac:dyDescent="0.2">
      <c r="A1238" s="163">
        <v>1223</v>
      </c>
      <c r="B1238" s="164"/>
      <c r="C1238" s="165"/>
      <c r="D1238" s="166"/>
      <c r="E1238" s="165"/>
      <c r="F1238" s="165"/>
      <c r="G1238" s="220"/>
      <c r="H1238" s="165"/>
      <c r="I1238" s="167"/>
      <c r="J1238" s="168"/>
      <c r="K1238" s="845"/>
    </row>
    <row r="1239" spans="1:11" x14ac:dyDescent="0.2">
      <c r="A1239" s="163">
        <v>1224</v>
      </c>
      <c r="B1239" s="164"/>
      <c r="C1239" s="165"/>
      <c r="D1239" s="166"/>
      <c r="E1239" s="165"/>
      <c r="F1239" s="165"/>
      <c r="G1239" s="220"/>
      <c r="H1239" s="165"/>
      <c r="I1239" s="167"/>
      <c r="J1239" s="168"/>
      <c r="K1239" s="845"/>
    </row>
    <row r="1240" spans="1:11" x14ac:dyDescent="0.2">
      <c r="A1240" s="163">
        <v>1225</v>
      </c>
      <c r="B1240" s="164"/>
      <c r="C1240" s="165"/>
      <c r="D1240" s="166"/>
      <c r="E1240" s="165"/>
      <c r="F1240" s="165"/>
      <c r="G1240" s="220"/>
      <c r="H1240" s="165"/>
      <c r="I1240" s="167"/>
      <c r="J1240" s="168"/>
      <c r="K1240" s="845"/>
    </row>
    <row r="1241" spans="1:11" x14ac:dyDescent="0.2">
      <c r="A1241" s="163">
        <v>1226</v>
      </c>
      <c r="B1241" s="164"/>
      <c r="C1241" s="165"/>
      <c r="D1241" s="166"/>
      <c r="E1241" s="165"/>
      <c r="F1241" s="165"/>
      <c r="G1241" s="220"/>
      <c r="H1241" s="165"/>
      <c r="I1241" s="167"/>
      <c r="J1241" s="168"/>
      <c r="K1241" s="845"/>
    </row>
    <row r="1242" spans="1:11" x14ac:dyDescent="0.2">
      <c r="A1242" s="163">
        <v>1227</v>
      </c>
      <c r="B1242" s="164"/>
      <c r="C1242" s="165"/>
      <c r="D1242" s="166"/>
      <c r="E1242" s="165"/>
      <c r="F1242" s="165"/>
      <c r="G1242" s="220"/>
      <c r="H1242" s="165"/>
      <c r="I1242" s="167"/>
      <c r="J1242" s="168"/>
      <c r="K1242" s="845"/>
    </row>
    <row r="1243" spans="1:11" x14ac:dyDescent="0.2">
      <c r="A1243" s="163">
        <v>1228</v>
      </c>
      <c r="B1243" s="164"/>
      <c r="C1243" s="165"/>
      <c r="D1243" s="166"/>
      <c r="E1243" s="165"/>
      <c r="F1243" s="165"/>
      <c r="G1243" s="220"/>
      <c r="H1243" s="165"/>
      <c r="I1243" s="167"/>
      <c r="J1243" s="168"/>
      <c r="K1243" s="845"/>
    </row>
    <row r="1244" spans="1:11" x14ac:dyDescent="0.2">
      <c r="A1244" s="163">
        <v>1229</v>
      </c>
      <c r="B1244" s="164"/>
      <c r="C1244" s="165"/>
      <c r="D1244" s="166"/>
      <c r="E1244" s="165"/>
      <c r="F1244" s="165"/>
      <c r="G1244" s="220"/>
      <c r="H1244" s="165"/>
      <c r="I1244" s="167"/>
      <c r="J1244" s="168"/>
      <c r="K1244" s="845"/>
    </row>
    <row r="1245" spans="1:11" x14ac:dyDescent="0.2">
      <c r="A1245" s="163">
        <v>1230</v>
      </c>
      <c r="B1245" s="164"/>
      <c r="C1245" s="165"/>
      <c r="D1245" s="166"/>
      <c r="E1245" s="165"/>
      <c r="F1245" s="165"/>
      <c r="G1245" s="220"/>
      <c r="H1245" s="165"/>
      <c r="I1245" s="167"/>
      <c r="J1245" s="168"/>
      <c r="K1245" s="845"/>
    </row>
    <row r="1246" spans="1:11" x14ac:dyDescent="0.2">
      <c r="A1246" s="163">
        <v>1231</v>
      </c>
      <c r="B1246" s="164"/>
      <c r="C1246" s="165"/>
      <c r="D1246" s="166"/>
      <c r="E1246" s="165"/>
      <c r="F1246" s="165"/>
      <c r="G1246" s="220"/>
      <c r="H1246" s="165"/>
      <c r="I1246" s="167"/>
      <c r="J1246" s="168"/>
      <c r="K1246" s="845"/>
    </row>
    <row r="1247" spans="1:11" x14ac:dyDescent="0.2">
      <c r="A1247" s="163">
        <v>1232</v>
      </c>
      <c r="B1247" s="164"/>
      <c r="C1247" s="165"/>
      <c r="D1247" s="166"/>
      <c r="E1247" s="165"/>
      <c r="F1247" s="165"/>
      <c r="G1247" s="220"/>
      <c r="H1247" s="165"/>
      <c r="I1247" s="167"/>
      <c r="J1247" s="168"/>
      <c r="K1247" s="845"/>
    </row>
    <row r="1248" spans="1:11" x14ac:dyDescent="0.2">
      <c r="A1248" s="163">
        <v>1233</v>
      </c>
      <c r="B1248" s="164"/>
      <c r="C1248" s="165"/>
      <c r="D1248" s="166"/>
      <c r="E1248" s="165"/>
      <c r="F1248" s="165"/>
      <c r="G1248" s="220"/>
      <c r="H1248" s="165"/>
      <c r="I1248" s="167"/>
      <c r="J1248" s="168"/>
      <c r="K1248" s="845"/>
    </row>
    <row r="1249" spans="1:11" x14ac:dyDescent="0.2">
      <c r="A1249" s="163">
        <v>1234</v>
      </c>
      <c r="B1249" s="164"/>
      <c r="C1249" s="165"/>
      <c r="D1249" s="166"/>
      <c r="E1249" s="165"/>
      <c r="F1249" s="165"/>
      <c r="G1249" s="220"/>
      <c r="H1249" s="165"/>
      <c r="I1249" s="167"/>
      <c r="J1249" s="168"/>
      <c r="K1249" s="845"/>
    </row>
    <row r="1250" spans="1:11" x14ac:dyDescent="0.2">
      <c r="A1250" s="163">
        <v>1235</v>
      </c>
      <c r="B1250" s="164"/>
      <c r="C1250" s="165"/>
      <c r="D1250" s="166"/>
      <c r="E1250" s="165"/>
      <c r="F1250" s="165"/>
      <c r="G1250" s="220"/>
      <c r="H1250" s="165"/>
      <c r="I1250" s="167"/>
      <c r="J1250" s="168"/>
      <c r="K1250" s="845"/>
    </row>
    <row r="1251" spans="1:11" x14ac:dyDescent="0.2">
      <c r="A1251" s="163">
        <v>1236</v>
      </c>
      <c r="B1251" s="164"/>
      <c r="C1251" s="165"/>
      <c r="D1251" s="166"/>
      <c r="E1251" s="165"/>
      <c r="F1251" s="165"/>
      <c r="G1251" s="220"/>
      <c r="H1251" s="165"/>
      <c r="I1251" s="167"/>
      <c r="J1251" s="168"/>
      <c r="K1251" s="845"/>
    </row>
    <row r="1252" spans="1:11" x14ac:dyDescent="0.2">
      <c r="A1252" s="163">
        <v>1237</v>
      </c>
      <c r="B1252" s="164"/>
      <c r="C1252" s="165"/>
      <c r="D1252" s="166"/>
      <c r="E1252" s="165"/>
      <c r="F1252" s="165"/>
      <c r="G1252" s="220"/>
      <c r="H1252" s="165"/>
      <c r="I1252" s="167"/>
      <c r="J1252" s="168"/>
      <c r="K1252" s="845"/>
    </row>
    <row r="1253" spans="1:11" x14ac:dyDescent="0.2">
      <c r="A1253" s="163">
        <v>1238</v>
      </c>
      <c r="B1253" s="164"/>
      <c r="C1253" s="165"/>
      <c r="D1253" s="166"/>
      <c r="E1253" s="165"/>
      <c r="F1253" s="165"/>
      <c r="G1253" s="220"/>
      <c r="H1253" s="165"/>
      <c r="I1253" s="167"/>
      <c r="J1253" s="168"/>
      <c r="K1253" s="845"/>
    </row>
    <row r="1254" spans="1:11" x14ac:dyDescent="0.2">
      <c r="A1254" s="163">
        <v>1239</v>
      </c>
      <c r="B1254" s="164"/>
      <c r="C1254" s="165"/>
      <c r="D1254" s="166"/>
      <c r="E1254" s="165"/>
      <c r="F1254" s="165"/>
      <c r="G1254" s="220"/>
      <c r="H1254" s="165"/>
      <c r="I1254" s="167"/>
      <c r="J1254" s="168"/>
      <c r="K1254" s="845"/>
    </row>
    <row r="1255" spans="1:11" x14ac:dyDescent="0.2">
      <c r="A1255" s="163">
        <v>1240</v>
      </c>
      <c r="B1255" s="164"/>
      <c r="C1255" s="165"/>
      <c r="D1255" s="166"/>
      <c r="E1255" s="165"/>
      <c r="F1255" s="165"/>
      <c r="G1255" s="220"/>
      <c r="H1255" s="165"/>
      <c r="I1255" s="167"/>
      <c r="J1255" s="168"/>
      <c r="K1255" s="845"/>
    </row>
    <row r="1256" spans="1:11" x14ac:dyDescent="0.2">
      <c r="A1256" s="163">
        <v>1241</v>
      </c>
      <c r="B1256" s="164"/>
      <c r="C1256" s="165"/>
      <c r="D1256" s="166"/>
      <c r="E1256" s="165"/>
      <c r="F1256" s="165"/>
      <c r="G1256" s="220"/>
      <c r="H1256" s="165"/>
      <c r="I1256" s="167"/>
      <c r="J1256" s="168"/>
      <c r="K1256" s="845"/>
    </row>
    <row r="1257" spans="1:11" x14ac:dyDescent="0.2">
      <c r="A1257" s="163">
        <v>1242</v>
      </c>
      <c r="B1257" s="164"/>
      <c r="C1257" s="165"/>
      <c r="D1257" s="166"/>
      <c r="E1257" s="165"/>
      <c r="F1257" s="165"/>
      <c r="G1257" s="220"/>
      <c r="H1257" s="165"/>
      <c r="I1257" s="167"/>
      <c r="J1257" s="168"/>
      <c r="K1257" s="845"/>
    </row>
    <row r="1258" spans="1:11" x14ac:dyDescent="0.2">
      <c r="A1258" s="163">
        <v>1243</v>
      </c>
      <c r="B1258" s="164"/>
      <c r="C1258" s="165"/>
      <c r="D1258" s="166"/>
      <c r="E1258" s="165"/>
      <c r="F1258" s="165"/>
      <c r="G1258" s="220"/>
      <c r="H1258" s="165"/>
      <c r="I1258" s="167"/>
      <c r="J1258" s="168"/>
      <c r="K1258" s="845"/>
    </row>
    <row r="1259" spans="1:11" x14ac:dyDescent="0.2">
      <c r="A1259" s="163">
        <v>1244</v>
      </c>
      <c r="B1259" s="164"/>
      <c r="C1259" s="165"/>
      <c r="D1259" s="166"/>
      <c r="E1259" s="165"/>
      <c r="F1259" s="165"/>
      <c r="G1259" s="220"/>
      <c r="H1259" s="165"/>
      <c r="I1259" s="167"/>
      <c r="J1259" s="168"/>
      <c r="K1259" s="845"/>
    </row>
    <row r="1260" spans="1:11" x14ac:dyDescent="0.2">
      <c r="A1260" s="163">
        <v>1245</v>
      </c>
      <c r="B1260" s="164"/>
      <c r="C1260" s="165"/>
      <c r="D1260" s="166"/>
      <c r="E1260" s="165"/>
      <c r="F1260" s="165"/>
      <c r="G1260" s="220"/>
      <c r="H1260" s="165"/>
      <c r="I1260" s="167"/>
      <c r="J1260" s="168"/>
      <c r="K1260" s="845"/>
    </row>
    <row r="1261" spans="1:11" x14ac:dyDescent="0.2">
      <c r="A1261" s="163">
        <v>1246</v>
      </c>
      <c r="B1261" s="164"/>
      <c r="C1261" s="165"/>
      <c r="D1261" s="166"/>
      <c r="E1261" s="165"/>
      <c r="F1261" s="165"/>
      <c r="G1261" s="220"/>
      <c r="H1261" s="165"/>
      <c r="I1261" s="167"/>
      <c r="J1261" s="168"/>
      <c r="K1261" s="845"/>
    </row>
    <row r="1262" spans="1:11" x14ac:dyDescent="0.2">
      <c r="A1262" s="163">
        <v>1247</v>
      </c>
      <c r="B1262" s="164"/>
      <c r="C1262" s="165"/>
      <c r="D1262" s="166"/>
      <c r="E1262" s="165"/>
      <c r="F1262" s="165"/>
      <c r="G1262" s="220"/>
      <c r="H1262" s="165"/>
      <c r="I1262" s="167"/>
      <c r="J1262" s="168"/>
      <c r="K1262" s="845"/>
    </row>
    <row r="1263" spans="1:11" x14ac:dyDescent="0.2">
      <c r="A1263" s="163">
        <v>1248</v>
      </c>
      <c r="B1263" s="164"/>
      <c r="C1263" s="165"/>
      <c r="D1263" s="166"/>
      <c r="E1263" s="165"/>
      <c r="F1263" s="165"/>
      <c r="G1263" s="220"/>
      <c r="H1263" s="165"/>
      <c r="I1263" s="167"/>
      <c r="J1263" s="168"/>
      <c r="K1263" s="845"/>
    </row>
    <row r="1264" spans="1:11" x14ac:dyDescent="0.2">
      <c r="A1264" s="163">
        <v>1249</v>
      </c>
      <c r="B1264" s="164"/>
      <c r="C1264" s="165"/>
      <c r="D1264" s="166"/>
      <c r="E1264" s="165"/>
      <c r="F1264" s="165"/>
      <c r="G1264" s="220"/>
      <c r="H1264" s="165"/>
      <c r="I1264" s="167"/>
      <c r="J1264" s="168"/>
      <c r="K1264" s="845"/>
    </row>
    <row r="1265" spans="1:11" x14ac:dyDescent="0.2">
      <c r="A1265" s="163">
        <v>1250</v>
      </c>
      <c r="B1265" s="164"/>
      <c r="C1265" s="165"/>
      <c r="D1265" s="166"/>
      <c r="E1265" s="165"/>
      <c r="F1265" s="165"/>
      <c r="G1265" s="220"/>
      <c r="H1265" s="165"/>
      <c r="I1265" s="167"/>
      <c r="J1265" s="168"/>
      <c r="K1265" s="845"/>
    </row>
    <row r="1266" spans="1:11" x14ac:dyDescent="0.2">
      <c r="A1266" s="163">
        <v>1251</v>
      </c>
      <c r="B1266" s="164"/>
      <c r="C1266" s="165"/>
      <c r="D1266" s="166"/>
      <c r="E1266" s="165"/>
      <c r="F1266" s="165"/>
      <c r="G1266" s="220"/>
      <c r="H1266" s="165"/>
      <c r="I1266" s="167"/>
      <c r="J1266" s="168"/>
      <c r="K1266" s="845"/>
    </row>
    <row r="1267" spans="1:11" x14ac:dyDescent="0.2">
      <c r="A1267" s="163">
        <v>1252</v>
      </c>
      <c r="B1267" s="164"/>
      <c r="C1267" s="165"/>
      <c r="D1267" s="166"/>
      <c r="E1267" s="165"/>
      <c r="F1267" s="165"/>
      <c r="G1267" s="220"/>
      <c r="H1267" s="165"/>
      <c r="I1267" s="167"/>
      <c r="J1267" s="168"/>
      <c r="K1267" s="845"/>
    </row>
    <row r="1268" spans="1:11" x14ac:dyDescent="0.2">
      <c r="A1268" s="163">
        <v>1253</v>
      </c>
      <c r="B1268" s="164"/>
      <c r="C1268" s="165"/>
      <c r="D1268" s="166"/>
      <c r="E1268" s="165"/>
      <c r="F1268" s="165"/>
      <c r="G1268" s="220"/>
      <c r="H1268" s="165"/>
      <c r="I1268" s="167"/>
      <c r="J1268" s="168"/>
      <c r="K1268" s="845"/>
    </row>
    <row r="1269" spans="1:11" x14ac:dyDescent="0.2">
      <c r="A1269" s="163">
        <v>1254</v>
      </c>
      <c r="B1269" s="164"/>
      <c r="C1269" s="165"/>
      <c r="D1269" s="166"/>
      <c r="E1269" s="165"/>
      <c r="F1269" s="165"/>
      <c r="G1269" s="220"/>
      <c r="H1269" s="165"/>
      <c r="I1269" s="167"/>
      <c r="J1269" s="168"/>
      <c r="K1269" s="845"/>
    </row>
    <row r="1270" spans="1:11" x14ac:dyDescent="0.2">
      <c r="A1270" s="163">
        <v>1255</v>
      </c>
      <c r="B1270" s="164"/>
      <c r="C1270" s="165"/>
      <c r="D1270" s="166"/>
      <c r="E1270" s="165"/>
      <c r="F1270" s="165"/>
      <c r="G1270" s="220"/>
      <c r="H1270" s="165"/>
      <c r="I1270" s="167"/>
      <c r="J1270" s="168"/>
      <c r="K1270" s="845"/>
    </row>
    <row r="1271" spans="1:11" x14ac:dyDescent="0.2">
      <c r="A1271" s="163">
        <v>1256</v>
      </c>
      <c r="B1271" s="164"/>
      <c r="C1271" s="165"/>
      <c r="D1271" s="166"/>
      <c r="E1271" s="165"/>
      <c r="F1271" s="165"/>
      <c r="G1271" s="220"/>
      <c r="H1271" s="165"/>
      <c r="I1271" s="167"/>
      <c r="J1271" s="168"/>
      <c r="K1271" s="845"/>
    </row>
    <row r="1272" spans="1:11" x14ac:dyDescent="0.2">
      <c r="A1272" s="163">
        <v>1257</v>
      </c>
      <c r="B1272" s="164"/>
      <c r="C1272" s="165"/>
      <c r="D1272" s="166"/>
      <c r="E1272" s="165"/>
      <c r="F1272" s="165"/>
      <c r="G1272" s="220"/>
      <c r="H1272" s="165"/>
      <c r="I1272" s="167"/>
      <c r="J1272" s="168"/>
      <c r="K1272" s="845"/>
    </row>
    <row r="1273" spans="1:11" x14ac:dyDescent="0.2">
      <c r="A1273" s="163">
        <v>1258</v>
      </c>
      <c r="B1273" s="164"/>
      <c r="C1273" s="165"/>
      <c r="D1273" s="166"/>
      <c r="E1273" s="165"/>
      <c r="F1273" s="165"/>
      <c r="G1273" s="220"/>
      <c r="H1273" s="165"/>
      <c r="I1273" s="167"/>
      <c r="J1273" s="168"/>
      <c r="K1273" s="845"/>
    </row>
    <row r="1274" spans="1:11" x14ac:dyDescent="0.2">
      <c r="A1274" s="163">
        <v>1259</v>
      </c>
      <c r="B1274" s="164"/>
      <c r="C1274" s="165"/>
      <c r="D1274" s="166"/>
      <c r="E1274" s="165"/>
      <c r="F1274" s="165"/>
      <c r="G1274" s="220"/>
      <c r="H1274" s="165"/>
      <c r="I1274" s="167"/>
      <c r="J1274" s="168"/>
      <c r="K1274" s="845"/>
    </row>
    <row r="1275" spans="1:11" x14ac:dyDescent="0.2">
      <c r="A1275" s="163">
        <v>1260</v>
      </c>
      <c r="B1275" s="164"/>
      <c r="C1275" s="165"/>
      <c r="D1275" s="166"/>
      <c r="E1275" s="165"/>
      <c r="F1275" s="165"/>
      <c r="G1275" s="220"/>
      <c r="H1275" s="165"/>
      <c r="I1275" s="167"/>
      <c r="J1275" s="168"/>
      <c r="K1275" s="845"/>
    </row>
    <row r="1276" spans="1:11" x14ac:dyDescent="0.2">
      <c r="A1276" s="163">
        <v>1261</v>
      </c>
      <c r="B1276" s="164"/>
      <c r="C1276" s="165"/>
      <c r="D1276" s="166"/>
      <c r="E1276" s="165"/>
      <c r="F1276" s="165"/>
      <c r="G1276" s="220"/>
      <c r="H1276" s="165"/>
      <c r="I1276" s="167"/>
      <c r="J1276" s="168"/>
      <c r="K1276" s="845"/>
    </row>
    <row r="1277" spans="1:11" x14ac:dyDescent="0.2">
      <c r="A1277" s="163">
        <v>1262</v>
      </c>
      <c r="B1277" s="164"/>
      <c r="C1277" s="165"/>
      <c r="D1277" s="166"/>
      <c r="E1277" s="165"/>
      <c r="F1277" s="165"/>
      <c r="G1277" s="220"/>
      <c r="H1277" s="165"/>
      <c r="I1277" s="167"/>
      <c r="J1277" s="168"/>
      <c r="K1277" s="845"/>
    </row>
    <row r="1278" spans="1:11" x14ac:dyDescent="0.2">
      <c r="A1278" s="163">
        <v>1263</v>
      </c>
      <c r="B1278" s="164"/>
      <c r="C1278" s="165"/>
      <c r="D1278" s="166"/>
      <c r="E1278" s="165"/>
      <c r="F1278" s="165"/>
      <c r="G1278" s="220"/>
      <c r="H1278" s="165"/>
      <c r="I1278" s="167"/>
      <c r="J1278" s="168"/>
      <c r="K1278" s="845"/>
    </row>
    <row r="1279" spans="1:11" x14ac:dyDescent="0.2">
      <c r="A1279" s="163">
        <v>1264</v>
      </c>
      <c r="B1279" s="164"/>
      <c r="C1279" s="165"/>
      <c r="D1279" s="166"/>
      <c r="E1279" s="165"/>
      <c r="F1279" s="165"/>
      <c r="G1279" s="220"/>
      <c r="H1279" s="165"/>
      <c r="I1279" s="167"/>
      <c r="J1279" s="168"/>
      <c r="K1279" s="845"/>
    </row>
    <row r="1280" spans="1:11" x14ac:dyDescent="0.2">
      <c r="A1280" s="163">
        <v>1265</v>
      </c>
      <c r="B1280" s="164"/>
      <c r="C1280" s="165"/>
      <c r="D1280" s="166"/>
      <c r="E1280" s="165"/>
      <c r="F1280" s="165"/>
      <c r="G1280" s="220"/>
      <c r="H1280" s="165"/>
      <c r="I1280" s="167"/>
      <c r="J1280" s="168"/>
      <c r="K1280" s="845"/>
    </row>
    <row r="1281" spans="1:11" x14ac:dyDescent="0.2">
      <c r="A1281" s="163">
        <v>1266</v>
      </c>
      <c r="B1281" s="164"/>
      <c r="C1281" s="165"/>
      <c r="D1281" s="166"/>
      <c r="E1281" s="165"/>
      <c r="F1281" s="165"/>
      <c r="G1281" s="220"/>
      <c r="H1281" s="165"/>
      <c r="I1281" s="167"/>
      <c r="J1281" s="168"/>
      <c r="K1281" s="845"/>
    </row>
    <row r="1282" spans="1:11" x14ac:dyDescent="0.2">
      <c r="A1282" s="163">
        <v>1267</v>
      </c>
      <c r="B1282" s="164"/>
      <c r="C1282" s="165"/>
      <c r="D1282" s="166"/>
      <c r="E1282" s="165"/>
      <c r="F1282" s="165"/>
      <c r="G1282" s="220"/>
      <c r="H1282" s="165"/>
      <c r="I1282" s="167"/>
      <c r="J1282" s="168"/>
      <c r="K1282" s="845"/>
    </row>
    <row r="1283" spans="1:11" x14ac:dyDescent="0.2">
      <c r="A1283" s="163">
        <v>1268</v>
      </c>
      <c r="B1283" s="164"/>
      <c r="C1283" s="165"/>
      <c r="D1283" s="166"/>
      <c r="E1283" s="165"/>
      <c r="F1283" s="165"/>
      <c r="G1283" s="220"/>
      <c r="H1283" s="165"/>
      <c r="I1283" s="167"/>
      <c r="J1283" s="168"/>
      <c r="K1283" s="845"/>
    </row>
    <row r="1284" spans="1:11" x14ac:dyDescent="0.2">
      <c r="A1284" s="163">
        <v>1269</v>
      </c>
      <c r="B1284" s="164"/>
      <c r="C1284" s="165"/>
      <c r="D1284" s="166"/>
      <c r="E1284" s="165"/>
      <c r="F1284" s="165"/>
      <c r="G1284" s="220"/>
      <c r="H1284" s="165"/>
      <c r="I1284" s="167"/>
      <c r="J1284" s="168"/>
      <c r="K1284" s="845"/>
    </row>
    <row r="1285" spans="1:11" x14ac:dyDescent="0.2">
      <c r="A1285" s="163">
        <v>1270</v>
      </c>
      <c r="B1285" s="164"/>
      <c r="C1285" s="165"/>
      <c r="D1285" s="166"/>
      <c r="E1285" s="165"/>
      <c r="F1285" s="165"/>
      <c r="G1285" s="220"/>
      <c r="H1285" s="165"/>
      <c r="I1285" s="167"/>
      <c r="J1285" s="168"/>
      <c r="K1285" s="845"/>
    </row>
    <row r="1286" spans="1:11" x14ac:dyDescent="0.2">
      <c r="A1286" s="163">
        <v>1271</v>
      </c>
      <c r="B1286" s="164"/>
      <c r="C1286" s="165"/>
      <c r="D1286" s="166"/>
      <c r="E1286" s="165"/>
      <c r="F1286" s="165"/>
      <c r="G1286" s="220"/>
      <c r="H1286" s="165"/>
      <c r="I1286" s="167"/>
      <c r="J1286" s="168"/>
      <c r="K1286" s="845"/>
    </row>
    <row r="1287" spans="1:11" x14ac:dyDescent="0.2">
      <c r="A1287" s="163">
        <v>1272</v>
      </c>
      <c r="B1287" s="164"/>
      <c r="C1287" s="165"/>
      <c r="D1287" s="166"/>
      <c r="E1287" s="165"/>
      <c r="F1287" s="165"/>
      <c r="G1287" s="220"/>
      <c r="H1287" s="165"/>
      <c r="I1287" s="167"/>
      <c r="J1287" s="168"/>
      <c r="K1287" s="845"/>
    </row>
    <row r="1288" spans="1:11" x14ac:dyDescent="0.2">
      <c r="A1288" s="163">
        <v>1273</v>
      </c>
      <c r="B1288" s="164"/>
      <c r="C1288" s="165"/>
      <c r="D1288" s="166"/>
      <c r="E1288" s="165"/>
      <c r="F1288" s="165"/>
      <c r="G1288" s="220"/>
      <c r="H1288" s="165"/>
      <c r="I1288" s="167"/>
      <c r="J1288" s="168"/>
      <c r="K1288" s="845"/>
    </row>
    <row r="1289" spans="1:11" x14ac:dyDescent="0.2">
      <c r="A1289" s="163">
        <v>1274</v>
      </c>
      <c r="B1289" s="164"/>
      <c r="C1289" s="165"/>
      <c r="D1289" s="166"/>
      <c r="E1289" s="165"/>
      <c r="F1289" s="165"/>
      <c r="G1289" s="220"/>
      <c r="H1289" s="165"/>
      <c r="I1289" s="167"/>
      <c r="J1289" s="168"/>
      <c r="K1289" s="845"/>
    </row>
    <row r="1290" spans="1:11" x14ac:dyDescent="0.2">
      <c r="A1290" s="163">
        <v>1275</v>
      </c>
      <c r="B1290" s="164"/>
      <c r="C1290" s="165"/>
      <c r="D1290" s="166"/>
      <c r="E1290" s="165"/>
      <c r="F1290" s="165"/>
      <c r="G1290" s="220"/>
      <c r="H1290" s="165"/>
      <c r="I1290" s="167"/>
      <c r="J1290" s="168"/>
      <c r="K1290" s="845"/>
    </row>
    <row r="1291" spans="1:11" x14ac:dyDescent="0.2">
      <c r="A1291" s="163">
        <v>1276</v>
      </c>
      <c r="B1291" s="164"/>
      <c r="C1291" s="165"/>
      <c r="D1291" s="166"/>
      <c r="E1291" s="165"/>
      <c r="F1291" s="165"/>
      <c r="G1291" s="220"/>
      <c r="H1291" s="165"/>
      <c r="I1291" s="167"/>
      <c r="J1291" s="168"/>
      <c r="K1291" s="845"/>
    </row>
    <row r="1292" spans="1:11" x14ac:dyDescent="0.2">
      <c r="A1292" s="163">
        <v>1277</v>
      </c>
      <c r="B1292" s="164"/>
      <c r="C1292" s="165"/>
      <c r="D1292" s="166"/>
      <c r="E1292" s="165"/>
      <c r="F1292" s="165"/>
      <c r="G1292" s="220"/>
      <c r="H1292" s="165"/>
      <c r="I1292" s="167"/>
      <c r="J1292" s="168"/>
      <c r="K1292" s="845"/>
    </row>
    <row r="1293" spans="1:11" x14ac:dyDescent="0.2">
      <c r="A1293" s="163">
        <v>1278</v>
      </c>
      <c r="B1293" s="164"/>
      <c r="C1293" s="165"/>
      <c r="D1293" s="166"/>
      <c r="E1293" s="165"/>
      <c r="F1293" s="165"/>
      <c r="G1293" s="220"/>
      <c r="H1293" s="165"/>
      <c r="I1293" s="167"/>
      <c r="J1293" s="168"/>
      <c r="K1293" s="845"/>
    </row>
    <row r="1294" spans="1:11" x14ac:dyDescent="0.2">
      <c r="A1294" s="163">
        <v>1279</v>
      </c>
      <c r="B1294" s="164"/>
      <c r="C1294" s="165"/>
      <c r="D1294" s="166"/>
      <c r="E1294" s="165"/>
      <c r="F1294" s="165"/>
      <c r="G1294" s="220"/>
      <c r="H1294" s="165"/>
      <c r="I1294" s="167"/>
      <c r="J1294" s="168"/>
      <c r="K1294" s="845"/>
    </row>
    <row r="1295" spans="1:11" x14ac:dyDescent="0.2">
      <c r="A1295" s="163">
        <v>1280</v>
      </c>
      <c r="B1295" s="164"/>
      <c r="C1295" s="165"/>
      <c r="D1295" s="166"/>
      <c r="E1295" s="165"/>
      <c r="F1295" s="165"/>
      <c r="G1295" s="220"/>
      <c r="H1295" s="165"/>
      <c r="I1295" s="167"/>
      <c r="J1295" s="168"/>
      <c r="K1295" s="845"/>
    </row>
    <row r="1296" spans="1:11" x14ac:dyDescent="0.2">
      <c r="A1296" s="163">
        <v>1281</v>
      </c>
      <c r="B1296" s="164"/>
      <c r="C1296" s="165"/>
      <c r="D1296" s="166"/>
      <c r="E1296" s="165"/>
      <c r="F1296" s="165"/>
      <c r="G1296" s="220"/>
      <c r="H1296" s="165"/>
      <c r="I1296" s="167"/>
      <c r="J1296" s="168"/>
      <c r="K1296" s="845"/>
    </row>
    <row r="1297" spans="1:11" x14ac:dyDescent="0.2">
      <c r="A1297" s="163">
        <v>1282</v>
      </c>
      <c r="B1297" s="164"/>
      <c r="C1297" s="165"/>
      <c r="D1297" s="166"/>
      <c r="E1297" s="165"/>
      <c r="F1297" s="165"/>
      <c r="G1297" s="220"/>
      <c r="H1297" s="165"/>
      <c r="I1297" s="167"/>
      <c r="J1297" s="168"/>
      <c r="K1297" s="845"/>
    </row>
    <row r="1298" spans="1:11" x14ac:dyDescent="0.2">
      <c r="A1298" s="163">
        <v>1283</v>
      </c>
      <c r="B1298" s="164"/>
      <c r="C1298" s="165"/>
      <c r="D1298" s="166"/>
      <c r="E1298" s="165"/>
      <c r="F1298" s="165"/>
      <c r="G1298" s="220"/>
      <c r="H1298" s="165"/>
      <c r="I1298" s="167"/>
      <c r="J1298" s="168"/>
      <c r="K1298" s="845"/>
    </row>
    <row r="1299" spans="1:11" x14ac:dyDescent="0.2">
      <c r="A1299" s="163">
        <v>1284</v>
      </c>
      <c r="B1299" s="164"/>
      <c r="C1299" s="165"/>
      <c r="D1299" s="166"/>
      <c r="E1299" s="165"/>
      <c r="F1299" s="165"/>
      <c r="G1299" s="220"/>
      <c r="H1299" s="165"/>
      <c r="I1299" s="167"/>
      <c r="J1299" s="168"/>
      <c r="K1299" s="845"/>
    </row>
    <row r="1300" spans="1:11" x14ac:dyDescent="0.2">
      <c r="A1300" s="163">
        <v>1285</v>
      </c>
      <c r="B1300" s="164"/>
      <c r="C1300" s="165"/>
      <c r="D1300" s="166"/>
      <c r="E1300" s="165"/>
      <c r="F1300" s="165"/>
      <c r="G1300" s="220"/>
      <c r="H1300" s="165"/>
      <c r="I1300" s="167"/>
      <c r="J1300" s="168"/>
      <c r="K1300" s="845"/>
    </row>
    <row r="1301" spans="1:11" x14ac:dyDescent="0.2">
      <c r="A1301" s="163">
        <v>1286</v>
      </c>
      <c r="B1301" s="164"/>
      <c r="C1301" s="165"/>
      <c r="D1301" s="166"/>
      <c r="E1301" s="165"/>
      <c r="F1301" s="165"/>
      <c r="G1301" s="220"/>
      <c r="H1301" s="165"/>
      <c r="I1301" s="167"/>
      <c r="J1301" s="168"/>
      <c r="K1301" s="845"/>
    </row>
    <row r="1302" spans="1:11" x14ac:dyDescent="0.2">
      <c r="A1302" s="163">
        <v>1287</v>
      </c>
      <c r="B1302" s="164"/>
      <c r="C1302" s="165"/>
      <c r="D1302" s="166"/>
      <c r="E1302" s="165"/>
      <c r="F1302" s="165"/>
      <c r="G1302" s="220"/>
      <c r="H1302" s="165"/>
      <c r="I1302" s="167"/>
      <c r="J1302" s="168"/>
      <c r="K1302" s="845"/>
    </row>
    <row r="1303" spans="1:11" x14ac:dyDescent="0.2">
      <c r="A1303" s="163">
        <v>1288</v>
      </c>
      <c r="B1303" s="164"/>
      <c r="C1303" s="165"/>
      <c r="D1303" s="166"/>
      <c r="E1303" s="165"/>
      <c r="F1303" s="165"/>
      <c r="G1303" s="220"/>
      <c r="H1303" s="165"/>
      <c r="I1303" s="167"/>
      <c r="J1303" s="168"/>
      <c r="K1303" s="845"/>
    </row>
    <row r="1304" spans="1:11" x14ac:dyDescent="0.2">
      <c r="A1304" s="163">
        <v>1289</v>
      </c>
      <c r="B1304" s="164"/>
      <c r="C1304" s="165"/>
      <c r="D1304" s="166"/>
      <c r="E1304" s="165"/>
      <c r="F1304" s="165"/>
      <c r="G1304" s="220"/>
      <c r="H1304" s="165"/>
      <c r="I1304" s="167"/>
      <c r="J1304" s="168"/>
      <c r="K1304" s="845"/>
    </row>
    <row r="1305" spans="1:11" x14ac:dyDescent="0.2">
      <c r="A1305" s="163">
        <v>1290</v>
      </c>
      <c r="B1305" s="164"/>
      <c r="C1305" s="165"/>
      <c r="D1305" s="166"/>
      <c r="E1305" s="165"/>
      <c r="F1305" s="165"/>
      <c r="G1305" s="220"/>
      <c r="H1305" s="165"/>
      <c r="I1305" s="167"/>
      <c r="J1305" s="168"/>
      <c r="K1305" s="845"/>
    </row>
    <row r="1306" spans="1:11" x14ac:dyDescent="0.2">
      <c r="A1306" s="163">
        <v>1291</v>
      </c>
      <c r="B1306" s="164"/>
      <c r="C1306" s="165"/>
      <c r="D1306" s="166"/>
      <c r="E1306" s="165"/>
      <c r="F1306" s="165"/>
      <c r="G1306" s="220"/>
      <c r="H1306" s="165"/>
      <c r="I1306" s="167"/>
      <c r="J1306" s="168"/>
      <c r="K1306" s="845"/>
    </row>
    <row r="1307" spans="1:11" x14ac:dyDescent="0.2">
      <c r="A1307" s="163">
        <v>1292</v>
      </c>
      <c r="B1307" s="164"/>
      <c r="C1307" s="165"/>
      <c r="D1307" s="166"/>
      <c r="E1307" s="165"/>
      <c r="F1307" s="165"/>
      <c r="G1307" s="220"/>
      <c r="H1307" s="165"/>
      <c r="I1307" s="167"/>
      <c r="J1307" s="168"/>
      <c r="K1307" s="845"/>
    </row>
    <row r="1308" spans="1:11" x14ac:dyDescent="0.2">
      <c r="A1308" s="163">
        <v>1293</v>
      </c>
      <c r="B1308" s="164"/>
      <c r="C1308" s="165"/>
      <c r="D1308" s="166"/>
      <c r="E1308" s="165"/>
      <c r="F1308" s="165"/>
      <c r="G1308" s="220"/>
      <c r="H1308" s="165"/>
      <c r="I1308" s="167"/>
      <c r="J1308" s="168"/>
      <c r="K1308" s="845"/>
    </row>
    <row r="1309" spans="1:11" x14ac:dyDescent="0.2">
      <c r="A1309" s="163">
        <v>1294</v>
      </c>
      <c r="B1309" s="164"/>
      <c r="C1309" s="165"/>
      <c r="D1309" s="166"/>
      <c r="E1309" s="165"/>
      <c r="F1309" s="165"/>
      <c r="G1309" s="220"/>
      <c r="H1309" s="165"/>
      <c r="I1309" s="167"/>
      <c r="J1309" s="168"/>
      <c r="K1309" s="845"/>
    </row>
    <row r="1310" spans="1:11" x14ac:dyDescent="0.2">
      <c r="A1310" s="163">
        <v>1295</v>
      </c>
      <c r="B1310" s="164"/>
      <c r="C1310" s="165"/>
      <c r="D1310" s="166"/>
      <c r="E1310" s="165"/>
      <c r="F1310" s="165"/>
      <c r="G1310" s="220"/>
      <c r="H1310" s="165"/>
      <c r="I1310" s="167"/>
      <c r="J1310" s="168"/>
      <c r="K1310" s="845"/>
    </row>
    <row r="1311" spans="1:11" x14ac:dyDescent="0.2">
      <c r="A1311" s="163">
        <v>1296</v>
      </c>
      <c r="B1311" s="164"/>
      <c r="C1311" s="165"/>
      <c r="D1311" s="166"/>
      <c r="E1311" s="165"/>
      <c r="F1311" s="165"/>
      <c r="G1311" s="220"/>
      <c r="H1311" s="165"/>
      <c r="I1311" s="167"/>
      <c r="J1311" s="168"/>
      <c r="K1311" s="845"/>
    </row>
    <row r="1312" spans="1:11" x14ac:dyDescent="0.2">
      <c r="A1312" s="163">
        <v>1297</v>
      </c>
      <c r="B1312" s="164"/>
      <c r="C1312" s="165"/>
      <c r="D1312" s="166"/>
      <c r="E1312" s="165"/>
      <c r="F1312" s="165"/>
      <c r="G1312" s="220"/>
      <c r="H1312" s="165"/>
      <c r="I1312" s="167"/>
      <c r="J1312" s="168"/>
      <c r="K1312" s="845"/>
    </row>
    <row r="1313" spans="1:11" x14ac:dyDescent="0.2">
      <c r="A1313" s="163">
        <v>1298</v>
      </c>
      <c r="B1313" s="164"/>
      <c r="C1313" s="165"/>
      <c r="D1313" s="166"/>
      <c r="E1313" s="165"/>
      <c r="F1313" s="165"/>
      <c r="G1313" s="220"/>
      <c r="H1313" s="165"/>
      <c r="I1313" s="167"/>
      <c r="J1313" s="168"/>
      <c r="K1313" s="845"/>
    </row>
    <row r="1314" spans="1:11" x14ac:dyDescent="0.2">
      <c r="A1314" s="163">
        <v>1299</v>
      </c>
      <c r="B1314" s="164"/>
      <c r="C1314" s="165"/>
      <c r="D1314" s="166"/>
      <c r="E1314" s="165"/>
      <c r="F1314" s="165"/>
      <c r="G1314" s="220"/>
      <c r="H1314" s="165"/>
      <c r="I1314" s="167"/>
      <c r="J1314" s="168"/>
      <c r="K1314" s="845"/>
    </row>
    <row r="1315" spans="1:11" x14ac:dyDescent="0.2">
      <c r="A1315" s="163">
        <v>1300</v>
      </c>
      <c r="B1315" s="164"/>
      <c r="C1315" s="165"/>
      <c r="D1315" s="166"/>
      <c r="E1315" s="165"/>
      <c r="F1315" s="165"/>
      <c r="G1315" s="220"/>
      <c r="H1315" s="165"/>
      <c r="I1315" s="167"/>
      <c r="J1315" s="168"/>
      <c r="K1315" s="845"/>
    </row>
    <row r="1316" spans="1:11" x14ac:dyDescent="0.2">
      <c r="A1316" s="163">
        <v>1301</v>
      </c>
      <c r="B1316" s="164"/>
      <c r="C1316" s="165"/>
      <c r="D1316" s="166"/>
      <c r="E1316" s="165"/>
      <c r="F1316" s="165"/>
      <c r="G1316" s="220"/>
      <c r="H1316" s="165"/>
      <c r="I1316" s="167"/>
      <c r="J1316" s="168"/>
      <c r="K1316" s="845"/>
    </row>
    <row r="1317" spans="1:11" x14ac:dyDescent="0.2">
      <c r="A1317" s="163">
        <v>1302</v>
      </c>
      <c r="B1317" s="164"/>
      <c r="C1317" s="165"/>
      <c r="D1317" s="166"/>
      <c r="E1317" s="165"/>
      <c r="F1317" s="165"/>
      <c r="G1317" s="220"/>
      <c r="H1317" s="165"/>
      <c r="I1317" s="167"/>
      <c r="J1317" s="168"/>
      <c r="K1317" s="845"/>
    </row>
    <row r="1318" spans="1:11" x14ac:dyDescent="0.2">
      <c r="A1318" s="163">
        <v>1303</v>
      </c>
      <c r="B1318" s="164"/>
      <c r="C1318" s="165"/>
      <c r="D1318" s="166"/>
      <c r="E1318" s="165"/>
      <c r="F1318" s="165"/>
      <c r="G1318" s="220"/>
      <c r="H1318" s="165"/>
      <c r="I1318" s="167"/>
      <c r="J1318" s="168"/>
      <c r="K1318" s="845"/>
    </row>
    <row r="1319" spans="1:11" x14ac:dyDescent="0.2">
      <c r="A1319" s="163">
        <v>1304</v>
      </c>
      <c r="B1319" s="164"/>
      <c r="C1319" s="165"/>
      <c r="D1319" s="166"/>
      <c r="E1319" s="165"/>
      <c r="F1319" s="165"/>
      <c r="G1319" s="220"/>
      <c r="H1319" s="165"/>
      <c r="I1319" s="167"/>
      <c r="J1319" s="168"/>
      <c r="K1319" s="845"/>
    </row>
    <row r="1320" spans="1:11" x14ac:dyDescent="0.2">
      <c r="A1320" s="163">
        <v>1305</v>
      </c>
      <c r="B1320" s="164"/>
      <c r="C1320" s="165"/>
      <c r="D1320" s="166"/>
      <c r="E1320" s="165"/>
      <c r="F1320" s="165"/>
      <c r="G1320" s="220"/>
      <c r="H1320" s="165"/>
      <c r="I1320" s="167"/>
      <c r="J1320" s="168"/>
      <c r="K1320" s="845"/>
    </row>
    <row r="1321" spans="1:11" x14ac:dyDescent="0.2">
      <c r="A1321" s="163">
        <v>1306</v>
      </c>
      <c r="B1321" s="164"/>
      <c r="C1321" s="165"/>
      <c r="D1321" s="166"/>
      <c r="E1321" s="165"/>
      <c r="F1321" s="165"/>
      <c r="G1321" s="220"/>
      <c r="H1321" s="165"/>
      <c r="I1321" s="167"/>
      <c r="J1321" s="168"/>
      <c r="K1321" s="845"/>
    </row>
    <row r="1322" spans="1:11" x14ac:dyDescent="0.2">
      <c r="A1322" s="163">
        <v>1307</v>
      </c>
      <c r="B1322" s="164"/>
      <c r="C1322" s="165"/>
      <c r="D1322" s="166"/>
      <c r="E1322" s="165"/>
      <c r="F1322" s="165"/>
      <c r="G1322" s="220"/>
      <c r="H1322" s="165"/>
      <c r="I1322" s="167"/>
      <c r="J1322" s="168"/>
      <c r="K1322" s="845"/>
    </row>
    <row r="1323" spans="1:11" x14ac:dyDescent="0.2">
      <c r="A1323" s="163">
        <v>1308</v>
      </c>
      <c r="B1323" s="164"/>
      <c r="C1323" s="165"/>
      <c r="D1323" s="166"/>
      <c r="E1323" s="165"/>
      <c r="F1323" s="165"/>
      <c r="G1323" s="220"/>
      <c r="H1323" s="165"/>
      <c r="I1323" s="167"/>
      <c r="J1323" s="168"/>
      <c r="K1323" s="845"/>
    </row>
    <row r="1324" spans="1:11" x14ac:dyDescent="0.2">
      <c r="A1324" s="163">
        <v>1309</v>
      </c>
      <c r="B1324" s="164"/>
      <c r="C1324" s="165"/>
      <c r="D1324" s="166"/>
      <c r="E1324" s="165"/>
      <c r="F1324" s="165"/>
      <c r="G1324" s="220"/>
      <c r="H1324" s="165"/>
      <c r="I1324" s="167"/>
      <c r="J1324" s="168"/>
      <c r="K1324" s="845"/>
    </row>
    <row r="1325" spans="1:11" x14ac:dyDescent="0.2">
      <c r="A1325" s="163">
        <v>1310</v>
      </c>
      <c r="B1325" s="164"/>
      <c r="C1325" s="165"/>
      <c r="D1325" s="166"/>
      <c r="E1325" s="165"/>
      <c r="F1325" s="165"/>
      <c r="G1325" s="220"/>
      <c r="H1325" s="165"/>
      <c r="I1325" s="167"/>
      <c r="J1325" s="168"/>
      <c r="K1325" s="845"/>
    </row>
    <row r="1326" spans="1:11" x14ac:dyDescent="0.2">
      <c r="A1326" s="163">
        <v>1311</v>
      </c>
      <c r="B1326" s="164"/>
      <c r="C1326" s="165"/>
      <c r="D1326" s="166"/>
      <c r="E1326" s="165"/>
      <c r="F1326" s="165"/>
      <c r="G1326" s="220"/>
      <c r="H1326" s="165"/>
      <c r="I1326" s="167"/>
      <c r="J1326" s="168"/>
      <c r="K1326" s="845"/>
    </row>
    <row r="1327" spans="1:11" x14ac:dyDescent="0.2">
      <c r="A1327" s="163">
        <v>1312</v>
      </c>
      <c r="B1327" s="164"/>
      <c r="C1327" s="165"/>
      <c r="D1327" s="166"/>
      <c r="E1327" s="165"/>
      <c r="F1327" s="165"/>
      <c r="G1327" s="220"/>
      <c r="H1327" s="165"/>
      <c r="I1327" s="167"/>
      <c r="J1327" s="168"/>
      <c r="K1327" s="845"/>
    </row>
    <row r="1328" spans="1:11" x14ac:dyDescent="0.2">
      <c r="A1328" s="163">
        <v>1313</v>
      </c>
      <c r="B1328" s="164"/>
      <c r="C1328" s="165"/>
      <c r="D1328" s="166"/>
      <c r="E1328" s="165"/>
      <c r="F1328" s="165"/>
      <c r="G1328" s="220"/>
      <c r="H1328" s="165"/>
      <c r="I1328" s="167"/>
      <c r="J1328" s="168"/>
      <c r="K1328" s="845"/>
    </row>
    <row r="1329" spans="1:11" x14ac:dyDescent="0.2">
      <c r="A1329" s="163">
        <v>1314</v>
      </c>
      <c r="B1329" s="164"/>
      <c r="C1329" s="165"/>
      <c r="D1329" s="166"/>
      <c r="E1329" s="165"/>
      <c r="F1329" s="165"/>
      <c r="G1329" s="220"/>
      <c r="H1329" s="165"/>
      <c r="I1329" s="167"/>
      <c r="J1329" s="168"/>
      <c r="K1329" s="845"/>
    </row>
    <row r="1330" spans="1:11" x14ac:dyDescent="0.2">
      <c r="A1330" s="163">
        <v>1315</v>
      </c>
      <c r="B1330" s="164"/>
      <c r="C1330" s="165"/>
      <c r="D1330" s="166"/>
      <c r="E1330" s="165"/>
      <c r="F1330" s="165"/>
      <c r="G1330" s="220"/>
      <c r="H1330" s="165"/>
      <c r="I1330" s="167"/>
      <c r="J1330" s="168"/>
      <c r="K1330" s="845"/>
    </row>
    <row r="1331" spans="1:11" x14ac:dyDescent="0.2">
      <c r="A1331" s="163">
        <v>1316</v>
      </c>
      <c r="B1331" s="164"/>
      <c r="C1331" s="165"/>
      <c r="D1331" s="166"/>
      <c r="E1331" s="165"/>
      <c r="F1331" s="165"/>
      <c r="G1331" s="220"/>
      <c r="H1331" s="165"/>
      <c r="I1331" s="167"/>
      <c r="J1331" s="168"/>
      <c r="K1331" s="845"/>
    </row>
    <row r="1332" spans="1:11" x14ac:dyDescent="0.2">
      <c r="A1332" s="163">
        <v>1317</v>
      </c>
      <c r="B1332" s="164"/>
      <c r="C1332" s="165"/>
      <c r="D1332" s="166"/>
      <c r="E1332" s="165"/>
      <c r="F1332" s="165"/>
      <c r="G1332" s="220"/>
      <c r="H1332" s="165"/>
      <c r="I1332" s="167"/>
      <c r="J1332" s="168"/>
      <c r="K1332" s="845"/>
    </row>
    <row r="1333" spans="1:11" x14ac:dyDescent="0.2">
      <c r="A1333" s="163">
        <v>1318</v>
      </c>
      <c r="B1333" s="164"/>
      <c r="C1333" s="165"/>
      <c r="D1333" s="166"/>
      <c r="E1333" s="165"/>
      <c r="F1333" s="165"/>
      <c r="G1333" s="220"/>
      <c r="H1333" s="165"/>
      <c r="I1333" s="167"/>
      <c r="J1333" s="168"/>
      <c r="K1333" s="845"/>
    </row>
    <row r="1334" spans="1:11" x14ac:dyDescent="0.2">
      <c r="A1334" s="163">
        <v>1319</v>
      </c>
      <c r="B1334" s="164"/>
      <c r="C1334" s="165"/>
      <c r="D1334" s="166"/>
      <c r="E1334" s="165"/>
      <c r="F1334" s="165"/>
      <c r="G1334" s="220"/>
      <c r="H1334" s="165"/>
      <c r="I1334" s="167"/>
      <c r="J1334" s="168"/>
      <c r="K1334" s="845"/>
    </row>
    <row r="1335" spans="1:11" x14ac:dyDescent="0.2">
      <c r="A1335" s="163">
        <v>1320</v>
      </c>
      <c r="B1335" s="164"/>
      <c r="C1335" s="165"/>
      <c r="D1335" s="166"/>
      <c r="E1335" s="165"/>
      <c r="F1335" s="165"/>
      <c r="G1335" s="220"/>
      <c r="H1335" s="165"/>
      <c r="I1335" s="167"/>
      <c r="J1335" s="168"/>
      <c r="K1335" s="845"/>
    </row>
    <row r="1336" spans="1:11" x14ac:dyDescent="0.2">
      <c r="A1336" s="163">
        <v>1321</v>
      </c>
      <c r="B1336" s="164"/>
      <c r="C1336" s="165"/>
      <c r="D1336" s="166"/>
      <c r="E1336" s="165"/>
      <c r="F1336" s="165"/>
      <c r="G1336" s="220"/>
      <c r="H1336" s="165"/>
      <c r="I1336" s="167"/>
      <c r="J1336" s="168"/>
      <c r="K1336" s="845"/>
    </row>
    <row r="1337" spans="1:11" x14ac:dyDescent="0.2">
      <c r="A1337" s="163">
        <v>1322</v>
      </c>
      <c r="B1337" s="164"/>
      <c r="C1337" s="165"/>
      <c r="D1337" s="166"/>
      <c r="E1337" s="165"/>
      <c r="F1337" s="165"/>
      <c r="G1337" s="220"/>
      <c r="H1337" s="165"/>
      <c r="I1337" s="167"/>
      <c r="J1337" s="168"/>
      <c r="K1337" s="845"/>
    </row>
    <row r="1338" spans="1:11" x14ac:dyDescent="0.2">
      <c r="A1338" s="163">
        <v>1323</v>
      </c>
      <c r="B1338" s="164"/>
      <c r="C1338" s="165"/>
      <c r="D1338" s="166"/>
      <c r="E1338" s="165"/>
      <c r="F1338" s="165"/>
      <c r="G1338" s="220"/>
      <c r="H1338" s="165"/>
      <c r="I1338" s="167"/>
      <c r="J1338" s="168"/>
      <c r="K1338" s="845"/>
    </row>
    <row r="1339" spans="1:11" x14ac:dyDescent="0.2">
      <c r="A1339" s="163">
        <v>1324</v>
      </c>
      <c r="B1339" s="164"/>
      <c r="C1339" s="165"/>
      <c r="D1339" s="166"/>
      <c r="E1339" s="165"/>
      <c r="F1339" s="165"/>
      <c r="G1339" s="220"/>
      <c r="H1339" s="165"/>
      <c r="I1339" s="167"/>
      <c r="J1339" s="168"/>
      <c r="K1339" s="845"/>
    </row>
    <row r="1340" spans="1:11" x14ac:dyDescent="0.2">
      <c r="A1340" s="163">
        <v>1325</v>
      </c>
      <c r="B1340" s="164"/>
      <c r="C1340" s="165"/>
      <c r="D1340" s="166"/>
      <c r="E1340" s="165"/>
      <c r="F1340" s="165"/>
      <c r="G1340" s="220"/>
      <c r="H1340" s="165"/>
      <c r="I1340" s="167"/>
      <c r="J1340" s="168"/>
      <c r="K1340" s="845"/>
    </row>
    <row r="1341" spans="1:11" x14ac:dyDescent="0.2">
      <c r="A1341" s="163">
        <v>1326</v>
      </c>
      <c r="B1341" s="164"/>
      <c r="C1341" s="165"/>
      <c r="D1341" s="166"/>
      <c r="E1341" s="165"/>
      <c r="F1341" s="165"/>
      <c r="G1341" s="220"/>
      <c r="H1341" s="165"/>
      <c r="I1341" s="167"/>
      <c r="J1341" s="168"/>
      <c r="K1341" s="845"/>
    </row>
    <row r="1342" spans="1:11" x14ac:dyDescent="0.2">
      <c r="A1342" s="163">
        <v>1327</v>
      </c>
      <c r="B1342" s="164"/>
      <c r="C1342" s="165"/>
      <c r="D1342" s="166"/>
      <c r="E1342" s="165"/>
      <c r="F1342" s="165"/>
      <c r="G1342" s="220"/>
      <c r="H1342" s="165"/>
      <c r="I1342" s="167"/>
      <c r="J1342" s="168"/>
      <c r="K1342" s="845"/>
    </row>
    <row r="1343" spans="1:11" x14ac:dyDescent="0.2">
      <c r="A1343" s="163">
        <v>1328</v>
      </c>
      <c r="B1343" s="164"/>
      <c r="C1343" s="165"/>
      <c r="D1343" s="166"/>
      <c r="E1343" s="165"/>
      <c r="F1343" s="165"/>
      <c r="G1343" s="220"/>
      <c r="H1343" s="165"/>
      <c r="I1343" s="167"/>
      <c r="J1343" s="168"/>
      <c r="K1343" s="845"/>
    </row>
    <row r="1344" spans="1:11" x14ac:dyDescent="0.2">
      <c r="A1344" s="163">
        <v>1329</v>
      </c>
      <c r="B1344" s="164"/>
      <c r="C1344" s="165"/>
      <c r="D1344" s="166"/>
      <c r="E1344" s="165"/>
      <c r="F1344" s="165"/>
      <c r="G1344" s="220"/>
      <c r="H1344" s="165"/>
      <c r="I1344" s="167"/>
      <c r="J1344" s="168"/>
      <c r="K1344" s="845"/>
    </row>
    <row r="1345" spans="1:11" x14ac:dyDescent="0.2">
      <c r="A1345" s="163">
        <v>1330</v>
      </c>
      <c r="B1345" s="164"/>
      <c r="C1345" s="165"/>
      <c r="D1345" s="166"/>
      <c r="E1345" s="165"/>
      <c r="F1345" s="165"/>
      <c r="G1345" s="220"/>
      <c r="H1345" s="165"/>
      <c r="I1345" s="167"/>
      <c r="J1345" s="168"/>
      <c r="K1345" s="845"/>
    </row>
    <row r="1346" spans="1:11" x14ac:dyDescent="0.2">
      <c r="A1346" s="163">
        <v>1331</v>
      </c>
      <c r="B1346" s="164"/>
      <c r="C1346" s="165"/>
      <c r="D1346" s="166"/>
      <c r="E1346" s="165"/>
      <c r="F1346" s="165"/>
      <c r="G1346" s="220"/>
      <c r="H1346" s="165"/>
      <c r="I1346" s="167"/>
      <c r="J1346" s="168"/>
      <c r="K1346" s="845"/>
    </row>
    <row r="1347" spans="1:11" x14ac:dyDescent="0.2">
      <c r="A1347" s="163">
        <v>1332</v>
      </c>
      <c r="B1347" s="164"/>
      <c r="C1347" s="165"/>
      <c r="D1347" s="166"/>
      <c r="E1347" s="165"/>
      <c r="F1347" s="165"/>
      <c r="G1347" s="220"/>
      <c r="H1347" s="165"/>
      <c r="I1347" s="167"/>
      <c r="J1347" s="168"/>
      <c r="K1347" s="845"/>
    </row>
    <row r="1348" spans="1:11" x14ac:dyDescent="0.2">
      <c r="A1348" s="163">
        <v>1333</v>
      </c>
      <c r="B1348" s="164"/>
      <c r="C1348" s="165"/>
      <c r="D1348" s="166"/>
      <c r="E1348" s="165"/>
      <c r="F1348" s="165"/>
      <c r="G1348" s="220"/>
      <c r="H1348" s="165"/>
      <c r="I1348" s="167"/>
      <c r="J1348" s="168"/>
      <c r="K1348" s="845"/>
    </row>
    <row r="1349" spans="1:11" x14ac:dyDescent="0.2">
      <c r="A1349" s="163">
        <v>1334</v>
      </c>
      <c r="B1349" s="164"/>
      <c r="C1349" s="165"/>
      <c r="D1349" s="166"/>
      <c r="E1349" s="165"/>
      <c r="F1349" s="165"/>
      <c r="G1349" s="220"/>
      <c r="H1349" s="165"/>
      <c r="I1349" s="167"/>
      <c r="J1349" s="168"/>
      <c r="K1349" s="845"/>
    </row>
    <row r="1350" spans="1:11" x14ac:dyDescent="0.2">
      <c r="A1350" s="163">
        <v>1335</v>
      </c>
      <c r="B1350" s="164"/>
      <c r="C1350" s="165"/>
      <c r="D1350" s="166"/>
      <c r="E1350" s="165"/>
      <c r="F1350" s="165"/>
      <c r="G1350" s="220"/>
      <c r="H1350" s="165"/>
      <c r="I1350" s="167"/>
      <c r="J1350" s="168"/>
      <c r="K1350" s="845"/>
    </row>
    <row r="1351" spans="1:11" x14ac:dyDescent="0.2">
      <c r="A1351" s="163">
        <v>1336</v>
      </c>
      <c r="B1351" s="164"/>
      <c r="C1351" s="165"/>
      <c r="D1351" s="166"/>
      <c r="E1351" s="165"/>
      <c r="F1351" s="165"/>
      <c r="G1351" s="220"/>
      <c r="H1351" s="165"/>
      <c r="I1351" s="167"/>
      <c r="J1351" s="168"/>
      <c r="K1351" s="845"/>
    </row>
    <row r="1352" spans="1:11" x14ac:dyDescent="0.2">
      <c r="A1352" s="163">
        <v>1337</v>
      </c>
      <c r="B1352" s="164"/>
      <c r="C1352" s="165"/>
      <c r="D1352" s="166"/>
      <c r="E1352" s="165"/>
      <c r="F1352" s="165"/>
      <c r="G1352" s="220"/>
      <c r="H1352" s="165"/>
      <c r="I1352" s="167"/>
      <c r="J1352" s="168"/>
      <c r="K1352" s="845"/>
    </row>
    <row r="1353" spans="1:11" x14ac:dyDescent="0.2">
      <c r="A1353" s="163">
        <v>1338</v>
      </c>
      <c r="B1353" s="164"/>
      <c r="C1353" s="165"/>
      <c r="D1353" s="166"/>
      <c r="E1353" s="165"/>
      <c r="F1353" s="165"/>
      <c r="G1353" s="220"/>
      <c r="H1353" s="165"/>
      <c r="I1353" s="167"/>
      <c r="J1353" s="168"/>
      <c r="K1353" s="845"/>
    </row>
    <row r="1354" spans="1:11" x14ac:dyDescent="0.2">
      <c r="A1354" s="163">
        <v>1339</v>
      </c>
      <c r="B1354" s="164"/>
      <c r="C1354" s="165"/>
      <c r="D1354" s="166"/>
      <c r="E1354" s="165"/>
      <c r="F1354" s="165"/>
      <c r="G1354" s="220"/>
      <c r="H1354" s="165"/>
      <c r="I1354" s="167"/>
      <c r="J1354" s="168"/>
      <c r="K1354" s="845"/>
    </row>
    <row r="1355" spans="1:11" x14ac:dyDescent="0.2">
      <c r="A1355" s="163">
        <v>1340</v>
      </c>
      <c r="B1355" s="164"/>
      <c r="C1355" s="165"/>
      <c r="D1355" s="166"/>
      <c r="E1355" s="165"/>
      <c r="F1355" s="165"/>
      <c r="G1355" s="220"/>
      <c r="H1355" s="165"/>
      <c r="I1355" s="167"/>
      <c r="J1355" s="168"/>
      <c r="K1355" s="845"/>
    </row>
    <row r="1356" spans="1:11" x14ac:dyDescent="0.2">
      <c r="A1356" s="163">
        <v>1341</v>
      </c>
      <c r="B1356" s="164"/>
      <c r="C1356" s="165"/>
      <c r="D1356" s="166"/>
      <c r="E1356" s="165"/>
      <c r="F1356" s="165"/>
      <c r="G1356" s="220"/>
      <c r="H1356" s="165"/>
      <c r="I1356" s="167"/>
      <c r="J1356" s="168"/>
      <c r="K1356" s="845"/>
    </row>
    <row r="1357" spans="1:11" x14ac:dyDescent="0.2">
      <c r="A1357" s="163">
        <v>1342</v>
      </c>
      <c r="B1357" s="164"/>
      <c r="C1357" s="165"/>
      <c r="D1357" s="166"/>
      <c r="E1357" s="165"/>
      <c r="F1357" s="165"/>
      <c r="G1357" s="220"/>
      <c r="H1357" s="165"/>
      <c r="I1357" s="167"/>
      <c r="J1357" s="168"/>
      <c r="K1357" s="845"/>
    </row>
    <row r="1358" spans="1:11" x14ac:dyDescent="0.2">
      <c r="A1358" s="163">
        <v>1343</v>
      </c>
      <c r="B1358" s="164"/>
      <c r="C1358" s="165"/>
      <c r="D1358" s="166"/>
      <c r="E1358" s="165"/>
      <c r="F1358" s="165"/>
      <c r="G1358" s="220"/>
      <c r="H1358" s="165"/>
      <c r="I1358" s="167"/>
      <c r="J1358" s="168"/>
      <c r="K1358" s="845"/>
    </row>
    <row r="1359" spans="1:11" x14ac:dyDescent="0.2">
      <c r="A1359" s="163">
        <v>1344</v>
      </c>
      <c r="B1359" s="164"/>
      <c r="C1359" s="165"/>
      <c r="D1359" s="166"/>
      <c r="E1359" s="165"/>
      <c r="F1359" s="165"/>
      <c r="G1359" s="220"/>
      <c r="H1359" s="165"/>
      <c r="I1359" s="167"/>
      <c r="J1359" s="168"/>
      <c r="K1359" s="845"/>
    </row>
    <row r="1360" spans="1:11" x14ac:dyDescent="0.2">
      <c r="A1360" s="163">
        <v>1345</v>
      </c>
      <c r="B1360" s="164"/>
      <c r="C1360" s="165"/>
      <c r="D1360" s="166"/>
      <c r="E1360" s="165"/>
      <c r="F1360" s="165"/>
      <c r="G1360" s="220"/>
      <c r="H1360" s="165"/>
      <c r="I1360" s="167"/>
      <c r="J1360" s="168"/>
      <c r="K1360" s="845"/>
    </row>
    <row r="1361" spans="1:11" x14ac:dyDescent="0.2">
      <c r="A1361" s="163">
        <v>1346</v>
      </c>
      <c r="B1361" s="164"/>
      <c r="C1361" s="165"/>
      <c r="D1361" s="166"/>
      <c r="E1361" s="165"/>
      <c r="F1361" s="165"/>
      <c r="G1361" s="220"/>
      <c r="H1361" s="165"/>
      <c r="I1361" s="167"/>
      <c r="J1361" s="168"/>
      <c r="K1361" s="845"/>
    </row>
    <row r="1362" spans="1:11" x14ac:dyDescent="0.2">
      <c r="A1362" s="163">
        <v>1347</v>
      </c>
      <c r="B1362" s="164"/>
      <c r="C1362" s="165"/>
      <c r="D1362" s="166"/>
      <c r="E1362" s="165"/>
      <c r="F1362" s="165"/>
      <c r="G1362" s="220"/>
      <c r="H1362" s="165"/>
      <c r="I1362" s="167"/>
      <c r="J1362" s="168"/>
      <c r="K1362" s="845"/>
    </row>
    <row r="1363" spans="1:11" x14ac:dyDescent="0.2">
      <c r="A1363" s="163">
        <v>1348</v>
      </c>
      <c r="B1363" s="164"/>
      <c r="C1363" s="165"/>
      <c r="D1363" s="166"/>
      <c r="E1363" s="165"/>
      <c r="F1363" s="165"/>
      <c r="G1363" s="220"/>
      <c r="H1363" s="165"/>
      <c r="I1363" s="167"/>
      <c r="J1363" s="168"/>
      <c r="K1363" s="845"/>
    </row>
    <row r="1364" spans="1:11" x14ac:dyDescent="0.2">
      <c r="A1364" s="163">
        <v>1349</v>
      </c>
      <c r="B1364" s="164"/>
      <c r="C1364" s="165"/>
      <c r="D1364" s="166"/>
      <c r="E1364" s="165"/>
      <c r="F1364" s="165"/>
      <c r="G1364" s="220"/>
      <c r="H1364" s="165"/>
      <c r="I1364" s="167"/>
      <c r="J1364" s="168"/>
      <c r="K1364" s="845"/>
    </row>
    <row r="1365" spans="1:11" x14ac:dyDescent="0.2">
      <c r="A1365" s="163">
        <v>1350</v>
      </c>
      <c r="B1365" s="164"/>
      <c r="C1365" s="165"/>
      <c r="D1365" s="166"/>
      <c r="E1365" s="165"/>
      <c r="F1365" s="165"/>
      <c r="G1365" s="220"/>
      <c r="H1365" s="165"/>
      <c r="I1365" s="167"/>
      <c r="J1365" s="168"/>
      <c r="K1365" s="845"/>
    </row>
    <row r="1366" spans="1:11" x14ac:dyDescent="0.2">
      <c r="A1366" s="163">
        <v>1351</v>
      </c>
      <c r="B1366" s="164"/>
      <c r="C1366" s="165"/>
      <c r="D1366" s="166"/>
      <c r="E1366" s="165"/>
      <c r="F1366" s="165"/>
      <c r="G1366" s="220"/>
      <c r="H1366" s="165"/>
      <c r="I1366" s="167"/>
      <c r="J1366" s="168"/>
      <c r="K1366" s="845"/>
    </row>
    <row r="1367" spans="1:11" x14ac:dyDescent="0.2">
      <c r="A1367" s="163">
        <v>1352</v>
      </c>
      <c r="B1367" s="164"/>
      <c r="C1367" s="165"/>
      <c r="D1367" s="166"/>
      <c r="E1367" s="165"/>
      <c r="F1367" s="165"/>
      <c r="G1367" s="220"/>
      <c r="H1367" s="165"/>
      <c r="I1367" s="167"/>
      <c r="J1367" s="168"/>
      <c r="K1367" s="845"/>
    </row>
    <row r="1368" spans="1:11" x14ac:dyDescent="0.2">
      <c r="A1368" s="163">
        <v>1353</v>
      </c>
      <c r="B1368" s="164"/>
      <c r="C1368" s="165"/>
      <c r="D1368" s="166"/>
      <c r="E1368" s="165"/>
      <c r="F1368" s="165"/>
      <c r="G1368" s="220"/>
      <c r="H1368" s="165"/>
      <c r="I1368" s="167"/>
      <c r="J1368" s="168"/>
      <c r="K1368" s="845"/>
    </row>
    <row r="1369" spans="1:11" x14ac:dyDescent="0.2">
      <c r="A1369" s="163">
        <v>1354</v>
      </c>
      <c r="B1369" s="164"/>
      <c r="C1369" s="165"/>
      <c r="D1369" s="166"/>
      <c r="E1369" s="165"/>
      <c r="F1369" s="165"/>
      <c r="G1369" s="220"/>
      <c r="H1369" s="165"/>
      <c r="I1369" s="167"/>
      <c r="J1369" s="168"/>
      <c r="K1369" s="845"/>
    </row>
    <row r="1370" spans="1:11" x14ac:dyDescent="0.2">
      <c r="A1370" s="163">
        <v>1355</v>
      </c>
      <c r="B1370" s="164"/>
      <c r="C1370" s="165"/>
      <c r="D1370" s="166"/>
      <c r="E1370" s="165"/>
      <c r="F1370" s="165"/>
      <c r="G1370" s="220"/>
      <c r="H1370" s="165"/>
      <c r="I1370" s="167"/>
      <c r="J1370" s="168"/>
      <c r="K1370" s="845"/>
    </row>
    <row r="1371" spans="1:11" x14ac:dyDescent="0.2">
      <c r="A1371" s="163">
        <v>1356</v>
      </c>
      <c r="B1371" s="164"/>
      <c r="C1371" s="165"/>
      <c r="D1371" s="166"/>
      <c r="E1371" s="165"/>
      <c r="F1371" s="165"/>
      <c r="G1371" s="220"/>
      <c r="H1371" s="165"/>
      <c r="I1371" s="167"/>
      <c r="J1371" s="168"/>
      <c r="K1371" s="845"/>
    </row>
    <row r="1372" spans="1:11" x14ac:dyDescent="0.2">
      <c r="A1372" s="163">
        <v>1357</v>
      </c>
      <c r="B1372" s="164"/>
      <c r="C1372" s="165"/>
      <c r="D1372" s="166"/>
      <c r="E1372" s="165"/>
      <c r="F1372" s="165"/>
      <c r="G1372" s="220"/>
      <c r="H1372" s="165"/>
      <c r="I1372" s="167"/>
      <c r="J1372" s="168"/>
      <c r="K1372" s="845"/>
    </row>
    <row r="1373" spans="1:11" x14ac:dyDescent="0.2">
      <c r="A1373" s="163">
        <v>1358</v>
      </c>
      <c r="B1373" s="164"/>
      <c r="C1373" s="165"/>
      <c r="D1373" s="166"/>
      <c r="E1373" s="165"/>
      <c r="F1373" s="165"/>
      <c r="G1373" s="220"/>
      <c r="H1373" s="165"/>
      <c r="I1373" s="167"/>
      <c r="J1373" s="168"/>
      <c r="K1373" s="845"/>
    </row>
    <row r="1374" spans="1:11" x14ac:dyDescent="0.2">
      <c r="A1374" s="163">
        <v>1359</v>
      </c>
      <c r="B1374" s="164"/>
      <c r="C1374" s="165"/>
      <c r="D1374" s="166"/>
      <c r="E1374" s="165"/>
      <c r="F1374" s="165"/>
      <c r="G1374" s="220"/>
      <c r="H1374" s="165"/>
      <c r="I1374" s="167"/>
      <c r="J1374" s="168"/>
      <c r="K1374" s="845"/>
    </row>
    <row r="1375" spans="1:11" x14ac:dyDescent="0.2">
      <c r="A1375" s="163">
        <v>1360</v>
      </c>
      <c r="B1375" s="164"/>
      <c r="C1375" s="165"/>
      <c r="D1375" s="166"/>
      <c r="E1375" s="165"/>
      <c r="F1375" s="165"/>
      <c r="G1375" s="220"/>
      <c r="H1375" s="165"/>
      <c r="I1375" s="167"/>
      <c r="J1375" s="168"/>
      <c r="K1375" s="845"/>
    </row>
    <row r="1376" spans="1:11" x14ac:dyDescent="0.2">
      <c r="A1376" s="163">
        <v>1361</v>
      </c>
      <c r="B1376" s="164"/>
      <c r="C1376" s="165"/>
      <c r="D1376" s="166"/>
      <c r="E1376" s="165"/>
      <c r="F1376" s="165"/>
      <c r="G1376" s="220"/>
      <c r="H1376" s="165"/>
      <c r="I1376" s="167"/>
      <c r="J1376" s="168"/>
      <c r="K1376" s="845"/>
    </row>
    <row r="1377" spans="1:11" x14ac:dyDescent="0.2">
      <c r="A1377" s="163">
        <v>1362</v>
      </c>
      <c r="B1377" s="164"/>
      <c r="C1377" s="165"/>
      <c r="D1377" s="166"/>
      <c r="E1377" s="165"/>
      <c r="F1377" s="165"/>
      <c r="G1377" s="220"/>
      <c r="H1377" s="165"/>
      <c r="I1377" s="167"/>
      <c r="J1377" s="168"/>
      <c r="K1377" s="845"/>
    </row>
    <row r="1378" spans="1:11" x14ac:dyDescent="0.2">
      <c r="A1378" s="163">
        <v>1363</v>
      </c>
      <c r="B1378" s="164"/>
      <c r="C1378" s="165"/>
      <c r="D1378" s="166"/>
      <c r="E1378" s="165"/>
      <c r="F1378" s="165"/>
      <c r="G1378" s="220"/>
      <c r="H1378" s="165"/>
      <c r="I1378" s="167"/>
      <c r="J1378" s="168"/>
      <c r="K1378" s="845"/>
    </row>
    <row r="1379" spans="1:11" x14ac:dyDescent="0.2">
      <c r="A1379" s="163">
        <v>1364</v>
      </c>
      <c r="B1379" s="164"/>
      <c r="C1379" s="165"/>
      <c r="D1379" s="166"/>
      <c r="E1379" s="165"/>
      <c r="F1379" s="165"/>
      <c r="G1379" s="220"/>
      <c r="H1379" s="165"/>
      <c r="I1379" s="167"/>
      <c r="J1379" s="168"/>
      <c r="K1379" s="845"/>
    </row>
    <row r="1380" spans="1:11" x14ac:dyDescent="0.2">
      <c r="A1380" s="163">
        <v>1365</v>
      </c>
      <c r="B1380" s="164"/>
      <c r="C1380" s="165"/>
      <c r="D1380" s="166"/>
      <c r="E1380" s="165"/>
      <c r="F1380" s="165"/>
      <c r="G1380" s="220"/>
      <c r="H1380" s="165"/>
      <c r="I1380" s="167"/>
      <c r="J1380" s="168"/>
      <c r="K1380" s="845"/>
    </row>
    <row r="1381" spans="1:11" x14ac:dyDescent="0.2">
      <c r="A1381" s="163">
        <v>1366</v>
      </c>
      <c r="B1381" s="164"/>
      <c r="C1381" s="165"/>
      <c r="D1381" s="166"/>
      <c r="E1381" s="165"/>
      <c r="F1381" s="165"/>
      <c r="G1381" s="220"/>
      <c r="H1381" s="165"/>
      <c r="I1381" s="167"/>
      <c r="J1381" s="168"/>
      <c r="K1381" s="845"/>
    </row>
    <row r="1382" spans="1:11" x14ac:dyDescent="0.2">
      <c r="A1382" s="163">
        <v>1367</v>
      </c>
      <c r="B1382" s="164"/>
      <c r="C1382" s="165"/>
      <c r="D1382" s="166"/>
      <c r="E1382" s="165"/>
      <c r="F1382" s="165"/>
      <c r="G1382" s="220"/>
      <c r="H1382" s="165"/>
      <c r="I1382" s="167"/>
      <c r="J1382" s="168"/>
      <c r="K1382" s="845"/>
    </row>
    <row r="1383" spans="1:11" x14ac:dyDescent="0.2">
      <c r="A1383" s="163">
        <v>1368</v>
      </c>
      <c r="B1383" s="164"/>
      <c r="C1383" s="165"/>
      <c r="D1383" s="166"/>
      <c r="E1383" s="165"/>
      <c r="F1383" s="165"/>
      <c r="G1383" s="220"/>
      <c r="H1383" s="165"/>
      <c r="I1383" s="167"/>
      <c r="J1383" s="168"/>
      <c r="K1383" s="845"/>
    </row>
    <row r="1384" spans="1:11" x14ac:dyDescent="0.2">
      <c r="A1384" s="163">
        <v>1369</v>
      </c>
      <c r="B1384" s="164"/>
      <c r="C1384" s="165"/>
      <c r="D1384" s="166"/>
      <c r="E1384" s="165"/>
      <c r="F1384" s="165"/>
      <c r="G1384" s="220"/>
      <c r="H1384" s="165"/>
      <c r="I1384" s="167"/>
      <c r="J1384" s="168"/>
      <c r="K1384" s="845"/>
    </row>
    <row r="1385" spans="1:11" x14ac:dyDescent="0.2">
      <c r="A1385" s="163">
        <v>1370</v>
      </c>
      <c r="B1385" s="164"/>
      <c r="C1385" s="165"/>
      <c r="D1385" s="166"/>
      <c r="E1385" s="165"/>
      <c r="F1385" s="165"/>
      <c r="G1385" s="220"/>
      <c r="H1385" s="165"/>
      <c r="I1385" s="167"/>
      <c r="J1385" s="168"/>
      <c r="K1385" s="845"/>
    </row>
    <row r="1386" spans="1:11" x14ac:dyDescent="0.2">
      <c r="A1386" s="163">
        <v>1371</v>
      </c>
      <c r="B1386" s="164"/>
      <c r="C1386" s="165"/>
      <c r="D1386" s="166"/>
      <c r="E1386" s="165"/>
      <c r="F1386" s="165"/>
      <c r="G1386" s="220"/>
      <c r="H1386" s="165"/>
      <c r="I1386" s="167"/>
      <c r="J1386" s="168"/>
      <c r="K1386" s="845"/>
    </row>
    <row r="1387" spans="1:11" x14ac:dyDescent="0.2">
      <c r="A1387" s="163">
        <v>1372</v>
      </c>
      <c r="B1387" s="164"/>
      <c r="C1387" s="165"/>
      <c r="D1387" s="166"/>
      <c r="E1387" s="165"/>
      <c r="F1387" s="165"/>
      <c r="G1387" s="220"/>
      <c r="H1387" s="165"/>
      <c r="I1387" s="167"/>
      <c r="J1387" s="168"/>
      <c r="K1387" s="845"/>
    </row>
    <row r="1388" spans="1:11" x14ac:dyDescent="0.2">
      <c r="A1388" s="163">
        <v>1373</v>
      </c>
      <c r="B1388" s="164"/>
      <c r="C1388" s="165"/>
      <c r="D1388" s="166"/>
      <c r="E1388" s="165"/>
      <c r="F1388" s="165"/>
      <c r="G1388" s="220"/>
      <c r="H1388" s="165"/>
      <c r="I1388" s="167"/>
      <c r="J1388" s="168"/>
      <c r="K1388" s="845"/>
    </row>
    <row r="1389" spans="1:11" x14ac:dyDescent="0.2">
      <c r="A1389" s="163">
        <v>1374</v>
      </c>
      <c r="B1389" s="164"/>
      <c r="C1389" s="165"/>
      <c r="D1389" s="166"/>
      <c r="E1389" s="165"/>
      <c r="F1389" s="165"/>
      <c r="G1389" s="220"/>
      <c r="H1389" s="165"/>
      <c r="I1389" s="167"/>
      <c r="J1389" s="168"/>
      <c r="K1389" s="845"/>
    </row>
    <row r="1390" spans="1:11" x14ac:dyDescent="0.2">
      <c r="A1390" s="163">
        <v>1375</v>
      </c>
      <c r="B1390" s="164"/>
      <c r="C1390" s="165"/>
      <c r="D1390" s="166"/>
      <c r="E1390" s="165"/>
      <c r="F1390" s="165"/>
      <c r="G1390" s="220"/>
      <c r="H1390" s="165"/>
      <c r="I1390" s="167"/>
      <c r="J1390" s="168"/>
      <c r="K1390" s="845"/>
    </row>
    <row r="1391" spans="1:11" x14ac:dyDescent="0.2">
      <c r="A1391" s="163">
        <v>1376</v>
      </c>
      <c r="B1391" s="164"/>
      <c r="C1391" s="165"/>
      <c r="D1391" s="166"/>
      <c r="E1391" s="165"/>
      <c r="F1391" s="165"/>
      <c r="G1391" s="220"/>
      <c r="H1391" s="165"/>
      <c r="I1391" s="167"/>
      <c r="J1391" s="168"/>
      <c r="K1391" s="845"/>
    </row>
    <row r="1392" spans="1:11" x14ac:dyDescent="0.2">
      <c r="A1392" s="163">
        <v>1377</v>
      </c>
      <c r="B1392" s="164"/>
      <c r="C1392" s="165"/>
      <c r="D1392" s="166"/>
      <c r="E1392" s="165"/>
      <c r="F1392" s="165"/>
      <c r="G1392" s="220"/>
      <c r="H1392" s="165"/>
      <c r="I1392" s="167"/>
      <c r="J1392" s="168"/>
      <c r="K1392" s="845"/>
    </row>
    <row r="1393" spans="1:11" x14ac:dyDescent="0.2">
      <c r="A1393" s="163">
        <v>1378</v>
      </c>
      <c r="B1393" s="164"/>
      <c r="C1393" s="165"/>
      <c r="D1393" s="166"/>
      <c r="E1393" s="165"/>
      <c r="F1393" s="165"/>
      <c r="G1393" s="220"/>
      <c r="H1393" s="165"/>
      <c r="I1393" s="167"/>
      <c r="J1393" s="168"/>
      <c r="K1393" s="845"/>
    </row>
    <row r="1394" spans="1:11" x14ac:dyDescent="0.2">
      <c r="A1394" s="163">
        <v>1379</v>
      </c>
      <c r="B1394" s="164"/>
      <c r="C1394" s="165"/>
      <c r="D1394" s="166"/>
      <c r="E1394" s="165"/>
      <c r="F1394" s="165"/>
      <c r="G1394" s="220"/>
      <c r="H1394" s="165"/>
      <c r="I1394" s="167"/>
      <c r="J1394" s="168"/>
      <c r="K1394" s="845"/>
    </row>
    <row r="1395" spans="1:11" x14ac:dyDescent="0.2">
      <c r="A1395" s="163">
        <v>1380</v>
      </c>
      <c r="B1395" s="164"/>
      <c r="C1395" s="165"/>
      <c r="D1395" s="166"/>
      <c r="E1395" s="165"/>
      <c r="F1395" s="165"/>
      <c r="G1395" s="220"/>
      <c r="H1395" s="165"/>
      <c r="I1395" s="167"/>
      <c r="J1395" s="168"/>
      <c r="K1395" s="845"/>
    </row>
    <row r="1396" spans="1:11" x14ac:dyDescent="0.2">
      <c r="A1396" s="163">
        <v>1381</v>
      </c>
      <c r="B1396" s="164"/>
      <c r="C1396" s="165"/>
      <c r="D1396" s="166"/>
      <c r="E1396" s="165"/>
      <c r="F1396" s="165"/>
      <c r="G1396" s="220"/>
      <c r="H1396" s="165"/>
      <c r="I1396" s="167"/>
      <c r="J1396" s="168"/>
      <c r="K1396" s="845"/>
    </row>
    <row r="1397" spans="1:11" x14ac:dyDescent="0.2">
      <c r="A1397" s="163">
        <v>1382</v>
      </c>
      <c r="B1397" s="164"/>
      <c r="C1397" s="165"/>
      <c r="D1397" s="166"/>
      <c r="E1397" s="165"/>
      <c r="F1397" s="165"/>
      <c r="G1397" s="220"/>
      <c r="H1397" s="165"/>
      <c r="I1397" s="167"/>
      <c r="J1397" s="168"/>
      <c r="K1397" s="845"/>
    </row>
    <row r="1398" spans="1:11" x14ac:dyDescent="0.2">
      <c r="A1398" s="163">
        <v>1383</v>
      </c>
      <c r="B1398" s="164"/>
      <c r="C1398" s="165"/>
      <c r="D1398" s="166"/>
      <c r="E1398" s="165"/>
      <c r="F1398" s="165"/>
      <c r="G1398" s="220"/>
      <c r="H1398" s="165"/>
      <c r="I1398" s="167"/>
      <c r="J1398" s="168"/>
      <c r="K1398" s="845"/>
    </row>
    <row r="1399" spans="1:11" x14ac:dyDescent="0.2">
      <c r="A1399" s="163">
        <v>1384</v>
      </c>
      <c r="B1399" s="164"/>
      <c r="C1399" s="165"/>
      <c r="D1399" s="166"/>
      <c r="E1399" s="165"/>
      <c r="F1399" s="165"/>
      <c r="G1399" s="220"/>
      <c r="H1399" s="165"/>
      <c r="I1399" s="167"/>
      <c r="J1399" s="168"/>
      <c r="K1399" s="845"/>
    </row>
    <row r="1400" spans="1:11" x14ac:dyDescent="0.2">
      <c r="A1400" s="163">
        <v>1385</v>
      </c>
      <c r="B1400" s="164"/>
      <c r="C1400" s="165"/>
      <c r="D1400" s="166"/>
      <c r="E1400" s="165"/>
      <c r="F1400" s="165"/>
      <c r="G1400" s="220"/>
      <c r="H1400" s="165"/>
      <c r="I1400" s="167"/>
      <c r="J1400" s="168"/>
      <c r="K1400" s="845"/>
    </row>
    <row r="1401" spans="1:11" x14ac:dyDescent="0.2">
      <c r="A1401" s="163">
        <v>1386</v>
      </c>
      <c r="B1401" s="164"/>
      <c r="C1401" s="165"/>
      <c r="D1401" s="166"/>
      <c r="E1401" s="165"/>
      <c r="F1401" s="165"/>
      <c r="G1401" s="220"/>
      <c r="H1401" s="165"/>
      <c r="I1401" s="167"/>
      <c r="J1401" s="168"/>
      <c r="K1401" s="845"/>
    </row>
    <row r="1402" spans="1:11" x14ac:dyDescent="0.2">
      <c r="A1402" s="163">
        <v>1387</v>
      </c>
      <c r="B1402" s="164"/>
      <c r="C1402" s="165"/>
      <c r="D1402" s="166"/>
      <c r="E1402" s="165"/>
      <c r="F1402" s="165"/>
      <c r="G1402" s="220"/>
      <c r="H1402" s="165"/>
      <c r="I1402" s="167"/>
      <c r="J1402" s="168"/>
      <c r="K1402" s="845"/>
    </row>
    <row r="1403" spans="1:11" x14ac:dyDescent="0.2">
      <c r="A1403" s="163">
        <v>1388</v>
      </c>
      <c r="B1403" s="164"/>
      <c r="C1403" s="165"/>
      <c r="D1403" s="166"/>
      <c r="E1403" s="165"/>
      <c r="F1403" s="165"/>
      <c r="G1403" s="220"/>
      <c r="H1403" s="165"/>
      <c r="I1403" s="167"/>
      <c r="J1403" s="168"/>
      <c r="K1403" s="845"/>
    </row>
    <row r="1404" spans="1:11" x14ac:dyDescent="0.2">
      <c r="A1404" s="163">
        <v>1389</v>
      </c>
      <c r="B1404" s="164"/>
      <c r="C1404" s="165"/>
      <c r="D1404" s="166"/>
      <c r="E1404" s="165"/>
      <c r="F1404" s="165"/>
      <c r="G1404" s="220"/>
      <c r="H1404" s="165"/>
      <c r="I1404" s="167"/>
      <c r="J1404" s="168"/>
      <c r="K1404" s="845"/>
    </row>
    <row r="1405" spans="1:11" x14ac:dyDescent="0.2">
      <c r="A1405" s="163">
        <v>1390</v>
      </c>
      <c r="B1405" s="164"/>
      <c r="C1405" s="165"/>
      <c r="D1405" s="166"/>
      <c r="E1405" s="165"/>
      <c r="F1405" s="165"/>
      <c r="G1405" s="220"/>
      <c r="H1405" s="165"/>
      <c r="I1405" s="167"/>
      <c r="J1405" s="168"/>
      <c r="K1405" s="845"/>
    </row>
    <row r="1406" spans="1:11" x14ac:dyDescent="0.2">
      <c r="A1406" s="163">
        <v>1391</v>
      </c>
      <c r="B1406" s="164"/>
      <c r="C1406" s="165"/>
      <c r="D1406" s="166"/>
      <c r="E1406" s="165"/>
      <c r="F1406" s="165"/>
      <c r="G1406" s="220"/>
      <c r="H1406" s="165"/>
      <c r="I1406" s="167"/>
      <c r="J1406" s="168"/>
      <c r="K1406" s="845"/>
    </row>
    <row r="1407" spans="1:11" x14ac:dyDescent="0.2">
      <c r="A1407" s="163">
        <v>1392</v>
      </c>
      <c r="B1407" s="164"/>
      <c r="C1407" s="165"/>
      <c r="D1407" s="166"/>
      <c r="E1407" s="165"/>
      <c r="F1407" s="165"/>
      <c r="G1407" s="220"/>
      <c r="H1407" s="165"/>
      <c r="I1407" s="167"/>
      <c r="J1407" s="168"/>
      <c r="K1407" s="845"/>
    </row>
    <row r="1408" spans="1:11" x14ac:dyDescent="0.2">
      <c r="A1408" s="163">
        <v>1393</v>
      </c>
      <c r="B1408" s="164"/>
      <c r="C1408" s="165"/>
      <c r="D1408" s="166"/>
      <c r="E1408" s="165"/>
      <c r="F1408" s="165"/>
      <c r="G1408" s="220"/>
      <c r="H1408" s="165"/>
      <c r="I1408" s="167"/>
      <c r="J1408" s="168"/>
      <c r="K1408" s="845"/>
    </row>
    <row r="1409" spans="1:11" x14ac:dyDescent="0.2">
      <c r="A1409" s="163">
        <v>1394</v>
      </c>
      <c r="B1409" s="164"/>
      <c r="C1409" s="165"/>
      <c r="D1409" s="166"/>
      <c r="E1409" s="165"/>
      <c r="F1409" s="165"/>
      <c r="G1409" s="220"/>
      <c r="H1409" s="165"/>
      <c r="I1409" s="167"/>
      <c r="J1409" s="168"/>
      <c r="K1409" s="845"/>
    </row>
    <row r="1410" spans="1:11" x14ac:dyDescent="0.2">
      <c r="A1410" s="163">
        <v>1395</v>
      </c>
      <c r="B1410" s="164"/>
      <c r="C1410" s="165"/>
      <c r="D1410" s="166"/>
      <c r="E1410" s="165"/>
      <c r="F1410" s="165"/>
      <c r="G1410" s="220"/>
      <c r="H1410" s="165"/>
      <c r="I1410" s="167"/>
      <c r="J1410" s="168"/>
      <c r="K1410" s="845"/>
    </row>
    <row r="1411" spans="1:11" x14ac:dyDescent="0.2">
      <c r="A1411" s="163">
        <v>1396</v>
      </c>
      <c r="B1411" s="164"/>
      <c r="C1411" s="165"/>
      <c r="D1411" s="166"/>
      <c r="E1411" s="165"/>
      <c r="F1411" s="165"/>
      <c r="G1411" s="220"/>
      <c r="H1411" s="165"/>
      <c r="I1411" s="167"/>
      <c r="J1411" s="168"/>
      <c r="K1411" s="845"/>
    </row>
    <row r="1412" spans="1:11" x14ac:dyDescent="0.2">
      <c r="A1412" s="163">
        <v>1397</v>
      </c>
      <c r="B1412" s="164"/>
      <c r="C1412" s="165"/>
      <c r="D1412" s="166"/>
      <c r="E1412" s="165"/>
      <c r="F1412" s="165"/>
      <c r="G1412" s="220"/>
      <c r="H1412" s="165"/>
      <c r="I1412" s="167"/>
      <c r="J1412" s="168"/>
      <c r="K1412" s="845"/>
    </row>
    <row r="1413" spans="1:11" x14ac:dyDescent="0.2">
      <c r="A1413" s="163">
        <v>1398</v>
      </c>
      <c r="B1413" s="164"/>
      <c r="C1413" s="165"/>
      <c r="D1413" s="166"/>
      <c r="E1413" s="165"/>
      <c r="F1413" s="165"/>
      <c r="G1413" s="220"/>
      <c r="H1413" s="165"/>
      <c r="I1413" s="167"/>
      <c r="J1413" s="168"/>
      <c r="K1413" s="845"/>
    </row>
    <row r="1414" spans="1:11" x14ac:dyDescent="0.2">
      <c r="A1414" s="163">
        <v>1399</v>
      </c>
      <c r="B1414" s="164"/>
      <c r="C1414" s="165"/>
      <c r="D1414" s="166"/>
      <c r="E1414" s="165"/>
      <c r="F1414" s="165"/>
      <c r="G1414" s="220"/>
      <c r="H1414" s="165"/>
      <c r="I1414" s="167"/>
      <c r="J1414" s="168"/>
      <c r="K1414" s="845"/>
    </row>
    <row r="1415" spans="1:11" x14ac:dyDescent="0.2">
      <c r="A1415" s="163">
        <v>1400</v>
      </c>
      <c r="B1415" s="164"/>
      <c r="C1415" s="165"/>
      <c r="D1415" s="166"/>
      <c r="E1415" s="165"/>
      <c r="F1415" s="165"/>
      <c r="G1415" s="220"/>
      <c r="H1415" s="165"/>
      <c r="I1415" s="167"/>
      <c r="J1415" s="168"/>
      <c r="K1415" s="845"/>
    </row>
    <row r="1416" spans="1:11" x14ac:dyDescent="0.2">
      <c r="A1416" s="163">
        <v>1401</v>
      </c>
      <c r="B1416" s="164"/>
      <c r="C1416" s="165"/>
      <c r="D1416" s="166"/>
      <c r="E1416" s="165"/>
      <c r="F1416" s="165"/>
      <c r="G1416" s="220"/>
      <c r="H1416" s="165"/>
      <c r="I1416" s="167"/>
      <c r="J1416" s="168"/>
      <c r="K1416" s="845"/>
    </row>
    <row r="1417" spans="1:11" x14ac:dyDescent="0.2">
      <c r="A1417" s="163">
        <v>1402</v>
      </c>
      <c r="B1417" s="164"/>
      <c r="C1417" s="165"/>
      <c r="D1417" s="166"/>
      <c r="E1417" s="165"/>
      <c r="F1417" s="165"/>
      <c r="G1417" s="220"/>
      <c r="H1417" s="165"/>
      <c r="I1417" s="167"/>
      <c r="J1417" s="168"/>
      <c r="K1417" s="845"/>
    </row>
    <row r="1418" spans="1:11" x14ac:dyDescent="0.2">
      <c r="A1418" s="163">
        <v>1403</v>
      </c>
      <c r="B1418" s="164"/>
      <c r="C1418" s="165"/>
      <c r="D1418" s="166"/>
      <c r="E1418" s="165"/>
      <c r="F1418" s="165"/>
      <c r="G1418" s="220"/>
      <c r="H1418" s="165"/>
      <c r="I1418" s="167"/>
      <c r="J1418" s="168"/>
      <c r="K1418" s="845"/>
    </row>
    <row r="1419" spans="1:11" x14ac:dyDescent="0.2">
      <c r="A1419" s="163">
        <v>1404</v>
      </c>
      <c r="B1419" s="164"/>
      <c r="C1419" s="165"/>
      <c r="D1419" s="166"/>
      <c r="E1419" s="165"/>
      <c r="F1419" s="165"/>
      <c r="G1419" s="220"/>
      <c r="H1419" s="165"/>
      <c r="I1419" s="167"/>
      <c r="J1419" s="168"/>
      <c r="K1419" s="845"/>
    </row>
    <row r="1420" spans="1:11" x14ac:dyDescent="0.2">
      <c r="A1420" s="163">
        <v>1405</v>
      </c>
      <c r="B1420" s="164"/>
      <c r="C1420" s="165"/>
      <c r="D1420" s="166"/>
      <c r="E1420" s="165"/>
      <c r="F1420" s="165"/>
      <c r="G1420" s="220"/>
      <c r="H1420" s="165"/>
      <c r="I1420" s="167"/>
      <c r="J1420" s="168"/>
      <c r="K1420" s="845"/>
    </row>
    <row r="1421" spans="1:11" x14ac:dyDescent="0.2">
      <c r="A1421" s="163">
        <v>1406</v>
      </c>
      <c r="B1421" s="164"/>
      <c r="C1421" s="165"/>
      <c r="D1421" s="166"/>
      <c r="E1421" s="165"/>
      <c r="F1421" s="165"/>
      <c r="G1421" s="220"/>
      <c r="H1421" s="165"/>
      <c r="I1421" s="167"/>
      <c r="J1421" s="168"/>
      <c r="K1421" s="845"/>
    </row>
    <row r="1422" spans="1:11" x14ac:dyDescent="0.2">
      <c r="A1422" s="163">
        <v>1407</v>
      </c>
      <c r="B1422" s="164"/>
      <c r="C1422" s="165"/>
      <c r="D1422" s="166"/>
      <c r="E1422" s="165"/>
      <c r="F1422" s="165"/>
      <c r="G1422" s="220"/>
      <c r="H1422" s="165"/>
      <c r="I1422" s="167"/>
      <c r="J1422" s="168"/>
      <c r="K1422" s="845"/>
    </row>
    <row r="1423" spans="1:11" x14ac:dyDescent="0.2">
      <c r="A1423" s="163">
        <v>1408</v>
      </c>
      <c r="B1423" s="164"/>
      <c r="C1423" s="165"/>
      <c r="D1423" s="166"/>
      <c r="E1423" s="165"/>
      <c r="F1423" s="165"/>
      <c r="G1423" s="220"/>
      <c r="H1423" s="165"/>
      <c r="I1423" s="167"/>
      <c r="J1423" s="168"/>
      <c r="K1423" s="845"/>
    </row>
    <row r="1424" spans="1:11" x14ac:dyDescent="0.2">
      <c r="A1424" s="163">
        <v>1409</v>
      </c>
      <c r="B1424" s="164"/>
      <c r="C1424" s="165"/>
      <c r="D1424" s="166"/>
      <c r="E1424" s="165"/>
      <c r="F1424" s="165"/>
      <c r="G1424" s="220"/>
      <c r="H1424" s="165"/>
      <c r="I1424" s="167"/>
      <c r="J1424" s="168"/>
      <c r="K1424" s="845"/>
    </row>
    <row r="1425" spans="1:11" x14ac:dyDescent="0.2">
      <c r="A1425" s="163">
        <v>1410</v>
      </c>
      <c r="B1425" s="164"/>
      <c r="C1425" s="165"/>
      <c r="D1425" s="166"/>
      <c r="E1425" s="165"/>
      <c r="F1425" s="165"/>
      <c r="G1425" s="220"/>
      <c r="H1425" s="165"/>
      <c r="I1425" s="167"/>
      <c r="J1425" s="168"/>
      <c r="K1425" s="845"/>
    </row>
    <row r="1426" spans="1:11" x14ac:dyDescent="0.2">
      <c r="A1426" s="163">
        <v>1411</v>
      </c>
      <c r="B1426" s="164"/>
      <c r="C1426" s="165"/>
      <c r="D1426" s="166"/>
      <c r="E1426" s="165"/>
      <c r="F1426" s="165"/>
      <c r="G1426" s="220"/>
      <c r="H1426" s="165"/>
      <c r="I1426" s="167"/>
      <c r="J1426" s="168"/>
      <c r="K1426" s="845"/>
    </row>
    <row r="1427" spans="1:11" x14ac:dyDescent="0.2">
      <c r="A1427" s="163">
        <v>1412</v>
      </c>
      <c r="B1427" s="164"/>
      <c r="C1427" s="165"/>
      <c r="D1427" s="166"/>
      <c r="E1427" s="165"/>
      <c r="F1427" s="165"/>
      <c r="G1427" s="220"/>
      <c r="H1427" s="165"/>
      <c r="I1427" s="167"/>
      <c r="J1427" s="168"/>
      <c r="K1427" s="845"/>
    </row>
    <row r="1428" spans="1:11" x14ac:dyDescent="0.2">
      <c r="A1428" s="163">
        <v>1413</v>
      </c>
      <c r="B1428" s="164"/>
      <c r="C1428" s="165"/>
      <c r="D1428" s="166"/>
      <c r="E1428" s="165"/>
      <c r="F1428" s="165"/>
      <c r="G1428" s="220"/>
      <c r="H1428" s="165"/>
      <c r="I1428" s="167"/>
      <c r="J1428" s="168"/>
      <c r="K1428" s="845"/>
    </row>
    <row r="1429" spans="1:11" x14ac:dyDescent="0.2">
      <c r="A1429" s="163">
        <v>1414</v>
      </c>
      <c r="B1429" s="164"/>
      <c r="C1429" s="165"/>
      <c r="D1429" s="166"/>
      <c r="E1429" s="165"/>
      <c r="F1429" s="165"/>
      <c r="G1429" s="220"/>
      <c r="H1429" s="165"/>
      <c r="I1429" s="167"/>
      <c r="J1429" s="168"/>
      <c r="K1429" s="845"/>
    </row>
    <row r="1430" spans="1:11" x14ac:dyDescent="0.2">
      <c r="A1430" s="163">
        <v>1415</v>
      </c>
      <c r="B1430" s="164"/>
      <c r="C1430" s="165"/>
      <c r="D1430" s="166"/>
      <c r="E1430" s="165"/>
      <c r="F1430" s="165"/>
      <c r="G1430" s="220"/>
      <c r="H1430" s="165"/>
      <c r="I1430" s="167"/>
      <c r="J1430" s="168"/>
      <c r="K1430" s="845"/>
    </row>
    <row r="1431" spans="1:11" x14ac:dyDescent="0.2">
      <c r="A1431" s="163">
        <v>1416</v>
      </c>
      <c r="B1431" s="164"/>
      <c r="C1431" s="165"/>
      <c r="D1431" s="166"/>
      <c r="E1431" s="165"/>
      <c r="F1431" s="165"/>
      <c r="G1431" s="220"/>
      <c r="H1431" s="165"/>
      <c r="I1431" s="167"/>
      <c r="J1431" s="168"/>
      <c r="K1431" s="845"/>
    </row>
    <row r="1432" spans="1:11" x14ac:dyDescent="0.2">
      <c r="A1432" s="163">
        <v>1417</v>
      </c>
      <c r="B1432" s="164"/>
      <c r="C1432" s="165"/>
      <c r="D1432" s="166"/>
      <c r="E1432" s="165"/>
      <c r="F1432" s="165"/>
      <c r="G1432" s="220"/>
      <c r="H1432" s="165"/>
      <c r="I1432" s="167"/>
      <c r="J1432" s="168"/>
      <c r="K1432" s="845"/>
    </row>
    <row r="1433" spans="1:11" x14ac:dyDescent="0.2">
      <c r="A1433" s="163">
        <v>1418</v>
      </c>
      <c r="B1433" s="164"/>
      <c r="C1433" s="165"/>
      <c r="D1433" s="166"/>
      <c r="E1433" s="165"/>
      <c r="F1433" s="165"/>
      <c r="G1433" s="220"/>
      <c r="H1433" s="165"/>
      <c r="I1433" s="167"/>
      <c r="J1433" s="168"/>
      <c r="K1433" s="845"/>
    </row>
    <row r="1434" spans="1:11" x14ac:dyDescent="0.2">
      <c r="A1434" s="163">
        <v>1419</v>
      </c>
      <c r="B1434" s="164"/>
      <c r="C1434" s="165"/>
      <c r="D1434" s="166"/>
      <c r="E1434" s="165"/>
      <c r="F1434" s="165"/>
      <c r="G1434" s="220"/>
      <c r="H1434" s="165"/>
      <c r="I1434" s="167"/>
      <c r="J1434" s="168"/>
      <c r="K1434" s="845"/>
    </row>
    <row r="1435" spans="1:11" x14ac:dyDescent="0.2">
      <c r="A1435" s="163">
        <v>1420</v>
      </c>
      <c r="B1435" s="164"/>
      <c r="C1435" s="165"/>
      <c r="D1435" s="166"/>
      <c r="E1435" s="165"/>
      <c r="F1435" s="165"/>
      <c r="G1435" s="220"/>
      <c r="H1435" s="165"/>
      <c r="I1435" s="167"/>
      <c r="J1435" s="168"/>
      <c r="K1435" s="845"/>
    </row>
    <row r="1436" spans="1:11" x14ac:dyDescent="0.2">
      <c r="A1436" s="163">
        <v>1421</v>
      </c>
      <c r="B1436" s="164"/>
      <c r="C1436" s="165"/>
      <c r="D1436" s="166"/>
      <c r="E1436" s="165"/>
      <c r="F1436" s="165"/>
      <c r="G1436" s="220"/>
      <c r="H1436" s="165"/>
      <c r="I1436" s="167"/>
      <c r="J1436" s="168"/>
      <c r="K1436" s="845"/>
    </row>
    <row r="1437" spans="1:11" x14ac:dyDescent="0.2">
      <c r="A1437" s="163">
        <v>1422</v>
      </c>
      <c r="B1437" s="164"/>
      <c r="C1437" s="165"/>
      <c r="D1437" s="166"/>
      <c r="E1437" s="165"/>
      <c r="F1437" s="165"/>
      <c r="G1437" s="220"/>
      <c r="H1437" s="165"/>
      <c r="I1437" s="167"/>
      <c r="J1437" s="168"/>
      <c r="K1437" s="845"/>
    </row>
    <row r="1438" spans="1:11" x14ac:dyDescent="0.2">
      <c r="A1438" s="163">
        <v>1423</v>
      </c>
      <c r="B1438" s="164"/>
      <c r="C1438" s="165"/>
      <c r="D1438" s="166"/>
      <c r="E1438" s="165"/>
      <c r="F1438" s="165"/>
      <c r="G1438" s="220"/>
      <c r="H1438" s="165"/>
      <c r="I1438" s="167"/>
      <c r="J1438" s="168"/>
      <c r="K1438" s="845"/>
    </row>
    <row r="1439" spans="1:11" x14ac:dyDescent="0.2">
      <c r="A1439" s="163">
        <v>1424</v>
      </c>
      <c r="B1439" s="164"/>
      <c r="C1439" s="165"/>
      <c r="D1439" s="166"/>
      <c r="E1439" s="165"/>
      <c r="F1439" s="165"/>
      <c r="G1439" s="220"/>
      <c r="H1439" s="165"/>
      <c r="I1439" s="167"/>
      <c r="J1439" s="168"/>
      <c r="K1439" s="845"/>
    </row>
    <row r="1440" spans="1:11" x14ac:dyDescent="0.2">
      <c r="A1440" s="163">
        <v>1425</v>
      </c>
      <c r="B1440" s="164"/>
      <c r="C1440" s="165"/>
      <c r="D1440" s="166"/>
      <c r="E1440" s="165"/>
      <c r="F1440" s="165"/>
      <c r="G1440" s="220"/>
      <c r="H1440" s="165"/>
      <c r="I1440" s="167"/>
      <c r="J1440" s="168"/>
      <c r="K1440" s="845"/>
    </row>
    <row r="1441" spans="1:11" x14ac:dyDescent="0.2">
      <c r="A1441" s="163">
        <v>1426</v>
      </c>
      <c r="B1441" s="164"/>
      <c r="C1441" s="165"/>
      <c r="D1441" s="166"/>
      <c r="E1441" s="165"/>
      <c r="F1441" s="165"/>
      <c r="G1441" s="220"/>
      <c r="H1441" s="165"/>
      <c r="I1441" s="167"/>
      <c r="J1441" s="168"/>
      <c r="K1441" s="845"/>
    </row>
    <row r="1442" spans="1:11" x14ac:dyDescent="0.2">
      <c r="A1442" s="163">
        <v>1427</v>
      </c>
      <c r="B1442" s="164"/>
      <c r="C1442" s="165"/>
      <c r="D1442" s="166"/>
      <c r="E1442" s="165"/>
      <c r="F1442" s="165"/>
      <c r="G1442" s="220"/>
      <c r="H1442" s="165"/>
      <c r="I1442" s="167"/>
      <c r="J1442" s="168"/>
      <c r="K1442" s="845"/>
    </row>
    <row r="1443" spans="1:11" x14ac:dyDescent="0.2">
      <c r="A1443" s="163">
        <v>1428</v>
      </c>
      <c r="B1443" s="164"/>
      <c r="C1443" s="165"/>
      <c r="D1443" s="166"/>
      <c r="E1443" s="165"/>
      <c r="F1443" s="165"/>
      <c r="G1443" s="220"/>
      <c r="H1443" s="165"/>
      <c r="I1443" s="167"/>
      <c r="J1443" s="168"/>
      <c r="K1443" s="845"/>
    </row>
    <row r="1444" spans="1:11" x14ac:dyDescent="0.2">
      <c r="A1444" s="163">
        <v>1429</v>
      </c>
      <c r="B1444" s="164"/>
      <c r="C1444" s="165"/>
      <c r="D1444" s="166"/>
      <c r="E1444" s="165"/>
      <c r="F1444" s="165"/>
      <c r="G1444" s="220"/>
      <c r="H1444" s="165"/>
      <c r="I1444" s="167"/>
      <c r="J1444" s="168"/>
      <c r="K1444" s="845"/>
    </row>
    <row r="1445" spans="1:11" x14ac:dyDescent="0.2">
      <c r="A1445" s="163">
        <v>1430</v>
      </c>
      <c r="B1445" s="164"/>
      <c r="C1445" s="165"/>
      <c r="D1445" s="166"/>
      <c r="E1445" s="165"/>
      <c r="F1445" s="165"/>
      <c r="G1445" s="220"/>
      <c r="H1445" s="165"/>
      <c r="I1445" s="167"/>
      <c r="J1445" s="168"/>
      <c r="K1445" s="845"/>
    </row>
    <row r="1446" spans="1:11" x14ac:dyDescent="0.2">
      <c r="A1446" s="163">
        <v>1431</v>
      </c>
      <c r="B1446" s="164"/>
      <c r="C1446" s="165"/>
      <c r="D1446" s="166"/>
      <c r="E1446" s="165"/>
      <c r="F1446" s="165"/>
      <c r="G1446" s="220"/>
      <c r="H1446" s="165"/>
      <c r="I1446" s="167"/>
      <c r="J1446" s="168"/>
      <c r="K1446" s="845"/>
    </row>
    <row r="1447" spans="1:11" x14ac:dyDescent="0.2">
      <c r="A1447" s="163">
        <v>1432</v>
      </c>
      <c r="B1447" s="164"/>
      <c r="C1447" s="165"/>
      <c r="D1447" s="166"/>
      <c r="E1447" s="165"/>
      <c r="F1447" s="165"/>
      <c r="G1447" s="220"/>
      <c r="H1447" s="165"/>
      <c r="I1447" s="167"/>
      <c r="J1447" s="168"/>
      <c r="K1447" s="845"/>
    </row>
    <row r="1448" spans="1:11" x14ac:dyDescent="0.2">
      <c r="A1448" s="163">
        <v>1433</v>
      </c>
      <c r="B1448" s="164"/>
      <c r="C1448" s="165"/>
      <c r="D1448" s="166"/>
      <c r="E1448" s="165"/>
      <c r="F1448" s="165"/>
      <c r="G1448" s="220"/>
      <c r="H1448" s="165"/>
      <c r="I1448" s="167"/>
      <c r="J1448" s="168"/>
      <c r="K1448" s="845"/>
    </row>
    <row r="1449" spans="1:11" x14ac:dyDescent="0.2">
      <c r="A1449" s="163">
        <v>1434</v>
      </c>
      <c r="B1449" s="164"/>
      <c r="C1449" s="165"/>
      <c r="D1449" s="166"/>
      <c r="E1449" s="165"/>
      <c r="F1449" s="165"/>
      <c r="G1449" s="220"/>
      <c r="H1449" s="165"/>
      <c r="I1449" s="167"/>
      <c r="J1449" s="168"/>
      <c r="K1449" s="845"/>
    </row>
    <row r="1450" spans="1:11" x14ac:dyDescent="0.2">
      <c r="A1450" s="163">
        <v>1435</v>
      </c>
      <c r="B1450" s="164"/>
      <c r="C1450" s="165"/>
      <c r="D1450" s="166"/>
      <c r="E1450" s="165"/>
      <c r="F1450" s="165"/>
      <c r="G1450" s="220"/>
      <c r="H1450" s="165"/>
      <c r="I1450" s="167"/>
      <c r="J1450" s="168"/>
      <c r="K1450" s="845"/>
    </row>
    <row r="1451" spans="1:11" x14ac:dyDescent="0.2">
      <c r="A1451" s="163">
        <v>1436</v>
      </c>
      <c r="B1451" s="164"/>
      <c r="C1451" s="165"/>
      <c r="D1451" s="166"/>
      <c r="E1451" s="165"/>
      <c r="F1451" s="165"/>
      <c r="G1451" s="220"/>
      <c r="H1451" s="165"/>
      <c r="I1451" s="167"/>
      <c r="J1451" s="168"/>
      <c r="K1451" s="845"/>
    </row>
    <row r="1452" spans="1:11" x14ac:dyDescent="0.2">
      <c r="A1452" s="163">
        <v>1437</v>
      </c>
      <c r="B1452" s="164"/>
      <c r="C1452" s="165"/>
      <c r="D1452" s="166"/>
      <c r="E1452" s="165"/>
      <c r="F1452" s="165"/>
      <c r="G1452" s="220"/>
      <c r="H1452" s="165"/>
      <c r="I1452" s="167"/>
      <c r="J1452" s="168"/>
      <c r="K1452" s="845"/>
    </row>
    <row r="1453" spans="1:11" x14ac:dyDescent="0.2">
      <c r="A1453" s="163">
        <v>1438</v>
      </c>
      <c r="B1453" s="164"/>
      <c r="C1453" s="165"/>
      <c r="D1453" s="166"/>
      <c r="E1453" s="165"/>
      <c r="F1453" s="165"/>
      <c r="G1453" s="220"/>
      <c r="H1453" s="165"/>
      <c r="I1453" s="167"/>
      <c r="J1453" s="168"/>
      <c r="K1453" s="845"/>
    </row>
    <row r="1454" spans="1:11" x14ac:dyDescent="0.2">
      <c r="A1454" s="163">
        <v>1439</v>
      </c>
      <c r="B1454" s="164"/>
      <c r="C1454" s="165"/>
      <c r="D1454" s="166"/>
      <c r="E1454" s="165"/>
      <c r="F1454" s="165"/>
      <c r="G1454" s="220"/>
      <c r="H1454" s="165"/>
      <c r="I1454" s="167"/>
      <c r="J1454" s="168"/>
      <c r="K1454" s="845"/>
    </row>
    <row r="1455" spans="1:11" x14ac:dyDescent="0.2">
      <c r="A1455" s="163">
        <v>1440</v>
      </c>
      <c r="B1455" s="164"/>
      <c r="C1455" s="165"/>
      <c r="D1455" s="166"/>
      <c r="E1455" s="165"/>
      <c r="F1455" s="165"/>
      <c r="G1455" s="220"/>
      <c r="H1455" s="165"/>
      <c r="I1455" s="167"/>
      <c r="J1455" s="168"/>
      <c r="K1455" s="845"/>
    </row>
    <row r="1456" spans="1:11" x14ac:dyDescent="0.2">
      <c r="A1456" s="163">
        <v>1441</v>
      </c>
      <c r="B1456" s="164"/>
      <c r="C1456" s="165"/>
      <c r="D1456" s="166"/>
      <c r="E1456" s="165"/>
      <c r="F1456" s="165"/>
      <c r="G1456" s="220"/>
      <c r="H1456" s="165"/>
      <c r="I1456" s="167"/>
      <c r="J1456" s="168"/>
      <c r="K1456" s="845"/>
    </row>
    <row r="1457" spans="1:11" x14ac:dyDescent="0.2">
      <c r="A1457" s="163">
        <v>1442</v>
      </c>
      <c r="B1457" s="164"/>
      <c r="C1457" s="165"/>
      <c r="D1457" s="166"/>
      <c r="E1457" s="165"/>
      <c r="F1457" s="165"/>
      <c r="G1457" s="220"/>
      <c r="H1457" s="165"/>
      <c r="I1457" s="167"/>
      <c r="J1457" s="168"/>
      <c r="K1457" s="845"/>
    </row>
    <row r="1458" spans="1:11" x14ac:dyDescent="0.2">
      <c r="A1458" s="163">
        <v>1443</v>
      </c>
      <c r="B1458" s="164"/>
      <c r="C1458" s="165"/>
      <c r="D1458" s="166"/>
      <c r="E1458" s="165"/>
      <c r="F1458" s="165"/>
      <c r="G1458" s="220"/>
      <c r="H1458" s="165"/>
      <c r="I1458" s="167"/>
      <c r="J1458" s="168"/>
      <c r="K1458" s="845"/>
    </row>
    <row r="1459" spans="1:11" x14ac:dyDescent="0.2">
      <c r="A1459" s="163">
        <v>1444</v>
      </c>
      <c r="B1459" s="164"/>
      <c r="C1459" s="165"/>
      <c r="D1459" s="166"/>
      <c r="E1459" s="165"/>
      <c r="F1459" s="165"/>
      <c r="G1459" s="220"/>
      <c r="H1459" s="165"/>
      <c r="I1459" s="167"/>
      <c r="J1459" s="168"/>
      <c r="K1459" s="845"/>
    </row>
    <row r="1460" spans="1:11" x14ac:dyDescent="0.2">
      <c r="A1460" s="163">
        <v>1445</v>
      </c>
      <c r="B1460" s="164"/>
      <c r="C1460" s="165"/>
      <c r="D1460" s="166"/>
      <c r="E1460" s="165"/>
      <c r="F1460" s="165"/>
      <c r="G1460" s="220"/>
      <c r="H1460" s="165"/>
      <c r="I1460" s="167"/>
      <c r="J1460" s="168"/>
      <c r="K1460" s="845"/>
    </row>
    <row r="1461" spans="1:11" x14ac:dyDescent="0.2">
      <c r="A1461" s="163">
        <v>1446</v>
      </c>
      <c r="B1461" s="164"/>
      <c r="C1461" s="165"/>
      <c r="D1461" s="166"/>
      <c r="E1461" s="165"/>
      <c r="F1461" s="165"/>
      <c r="G1461" s="220"/>
      <c r="H1461" s="165"/>
      <c r="I1461" s="167"/>
      <c r="J1461" s="168"/>
      <c r="K1461" s="845"/>
    </row>
    <row r="1462" spans="1:11" x14ac:dyDescent="0.2">
      <c r="A1462" s="163">
        <v>1447</v>
      </c>
      <c r="B1462" s="164"/>
      <c r="C1462" s="165"/>
      <c r="D1462" s="166"/>
      <c r="E1462" s="165"/>
      <c r="F1462" s="165"/>
      <c r="G1462" s="220"/>
      <c r="H1462" s="165"/>
      <c r="I1462" s="167"/>
      <c r="J1462" s="168"/>
      <c r="K1462" s="845"/>
    </row>
    <row r="1463" spans="1:11" x14ac:dyDescent="0.2">
      <c r="A1463" s="163">
        <v>1448</v>
      </c>
      <c r="B1463" s="164"/>
      <c r="C1463" s="165"/>
      <c r="D1463" s="166"/>
      <c r="E1463" s="165"/>
      <c r="F1463" s="165"/>
      <c r="G1463" s="220"/>
      <c r="H1463" s="165"/>
      <c r="I1463" s="167"/>
      <c r="J1463" s="168"/>
      <c r="K1463" s="845"/>
    </row>
    <row r="1464" spans="1:11" x14ac:dyDescent="0.2">
      <c r="A1464" s="163">
        <v>1449</v>
      </c>
      <c r="B1464" s="164"/>
      <c r="C1464" s="165"/>
      <c r="D1464" s="166"/>
      <c r="E1464" s="165"/>
      <c r="F1464" s="165"/>
      <c r="G1464" s="220"/>
      <c r="H1464" s="165"/>
      <c r="I1464" s="167"/>
      <c r="J1464" s="168"/>
      <c r="K1464" s="845"/>
    </row>
    <row r="1465" spans="1:11" x14ac:dyDescent="0.2">
      <c r="A1465" s="163">
        <v>1450</v>
      </c>
      <c r="B1465" s="164"/>
      <c r="C1465" s="165"/>
      <c r="D1465" s="166"/>
      <c r="E1465" s="165"/>
      <c r="F1465" s="165"/>
      <c r="G1465" s="220"/>
      <c r="H1465" s="165"/>
      <c r="I1465" s="167"/>
      <c r="J1465" s="168"/>
      <c r="K1465" s="845"/>
    </row>
    <row r="1466" spans="1:11" x14ac:dyDescent="0.2">
      <c r="A1466" s="163">
        <v>1451</v>
      </c>
      <c r="B1466" s="164"/>
      <c r="C1466" s="165"/>
      <c r="D1466" s="166"/>
      <c r="E1466" s="165"/>
      <c r="F1466" s="165"/>
      <c r="G1466" s="220"/>
      <c r="H1466" s="165"/>
      <c r="I1466" s="167"/>
      <c r="J1466" s="168"/>
      <c r="K1466" s="845"/>
    </row>
    <row r="1467" spans="1:11" x14ac:dyDescent="0.2">
      <c r="A1467" s="163">
        <v>1452</v>
      </c>
      <c r="B1467" s="164"/>
      <c r="C1467" s="165"/>
      <c r="D1467" s="166"/>
      <c r="E1467" s="165"/>
      <c r="F1467" s="165"/>
      <c r="G1467" s="220"/>
      <c r="H1467" s="165"/>
      <c r="I1467" s="167"/>
      <c r="J1467" s="168"/>
      <c r="K1467" s="845"/>
    </row>
    <row r="1468" spans="1:11" x14ac:dyDescent="0.2">
      <c r="A1468" s="163">
        <v>1453</v>
      </c>
      <c r="B1468" s="164"/>
      <c r="C1468" s="165"/>
      <c r="D1468" s="166"/>
      <c r="E1468" s="165"/>
      <c r="F1468" s="165"/>
      <c r="G1468" s="220"/>
      <c r="H1468" s="165"/>
      <c r="I1468" s="167"/>
      <c r="J1468" s="168"/>
      <c r="K1468" s="845"/>
    </row>
    <row r="1469" spans="1:11" x14ac:dyDescent="0.2">
      <c r="A1469" s="163">
        <v>1454</v>
      </c>
      <c r="B1469" s="164"/>
      <c r="C1469" s="165"/>
      <c r="D1469" s="166"/>
      <c r="E1469" s="165"/>
      <c r="F1469" s="165"/>
      <c r="G1469" s="220"/>
      <c r="H1469" s="165"/>
      <c r="I1469" s="167"/>
      <c r="J1469" s="168"/>
      <c r="K1469" s="845"/>
    </row>
    <row r="1470" spans="1:11" x14ac:dyDescent="0.2">
      <c r="A1470" s="163">
        <v>1455</v>
      </c>
      <c r="B1470" s="164"/>
      <c r="C1470" s="165"/>
      <c r="D1470" s="166"/>
      <c r="E1470" s="165"/>
      <c r="F1470" s="165"/>
      <c r="G1470" s="220"/>
      <c r="H1470" s="165"/>
      <c r="I1470" s="167"/>
      <c r="J1470" s="168"/>
      <c r="K1470" s="845"/>
    </row>
    <row r="1471" spans="1:11" x14ac:dyDescent="0.2">
      <c r="A1471" s="163">
        <v>1456</v>
      </c>
      <c r="B1471" s="164"/>
      <c r="C1471" s="165"/>
      <c r="D1471" s="166"/>
      <c r="E1471" s="165"/>
      <c r="F1471" s="165"/>
      <c r="G1471" s="220"/>
      <c r="H1471" s="165"/>
      <c r="I1471" s="167"/>
      <c r="J1471" s="168"/>
      <c r="K1471" s="845"/>
    </row>
    <row r="1472" spans="1:11" x14ac:dyDescent="0.2">
      <c r="A1472" s="163">
        <v>1457</v>
      </c>
      <c r="B1472" s="164"/>
      <c r="C1472" s="165"/>
      <c r="D1472" s="166"/>
      <c r="E1472" s="165"/>
      <c r="F1472" s="165"/>
      <c r="G1472" s="220"/>
      <c r="H1472" s="165"/>
      <c r="I1472" s="167"/>
      <c r="J1472" s="168"/>
      <c r="K1472" s="845"/>
    </row>
    <row r="1473" spans="1:11" x14ac:dyDescent="0.2">
      <c r="A1473" s="163">
        <v>1458</v>
      </c>
      <c r="B1473" s="164"/>
      <c r="C1473" s="165"/>
      <c r="D1473" s="166"/>
      <c r="E1473" s="165"/>
      <c r="F1473" s="165"/>
      <c r="G1473" s="220"/>
      <c r="H1473" s="165"/>
      <c r="I1473" s="167"/>
      <c r="J1473" s="168"/>
      <c r="K1473" s="845"/>
    </row>
    <row r="1474" spans="1:11" x14ac:dyDescent="0.2">
      <c r="A1474" s="163">
        <v>1459</v>
      </c>
      <c r="B1474" s="164"/>
      <c r="C1474" s="165"/>
      <c r="D1474" s="166"/>
      <c r="E1474" s="165"/>
      <c r="F1474" s="165"/>
      <c r="G1474" s="220"/>
      <c r="H1474" s="165"/>
      <c r="I1474" s="167"/>
      <c r="J1474" s="168"/>
      <c r="K1474" s="845"/>
    </row>
    <row r="1475" spans="1:11" x14ac:dyDescent="0.2">
      <c r="A1475" s="163">
        <v>1460</v>
      </c>
      <c r="B1475" s="164"/>
      <c r="C1475" s="165"/>
      <c r="D1475" s="166"/>
      <c r="E1475" s="165"/>
      <c r="F1475" s="165"/>
      <c r="G1475" s="220"/>
      <c r="H1475" s="165"/>
      <c r="I1475" s="167"/>
      <c r="J1475" s="168"/>
      <c r="K1475" s="845"/>
    </row>
    <row r="1476" spans="1:11" x14ac:dyDescent="0.2">
      <c r="A1476" s="163">
        <v>1461</v>
      </c>
      <c r="B1476" s="164"/>
      <c r="C1476" s="165"/>
      <c r="D1476" s="166"/>
      <c r="E1476" s="165"/>
      <c r="F1476" s="165"/>
      <c r="G1476" s="220"/>
      <c r="H1476" s="165"/>
      <c r="I1476" s="167"/>
      <c r="J1476" s="168"/>
      <c r="K1476" s="845"/>
    </row>
    <row r="1477" spans="1:11" x14ac:dyDescent="0.2">
      <c r="A1477" s="163">
        <v>1462</v>
      </c>
      <c r="B1477" s="164"/>
      <c r="C1477" s="165"/>
      <c r="D1477" s="166"/>
      <c r="E1477" s="165"/>
      <c r="F1477" s="165"/>
      <c r="G1477" s="220"/>
      <c r="H1477" s="165"/>
      <c r="I1477" s="167"/>
      <c r="J1477" s="168"/>
      <c r="K1477" s="845"/>
    </row>
    <row r="1478" spans="1:11" x14ac:dyDescent="0.2">
      <c r="A1478" s="163">
        <v>1463</v>
      </c>
      <c r="B1478" s="164"/>
      <c r="C1478" s="165"/>
      <c r="D1478" s="166"/>
      <c r="E1478" s="165"/>
      <c r="F1478" s="165"/>
      <c r="G1478" s="220"/>
      <c r="H1478" s="165"/>
      <c r="I1478" s="167"/>
      <c r="J1478" s="168"/>
      <c r="K1478" s="845"/>
    </row>
    <row r="1479" spans="1:11" x14ac:dyDescent="0.2">
      <c r="A1479" s="163">
        <v>1464</v>
      </c>
      <c r="B1479" s="164"/>
      <c r="C1479" s="165"/>
      <c r="D1479" s="166"/>
      <c r="E1479" s="165"/>
      <c r="F1479" s="165"/>
      <c r="G1479" s="220"/>
      <c r="H1479" s="165"/>
      <c r="I1479" s="167"/>
      <c r="J1479" s="168"/>
      <c r="K1479" s="845"/>
    </row>
    <row r="1480" spans="1:11" x14ac:dyDescent="0.2">
      <c r="A1480" s="163">
        <v>1465</v>
      </c>
      <c r="B1480" s="164"/>
      <c r="C1480" s="165"/>
      <c r="D1480" s="166"/>
      <c r="E1480" s="165"/>
      <c r="F1480" s="165"/>
      <c r="G1480" s="220"/>
      <c r="H1480" s="165"/>
      <c r="I1480" s="167"/>
      <c r="J1480" s="168"/>
      <c r="K1480" s="845"/>
    </row>
    <row r="1481" spans="1:11" x14ac:dyDescent="0.2">
      <c r="A1481" s="163">
        <v>1466</v>
      </c>
      <c r="B1481" s="164"/>
      <c r="C1481" s="165"/>
      <c r="D1481" s="166"/>
      <c r="E1481" s="165"/>
      <c r="F1481" s="165"/>
      <c r="G1481" s="220"/>
      <c r="H1481" s="165"/>
      <c r="I1481" s="167"/>
      <c r="J1481" s="168"/>
      <c r="K1481" s="845"/>
    </row>
    <row r="1482" spans="1:11" x14ac:dyDescent="0.2">
      <c r="A1482" s="163">
        <v>1467</v>
      </c>
      <c r="B1482" s="164"/>
      <c r="C1482" s="165"/>
      <c r="D1482" s="166"/>
      <c r="E1482" s="165"/>
      <c r="F1482" s="165"/>
      <c r="G1482" s="220"/>
      <c r="H1482" s="165"/>
      <c r="I1482" s="167"/>
      <c r="J1482" s="168"/>
      <c r="K1482" s="845"/>
    </row>
    <row r="1483" spans="1:11" x14ac:dyDescent="0.2">
      <c r="A1483" s="163">
        <v>1468</v>
      </c>
      <c r="B1483" s="164"/>
      <c r="C1483" s="165"/>
      <c r="D1483" s="166"/>
      <c r="E1483" s="165"/>
      <c r="F1483" s="165"/>
      <c r="G1483" s="220"/>
      <c r="H1483" s="165"/>
      <c r="I1483" s="167"/>
      <c r="J1483" s="168"/>
      <c r="K1483" s="845"/>
    </row>
    <row r="1484" spans="1:11" x14ac:dyDescent="0.2">
      <c r="A1484" s="163">
        <v>1469</v>
      </c>
      <c r="B1484" s="164"/>
      <c r="C1484" s="165"/>
      <c r="D1484" s="166"/>
      <c r="E1484" s="165"/>
      <c r="F1484" s="165"/>
      <c r="G1484" s="220"/>
      <c r="H1484" s="165"/>
      <c r="I1484" s="167"/>
      <c r="J1484" s="168"/>
      <c r="K1484" s="845"/>
    </row>
    <row r="1485" spans="1:11" x14ac:dyDescent="0.2">
      <c r="A1485" s="163">
        <v>1470</v>
      </c>
      <c r="B1485" s="164"/>
      <c r="C1485" s="165"/>
      <c r="D1485" s="166"/>
      <c r="E1485" s="165"/>
      <c r="F1485" s="165"/>
      <c r="G1485" s="220"/>
      <c r="H1485" s="165"/>
      <c r="I1485" s="167"/>
      <c r="J1485" s="168"/>
      <c r="K1485" s="845"/>
    </row>
    <row r="1486" spans="1:11" x14ac:dyDescent="0.2">
      <c r="A1486" s="163">
        <v>1471</v>
      </c>
      <c r="B1486" s="164"/>
      <c r="C1486" s="165"/>
      <c r="D1486" s="166"/>
      <c r="E1486" s="165"/>
      <c r="F1486" s="165"/>
      <c r="G1486" s="220"/>
      <c r="H1486" s="165"/>
      <c r="I1486" s="167"/>
      <c r="J1486" s="168"/>
      <c r="K1486" s="845"/>
    </row>
    <row r="1487" spans="1:11" x14ac:dyDescent="0.2">
      <c r="A1487" s="163">
        <v>1472</v>
      </c>
      <c r="B1487" s="164"/>
      <c r="C1487" s="165"/>
      <c r="D1487" s="166"/>
      <c r="E1487" s="165"/>
      <c r="F1487" s="165"/>
      <c r="G1487" s="220"/>
      <c r="H1487" s="165"/>
      <c r="I1487" s="167"/>
      <c r="J1487" s="168"/>
      <c r="K1487" s="845"/>
    </row>
    <row r="1488" spans="1:11" x14ac:dyDescent="0.2">
      <c r="A1488" s="163">
        <v>1473</v>
      </c>
      <c r="B1488" s="164"/>
      <c r="C1488" s="165"/>
      <c r="D1488" s="166"/>
      <c r="E1488" s="165"/>
      <c r="F1488" s="165"/>
      <c r="G1488" s="220"/>
      <c r="H1488" s="165"/>
      <c r="I1488" s="167"/>
      <c r="J1488" s="168"/>
      <c r="K1488" s="845"/>
    </row>
    <row r="1489" spans="1:11" x14ac:dyDescent="0.2">
      <c r="A1489" s="163">
        <v>1474</v>
      </c>
      <c r="B1489" s="164"/>
      <c r="C1489" s="165"/>
      <c r="D1489" s="166"/>
      <c r="E1489" s="165"/>
      <c r="F1489" s="165"/>
      <c r="G1489" s="220"/>
      <c r="H1489" s="165"/>
      <c r="I1489" s="167"/>
      <c r="J1489" s="168"/>
      <c r="K1489" s="845"/>
    </row>
    <row r="1490" spans="1:11" x14ac:dyDescent="0.2">
      <c r="A1490" s="163">
        <v>1475</v>
      </c>
      <c r="B1490" s="164"/>
      <c r="C1490" s="165"/>
      <c r="D1490" s="166"/>
      <c r="E1490" s="165"/>
      <c r="F1490" s="165"/>
      <c r="G1490" s="220"/>
      <c r="H1490" s="165"/>
      <c r="I1490" s="167"/>
      <c r="J1490" s="168"/>
      <c r="K1490" s="845"/>
    </row>
    <row r="1491" spans="1:11" x14ac:dyDescent="0.2">
      <c r="A1491" s="163">
        <v>1476</v>
      </c>
      <c r="B1491" s="164"/>
      <c r="C1491" s="165"/>
      <c r="D1491" s="166"/>
      <c r="E1491" s="165"/>
      <c r="F1491" s="165"/>
      <c r="G1491" s="220"/>
      <c r="H1491" s="165"/>
      <c r="I1491" s="167"/>
      <c r="J1491" s="168"/>
      <c r="K1491" s="845"/>
    </row>
    <row r="1492" spans="1:11" x14ac:dyDescent="0.2">
      <c r="A1492" s="163">
        <v>1477</v>
      </c>
      <c r="B1492" s="164"/>
      <c r="C1492" s="165"/>
      <c r="D1492" s="166"/>
      <c r="E1492" s="165"/>
      <c r="F1492" s="165"/>
      <c r="G1492" s="220"/>
      <c r="H1492" s="165"/>
      <c r="I1492" s="167"/>
      <c r="J1492" s="168"/>
      <c r="K1492" s="845"/>
    </row>
    <row r="1493" spans="1:11" x14ac:dyDescent="0.2">
      <c r="A1493" s="163">
        <v>1478</v>
      </c>
      <c r="B1493" s="164"/>
      <c r="C1493" s="165"/>
      <c r="D1493" s="166"/>
      <c r="E1493" s="165"/>
      <c r="F1493" s="165"/>
      <c r="G1493" s="220"/>
      <c r="H1493" s="165"/>
      <c r="I1493" s="167"/>
      <c r="J1493" s="168"/>
      <c r="K1493" s="845"/>
    </row>
    <row r="1494" spans="1:11" x14ac:dyDescent="0.2">
      <c r="A1494" s="163">
        <v>1479</v>
      </c>
      <c r="B1494" s="164"/>
      <c r="C1494" s="165"/>
      <c r="D1494" s="166"/>
      <c r="E1494" s="165"/>
      <c r="F1494" s="165"/>
      <c r="G1494" s="220"/>
      <c r="H1494" s="165"/>
      <c r="I1494" s="167"/>
      <c r="J1494" s="168"/>
      <c r="K1494" s="845"/>
    </row>
    <row r="1495" spans="1:11" x14ac:dyDescent="0.2">
      <c r="A1495" s="163">
        <v>1480</v>
      </c>
      <c r="B1495" s="164"/>
      <c r="C1495" s="165"/>
      <c r="D1495" s="166"/>
      <c r="E1495" s="165"/>
      <c r="F1495" s="165"/>
      <c r="G1495" s="220"/>
      <c r="H1495" s="165"/>
      <c r="I1495" s="167"/>
      <c r="J1495" s="168"/>
      <c r="K1495" s="845"/>
    </row>
    <row r="1496" spans="1:11" x14ac:dyDescent="0.2">
      <c r="A1496" s="163">
        <v>1481</v>
      </c>
      <c r="B1496" s="164"/>
      <c r="C1496" s="165"/>
      <c r="D1496" s="166"/>
      <c r="E1496" s="165"/>
      <c r="F1496" s="165"/>
      <c r="G1496" s="220"/>
      <c r="H1496" s="165"/>
      <c r="I1496" s="167"/>
      <c r="J1496" s="168"/>
      <c r="K1496" s="845"/>
    </row>
    <row r="1497" spans="1:11" x14ac:dyDescent="0.2">
      <c r="A1497" s="163">
        <v>1482</v>
      </c>
      <c r="B1497" s="164"/>
      <c r="C1497" s="165"/>
      <c r="D1497" s="166"/>
      <c r="E1497" s="165"/>
      <c r="F1497" s="165"/>
      <c r="G1497" s="220"/>
      <c r="H1497" s="165"/>
      <c r="I1497" s="167"/>
      <c r="J1497" s="168"/>
      <c r="K1497" s="845"/>
    </row>
    <row r="1498" spans="1:11" x14ac:dyDescent="0.2">
      <c r="A1498" s="163">
        <v>1483</v>
      </c>
      <c r="B1498" s="164"/>
      <c r="C1498" s="165"/>
      <c r="D1498" s="166"/>
      <c r="E1498" s="165"/>
      <c r="F1498" s="165"/>
      <c r="G1498" s="220"/>
      <c r="H1498" s="165"/>
      <c r="I1498" s="167"/>
      <c r="J1498" s="168"/>
      <c r="K1498" s="845"/>
    </row>
    <row r="1499" spans="1:11" x14ac:dyDescent="0.2">
      <c r="A1499" s="163">
        <v>1484</v>
      </c>
      <c r="B1499" s="164"/>
      <c r="C1499" s="165"/>
      <c r="D1499" s="166"/>
      <c r="E1499" s="165"/>
      <c r="F1499" s="165"/>
      <c r="G1499" s="220"/>
      <c r="H1499" s="165"/>
      <c r="I1499" s="167"/>
      <c r="J1499" s="168"/>
      <c r="K1499" s="845"/>
    </row>
    <row r="1500" spans="1:11" x14ac:dyDescent="0.2">
      <c r="A1500" s="163">
        <v>1485</v>
      </c>
      <c r="B1500" s="164"/>
      <c r="C1500" s="165"/>
      <c r="D1500" s="166"/>
      <c r="E1500" s="165"/>
      <c r="F1500" s="165"/>
      <c r="G1500" s="220"/>
      <c r="H1500" s="165"/>
      <c r="I1500" s="167"/>
      <c r="J1500" s="168"/>
      <c r="K1500" s="845"/>
    </row>
    <row r="1501" spans="1:11" x14ac:dyDescent="0.2">
      <c r="A1501" s="163">
        <v>1486</v>
      </c>
      <c r="B1501" s="164"/>
      <c r="C1501" s="165"/>
      <c r="D1501" s="166"/>
      <c r="E1501" s="165"/>
      <c r="F1501" s="165"/>
      <c r="G1501" s="220"/>
      <c r="H1501" s="165"/>
      <c r="I1501" s="167"/>
      <c r="J1501" s="168"/>
      <c r="K1501" s="845"/>
    </row>
    <row r="1502" spans="1:11" x14ac:dyDescent="0.2">
      <c r="A1502" s="163">
        <v>1487</v>
      </c>
      <c r="B1502" s="164"/>
      <c r="C1502" s="165"/>
      <c r="D1502" s="166"/>
      <c r="E1502" s="165"/>
      <c r="F1502" s="165"/>
      <c r="G1502" s="220"/>
      <c r="H1502" s="165"/>
      <c r="I1502" s="167"/>
      <c r="J1502" s="168"/>
      <c r="K1502" s="845"/>
    </row>
    <row r="1503" spans="1:11" x14ac:dyDescent="0.2">
      <c r="A1503" s="163">
        <v>1488</v>
      </c>
      <c r="B1503" s="164"/>
      <c r="C1503" s="165"/>
      <c r="D1503" s="166"/>
      <c r="E1503" s="165"/>
      <c r="F1503" s="165"/>
      <c r="G1503" s="220"/>
      <c r="H1503" s="165"/>
      <c r="I1503" s="167"/>
      <c r="J1503" s="168"/>
      <c r="K1503" s="845"/>
    </row>
    <row r="1504" spans="1:11" x14ac:dyDescent="0.2">
      <c r="A1504" s="163">
        <v>1489</v>
      </c>
      <c r="B1504" s="164"/>
      <c r="C1504" s="165"/>
      <c r="D1504" s="166"/>
      <c r="E1504" s="165"/>
      <c r="F1504" s="165"/>
      <c r="G1504" s="220"/>
      <c r="H1504" s="165"/>
      <c r="I1504" s="167"/>
      <c r="J1504" s="168"/>
      <c r="K1504" s="845"/>
    </row>
    <row r="1505" spans="1:11" x14ac:dyDescent="0.2">
      <c r="A1505" s="163">
        <v>1490</v>
      </c>
      <c r="B1505" s="164"/>
      <c r="C1505" s="165"/>
      <c r="D1505" s="166"/>
      <c r="E1505" s="165"/>
      <c r="F1505" s="165"/>
      <c r="G1505" s="220"/>
      <c r="H1505" s="165"/>
      <c r="I1505" s="167"/>
      <c r="J1505" s="168"/>
      <c r="K1505" s="845"/>
    </row>
    <row r="1506" spans="1:11" x14ac:dyDescent="0.2">
      <c r="A1506" s="163">
        <v>1491</v>
      </c>
      <c r="B1506" s="164"/>
      <c r="C1506" s="165"/>
      <c r="D1506" s="166"/>
      <c r="E1506" s="165"/>
      <c r="F1506" s="165"/>
      <c r="G1506" s="220"/>
      <c r="H1506" s="165"/>
      <c r="I1506" s="167"/>
      <c r="J1506" s="168"/>
      <c r="K1506" s="845"/>
    </row>
    <row r="1507" spans="1:11" x14ac:dyDescent="0.2">
      <c r="A1507" s="163">
        <v>1492</v>
      </c>
      <c r="B1507" s="164"/>
      <c r="C1507" s="165"/>
      <c r="D1507" s="166"/>
      <c r="E1507" s="165"/>
      <c r="F1507" s="165"/>
      <c r="G1507" s="220"/>
      <c r="H1507" s="165"/>
      <c r="I1507" s="167"/>
      <c r="J1507" s="168"/>
      <c r="K1507" s="845"/>
    </row>
    <row r="1508" spans="1:11" x14ac:dyDescent="0.2">
      <c r="A1508" s="163">
        <v>1493</v>
      </c>
      <c r="B1508" s="164"/>
      <c r="C1508" s="165"/>
      <c r="D1508" s="166"/>
      <c r="E1508" s="165"/>
      <c r="F1508" s="165"/>
      <c r="G1508" s="220"/>
      <c r="H1508" s="165"/>
      <c r="I1508" s="167"/>
      <c r="J1508" s="168"/>
      <c r="K1508" s="845"/>
    </row>
    <row r="1509" spans="1:11" x14ac:dyDescent="0.2">
      <c r="A1509" s="163">
        <v>1494</v>
      </c>
      <c r="B1509" s="164"/>
      <c r="C1509" s="165"/>
      <c r="D1509" s="166"/>
      <c r="E1509" s="165"/>
      <c r="F1509" s="165"/>
      <c r="G1509" s="220"/>
      <c r="H1509" s="165"/>
      <c r="I1509" s="167"/>
      <c r="J1509" s="168"/>
      <c r="K1509" s="845"/>
    </row>
    <row r="1510" spans="1:11" x14ac:dyDescent="0.2">
      <c r="A1510" s="163">
        <v>1495</v>
      </c>
      <c r="B1510" s="164"/>
      <c r="C1510" s="165"/>
      <c r="D1510" s="166"/>
      <c r="E1510" s="165"/>
      <c r="F1510" s="165"/>
      <c r="G1510" s="220"/>
      <c r="H1510" s="165"/>
      <c r="I1510" s="167"/>
      <c r="J1510" s="168"/>
      <c r="K1510" s="845"/>
    </row>
    <row r="1511" spans="1:11" x14ac:dyDescent="0.2">
      <c r="A1511" s="163">
        <v>1496</v>
      </c>
      <c r="B1511" s="164"/>
      <c r="C1511" s="165"/>
      <c r="D1511" s="166"/>
      <c r="E1511" s="165"/>
      <c r="F1511" s="165"/>
      <c r="G1511" s="220"/>
      <c r="H1511" s="165"/>
      <c r="I1511" s="167"/>
      <c r="J1511" s="168"/>
      <c r="K1511" s="845"/>
    </row>
    <row r="1512" spans="1:11" x14ac:dyDescent="0.2">
      <c r="A1512" s="163">
        <v>1497</v>
      </c>
      <c r="B1512" s="164"/>
      <c r="C1512" s="165"/>
      <c r="D1512" s="166"/>
      <c r="E1512" s="165"/>
      <c r="F1512" s="165"/>
      <c r="G1512" s="220"/>
      <c r="H1512" s="165"/>
      <c r="I1512" s="167"/>
      <c r="J1512" s="168"/>
      <c r="K1512" s="845"/>
    </row>
    <row r="1513" spans="1:11" x14ac:dyDescent="0.2">
      <c r="A1513" s="163">
        <v>1498</v>
      </c>
      <c r="B1513" s="164"/>
      <c r="C1513" s="165"/>
      <c r="D1513" s="166"/>
      <c r="E1513" s="165"/>
      <c r="F1513" s="165"/>
      <c r="G1513" s="220"/>
      <c r="H1513" s="165"/>
      <c r="I1513" s="167"/>
      <c r="J1513" s="168"/>
      <c r="K1513" s="845"/>
    </row>
    <row r="1514" spans="1:11" x14ac:dyDescent="0.2">
      <c r="A1514" s="163">
        <v>1499</v>
      </c>
      <c r="B1514" s="164"/>
      <c r="C1514" s="165"/>
      <c r="D1514" s="166"/>
      <c r="E1514" s="165"/>
      <c r="F1514" s="165"/>
      <c r="G1514" s="220"/>
      <c r="H1514" s="165"/>
      <c r="I1514" s="167"/>
      <c r="J1514" s="168"/>
      <c r="K1514" s="845"/>
    </row>
    <row r="1515" spans="1:11" x14ac:dyDescent="0.2">
      <c r="A1515" s="163">
        <v>1500</v>
      </c>
      <c r="B1515" s="164"/>
      <c r="C1515" s="165"/>
      <c r="D1515" s="166"/>
      <c r="E1515" s="165"/>
      <c r="F1515" s="165"/>
      <c r="G1515" s="220"/>
      <c r="H1515" s="165"/>
      <c r="I1515" s="167"/>
      <c r="J1515" s="168"/>
      <c r="K1515" s="845"/>
    </row>
    <row r="1516" spans="1:11" x14ac:dyDescent="0.2">
      <c r="A1516" s="163">
        <v>1501</v>
      </c>
      <c r="B1516" s="164"/>
      <c r="C1516" s="165"/>
      <c r="D1516" s="166"/>
      <c r="E1516" s="165"/>
      <c r="F1516" s="165"/>
      <c r="G1516" s="220"/>
      <c r="H1516" s="165"/>
      <c r="I1516" s="167"/>
      <c r="J1516" s="168"/>
      <c r="K1516" s="845"/>
    </row>
    <row r="1517" spans="1:11" x14ac:dyDescent="0.2">
      <c r="A1517" s="163">
        <v>1502</v>
      </c>
      <c r="B1517" s="164"/>
      <c r="C1517" s="165"/>
      <c r="D1517" s="166"/>
      <c r="E1517" s="165"/>
      <c r="F1517" s="165"/>
      <c r="G1517" s="220"/>
      <c r="H1517" s="165"/>
      <c r="I1517" s="167"/>
      <c r="J1517" s="168"/>
      <c r="K1517" s="845"/>
    </row>
    <row r="1518" spans="1:11" x14ac:dyDescent="0.2">
      <c r="A1518" s="163">
        <v>1503</v>
      </c>
      <c r="B1518" s="164"/>
      <c r="C1518" s="165"/>
      <c r="D1518" s="166"/>
      <c r="E1518" s="165"/>
      <c r="F1518" s="165"/>
      <c r="G1518" s="220"/>
      <c r="H1518" s="165"/>
      <c r="I1518" s="167"/>
      <c r="J1518" s="168"/>
      <c r="K1518" s="845"/>
    </row>
    <row r="1519" spans="1:11" x14ac:dyDescent="0.2">
      <c r="A1519" s="163">
        <v>1504</v>
      </c>
      <c r="B1519" s="164"/>
      <c r="C1519" s="165"/>
      <c r="D1519" s="166"/>
      <c r="E1519" s="165"/>
      <c r="F1519" s="165"/>
      <c r="G1519" s="220"/>
      <c r="H1519" s="165"/>
      <c r="I1519" s="167"/>
      <c r="J1519" s="168"/>
      <c r="K1519" s="845"/>
    </row>
    <row r="1520" spans="1:11" x14ac:dyDescent="0.2">
      <c r="A1520" s="163">
        <v>1505</v>
      </c>
      <c r="B1520" s="164"/>
      <c r="C1520" s="165"/>
      <c r="D1520" s="166"/>
      <c r="E1520" s="165"/>
      <c r="F1520" s="165"/>
      <c r="G1520" s="220"/>
      <c r="H1520" s="165"/>
      <c r="I1520" s="167"/>
      <c r="J1520" s="168"/>
      <c r="K1520" s="845"/>
    </row>
    <row r="1521" spans="1:11" x14ac:dyDescent="0.2">
      <c r="A1521" s="163">
        <v>1506</v>
      </c>
      <c r="B1521" s="164"/>
      <c r="C1521" s="165"/>
      <c r="D1521" s="166"/>
      <c r="E1521" s="165"/>
      <c r="F1521" s="165"/>
      <c r="G1521" s="220"/>
      <c r="H1521" s="165"/>
      <c r="I1521" s="167"/>
      <c r="J1521" s="168"/>
      <c r="K1521" s="845"/>
    </row>
    <row r="1522" spans="1:11" x14ac:dyDescent="0.2">
      <c r="A1522" s="163">
        <v>1507</v>
      </c>
      <c r="B1522" s="164"/>
      <c r="C1522" s="165"/>
      <c r="D1522" s="166"/>
      <c r="E1522" s="165"/>
      <c r="F1522" s="165"/>
      <c r="G1522" s="220"/>
      <c r="H1522" s="165"/>
      <c r="I1522" s="167"/>
      <c r="J1522" s="168"/>
      <c r="K1522" s="845"/>
    </row>
    <row r="1523" spans="1:11" x14ac:dyDescent="0.2">
      <c r="A1523" s="163">
        <v>1508</v>
      </c>
      <c r="B1523" s="164"/>
      <c r="C1523" s="165"/>
      <c r="D1523" s="166"/>
      <c r="E1523" s="165"/>
      <c r="F1523" s="165"/>
      <c r="G1523" s="220"/>
      <c r="H1523" s="165"/>
      <c r="I1523" s="167"/>
      <c r="J1523" s="168"/>
      <c r="K1523" s="845"/>
    </row>
    <row r="1524" spans="1:11" x14ac:dyDescent="0.2">
      <c r="A1524" s="163">
        <v>1509</v>
      </c>
      <c r="B1524" s="164"/>
      <c r="C1524" s="165"/>
      <c r="D1524" s="166"/>
      <c r="E1524" s="165"/>
      <c r="F1524" s="165"/>
      <c r="G1524" s="220"/>
      <c r="H1524" s="165"/>
      <c r="I1524" s="167"/>
      <c r="J1524" s="168"/>
      <c r="K1524" s="845"/>
    </row>
    <row r="1525" spans="1:11" x14ac:dyDescent="0.2">
      <c r="A1525" s="163">
        <v>1510</v>
      </c>
      <c r="B1525" s="164"/>
      <c r="C1525" s="165"/>
      <c r="D1525" s="166"/>
      <c r="E1525" s="165"/>
      <c r="F1525" s="165"/>
      <c r="G1525" s="220"/>
      <c r="H1525" s="165"/>
      <c r="I1525" s="167"/>
      <c r="J1525" s="168"/>
      <c r="K1525" s="845"/>
    </row>
    <row r="1526" spans="1:11" x14ac:dyDescent="0.2">
      <c r="A1526" s="163">
        <v>1511</v>
      </c>
      <c r="B1526" s="164"/>
      <c r="C1526" s="165"/>
      <c r="D1526" s="166"/>
      <c r="E1526" s="165"/>
      <c r="F1526" s="165"/>
      <c r="G1526" s="220"/>
      <c r="H1526" s="165"/>
      <c r="I1526" s="167"/>
      <c r="J1526" s="168"/>
      <c r="K1526" s="845"/>
    </row>
    <row r="1527" spans="1:11" x14ac:dyDescent="0.2">
      <c r="A1527" s="163">
        <v>1512</v>
      </c>
      <c r="B1527" s="164"/>
      <c r="C1527" s="165"/>
      <c r="D1527" s="166"/>
      <c r="E1527" s="165"/>
      <c r="F1527" s="165"/>
      <c r="G1527" s="220"/>
      <c r="H1527" s="165"/>
      <c r="I1527" s="167"/>
      <c r="J1527" s="168"/>
      <c r="K1527" s="845"/>
    </row>
    <row r="1528" spans="1:11" x14ac:dyDescent="0.2">
      <c r="A1528" s="163">
        <v>1513</v>
      </c>
      <c r="B1528" s="164"/>
      <c r="C1528" s="165"/>
      <c r="D1528" s="166"/>
      <c r="E1528" s="165"/>
      <c r="F1528" s="165"/>
      <c r="G1528" s="220"/>
      <c r="H1528" s="165"/>
      <c r="I1528" s="167"/>
      <c r="J1528" s="168"/>
      <c r="K1528" s="845"/>
    </row>
    <row r="1529" spans="1:11" x14ac:dyDescent="0.2">
      <c r="A1529" s="163">
        <v>1514</v>
      </c>
      <c r="B1529" s="164"/>
      <c r="C1529" s="165"/>
      <c r="D1529" s="166"/>
      <c r="E1529" s="165"/>
      <c r="F1529" s="165"/>
      <c r="G1529" s="220"/>
      <c r="H1529" s="165"/>
      <c r="I1529" s="167"/>
      <c r="J1529" s="168"/>
      <c r="K1529" s="845"/>
    </row>
    <row r="1530" spans="1:11" x14ac:dyDescent="0.2">
      <c r="A1530" s="163">
        <v>1515</v>
      </c>
      <c r="B1530" s="164"/>
      <c r="C1530" s="165"/>
      <c r="D1530" s="166"/>
      <c r="E1530" s="165"/>
      <c r="F1530" s="165"/>
      <c r="G1530" s="220"/>
      <c r="H1530" s="165"/>
      <c r="I1530" s="167"/>
      <c r="J1530" s="168"/>
      <c r="K1530" s="845"/>
    </row>
    <row r="1531" spans="1:11" x14ac:dyDescent="0.2">
      <c r="A1531" s="163">
        <v>1516</v>
      </c>
      <c r="B1531" s="164"/>
      <c r="C1531" s="165"/>
      <c r="D1531" s="166"/>
      <c r="E1531" s="165"/>
      <c r="F1531" s="165"/>
      <c r="G1531" s="220"/>
      <c r="H1531" s="165"/>
      <c r="I1531" s="167"/>
      <c r="J1531" s="168"/>
      <c r="K1531" s="845"/>
    </row>
    <row r="1532" spans="1:11" x14ac:dyDescent="0.2">
      <c r="A1532" s="163">
        <v>1517</v>
      </c>
      <c r="B1532" s="164"/>
      <c r="C1532" s="165"/>
      <c r="D1532" s="166"/>
      <c r="E1532" s="165"/>
      <c r="F1532" s="165"/>
      <c r="G1532" s="220"/>
      <c r="H1532" s="165"/>
      <c r="I1532" s="167"/>
      <c r="J1532" s="168"/>
      <c r="K1532" s="845"/>
    </row>
    <row r="1533" spans="1:11" x14ac:dyDescent="0.2">
      <c r="A1533" s="163">
        <v>1518</v>
      </c>
      <c r="B1533" s="164"/>
      <c r="C1533" s="165"/>
      <c r="D1533" s="166"/>
      <c r="E1533" s="165"/>
      <c r="F1533" s="165"/>
      <c r="G1533" s="220"/>
      <c r="H1533" s="165"/>
      <c r="I1533" s="167"/>
      <c r="J1533" s="168"/>
      <c r="K1533" s="845"/>
    </row>
    <row r="1534" spans="1:11" x14ac:dyDescent="0.2">
      <c r="A1534" s="163">
        <v>1519</v>
      </c>
      <c r="B1534" s="164"/>
      <c r="C1534" s="165"/>
      <c r="D1534" s="166"/>
      <c r="E1534" s="165"/>
      <c r="F1534" s="165"/>
      <c r="G1534" s="220"/>
      <c r="H1534" s="165"/>
      <c r="I1534" s="167"/>
      <c r="J1534" s="168"/>
      <c r="K1534" s="845"/>
    </row>
    <row r="1535" spans="1:11" x14ac:dyDescent="0.2">
      <c r="A1535" s="163">
        <v>1520</v>
      </c>
      <c r="B1535" s="164"/>
      <c r="C1535" s="165"/>
      <c r="D1535" s="166"/>
      <c r="E1535" s="165"/>
      <c r="F1535" s="165"/>
      <c r="G1535" s="220"/>
      <c r="H1535" s="165"/>
      <c r="I1535" s="167"/>
      <c r="J1535" s="168"/>
      <c r="K1535" s="845"/>
    </row>
    <row r="1536" spans="1:11" x14ac:dyDescent="0.2">
      <c r="A1536" s="163">
        <v>1521</v>
      </c>
      <c r="B1536" s="164"/>
      <c r="C1536" s="165"/>
      <c r="D1536" s="166"/>
      <c r="E1536" s="165"/>
      <c r="F1536" s="165"/>
      <c r="G1536" s="220"/>
      <c r="H1536" s="165"/>
      <c r="I1536" s="167"/>
      <c r="J1536" s="168"/>
      <c r="K1536" s="845"/>
    </row>
    <row r="1537" spans="1:11" x14ac:dyDescent="0.2">
      <c r="A1537" s="163">
        <v>1522</v>
      </c>
      <c r="B1537" s="164"/>
      <c r="C1537" s="165"/>
      <c r="D1537" s="166"/>
      <c r="E1537" s="165"/>
      <c r="F1537" s="165"/>
      <c r="G1537" s="220"/>
      <c r="H1537" s="165"/>
      <c r="I1537" s="167"/>
      <c r="J1537" s="168"/>
      <c r="K1537" s="845"/>
    </row>
    <row r="1538" spans="1:11" x14ac:dyDescent="0.2">
      <c r="A1538" s="163">
        <v>1523</v>
      </c>
      <c r="B1538" s="164"/>
      <c r="C1538" s="165"/>
      <c r="D1538" s="166"/>
      <c r="E1538" s="165"/>
      <c r="F1538" s="165"/>
      <c r="G1538" s="220"/>
      <c r="H1538" s="165"/>
      <c r="I1538" s="167"/>
      <c r="J1538" s="168"/>
      <c r="K1538" s="845"/>
    </row>
    <row r="1539" spans="1:11" x14ac:dyDescent="0.2">
      <c r="A1539" s="163">
        <v>1524</v>
      </c>
      <c r="B1539" s="164"/>
      <c r="C1539" s="165"/>
      <c r="D1539" s="166"/>
      <c r="E1539" s="165"/>
      <c r="F1539" s="165"/>
      <c r="G1539" s="220"/>
      <c r="H1539" s="165"/>
      <c r="I1539" s="167"/>
      <c r="J1539" s="168"/>
      <c r="K1539" s="845"/>
    </row>
    <row r="1540" spans="1:11" x14ac:dyDescent="0.2">
      <c r="A1540" s="163">
        <v>1525</v>
      </c>
      <c r="B1540" s="164"/>
      <c r="C1540" s="165"/>
      <c r="D1540" s="166"/>
      <c r="E1540" s="165"/>
      <c r="F1540" s="165"/>
      <c r="G1540" s="220"/>
      <c r="H1540" s="165"/>
      <c r="I1540" s="167"/>
      <c r="J1540" s="168"/>
      <c r="K1540" s="845"/>
    </row>
    <row r="1541" spans="1:11" x14ac:dyDescent="0.2">
      <c r="A1541" s="163">
        <v>1526</v>
      </c>
      <c r="B1541" s="164"/>
      <c r="C1541" s="165"/>
      <c r="D1541" s="166"/>
      <c r="E1541" s="165"/>
      <c r="F1541" s="165"/>
      <c r="G1541" s="220"/>
      <c r="H1541" s="165"/>
      <c r="I1541" s="167"/>
      <c r="J1541" s="168"/>
      <c r="K1541" s="845"/>
    </row>
    <row r="1542" spans="1:11" x14ac:dyDescent="0.2">
      <c r="A1542" s="163">
        <v>1527</v>
      </c>
      <c r="B1542" s="164"/>
      <c r="C1542" s="165"/>
      <c r="D1542" s="166"/>
      <c r="E1542" s="165"/>
      <c r="F1542" s="165"/>
      <c r="G1542" s="220"/>
      <c r="H1542" s="165"/>
      <c r="I1542" s="167"/>
      <c r="J1542" s="168"/>
      <c r="K1542" s="845"/>
    </row>
    <row r="1543" spans="1:11" x14ac:dyDescent="0.2">
      <c r="A1543" s="163">
        <v>1528</v>
      </c>
      <c r="B1543" s="164"/>
      <c r="C1543" s="165"/>
      <c r="D1543" s="166"/>
      <c r="E1543" s="165"/>
      <c r="F1543" s="165"/>
      <c r="G1543" s="220"/>
      <c r="H1543" s="165"/>
      <c r="I1543" s="167"/>
      <c r="J1543" s="168"/>
      <c r="K1543" s="845"/>
    </row>
    <row r="1544" spans="1:11" x14ac:dyDescent="0.2">
      <c r="A1544" s="163">
        <v>1529</v>
      </c>
      <c r="B1544" s="164"/>
      <c r="C1544" s="165"/>
      <c r="D1544" s="166"/>
      <c r="E1544" s="165"/>
      <c r="F1544" s="165"/>
      <c r="G1544" s="220"/>
      <c r="H1544" s="165"/>
      <c r="I1544" s="167"/>
      <c r="J1544" s="168"/>
      <c r="K1544" s="845"/>
    </row>
    <row r="1545" spans="1:11" x14ac:dyDescent="0.2">
      <c r="A1545" s="163">
        <v>1530</v>
      </c>
      <c r="B1545" s="164"/>
      <c r="C1545" s="165"/>
      <c r="D1545" s="166"/>
      <c r="E1545" s="165"/>
      <c r="F1545" s="165"/>
      <c r="G1545" s="220"/>
      <c r="H1545" s="165"/>
      <c r="I1545" s="167"/>
      <c r="J1545" s="168"/>
      <c r="K1545" s="845"/>
    </row>
    <row r="1546" spans="1:11" x14ac:dyDescent="0.2">
      <c r="A1546" s="163">
        <v>1531</v>
      </c>
      <c r="B1546" s="164"/>
      <c r="C1546" s="165"/>
      <c r="D1546" s="166"/>
      <c r="E1546" s="165"/>
      <c r="F1546" s="165"/>
      <c r="G1546" s="220"/>
      <c r="H1546" s="165"/>
      <c r="I1546" s="167"/>
      <c r="J1546" s="168"/>
      <c r="K1546" s="845"/>
    </row>
    <row r="1547" spans="1:11" x14ac:dyDescent="0.2">
      <c r="A1547" s="163">
        <v>1532</v>
      </c>
      <c r="B1547" s="164"/>
      <c r="C1547" s="165"/>
      <c r="D1547" s="166"/>
      <c r="E1547" s="165"/>
      <c r="F1547" s="165"/>
      <c r="G1547" s="220"/>
      <c r="H1547" s="165"/>
      <c r="I1547" s="167"/>
      <c r="J1547" s="168"/>
      <c r="K1547" s="845"/>
    </row>
    <row r="1548" spans="1:11" x14ac:dyDescent="0.2">
      <c r="A1548" s="163">
        <v>1533</v>
      </c>
      <c r="B1548" s="164"/>
      <c r="C1548" s="165"/>
      <c r="D1548" s="166"/>
      <c r="E1548" s="165"/>
      <c r="F1548" s="165"/>
      <c r="G1548" s="220"/>
      <c r="H1548" s="165"/>
      <c r="I1548" s="167"/>
      <c r="J1548" s="168"/>
      <c r="K1548" s="845"/>
    </row>
    <row r="1549" spans="1:11" x14ac:dyDescent="0.2">
      <c r="A1549" s="163">
        <v>1534</v>
      </c>
      <c r="B1549" s="164"/>
      <c r="C1549" s="165"/>
      <c r="D1549" s="166"/>
      <c r="E1549" s="165"/>
      <c r="F1549" s="165"/>
      <c r="G1549" s="220"/>
      <c r="H1549" s="165"/>
      <c r="I1549" s="167"/>
      <c r="J1549" s="168"/>
      <c r="K1549" s="845"/>
    </row>
    <row r="1550" spans="1:11" x14ac:dyDescent="0.2">
      <c r="A1550" s="163">
        <v>1535</v>
      </c>
      <c r="B1550" s="164"/>
      <c r="C1550" s="165"/>
      <c r="D1550" s="166"/>
      <c r="E1550" s="165"/>
      <c r="F1550" s="165"/>
      <c r="G1550" s="220"/>
      <c r="H1550" s="165"/>
      <c r="I1550" s="167"/>
      <c r="J1550" s="168"/>
      <c r="K1550" s="845"/>
    </row>
    <row r="1551" spans="1:11" x14ac:dyDescent="0.2">
      <c r="A1551" s="163">
        <v>1536</v>
      </c>
      <c r="B1551" s="164"/>
      <c r="C1551" s="165"/>
      <c r="D1551" s="166"/>
      <c r="E1551" s="165"/>
      <c r="F1551" s="165"/>
      <c r="G1551" s="220"/>
      <c r="H1551" s="165"/>
      <c r="I1551" s="167"/>
      <c r="J1551" s="168"/>
      <c r="K1551" s="845"/>
    </row>
    <row r="1552" spans="1:11" x14ac:dyDescent="0.2">
      <c r="A1552" s="163">
        <v>1537</v>
      </c>
      <c r="B1552" s="164"/>
      <c r="C1552" s="165"/>
      <c r="D1552" s="166"/>
      <c r="E1552" s="165"/>
      <c r="F1552" s="165"/>
      <c r="G1552" s="220"/>
      <c r="H1552" s="165"/>
      <c r="I1552" s="167"/>
      <c r="J1552" s="168"/>
      <c r="K1552" s="845"/>
    </row>
    <row r="1553" spans="1:11" x14ac:dyDescent="0.2">
      <c r="A1553" s="163">
        <v>1538</v>
      </c>
      <c r="B1553" s="164"/>
      <c r="C1553" s="165"/>
      <c r="D1553" s="166"/>
      <c r="E1553" s="165"/>
      <c r="F1553" s="165"/>
      <c r="G1553" s="220"/>
      <c r="H1553" s="165"/>
      <c r="I1553" s="167"/>
      <c r="J1553" s="168"/>
      <c r="K1553" s="845"/>
    </row>
    <row r="1554" spans="1:11" x14ac:dyDescent="0.2">
      <c r="A1554" s="163">
        <v>1539</v>
      </c>
      <c r="B1554" s="164"/>
      <c r="C1554" s="165"/>
      <c r="D1554" s="166"/>
      <c r="E1554" s="165"/>
      <c r="F1554" s="165"/>
      <c r="G1554" s="220"/>
      <c r="H1554" s="165"/>
      <c r="I1554" s="167"/>
      <c r="J1554" s="168"/>
      <c r="K1554" s="845"/>
    </row>
    <row r="1555" spans="1:11" x14ac:dyDescent="0.2">
      <c r="A1555" s="163">
        <v>1540</v>
      </c>
      <c r="B1555" s="164"/>
      <c r="C1555" s="165"/>
      <c r="D1555" s="166"/>
      <c r="E1555" s="165"/>
      <c r="F1555" s="165"/>
      <c r="G1555" s="220"/>
      <c r="H1555" s="165"/>
      <c r="I1555" s="167"/>
      <c r="J1555" s="168"/>
      <c r="K1555" s="845"/>
    </row>
    <row r="1556" spans="1:11" x14ac:dyDescent="0.2">
      <c r="A1556" s="163">
        <v>1541</v>
      </c>
      <c r="B1556" s="164"/>
      <c r="C1556" s="165"/>
      <c r="D1556" s="166"/>
      <c r="E1556" s="165"/>
      <c r="F1556" s="165"/>
      <c r="G1556" s="220"/>
      <c r="H1556" s="165"/>
      <c r="I1556" s="167"/>
      <c r="J1556" s="168"/>
      <c r="K1556" s="845"/>
    </row>
    <row r="1557" spans="1:11" x14ac:dyDescent="0.2">
      <c r="A1557" s="163">
        <v>1542</v>
      </c>
      <c r="B1557" s="164"/>
      <c r="C1557" s="165"/>
      <c r="D1557" s="166"/>
      <c r="E1557" s="165"/>
      <c r="F1557" s="165"/>
      <c r="G1557" s="220"/>
      <c r="H1557" s="165"/>
      <c r="I1557" s="167"/>
      <c r="J1557" s="168"/>
      <c r="K1557" s="845"/>
    </row>
    <row r="1558" spans="1:11" x14ac:dyDescent="0.2">
      <c r="A1558" s="163">
        <v>1543</v>
      </c>
      <c r="B1558" s="164"/>
      <c r="C1558" s="165"/>
      <c r="D1558" s="166"/>
      <c r="E1558" s="165"/>
      <c r="F1558" s="165"/>
      <c r="G1558" s="220"/>
      <c r="H1558" s="165"/>
      <c r="I1558" s="167"/>
      <c r="J1558" s="168"/>
      <c r="K1558" s="845"/>
    </row>
    <row r="1559" spans="1:11" x14ac:dyDescent="0.2">
      <c r="A1559" s="163">
        <v>1544</v>
      </c>
      <c r="B1559" s="164"/>
      <c r="C1559" s="165"/>
      <c r="D1559" s="166"/>
      <c r="E1559" s="165"/>
      <c r="F1559" s="165"/>
      <c r="G1559" s="220"/>
      <c r="H1559" s="165"/>
      <c r="I1559" s="167"/>
      <c r="J1559" s="168"/>
      <c r="K1559" s="845"/>
    </row>
    <row r="1560" spans="1:11" x14ac:dyDescent="0.2">
      <c r="A1560" s="163">
        <v>1545</v>
      </c>
      <c r="B1560" s="164"/>
      <c r="C1560" s="165"/>
      <c r="D1560" s="166"/>
      <c r="E1560" s="165"/>
      <c r="F1560" s="165"/>
      <c r="G1560" s="220"/>
      <c r="H1560" s="165"/>
      <c r="I1560" s="167"/>
      <c r="J1560" s="168"/>
      <c r="K1560" s="845"/>
    </row>
    <row r="1561" spans="1:11" x14ac:dyDescent="0.2">
      <c r="A1561" s="163">
        <v>1546</v>
      </c>
      <c r="B1561" s="164"/>
      <c r="C1561" s="165"/>
      <c r="D1561" s="166"/>
      <c r="E1561" s="165"/>
      <c r="F1561" s="165"/>
      <c r="G1561" s="220"/>
      <c r="H1561" s="165"/>
      <c r="I1561" s="167"/>
      <c r="J1561" s="168"/>
      <c r="K1561" s="845"/>
    </row>
    <row r="1562" spans="1:11" x14ac:dyDescent="0.2">
      <c r="A1562" s="163">
        <v>1547</v>
      </c>
      <c r="B1562" s="164"/>
      <c r="C1562" s="165"/>
      <c r="D1562" s="166"/>
      <c r="E1562" s="165"/>
      <c r="F1562" s="165"/>
      <c r="G1562" s="220"/>
      <c r="H1562" s="165"/>
      <c r="I1562" s="167"/>
      <c r="J1562" s="168"/>
      <c r="K1562" s="845"/>
    </row>
    <row r="1563" spans="1:11" x14ac:dyDescent="0.2">
      <c r="A1563" s="163">
        <v>1548</v>
      </c>
      <c r="B1563" s="164"/>
      <c r="C1563" s="165"/>
      <c r="D1563" s="166"/>
      <c r="E1563" s="165"/>
      <c r="F1563" s="165"/>
      <c r="G1563" s="220"/>
      <c r="H1563" s="165"/>
      <c r="I1563" s="167"/>
      <c r="J1563" s="168"/>
      <c r="K1563" s="845"/>
    </row>
    <row r="1564" spans="1:11" x14ac:dyDescent="0.2">
      <c r="A1564" s="163">
        <v>1549</v>
      </c>
      <c r="B1564" s="164"/>
      <c r="C1564" s="165"/>
      <c r="D1564" s="166"/>
      <c r="E1564" s="165"/>
      <c r="F1564" s="165"/>
      <c r="G1564" s="220"/>
      <c r="H1564" s="165"/>
      <c r="I1564" s="167"/>
      <c r="J1564" s="168"/>
      <c r="K1564" s="845"/>
    </row>
    <row r="1565" spans="1:11" x14ac:dyDescent="0.2">
      <c r="A1565" s="163">
        <v>1550</v>
      </c>
      <c r="B1565" s="164"/>
      <c r="C1565" s="165"/>
      <c r="D1565" s="166"/>
      <c r="E1565" s="165"/>
      <c r="F1565" s="165"/>
      <c r="G1565" s="220"/>
      <c r="H1565" s="165"/>
      <c r="I1565" s="167"/>
      <c r="J1565" s="168"/>
      <c r="K1565" s="845"/>
    </row>
    <row r="1566" spans="1:11" x14ac:dyDescent="0.2">
      <c r="A1566" s="163">
        <v>1551</v>
      </c>
      <c r="B1566" s="164"/>
      <c r="C1566" s="165"/>
      <c r="D1566" s="166"/>
      <c r="E1566" s="165"/>
      <c r="F1566" s="165"/>
      <c r="G1566" s="220"/>
      <c r="H1566" s="165"/>
      <c r="I1566" s="167"/>
      <c r="J1566" s="168"/>
      <c r="K1566" s="845"/>
    </row>
    <row r="1567" spans="1:11" x14ac:dyDescent="0.2">
      <c r="A1567" s="163">
        <v>1552</v>
      </c>
      <c r="B1567" s="164"/>
      <c r="C1567" s="165"/>
      <c r="D1567" s="166"/>
      <c r="E1567" s="165"/>
      <c r="F1567" s="165"/>
      <c r="G1567" s="220"/>
      <c r="H1567" s="165"/>
      <c r="I1567" s="167"/>
      <c r="J1567" s="168"/>
      <c r="K1567" s="845"/>
    </row>
    <row r="1568" spans="1:11" x14ac:dyDescent="0.2">
      <c r="A1568" s="163">
        <v>1553</v>
      </c>
      <c r="B1568" s="164"/>
      <c r="C1568" s="165"/>
      <c r="D1568" s="166"/>
      <c r="E1568" s="165"/>
      <c r="F1568" s="165"/>
      <c r="G1568" s="220"/>
      <c r="H1568" s="165"/>
      <c r="I1568" s="167"/>
      <c r="J1568" s="168"/>
      <c r="K1568" s="845"/>
    </row>
    <row r="1569" spans="1:11" x14ac:dyDescent="0.2">
      <c r="A1569" s="163">
        <v>1554</v>
      </c>
      <c r="B1569" s="164"/>
      <c r="C1569" s="165"/>
      <c r="D1569" s="166"/>
      <c r="E1569" s="165"/>
      <c r="F1569" s="165"/>
      <c r="G1569" s="220"/>
      <c r="H1569" s="165"/>
      <c r="I1569" s="167"/>
      <c r="J1569" s="168"/>
      <c r="K1569" s="845"/>
    </row>
    <row r="1570" spans="1:11" x14ac:dyDescent="0.2">
      <c r="A1570" s="163">
        <v>1555</v>
      </c>
      <c r="B1570" s="164"/>
      <c r="C1570" s="165"/>
      <c r="D1570" s="166"/>
      <c r="E1570" s="165"/>
      <c r="F1570" s="165"/>
      <c r="G1570" s="220"/>
      <c r="H1570" s="165"/>
      <c r="I1570" s="167"/>
      <c r="J1570" s="168"/>
      <c r="K1570" s="845"/>
    </row>
    <row r="1571" spans="1:11" x14ac:dyDescent="0.2">
      <c r="A1571" s="163">
        <v>1556</v>
      </c>
      <c r="B1571" s="164"/>
      <c r="C1571" s="165"/>
      <c r="D1571" s="166"/>
      <c r="E1571" s="165"/>
      <c r="F1571" s="165"/>
      <c r="G1571" s="220"/>
      <c r="H1571" s="165"/>
      <c r="I1571" s="167"/>
      <c r="J1571" s="168"/>
      <c r="K1571" s="845"/>
    </row>
    <row r="1572" spans="1:11" x14ac:dyDescent="0.2">
      <c r="A1572" s="163">
        <v>1557</v>
      </c>
      <c r="B1572" s="164"/>
      <c r="C1572" s="165"/>
      <c r="D1572" s="166"/>
      <c r="E1572" s="165"/>
      <c r="F1572" s="165"/>
      <c r="G1572" s="220"/>
      <c r="H1572" s="165"/>
      <c r="I1572" s="167"/>
      <c r="J1572" s="168"/>
      <c r="K1572" s="845"/>
    </row>
    <row r="1573" spans="1:11" x14ac:dyDescent="0.2">
      <c r="A1573" s="163">
        <v>1558</v>
      </c>
      <c r="B1573" s="164"/>
      <c r="C1573" s="165"/>
      <c r="D1573" s="166"/>
      <c r="E1573" s="165"/>
      <c r="F1573" s="165"/>
      <c r="G1573" s="220"/>
      <c r="H1573" s="165"/>
      <c r="I1573" s="167"/>
      <c r="J1573" s="168"/>
      <c r="K1573" s="845"/>
    </row>
    <row r="1574" spans="1:11" x14ac:dyDescent="0.2">
      <c r="A1574" s="163">
        <v>1559</v>
      </c>
      <c r="B1574" s="164"/>
      <c r="C1574" s="165"/>
      <c r="D1574" s="166"/>
      <c r="E1574" s="165"/>
      <c r="F1574" s="165"/>
      <c r="G1574" s="220"/>
      <c r="H1574" s="165"/>
      <c r="I1574" s="167"/>
      <c r="J1574" s="168"/>
      <c r="K1574" s="845"/>
    </row>
    <row r="1575" spans="1:11" x14ac:dyDescent="0.2">
      <c r="A1575" s="163">
        <v>1560</v>
      </c>
      <c r="B1575" s="164"/>
      <c r="C1575" s="165"/>
      <c r="D1575" s="166"/>
      <c r="E1575" s="165"/>
      <c r="F1575" s="165"/>
      <c r="G1575" s="220"/>
      <c r="H1575" s="165"/>
      <c r="I1575" s="167"/>
      <c r="J1575" s="168"/>
      <c r="K1575" s="845"/>
    </row>
    <row r="1576" spans="1:11" x14ac:dyDescent="0.2">
      <c r="A1576" s="163">
        <v>1561</v>
      </c>
      <c r="B1576" s="164"/>
      <c r="C1576" s="165"/>
      <c r="D1576" s="166"/>
      <c r="E1576" s="165"/>
      <c r="F1576" s="165"/>
      <c r="G1576" s="220"/>
      <c r="H1576" s="165"/>
      <c r="I1576" s="167"/>
      <c r="J1576" s="168"/>
      <c r="K1576" s="845"/>
    </row>
    <row r="1577" spans="1:11" x14ac:dyDescent="0.2">
      <c r="A1577" s="163">
        <v>1562</v>
      </c>
      <c r="B1577" s="164"/>
      <c r="C1577" s="165"/>
      <c r="D1577" s="166"/>
      <c r="E1577" s="165"/>
      <c r="F1577" s="165"/>
      <c r="G1577" s="220"/>
      <c r="H1577" s="165"/>
      <c r="I1577" s="167"/>
      <c r="J1577" s="168"/>
      <c r="K1577" s="845"/>
    </row>
    <row r="1578" spans="1:11" x14ac:dyDescent="0.2">
      <c r="A1578" s="163">
        <v>1563</v>
      </c>
      <c r="B1578" s="164"/>
      <c r="C1578" s="165"/>
      <c r="D1578" s="166"/>
      <c r="E1578" s="165"/>
      <c r="F1578" s="165"/>
      <c r="G1578" s="220"/>
      <c r="H1578" s="165"/>
      <c r="I1578" s="167"/>
      <c r="J1578" s="168"/>
      <c r="K1578" s="845"/>
    </row>
    <row r="1579" spans="1:11" x14ac:dyDescent="0.2">
      <c r="A1579" s="163">
        <v>1564</v>
      </c>
      <c r="B1579" s="164"/>
      <c r="C1579" s="165"/>
      <c r="D1579" s="166"/>
      <c r="E1579" s="165"/>
      <c r="F1579" s="165"/>
      <c r="G1579" s="220"/>
      <c r="H1579" s="165"/>
      <c r="I1579" s="167"/>
      <c r="J1579" s="168"/>
      <c r="K1579" s="845"/>
    </row>
    <row r="1580" spans="1:11" x14ac:dyDescent="0.2">
      <c r="A1580" s="163">
        <v>1565</v>
      </c>
      <c r="B1580" s="164"/>
      <c r="C1580" s="165"/>
      <c r="D1580" s="166"/>
      <c r="E1580" s="165"/>
      <c r="F1580" s="165"/>
      <c r="G1580" s="220"/>
      <c r="H1580" s="165"/>
      <c r="I1580" s="167"/>
      <c r="J1580" s="168"/>
      <c r="K1580" s="845"/>
    </row>
    <row r="1581" spans="1:11" x14ac:dyDescent="0.2">
      <c r="A1581" s="163">
        <v>1566</v>
      </c>
      <c r="B1581" s="164"/>
      <c r="C1581" s="165"/>
      <c r="D1581" s="166"/>
      <c r="E1581" s="165"/>
      <c r="F1581" s="165"/>
      <c r="G1581" s="220"/>
      <c r="H1581" s="165"/>
      <c r="I1581" s="167"/>
      <c r="J1581" s="168"/>
      <c r="K1581" s="845"/>
    </row>
    <row r="1582" spans="1:11" x14ac:dyDescent="0.2">
      <c r="A1582" s="163">
        <v>1567</v>
      </c>
      <c r="B1582" s="164"/>
      <c r="C1582" s="165"/>
      <c r="D1582" s="166"/>
      <c r="E1582" s="165"/>
      <c r="F1582" s="165"/>
      <c r="G1582" s="220"/>
      <c r="H1582" s="165"/>
      <c r="I1582" s="167"/>
      <c r="J1582" s="168"/>
      <c r="K1582" s="845"/>
    </row>
    <row r="1583" spans="1:11" x14ac:dyDescent="0.2">
      <c r="A1583" s="163">
        <v>1568</v>
      </c>
      <c r="B1583" s="164"/>
      <c r="C1583" s="165"/>
      <c r="D1583" s="166"/>
      <c r="E1583" s="165"/>
      <c r="F1583" s="165"/>
      <c r="G1583" s="220"/>
      <c r="H1583" s="165"/>
      <c r="I1583" s="167"/>
      <c r="J1583" s="168"/>
      <c r="K1583" s="845"/>
    </row>
    <row r="1584" spans="1:11" x14ac:dyDescent="0.2">
      <c r="A1584" s="163">
        <v>1569</v>
      </c>
      <c r="B1584" s="164"/>
      <c r="C1584" s="165"/>
      <c r="D1584" s="166"/>
      <c r="E1584" s="165"/>
      <c r="F1584" s="165"/>
      <c r="G1584" s="220"/>
      <c r="H1584" s="165"/>
      <c r="I1584" s="167"/>
      <c r="J1584" s="168"/>
      <c r="K1584" s="845"/>
    </row>
    <row r="1585" spans="1:11" x14ac:dyDescent="0.2">
      <c r="A1585" s="163">
        <v>1570</v>
      </c>
      <c r="B1585" s="164"/>
      <c r="C1585" s="165"/>
      <c r="D1585" s="166"/>
      <c r="E1585" s="165"/>
      <c r="F1585" s="165"/>
      <c r="G1585" s="220"/>
      <c r="H1585" s="165"/>
      <c r="I1585" s="167"/>
      <c r="J1585" s="168"/>
      <c r="K1585" s="845"/>
    </row>
    <row r="1586" spans="1:11" x14ac:dyDescent="0.2">
      <c r="A1586" s="163">
        <v>1571</v>
      </c>
      <c r="B1586" s="164"/>
      <c r="C1586" s="165"/>
      <c r="D1586" s="166"/>
      <c r="E1586" s="165"/>
      <c r="F1586" s="165"/>
      <c r="G1586" s="220"/>
      <c r="H1586" s="165"/>
      <c r="I1586" s="167"/>
      <c r="J1586" s="168"/>
      <c r="K1586" s="845"/>
    </row>
    <row r="1587" spans="1:11" x14ac:dyDescent="0.2">
      <c r="A1587" s="163">
        <v>1572</v>
      </c>
      <c r="B1587" s="164"/>
      <c r="C1587" s="165"/>
      <c r="D1587" s="166"/>
      <c r="E1587" s="165"/>
      <c r="F1587" s="165"/>
      <c r="G1587" s="220"/>
      <c r="H1587" s="165"/>
      <c r="I1587" s="167"/>
      <c r="J1587" s="168"/>
      <c r="K1587" s="845"/>
    </row>
    <row r="1588" spans="1:11" x14ac:dyDescent="0.2">
      <c r="A1588" s="163">
        <v>1573</v>
      </c>
      <c r="B1588" s="164"/>
      <c r="C1588" s="165"/>
      <c r="D1588" s="166"/>
      <c r="E1588" s="165"/>
      <c r="F1588" s="165"/>
      <c r="G1588" s="220"/>
      <c r="H1588" s="165"/>
      <c r="I1588" s="167"/>
      <c r="J1588" s="168"/>
      <c r="K1588" s="845"/>
    </row>
    <row r="1589" spans="1:11" x14ac:dyDescent="0.2">
      <c r="A1589" s="163">
        <v>1574</v>
      </c>
      <c r="B1589" s="164"/>
      <c r="C1589" s="165"/>
      <c r="D1589" s="166"/>
      <c r="E1589" s="165"/>
      <c r="F1589" s="165"/>
      <c r="G1589" s="220"/>
      <c r="H1589" s="165"/>
      <c r="I1589" s="167"/>
      <c r="J1589" s="168"/>
      <c r="K1589" s="845"/>
    </row>
    <row r="1590" spans="1:11" x14ac:dyDescent="0.2">
      <c r="A1590" s="163">
        <v>1575</v>
      </c>
      <c r="B1590" s="164"/>
      <c r="C1590" s="165"/>
      <c r="D1590" s="166"/>
      <c r="E1590" s="165"/>
      <c r="F1590" s="165"/>
      <c r="G1590" s="220"/>
      <c r="H1590" s="165"/>
      <c r="I1590" s="167"/>
      <c r="J1590" s="168"/>
      <c r="K1590" s="845"/>
    </row>
    <row r="1591" spans="1:11" x14ac:dyDescent="0.2">
      <c r="A1591" s="163">
        <v>1576</v>
      </c>
      <c r="B1591" s="164"/>
      <c r="C1591" s="165"/>
      <c r="D1591" s="166"/>
      <c r="E1591" s="165"/>
      <c r="F1591" s="165"/>
      <c r="G1591" s="220"/>
      <c r="H1591" s="165"/>
      <c r="I1591" s="167"/>
      <c r="J1591" s="168"/>
      <c r="K1591" s="845"/>
    </row>
    <row r="1592" spans="1:11" x14ac:dyDescent="0.2">
      <c r="A1592" s="163">
        <v>1577</v>
      </c>
      <c r="B1592" s="164"/>
      <c r="C1592" s="165"/>
      <c r="D1592" s="166"/>
      <c r="E1592" s="165"/>
      <c r="F1592" s="165"/>
      <c r="G1592" s="220"/>
      <c r="H1592" s="165"/>
      <c r="I1592" s="167"/>
      <c r="J1592" s="168"/>
      <c r="K1592" s="845"/>
    </row>
    <row r="1593" spans="1:11" x14ac:dyDescent="0.2">
      <c r="A1593" s="163">
        <v>1578</v>
      </c>
      <c r="B1593" s="164"/>
      <c r="C1593" s="165"/>
      <c r="D1593" s="166"/>
      <c r="E1593" s="165"/>
      <c r="F1593" s="165"/>
      <c r="G1593" s="220"/>
      <c r="H1593" s="165"/>
      <c r="I1593" s="167"/>
      <c r="J1593" s="168"/>
      <c r="K1593" s="845"/>
    </row>
    <row r="1594" spans="1:11" x14ac:dyDescent="0.2">
      <c r="A1594" s="163">
        <v>1579</v>
      </c>
      <c r="B1594" s="164"/>
      <c r="C1594" s="165"/>
      <c r="D1594" s="166"/>
      <c r="E1594" s="165"/>
      <c r="F1594" s="165"/>
      <c r="G1594" s="220"/>
      <c r="H1594" s="165"/>
      <c r="I1594" s="167"/>
      <c r="J1594" s="168"/>
      <c r="K1594" s="845"/>
    </row>
    <row r="1595" spans="1:11" x14ac:dyDescent="0.2">
      <c r="A1595" s="163">
        <v>1580</v>
      </c>
      <c r="B1595" s="164"/>
      <c r="C1595" s="165"/>
      <c r="D1595" s="166"/>
      <c r="E1595" s="165"/>
      <c r="F1595" s="165"/>
      <c r="G1595" s="220"/>
      <c r="H1595" s="165"/>
      <c r="I1595" s="167"/>
      <c r="J1595" s="168"/>
      <c r="K1595" s="845"/>
    </row>
    <row r="1596" spans="1:11" x14ac:dyDescent="0.2">
      <c r="A1596" s="163">
        <v>1581</v>
      </c>
      <c r="B1596" s="164"/>
      <c r="C1596" s="165"/>
      <c r="D1596" s="166"/>
      <c r="E1596" s="165"/>
      <c r="F1596" s="165"/>
      <c r="G1596" s="220"/>
      <c r="H1596" s="165"/>
      <c r="I1596" s="167"/>
      <c r="J1596" s="168"/>
      <c r="K1596" s="845"/>
    </row>
    <row r="1597" spans="1:11" x14ac:dyDescent="0.2">
      <c r="A1597" s="163">
        <v>1582</v>
      </c>
      <c r="B1597" s="164"/>
      <c r="C1597" s="165"/>
      <c r="D1597" s="166"/>
      <c r="E1597" s="165"/>
      <c r="F1597" s="165"/>
      <c r="G1597" s="220"/>
      <c r="H1597" s="165"/>
      <c r="I1597" s="167"/>
      <c r="J1597" s="168"/>
      <c r="K1597" s="845"/>
    </row>
    <row r="1598" spans="1:11" x14ac:dyDescent="0.2">
      <c r="A1598" s="163">
        <v>1583</v>
      </c>
      <c r="B1598" s="164"/>
      <c r="C1598" s="165"/>
      <c r="D1598" s="166"/>
      <c r="E1598" s="165"/>
      <c r="F1598" s="165"/>
      <c r="G1598" s="220"/>
      <c r="H1598" s="165"/>
      <c r="I1598" s="167"/>
      <c r="J1598" s="168"/>
      <c r="K1598" s="845"/>
    </row>
    <row r="1599" spans="1:11" x14ac:dyDescent="0.2">
      <c r="A1599" s="163">
        <v>1584</v>
      </c>
      <c r="B1599" s="164"/>
      <c r="C1599" s="165"/>
      <c r="D1599" s="166"/>
      <c r="E1599" s="165"/>
      <c r="F1599" s="165"/>
      <c r="G1599" s="220"/>
      <c r="H1599" s="165"/>
      <c r="I1599" s="167"/>
      <c r="J1599" s="168"/>
      <c r="K1599" s="845"/>
    </row>
    <row r="1600" spans="1:11" x14ac:dyDescent="0.2">
      <c r="A1600" s="163">
        <v>1585</v>
      </c>
      <c r="B1600" s="164"/>
      <c r="C1600" s="165"/>
      <c r="D1600" s="166"/>
      <c r="E1600" s="165"/>
      <c r="F1600" s="165"/>
      <c r="G1600" s="220"/>
      <c r="H1600" s="165"/>
      <c r="I1600" s="167"/>
      <c r="J1600" s="168"/>
      <c r="K1600" s="845"/>
    </row>
    <row r="1601" spans="1:11" x14ac:dyDescent="0.2">
      <c r="A1601" s="163">
        <v>1586</v>
      </c>
      <c r="B1601" s="164"/>
      <c r="C1601" s="165"/>
      <c r="D1601" s="166"/>
      <c r="E1601" s="165"/>
      <c r="F1601" s="165"/>
      <c r="G1601" s="220"/>
      <c r="H1601" s="165"/>
      <c r="I1601" s="167"/>
      <c r="J1601" s="168"/>
      <c r="K1601" s="845"/>
    </row>
    <row r="1602" spans="1:11" x14ac:dyDescent="0.2">
      <c r="A1602" s="163">
        <v>1587</v>
      </c>
      <c r="B1602" s="164"/>
      <c r="C1602" s="165"/>
      <c r="D1602" s="166"/>
      <c r="E1602" s="165"/>
      <c r="F1602" s="165"/>
      <c r="G1602" s="220"/>
      <c r="H1602" s="165"/>
      <c r="I1602" s="167"/>
      <c r="J1602" s="168"/>
      <c r="K1602" s="845"/>
    </row>
    <row r="1603" spans="1:11" x14ac:dyDescent="0.2">
      <c r="A1603" s="163">
        <v>1588</v>
      </c>
      <c r="B1603" s="164"/>
      <c r="C1603" s="165"/>
      <c r="D1603" s="166"/>
      <c r="E1603" s="165"/>
      <c r="F1603" s="165"/>
      <c r="G1603" s="220"/>
      <c r="H1603" s="165"/>
      <c r="I1603" s="167"/>
      <c r="J1603" s="168"/>
      <c r="K1603" s="845"/>
    </row>
    <row r="1604" spans="1:11" x14ac:dyDescent="0.2">
      <c r="A1604" s="163">
        <v>1589</v>
      </c>
      <c r="B1604" s="164"/>
      <c r="C1604" s="165"/>
      <c r="D1604" s="166"/>
      <c r="E1604" s="165"/>
      <c r="F1604" s="165"/>
      <c r="G1604" s="220"/>
      <c r="H1604" s="165"/>
      <c r="I1604" s="167"/>
      <c r="J1604" s="168"/>
      <c r="K1604" s="845"/>
    </row>
    <row r="1605" spans="1:11" x14ac:dyDescent="0.2">
      <c r="A1605" s="163">
        <v>1590</v>
      </c>
      <c r="B1605" s="164"/>
      <c r="C1605" s="165"/>
      <c r="D1605" s="166"/>
      <c r="E1605" s="165"/>
      <c r="F1605" s="165"/>
      <c r="G1605" s="220"/>
      <c r="H1605" s="165"/>
      <c r="I1605" s="167"/>
      <c r="J1605" s="168"/>
      <c r="K1605" s="845"/>
    </row>
    <row r="1606" spans="1:11" x14ac:dyDescent="0.2">
      <c r="A1606" s="163">
        <v>1591</v>
      </c>
      <c r="B1606" s="164"/>
      <c r="C1606" s="165"/>
      <c r="D1606" s="166"/>
      <c r="E1606" s="165"/>
      <c r="F1606" s="165"/>
      <c r="G1606" s="220"/>
      <c r="H1606" s="165"/>
      <c r="I1606" s="167"/>
      <c r="J1606" s="168"/>
      <c r="K1606" s="845"/>
    </row>
    <row r="1607" spans="1:11" x14ac:dyDescent="0.2">
      <c r="A1607" s="163">
        <v>1592</v>
      </c>
      <c r="B1607" s="164"/>
      <c r="C1607" s="165"/>
      <c r="D1607" s="166"/>
      <c r="E1607" s="165"/>
      <c r="F1607" s="165"/>
      <c r="G1607" s="220"/>
      <c r="H1607" s="165"/>
      <c r="I1607" s="167"/>
      <c r="J1607" s="168"/>
      <c r="K1607" s="845"/>
    </row>
    <row r="1608" spans="1:11" x14ac:dyDescent="0.2">
      <c r="A1608" s="163">
        <v>1593</v>
      </c>
      <c r="B1608" s="164"/>
      <c r="C1608" s="165"/>
      <c r="D1608" s="166"/>
      <c r="E1608" s="165"/>
      <c r="F1608" s="165"/>
      <c r="G1608" s="220"/>
      <c r="H1608" s="165"/>
      <c r="I1608" s="167"/>
      <c r="J1608" s="168"/>
      <c r="K1608" s="845"/>
    </row>
    <row r="1609" spans="1:11" x14ac:dyDescent="0.2">
      <c r="A1609" s="163">
        <v>1594</v>
      </c>
      <c r="B1609" s="164"/>
      <c r="C1609" s="165"/>
      <c r="D1609" s="166"/>
      <c r="E1609" s="165"/>
      <c r="F1609" s="165"/>
      <c r="G1609" s="220"/>
      <c r="H1609" s="165"/>
      <c r="I1609" s="167"/>
      <c r="J1609" s="168"/>
      <c r="K1609" s="845"/>
    </row>
    <row r="1610" spans="1:11" x14ac:dyDescent="0.2">
      <c r="A1610" s="163">
        <v>1595</v>
      </c>
      <c r="B1610" s="164"/>
      <c r="C1610" s="165"/>
      <c r="D1610" s="166"/>
      <c r="E1610" s="165"/>
      <c r="F1610" s="165"/>
      <c r="G1610" s="220"/>
      <c r="H1610" s="165"/>
      <c r="I1610" s="167"/>
      <c r="J1610" s="168"/>
      <c r="K1610" s="845"/>
    </row>
    <row r="1611" spans="1:11" x14ac:dyDescent="0.2">
      <c r="A1611" s="163">
        <v>1596</v>
      </c>
      <c r="B1611" s="164"/>
      <c r="C1611" s="165"/>
      <c r="D1611" s="166"/>
      <c r="E1611" s="165"/>
      <c r="F1611" s="165"/>
      <c r="G1611" s="220"/>
      <c r="H1611" s="165"/>
      <c r="I1611" s="167"/>
      <c r="J1611" s="168"/>
      <c r="K1611" s="845"/>
    </row>
    <row r="1612" spans="1:11" x14ac:dyDescent="0.2">
      <c r="A1612" s="163">
        <v>1597</v>
      </c>
      <c r="B1612" s="164"/>
      <c r="C1612" s="165"/>
      <c r="D1612" s="166"/>
      <c r="E1612" s="165"/>
      <c r="F1612" s="165"/>
      <c r="G1612" s="220"/>
      <c r="H1612" s="165"/>
      <c r="I1612" s="167"/>
      <c r="J1612" s="168"/>
      <c r="K1612" s="845"/>
    </row>
    <row r="1613" spans="1:11" x14ac:dyDescent="0.2">
      <c r="A1613" s="163">
        <v>1598</v>
      </c>
      <c r="B1613" s="164"/>
      <c r="C1613" s="165"/>
      <c r="D1613" s="166"/>
      <c r="E1613" s="165"/>
      <c r="F1613" s="165"/>
      <c r="G1613" s="220"/>
      <c r="H1613" s="165"/>
      <c r="I1613" s="167"/>
      <c r="J1613" s="168"/>
      <c r="K1613" s="845"/>
    </row>
    <row r="1614" spans="1:11" x14ac:dyDescent="0.2">
      <c r="A1614" s="163">
        <v>1599</v>
      </c>
      <c r="B1614" s="164"/>
      <c r="C1614" s="165"/>
      <c r="D1614" s="166"/>
      <c r="E1614" s="165"/>
      <c r="F1614" s="165"/>
      <c r="G1614" s="220"/>
      <c r="H1614" s="165"/>
      <c r="I1614" s="167"/>
      <c r="J1614" s="168"/>
      <c r="K1614" s="845"/>
    </row>
    <row r="1615" spans="1:11" x14ac:dyDescent="0.2">
      <c r="A1615" s="163">
        <v>1600</v>
      </c>
      <c r="B1615" s="164"/>
      <c r="C1615" s="165"/>
      <c r="D1615" s="166"/>
      <c r="E1615" s="165"/>
      <c r="F1615" s="165"/>
      <c r="G1615" s="220"/>
      <c r="H1615" s="165"/>
      <c r="I1615" s="167"/>
      <c r="J1615" s="168"/>
      <c r="K1615" s="845"/>
    </row>
    <row r="1616" spans="1:11" x14ac:dyDescent="0.2">
      <c r="A1616" s="163">
        <v>1601</v>
      </c>
      <c r="B1616" s="164"/>
      <c r="C1616" s="165"/>
      <c r="D1616" s="166"/>
      <c r="E1616" s="165"/>
      <c r="F1616" s="165"/>
      <c r="G1616" s="220"/>
      <c r="H1616" s="165"/>
      <c r="I1616" s="167"/>
      <c r="J1616" s="168"/>
      <c r="K1616" s="845"/>
    </row>
    <row r="1617" spans="1:11" x14ac:dyDescent="0.2">
      <c r="A1617" s="163">
        <v>1602</v>
      </c>
      <c r="B1617" s="164"/>
      <c r="C1617" s="165"/>
      <c r="D1617" s="166"/>
      <c r="E1617" s="165"/>
      <c r="F1617" s="165"/>
      <c r="G1617" s="220"/>
      <c r="H1617" s="165"/>
      <c r="I1617" s="167"/>
      <c r="J1617" s="168"/>
      <c r="K1617" s="845"/>
    </row>
    <row r="1618" spans="1:11" x14ac:dyDescent="0.2">
      <c r="A1618" s="163">
        <v>1603</v>
      </c>
      <c r="B1618" s="164"/>
      <c r="C1618" s="165"/>
      <c r="D1618" s="166"/>
      <c r="E1618" s="165"/>
      <c r="F1618" s="165"/>
      <c r="G1618" s="220"/>
      <c r="H1618" s="165"/>
      <c r="I1618" s="167"/>
      <c r="J1618" s="168"/>
      <c r="K1618" s="845"/>
    </row>
    <row r="1619" spans="1:11" x14ac:dyDescent="0.2">
      <c r="A1619" s="163">
        <v>1604</v>
      </c>
      <c r="B1619" s="164"/>
      <c r="C1619" s="165"/>
      <c r="D1619" s="166"/>
      <c r="E1619" s="165"/>
      <c r="F1619" s="165"/>
      <c r="G1619" s="220"/>
      <c r="H1619" s="165"/>
      <c r="I1619" s="167"/>
      <c r="J1619" s="168"/>
      <c r="K1619" s="845"/>
    </row>
    <row r="1620" spans="1:11" x14ac:dyDescent="0.2">
      <c r="A1620" s="163">
        <v>1605</v>
      </c>
      <c r="B1620" s="164"/>
      <c r="C1620" s="165"/>
      <c r="D1620" s="166"/>
      <c r="E1620" s="165"/>
      <c r="F1620" s="165"/>
      <c r="G1620" s="220"/>
      <c r="H1620" s="165"/>
      <c r="I1620" s="167"/>
      <c r="J1620" s="168"/>
      <c r="K1620" s="845"/>
    </row>
    <row r="1621" spans="1:11" x14ac:dyDescent="0.2">
      <c r="A1621" s="163">
        <v>1606</v>
      </c>
      <c r="B1621" s="164"/>
      <c r="C1621" s="165"/>
      <c r="D1621" s="166"/>
      <c r="E1621" s="165"/>
      <c r="F1621" s="165"/>
      <c r="G1621" s="220"/>
      <c r="H1621" s="165"/>
      <c r="I1621" s="167"/>
      <c r="J1621" s="168"/>
      <c r="K1621" s="845"/>
    </row>
    <row r="1622" spans="1:11" x14ac:dyDescent="0.2">
      <c r="A1622" s="163">
        <v>1607</v>
      </c>
      <c r="B1622" s="164"/>
      <c r="C1622" s="165"/>
      <c r="D1622" s="166"/>
      <c r="E1622" s="165"/>
      <c r="F1622" s="165"/>
      <c r="G1622" s="220"/>
      <c r="H1622" s="165"/>
      <c r="I1622" s="167"/>
      <c r="J1622" s="168"/>
      <c r="K1622" s="845"/>
    </row>
    <row r="1623" spans="1:11" x14ac:dyDescent="0.2">
      <c r="A1623" s="163">
        <v>1608</v>
      </c>
      <c r="B1623" s="164"/>
      <c r="C1623" s="165"/>
      <c r="D1623" s="166"/>
      <c r="E1623" s="165"/>
      <c r="F1623" s="165"/>
      <c r="G1623" s="220"/>
      <c r="H1623" s="165"/>
      <c r="I1623" s="167"/>
      <c r="J1623" s="168"/>
      <c r="K1623" s="845"/>
    </row>
    <row r="1624" spans="1:11" x14ac:dyDescent="0.2">
      <c r="A1624" s="163">
        <v>1609</v>
      </c>
      <c r="B1624" s="164"/>
      <c r="C1624" s="165"/>
      <c r="D1624" s="166"/>
      <c r="E1624" s="165"/>
      <c r="F1624" s="165"/>
      <c r="G1624" s="220"/>
      <c r="H1624" s="165"/>
      <c r="I1624" s="167"/>
      <c r="J1624" s="168"/>
      <c r="K1624" s="845"/>
    </row>
    <row r="1625" spans="1:11" x14ac:dyDescent="0.2">
      <c r="A1625" s="163">
        <v>1610</v>
      </c>
      <c r="B1625" s="164"/>
      <c r="C1625" s="165"/>
      <c r="D1625" s="166"/>
      <c r="E1625" s="165"/>
      <c r="F1625" s="165"/>
      <c r="G1625" s="220"/>
      <c r="H1625" s="165"/>
      <c r="I1625" s="167"/>
      <c r="J1625" s="168"/>
      <c r="K1625" s="845"/>
    </row>
    <row r="1626" spans="1:11" x14ac:dyDescent="0.2">
      <c r="A1626" s="163">
        <v>1611</v>
      </c>
      <c r="B1626" s="164"/>
      <c r="C1626" s="165"/>
      <c r="D1626" s="166"/>
      <c r="E1626" s="165"/>
      <c r="F1626" s="165"/>
      <c r="G1626" s="220"/>
      <c r="H1626" s="165"/>
      <c r="I1626" s="167"/>
      <c r="J1626" s="168"/>
      <c r="K1626" s="845"/>
    </row>
    <row r="1627" spans="1:11" x14ac:dyDescent="0.2">
      <c r="A1627" s="163">
        <v>1612</v>
      </c>
      <c r="B1627" s="164"/>
      <c r="C1627" s="165"/>
      <c r="D1627" s="166"/>
      <c r="E1627" s="165"/>
      <c r="F1627" s="165"/>
      <c r="G1627" s="220"/>
      <c r="H1627" s="165"/>
      <c r="I1627" s="167"/>
      <c r="J1627" s="168"/>
      <c r="K1627" s="845"/>
    </row>
    <row r="1628" spans="1:11" x14ac:dyDescent="0.2">
      <c r="A1628" s="163">
        <v>1613</v>
      </c>
      <c r="B1628" s="164"/>
      <c r="C1628" s="165"/>
      <c r="D1628" s="166"/>
      <c r="E1628" s="165"/>
      <c r="F1628" s="165"/>
      <c r="G1628" s="220"/>
      <c r="H1628" s="165"/>
      <c r="I1628" s="167"/>
      <c r="J1628" s="168"/>
      <c r="K1628" s="845"/>
    </row>
    <row r="1629" spans="1:11" x14ac:dyDescent="0.2">
      <c r="A1629" s="163">
        <v>1614</v>
      </c>
      <c r="B1629" s="164"/>
      <c r="C1629" s="165"/>
      <c r="D1629" s="166"/>
      <c r="E1629" s="165"/>
      <c r="F1629" s="165"/>
      <c r="G1629" s="220"/>
      <c r="H1629" s="165"/>
      <c r="I1629" s="167"/>
      <c r="J1629" s="168"/>
      <c r="K1629" s="845"/>
    </row>
    <row r="1630" spans="1:11" x14ac:dyDescent="0.2">
      <c r="A1630" s="163">
        <v>1615</v>
      </c>
      <c r="B1630" s="164"/>
      <c r="C1630" s="165"/>
      <c r="D1630" s="166"/>
      <c r="E1630" s="165"/>
      <c r="F1630" s="165"/>
      <c r="G1630" s="220"/>
      <c r="H1630" s="165"/>
      <c r="I1630" s="167"/>
      <c r="J1630" s="168"/>
      <c r="K1630" s="845"/>
    </row>
    <row r="1631" spans="1:11" x14ac:dyDescent="0.2">
      <c r="A1631" s="163">
        <v>1616</v>
      </c>
      <c r="B1631" s="164"/>
      <c r="C1631" s="165"/>
      <c r="D1631" s="166"/>
      <c r="E1631" s="165"/>
      <c r="F1631" s="165"/>
      <c r="G1631" s="220"/>
      <c r="H1631" s="165"/>
      <c r="I1631" s="167"/>
      <c r="J1631" s="168"/>
      <c r="K1631" s="845"/>
    </row>
    <row r="1632" spans="1:11" x14ac:dyDescent="0.2">
      <c r="A1632" s="163">
        <v>1617</v>
      </c>
      <c r="B1632" s="164"/>
      <c r="C1632" s="165"/>
      <c r="D1632" s="166"/>
      <c r="E1632" s="165"/>
      <c r="F1632" s="165"/>
      <c r="G1632" s="220"/>
      <c r="H1632" s="165"/>
      <c r="I1632" s="167"/>
      <c r="J1632" s="168"/>
      <c r="K1632" s="845"/>
    </row>
    <row r="1633" spans="1:11" x14ac:dyDescent="0.2">
      <c r="A1633" s="163">
        <v>1618</v>
      </c>
      <c r="B1633" s="164"/>
      <c r="C1633" s="165"/>
      <c r="D1633" s="166"/>
      <c r="E1633" s="165"/>
      <c r="F1633" s="165"/>
      <c r="G1633" s="220"/>
      <c r="H1633" s="165"/>
      <c r="I1633" s="167"/>
      <c r="J1633" s="168"/>
      <c r="K1633" s="845"/>
    </row>
    <row r="1634" spans="1:11" x14ac:dyDescent="0.2">
      <c r="A1634" s="163">
        <v>1619</v>
      </c>
      <c r="B1634" s="164"/>
      <c r="C1634" s="165"/>
      <c r="D1634" s="166"/>
      <c r="E1634" s="165"/>
      <c r="F1634" s="165"/>
      <c r="G1634" s="220"/>
      <c r="H1634" s="165"/>
      <c r="I1634" s="167"/>
      <c r="J1634" s="168"/>
      <c r="K1634" s="845"/>
    </row>
    <row r="1635" spans="1:11" x14ac:dyDescent="0.2">
      <c r="A1635" s="163">
        <v>1620</v>
      </c>
      <c r="B1635" s="164"/>
      <c r="C1635" s="165"/>
      <c r="D1635" s="166"/>
      <c r="E1635" s="165"/>
      <c r="F1635" s="165"/>
      <c r="G1635" s="220"/>
      <c r="H1635" s="165"/>
      <c r="I1635" s="167"/>
      <c r="J1635" s="168"/>
      <c r="K1635" s="845"/>
    </row>
    <row r="1636" spans="1:11" x14ac:dyDescent="0.2">
      <c r="A1636" s="163">
        <v>1621</v>
      </c>
      <c r="B1636" s="164"/>
      <c r="C1636" s="165"/>
      <c r="D1636" s="166"/>
      <c r="E1636" s="165"/>
      <c r="F1636" s="165"/>
      <c r="G1636" s="220"/>
      <c r="H1636" s="165"/>
      <c r="I1636" s="167"/>
      <c r="J1636" s="168"/>
      <c r="K1636" s="845"/>
    </row>
    <row r="1637" spans="1:11" x14ac:dyDescent="0.2">
      <c r="A1637" s="163">
        <v>1622</v>
      </c>
      <c r="B1637" s="164"/>
      <c r="C1637" s="165"/>
      <c r="D1637" s="166"/>
      <c r="E1637" s="165"/>
      <c r="F1637" s="165"/>
      <c r="G1637" s="220"/>
      <c r="H1637" s="165"/>
      <c r="I1637" s="167"/>
      <c r="J1637" s="168"/>
      <c r="K1637" s="845"/>
    </row>
    <row r="1638" spans="1:11" x14ac:dyDescent="0.2">
      <c r="A1638" s="163">
        <v>1623</v>
      </c>
      <c r="B1638" s="164"/>
      <c r="C1638" s="165"/>
      <c r="D1638" s="166"/>
      <c r="E1638" s="165"/>
      <c r="F1638" s="165"/>
      <c r="G1638" s="220"/>
      <c r="H1638" s="165"/>
      <c r="I1638" s="167"/>
      <c r="J1638" s="168"/>
      <c r="K1638" s="845"/>
    </row>
    <row r="1639" spans="1:11" x14ac:dyDescent="0.2">
      <c r="A1639" s="163">
        <v>1624</v>
      </c>
      <c r="B1639" s="164"/>
      <c r="C1639" s="165"/>
      <c r="D1639" s="166"/>
      <c r="E1639" s="165"/>
      <c r="F1639" s="165"/>
      <c r="G1639" s="220"/>
      <c r="H1639" s="165"/>
      <c r="I1639" s="167"/>
      <c r="J1639" s="168"/>
      <c r="K1639" s="845"/>
    </row>
    <row r="1640" spans="1:11" x14ac:dyDescent="0.2">
      <c r="A1640" s="163">
        <v>1625</v>
      </c>
      <c r="B1640" s="164"/>
      <c r="C1640" s="165"/>
      <c r="D1640" s="166"/>
      <c r="E1640" s="165"/>
      <c r="F1640" s="165"/>
      <c r="G1640" s="220"/>
      <c r="H1640" s="165"/>
      <c r="I1640" s="167"/>
      <c r="J1640" s="168"/>
      <c r="K1640" s="845"/>
    </row>
    <row r="1641" spans="1:11" x14ac:dyDescent="0.2">
      <c r="A1641" s="163">
        <v>1626</v>
      </c>
      <c r="B1641" s="164"/>
      <c r="C1641" s="165"/>
      <c r="D1641" s="166"/>
      <c r="E1641" s="165"/>
      <c r="F1641" s="165"/>
      <c r="G1641" s="220"/>
      <c r="H1641" s="165"/>
      <c r="I1641" s="167"/>
      <c r="J1641" s="168"/>
      <c r="K1641" s="845"/>
    </row>
    <row r="1642" spans="1:11" x14ac:dyDescent="0.2">
      <c r="A1642" s="163">
        <v>1627</v>
      </c>
      <c r="B1642" s="164"/>
      <c r="C1642" s="165"/>
      <c r="D1642" s="166"/>
      <c r="E1642" s="165"/>
      <c r="F1642" s="165"/>
      <c r="G1642" s="220"/>
      <c r="H1642" s="165"/>
      <c r="I1642" s="167"/>
      <c r="J1642" s="168"/>
      <c r="K1642" s="845"/>
    </row>
    <row r="1643" spans="1:11" x14ac:dyDescent="0.2">
      <c r="A1643" s="163">
        <v>1628</v>
      </c>
      <c r="B1643" s="164"/>
      <c r="C1643" s="165"/>
      <c r="D1643" s="166"/>
      <c r="E1643" s="165"/>
      <c r="F1643" s="165"/>
      <c r="G1643" s="220"/>
      <c r="H1643" s="165"/>
      <c r="I1643" s="167"/>
      <c r="J1643" s="168"/>
      <c r="K1643" s="845"/>
    </row>
    <row r="1644" spans="1:11" x14ac:dyDescent="0.2">
      <c r="A1644" s="163">
        <v>1629</v>
      </c>
      <c r="B1644" s="164"/>
      <c r="C1644" s="165"/>
      <c r="D1644" s="166"/>
      <c r="E1644" s="165"/>
      <c r="F1644" s="165"/>
      <c r="G1644" s="220"/>
      <c r="H1644" s="165"/>
      <c r="I1644" s="167"/>
      <c r="J1644" s="168"/>
      <c r="K1644" s="845"/>
    </row>
    <row r="1645" spans="1:11" x14ac:dyDescent="0.2">
      <c r="A1645" s="163">
        <v>1630</v>
      </c>
      <c r="B1645" s="164"/>
      <c r="C1645" s="165"/>
      <c r="D1645" s="166"/>
      <c r="E1645" s="165"/>
      <c r="F1645" s="165"/>
      <c r="G1645" s="220"/>
      <c r="H1645" s="165"/>
      <c r="I1645" s="167"/>
      <c r="J1645" s="168"/>
      <c r="K1645" s="845"/>
    </row>
    <row r="1646" spans="1:11" x14ac:dyDescent="0.2">
      <c r="A1646" s="163">
        <v>1631</v>
      </c>
      <c r="B1646" s="164"/>
      <c r="C1646" s="165"/>
      <c r="D1646" s="166"/>
      <c r="E1646" s="165"/>
      <c r="F1646" s="165"/>
      <c r="G1646" s="220"/>
      <c r="H1646" s="165"/>
      <c r="I1646" s="167"/>
      <c r="J1646" s="168"/>
      <c r="K1646" s="845"/>
    </row>
    <row r="1647" spans="1:11" x14ac:dyDescent="0.2">
      <c r="A1647" s="163">
        <v>1632</v>
      </c>
      <c r="B1647" s="164"/>
      <c r="C1647" s="165"/>
      <c r="D1647" s="166"/>
      <c r="E1647" s="165"/>
      <c r="F1647" s="165"/>
      <c r="G1647" s="220"/>
      <c r="H1647" s="165"/>
      <c r="I1647" s="167"/>
      <c r="J1647" s="168"/>
      <c r="K1647" s="845"/>
    </row>
    <row r="1648" spans="1:11" x14ac:dyDescent="0.2">
      <c r="A1648" s="163">
        <v>1633</v>
      </c>
      <c r="B1648" s="164"/>
      <c r="C1648" s="165"/>
      <c r="D1648" s="166"/>
      <c r="E1648" s="165"/>
      <c r="F1648" s="165"/>
      <c r="G1648" s="220"/>
      <c r="H1648" s="165"/>
      <c r="I1648" s="167"/>
      <c r="J1648" s="168"/>
      <c r="K1648" s="845"/>
    </row>
    <row r="1649" spans="1:11" x14ac:dyDescent="0.2">
      <c r="A1649" s="163">
        <v>1634</v>
      </c>
      <c r="B1649" s="164"/>
      <c r="C1649" s="165"/>
      <c r="D1649" s="166"/>
      <c r="E1649" s="165"/>
      <c r="F1649" s="165"/>
      <c r="G1649" s="220"/>
      <c r="H1649" s="165"/>
      <c r="I1649" s="167"/>
      <c r="J1649" s="168"/>
      <c r="K1649" s="845"/>
    </row>
    <row r="1650" spans="1:11" x14ac:dyDescent="0.2">
      <c r="A1650" s="163">
        <v>1635</v>
      </c>
      <c r="B1650" s="164"/>
      <c r="C1650" s="165"/>
      <c r="D1650" s="166"/>
      <c r="E1650" s="165"/>
      <c r="F1650" s="165"/>
      <c r="G1650" s="220"/>
      <c r="H1650" s="165"/>
      <c r="I1650" s="167"/>
      <c r="J1650" s="168"/>
      <c r="K1650" s="845"/>
    </row>
    <row r="1651" spans="1:11" x14ac:dyDescent="0.2">
      <c r="A1651" s="163">
        <v>1636</v>
      </c>
      <c r="B1651" s="164"/>
      <c r="C1651" s="165"/>
      <c r="D1651" s="166"/>
      <c r="E1651" s="165"/>
      <c r="F1651" s="165"/>
      <c r="G1651" s="220"/>
      <c r="H1651" s="165"/>
      <c r="I1651" s="167"/>
      <c r="J1651" s="168"/>
      <c r="K1651" s="845"/>
    </row>
    <row r="1652" spans="1:11" x14ac:dyDescent="0.2">
      <c r="A1652" s="163">
        <v>1637</v>
      </c>
      <c r="B1652" s="164"/>
      <c r="C1652" s="165"/>
      <c r="D1652" s="166"/>
      <c r="E1652" s="165"/>
      <c r="F1652" s="165"/>
      <c r="G1652" s="220"/>
      <c r="H1652" s="165"/>
      <c r="I1652" s="167"/>
      <c r="J1652" s="168"/>
      <c r="K1652" s="845"/>
    </row>
    <row r="1653" spans="1:11" x14ac:dyDescent="0.2">
      <c r="A1653" s="163">
        <v>1638</v>
      </c>
      <c r="B1653" s="164"/>
      <c r="C1653" s="165"/>
      <c r="D1653" s="166"/>
      <c r="E1653" s="165"/>
      <c r="F1653" s="165"/>
      <c r="G1653" s="220"/>
      <c r="H1653" s="165"/>
      <c r="I1653" s="167"/>
      <c r="J1653" s="168"/>
      <c r="K1653" s="845"/>
    </row>
    <row r="1654" spans="1:11" x14ac:dyDescent="0.2">
      <c r="A1654" s="163">
        <v>1639</v>
      </c>
      <c r="B1654" s="164"/>
      <c r="C1654" s="165"/>
      <c r="D1654" s="166"/>
      <c r="E1654" s="165"/>
      <c r="F1654" s="165"/>
      <c r="G1654" s="220"/>
      <c r="H1654" s="165"/>
      <c r="I1654" s="167"/>
      <c r="J1654" s="168"/>
      <c r="K1654" s="845"/>
    </row>
    <row r="1655" spans="1:11" x14ac:dyDescent="0.2">
      <c r="A1655" s="163">
        <v>1640</v>
      </c>
      <c r="B1655" s="164"/>
      <c r="C1655" s="165"/>
      <c r="D1655" s="166"/>
      <c r="E1655" s="165"/>
      <c r="F1655" s="165"/>
      <c r="G1655" s="220"/>
      <c r="H1655" s="165"/>
      <c r="I1655" s="167"/>
      <c r="J1655" s="168"/>
      <c r="K1655" s="845"/>
    </row>
    <row r="1656" spans="1:11" x14ac:dyDescent="0.2">
      <c r="A1656" s="163">
        <v>1641</v>
      </c>
      <c r="B1656" s="164"/>
      <c r="C1656" s="165"/>
      <c r="D1656" s="166"/>
      <c r="E1656" s="165"/>
      <c r="F1656" s="165"/>
      <c r="G1656" s="220"/>
      <c r="H1656" s="165"/>
      <c r="I1656" s="167"/>
      <c r="J1656" s="168"/>
      <c r="K1656" s="845"/>
    </row>
    <row r="1657" spans="1:11" x14ac:dyDescent="0.2">
      <c r="A1657" s="163">
        <v>1642</v>
      </c>
      <c r="B1657" s="164"/>
      <c r="C1657" s="165"/>
      <c r="D1657" s="166"/>
      <c r="E1657" s="165"/>
      <c r="F1657" s="165"/>
      <c r="G1657" s="220"/>
      <c r="H1657" s="165"/>
      <c r="I1657" s="167"/>
      <c r="J1657" s="168"/>
      <c r="K1657" s="845"/>
    </row>
    <row r="1658" spans="1:11" x14ac:dyDescent="0.2">
      <c r="A1658" s="163">
        <v>1643</v>
      </c>
      <c r="B1658" s="164"/>
      <c r="C1658" s="165"/>
      <c r="D1658" s="166"/>
      <c r="E1658" s="165"/>
      <c r="F1658" s="165"/>
      <c r="G1658" s="220"/>
      <c r="H1658" s="165"/>
      <c r="I1658" s="167"/>
      <c r="J1658" s="168"/>
      <c r="K1658" s="845"/>
    </row>
    <row r="1659" spans="1:11" x14ac:dyDescent="0.2">
      <c r="A1659" s="163">
        <v>1644</v>
      </c>
      <c r="B1659" s="164"/>
      <c r="C1659" s="165"/>
      <c r="D1659" s="166"/>
      <c r="E1659" s="165"/>
      <c r="F1659" s="165"/>
      <c r="G1659" s="220"/>
      <c r="H1659" s="165"/>
      <c r="I1659" s="167"/>
      <c r="J1659" s="168"/>
      <c r="K1659" s="845"/>
    </row>
    <row r="1660" spans="1:11" x14ac:dyDescent="0.2">
      <c r="A1660" s="163">
        <v>1645</v>
      </c>
      <c r="B1660" s="164"/>
      <c r="C1660" s="165"/>
      <c r="D1660" s="166"/>
      <c r="E1660" s="165"/>
      <c r="F1660" s="165"/>
      <c r="G1660" s="220"/>
      <c r="H1660" s="165"/>
      <c r="I1660" s="167"/>
      <c r="J1660" s="168"/>
      <c r="K1660" s="845"/>
    </row>
    <row r="1661" spans="1:11" x14ac:dyDescent="0.2">
      <c r="A1661" s="163">
        <v>1646</v>
      </c>
      <c r="B1661" s="164"/>
      <c r="C1661" s="165"/>
      <c r="D1661" s="166"/>
      <c r="E1661" s="165"/>
      <c r="F1661" s="165"/>
      <c r="G1661" s="220"/>
      <c r="H1661" s="165"/>
      <c r="I1661" s="167"/>
      <c r="J1661" s="168"/>
      <c r="K1661" s="845"/>
    </row>
    <row r="1662" spans="1:11" x14ac:dyDescent="0.2">
      <c r="A1662" s="163">
        <v>1647</v>
      </c>
      <c r="B1662" s="164"/>
      <c r="C1662" s="165"/>
      <c r="D1662" s="166"/>
      <c r="E1662" s="165"/>
      <c r="F1662" s="165"/>
      <c r="G1662" s="220"/>
      <c r="H1662" s="165"/>
      <c r="I1662" s="167"/>
      <c r="J1662" s="168"/>
      <c r="K1662" s="845"/>
    </row>
    <row r="1663" spans="1:11" x14ac:dyDescent="0.2">
      <c r="A1663" s="163">
        <v>1648</v>
      </c>
      <c r="B1663" s="164"/>
      <c r="C1663" s="165"/>
      <c r="D1663" s="166"/>
      <c r="E1663" s="165"/>
      <c r="F1663" s="165"/>
      <c r="G1663" s="220"/>
      <c r="H1663" s="165"/>
      <c r="I1663" s="167"/>
      <c r="J1663" s="168"/>
      <c r="K1663" s="845"/>
    </row>
    <row r="1664" spans="1:11" x14ac:dyDescent="0.2">
      <c r="A1664" s="163">
        <v>1649</v>
      </c>
      <c r="B1664" s="164"/>
      <c r="C1664" s="165"/>
      <c r="D1664" s="166"/>
      <c r="E1664" s="165"/>
      <c r="F1664" s="165"/>
      <c r="G1664" s="220"/>
      <c r="H1664" s="165"/>
      <c r="I1664" s="167"/>
      <c r="J1664" s="168"/>
      <c r="K1664" s="845"/>
    </row>
    <row r="1665" spans="1:11" x14ac:dyDescent="0.2">
      <c r="A1665" s="163">
        <v>1650</v>
      </c>
      <c r="B1665" s="164"/>
      <c r="C1665" s="165"/>
      <c r="D1665" s="166"/>
      <c r="E1665" s="165"/>
      <c r="F1665" s="165"/>
      <c r="G1665" s="220"/>
      <c r="H1665" s="165"/>
      <c r="I1665" s="167"/>
      <c r="J1665" s="168"/>
      <c r="K1665" s="845"/>
    </row>
    <row r="1666" spans="1:11" x14ac:dyDescent="0.2">
      <c r="A1666" s="163">
        <v>1651</v>
      </c>
      <c r="B1666" s="164"/>
      <c r="C1666" s="165"/>
      <c r="D1666" s="166"/>
      <c r="E1666" s="165"/>
      <c r="F1666" s="165"/>
      <c r="G1666" s="220"/>
      <c r="H1666" s="165"/>
      <c r="I1666" s="167"/>
      <c r="J1666" s="168"/>
      <c r="K1666" s="845"/>
    </row>
    <row r="1667" spans="1:11" x14ac:dyDescent="0.2">
      <c r="A1667" s="163">
        <v>1652</v>
      </c>
      <c r="B1667" s="164"/>
      <c r="C1667" s="165"/>
      <c r="D1667" s="166"/>
      <c r="E1667" s="165"/>
      <c r="F1667" s="165"/>
      <c r="G1667" s="220"/>
      <c r="H1667" s="165"/>
      <c r="I1667" s="167"/>
      <c r="J1667" s="168"/>
      <c r="K1667" s="845"/>
    </row>
    <row r="1668" spans="1:11" x14ac:dyDescent="0.2">
      <c r="A1668" s="163">
        <v>1653</v>
      </c>
      <c r="B1668" s="164"/>
      <c r="C1668" s="165"/>
      <c r="D1668" s="166"/>
      <c r="E1668" s="165"/>
      <c r="F1668" s="165"/>
      <c r="G1668" s="220"/>
      <c r="H1668" s="165"/>
      <c r="I1668" s="167"/>
      <c r="J1668" s="168"/>
      <c r="K1668" s="845"/>
    </row>
    <row r="1669" spans="1:11" x14ac:dyDescent="0.2">
      <c r="A1669" s="163">
        <v>1654</v>
      </c>
      <c r="B1669" s="164"/>
      <c r="C1669" s="165"/>
      <c r="D1669" s="166"/>
      <c r="E1669" s="165"/>
      <c r="F1669" s="165"/>
      <c r="G1669" s="220"/>
      <c r="H1669" s="165"/>
      <c r="I1669" s="167"/>
      <c r="J1669" s="168"/>
      <c r="K1669" s="845"/>
    </row>
    <row r="1670" spans="1:11" x14ac:dyDescent="0.2">
      <c r="A1670" s="163">
        <v>1655</v>
      </c>
      <c r="B1670" s="164"/>
      <c r="C1670" s="165"/>
      <c r="D1670" s="166"/>
      <c r="E1670" s="165"/>
      <c r="F1670" s="165"/>
      <c r="G1670" s="220"/>
      <c r="H1670" s="165"/>
      <c r="I1670" s="167"/>
      <c r="J1670" s="168"/>
      <c r="K1670" s="845"/>
    </row>
    <row r="1671" spans="1:11" x14ac:dyDescent="0.2">
      <c r="A1671" s="163">
        <v>1656</v>
      </c>
      <c r="B1671" s="164"/>
      <c r="C1671" s="165"/>
      <c r="D1671" s="166"/>
      <c r="E1671" s="165"/>
      <c r="F1671" s="165"/>
      <c r="G1671" s="220"/>
      <c r="H1671" s="165"/>
      <c r="I1671" s="167"/>
      <c r="J1671" s="168"/>
      <c r="K1671" s="845"/>
    </row>
    <row r="1672" spans="1:11" x14ac:dyDescent="0.2">
      <c r="A1672" s="163">
        <v>1657</v>
      </c>
      <c r="B1672" s="164"/>
      <c r="C1672" s="165"/>
      <c r="D1672" s="166"/>
      <c r="E1672" s="165"/>
      <c r="F1672" s="165"/>
      <c r="G1672" s="220"/>
      <c r="H1672" s="165"/>
      <c r="I1672" s="167"/>
      <c r="J1672" s="168"/>
      <c r="K1672" s="845"/>
    </row>
    <row r="1673" spans="1:11" x14ac:dyDescent="0.2">
      <c r="A1673" s="163">
        <v>1658</v>
      </c>
      <c r="B1673" s="164"/>
      <c r="C1673" s="165"/>
      <c r="D1673" s="166"/>
      <c r="E1673" s="165"/>
      <c r="F1673" s="165"/>
      <c r="G1673" s="220"/>
      <c r="H1673" s="165"/>
      <c r="I1673" s="167"/>
      <c r="J1673" s="168"/>
      <c r="K1673" s="845"/>
    </row>
    <row r="1674" spans="1:11" x14ac:dyDescent="0.2">
      <c r="A1674" s="163">
        <v>1659</v>
      </c>
      <c r="B1674" s="164"/>
      <c r="C1674" s="165"/>
      <c r="D1674" s="166"/>
      <c r="E1674" s="165"/>
      <c r="F1674" s="165"/>
      <c r="G1674" s="220"/>
      <c r="H1674" s="165"/>
      <c r="I1674" s="167"/>
      <c r="J1674" s="168"/>
      <c r="K1674" s="845"/>
    </row>
    <row r="1675" spans="1:11" x14ac:dyDescent="0.2">
      <c r="A1675" s="163">
        <v>1660</v>
      </c>
      <c r="B1675" s="164"/>
      <c r="C1675" s="165"/>
      <c r="D1675" s="166"/>
      <c r="E1675" s="165"/>
      <c r="F1675" s="165"/>
      <c r="G1675" s="220"/>
      <c r="H1675" s="165"/>
      <c r="I1675" s="167"/>
      <c r="J1675" s="168"/>
      <c r="K1675" s="845"/>
    </row>
    <row r="1676" spans="1:11" x14ac:dyDescent="0.2">
      <c r="A1676" s="163">
        <v>1661</v>
      </c>
      <c r="B1676" s="164"/>
      <c r="C1676" s="165"/>
      <c r="D1676" s="166"/>
      <c r="E1676" s="165"/>
      <c r="F1676" s="165"/>
      <c r="G1676" s="220"/>
      <c r="H1676" s="165"/>
      <c r="I1676" s="167"/>
      <c r="J1676" s="168"/>
      <c r="K1676" s="845"/>
    </row>
    <row r="1677" spans="1:11" x14ac:dyDescent="0.2">
      <c r="A1677" s="163">
        <v>1662</v>
      </c>
      <c r="B1677" s="164"/>
      <c r="C1677" s="165"/>
      <c r="D1677" s="166"/>
      <c r="E1677" s="165"/>
      <c r="F1677" s="165"/>
      <c r="G1677" s="220"/>
      <c r="H1677" s="165"/>
      <c r="I1677" s="167"/>
      <c r="J1677" s="168"/>
      <c r="K1677" s="845"/>
    </row>
    <row r="1678" spans="1:11" x14ac:dyDescent="0.2">
      <c r="A1678" s="163">
        <v>1663</v>
      </c>
      <c r="B1678" s="164"/>
      <c r="C1678" s="165"/>
      <c r="D1678" s="166"/>
      <c r="E1678" s="165"/>
      <c r="F1678" s="165"/>
      <c r="G1678" s="220"/>
      <c r="H1678" s="165"/>
      <c r="I1678" s="167"/>
      <c r="J1678" s="168"/>
      <c r="K1678" s="845"/>
    </row>
    <row r="1679" spans="1:11" x14ac:dyDescent="0.2">
      <c r="A1679" s="163">
        <v>1664</v>
      </c>
      <c r="B1679" s="164"/>
      <c r="C1679" s="165"/>
      <c r="D1679" s="166"/>
      <c r="E1679" s="165"/>
      <c r="F1679" s="165"/>
      <c r="G1679" s="220"/>
      <c r="H1679" s="165"/>
      <c r="I1679" s="167"/>
      <c r="J1679" s="168"/>
      <c r="K1679" s="845"/>
    </row>
    <row r="1680" spans="1:11" x14ac:dyDescent="0.2">
      <c r="A1680" s="163">
        <v>1665</v>
      </c>
      <c r="B1680" s="164"/>
      <c r="C1680" s="165"/>
      <c r="D1680" s="166"/>
      <c r="E1680" s="165"/>
      <c r="F1680" s="165"/>
      <c r="G1680" s="220"/>
      <c r="H1680" s="165"/>
      <c r="I1680" s="167"/>
      <c r="J1680" s="168"/>
      <c r="K1680" s="845"/>
    </row>
    <row r="1681" spans="1:11" x14ac:dyDescent="0.2">
      <c r="A1681" s="163">
        <v>1666</v>
      </c>
      <c r="B1681" s="164"/>
      <c r="C1681" s="165"/>
      <c r="D1681" s="166"/>
      <c r="E1681" s="165"/>
      <c r="F1681" s="165"/>
      <c r="G1681" s="220"/>
      <c r="H1681" s="165"/>
      <c r="I1681" s="167"/>
      <c r="J1681" s="168"/>
      <c r="K1681" s="845"/>
    </row>
    <row r="1682" spans="1:11" x14ac:dyDescent="0.2">
      <c r="A1682" s="163">
        <v>1667</v>
      </c>
      <c r="B1682" s="164"/>
      <c r="C1682" s="165"/>
      <c r="D1682" s="166"/>
      <c r="E1682" s="165"/>
      <c r="F1682" s="165"/>
      <c r="G1682" s="220"/>
      <c r="H1682" s="165"/>
      <c r="I1682" s="167"/>
      <c r="J1682" s="168"/>
      <c r="K1682" s="845"/>
    </row>
    <row r="1683" spans="1:11" x14ac:dyDescent="0.2">
      <c r="A1683" s="163">
        <v>1668</v>
      </c>
      <c r="B1683" s="164"/>
      <c r="C1683" s="165"/>
      <c r="D1683" s="166"/>
      <c r="E1683" s="165"/>
      <c r="F1683" s="165"/>
      <c r="G1683" s="220"/>
      <c r="H1683" s="165"/>
      <c r="I1683" s="167"/>
      <c r="J1683" s="168"/>
      <c r="K1683" s="845"/>
    </row>
    <row r="1684" spans="1:11" x14ac:dyDescent="0.2">
      <c r="A1684" s="163">
        <v>1669</v>
      </c>
      <c r="B1684" s="164"/>
      <c r="C1684" s="165"/>
      <c r="D1684" s="166"/>
      <c r="E1684" s="165"/>
      <c r="F1684" s="165"/>
      <c r="G1684" s="220"/>
      <c r="H1684" s="165"/>
      <c r="I1684" s="167"/>
      <c r="J1684" s="168"/>
      <c r="K1684" s="845"/>
    </row>
    <row r="1685" spans="1:11" x14ac:dyDescent="0.2">
      <c r="A1685" s="163">
        <v>1670</v>
      </c>
      <c r="B1685" s="164"/>
      <c r="C1685" s="165"/>
      <c r="D1685" s="166"/>
      <c r="E1685" s="165"/>
      <c r="F1685" s="165"/>
      <c r="G1685" s="220"/>
      <c r="H1685" s="165"/>
      <c r="I1685" s="167"/>
      <c r="J1685" s="168"/>
      <c r="K1685" s="845"/>
    </row>
    <row r="1686" spans="1:11" x14ac:dyDescent="0.2">
      <c r="A1686" s="163">
        <v>1671</v>
      </c>
      <c r="B1686" s="164"/>
      <c r="C1686" s="165"/>
      <c r="D1686" s="166"/>
      <c r="E1686" s="165"/>
      <c r="F1686" s="165"/>
      <c r="G1686" s="220"/>
      <c r="H1686" s="165"/>
      <c r="I1686" s="167"/>
      <c r="J1686" s="168"/>
      <c r="K1686" s="845"/>
    </row>
    <row r="1687" spans="1:11" x14ac:dyDescent="0.2">
      <c r="A1687" s="163">
        <v>1672</v>
      </c>
      <c r="B1687" s="164"/>
      <c r="C1687" s="165"/>
      <c r="D1687" s="166"/>
      <c r="E1687" s="165"/>
      <c r="F1687" s="165"/>
      <c r="G1687" s="220"/>
      <c r="H1687" s="165"/>
      <c r="I1687" s="167"/>
      <c r="J1687" s="168"/>
      <c r="K1687" s="845"/>
    </row>
    <row r="1688" spans="1:11" x14ac:dyDescent="0.2">
      <c r="A1688" s="163">
        <v>1673</v>
      </c>
      <c r="B1688" s="164"/>
      <c r="C1688" s="165"/>
      <c r="D1688" s="166"/>
      <c r="E1688" s="165"/>
      <c r="F1688" s="165"/>
      <c r="G1688" s="220"/>
      <c r="H1688" s="165"/>
      <c r="I1688" s="167"/>
      <c r="J1688" s="168"/>
      <c r="K1688" s="845"/>
    </row>
    <row r="1689" spans="1:11" x14ac:dyDescent="0.2">
      <c r="A1689" s="163">
        <v>1674</v>
      </c>
      <c r="B1689" s="164"/>
      <c r="C1689" s="165"/>
      <c r="D1689" s="166"/>
      <c r="E1689" s="165"/>
      <c r="F1689" s="165"/>
      <c r="G1689" s="220"/>
      <c r="H1689" s="165"/>
      <c r="I1689" s="167"/>
      <c r="J1689" s="168"/>
      <c r="K1689" s="845"/>
    </row>
    <row r="1690" spans="1:11" x14ac:dyDescent="0.2">
      <c r="A1690" s="163">
        <v>1675</v>
      </c>
      <c r="B1690" s="164"/>
      <c r="C1690" s="165"/>
      <c r="D1690" s="166"/>
      <c r="E1690" s="165"/>
      <c r="F1690" s="165"/>
      <c r="G1690" s="220"/>
      <c r="H1690" s="165"/>
      <c r="I1690" s="167"/>
      <c r="J1690" s="168"/>
      <c r="K1690" s="845"/>
    </row>
    <row r="1691" spans="1:11" x14ac:dyDescent="0.2">
      <c r="A1691" s="163">
        <v>1676</v>
      </c>
      <c r="B1691" s="164"/>
      <c r="C1691" s="165"/>
      <c r="D1691" s="166"/>
      <c r="E1691" s="165"/>
      <c r="F1691" s="165"/>
      <c r="G1691" s="220"/>
      <c r="H1691" s="165"/>
      <c r="I1691" s="167"/>
      <c r="J1691" s="168"/>
      <c r="K1691" s="845"/>
    </row>
    <row r="1692" spans="1:11" x14ac:dyDescent="0.2">
      <c r="A1692" s="163">
        <v>1677</v>
      </c>
      <c r="B1692" s="164"/>
      <c r="C1692" s="165"/>
      <c r="D1692" s="166"/>
      <c r="E1692" s="165"/>
      <c r="F1692" s="165"/>
      <c r="G1692" s="220"/>
      <c r="H1692" s="165"/>
      <c r="I1692" s="167"/>
      <c r="J1692" s="168"/>
      <c r="K1692" s="845"/>
    </row>
    <row r="1693" spans="1:11" x14ac:dyDescent="0.2">
      <c r="A1693" s="163">
        <v>1678</v>
      </c>
      <c r="B1693" s="164"/>
      <c r="C1693" s="165"/>
      <c r="D1693" s="166"/>
      <c r="E1693" s="165"/>
      <c r="F1693" s="165"/>
      <c r="G1693" s="220"/>
      <c r="H1693" s="165"/>
      <c r="I1693" s="167"/>
      <c r="J1693" s="168"/>
      <c r="K1693" s="845"/>
    </row>
    <row r="1694" spans="1:11" x14ac:dyDescent="0.2">
      <c r="A1694" s="163">
        <v>1679</v>
      </c>
      <c r="B1694" s="164"/>
      <c r="C1694" s="165"/>
      <c r="D1694" s="166"/>
      <c r="E1694" s="165"/>
      <c r="F1694" s="165"/>
      <c r="G1694" s="220"/>
      <c r="H1694" s="165"/>
      <c r="I1694" s="167"/>
      <c r="J1694" s="168"/>
      <c r="K1694" s="845"/>
    </row>
    <row r="1695" spans="1:11" x14ac:dyDescent="0.2">
      <c r="A1695" s="163">
        <v>1680</v>
      </c>
      <c r="B1695" s="164"/>
      <c r="C1695" s="165"/>
      <c r="D1695" s="166"/>
      <c r="E1695" s="165"/>
      <c r="F1695" s="165"/>
      <c r="G1695" s="220"/>
      <c r="H1695" s="165"/>
      <c r="I1695" s="167"/>
      <c r="J1695" s="168"/>
      <c r="K1695" s="845"/>
    </row>
    <row r="1696" spans="1:11" x14ac:dyDescent="0.2">
      <c r="A1696" s="163">
        <v>1681</v>
      </c>
      <c r="B1696" s="164"/>
      <c r="C1696" s="165"/>
      <c r="D1696" s="166"/>
      <c r="E1696" s="165"/>
      <c r="F1696" s="165"/>
      <c r="G1696" s="220"/>
      <c r="H1696" s="165"/>
      <c r="I1696" s="167"/>
      <c r="J1696" s="168"/>
      <c r="K1696" s="845"/>
    </row>
    <row r="1697" spans="1:11" x14ac:dyDescent="0.2">
      <c r="A1697" s="163">
        <v>1682</v>
      </c>
      <c r="B1697" s="164"/>
      <c r="C1697" s="165"/>
      <c r="D1697" s="166"/>
      <c r="E1697" s="165"/>
      <c r="F1697" s="165"/>
      <c r="G1697" s="220"/>
      <c r="H1697" s="165"/>
      <c r="I1697" s="167"/>
      <c r="J1697" s="168"/>
      <c r="K1697" s="845"/>
    </row>
    <row r="1698" spans="1:11" x14ac:dyDescent="0.2">
      <c r="A1698" s="163">
        <v>1683</v>
      </c>
      <c r="B1698" s="164"/>
      <c r="C1698" s="165"/>
      <c r="D1698" s="166"/>
      <c r="E1698" s="165"/>
      <c r="F1698" s="165"/>
      <c r="G1698" s="220"/>
      <c r="H1698" s="165"/>
      <c r="I1698" s="167"/>
      <c r="J1698" s="168"/>
      <c r="K1698" s="845"/>
    </row>
    <row r="1699" spans="1:11" x14ac:dyDescent="0.2">
      <c r="A1699" s="163">
        <v>1684</v>
      </c>
      <c r="B1699" s="164"/>
      <c r="C1699" s="165"/>
      <c r="D1699" s="166"/>
      <c r="E1699" s="165"/>
      <c r="F1699" s="165"/>
      <c r="G1699" s="220"/>
      <c r="H1699" s="165"/>
      <c r="I1699" s="167"/>
      <c r="J1699" s="168"/>
      <c r="K1699" s="845"/>
    </row>
    <row r="1700" spans="1:11" x14ac:dyDescent="0.2">
      <c r="A1700" s="163">
        <v>1685</v>
      </c>
      <c r="B1700" s="164"/>
      <c r="C1700" s="165"/>
      <c r="D1700" s="166"/>
      <c r="E1700" s="165"/>
      <c r="F1700" s="165"/>
      <c r="G1700" s="220"/>
      <c r="H1700" s="165"/>
      <c r="I1700" s="167"/>
      <c r="J1700" s="168"/>
      <c r="K1700" s="845"/>
    </row>
    <row r="1701" spans="1:11" x14ac:dyDescent="0.2">
      <c r="A1701" s="163">
        <v>1686</v>
      </c>
      <c r="B1701" s="164"/>
      <c r="C1701" s="165"/>
      <c r="D1701" s="166"/>
      <c r="E1701" s="165"/>
      <c r="F1701" s="165"/>
      <c r="G1701" s="220"/>
      <c r="H1701" s="165"/>
      <c r="I1701" s="167"/>
      <c r="J1701" s="168"/>
      <c r="K1701" s="845"/>
    </row>
    <row r="1702" spans="1:11" x14ac:dyDescent="0.2">
      <c r="A1702" s="163">
        <v>1687</v>
      </c>
      <c r="B1702" s="164"/>
      <c r="C1702" s="165"/>
      <c r="D1702" s="166"/>
      <c r="E1702" s="165"/>
      <c r="F1702" s="165"/>
      <c r="G1702" s="220"/>
      <c r="H1702" s="165"/>
      <c r="I1702" s="167"/>
      <c r="J1702" s="168"/>
      <c r="K1702" s="845"/>
    </row>
    <row r="1703" spans="1:11" x14ac:dyDescent="0.2">
      <c r="A1703" s="163">
        <v>1688</v>
      </c>
      <c r="B1703" s="164"/>
      <c r="C1703" s="165"/>
      <c r="D1703" s="166"/>
      <c r="E1703" s="165"/>
      <c r="F1703" s="165"/>
      <c r="G1703" s="220"/>
      <c r="H1703" s="165"/>
      <c r="I1703" s="167"/>
      <c r="J1703" s="168"/>
      <c r="K1703" s="845"/>
    </row>
    <row r="1704" spans="1:11" x14ac:dyDescent="0.2">
      <c r="A1704" s="163">
        <v>1689</v>
      </c>
      <c r="B1704" s="164"/>
      <c r="C1704" s="165"/>
      <c r="D1704" s="166"/>
      <c r="E1704" s="165"/>
      <c r="F1704" s="165"/>
      <c r="G1704" s="220"/>
      <c r="H1704" s="165"/>
      <c r="I1704" s="167"/>
      <c r="J1704" s="168"/>
      <c r="K1704" s="845"/>
    </row>
    <row r="1705" spans="1:11" x14ac:dyDescent="0.2">
      <c r="A1705" s="163">
        <v>1690</v>
      </c>
      <c r="B1705" s="164"/>
      <c r="C1705" s="165"/>
      <c r="D1705" s="166"/>
      <c r="E1705" s="165"/>
      <c r="F1705" s="165"/>
      <c r="G1705" s="220"/>
      <c r="H1705" s="165"/>
      <c r="I1705" s="167"/>
      <c r="J1705" s="168"/>
      <c r="K1705" s="845"/>
    </row>
    <row r="1706" spans="1:11" x14ac:dyDescent="0.2">
      <c r="A1706" s="163">
        <v>1691</v>
      </c>
      <c r="B1706" s="164"/>
      <c r="C1706" s="165"/>
      <c r="D1706" s="166"/>
      <c r="E1706" s="165"/>
      <c r="F1706" s="165"/>
      <c r="G1706" s="220"/>
      <c r="H1706" s="165"/>
      <c r="I1706" s="167"/>
      <c r="J1706" s="168"/>
      <c r="K1706" s="845"/>
    </row>
    <row r="1707" spans="1:11" x14ac:dyDescent="0.2">
      <c r="A1707" s="163">
        <v>1692</v>
      </c>
      <c r="B1707" s="164"/>
      <c r="C1707" s="165"/>
      <c r="D1707" s="166"/>
      <c r="E1707" s="165"/>
      <c r="F1707" s="165"/>
      <c r="G1707" s="220"/>
      <c r="H1707" s="165"/>
      <c r="I1707" s="167"/>
      <c r="J1707" s="168"/>
      <c r="K1707" s="845"/>
    </row>
    <row r="1708" spans="1:11" x14ac:dyDescent="0.2">
      <c r="A1708" s="163">
        <v>1693</v>
      </c>
      <c r="B1708" s="164"/>
      <c r="C1708" s="165"/>
      <c r="D1708" s="166"/>
      <c r="E1708" s="165"/>
      <c r="F1708" s="165"/>
      <c r="G1708" s="220"/>
      <c r="H1708" s="165"/>
      <c r="I1708" s="167"/>
      <c r="J1708" s="168"/>
      <c r="K1708" s="845"/>
    </row>
    <row r="1709" spans="1:11" x14ac:dyDescent="0.2">
      <c r="A1709" s="163">
        <v>1694</v>
      </c>
      <c r="B1709" s="164"/>
      <c r="C1709" s="165"/>
      <c r="D1709" s="166"/>
      <c r="E1709" s="165"/>
      <c r="F1709" s="165"/>
      <c r="G1709" s="220"/>
      <c r="H1709" s="165"/>
      <c r="I1709" s="167"/>
      <c r="J1709" s="168"/>
      <c r="K1709" s="845"/>
    </row>
    <row r="1710" spans="1:11" x14ac:dyDescent="0.2">
      <c r="A1710" s="163">
        <v>1695</v>
      </c>
      <c r="B1710" s="164"/>
      <c r="C1710" s="165"/>
      <c r="D1710" s="166"/>
      <c r="E1710" s="165"/>
      <c r="F1710" s="165"/>
      <c r="G1710" s="220"/>
      <c r="H1710" s="165"/>
      <c r="I1710" s="167"/>
      <c r="J1710" s="168"/>
      <c r="K1710" s="845"/>
    </row>
    <row r="1711" spans="1:11" x14ac:dyDescent="0.2">
      <c r="A1711" s="163">
        <v>1696</v>
      </c>
      <c r="B1711" s="164"/>
      <c r="C1711" s="165"/>
      <c r="D1711" s="166"/>
      <c r="E1711" s="165"/>
      <c r="F1711" s="165"/>
      <c r="G1711" s="220"/>
      <c r="H1711" s="165"/>
      <c r="I1711" s="167"/>
      <c r="J1711" s="168"/>
      <c r="K1711" s="845"/>
    </row>
    <row r="1712" spans="1:11" x14ac:dyDescent="0.2">
      <c r="A1712" s="163">
        <v>1697</v>
      </c>
      <c r="B1712" s="164"/>
      <c r="C1712" s="165"/>
      <c r="D1712" s="166"/>
      <c r="E1712" s="165"/>
      <c r="F1712" s="165"/>
      <c r="G1712" s="220"/>
      <c r="H1712" s="165"/>
      <c r="I1712" s="167"/>
      <c r="J1712" s="168"/>
      <c r="K1712" s="845"/>
    </row>
    <row r="1713" spans="1:11" x14ac:dyDescent="0.2">
      <c r="A1713" s="163">
        <v>1698</v>
      </c>
      <c r="B1713" s="164"/>
      <c r="C1713" s="165"/>
      <c r="D1713" s="166"/>
      <c r="E1713" s="165"/>
      <c r="F1713" s="165"/>
      <c r="G1713" s="220"/>
      <c r="H1713" s="165"/>
      <c r="I1713" s="167"/>
      <c r="J1713" s="168"/>
      <c r="K1713" s="845"/>
    </row>
    <row r="1714" spans="1:11" x14ac:dyDescent="0.2">
      <c r="A1714" s="163">
        <v>1699</v>
      </c>
      <c r="B1714" s="164"/>
      <c r="C1714" s="165"/>
      <c r="D1714" s="166"/>
      <c r="E1714" s="165"/>
      <c r="F1714" s="165"/>
      <c r="G1714" s="220"/>
      <c r="H1714" s="165"/>
      <c r="I1714" s="167"/>
      <c r="J1714" s="168"/>
      <c r="K1714" s="845"/>
    </row>
    <row r="1715" spans="1:11" x14ac:dyDescent="0.2">
      <c r="A1715" s="163">
        <v>1700</v>
      </c>
      <c r="B1715" s="164"/>
      <c r="C1715" s="165"/>
      <c r="D1715" s="166"/>
      <c r="E1715" s="165"/>
      <c r="F1715" s="165"/>
      <c r="G1715" s="220"/>
      <c r="H1715" s="165"/>
      <c r="I1715" s="167"/>
      <c r="J1715" s="168"/>
      <c r="K1715" s="845"/>
    </row>
    <row r="1716" spans="1:11" x14ac:dyDescent="0.2">
      <c r="A1716" s="163">
        <v>1701</v>
      </c>
      <c r="B1716" s="164"/>
      <c r="C1716" s="165"/>
      <c r="D1716" s="166"/>
      <c r="E1716" s="165"/>
      <c r="F1716" s="165"/>
      <c r="G1716" s="220"/>
      <c r="H1716" s="165"/>
      <c r="I1716" s="167"/>
      <c r="J1716" s="168"/>
      <c r="K1716" s="845"/>
    </row>
    <row r="1717" spans="1:11" x14ac:dyDescent="0.2">
      <c r="A1717" s="163">
        <v>1702</v>
      </c>
      <c r="B1717" s="164"/>
      <c r="C1717" s="165"/>
      <c r="D1717" s="166"/>
      <c r="E1717" s="165"/>
      <c r="F1717" s="165"/>
      <c r="G1717" s="220"/>
      <c r="H1717" s="165"/>
      <c r="I1717" s="167"/>
      <c r="J1717" s="168"/>
      <c r="K1717" s="845"/>
    </row>
    <row r="1718" spans="1:11" x14ac:dyDescent="0.2">
      <c r="A1718" s="163">
        <v>1703</v>
      </c>
      <c r="B1718" s="164"/>
      <c r="C1718" s="165"/>
      <c r="D1718" s="166"/>
      <c r="E1718" s="165"/>
      <c r="F1718" s="165"/>
      <c r="G1718" s="220"/>
      <c r="H1718" s="165"/>
      <c r="I1718" s="167"/>
      <c r="J1718" s="168"/>
      <c r="K1718" s="845"/>
    </row>
    <row r="1719" spans="1:11" x14ac:dyDescent="0.2">
      <c r="A1719" s="163">
        <v>1704</v>
      </c>
      <c r="B1719" s="164"/>
      <c r="C1719" s="165"/>
      <c r="D1719" s="166"/>
      <c r="E1719" s="165"/>
      <c r="F1719" s="165"/>
      <c r="G1719" s="220"/>
      <c r="H1719" s="165"/>
      <c r="I1719" s="167"/>
      <c r="J1719" s="168"/>
      <c r="K1719" s="845"/>
    </row>
    <row r="1720" spans="1:11" x14ac:dyDescent="0.2">
      <c r="A1720" s="163">
        <v>1705</v>
      </c>
      <c r="B1720" s="164"/>
      <c r="C1720" s="165"/>
      <c r="D1720" s="166"/>
      <c r="E1720" s="165"/>
      <c r="F1720" s="165"/>
      <c r="G1720" s="220"/>
      <c r="H1720" s="165"/>
      <c r="I1720" s="167"/>
      <c r="J1720" s="168"/>
      <c r="K1720" s="845"/>
    </row>
    <row r="1721" spans="1:11" x14ac:dyDescent="0.2">
      <c r="A1721" s="163">
        <v>1706</v>
      </c>
      <c r="B1721" s="164"/>
      <c r="C1721" s="165"/>
      <c r="D1721" s="166"/>
      <c r="E1721" s="165"/>
      <c r="F1721" s="165"/>
      <c r="G1721" s="220"/>
      <c r="H1721" s="165"/>
      <c r="I1721" s="167"/>
      <c r="J1721" s="168"/>
      <c r="K1721" s="845"/>
    </row>
    <row r="1722" spans="1:11" x14ac:dyDescent="0.2">
      <c r="A1722" s="163">
        <v>1707</v>
      </c>
      <c r="B1722" s="164"/>
      <c r="C1722" s="165"/>
      <c r="D1722" s="166"/>
      <c r="E1722" s="165"/>
      <c r="F1722" s="165"/>
      <c r="G1722" s="220"/>
      <c r="H1722" s="165"/>
      <c r="I1722" s="167"/>
      <c r="J1722" s="168"/>
      <c r="K1722" s="845"/>
    </row>
    <row r="1723" spans="1:11" x14ac:dyDescent="0.2">
      <c r="A1723" s="163">
        <v>1708</v>
      </c>
      <c r="B1723" s="164"/>
      <c r="C1723" s="165"/>
      <c r="D1723" s="166"/>
      <c r="E1723" s="165"/>
      <c r="F1723" s="165"/>
      <c r="G1723" s="220"/>
      <c r="H1723" s="165"/>
      <c r="I1723" s="167"/>
      <c r="J1723" s="168"/>
      <c r="K1723" s="845"/>
    </row>
    <row r="1724" spans="1:11" x14ac:dyDescent="0.2">
      <c r="A1724" s="163">
        <v>1709</v>
      </c>
      <c r="B1724" s="164"/>
      <c r="C1724" s="165"/>
      <c r="D1724" s="166"/>
      <c r="E1724" s="165"/>
      <c r="F1724" s="165"/>
      <c r="G1724" s="220"/>
      <c r="H1724" s="165"/>
      <c r="I1724" s="167"/>
      <c r="J1724" s="168"/>
      <c r="K1724" s="845"/>
    </row>
    <row r="1725" spans="1:11" x14ac:dyDescent="0.2">
      <c r="A1725" s="163">
        <v>1710</v>
      </c>
      <c r="B1725" s="164"/>
      <c r="C1725" s="165"/>
      <c r="D1725" s="166"/>
      <c r="E1725" s="165"/>
      <c r="F1725" s="165"/>
      <c r="G1725" s="220"/>
      <c r="H1725" s="165"/>
      <c r="I1725" s="167"/>
      <c r="J1725" s="168"/>
      <c r="K1725" s="845"/>
    </row>
    <row r="1726" spans="1:11" x14ac:dyDescent="0.2">
      <c r="A1726" s="163">
        <v>1711</v>
      </c>
      <c r="B1726" s="164"/>
      <c r="C1726" s="165"/>
      <c r="D1726" s="166"/>
      <c r="E1726" s="165"/>
      <c r="F1726" s="165"/>
      <c r="G1726" s="220"/>
      <c r="H1726" s="165"/>
      <c r="I1726" s="167"/>
      <c r="J1726" s="168"/>
      <c r="K1726" s="845"/>
    </row>
    <row r="1727" spans="1:11" x14ac:dyDescent="0.2">
      <c r="A1727" s="163">
        <v>1712</v>
      </c>
      <c r="B1727" s="164"/>
      <c r="C1727" s="165"/>
      <c r="D1727" s="166"/>
      <c r="E1727" s="165"/>
      <c r="F1727" s="165"/>
      <c r="G1727" s="220"/>
      <c r="H1727" s="165"/>
      <c r="I1727" s="167"/>
      <c r="J1727" s="168"/>
      <c r="K1727" s="845"/>
    </row>
    <row r="1728" spans="1:11" x14ac:dyDescent="0.2">
      <c r="A1728" s="163">
        <v>1713</v>
      </c>
      <c r="B1728" s="164"/>
      <c r="C1728" s="165"/>
      <c r="D1728" s="166"/>
      <c r="E1728" s="165"/>
      <c r="F1728" s="165"/>
      <c r="G1728" s="220"/>
      <c r="H1728" s="165"/>
      <c r="I1728" s="167"/>
      <c r="J1728" s="168"/>
      <c r="K1728" s="845"/>
    </row>
    <row r="1729" spans="1:11" x14ac:dyDescent="0.2">
      <c r="A1729" s="163">
        <v>1714</v>
      </c>
      <c r="B1729" s="164"/>
      <c r="C1729" s="165"/>
      <c r="D1729" s="166"/>
      <c r="E1729" s="165"/>
      <c r="F1729" s="165"/>
      <c r="G1729" s="220"/>
      <c r="H1729" s="165"/>
      <c r="I1729" s="167"/>
      <c r="J1729" s="168"/>
      <c r="K1729" s="845"/>
    </row>
    <row r="1730" spans="1:11" x14ac:dyDescent="0.2">
      <c r="A1730" s="163">
        <v>1715</v>
      </c>
      <c r="B1730" s="164"/>
      <c r="C1730" s="165"/>
      <c r="D1730" s="166"/>
      <c r="E1730" s="165"/>
      <c r="F1730" s="165"/>
      <c r="G1730" s="220"/>
      <c r="H1730" s="165"/>
      <c r="I1730" s="167"/>
      <c r="J1730" s="168"/>
      <c r="K1730" s="845"/>
    </row>
    <row r="1731" spans="1:11" x14ac:dyDescent="0.2">
      <c r="A1731" s="163">
        <v>1716</v>
      </c>
      <c r="B1731" s="164"/>
      <c r="C1731" s="165"/>
      <c r="D1731" s="166"/>
      <c r="E1731" s="165"/>
      <c r="F1731" s="165"/>
      <c r="G1731" s="220"/>
      <c r="H1731" s="165"/>
      <c r="I1731" s="167"/>
      <c r="J1731" s="168"/>
      <c r="K1731" s="845"/>
    </row>
    <row r="1732" spans="1:11" x14ac:dyDescent="0.2">
      <c r="A1732" s="163">
        <v>1717</v>
      </c>
      <c r="B1732" s="164"/>
      <c r="C1732" s="165"/>
      <c r="D1732" s="166"/>
      <c r="E1732" s="165"/>
      <c r="F1732" s="165"/>
      <c r="G1732" s="220"/>
      <c r="H1732" s="165"/>
      <c r="I1732" s="167"/>
      <c r="J1732" s="168"/>
      <c r="K1732" s="845"/>
    </row>
    <row r="1733" spans="1:11" x14ac:dyDescent="0.2">
      <c r="A1733" s="163">
        <v>1718</v>
      </c>
      <c r="B1733" s="164"/>
      <c r="C1733" s="165"/>
      <c r="D1733" s="166"/>
      <c r="E1733" s="165"/>
      <c r="F1733" s="165"/>
      <c r="G1733" s="220"/>
      <c r="H1733" s="165"/>
      <c r="I1733" s="167"/>
      <c r="J1733" s="168"/>
      <c r="K1733" s="845"/>
    </row>
    <row r="1734" spans="1:11" x14ac:dyDescent="0.2">
      <c r="A1734" s="163">
        <v>1719</v>
      </c>
      <c r="B1734" s="164"/>
      <c r="C1734" s="165"/>
      <c r="D1734" s="166"/>
      <c r="E1734" s="165"/>
      <c r="F1734" s="165"/>
      <c r="G1734" s="220"/>
      <c r="H1734" s="165"/>
      <c r="I1734" s="167"/>
      <c r="J1734" s="168"/>
      <c r="K1734" s="845"/>
    </row>
    <row r="1735" spans="1:11" x14ac:dyDescent="0.2">
      <c r="A1735" s="163">
        <v>1720</v>
      </c>
      <c r="B1735" s="164"/>
      <c r="C1735" s="165"/>
      <c r="D1735" s="166"/>
      <c r="E1735" s="165"/>
      <c r="F1735" s="165"/>
      <c r="G1735" s="220"/>
      <c r="H1735" s="165"/>
      <c r="I1735" s="167"/>
      <c r="J1735" s="168"/>
      <c r="K1735" s="845"/>
    </row>
    <row r="1736" spans="1:11" x14ac:dyDescent="0.2">
      <c r="A1736" s="163">
        <v>1721</v>
      </c>
      <c r="B1736" s="164"/>
      <c r="C1736" s="165"/>
      <c r="D1736" s="166"/>
      <c r="E1736" s="165"/>
      <c r="F1736" s="165"/>
      <c r="G1736" s="220"/>
      <c r="H1736" s="165"/>
      <c r="I1736" s="167"/>
      <c r="J1736" s="168"/>
      <c r="K1736" s="845"/>
    </row>
    <row r="1737" spans="1:11" x14ac:dyDescent="0.2">
      <c r="A1737" s="163">
        <v>1722</v>
      </c>
      <c r="B1737" s="164"/>
      <c r="C1737" s="165"/>
      <c r="D1737" s="166"/>
      <c r="E1737" s="165"/>
      <c r="F1737" s="165"/>
      <c r="G1737" s="220"/>
      <c r="H1737" s="165"/>
      <c r="I1737" s="167"/>
      <c r="J1737" s="168"/>
      <c r="K1737" s="845"/>
    </row>
    <row r="1738" spans="1:11" x14ac:dyDescent="0.2">
      <c r="A1738" s="163">
        <v>1723</v>
      </c>
      <c r="B1738" s="164"/>
      <c r="C1738" s="165"/>
      <c r="D1738" s="166"/>
      <c r="E1738" s="165"/>
      <c r="F1738" s="165"/>
      <c r="G1738" s="220"/>
      <c r="H1738" s="165"/>
      <c r="I1738" s="167"/>
      <c r="J1738" s="168"/>
      <c r="K1738" s="845"/>
    </row>
    <row r="1739" spans="1:11" x14ac:dyDescent="0.2">
      <c r="A1739" s="163">
        <v>1724</v>
      </c>
      <c r="B1739" s="164"/>
      <c r="C1739" s="165"/>
      <c r="D1739" s="166"/>
      <c r="E1739" s="165"/>
      <c r="F1739" s="165"/>
      <c r="G1739" s="220"/>
      <c r="H1739" s="165"/>
      <c r="I1739" s="167"/>
      <c r="J1739" s="168"/>
      <c r="K1739" s="845"/>
    </row>
    <row r="1740" spans="1:11" x14ac:dyDescent="0.2">
      <c r="A1740" s="163">
        <v>1725</v>
      </c>
      <c r="B1740" s="164"/>
      <c r="C1740" s="165"/>
      <c r="D1740" s="166"/>
      <c r="E1740" s="165"/>
      <c r="F1740" s="165"/>
      <c r="G1740" s="220"/>
      <c r="H1740" s="165"/>
      <c r="I1740" s="167"/>
      <c r="J1740" s="168"/>
      <c r="K1740" s="845"/>
    </row>
    <row r="1741" spans="1:11" x14ac:dyDescent="0.2">
      <c r="A1741" s="163">
        <v>1726</v>
      </c>
      <c r="B1741" s="164"/>
      <c r="C1741" s="165"/>
      <c r="D1741" s="166"/>
      <c r="E1741" s="165"/>
      <c r="F1741" s="165"/>
      <c r="G1741" s="220"/>
      <c r="H1741" s="165"/>
      <c r="I1741" s="167"/>
      <c r="J1741" s="168"/>
      <c r="K1741" s="845"/>
    </row>
    <row r="1742" spans="1:11" x14ac:dyDescent="0.2">
      <c r="A1742" s="163">
        <v>1727</v>
      </c>
      <c r="B1742" s="164"/>
      <c r="C1742" s="165"/>
      <c r="D1742" s="166"/>
      <c r="E1742" s="165"/>
      <c r="F1742" s="165"/>
      <c r="G1742" s="220"/>
      <c r="H1742" s="165"/>
      <c r="I1742" s="167"/>
      <c r="J1742" s="168"/>
      <c r="K1742" s="845"/>
    </row>
    <row r="1743" spans="1:11" x14ac:dyDescent="0.2">
      <c r="A1743" s="163">
        <v>1728</v>
      </c>
      <c r="B1743" s="164"/>
      <c r="C1743" s="165"/>
      <c r="D1743" s="166"/>
      <c r="E1743" s="165"/>
      <c r="F1743" s="165"/>
      <c r="G1743" s="220"/>
      <c r="H1743" s="165"/>
      <c r="I1743" s="167"/>
      <c r="J1743" s="168"/>
      <c r="K1743" s="845"/>
    </row>
    <row r="1744" spans="1:11" x14ac:dyDescent="0.2">
      <c r="A1744" s="163">
        <v>1729</v>
      </c>
      <c r="B1744" s="164"/>
      <c r="C1744" s="165"/>
      <c r="D1744" s="166"/>
      <c r="E1744" s="165"/>
      <c r="F1744" s="165"/>
      <c r="G1744" s="220"/>
      <c r="H1744" s="165"/>
      <c r="I1744" s="167"/>
      <c r="J1744" s="168"/>
      <c r="K1744" s="845"/>
    </row>
    <row r="1745" spans="1:11" x14ac:dyDescent="0.2">
      <c r="A1745" s="163">
        <v>1730</v>
      </c>
      <c r="B1745" s="164"/>
      <c r="C1745" s="165"/>
      <c r="D1745" s="166"/>
      <c r="E1745" s="165"/>
      <c r="F1745" s="165"/>
      <c r="G1745" s="220"/>
      <c r="H1745" s="165"/>
      <c r="I1745" s="167"/>
      <c r="J1745" s="168"/>
      <c r="K1745" s="845"/>
    </row>
    <row r="1746" spans="1:11" x14ac:dyDescent="0.2">
      <c r="A1746" s="163">
        <v>1731</v>
      </c>
      <c r="B1746" s="164"/>
      <c r="C1746" s="165"/>
      <c r="D1746" s="166"/>
      <c r="E1746" s="165"/>
      <c r="F1746" s="165"/>
      <c r="G1746" s="220"/>
      <c r="H1746" s="165"/>
      <c r="I1746" s="167"/>
      <c r="J1746" s="168"/>
      <c r="K1746" s="845"/>
    </row>
    <row r="1747" spans="1:11" x14ac:dyDescent="0.2">
      <c r="A1747" s="163">
        <v>1732</v>
      </c>
      <c r="B1747" s="164"/>
      <c r="C1747" s="165"/>
      <c r="D1747" s="166"/>
      <c r="E1747" s="165"/>
      <c r="F1747" s="165"/>
      <c r="G1747" s="220"/>
      <c r="H1747" s="165"/>
      <c r="I1747" s="167"/>
      <c r="J1747" s="168"/>
      <c r="K1747" s="845"/>
    </row>
    <row r="1748" spans="1:11" x14ac:dyDescent="0.2">
      <c r="A1748" s="163">
        <v>1733</v>
      </c>
      <c r="B1748" s="164"/>
      <c r="C1748" s="165"/>
      <c r="D1748" s="166"/>
      <c r="E1748" s="165"/>
      <c r="F1748" s="165"/>
      <c r="G1748" s="220"/>
      <c r="H1748" s="165"/>
      <c r="I1748" s="167"/>
      <c r="J1748" s="168"/>
      <c r="K1748" s="845"/>
    </row>
    <row r="1749" spans="1:11" x14ac:dyDescent="0.2">
      <c r="A1749" s="163">
        <v>1734</v>
      </c>
      <c r="B1749" s="164"/>
      <c r="C1749" s="165"/>
      <c r="D1749" s="166"/>
      <c r="E1749" s="165"/>
      <c r="F1749" s="165"/>
      <c r="G1749" s="220"/>
      <c r="H1749" s="165"/>
      <c r="I1749" s="167"/>
      <c r="J1749" s="168"/>
      <c r="K1749" s="845"/>
    </row>
    <row r="1750" spans="1:11" x14ac:dyDescent="0.2">
      <c r="A1750" s="163">
        <v>1735</v>
      </c>
      <c r="B1750" s="164"/>
      <c r="C1750" s="165"/>
      <c r="D1750" s="166"/>
      <c r="E1750" s="165"/>
      <c r="F1750" s="165"/>
      <c r="G1750" s="220"/>
      <c r="H1750" s="165"/>
      <c r="I1750" s="167"/>
      <c r="J1750" s="168"/>
      <c r="K1750" s="845"/>
    </row>
    <row r="1751" spans="1:11" x14ac:dyDescent="0.2">
      <c r="A1751" s="163">
        <v>1736</v>
      </c>
      <c r="B1751" s="164"/>
      <c r="C1751" s="165"/>
      <c r="D1751" s="166"/>
      <c r="E1751" s="165"/>
      <c r="F1751" s="165"/>
      <c r="G1751" s="220"/>
      <c r="H1751" s="165"/>
      <c r="I1751" s="167"/>
      <c r="J1751" s="168"/>
      <c r="K1751" s="845"/>
    </row>
    <row r="1752" spans="1:11" x14ac:dyDescent="0.2">
      <c r="A1752" s="163">
        <v>1737</v>
      </c>
      <c r="B1752" s="164"/>
      <c r="C1752" s="165"/>
      <c r="D1752" s="166"/>
      <c r="E1752" s="165"/>
      <c r="F1752" s="165"/>
      <c r="G1752" s="220"/>
      <c r="H1752" s="165"/>
      <c r="I1752" s="167"/>
      <c r="J1752" s="168"/>
      <c r="K1752" s="845"/>
    </row>
    <row r="1753" spans="1:11" x14ac:dyDescent="0.2">
      <c r="A1753" s="163">
        <v>1738</v>
      </c>
      <c r="B1753" s="164"/>
      <c r="C1753" s="165"/>
      <c r="D1753" s="166"/>
      <c r="E1753" s="165"/>
      <c r="F1753" s="165"/>
      <c r="G1753" s="220"/>
      <c r="H1753" s="165"/>
      <c r="I1753" s="167"/>
      <c r="J1753" s="168"/>
      <c r="K1753" s="845"/>
    </row>
    <row r="1754" spans="1:11" x14ac:dyDescent="0.2">
      <c r="A1754" s="163">
        <v>1739</v>
      </c>
      <c r="B1754" s="164"/>
      <c r="C1754" s="165"/>
      <c r="D1754" s="166"/>
      <c r="E1754" s="165"/>
      <c r="F1754" s="165"/>
      <c r="G1754" s="220"/>
      <c r="H1754" s="165"/>
      <c r="I1754" s="167"/>
      <c r="J1754" s="168"/>
      <c r="K1754" s="845"/>
    </row>
    <row r="1755" spans="1:11" x14ac:dyDescent="0.2">
      <c r="A1755" s="163">
        <v>1740</v>
      </c>
      <c r="B1755" s="164"/>
      <c r="C1755" s="165"/>
      <c r="D1755" s="166"/>
      <c r="E1755" s="165"/>
      <c r="F1755" s="165"/>
      <c r="G1755" s="220"/>
      <c r="H1755" s="165"/>
      <c r="I1755" s="167"/>
      <c r="J1755" s="168"/>
      <c r="K1755" s="845"/>
    </row>
    <row r="1756" spans="1:11" x14ac:dyDescent="0.2">
      <c r="A1756" s="163">
        <v>1741</v>
      </c>
      <c r="B1756" s="164"/>
      <c r="C1756" s="165"/>
      <c r="D1756" s="166"/>
      <c r="E1756" s="165"/>
      <c r="F1756" s="165"/>
      <c r="G1756" s="220"/>
      <c r="H1756" s="165"/>
      <c r="I1756" s="167"/>
      <c r="J1756" s="168"/>
      <c r="K1756" s="845"/>
    </row>
    <row r="1757" spans="1:11" x14ac:dyDescent="0.2">
      <c r="A1757" s="163">
        <v>1742</v>
      </c>
      <c r="B1757" s="164"/>
      <c r="C1757" s="165"/>
      <c r="D1757" s="166"/>
      <c r="E1757" s="165"/>
      <c r="F1757" s="165"/>
      <c r="G1757" s="220"/>
      <c r="H1757" s="165"/>
      <c r="I1757" s="167"/>
      <c r="J1757" s="168"/>
      <c r="K1757" s="845"/>
    </row>
    <row r="1758" spans="1:11" x14ac:dyDescent="0.2">
      <c r="A1758" s="163">
        <v>1743</v>
      </c>
      <c r="B1758" s="164"/>
      <c r="C1758" s="165"/>
      <c r="D1758" s="166"/>
      <c r="E1758" s="165"/>
      <c r="F1758" s="165"/>
      <c r="G1758" s="220"/>
      <c r="H1758" s="165"/>
      <c r="I1758" s="167"/>
      <c r="J1758" s="168"/>
      <c r="K1758" s="845"/>
    </row>
    <row r="1759" spans="1:11" x14ac:dyDescent="0.2">
      <c r="A1759" s="163">
        <v>1744</v>
      </c>
      <c r="B1759" s="164"/>
      <c r="C1759" s="165"/>
      <c r="D1759" s="166"/>
      <c r="E1759" s="165"/>
      <c r="F1759" s="165"/>
      <c r="G1759" s="220"/>
      <c r="H1759" s="165"/>
      <c r="I1759" s="167"/>
      <c r="J1759" s="168"/>
      <c r="K1759" s="845"/>
    </row>
    <row r="1760" spans="1:11" x14ac:dyDescent="0.2">
      <c r="A1760" s="163">
        <v>1745</v>
      </c>
      <c r="B1760" s="164"/>
      <c r="C1760" s="165"/>
      <c r="D1760" s="166"/>
      <c r="E1760" s="165"/>
      <c r="F1760" s="165"/>
      <c r="G1760" s="220"/>
      <c r="H1760" s="165"/>
      <c r="I1760" s="167"/>
      <c r="J1760" s="168"/>
      <c r="K1760" s="845"/>
    </row>
    <row r="1761" spans="1:11" x14ac:dyDescent="0.2">
      <c r="A1761" s="163">
        <v>1746</v>
      </c>
      <c r="B1761" s="164"/>
      <c r="C1761" s="165"/>
      <c r="D1761" s="166"/>
      <c r="E1761" s="165"/>
      <c r="F1761" s="165"/>
      <c r="G1761" s="220"/>
      <c r="H1761" s="165"/>
      <c r="I1761" s="167"/>
      <c r="J1761" s="168"/>
      <c r="K1761" s="845"/>
    </row>
    <row r="1762" spans="1:11" x14ac:dyDescent="0.2">
      <c r="A1762" s="163">
        <v>1747</v>
      </c>
      <c r="B1762" s="164"/>
      <c r="C1762" s="165"/>
      <c r="D1762" s="166"/>
      <c r="E1762" s="165"/>
      <c r="F1762" s="165"/>
      <c r="G1762" s="220"/>
      <c r="H1762" s="165"/>
      <c r="I1762" s="167"/>
      <c r="J1762" s="168"/>
      <c r="K1762" s="845"/>
    </row>
    <row r="1763" spans="1:11" x14ac:dyDescent="0.2">
      <c r="A1763" s="163">
        <v>1748</v>
      </c>
      <c r="B1763" s="164"/>
      <c r="C1763" s="165"/>
      <c r="D1763" s="166"/>
      <c r="E1763" s="165"/>
      <c r="F1763" s="165"/>
      <c r="G1763" s="220"/>
      <c r="H1763" s="165"/>
      <c r="I1763" s="167"/>
      <c r="J1763" s="168"/>
      <c r="K1763" s="845"/>
    </row>
    <row r="1764" spans="1:11" x14ac:dyDescent="0.2">
      <c r="A1764" s="163">
        <v>1749</v>
      </c>
      <c r="B1764" s="164"/>
      <c r="C1764" s="165"/>
      <c r="D1764" s="166"/>
      <c r="E1764" s="165"/>
      <c r="F1764" s="165"/>
      <c r="G1764" s="220"/>
      <c r="H1764" s="165"/>
      <c r="I1764" s="167"/>
      <c r="J1764" s="168"/>
      <c r="K1764" s="845"/>
    </row>
    <row r="1765" spans="1:11" x14ac:dyDescent="0.2">
      <c r="A1765" s="163">
        <v>1750</v>
      </c>
      <c r="B1765" s="164"/>
      <c r="C1765" s="165"/>
      <c r="D1765" s="166"/>
      <c r="E1765" s="165"/>
      <c r="F1765" s="165"/>
      <c r="G1765" s="220"/>
      <c r="H1765" s="165"/>
      <c r="I1765" s="167"/>
      <c r="J1765" s="168"/>
      <c r="K1765" s="845"/>
    </row>
    <row r="1766" spans="1:11" x14ac:dyDescent="0.2">
      <c r="A1766" s="163">
        <v>1751</v>
      </c>
      <c r="B1766" s="164"/>
      <c r="C1766" s="165"/>
      <c r="D1766" s="166"/>
      <c r="E1766" s="165"/>
      <c r="F1766" s="165"/>
      <c r="G1766" s="220"/>
      <c r="H1766" s="165"/>
      <c r="I1766" s="167"/>
      <c r="J1766" s="168"/>
      <c r="K1766" s="845"/>
    </row>
    <row r="1767" spans="1:11" x14ac:dyDescent="0.2">
      <c r="A1767" s="163">
        <v>1752</v>
      </c>
      <c r="B1767" s="164"/>
      <c r="C1767" s="165"/>
      <c r="D1767" s="166"/>
      <c r="E1767" s="165"/>
      <c r="F1767" s="165"/>
      <c r="G1767" s="220"/>
      <c r="H1767" s="165"/>
      <c r="I1767" s="167"/>
      <c r="J1767" s="168"/>
      <c r="K1767" s="845"/>
    </row>
    <row r="1768" spans="1:11" x14ac:dyDescent="0.2">
      <c r="A1768" s="163">
        <v>1753</v>
      </c>
      <c r="B1768" s="164"/>
      <c r="C1768" s="165"/>
      <c r="D1768" s="166"/>
      <c r="E1768" s="165"/>
      <c r="F1768" s="165"/>
      <c r="G1768" s="220"/>
      <c r="H1768" s="165"/>
      <c r="I1768" s="167"/>
      <c r="J1768" s="168"/>
      <c r="K1768" s="845"/>
    </row>
    <row r="1769" spans="1:11" x14ac:dyDescent="0.2">
      <c r="A1769" s="163">
        <v>1754</v>
      </c>
      <c r="B1769" s="164"/>
      <c r="C1769" s="165"/>
      <c r="D1769" s="166"/>
      <c r="E1769" s="165"/>
      <c r="F1769" s="165"/>
      <c r="G1769" s="220"/>
      <c r="H1769" s="165"/>
      <c r="I1769" s="167"/>
      <c r="J1769" s="168"/>
      <c r="K1769" s="845"/>
    </row>
    <row r="1770" spans="1:11" x14ac:dyDescent="0.2">
      <c r="A1770" s="163">
        <v>1755</v>
      </c>
      <c r="B1770" s="164"/>
      <c r="C1770" s="165"/>
      <c r="D1770" s="166"/>
      <c r="E1770" s="165"/>
      <c r="F1770" s="165"/>
      <c r="G1770" s="220"/>
      <c r="H1770" s="165"/>
      <c r="I1770" s="167"/>
      <c r="J1770" s="168"/>
      <c r="K1770" s="845"/>
    </row>
    <row r="1771" spans="1:11" x14ac:dyDescent="0.2">
      <c r="A1771" s="163">
        <v>1756</v>
      </c>
      <c r="B1771" s="164"/>
      <c r="C1771" s="165"/>
      <c r="D1771" s="166"/>
      <c r="E1771" s="165"/>
      <c r="F1771" s="165"/>
      <c r="G1771" s="220"/>
      <c r="H1771" s="165"/>
      <c r="I1771" s="167"/>
      <c r="J1771" s="168"/>
      <c r="K1771" s="845"/>
    </row>
    <row r="1772" spans="1:11" x14ac:dyDescent="0.2">
      <c r="A1772" s="163">
        <v>1757</v>
      </c>
      <c r="B1772" s="164"/>
      <c r="C1772" s="165"/>
      <c r="D1772" s="166"/>
      <c r="E1772" s="165"/>
      <c r="F1772" s="165"/>
      <c r="G1772" s="220"/>
      <c r="H1772" s="165"/>
      <c r="I1772" s="167"/>
      <c r="J1772" s="168"/>
      <c r="K1772" s="845"/>
    </row>
    <row r="1773" spans="1:11" x14ac:dyDescent="0.2">
      <c r="A1773" s="163">
        <v>1758</v>
      </c>
      <c r="B1773" s="164"/>
      <c r="C1773" s="165"/>
      <c r="D1773" s="166"/>
      <c r="E1773" s="165"/>
      <c r="F1773" s="165"/>
      <c r="G1773" s="220"/>
      <c r="H1773" s="165"/>
      <c r="I1773" s="167"/>
      <c r="J1773" s="168"/>
      <c r="K1773" s="845"/>
    </row>
    <row r="1774" spans="1:11" x14ac:dyDescent="0.2">
      <c r="A1774" s="163">
        <v>1759</v>
      </c>
      <c r="B1774" s="164"/>
      <c r="C1774" s="165"/>
      <c r="D1774" s="166"/>
      <c r="E1774" s="165"/>
      <c r="F1774" s="165"/>
      <c r="G1774" s="220"/>
      <c r="H1774" s="165"/>
      <c r="I1774" s="167"/>
      <c r="J1774" s="168"/>
      <c r="K1774" s="845"/>
    </row>
    <row r="1775" spans="1:11" x14ac:dyDescent="0.2">
      <c r="A1775" s="163">
        <v>1760</v>
      </c>
      <c r="B1775" s="164"/>
      <c r="C1775" s="165"/>
      <c r="D1775" s="166"/>
      <c r="E1775" s="165"/>
      <c r="F1775" s="165"/>
      <c r="G1775" s="220"/>
      <c r="H1775" s="165"/>
      <c r="I1775" s="167"/>
      <c r="J1775" s="168"/>
      <c r="K1775" s="845"/>
    </row>
    <row r="1776" spans="1:11" x14ac:dyDescent="0.2">
      <c r="A1776" s="163">
        <v>1761</v>
      </c>
      <c r="B1776" s="164"/>
      <c r="C1776" s="165"/>
      <c r="D1776" s="166"/>
      <c r="E1776" s="165"/>
      <c r="F1776" s="165"/>
      <c r="G1776" s="220"/>
      <c r="H1776" s="165"/>
      <c r="I1776" s="167"/>
      <c r="J1776" s="168"/>
      <c r="K1776" s="845"/>
    </row>
    <row r="1777" spans="1:11" x14ac:dyDescent="0.2">
      <c r="A1777" s="163">
        <v>1762</v>
      </c>
      <c r="B1777" s="164"/>
      <c r="C1777" s="165"/>
      <c r="D1777" s="166"/>
      <c r="E1777" s="165"/>
      <c r="F1777" s="165"/>
      <c r="G1777" s="220"/>
      <c r="H1777" s="165"/>
      <c r="I1777" s="167"/>
      <c r="J1777" s="168"/>
      <c r="K1777" s="845"/>
    </row>
    <row r="1778" spans="1:11" x14ac:dyDescent="0.2">
      <c r="A1778" s="163">
        <v>1763</v>
      </c>
      <c r="B1778" s="164"/>
      <c r="C1778" s="165"/>
      <c r="D1778" s="166"/>
      <c r="E1778" s="165"/>
      <c r="F1778" s="165"/>
      <c r="G1778" s="220"/>
      <c r="H1778" s="165"/>
      <c r="I1778" s="167"/>
      <c r="J1778" s="168"/>
      <c r="K1778" s="845"/>
    </row>
    <row r="1779" spans="1:11" x14ac:dyDescent="0.2">
      <c r="A1779" s="163">
        <v>1764</v>
      </c>
      <c r="B1779" s="164"/>
      <c r="C1779" s="165"/>
      <c r="D1779" s="166"/>
      <c r="E1779" s="165"/>
      <c r="F1779" s="165"/>
      <c r="G1779" s="220"/>
      <c r="H1779" s="165"/>
      <c r="I1779" s="167"/>
      <c r="J1779" s="168"/>
      <c r="K1779" s="845"/>
    </row>
    <row r="1780" spans="1:11" x14ac:dyDescent="0.2">
      <c r="A1780" s="163">
        <v>1765</v>
      </c>
      <c r="B1780" s="164"/>
      <c r="C1780" s="165"/>
      <c r="D1780" s="166"/>
      <c r="E1780" s="165"/>
      <c r="F1780" s="165"/>
      <c r="G1780" s="220"/>
      <c r="H1780" s="165"/>
      <c r="I1780" s="167"/>
      <c r="J1780" s="168"/>
      <c r="K1780" s="845"/>
    </row>
    <row r="1781" spans="1:11" x14ac:dyDescent="0.2">
      <c r="A1781" s="163">
        <v>1766</v>
      </c>
      <c r="B1781" s="164"/>
      <c r="C1781" s="165"/>
      <c r="D1781" s="166"/>
      <c r="E1781" s="165"/>
      <c r="F1781" s="165"/>
      <c r="G1781" s="220"/>
      <c r="H1781" s="165"/>
      <c r="I1781" s="167"/>
      <c r="J1781" s="168"/>
      <c r="K1781" s="845"/>
    </row>
    <row r="1782" spans="1:11" x14ac:dyDescent="0.2">
      <c r="A1782" s="163">
        <v>1767</v>
      </c>
      <c r="B1782" s="164"/>
      <c r="C1782" s="165"/>
      <c r="D1782" s="166"/>
      <c r="E1782" s="165"/>
      <c r="F1782" s="165"/>
      <c r="G1782" s="220"/>
      <c r="H1782" s="165"/>
      <c r="I1782" s="167"/>
      <c r="J1782" s="168"/>
      <c r="K1782" s="845"/>
    </row>
    <row r="1783" spans="1:11" x14ac:dyDescent="0.2">
      <c r="A1783" s="163">
        <v>1768</v>
      </c>
      <c r="B1783" s="164"/>
      <c r="C1783" s="165"/>
      <c r="D1783" s="166"/>
      <c r="E1783" s="165"/>
      <c r="F1783" s="165"/>
      <c r="G1783" s="220"/>
      <c r="H1783" s="165"/>
      <c r="I1783" s="167"/>
      <c r="J1783" s="168"/>
      <c r="K1783" s="845"/>
    </row>
    <row r="1784" spans="1:11" x14ac:dyDescent="0.2">
      <c r="A1784" s="163">
        <v>1769</v>
      </c>
      <c r="B1784" s="164"/>
      <c r="C1784" s="165"/>
      <c r="D1784" s="166"/>
      <c r="E1784" s="165"/>
      <c r="F1784" s="165"/>
      <c r="G1784" s="220"/>
      <c r="H1784" s="165"/>
      <c r="I1784" s="167"/>
      <c r="J1784" s="168"/>
      <c r="K1784" s="845"/>
    </row>
    <row r="1785" spans="1:11" x14ac:dyDescent="0.2">
      <c r="A1785" s="163">
        <v>1770</v>
      </c>
      <c r="B1785" s="164"/>
      <c r="C1785" s="165"/>
      <c r="D1785" s="166"/>
      <c r="E1785" s="165"/>
      <c r="F1785" s="165"/>
      <c r="G1785" s="220"/>
      <c r="H1785" s="165"/>
      <c r="I1785" s="167"/>
      <c r="J1785" s="168"/>
      <c r="K1785" s="845"/>
    </row>
    <row r="1786" spans="1:11" x14ac:dyDescent="0.2">
      <c r="A1786" s="163">
        <v>1771</v>
      </c>
      <c r="B1786" s="164"/>
      <c r="C1786" s="165"/>
      <c r="D1786" s="166"/>
      <c r="E1786" s="165"/>
      <c r="F1786" s="165"/>
      <c r="G1786" s="220"/>
      <c r="H1786" s="165"/>
      <c r="I1786" s="167"/>
      <c r="J1786" s="168"/>
      <c r="K1786" s="845"/>
    </row>
    <row r="1787" spans="1:11" x14ac:dyDescent="0.2">
      <c r="A1787" s="163">
        <v>1772</v>
      </c>
      <c r="B1787" s="164"/>
      <c r="C1787" s="165"/>
      <c r="D1787" s="166"/>
      <c r="E1787" s="165"/>
      <c r="F1787" s="165"/>
      <c r="G1787" s="220"/>
      <c r="H1787" s="165"/>
      <c r="I1787" s="167"/>
      <c r="J1787" s="168"/>
      <c r="K1787" s="845"/>
    </row>
    <row r="1788" spans="1:11" x14ac:dyDescent="0.2">
      <c r="A1788" s="163">
        <v>1773</v>
      </c>
      <c r="B1788" s="164"/>
      <c r="C1788" s="165"/>
      <c r="D1788" s="166"/>
      <c r="E1788" s="165"/>
      <c r="F1788" s="165"/>
      <c r="G1788" s="220"/>
      <c r="H1788" s="165"/>
      <c r="I1788" s="167"/>
      <c r="J1788" s="168"/>
      <c r="K1788" s="845"/>
    </row>
    <row r="1789" spans="1:11" x14ac:dyDescent="0.2">
      <c r="A1789" s="163">
        <v>1774</v>
      </c>
      <c r="B1789" s="164"/>
      <c r="C1789" s="165"/>
      <c r="D1789" s="166"/>
      <c r="E1789" s="165"/>
      <c r="F1789" s="165"/>
      <c r="G1789" s="220"/>
      <c r="H1789" s="165"/>
      <c r="I1789" s="167"/>
      <c r="J1789" s="168"/>
      <c r="K1789" s="845"/>
    </row>
    <row r="1790" spans="1:11" x14ac:dyDescent="0.2">
      <c r="A1790" s="163">
        <v>1775</v>
      </c>
      <c r="B1790" s="164"/>
      <c r="C1790" s="165"/>
      <c r="D1790" s="166"/>
      <c r="E1790" s="165"/>
      <c r="F1790" s="165"/>
      <c r="G1790" s="220"/>
      <c r="H1790" s="165"/>
      <c r="I1790" s="167"/>
      <c r="J1790" s="168"/>
      <c r="K1790" s="845"/>
    </row>
    <row r="1791" spans="1:11" x14ac:dyDescent="0.2">
      <c r="A1791" s="163">
        <v>1776</v>
      </c>
      <c r="B1791" s="164"/>
      <c r="C1791" s="165"/>
      <c r="D1791" s="166"/>
      <c r="E1791" s="165"/>
      <c r="F1791" s="165"/>
      <c r="G1791" s="220"/>
      <c r="H1791" s="165"/>
      <c r="I1791" s="167"/>
      <c r="J1791" s="168"/>
      <c r="K1791" s="845"/>
    </row>
    <row r="1792" spans="1:11" x14ac:dyDescent="0.2">
      <c r="A1792" s="163">
        <v>1777</v>
      </c>
      <c r="B1792" s="164"/>
      <c r="C1792" s="165"/>
      <c r="D1792" s="166"/>
      <c r="E1792" s="165"/>
      <c r="F1792" s="165"/>
      <c r="G1792" s="220"/>
      <c r="H1792" s="165"/>
      <c r="I1792" s="167"/>
      <c r="J1792" s="168"/>
      <c r="K1792" s="845"/>
    </row>
    <row r="1793" spans="1:11" x14ac:dyDescent="0.2">
      <c r="A1793" s="163">
        <v>1778</v>
      </c>
      <c r="B1793" s="164"/>
      <c r="C1793" s="165"/>
      <c r="D1793" s="166"/>
      <c r="E1793" s="165"/>
      <c r="F1793" s="165"/>
      <c r="G1793" s="220"/>
      <c r="H1793" s="165"/>
      <c r="I1793" s="167"/>
      <c r="J1793" s="168"/>
      <c r="K1793" s="845"/>
    </row>
    <row r="1794" spans="1:11" x14ac:dyDescent="0.2">
      <c r="A1794" s="163">
        <v>1779</v>
      </c>
      <c r="B1794" s="164"/>
      <c r="C1794" s="165"/>
      <c r="D1794" s="166"/>
      <c r="E1794" s="165"/>
      <c r="F1794" s="165"/>
      <c r="G1794" s="220"/>
      <c r="H1794" s="165"/>
      <c r="I1794" s="167"/>
      <c r="J1794" s="168"/>
      <c r="K1794" s="845"/>
    </row>
    <row r="1795" spans="1:11" x14ac:dyDescent="0.2">
      <c r="A1795" s="163">
        <v>1780</v>
      </c>
      <c r="B1795" s="164"/>
      <c r="C1795" s="165"/>
      <c r="D1795" s="166"/>
      <c r="E1795" s="165"/>
      <c r="F1795" s="165"/>
      <c r="G1795" s="220"/>
      <c r="H1795" s="165"/>
      <c r="I1795" s="167"/>
      <c r="J1795" s="168"/>
      <c r="K1795" s="845"/>
    </row>
    <row r="1796" spans="1:11" x14ac:dyDescent="0.2">
      <c r="A1796" s="163">
        <v>1781</v>
      </c>
      <c r="B1796" s="164"/>
      <c r="C1796" s="165"/>
      <c r="D1796" s="166"/>
      <c r="E1796" s="165"/>
      <c r="F1796" s="165"/>
      <c r="G1796" s="220"/>
      <c r="H1796" s="165"/>
      <c r="I1796" s="167"/>
      <c r="J1796" s="168"/>
      <c r="K1796" s="845"/>
    </row>
    <row r="1797" spans="1:11" x14ac:dyDescent="0.2">
      <c r="A1797" s="163">
        <v>1782</v>
      </c>
      <c r="B1797" s="164"/>
      <c r="C1797" s="165"/>
      <c r="D1797" s="166"/>
      <c r="E1797" s="165"/>
      <c r="F1797" s="165"/>
      <c r="G1797" s="220"/>
      <c r="H1797" s="165"/>
      <c r="I1797" s="167"/>
      <c r="J1797" s="168"/>
      <c r="K1797" s="845"/>
    </row>
    <row r="1798" spans="1:11" x14ac:dyDescent="0.2">
      <c r="A1798" s="163">
        <v>1783</v>
      </c>
      <c r="B1798" s="164"/>
      <c r="C1798" s="165"/>
      <c r="D1798" s="166"/>
      <c r="E1798" s="165"/>
      <c r="F1798" s="165"/>
      <c r="G1798" s="220"/>
      <c r="H1798" s="165"/>
      <c r="I1798" s="167"/>
      <c r="J1798" s="168"/>
      <c r="K1798" s="845"/>
    </row>
    <row r="1799" spans="1:11" x14ac:dyDescent="0.2">
      <c r="A1799" s="163">
        <v>1784</v>
      </c>
      <c r="B1799" s="164"/>
      <c r="C1799" s="165"/>
      <c r="D1799" s="166"/>
      <c r="E1799" s="165"/>
      <c r="F1799" s="165"/>
      <c r="G1799" s="220"/>
      <c r="H1799" s="165"/>
      <c r="I1799" s="167"/>
      <c r="J1799" s="168"/>
      <c r="K1799" s="845"/>
    </row>
    <row r="1800" spans="1:11" x14ac:dyDescent="0.2">
      <c r="A1800" s="163">
        <v>1785</v>
      </c>
      <c r="B1800" s="164"/>
      <c r="C1800" s="165"/>
      <c r="D1800" s="166"/>
      <c r="E1800" s="165"/>
      <c r="F1800" s="165"/>
      <c r="G1800" s="220"/>
      <c r="H1800" s="165"/>
      <c r="I1800" s="167"/>
      <c r="J1800" s="168"/>
      <c r="K1800" s="845"/>
    </row>
    <row r="1801" spans="1:11" x14ac:dyDescent="0.2">
      <c r="A1801" s="163">
        <v>1786</v>
      </c>
      <c r="B1801" s="164"/>
      <c r="C1801" s="165"/>
      <c r="D1801" s="166"/>
      <c r="E1801" s="165"/>
      <c r="F1801" s="165"/>
      <c r="G1801" s="220"/>
      <c r="H1801" s="165"/>
      <c r="I1801" s="167"/>
      <c r="J1801" s="168"/>
      <c r="K1801" s="845"/>
    </row>
    <row r="1802" spans="1:11" x14ac:dyDescent="0.2">
      <c r="A1802" s="163">
        <v>1787</v>
      </c>
      <c r="B1802" s="164"/>
      <c r="C1802" s="165"/>
      <c r="D1802" s="166"/>
      <c r="E1802" s="165"/>
      <c r="F1802" s="165"/>
      <c r="G1802" s="220"/>
      <c r="H1802" s="165"/>
      <c r="I1802" s="167"/>
      <c r="J1802" s="168"/>
      <c r="K1802" s="845"/>
    </row>
    <row r="1803" spans="1:11" x14ac:dyDescent="0.2">
      <c r="A1803" s="163">
        <v>1788</v>
      </c>
      <c r="B1803" s="164"/>
      <c r="C1803" s="165"/>
      <c r="D1803" s="166"/>
      <c r="E1803" s="165"/>
      <c r="F1803" s="165"/>
      <c r="G1803" s="220"/>
      <c r="H1803" s="165"/>
      <c r="I1803" s="167"/>
      <c r="J1803" s="168"/>
      <c r="K1803" s="845"/>
    </row>
    <row r="1804" spans="1:11" x14ac:dyDescent="0.2">
      <c r="A1804" s="163">
        <v>1789</v>
      </c>
      <c r="B1804" s="164"/>
      <c r="C1804" s="165"/>
      <c r="D1804" s="166"/>
      <c r="E1804" s="165"/>
      <c r="F1804" s="165"/>
      <c r="G1804" s="220"/>
      <c r="H1804" s="165"/>
      <c r="I1804" s="167"/>
      <c r="J1804" s="168"/>
      <c r="K1804" s="845"/>
    </row>
    <row r="1805" spans="1:11" x14ac:dyDescent="0.2">
      <c r="A1805" s="163">
        <v>1790</v>
      </c>
      <c r="B1805" s="164"/>
      <c r="C1805" s="165"/>
      <c r="D1805" s="166"/>
      <c r="E1805" s="165"/>
      <c r="F1805" s="165"/>
      <c r="G1805" s="220"/>
      <c r="H1805" s="165"/>
      <c r="I1805" s="167"/>
      <c r="J1805" s="168"/>
      <c r="K1805" s="845"/>
    </row>
    <row r="1806" spans="1:11" x14ac:dyDescent="0.2">
      <c r="A1806" s="163">
        <v>1791</v>
      </c>
      <c r="B1806" s="164"/>
      <c r="C1806" s="165"/>
      <c r="D1806" s="166"/>
      <c r="E1806" s="165"/>
      <c r="F1806" s="165"/>
      <c r="G1806" s="220"/>
      <c r="H1806" s="165"/>
      <c r="I1806" s="167"/>
      <c r="J1806" s="168"/>
      <c r="K1806" s="845"/>
    </row>
    <row r="1807" spans="1:11" x14ac:dyDescent="0.2">
      <c r="A1807" s="163">
        <v>1792</v>
      </c>
      <c r="B1807" s="164"/>
      <c r="C1807" s="165"/>
      <c r="D1807" s="166"/>
      <c r="E1807" s="165"/>
      <c r="F1807" s="165"/>
      <c r="G1807" s="220"/>
      <c r="H1807" s="165"/>
      <c r="I1807" s="167"/>
      <c r="J1807" s="168"/>
      <c r="K1807" s="845"/>
    </row>
    <row r="1808" spans="1:11" x14ac:dyDescent="0.2">
      <c r="A1808" s="163">
        <v>1793</v>
      </c>
      <c r="B1808" s="164"/>
      <c r="C1808" s="165"/>
      <c r="D1808" s="166"/>
      <c r="E1808" s="165"/>
      <c r="F1808" s="165"/>
      <c r="G1808" s="220"/>
      <c r="H1808" s="165"/>
      <c r="I1808" s="167"/>
      <c r="J1808" s="168"/>
      <c r="K1808" s="845"/>
    </row>
    <row r="1809" spans="1:11" x14ac:dyDescent="0.2">
      <c r="A1809" s="163">
        <v>1794</v>
      </c>
      <c r="B1809" s="164"/>
      <c r="C1809" s="165"/>
      <c r="D1809" s="166"/>
      <c r="E1809" s="165"/>
      <c r="F1809" s="165"/>
      <c r="G1809" s="220"/>
      <c r="H1809" s="165"/>
      <c r="I1809" s="167"/>
      <c r="J1809" s="168"/>
      <c r="K1809" s="845"/>
    </row>
    <row r="1810" spans="1:11" x14ac:dyDescent="0.2">
      <c r="A1810" s="163">
        <v>1795</v>
      </c>
      <c r="B1810" s="164"/>
      <c r="C1810" s="165"/>
      <c r="D1810" s="166"/>
      <c r="E1810" s="165"/>
      <c r="F1810" s="165"/>
      <c r="G1810" s="220"/>
      <c r="H1810" s="165"/>
      <c r="I1810" s="167"/>
      <c r="J1810" s="168"/>
      <c r="K1810" s="845"/>
    </row>
    <row r="1811" spans="1:11" x14ac:dyDescent="0.2">
      <c r="A1811" s="163">
        <v>1796</v>
      </c>
      <c r="B1811" s="164"/>
      <c r="C1811" s="165"/>
      <c r="D1811" s="166"/>
      <c r="E1811" s="165"/>
      <c r="F1811" s="165"/>
      <c r="G1811" s="220"/>
      <c r="H1811" s="165"/>
      <c r="I1811" s="167"/>
      <c r="J1811" s="168"/>
      <c r="K1811" s="845"/>
    </row>
    <row r="1812" spans="1:11" x14ac:dyDescent="0.2">
      <c r="A1812" s="163">
        <v>1797</v>
      </c>
      <c r="B1812" s="164"/>
      <c r="C1812" s="165"/>
      <c r="D1812" s="166"/>
      <c r="E1812" s="165"/>
      <c r="F1812" s="165"/>
      <c r="G1812" s="220"/>
      <c r="H1812" s="165"/>
      <c r="I1812" s="167"/>
      <c r="J1812" s="168"/>
      <c r="K1812" s="845"/>
    </row>
    <row r="1813" spans="1:11" x14ac:dyDescent="0.2">
      <c r="A1813" s="163">
        <v>1798</v>
      </c>
      <c r="B1813" s="164"/>
      <c r="C1813" s="165"/>
      <c r="D1813" s="166"/>
      <c r="E1813" s="165"/>
      <c r="F1813" s="165"/>
      <c r="G1813" s="220"/>
      <c r="H1813" s="165"/>
      <c r="I1813" s="167"/>
      <c r="J1813" s="168"/>
      <c r="K1813" s="845"/>
    </row>
    <row r="1814" spans="1:11" x14ac:dyDescent="0.2">
      <c r="A1814" s="163">
        <v>1799</v>
      </c>
      <c r="B1814" s="164"/>
      <c r="C1814" s="165"/>
      <c r="D1814" s="166"/>
      <c r="E1814" s="165"/>
      <c r="F1814" s="165"/>
      <c r="G1814" s="220"/>
      <c r="H1814" s="165"/>
      <c r="I1814" s="167"/>
      <c r="J1814" s="168"/>
      <c r="K1814" s="845"/>
    </row>
    <row r="1815" spans="1:11" x14ac:dyDescent="0.2">
      <c r="A1815" s="163">
        <v>1800</v>
      </c>
      <c r="B1815" s="164"/>
      <c r="C1815" s="165"/>
      <c r="D1815" s="166"/>
      <c r="E1815" s="165"/>
      <c r="F1815" s="165"/>
      <c r="G1815" s="220"/>
      <c r="H1815" s="165"/>
      <c r="I1815" s="167"/>
      <c r="J1815" s="168"/>
      <c r="K1815" s="845"/>
    </row>
    <row r="1816" spans="1:11" x14ac:dyDescent="0.2">
      <c r="A1816" s="163">
        <v>1801</v>
      </c>
      <c r="B1816" s="164"/>
      <c r="C1816" s="165"/>
      <c r="D1816" s="166"/>
      <c r="E1816" s="165"/>
      <c r="F1816" s="165"/>
      <c r="G1816" s="220"/>
      <c r="H1816" s="165"/>
      <c r="I1816" s="167"/>
      <c r="J1816" s="168"/>
      <c r="K1816" s="845"/>
    </row>
    <row r="1817" spans="1:11" x14ac:dyDescent="0.2">
      <c r="A1817" s="163">
        <v>1802</v>
      </c>
      <c r="B1817" s="164"/>
      <c r="C1817" s="165"/>
      <c r="D1817" s="166"/>
      <c r="E1817" s="165"/>
      <c r="F1817" s="165"/>
      <c r="G1817" s="220"/>
      <c r="H1817" s="165"/>
      <c r="I1817" s="167"/>
      <c r="J1817" s="168"/>
      <c r="K1817" s="845"/>
    </row>
    <row r="1818" spans="1:11" x14ac:dyDescent="0.2">
      <c r="A1818" s="163">
        <v>1803</v>
      </c>
      <c r="B1818" s="164"/>
      <c r="C1818" s="165"/>
      <c r="D1818" s="166"/>
      <c r="E1818" s="165"/>
      <c r="F1818" s="165"/>
      <c r="G1818" s="220"/>
      <c r="H1818" s="165"/>
      <c r="I1818" s="167"/>
      <c r="J1818" s="168"/>
      <c r="K1818" s="845"/>
    </row>
    <row r="1819" spans="1:11" x14ac:dyDescent="0.2">
      <c r="A1819" s="163">
        <v>1804</v>
      </c>
      <c r="B1819" s="164"/>
      <c r="C1819" s="165"/>
      <c r="D1819" s="166"/>
      <c r="E1819" s="165"/>
      <c r="F1819" s="165"/>
      <c r="G1819" s="220"/>
      <c r="H1819" s="165"/>
      <c r="I1819" s="167"/>
      <c r="J1819" s="168"/>
      <c r="K1819" s="845"/>
    </row>
    <row r="1820" spans="1:11" x14ac:dyDescent="0.2">
      <c r="A1820" s="163">
        <v>1805</v>
      </c>
      <c r="B1820" s="164"/>
      <c r="C1820" s="165"/>
      <c r="D1820" s="166"/>
      <c r="E1820" s="165"/>
      <c r="F1820" s="165"/>
      <c r="G1820" s="220"/>
      <c r="H1820" s="165"/>
      <c r="I1820" s="167"/>
      <c r="J1820" s="168"/>
      <c r="K1820" s="845"/>
    </row>
    <row r="1821" spans="1:11" x14ac:dyDescent="0.2">
      <c r="A1821" s="163">
        <v>1806</v>
      </c>
      <c r="B1821" s="164"/>
      <c r="C1821" s="165"/>
      <c r="D1821" s="166"/>
      <c r="E1821" s="165"/>
      <c r="F1821" s="165"/>
      <c r="G1821" s="220"/>
      <c r="H1821" s="165"/>
      <c r="I1821" s="167"/>
      <c r="J1821" s="168"/>
      <c r="K1821" s="845"/>
    </row>
    <row r="1822" spans="1:11" x14ac:dyDescent="0.2">
      <c r="A1822" s="163">
        <v>1807</v>
      </c>
      <c r="B1822" s="164"/>
      <c r="C1822" s="165"/>
      <c r="D1822" s="166"/>
      <c r="E1822" s="165"/>
      <c r="F1822" s="165"/>
      <c r="G1822" s="220"/>
      <c r="H1822" s="165"/>
      <c r="I1822" s="167"/>
      <c r="J1822" s="168"/>
      <c r="K1822" s="845"/>
    </row>
    <row r="1823" spans="1:11" x14ac:dyDescent="0.2">
      <c r="A1823" s="163">
        <v>1808</v>
      </c>
      <c r="B1823" s="164"/>
      <c r="C1823" s="165"/>
      <c r="D1823" s="166"/>
      <c r="E1823" s="165"/>
      <c r="F1823" s="165"/>
      <c r="G1823" s="220"/>
      <c r="H1823" s="165"/>
      <c r="I1823" s="167"/>
      <c r="J1823" s="168"/>
      <c r="K1823" s="845"/>
    </row>
    <row r="1824" spans="1:11" x14ac:dyDescent="0.2">
      <c r="A1824" s="163">
        <v>1809</v>
      </c>
      <c r="B1824" s="164"/>
      <c r="C1824" s="165"/>
      <c r="D1824" s="166"/>
      <c r="E1824" s="165"/>
      <c r="F1824" s="165"/>
      <c r="G1824" s="220"/>
      <c r="H1824" s="165"/>
      <c r="I1824" s="167"/>
      <c r="J1824" s="168"/>
      <c r="K1824" s="845"/>
    </row>
    <row r="1825" spans="1:11" x14ac:dyDescent="0.2">
      <c r="A1825" s="163">
        <v>1810</v>
      </c>
      <c r="B1825" s="164"/>
      <c r="C1825" s="165"/>
      <c r="D1825" s="166"/>
      <c r="E1825" s="165"/>
      <c r="F1825" s="165"/>
      <c r="G1825" s="220"/>
      <c r="H1825" s="165"/>
      <c r="I1825" s="167"/>
      <c r="J1825" s="168"/>
      <c r="K1825" s="845"/>
    </row>
    <row r="1826" spans="1:11" x14ac:dyDescent="0.2">
      <c r="A1826" s="163">
        <v>1811</v>
      </c>
      <c r="B1826" s="164"/>
      <c r="C1826" s="165"/>
      <c r="D1826" s="166"/>
      <c r="E1826" s="165"/>
      <c r="F1826" s="165"/>
      <c r="G1826" s="220"/>
      <c r="H1826" s="165"/>
      <c r="I1826" s="167"/>
      <c r="J1826" s="168"/>
      <c r="K1826" s="845"/>
    </row>
    <row r="1827" spans="1:11" x14ac:dyDescent="0.2">
      <c r="A1827" s="163">
        <v>1812</v>
      </c>
      <c r="B1827" s="164"/>
      <c r="C1827" s="165"/>
      <c r="D1827" s="166"/>
      <c r="E1827" s="165"/>
      <c r="F1827" s="165"/>
      <c r="G1827" s="220"/>
      <c r="H1827" s="165"/>
      <c r="I1827" s="167"/>
      <c r="J1827" s="168"/>
      <c r="K1827" s="845"/>
    </row>
    <row r="1828" spans="1:11" x14ac:dyDescent="0.2">
      <c r="A1828" s="163">
        <v>1813</v>
      </c>
      <c r="B1828" s="164"/>
      <c r="C1828" s="165"/>
      <c r="D1828" s="166"/>
      <c r="E1828" s="165"/>
      <c r="F1828" s="165"/>
      <c r="G1828" s="220"/>
      <c r="H1828" s="165"/>
      <c r="I1828" s="167"/>
      <c r="J1828" s="168"/>
      <c r="K1828" s="845"/>
    </row>
    <row r="1829" spans="1:11" x14ac:dyDescent="0.2">
      <c r="A1829" s="163">
        <v>1814</v>
      </c>
      <c r="B1829" s="164"/>
      <c r="C1829" s="165"/>
      <c r="D1829" s="166"/>
      <c r="E1829" s="165"/>
      <c r="F1829" s="165"/>
      <c r="G1829" s="220"/>
      <c r="H1829" s="165"/>
      <c r="I1829" s="167"/>
      <c r="J1829" s="168"/>
      <c r="K1829" s="845"/>
    </row>
    <row r="1830" spans="1:11" x14ac:dyDescent="0.2">
      <c r="A1830" s="163">
        <v>1815</v>
      </c>
      <c r="B1830" s="164"/>
      <c r="C1830" s="165"/>
      <c r="D1830" s="166"/>
      <c r="E1830" s="165"/>
      <c r="F1830" s="165"/>
      <c r="G1830" s="220"/>
      <c r="H1830" s="165"/>
      <c r="I1830" s="167"/>
      <c r="J1830" s="168"/>
      <c r="K1830" s="845"/>
    </row>
    <row r="1831" spans="1:11" x14ac:dyDescent="0.2">
      <c r="A1831" s="163">
        <v>1816</v>
      </c>
      <c r="B1831" s="164"/>
      <c r="C1831" s="165"/>
      <c r="D1831" s="166"/>
      <c r="E1831" s="165"/>
      <c r="F1831" s="165"/>
      <c r="G1831" s="220"/>
      <c r="H1831" s="165"/>
      <c r="I1831" s="167"/>
      <c r="J1831" s="168"/>
      <c r="K1831" s="845"/>
    </row>
    <row r="1832" spans="1:11" x14ac:dyDescent="0.2">
      <c r="A1832" s="163">
        <v>1817</v>
      </c>
      <c r="B1832" s="164"/>
      <c r="C1832" s="165"/>
      <c r="D1832" s="166"/>
      <c r="E1832" s="165"/>
      <c r="F1832" s="165"/>
      <c r="G1832" s="220"/>
      <c r="H1832" s="165"/>
      <c r="I1832" s="167"/>
      <c r="J1832" s="168"/>
      <c r="K1832" s="845"/>
    </row>
    <row r="1833" spans="1:11" x14ac:dyDescent="0.2">
      <c r="A1833" s="163">
        <v>1818</v>
      </c>
      <c r="B1833" s="164"/>
      <c r="C1833" s="165"/>
      <c r="D1833" s="166"/>
      <c r="E1833" s="165"/>
      <c r="F1833" s="165"/>
      <c r="G1833" s="220"/>
      <c r="H1833" s="165"/>
      <c r="I1833" s="167"/>
      <c r="J1833" s="168"/>
      <c r="K1833" s="845"/>
    </row>
    <row r="1834" spans="1:11" x14ac:dyDescent="0.2">
      <c r="A1834" s="163">
        <v>1819</v>
      </c>
      <c r="B1834" s="164"/>
      <c r="C1834" s="165"/>
      <c r="D1834" s="166"/>
      <c r="E1834" s="165"/>
      <c r="F1834" s="165"/>
      <c r="G1834" s="220"/>
      <c r="H1834" s="165"/>
      <c r="I1834" s="167"/>
      <c r="J1834" s="168"/>
      <c r="K1834" s="845"/>
    </row>
    <row r="1835" spans="1:11" x14ac:dyDescent="0.2">
      <c r="A1835" s="163">
        <v>1820</v>
      </c>
      <c r="B1835" s="164"/>
      <c r="C1835" s="165"/>
      <c r="D1835" s="166"/>
      <c r="E1835" s="165"/>
      <c r="F1835" s="165"/>
      <c r="G1835" s="220"/>
      <c r="H1835" s="165"/>
      <c r="I1835" s="167"/>
      <c r="J1835" s="168"/>
      <c r="K1835" s="845"/>
    </row>
    <row r="1836" spans="1:11" x14ac:dyDescent="0.2">
      <c r="A1836" s="163">
        <v>1821</v>
      </c>
      <c r="B1836" s="164"/>
      <c r="C1836" s="165"/>
      <c r="D1836" s="166"/>
      <c r="E1836" s="165"/>
      <c r="F1836" s="165"/>
      <c r="G1836" s="220"/>
      <c r="H1836" s="165"/>
      <c r="I1836" s="167"/>
      <c r="J1836" s="168"/>
      <c r="K1836" s="845"/>
    </row>
    <row r="1837" spans="1:11" x14ac:dyDescent="0.2">
      <c r="A1837" s="163">
        <v>1822</v>
      </c>
      <c r="B1837" s="164"/>
      <c r="C1837" s="165"/>
      <c r="D1837" s="166"/>
      <c r="E1837" s="165"/>
      <c r="F1837" s="165"/>
      <c r="G1837" s="220"/>
      <c r="H1837" s="165"/>
      <c r="I1837" s="167"/>
      <c r="J1837" s="168"/>
      <c r="K1837" s="845"/>
    </row>
    <row r="1838" spans="1:11" x14ac:dyDescent="0.2">
      <c r="A1838" s="163">
        <v>1823</v>
      </c>
      <c r="B1838" s="164"/>
      <c r="C1838" s="165"/>
      <c r="D1838" s="166"/>
      <c r="E1838" s="165"/>
      <c r="F1838" s="165"/>
      <c r="G1838" s="220"/>
      <c r="H1838" s="165"/>
      <c r="I1838" s="167"/>
      <c r="J1838" s="168"/>
      <c r="K1838" s="845"/>
    </row>
    <row r="1839" spans="1:11" x14ac:dyDescent="0.2">
      <c r="A1839" s="163">
        <v>1824</v>
      </c>
      <c r="B1839" s="164"/>
      <c r="C1839" s="165"/>
      <c r="D1839" s="166"/>
      <c r="E1839" s="165"/>
      <c r="F1839" s="165"/>
      <c r="G1839" s="220"/>
      <c r="H1839" s="165"/>
      <c r="I1839" s="167"/>
      <c r="J1839" s="168"/>
      <c r="K1839" s="845"/>
    </row>
    <row r="1840" spans="1:11" x14ac:dyDescent="0.2">
      <c r="A1840" s="163">
        <v>1825</v>
      </c>
      <c r="B1840" s="164"/>
      <c r="C1840" s="165"/>
      <c r="D1840" s="166"/>
      <c r="E1840" s="165"/>
      <c r="F1840" s="165"/>
      <c r="G1840" s="220"/>
      <c r="H1840" s="165"/>
      <c r="I1840" s="167"/>
      <c r="J1840" s="168"/>
      <c r="K1840" s="845"/>
    </row>
    <row r="1841" spans="1:11" x14ac:dyDescent="0.2">
      <c r="A1841" s="163">
        <v>1826</v>
      </c>
      <c r="B1841" s="164"/>
      <c r="C1841" s="165"/>
      <c r="D1841" s="166"/>
      <c r="E1841" s="165"/>
      <c r="F1841" s="165"/>
      <c r="G1841" s="220"/>
      <c r="H1841" s="165"/>
      <c r="I1841" s="167"/>
      <c r="J1841" s="168"/>
      <c r="K1841" s="845"/>
    </row>
    <row r="1842" spans="1:11" x14ac:dyDescent="0.2">
      <c r="A1842" s="163">
        <v>1827</v>
      </c>
      <c r="B1842" s="164"/>
      <c r="C1842" s="165"/>
      <c r="D1842" s="166"/>
      <c r="E1842" s="165"/>
      <c r="F1842" s="165"/>
      <c r="G1842" s="220"/>
      <c r="H1842" s="165"/>
      <c r="I1842" s="167"/>
      <c r="J1842" s="168"/>
      <c r="K1842" s="845"/>
    </row>
    <row r="1843" spans="1:11" x14ac:dyDescent="0.2">
      <c r="A1843" s="163">
        <v>1828</v>
      </c>
      <c r="B1843" s="164"/>
      <c r="C1843" s="165"/>
      <c r="D1843" s="166"/>
      <c r="E1843" s="165"/>
      <c r="F1843" s="165"/>
      <c r="G1843" s="220"/>
      <c r="H1843" s="165"/>
      <c r="I1843" s="167"/>
      <c r="J1843" s="168"/>
      <c r="K1843" s="845"/>
    </row>
    <row r="1844" spans="1:11" x14ac:dyDescent="0.2">
      <c r="A1844" s="163">
        <v>1829</v>
      </c>
      <c r="B1844" s="164"/>
      <c r="C1844" s="165"/>
      <c r="D1844" s="166"/>
      <c r="E1844" s="165"/>
      <c r="F1844" s="165"/>
      <c r="G1844" s="220"/>
      <c r="H1844" s="165"/>
      <c r="I1844" s="167"/>
      <c r="J1844" s="168"/>
      <c r="K1844" s="845"/>
    </row>
    <row r="1845" spans="1:11" x14ac:dyDescent="0.2">
      <c r="A1845" s="163">
        <v>1830</v>
      </c>
      <c r="B1845" s="164"/>
      <c r="C1845" s="165"/>
      <c r="D1845" s="166"/>
      <c r="E1845" s="165"/>
      <c r="F1845" s="165"/>
      <c r="G1845" s="220"/>
      <c r="H1845" s="165"/>
      <c r="I1845" s="167"/>
      <c r="J1845" s="168"/>
      <c r="K1845" s="845"/>
    </row>
    <row r="1846" spans="1:11" x14ac:dyDescent="0.2">
      <c r="A1846" s="163">
        <v>1831</v>
      </c>
      <c r="B1846" s="164"/>
      <c r="C1846" s="165"/>
      <c r="D1846" s="166"/>
      <c r="E1846" s="165"/>
      <c r="F1846" s="165"/>
      <c r="G1846" s="220"/>
      <c r="H1846" s="165"/>
      <c r="I1846" s="167"/>
      <c r="J1846" s="168"/>
      <c r="K1846" s="845"/>
    </row>
    <row r="1847" spans="1:11" x14ac:dyDescent="0.2">
      <c r="A1847" s="163">
        <v>1832</v>
      </c>
      <c r="B1847" s="164"/>
      <c r="C1847" s="165"/>
      <c r="D1847" s="166"/>
      <c r="E1847" s="165"/>
      <c r="F1847" s="165"/>
      <c r="G1847" s="220"/>
      <c r="H1847" s="165"/>
      <c r="I1847" s="167"/>
      <c r="J1847" s="168"/>
      <c r="K1847" s="845"/>
    </row>
    <row r="1848" spans="1:11" x14ac:dyDescent="0.2">
      <c r="A1848" s="163">
        <v>1833</v>
      </c>
      <c r="B1848" s="164"/>
      <c r="C1848" s="165"/>
      <c r="D1848" s="166"/>
      <c r="E1848" s="165"/>
      <c r="F1848" s="165"/>
      <c r="G1848" s="220"/>
      <c r="H1848" s="165"/>
      <c r="I1848" s="167"/>
      <c r="J1848" s="168"/>
      <c r="K1848" s="845"/>
    </row>
    <row r="1849" spans="1:11" x14ac:dyDescent="0.2">
      <c r="A1849" s="163">
        <v>1834</v>
      </c>
      <c r="B1849" s="164"/>
      <c r="C1849" s="165"/>
      <c r="D1849" s="166"/>
      <c r="E1849" s="165"/>
      <c r="F1849" s="165"/>
      <c r="G1849" s="220"/>
      <c r="H1849" s="165"/>
      <c r="I1849" s="167"/>
      <c r="J1849" s="168"/>
      <c r="K1849" s="845"/>
    </row>
    <row r="1850" spans="1:11" x14ac:dyDescent="0.2">
      <c r="A1850" s="163">
        <v>1835</v>
      </c>
      <c r="B1850" s="164"/>
      <c r="C1850" s="165"/>
      <c r="D1850" s="166"/>
      <c r="E1850" s="165"/>
      <c r="F1850" s="165"/>
      <c r="G1850" s="220"/>
      <c r="H1850" s="165"/>
      <c r="I1850" s="167"/>
      <c r="J1850" s="168"/>
      <c r="K1850" s="845"/>
    </row>
    <row r="1851" spans="1:11" x14ac:dyDescent="0.2">
      <c r="A1851" s="163">
        <v>1836</v>
      </c>
      <c r="B1851" s="164"/>
      <c r="C1851" s="165"/>
      <c r="D1851" s="166"/>
      <c r="E1851" s="165"/>
      <c r="F1851" s="165"/>
      <c r="G1851" s="220"/>
      <c r="H1851" s="165"/>
      <c r="I1851" s="167"/>
      <c r="J1851" s="168"/>
      <c r="K1851" s="845"/>
    </row>
    <row r="1852" spans="1:11" x14ac:dyDescent="0.2">
      <c r="A1852" s="163">
        <v>1837</v>
      </c>
      <c r="B1852" s="164"/>
      <c r="C1852" s="165"/>
      <c r="D1852" s="166"/>
      <c r="E1852" s="165"/>
      <c r="F1852" s="165"/>
      <c r="G1852" s="220"/>
      <c r="H1852" s="165"/>
      <c r="I1852" s="167"/>
      <c r="J1852" s="168"/>
      <c r="K1852" s="845"/>
    </row>
    <row r="1853" spans="1:11" x14ac:dyDescent="0.2">
      <c r="A1853" s="163">
        <v>1838</v>
      </c>
      <c r="B1853" s="164"/>
      <c r="C1853" s="165"/>
      <c r="D1853" s="166"/>
      <c r="E1853" s="165"/>
      <c r="F1853" s="165"/>
      <c r="G1853" s="220"/>
      <c r="H1853" s="165"/>
      <c r="I1853" s="167"/>
      <c r="J1853" s="168"/>
      <c r="K1853" s="845"/>
    </row>
    <row r="1854" spans="1:11" x14ac:dyDescent="0.2">
      <c r="A1854" s="163">
        <v>1839</v>
      </c>
      <c r="B1854" s="164"/>
      <c r="C1854" s="165"/>
      <c r="D1854" s="166"/>
      <c r="E1854" s="165"/>
      <c r="F1854" s="165"/>
      <c r="G1854" s="220"/>
      <c r="H1854" s="165"/>
      <c r="I1854" s="167"/>
      <c r="J1854" s="168"/>
      <c r="K1854" s="845"/>
    </row>
    <row r="1855" spans="1:11" x14ac:dyDescent="0.2">
      <c r="A1855" s="163">
        <v>1840</v>
      </c>
      <c r="B1855" s="164"/>
      <c r="C1855" s="165"/>
      <c r="D1855" s="166"/>
      <c r="E1855" s="165"/>
      <c r="F1855" s="165"/>
      <c r="G1855" s="220"/>
      <c r="H1855" s="165"/>
      <c r="I1855" s="167"/>
      <c r="J1855" s="168"/>
      <c r="K1855" s="845"/>
    </row>
    <row r="1856" spans="1:11" x14ac:dyDescent="0.2">
      <c r="A1856" s="163">
        <v>1841</v>
      </c>
      <c r="B1856" s="164"/>
      <c r="C1856" s="165"/>
      <c r="D1856" s="166"/>
      <c r="E1856" s="165"/>
      <c r="F1856" s="165"/>
      <c r="G1856" s="220"/>
      <c r="H1856" s="165"/>
      <c r="I1856" s="167"/>
      <c r="J1856" s="168"/>
      <c r="K1856" s="845"/>
    </row>
    <row r="1857" spans="1:11" x14ac:dyDescent="0.2">
      <c r="A1857" s="163">
        <v>1842</v>
      </c>
      <c r="B1857" s="164"/>
      <c r="C1857" s="165"/>
      <c r="D1857" s="166"/>
      <c r="E1857" s="165"/>
      <c r="F1857" s="165"/>
      <c r="G1857" s="220"/>
      <c r="H1857" s="165"/>
      <c r="I1857" s="167"/>
      <c r="J1857" s="168"/>
      <c r="K1857" s="845"/>
    </row>
    <row r="1858" spans="1:11" x14ac:dyDescent="0.2">
      <c r="A1858" s="163">
        <v>1843</v>
      </c>
      <c r="B1858" s="164"/>
      <c r="C1858" s="165"/>
      <c r="D1858" s="166"/>
      <c r="E1858" s="165"/>
      <c r="F1858" s="165"/>
      <c r="G1858" s="220"/>
      <c r="H1858" s="165"/>
      <c r="I1858" s="167"/>
      <c r="J1858" s="168"/>
      <c r="K1858" s="845"/>
    </row>
    <row r="1859" spans="1:11" x14ac:dyDescent="0.2">
      <c r="A1859" s="163">
        <v>1844</v>
      </c>
      <c r="B1859" s="164"/>
      <c r="C1859" s="165"/>
      <c r="D1859" s="166"/>
      <c r="E1859" s="165"/>
      <c r="F1859" s="165"/>
      <c r="G1859" s="220"/>
      <c r="H1859" s="165"/>
      <c r="I1859" s="167"/>
      <c r="J1859" s="168"/>
      <c r="K1859" s="845"/>
    </row>
    <row r="1860" spans="1:11" x14ac:dyDescent="0.2">
      <c r="A1860" s="163">
        <v>1845</v>
      </c>
      <c r="B1860" s="164"/>
      <c r="C1860" s="165"/>
      <c r="D1860" s="166"/>
      <c r="E1860" s="165"/>
      <c r="F1860" s="165"/>
      <c r="G1860" s="220"/>
      <c r="H1860" s="165"/>
      <c r="I1860" s="167"/>
      <c r="J1860" s="168"/>
      <c r="K1860" s="845"/>
    </row>
    <row r="1861" spans="1:11" x14ac:dyDescent="0.2">
      <c r="A1861" s="163">
        <v>1846</v>
      </c>
      <c r="B1861" s="164"/>
      <c r="C1861" s="165"/>
      <c r="D1861" s="166"/>
      <c r="E1861" s="165"/>
      <c r="F1861" s="165"/>
      <c r="G1861" s="220"/>
      <c r="H1861" s="165"/>
      <c r="I1861" s="167"/>
      <c r="J1861" s="168"/>
      <c r="K1861" s="845"/>
    </row>
    <row r="1862" spans="1:11" x14ac:dyDescent="0.2">
      <c r="A1862" s="163">
        <v>1847</v>
      </c>
      <c r="B1862" s="164"/>
      <c r="C1862" s="165"/>
      <c r="D1862" s="166"/>
      <c r="E1862" s="165"/>
      <c r="F1862" s="165"/>
      <c r="G1862" s="220"/>
      <c r="H1862" s="165"/>
      <c r="I1862" s="167"/>
      <c r="J1862" s="168"/>
      <c r="K1862" s="845"/>
    </row>
    <row r="1863" spans="1:11" x14ac:dyDescent="0.2">
      <c r="A1863" s="163">
        <v>1848</v>
      </c>
      <c r="B1863" s="164"/>
      <c r="C1863" s="165"/>
      <c r="D1863" s="166"/>
      <c r="E1863" s="165"/>
      <c r="F1863" s="165"/>
      <c r="G1863" s="220"/>
      <c r="H1863" s="165"/>
      <c r="I1863" s="167"/>
      <c r="J1863" s="168"/>
      <c r="K1863" s="845"/>
    </row>
    <row r="1864" spans="1:11" x14ac:dyDescent="0.2">
      <c r="A1864" s="163">
        <v>1849</v>
      </c>
      <c r="B1864" s="164"/>
      <c r="C1864" s="165"/>
      <c r="D1864" s="166"/>
      <c r="E1864" s="165"/>
      <c r="F1864" s="165"/>
      <c r="G1864" s="220"/>
      <c r="H1864" s="165"/>
      <c r="I1864" s="167"/>
      <c r="J1864" s="168"/>
      <c r="K1864" s="845"/>
    </row>
    <row r="1865" spans="1:11" x14ac:dyDescent="0.2">
      <c r="A1865" s="163">
        <v>1850</v>
      </c>
      <c r="B1865" s="164"/>
      <c r="C1865" s="165"/>
      <c r="D1865" s="166"/>
      <c r="E1865" s="165"/>
      <c r="F1865" s="165"/>
      <c r="G1865" s="220"/>
      <c r="H1865" s="165"/>
      <c r="I1865" s="167"/>
      <c r="J1865" s="168"/>
      <c r="K1865" s="845"/>
    </row>
    <row r="1866" spans="1:11" x14ac:dyDescent="0.2">
      <c r="A1866" s="163">
        <v>1851</v>
      </c>
      <c r="B1866" s="164"/>
      <c r="C1866" s="165"/>
      <c r="D1866" s="166"/>
      <c r="E1866" s="165"/>
      <c r="F1866" s="165"/>
      <c r="G1866" s="220"/>
      <c r="H1866" s="165"/>
      <c r="I1866" s="167"/>
      <c r="J1866" s="168"/>
      <c r="K1866" s="845"/>
    </row>
    <row r="1867" spans="1:11" x14ac:dyDescent="0.2">
      <c r="A1867" s="163">
        <v>1852</v>
      </c>
      <c r="B1867" s="164"/>
      <c r="C1867" s="165"/>
      <c r="D1867" s="166"/>
      <c r="E1867" s="165"/>
      <c r="F1867" s="165"/>
      <c r="G1867" s="220"/>
      <c r="H1867" s="165"/>
      <c r="I1867" s="167"/>
      <c r="J1867" s="168"/>
      <c r="K1867" s="845"/>
    </row>
    <row r="1868" spans="1:11" x14ac:dyDescent="0.2">
      <c r="A1868" s="163">
        <v>1853</v>
      </c>
      <c r="B1868" s="164"/>
      <c r="C1868" s="165"/>
      <c r="D1868" s="166"/>
      <c r="E1868" s="165"/>
      <c r="F1868" s="165"/>
      <c r="G1868" s="220"/>
      <c r="H1868" s="165"/>
      <c r="I1868" s="167"/>
      <c r="J1868" s="168"/>
      <c r="K1868" s="845"/>
    </row>
    <row r="1869" spans="1:11" x14ac:dyDescent="0.2">
      <c r="A1869" s="163">
        <v>1854</v>
      </c>
      <c r="B1869" s="164"/>
      <c r="C1869" s="165"/>
      <c r="D1869" s="166"/>
      <c r="E1869" s="165"/>
      <c r="F1869" s="165"/>
      <c r="G1869" s="220"/>
      <c r="H1869" s="165"/>
      <c r="I1869" s="167"/>
      <c r="J1869" s="168"/>
      <c r="K1869" s="845"/>
    </row>
    <row r="1870" spans="1:11" x14ac:dyDescent="0.2">
      <c r="A1870" s="163">
        <v>1855</v>
      </c>
      <c r="B1870" s="164"/>
      <c r="C1870" s="165"/>
      <c r="D1870" s="166"/>
      <c r="E1870" s="165"/>
      <c r="F1870" s="165"/>
      <c r="G1870" s="220"/>
      <c r="H1870" s="165"/>
      <c r="I1870" s="167"/>
      <c r="J1870" s="168"/>
      <c r="K1870" s="845"/>
    </row>
    <row r="1871" spans="1:11" x14ac:dyDescent="0.2">
      <c r="A1871" s="163">
        <v>1856</v>
      </c>
      <c r="B1871" s="164"/>
      <c r="C1871" s="165"/>
      <c r="D1871" s="166"/>
      <c r="E1871" s="165"/>
      <c r="F1871" s="165"/>
      <c r="G1871" s="220"/>
      <c r="H1871" s="165"/>
      <c r="I1871" s="167"/>
      <c r="J1871" s="168"/>
      <c r="K1871" s="845"/>
    </row>
    <row r="1872" spans="1:11" x14ac:dyDescent="0.2">
      <c r="A1872" s="163">
        <v>1857</v>
      </c>
      <c r="B1872" s="164"/>
      <c r="C1872" s="165"/>
      <c r="D1872" s="166"/>
      <c r="E1872" s="165"/>
      <c r="F1872" s="165"/>
      <c r="G1872" s="220"/>
      <c r="H1872" s="165"/>
      <c r="I1872" s="167"/>
      <c r="J1872" s="168"/>
      <c r="K1872" s="845"/>
    </row>
    <row r="1873" spans="1:11" x14ac:dyDescent="0.2">
      <c r="A1873" s="163">
        <v>1858</v>
      </c>
      <c r="B1873" s="164"/>
      <c r="C1873" s="165"/>
      <c r="D1873" s="166"/>
      <c r="E1873" s="165"/>
      <c r="F1873" s="165"/>
      <c r="G1873" s="220"/>
      <c r="H1873" s="165"/>
      <c r="I1873" s="167"/>
      <c r="J1873" s="168"/>
      <c r="K1873" s="845"/>
    </row>
    <row r="1874" spans="1:11" x14ac:dyDescent="0.2">
      <c r="A1874" s="163">
        <v>1859</v>
      </c>
      <c r="B1874" s="164"/>
      <c r="C1874" s="165"/>
      <c r="D1874" s="166"/>
      <c r="E1874" s="165"/>
      <c r="F1874" s="165"/>
      <c r="G1874" s="220"/>
      <c r="H1874" s="165"/>
      <c r="I1874" s="167"/>
      <c r="J1874" s="168"/>
      <c r="K1874" s="845"/>
    </row>
    <row r="1875" spans="1:11" x14ac:dyDescent="0.2">
      <c r="A1875" s="163">
        <v>1860</v>
      </c>
      <c r="B1875" s="164"/>
      <c r="C1875" s="165"/>
      <c r="D1875" s="166"/>
      <c r="E1875" s="165"/>
      <c r="F1875" s="165"/>
      <c r="G1875" s="220"/>
      <c r="H1875" s="165"/>
      <c r="I1875" s="167"/>
      <c r="J1875" s="168"/>
      <c r="K1875" s="845"/>
    </row>
    <row r="1876" spans="1:11" x14ac:dyDescent="0.2">
      <c r="A1876" s="163">
        <v>1861</v>
      </c>
      <c r="B1876" s="164"/>
      <c r="C1876" s="165"/>
      <c r="D1876" s="166"/>
      <c r="E1876" s="165"/>
      <c r="F1876" s="165"/>
      <c r="G1876" s="220"/>
      <c r="H1876" s="165"/>
      <c r="I1876" s="167"/>
      <c r="J1876" s="168"/>
      <c r="K1876" s="845"/>
    </row>
    <row r="1877" spans="1:11" x14ac:dyDescent="0.2">
      <c r="A1877" s="163">
        <v>1862</v>
      </c>
      <c r="B1877" s="164"/>
      <c r="C1877" s="165"/>
      <c r="D1877" s="166"/>
      <c r="E1877" s="165"/>
      <c r="F1877" s="165"/>
      <c r="G1877" s="220"/>
      <c r="H1877" s="165"/>
      <c r="I1877" s="167"/>
      <c r="J1877" s="168"/>
      <c r="K1877" s="845"/>
    </row>
    <row r="1878" spans="1:11" x14ac:dyDescent="0.2">
      <c r="A1878" s="163">
        <v>1863</v>
      </c>
      <c r="B1878" s="164"/>
      <c r="C1878" s="165"/>
      <c r="D1878" s="166"/>
      <c r="E1878" s="165"/>
      <c r="F1878" s="165"/>
      <c r="G1878" s="220"/>
      <c r="H1878" s="165"/>
      <c r="I1878" s="167"/>
      <c r="J1878" s="168"/>
      <c r="K1878" s="845"/>
    </row>
    <row r="1879" spans="1:11" x14ac:dyDescent="0.2">
      <c r="A1879" s="163">
        <v>1864</v>
      </c>
      <c r="B1879" s="164"/>
      <c r="C1879" s="165"/>
      <c r="D1879" s="166"/>
      <c r="E1879" s="165"/>
      <c r="F1879" s="165"/>
      <c r="G1879" s="220"/>
      <c r="H1879" s="165"/>
      <c r="I1879" s="167"/>
      <c r="J1879" s="168"/>
      <c r="K1879" s="845"/>
    </row>
    <row r="1880" spans="1:11" x14ac:dyDescent="0.2">
      <c r="A1880" s="163">
        <v>1865</v>
      </c>
      <c r="B1880" s="164"/>
      <c r="C1880" s="165"/>
      <c r="D1880" s="166"/>
      <c r="E1880" s="165"/>
      <c r="F1880" s="165"/>
      <c r="G1880" s="220"/>
      <c r="H1880" s="165"/>
      <c r="I1880" s="167"/>
      <c r="J1880" s="168"/>
      <c r="K1880" s="845"/>
    </row>
    <row r="1881" spans="1:11" x14ac:dyDescent="0.2">
      <c r="A1881" s="163">
        <v>1866</v>
      </c>
      <c r="B1881" s="164"/>
      <c r="C1881" s="165"/>
      <c r="D1881" s="166"/>
      <c r="E1881" s="165"/>
      <c r="F1881" s="165"/>
      <c r="G1881" s="220"/>
      <c r="H1881" s="165"/>
      <c r="I1881" s="167"/>
      <c r="J1881" s="168"/>
      <c r="K1881" s="845"/>
    </row>
    <row r="1882" spans="1:11" x14ac:dyDescent="0.2">
      <c r="A1882" s="163">
        <v>1867</v>
      </c>
      <c r="B1882" s="164"/>
      <c r="C1882" s="165"/>
      <c r="D1882" s="166"/>
      <c r="E1882" s="165"/>
      <c r="F1882" s="165"/>
      <c r="G1882" s="220"/>
      <c r="H1882" s="165"/>
      <c r="I1882" s="167"/>
      <c r="J1882" s="168"/>
      <c r="K1882" s="845"/>
    </row>
    <row r="1883" spans="1:11" x14ac:dyDescent="0.2">
      <c r="A1883" s="163">
        <v>1868</v>
      </c>
      <c r="B1883" s="164"/>
      <c r="C1883" s="165"/>
      <c r="D1883" s="166"/>
      <c r="E1883" s="165"/>
      <c r="F1883" s="165"/>
      <c r="G1883" s="220"/>
      <c r="H1883" s="165"/>
      <c r="I1883" s="167"/>
      <c r="J1883" s="168"/>
      <c r="K1883" s="845"/>
    </row>
    <row r="1884" spans="1:11" x14ac:dyDescent="0.2">
      <c r="A1884" s="163">
        <v>1869</v>
      </c>
      <c r="B1884" s="164"/>
      <c r="C1884" s="165"/>
      <c r="D1884" s="166"/>
      <c r="E1884" s="165"/>
      <c r="F1884" s="165"/>
      <c r="G1884" s="220"/>
      <c r="H1884" s="165"/>
      <c r="I1884" s="167"/>
      <c r="J1884" s="168"/>
      <c r="K1884" s="845"/>
    </row>
    <row r="1885" spans="1:11" x14ac:dyDescent="0.2">
      <c r="A1885" s="163">
        <v>1870</v>
      </c>
      <c r="B1885" s="164"/>
      <c r="C1885" s="165"/>
      <c r="D1885" s="166"/>
      <c r="E1885" s="165"/>
      <c r="F1885" s="165"/>
      <c r="G1885" s="220"/>
      <c r="H1885" s="165"/>
      <c r="I1885" s="167"/>
      <c r="J1885" s="168"/>
      <c r="K1885" s="845"/>
    </row>
    <row r="1886" spans="1:11" x14ac:dyDescent="0.2">
      <c r="A1886" s="163">
        <v>1871</v>
      </c>
      <c r="B1886" s="164"/>
      <c r="C1886" s="165"/>
      <c r="D1886" s="166"/>
      <c r="E1886" s="165"/>
      <c r="F1886" s="165"/>
      <c r="G1886" s="220"/>
      <c r="H1886" s="165"/>
      <c r="I1886" s="167"/>
      <c r="J1886" s="168"/>
      <c r="K1886" s="845"/>
    </row>
    <row r="1887" spans="1:11" x14ac:dyDescent="0.2">
      <c r="A1887" s="163">
        <v>1872</v>
      </c>
      <c r="B1887" s="164"/>
      <c r="C1887" s="165"/>
      <c r="D1887" s="166"/>
      <c r="E1887" s="165"/>
      <c r="F1887" s="165"/>
      <c r="G1887" s="220"/>
      <c r="H1887" s="165"/>
      <c r="I1887" s="167"/>
      <c r="J1887" s="168"/>
      <c r="K1887" s="845"/>
    </row>
    <row r="1888" spans="1:11" x14ac:dyDescent="0.2">
      <c r="A1888" s="163">
        <v>1873</v>
      </c>
      <c r="B1888" s="164"/>
      <c r="C1888" s="165"/>
      <c r="D1888" s="166"/>
      <c r="E1888" s="165"/>
      <c r="F1888" s="165"/>
      <c r="G1888" s="220"/>
      <c r="H1888" s="165"/>
      <c r="I1888" s="167"/>
      <c r="J1888" s="168"/>
      <c r="K1888" s="845"/>
    </row>
    <row r="1889" spans="1:11" x14ac:dyDescent="0.2">
      <c r="A1889" s="163">
        <v>1874</v>
      </c>
      <c r="B1889" s="164"/>
      <c r="C1889" s="165"/>
      <c r="D1889" s="166"/>
      <c r="E1889" s="165"/>
      <c r="F1889" s="165"/>
      <c r="G1889" s="220"/>
      <c r="H1889" s="165"/>
      <c r="I1889" s="167"/>
      <c r="J1889" s="168"/>
      <c r="K1889" s="845"/>
    </row>
    <row r="1890" spans="1:11" x14ac:dyDescent="0.2">
      <c r="A1890" s="163">
        <v>1875</v>
      </c>
      <c r="B1890" s="164"/>
      <c r="C1890" s="165"/>
      <c r="D1890" s="166"/>
      <c r="E1890" s="165"/>
      <c r="F1890" s="165"/>
      <c r="G1890" s="220"/>
      <c r="H1890" s="165"/>
      <c r="I1890" s="167"/>
      <c r="J1890" s="168"/>
      <c r="K1890" s="845"/>
    </row>
    <row r="1891" spans="1:11" x14ac:dyDescent="0.2">
      <c r="A1891" s="163">
        <v>1876</v>
      </c>
      <c r="B1891" s="164"/>
      <c r="C1891" s="165"/>
      <c r="D1891" s="166"/>
      <c r="E1891" s="165"/>
      <c r="F1891" s="165"/>
      <c r="G1891" s="220"/>
      <c r="H1891" s="165"/>
      <c r="I1891" s="167"/>
      <c r="J1891" s="168"/>
      <c r="K1891" s="845"/>
    </row>
    <row r="1892" spans="1:11" x14ac:dyDescent="0.2">
      <c r="A1892" s="163">
        <v>1877</v>
      </c>
      <c r="B1892" s="164"/>
      <c r="C1892" s="165"/>
      <c r="D1892" s="166"/>
      <c r="E1892" s="165"/>
      <c r="F1892" s="165"/>
      <c r="G1892" s="220"/>
      <c r="H1892" s="165"/>
      <c r="I1892" s="167"/>
      <c r="J1892" s="168"/>
      <c r="K1892" s="845"/>
    </row>
    <row r="1893" spans="1:11" x14ac:dyDescent="0.2">
      <c r="A1893" s="163">
        <v>1878</v>
      </c>
      <c r="B1893" s="164"/>
      <c r="C1893" s="165"/>
      <c r="D1893" s="166"/>
      <c r="E1893" s="165"/>
      <c r="F1893" s="165"/>
      <c r="G1893" s="220"/>
      <c r="H1893" s="165"/>
      <c r="I1893" s="167"/>
      <c r="J1893" s="168"/>
      <c r="K1893" s="845"/>
    </row>
    <row r="1894" spans="1:11" x14ac:dyDescent="0.2">
      <c r="A1894" s="163">
        <v>1879</v>
      </c>
      <c r="B1894" s="164"/>
      <c r="C1894" s="165"/>
      <c r="D1894" s="166"/>
      <c r="E1894" s="165"/>
      <c r="F1894" s="165"/>
      <c r="G1894" s="220"/>
      <c r="H1894" s="165"/>
      <c r="I1894" s="167"/>
      <c r="J1894" s="168"/>
      <c r="K1894" s="845"/>
    </row>
    <row r="1895" spans="1:11" x14ac:dyDescent="0.2">
      <c r="A1895" s="163">
        <v>1880</v>
      </c>
      <c r="B1895" s="164"/>
      <c r="C1895" s="165"/>
      <c r="D1895" s="166"/>
      <c r="E1895" s="165"/>
      <c r="F1895" s="165"/>
      <c r="G1895" s="220"/>
      <c r="H1895" s="165"/>
      <c r="I1895" s="167"/>
      <c r="J1895" s="168"/>
      <c r="K1895" s="845"/>
    </row>
    <row r="1896" spans="1:11" x14ac:dyDescent="0.2">
      <c r="A1896" s="163">
        <v>1881</v>
      </c>
      <c r="B1896" s="164"/>
      <c r="C1896" s="165"/>
      <c r="D1896" s="166"/>
      <c r="E1896" s="165"/>
      <c r="F1896" s="165"/>
      <c r="G1896" s="220"/>
      <c r="H1896" s="165"/>
      <c r="I1896" s="167"/>
      <c r="J1896" s="168"/>
      <c r="K1896" s="845"/>
    </row>
    <row r="1897" spans="1:11" x14ac:dyDescent="0.2">
      <c r="A1897" s="163">
        <v>1882</v>
      </c>
      <c r="B1897" s="164"/>
      <c r="C1897" s="165"/>
      <c r="D1897" s="166"/>
      <c r="E1897" s="165"/>
      <c r="F1897" s="165"/>
      <c r="G1897" s="220"/>
      <c r="H1897" s="165"/>
      <c r="I1897" s="167"/>
      <c r="J1897" s="168"/>
      <c r="K1897" s="845"/>
    </row>
    <row r="1898" spans="1:11" x14ac:dyDescent="0.2">
      <c r="A1898" s="163">
        <v>1883</v>
      </c>
      <c r="B1898" s="164"/>
      <c r="C1898" s="165"/>
      <c r="D1898" s="166"/>
      <c r="E1898" s="165"/>
      <c r="F1898" s="165"/>
      <c r="G1898" s="220"/>
      <c r="H1898" s="165"/>
      <c r="I1898" s="167"/>
      <c r="J1898" s="168"/>
      <c r="K1898" s="845"/>
    </row>
    <row r="1899" spans="1:11" x14ac:dyDescent="0.2">
      <c r="A1899" s="163">
        <v>1884</v>
      </c>
      <c r="B1899" s="164"/>
      <c r="C1899" s="165"/>
      <c r="D1899" s="166"/>
      <c r="E1899" s="165"/>
      <c r="F1899" s="165"/>
      <c r="G1899" s="220"/>
      <c r="H1899" s="165"/>
      <c r="I1899" s="167"/>
      <c r="J1899" s="168"/>
      <c r="K1899" s="845"/>
    </row>
    <row r="1900" spans="1:11" x14ac:dyDescent="0.2">
      <c r="A1900" s="163">
        <v>1885</v>
      </c>
      <c r="B1900" s="164"/>
      <c r="C1900" s="165"/>
      <c r="D1900" s="166"/>
      <c r="E1900" s="165"/>
      <c r="F1900" s="165"/>
      <c r="G1900" s="220"/>
      <c r="H1900" s="165"/>
      <c r="I1900" s="167"/>
      <c r="J1900" s="168"/>
      <c r="K1900" s="845"/>
    </row>
    <row r="1901" spans="1:11" x14ac:dyDescent="0.2">
      <c r="A1901" s="163">
        <v>1886</v>
      </c>
      <c r="B1901" s="164"/>
      <c r="C1901" s="165"/>
      <c r="D1901" s="166"/>
      <c r="E1901" s="165"/>
      <c r="F1901" s="165"/>
      <c r="G1901" s="220"/>
      <c r="H1901" s="165"/>
      <c r="I1901" s="167"/>
      <c r="J1901" s="168"/>
      <c r="K1901" s="845"/>
    </row>
    <row r="1902" spans="1:11" x14ac:dyDescent="0.2">
      <c r="A1902" s="163">
        <v>1887</v>
      </c>
      <c r="B1902" s="164"/>
      <c r="C1902" s="165"/>
      <c r="D1902" s="166"/>
      <c r="E1902" s="165"/>
      <c r="F1902" s="165"/>
      <c r="G1902" s="220"/>
      <c r="H1902" s="165"/>
      <c r="I1902" s="167"/>
      <c r="J1902" s="168"/>
      <c r="K1902" s="845"/>
    </row>
    <row r="1903" spans="1:11" x14ac:dyDescent="0.2">
      <c r="A1903" s="163">
        <v>1888</v>
      </c>
      <c r="B1903" s="164"/>
      <c r="C1903" s="165"/>
      <c r="D1903" s="166"/>
      <c r="E1903" s="165"/>
      <c r="F1903" s="165"/>
      <c r="G1903" s="220"/>
      <c r="H1903" s="165"/>
      <c r="I1903" s="167"/>
      <c r="J1903" s="168"/>
      <c r="K1903" s="845"/>
    </row>
    <row r="1904" spans="1:11" x14ac:dyDescent="0.2">
      <c r="A1904" s="163">
        <v>1889</v>
      </c>
      <c r="B1904" s="164"/>
      <c r="C1904" s="165"/>
      <c r="D1904" s="166"/>
      <c r="E1904" s="165"/>
      <c r="F1904" s="165"/>
      <c r="G1904" s="220"/>
      <c r="H1904" s="165"/>
      <c r="I1904" s="167"/>
      <c r="J1904" s="168"/>
      <c r="K1904" s="845"/>
    </row>
    <row r="1905" spans="1:11" x14ac:dyDescent="0.2">
      <c r="A1905" s="163">
        <v>1890</v>
      </c>
      <c r="B1905" s="164"/>
      <c r="C1905" s="165"/>
      <c r="D1905" s="166"/>
      <c r="E1905" s="165"/>
      <c r="F1905" s="165"/>
      <c r="G1905" s="220"/>
      <c r="H1905" s="165"/>
      <c r="I1905" s="167"/>
      <c r="J1905" s="168"/>
      <c r="K1905" s="845"/>
    </row>
    <row r="1906" spans="1:11" x14ac:dyDescent="0.2">
      <c r="A1906" s="163">
        <v>1891</v>
      </c>
      <c r="B1906" s="164"/>
      <c r="C1906" s="165"/>
      <c r="D1906" s="166"/>
      <c r="E1906" s="165"/>
      <c r="F1906" s="165"/>
      <c r="G1906" s="220"/>
      <c r="H1906" s="165"/>
      <c r="I1906" s="167"/>
      <c r="J1906" s="168"/>
      <c r="K1906" s="845"/>
    </row>
    <row r="1907" spans="1:11" x14ac:dyDescent="0.2">
      <c r="A1907" s="163">
        <v>1892</v>
      </c>
      <c r="B1907" s="164"/>
      <c r="C1907" s="165"/>
      <c r="D1907" s="166"/>
      <c r="E1907" s="165"/>
      <c r="F1907" s="165"/>
      <c r="G1907" s="220"/>
      <c r="H1907" s="165"/>
      <c r="I1907" s="167"/>
      <c r="J1907" s="168"/>
      <c r="K1907" s="845"/>
    </row>
    <row r="1908" spans="1:11" x14ac:dyDescent="0.2">
      <c r="A1908" s="163">
        <v>1893</v>
      </c>
      <c r="B1908" s="164"/>
      <c r="C1908" s="165"/>
      <c r="D1908" s="166"/>
      <c r="E1908" s="165"/>
      <c r="F1908" s="165"/>
      <c r="G1908" s="220"/>
      <c r="H1908" s="165"/>
      <c r="I1908" s="167"/>
      <c r="J1908" s="168"/>
      <c r="K1908" s="845"/>
    </row>
    <row r="1909" spans="1:11" x14ac:dyDescent="0.2">
      <c r="A1909" s="163">
        <v>1894</v>
      </c>
      <c r="B1909" s="164"/>
      <c r="C1909" s="165"/>
      <c r="D1909" s="166"/>
      <c r="E1909" s="165"/>
      <c r="F1909" s="165"/>
      <c r="G1909" s="220"/>
      <c r="H1909" s="165"/>
      <c r="I1909" s="167"/>
      <c r="J1909" s="168"/>
      <c r="K1909" s="845"/>
    </row>
    <row r="1910" spans="1:11" x14ac:dyDescent="0.2">
      <c r="A1910" s="163">
        <v>1895</v>
      </c>
      <c r="B1910" s="164"/>
      <c r="C1910" s="165"/>
      <c r="D1910" s="166"/>
      <c r="E1910" s="165"/>
      <c r="F1910" s="165"/>
      <c r="G1910" s="220"/>
      <c r="H1910" s="165"/>
      <c r="I1910" s="167"/>
      <c r="J1910" s="168"/>
      <c r="K1910" s="845"/>
    </row>
    <row r="1911" spans="1:11" x14ac:dyDescent="0.2">
      <c r="A1911" s="163">
        <v>1896</v>
      </c>
      <c r="B1911" s="164"/>
      <c r="C1911" s="165"/>
      <c r="D1911" s="166"/>
      <c r="E1911" s="165"/>
      <c r="F1911" s="165"/>
      <c r="G1911" s="220"/>
      <c r="H1911" s="165"/>
      <c r="I1911" s="167"/>
      <c r="J1911" s="168"/>
      <c r="K1911" s="845"/>
    </row>
    <row r="1912" spans="1:11" x14ac:dyDescent="0.2">
      <c r="A1912" s="163">
        <v>1897</v>
      </c>
      <c r="B1912" s="164"/>
      <c r="C1912" s="165"/>
      <c r="D1912" s="166"/>
      <c r="E1912" s="165"/>
      <c r="F1912" s="165"/>
      <c r="G1912" s="220"/>
      <c r="H1912" s="165"/>
      <c r="I1912" s="167"/>
      <c r="J1912" s="168"/>
      <c r="K1912" s="845"/>
    </row>
    <row r="1913" spans="1:11" x14ac:dyDescent="0.2">
      <c r="A1913" s="163">
        <v>1898</v>
      </c>
      <c r="B1913" s="164"/>
      <c r="C1913" s="165"/>
      <c r="D1913" s="166"/>
      <c r="E1913" s="165"/>
      <c r="F1913" s="165"/>
      <c r="G1913" s="220"/>
      <c r="H1913" s="165"/>
      <c r="I1913" s="167"/>
      <c r="J1913" s="168"/>
      <c r="K1913" s="845"/>
    </row>
    <row r="1914" spans="1:11" x14ac:dyDescent="0.2">
      <c r="A1914" s="163">
        <v>1899</v>
      </c>
      <c r="B1914" s="164"/>
      <c r="C1914" s="165"/>
      <c r="D1914" s="166"/>
      <c r="E1914" s="165"/>
      <c r="F1914" s="165"/>
      <c r="G1914" s="220"/>
      <c r="H1914" s="165"/>
      <c r="I1914" s="167"/>
      <c r="J1914" s="168"/>
      <c r="K1914" s="845"/>
    </row>
    <row r="1915" spans="1:11" x14ac:dyDescent="0.2">
      <c r="A1915" s="163">
        <v>1900</v>
      </c>
      <c r="B1915" s="164"/>
      <c r="C1915" s="165"/>
      <c r="D1915" s="166"/>
      <c r="E1915" s="165"/>
      <c r="F1915" s="165"/>
      <c r="G1915" s="220"/>
      <c r="H1915" s="165"/>
      <c r="I1915" s="167"/>
      <c r="J1915" s="168"/>
      <c r="K1915" s="845"/>
    </row>
    <row r="1916" spans="1:11" x14ac:dyDescent="0.2">
      <c r="A1916" s="163">
        <v>1901</v>
      </c>
      <c r="B1916" s="164"/>
      <c r="C1916" s="165"/>
      <c r="D1916" s="166"/>
      <c r="E1916" s="165"/>
      <c r="F1916" s="165"/>
      <c r="G1916" s="220"/>
      <c r="H1916" s="165"/>
      <c r="I1916" s="167"/>
      <c r="J1916" s="168"/>
      <c r="K1916" s="845"/>
    </row>
    <row r="1917" spans="1:11" x14ac:dyDescent="0.2">
      <c r="A1917" s="163">
        <v>1902</v>
      </c>
      <c r="B1917" s="164"/>
      <c r="C1917" s="165"/>
      <c r="D1917" s="166"/>
      <c r="E1917" s="165"/>
      <c r="F1917" s="165"/>
      <c r="G1917" s="220"/>
      <c r="H1917" s="165"/>
      <c r="I1917" s="167"/>
      <c r="J1917" s="168"/>
      <c r="K1917" s="845"/>
    </row>
    <row r="1918" spans="1:11" x14ac:dyDescent="0.2">
      <c r="A1918" s="163">
        <v>1903</v>
      </c>
      <c r="B1918" s="164"/>
      <c r="C1918" s="165"/>
      <c r="D1918" s="166"/>
      <c r="E1918" s="165"/>
      <c r="F1918" s="165"/>
      <c r="G1918" s="220"/>
      <c r="H1918" s="165"/>
      <c r="I1918" s="167"/>
      <c r="J1918" s="168"/>
      <c r="K1918" s="845"/>
    </row>
    <row r="1919" spans="1:11" x14ac:dyDescent="0.2">
      <c r="A1919" s="163">
        <v>1904</v>
      </c>
      <c r="B1919" s="164"/>
      <c r="C1919" s="165"/>
      <c r="D1919" s="166"/>
      <c r="E1919" s="165"/>
      <c r="F1919" s="165"/>
      <c r="G1919" s="220"/>
      <c r="H1919" s="165"/>
      <c r="I1919" s="167"/>
      <c r="J1919" s="168"/>
      <c r="K1919" s="845"/>
    </row>
    <row r="1920" spans="1:11" x14ac:dyDescent="0.2">
      <c r="A1920" s="163">
        <v>1905</v>
      </c>
      <c r="B1920" s="164"/>
      <c r="C1920" s="165"/>
      <c r="D1920" s="166"/>
      <c r="E1920" s="165"/>
      <c r="F1920" s="165"/>
      <c r="G1920" s="220"/>
      <c r="H1920" s="165"/>
      <c r="I1920" s="167"/>
      <c r="J1920" s="168"/>
      <c r="K1920" s="845"/>
    </row>
    <row r="1921" spans="1:11" x14ac:dyDescent="0.2">
      <c r="A1921" s="163">
        <v>1906</v>
      </c>
      <c r="B1921" s="164"/>
      <c r="C1921" s="165"/>
      <c r="D1921" s="166"/>
      <c r="E1921" s="165"/>
      <c r="F1921" s="165"/>
      <c r="G1921" s="220"/>
      <c r="H1921" s="165"/>
      <c r="I1921" s="167"/>
      <c r="J1921" s="168"/>
      <c r="K1921" s="845"/>
    </row>
    <row r="1922" spans="1:11" x14ac:dyDescent="0.2">
      <c r="A1922" s="163">
        <v>1907</v>
      </c>
      <c r="B1922" s="164"/>
      <c r="C1922" s="165"/>
      <c r="D1922" s="166"/>
      <c r="E1922" s="165"/>
      <c r="F1922" s="165"/>
      <c r="G1922" s="220"/>
      <c r="H1922" s="165"/>
      <c r="I1922" s="167"/>
      <c r="J1922" s="168"/>
      <c r="K1922" s="845"/>
    </row>
    <row r="1923" spans="1:11" x14ac:dyDescent="0.2">
      <c r="A1923" s="163">
        <v>1908</v>
      </c>
      <c r="B1923" s="164"/>
      <c r="C1923" s="165"/>
      <c r="D1923" s="166"/>
      <c r="E1923" s="165"/>
      <c r="F1923" s="165"/>
      <c r="G1923" s="220"/>
      <c r="H1923" s="165"/>
      <c r="I1923" s="167"/>
      <c r="J1923" s="168"/>
      <c r="K1923" s="845"/>
    </row>
    <row r="1924" spans="1:11" x14ac:dyDescent="0.2">
      <c r="A1924" s="163">
        <v>1909</v>
      </c>
      <c r="B1924" s="164"/>
      <c r="C1924" s="165"/>
      <c r="D1924" s="166"/>
      <c r="E1924" s="165"/>
      <c r="F1924" s="165"/>
      <c r="G1924" s="220"/>
      <c r="H1924" s="165"/>
      <c r="I1924" s="167"/>
      <c r="J1924" s="168"/>
      <c r="K1924" s="845"/>
    </row>
    <row r="1925" spans="1:11" x14ac:dyDescent="0.2">
      <c r="A1925" s="163">
        <v>1910</v>
      </c>
      <c r="B1925" s="164"/>
      <c r="C1925" s="165"/>
      <c r="D1925" s="166"/>
      <c r="E1925" s="165"/>
      <c r="F1925" s="165"/>
      <c r="G1925" s="220"/>
      <c r="H1925" s="165"/>
      <c r="I1925" s="167"/>
      <c r="J1925" s="168"/>
      <c r="K1925" s="845"/>
    </row>
    <row r="1926" spans="1:11" x14ac:dyDescent="0.2">
      <c r="A1926" s="163">
        <v>1911</v>
      </c>
      <c r="B1926" s="164"/>
      <c r="C1926" s="165"/>
      <c r="D1926" s="166"/>
      <c r="E1926" s="165"/>
      <c r="F1926" s="165"/>
      <c r="G1926" s="220"/>
      <c r="H1926" s="165"/>
      <c r="I1926" s="167"/>
      <c r="J1926" s="168"/>
      <c r="K1926" s="845"/>
    </row>
    <row r="1927" spans="1:11" x14ac:dyDescent="0.2">
      <c r="A1927" s="163">
        <v>1912</v>
      </c>
      <c r="B1927" s="164"/>
      <c r="C1927" s="165"/>
      <c r="D1927" s="166"/>
      <c r="E1927" s="165"/>
      <c r="F1927" s="165"/>
      <c r="G1927" s="220"/>
      <c r="H1927" s="165"/>
      <c r="I1927" s="167"/>
      <c r="J1927" s="168"/>
      <c r="K1927" s="845"/>
    </row>
    <row r="1928" spans="1:11" x14ac:dyDescent="0.2">
      <c r="A1928" s="163">
        <v>1913</v>
      </c>
      <c r="B1928" s="164"/>
      <c r="C1928" s="165"/>
      <c r="D1928" s="166"/>
      <c r="E1928" s="165"/>
      <c r="F1928" s="165"/>
      <c r="G1928" s="220"/>
      <c r="H1928" s="165"/>
      <c r="I1928" s="167"/>
      <c r="J1928" s="168"/>
      <c r="K1928" s="845"/>
    </row>
    <row r="1929" spans="1:11" x14ac:dyDescent="0.2">
      <c r="A1929" s="163">
        <v>1914</v>
      </c>
      <c r="B1929" s="164"/>
      <c r="C1929" s="165"/>
      <c r="D1929" s="166"/>
      <c r="E1929" s="165"/>
      <c r="F1929" s="165"/>
      <c r="G1929" s="220"/>
      <c r="H1929" s="165"/>
      <c r="I1929" s="167"/>
      <c r="J1929" s="168"/>
      <c r="K1929" s="845"/>
    </row>
    <row r="1930" spans="1:11" x14ac:dyDescent="0.2">
      <c r="A1930" s="163">
        <v>1915</v>
      </c>
      <c r="B1930" s="164"/>
      <c r="C1930" s="165"/>
      <c r="D1930" s="166"/>
      <c r="E1930" s="165"/>
      <c r="F1930" s="165"/>
      <c r="G1930" s="220"/>
      <c r="H1930" s="165"/>
      <c r="I1930" s="167"/>
      <c r="J1930" s="168"/>
      <c r="K1930" s="845"/>
    </row>
    <row r="1931" spans="1:11" x14ac:dyDescent="0.2">
      <c r="A1931" s="163">
        <v>1916</v>
      </c>
      <c r="B1931" s="164"/>
      <c r="C1931" s="165"/>
      <c r="D1931" s="166"/>
      <c r="E1931" s="165"/>
      <c r="F1931" s="165"/>
      <c r="G1931" s="220"/>
      <c r="H1931" s="165"/>
      <c r="I1931" s="167"/>
      <c r="J1931" s="168"/>
      <c r="K1931" s="845"/>
    </row>
    <row r="1932" spans="1:11" x14ac:dyDescent="0.2">
      <c r="A1932" s="163">
        <v>1917</v>
      </c>
      <c r="B1932" s="164"/>
      <c r="C1932" s="165"/>
      <c r="D1932" s="166"/>
      <c r="E1932" s="165"/>
      <c r="F1932" s="165"/>
      <c r="G1932" s="220"/>
      <c r="H1932" s="165"/>
      <c r="I1932" s="167"/>
      <c r="J1932" s="168"/>
      <c r="K1932" s="845"/>
    </row>
    <row r="1933" spans="1:11" x14ac:dyDescent="0.2">
      <c r="A1933" s="163">
        <v>1918</v>
      </c>
      <c r="B1933" s="164"/>
      <c r="C1933" s="165"/>
      <c r="D1933" s="166"/>
      <c r="E1933" s="165"/>
      <c r="F1933" s="165"/>
      <c r="G1933" s="220"/>
      <c r="H1933" s="165"/>
      <c r="I1933" s="167"/>
      <c r="J1933" s="168"/>
      <c r="K1933" s="845"/>
    </row>
    <row r="1934" spans="1:11" x14ac:dyDescent="0.2">
      <c r="A1934" s="163">
        <v>1919</v>
      </c>
      <c r="B1934" s="164"/>
      <c r="C1934" s="165"/>
      <c r="D1934" s="166"/>
      <c r="E1934" s="165"/>
      <c r="F1934" s="165"/>
      <c r="G1934" s="220"/>
      <c r="H1934" s="165"/>
      <c r="I1934" s="167"/>
      <c r="J1934" s="168"/>
      <c r="K1934" s="845"/>
    </row>
    <row r="1935" spans="1:11" x14ac:dyDescent="0.2">
      <c r="A1935" s="163">
        <v>1920</v>
      </c>
      <c r="B1935" s="164"/>
      <c r="C1935" s="165"/>
      <c r="D1935" s="166"/>
      <c r="E1935" s="165"/>
      <c r="F1935" s="165"/>
      <c r="G1935" s="220"/>
      <c r="H1935" s="165"/>
      <c r="I1935" s="167"/>
      <c r="J1935" s="168"/>
      <c r="K1935" s="845"/>
    </row>
    <row r="1936" spans="1:11" x14ac:dyDescent="0.2">
      <c r="A1936" s="163">
        <v>1921</v>
      </c>
      <c r="B1936" s="164"/>
      <c r="C1936" s="165"/>
      <c r="D1936" s="166"/>
      <c r="E1936" s="165"/>
      <c r="F1936" s="165"/>
      <c r="G1936" s="220"/>
      <c r="H1936" s="165"/>
      <c r="I1936" s="167"/>
      <c r="J1936" s="168"/>
      <c r="K1936" s="845"/>
    </row>
    <row r="1937" spans="1:11" x14ac:dyDescent="0.2">
      <c r="A1937" s="163">
        <v>1922</v>
      </c>
      <c r="B1937" s="164"/>
      <c r="C1937" s="165"/>
      <c r="D1937" s="166"/>
      <c r="E1937" s="165"/>
      <c r="F1937" s="165"/>
      <c r="G1937" s="220"/>
      <c r="H1937" s="165"/>
      <c r="I1937" s="167"/>
      <c r="J1937" s="168"/>
      <c r="K1937" s="845"/>
    </row>
    <row r="1938" spans="1:11" x14ac:dyDescent="0.2">
      <c r="A1938" s="163">
        <v>1923</v>
      </c>
      <c r="B1938" s="164"/>
      <c r="C1938" s="165"/>
      <c r="D1938" s="166"/>
      <c r="E1938" s="165"/>
      <c r="F1938" s="165"/>
      <c r="G1938" s="220"/>
      <c r="H1938" s="165"/>
      <c r="I1938" s="167"/>
      <c r="J1938" s="168"/>
      <c r="K1938" s="845"/>
    </row>
    <row r="1939" spans="1:11" x14ac:dyDescent="0.2">
      <c r="A1939" s="163">
        <v>1924</v>
      </c>
      <c r="B1939" s="164"/>
      <c r="C1939" s="165"/>
      <c r="D1939" s="166"/>
      <c r="E1939" s="165"/>
      <c r="F1939" s="165"/>
      <c r="G1939" s="220"/>
      <c r="H1939" s="165"/>
      <c r="I1939" s="167"/>
      <c r="J1939" s="168"/>
      <c r="K1939" s="845"/>
    </row>
    <row r="1940" spans="1:11" x14ac:dyDescent="0.2">
      <c r="A1940" s="163">
        <v>1925</v>
      </c>
      <c r="B1940" s="164"/>
      <c r="C1940" s="165"/>
      <c r="D1940" s="166"/>
      <c r="E1940" s="165"/>
      <c r="F1940" s="165"/>
      <c r="G1940" s="220"/>
      <c r="H1940" s="165"/>
      <c r="I1940" s="167"/>
      <c r="J1940" s="168"/>
      <c r="K1940" s="845"/>
    </row>
    <row r="1941" spans="1:11" x14ac:dyDescent="0.2">
      <c r="A1941" s="163">
        <v>1926</v>
      </c>
      <c r="B1941" s="164"/>
      <c r="C1941" s="165"/>
      <c r="D1941" s="166"/>
      <c r="E1941" s="165"/>
      <c r="F1941" s="165"/>
      <c r="G1941" s="220"/>
      <c r="H1941" s="165"/>
      <c r="I1941" s="167"/>
      <c r="J1941" s="168"/>
      <c r="K1941" s="845"/>
    </row>
    <row r="1942" spans="1:11" x14ac:dyDescent="0.2">
      <c r="A1942" s="163">
        <v>1927</v>
      </c>
      <c r="B1942" s="164"/>
      <c r="C1942" s="165"/>
      <c r="D1942" s="166"/>
      <c r="E1942" s="165"/>
      <c r="F1942" s="165"/>
      <c r="G1942" s="220"/>
      <c r="H1942" s="165"/>
      <c r="I1942" s="167"/>
      <c r="J1942" s="168"/>
      <c r="K1942" s="845"/>
    </row>
    <row r="1943" spans="1:11" x14ac:dyDescent="0.2">
      <c r="A1943" s="163">
        <v>1928</v>
      </c>
      <c r="B1943" s="164"/>
      <c r="C1943" s="165"/>
      <c r="D1943" s="166"/>
      <c r="E1943" s="165"/>
      <c r="F1943" s="165"/>
      <c r="G1943" s="220"/>
      <c r="H1943" s="165"/>
      <c r="I1943" s="167"/>
      <c r="J1943" s="168"/>
      <c r="K1943" s="845"/>
    </row>
    <row r="1944" spans="1:11" x14ac:dyDescent="0.2">
      <c r="A1944" s="163">
        <v>1929</v>
      </c>
      <c r="B1944" s="164"/>
      <c r="C1944" s="165"/>
      <c r="D1944" s="166"/>
      <c r="E1944" s="165"/>
      <c r="F1944" s="165"/>
      <c r="G1944" s="220"/>
      <c r="H1944" s="165"/>
      <c r="I1944" s="167"/>
      <c r="J1944" s="168"/>
      <c r="K1944" s="845"/>
    </row>
    <row r="1945" spans="1:11" x14ac:dyDescent="0.2">
      <c r="A1945" s="163">
        <v>1930</v>
      </c>
      <c r="B1945" s="164"/>
      <c r="C1945" s="165"/>
      <c r="D1945" s="166"/>
      <c r="E1945" s="165"/>
      <c r="F1945" s="165"/>
      <c r="G1945" s="220"/>
      <c r="H1945" s="165"/>
      <c r="I1945" s="167"/>
      <c r="J1945" s="168"/>
      <c r="K1945" s="845"/>
    </row>
    <row r="1946" spans="1:11" x14ac:dyDescent="0.2">
      <c r="A1946" s="163">
        <v>1931</v>
      </c>
      <c r="B1946" s="164"/>
      <c r="C1946" s="165"/>
      <c r="D1946" s="166"/>
      <c r="E1946" s="165"/>
      <c r="F1946" s="165"/>
      <c r="G1946" s="220"/>
      <c r="H1946" s="165"/>
      <c r="I1946" s="167"/>
      <c r="J1946" s="168"/>
      <c r="K1946" s="845"/>
    </row>
    <row r="1947" spans="1:11" x14ac:dyDescent="0.2">
      <c r="A1947" s="163">
        <v>1932</v>
      </c>
      <c r="B1947" s="164"/>
      <c r="C1947" s="165"/>
      <c r="D1947" s="166"/>
      <c r="E1947" s="165"/>
      <c r="F1947" s="165"/>
      <c r="G1947" s="220"/>
      <c r="H1947" s="165"/>
      <c r="I1947" s="167"/>
      <c r="J1947" s="168"/>
      <c r="K1947" s="845"/>
    </row>
    <row r="1948" spans="1:11" x14ac:dyDescent="0.2">
      <c r="A1948" s="163">
        <v>1933</v>
      </c>
      <c r="B1948" s="164"/>
      <c r="C1948" s="165"/>
      <c r="D1948" s="166"/>
      <c r="E1948" s="165"/>
      <c r="F1948" s="165"/>
      <c r="G1948" s="220"/>
      <c r="H1948" s="165"/>
      <c r="I1948" s="167"/>
      <c r="J1948" s="168"/>
      <c r="K1948" s="845"/>
    </row>
    <row r="1949" spans="1:11" x14ac:dyDescent="0.2">
      <c r="A1949" s="163">
        <v>1934</v>
      </c>
      <c r="B1949" s="164"/>
      <c r="C1949" s="165"/>
      <c r="D1949" s="166"/>
      <c r="E1949" s="165"/>
      <c r="F1949" s="165"/>
      <c r="G1949" s="220"/>
      <c r="H1949" s="165"/>
      <c r="I1949" s="167"/>
      <c r="J1949" s="168"/>
      <c r="K1949" s="845"/>
    </row>
    <row r="1950" spans="1:11" x14ac:dyDescent="0.2">
      <c r="A1950" s="163">
        <v>1935</v>
      </c>
      <c r="B1950" s="164"/>
      <c r="C1950" s="165"/>
      <c r="D1950" s="166"/>
      <c r="E1950" s="165"/>
      <c r="F1950" s="165"/>
      <c r="G1950" s="220"/>
      <c r="H1950" s="165"/>
      <c r="I1950" s="167"/>
      <c r="J1950" s="168"/>
      <c r="K1950" s="845"/>
    </row>
    <row r="1951" spans="1:11" x14ac:dyDescent="0.2">
      <c r="A1951" s="163">
        <v>1936</v>
      </c>
      <c r="B1951" s="164"/>
      <c r="C1951" s="165"/>
      <c r="D1951" s="166"/>
      <c r="E1951" s="165"/>
      <c r="F1951" s="165"/>
      <c r="G1951" s="220"/>
      <c r="H1951" s="165"/>
      <c r="I1951" s="167"/>
      <c r="J1951" s="168"/>
      <c r="K1951" s="845"/>
    </row>
    <row r="1952" spans="1:11" x14ac:dyDescent="0.2">
      <c r="A1952" s="163">
        <v>1937</v>
      </c>
      <c r="B1952" s="164"/>
      <c r="C1952" s="165"/>
      <c r="D1952" s="166"/>
      <c r="E1952" s="165"/>
      <c r="F1952" s="165"/>
      <c r="G1952" s="220"/>
      <c r="H1952" s="165"/>
      <c r="I1952" s="167"/>
      <c r="J1952" s="168"/>
      <c r="K1952" s="845"/>
    </row>
    <row r="1953" spans="1:11" x14ac:dyDescent="0.2">
      <c r="A1953" s="163">
        <v>1938</v>
      </c>
      <c r="B1953" s="164"/>
      <c r="C1953" s="165"/>
      <c r="D1953" s="166"/>
      <c r="E1953" s="165"/>
      <c r="F1953" s="165"/>
      <c r="G1953" s="220"/>
      <c r="H1953" s="165"/>
      <c r="I1953" s="167"/>
      <c r="J1953" s="168"/>
      <c r="K1953" s="845"/>
    </row>
    <row r="1954" spans="1:11" x14ac:dyDescent="0.2">
      <c r="A1954" s="163">
        <v>1939</v>
      </c>
      <c r="B1954" s="164"/>
      <c r="C1954" s="165"/>
      <c r="D1954" s="166"/>
      <c r="E1954" s="165"/>
      <c r="F1954" s="165"/>
      <c r="G1954" s="220"/>
      <c r="H1954" s="165"/>
      <c r="I1954" s="167"/>
      <c r="J1954" s="168"/>
      <c r="K1954" s="845"/>
    </row>
    <row r="1955" spans="1:11" x14ac:dyDescent="0.2">
      <c r="A1955" s="163">
        <v>1940</v>
      </c>
      <c r="B1955" s="164"/>
      <c r="C1955" s="165"/>
      <c r="D1955" s="166"/>
      <c r="E1955" s="165"/>
      <c r="F1955" s="165"/>
      <c r="G1955" s="220"/>
      <c r="H1955" s="165"/>
      <c r="I1955" s="167"/>
      <c r="J1955" s="168"/>
      <c r="K1955" s="845"/>
    </row>
    <row r="1956" spans="1:11" x14ac:dyDescent="0.2">
      <c r="A1956" s="163">
        <v>1941</v>
      </c>
      <c r="B1956" s="164"/>
      <c r="C1956" s="165"/>
      <c r="D1956" s="166"/>
      <c r="E1956" s="165"/>
      <c r="F1956" s="165"/>
      <c r="G1956" s="220"/>
      <c r="H1956" s="165"/>
      <c r="I1956" s="167"/>
      <c r="J1956" s="168"/>
      <c r="K1956" s="845"/>
    </row>
    <row r="1957" spans="1:11" x14ac:dyDescent="0.2">
      <c r="A1957" s="163">
        <v>1942</v>
      </c>
      <c r="B1957" s="164"/>
      <c r="C1957" s="165"/>
      <c r="D1957" s="166"/>
      <c r="E1957" s="165"/>
      <c r="F1957" s="165"/>
      <c r="G1957" s="220"/>
      <c r="H1957" s="165"/>
      <c r="I1957" s="167"/>
      <c r="J1957" s="168"/>
      <c r="K1957" s="845"/>
    </row>
    <row r="1958" spans="1:11" x14ac:dyDescent="0.2">
      <c r="A1958" s="163">
        <v>1943</v>
      </c>
      <c r="B1958" s="164"/>
      <c r="C1958" s="165"/>
      <c r="D1958" s="166"/>
      <c r="E1958" s="165"/>
      <c r="F1958" s="165"/>
      <c r="G1958" s="220"/>
      <c r="H1958" s="165"/>
      <c r="I1958" s="167"/>
      <c r="J1958" s="168"/>
      <c r="K1958" s="845"/>
    </row>
    <row r="1959" spans="1:11" x14ac:dyDescent="0.2">
      <c r="A1959" s="163">
        <v>1944</v>
      </c>
      <c r="B1959" s="164"/>
      <c r="C1959" s="165"/>
      <c r="D1959" s="166"/>
      <c r="E1959" s="165"/>
      <c r="F1959" s="165"/>
      <c r="G1959" s="220"/>
      <c r="H1959" s="165"/>
      <c r="I1959" s="167"/>
      <c r="J1959" s="168"/>
      <c r="K1959" s="845"/>
    </row>
    <row r="1960" spans="1:11" x14ac:dyDescent="0.2">
      <c r="A1960" s="163">
        <v>1945</v>
      </c>
      <c r="B1960" s="164"/>
      <c r="C1960" s="165"/>
      <c r="D1960" s="166"/>
      <c r="E1960" s="165"/>
      <c r="F1960" s="165"/>
      <c r="G1960" s="220"/>
      <c r="H1960" s="165"/>
      <c r="I1960" s="167"/>
      <c r="J1960" s="168"/>
      <c r="K1960" s="845"/>
    </row>
    <row r="1961" spans="1:11" x14ac:dyDescent="0.2">
      <c r="A1961" s="163">
        <v>1946</v>
      </c>
      <c r="B1961" s="164"/>
      <c r="C1961" s="165"/>
      <c r="D1961" s="166"/>
      <c r="E1961" s="165"/>
      <c r="F1961" s="165"/>
      <c r="G1961" s="220"/>
      <c r="H1961" s="165"/>
      <c r="I1961" s="167"/>
      <c r="J1961" s="168"/>
      <c r="K1961" s="845"/>
    </row>
    <row r="1962" spans="1:11" x14ac:dyDescent="0.2">
      <c r="A1962" s="163">
        <v>1947</v>
      </c>
      <c r="B1962" s="164"/>
      <c r="C1962" s="165"/>
      <c r="D1962" s="166"/>
      <c r="E1962" s="165"/>
      <c r="F1962" s="165"/>
      <c r="G1962" s="220"/>
      <c r="H1962" s="165"/>
      <c r="I1962" s="167"/>
      <c r="J1962" s="168"/>
      <c r="K1962" s="845"/>
    </row>
    <row r="1963" spans="1:11" x14ac:dyDescent="0.2">
      <c r="A1963" s="163">
        <v>1948</v>
      </c>
      <c r="B1963" s="164"/>
      <c r="C1963" s="165"/>
      <c r="D1963" s="166"/>
      <c r="E1963" s="165"/>
      <c r="F1963" s="165"/>
      <c r="G1963" s="220"/>
      <c r="H1963" s="165"/>
      <c r="I1963" s="167"/>
      <c r="J1963" s="168"/>
      <c r="K1963" s="845"/>
    </row>
    <row r="1964" spans="1:11" x14ac:dyDescent="0.2">
      <c r="A1964" s="163">
        <v>1949</v>
      </c>
      <c r="B1964" s="164"/>
      <c r="C1964" s="165"/>
      <c r="D1964" s="166"/>
      <c r="E1964" s="165"/>
      <c r="F1964" s="165"/>
      <c r="G1964" s="220"/>
      <c r="H1964" s="165"/>
      <c r="I1964" s="167"/>
      <c r="J1964" s="168"/>
      <c r="K1964" s="845"/>
    </row>
    <row r="1965" spans="1:11" x14ac:dyDescent="0.2">
      <c r="A1965" s="163">
        <v>1950</v>
      </c>
      <c r="B1965" s="164"/>
      <c r="C1965" s="165"/>
      <c r="D1965" s="166"/>
      <c r="E1965" s="165"/>
      <c r="F1965" s="165"/>
      <c r="G1965" s="220"/>
      <c r="H1965" s="165"/>
      <c r="I1965" s="167"/>
      <c r="J1965" s="168"/>
      <c r="K1965" s="845"/>
    </row>
    <row r="1966" spans="1:11" x14ac:dyDescent="0.2">
      <c r="A1966" s="163">
        <v>1951</v>
      </c>
      <c r="B1966" s="164"/>
      <c r="C1966" s="165"/>
      <c r="D1966" s="166"/>
      <c r="E1966" s="165"/>
      <c r="F1966" s="165"/>
      <c r="G1966" s="220"/>
      <c r="H1966" s="165"/>
      <c r="I1966" s="167"/>
      <c r="J1966" s="168"/>
      <c r="K1966" s="845"/>
    </row>
    <row r="1967" spans="1:11" x14ac:dyDescent="0.2">
      <c r="A1967" s="163">
        <v>1952</v>
      </c>
      <c r="B1967" s="164"/>
      <c r="C1967" s="165"/>
      <c r="D1967" s="166"/>
      <c r="E1967" s="165"/>
      <c r="F1967" s="165"/>
      <c r="G1967" s="220"/>
      <c r="H1967" s="165"/>
      <c r="I1967" s="167"/>
      <c r="J1967" s="168"/>
      <c r="K1967" s="845"/>
    </row>
    <row r="1968" spans="1:11" x14ac:dyDescent="0.2">
      <c r="A1968" s="163">
        <v>1953</v>
      </c>
      <c r="B1968" s="164"/>
      <c r="C1968" s="165"/>
      <c r="D1968" s="166"/>
      <c r="E1968" s="165"/>
      <c r="F1968" s="165"/>
      <c r="G1968" s="220"/>
      <c r="H1968" s="165"/>
      <c r="I1968" s="167"/>
      <c r="J1968" s="168"/>
      <c r="K1968" s="845"/>
    </row>
    <row r="1969" spans="1:11" x14ac:dyDescent="0.2">
      <c r="A1969" s="163">
        <v>1954</v>
      </c>
      <c r="B1969" s="164"/>
      <c r="C1969" s="165"/>
      <c r="D1969" s="166"/>
      <c r="E1969" s="165"/>
      <c r="F1969" s="165"/>
      <c r="G1969" s="220"/>
      <c r="H1969" s="165"/>
      <c r="I1969" s="167"/>
      <c r="J1969" s="168"/>
      <c r="K1969" s="845"/>
    </row>
    <row r="1970" spans="1:11" x14ac:dyDescent="0.2">
      <c r="A1970" s="163">
        <v>1955</v>
      </c>
      <c r="B1970" s="164"/>
      <c r="C1970" s="165"/>
      <c r="D1970" s="166"/>
      <c r="E1970" s="165"/>
      <c r="F1970" s="165"/>
      <c r="G1970" s="220"/>
      <c r="H1970" s="165"/>
      <c r="I1970" s="167"/>
      <c r="J1970" s="168"/>
      <c r="K1970" s="845"/>
    </row>
    <row r="1971" spans="1:11" x14ac:dyDescent="0.2">
      <c r="A1971" s="163">
        <v>1956</v>
      </c>
      <c r="B1971" s="164"/>
      <c r="C1971" s="165"/>
      <c r="D1971" s="166"/>
      <c r="E1971" s="165"/>
      <c r="F1971" s="165"/>
      <c r="G1971" s="220"/>
      <c r="H1971" s="165"/>
      <c r="I1971" s="167"/>
      <c r="J1971" s="168"/>
      <c r="K1971" s="845"/>
    </row>
    <row r="1972" spans="1:11" x14ac:dyDescent="0.2">
      <c r="A1972" s="163">
        <v>1957</v>
      </c>
      <c r="B1972" s="164"/>
      <c r="C1972" s="165"/>
      <c r="D1972" s="166"/>
      <c r="E1972" s="165"/>
      <c r="F1972" s="165"/>
      <c r="G1972" s="220"/>
      <c r="H1972" s="165"/>
      <c r="I1972" s="167"/>
      <c r="J1972" s="168"/>
      <c r="K1972" s="845"/>
    </row>
    <row r="1973" spans="1:11" x14ac:dyDescent="0.2">
      <c r="A1973" s="163">
        <v>1958</v>
      </c>
      <c r="B1973" s="164"/>
      <c r="C1973" s="165"/>
      <c r="D1973" s="166"/>
      <c r="E1973" s="165"/>
      <c r="F1973" s="165"/>
      <c r="G1973" s="220"/>
      <c r="H1973" s="165"/>
      <c r="I1973" s="167"/>
      <c r="J1973" s="168"/>
      <c r="K1973" s="845"/>
    </row>
    <row r="1974" spans="1:11" x14ac:dyDescent="0.2">
      <c r="A1974" s="163">
        <v>1959</v>
      </c>
      <c r="B1974" s="164"/>
      <c r="C1974" s="165"/>
      <c r="D1974" s="166"/>
      <c r="E1974" s="165"/>
      <c r="F1974" s="165"/>
      <c r="G1974" s="220"/>
      <c r="H1974" s="165"/>
      <c r="I1974" s="167"/>
      <c r="J1974" s="168"/>
      <c r="K1974" s="845"/>
    </row>
    <row r="1975" spans="1:11" x14ac:dyDescent="0.2">
      <c r="A1975" s="163">
        <v>1960</v>
      </c>
      <c r="B1975" s="164"/>
      <c r="C1975" s="165"/>
      <c r="D1975" s="166"/>
      <c r="E1975" s="165"/>
      <c r="F1975" s="165"/>
      <c r="G1975" s="220"/>
      <c r="H1975" s="165"/>
      <c r="I1975" s="167"/>
      <c r="J1975" s="168"/>
      <c r="K1975" s="845"/>
    </row>
    <row r="1976" spans="1:11" x14ac:dyDescent="0.2">
      <c r="A1976" s="163">
        <v>1961</v>
      </c>
      <c r="B1976" s="164"/>
      <c r="C1976" s="165"/>
      <c r="D1976" s="166"/>
      <c r="E1976" s="165"/>
      <c r="F1976" s="165"/>
      <c r="G1976" s="220"/>
      <c r="H1976" s="165"/>
      <c r="I1976" s="167"/>
      <c r="J1976" s="168"/>
      <c r="K1976" s="845"/>
    </row>
    <row r="1977" spans="1:11" x14ac:dyDescent="0.2">
      <c r="A1977" s="163">
        <v>1962</v>
      </c>
      <c r="B1977" s="164"/>
      <c r="C1977" s="165"/>
      <c r="D1977" s="166"/>
      <c r="E1977" s="165"/>
      <c r="F1977" s="165"/>
      <c r="G1977" s="220"/>
      <c r="H1977" s="165"/>
      <c r="I1977" s="167"/>
      <c r="J1977" s="168"/>
      <c r="K1977" s="845"/>
    </row>
    <row r="1978" spans="1:11" x14ac:dyDescent="0.2">
      <c r="A1978" s="163">
        <v>1963</v>
      </c>
      <c r="B1978" s="164"/>
      <c r="C1978" s="165"/>
      <c r="D1978" s="166"/>
      <c r="E1978" s="165"/>
      <c r="F1978" s="165"/>
      <c r="G1978" s="220"/>
      <c r="H1978" s="165"/>
      <c r="I1978" s="167"/>
      <c r="J1978" s="168"/>
      <c r="K1978" s="845"/>
    </row>
    <row r="1979" spans="1:11" x14ac:dyDescent="0.2">
      <c r="A1979" s="163">
        <v>1964</v>
      </c>
      <c r="B1979" s="164"/>
      <c r="C1979" s="165"/>
      <c r="D1979" s="166"/>
      <c r="E1979" s="165"/>
      <c r="F1979" s="165"/>
      <c r="G1979" s="220"/>
      <c r="H1979" s="165"/>
      <c r="I1979" s="167"/>
      <c r="J1979" s="168"/>
      <c r="K1979" s="845"/>
    </row>
    <row r="1980" spans="1:11" x14ac:dyDescent="0.2">
      <c r="A1980" s="163">
        <v>1965</v>
      </c>
      <c r="B1980" s="164"/>
      <c r="C1980" s="165"/>
      <c r="D1980" s="166"/>
      <c r="E1980" s="165"/>
      <c r="F1980" s="165"/>
      <c r="G1980" s="220"/>
      <c r="H1980" s="165"/>
      <c r="I1980" s="167"/>
      <c r="J1980" s="168"/>
      <c r="K1980" s="845"/>
    </row>
    <row r="1981" spans="1:11" x14ac:dyDescent="0.2">
      <c r="A1981" s="163">
        <v>1966</v>
      </c>
      <c r="B1981" s="164"/>
      <c r="C1981" s="165"/>
      <c r="D1981" s="166"/>
      <c r="E1981" s="165"/>
      <c r="F1981" s="165"/>
      <c r="G1981" s="220"/>
      <c r="H1981" s="165"/>
      <c r="I1981" s="167"/>
      <c r="J1981" s="168"/>
      <c r="K1981" s="845"/>
    </row>
    <row r="1982" spans="1:11" x14ac:dyDescent="0.2">
      <c r="A1982" s="163">
        <v>1967</v>
      </c>
      <c r="B1982" s="164"/>
      <c r="C1982" s="165"/>
      <c r="D1982" s="166"/>
      <c r="E1982" s="165"/>
      <c r="F1982" s="165"/>
      <c r="G1982" s="220"/>
      <c r="H1982" s="165"/>
      <c r="I1982" s="167"/>
      <c r="J1982" s="168"/>
      <c r="K1982" s="845"/>
    </row>
    <row r="1983" spans="1:11" x14ac:dyDescent="0.2">
      <c r="A1983" s="163">
        <v>1968</v>
      </c>
      <c r="B1983" s="164"/>
      <c r="C1983" s="165"/>
      <c r="D1983" s="166"/>
      <c r="E1983" s="165"/>
      <c r="F1983" s="165"/>
      <c r="G1983" s="220"/>
      <c r="H1983" s="165"/>
      <c r="I1983" s="167"/>
      <c r="J1983" s="168"/>
      <c r="K1983" s="845"/>
    </row>
    <row r="1984" spans="1:11" x14ac:dyDescent="0.2">
      <c r="A1984" s="163">
        <v>1969</v>
      </c>
      <c r="B1984" s="164"/>
      <c r="C1984" s="165"/>
      <c r="D1984" s="166"/>
      <c r="E1984" s="165"/>
      <c r="F1984" s="165"/>
      <c r="G1984" s="220"/>
      <c r="H1984" s="165"/>
      <c r="I1984" s="167"/>
      <c r="J1984" s="168"/>
      <c r="K1984" s="845"/>
    </row>
    <row r="1985" spans="1:11" x14ac:dyDescent="0.2">
      <c r="A1985" s="163">
        <v>1970</v>
      </c>
      <c r="B1985" s="164"/>
      <c r="C1985" s="165"/>
      <c r="D1985" s="166"/>
      <c r="E1985" s="165"/>
      <c r="F1985" s="165"/>
      <c r="G1985" s="220"/>
      <c r="H1985" s="165"/>
      <c r="I1985" s="167"/>
      <c r="J1985" s="168"/>
      <c r="K1985" s="845"/>
    </row>
    <row r="1986" spans="1:11" x14ac:dyDescent="0.2">
      <c r="A1986" s="163">
        <v>1971</v>
      </c>
      <c r="B1986" s="164"/>
      <c r="C1986" s="165"/>
      <c r="D1986" s="166"/>
      <c r="E1986" s="165"/>
      <c r="F1986" s="165"/>
      <c r="G1986" s="220"/>
      <c r="H1986" s="165"/>
      <c r="I1986" s="167"/>
      <c r="J1986" s="168"/>
      <c r="K1986" s="845"/>
    </row>
    <row r="1987" spans="1:11" x14ac:dyDescent="0.2">
      <c r="A1987" s="163">
        <v>1972</v>
      </c>
      <c r="B1987" s="164"/>
      <c r="C1987" s="165"/>
      <c r="D1987" s="166"/>
      <c r="E1987" s="165"/>
      <c r="F1987" s="165"/>
      <c r="G1987" s="220"/>
      <c r="H1987" s="165"/>
      <c r="I1987" s="167"/>
      <c r="J1987" s="168"/>
      <c r="K1987" s="845"/>
    </row>
    <row r="1988" spans="1:11" x14ac:dyDescent="0.2">
      <c r="A1988" s="163">
        <v>1973</v>
      </c>
      <c r="B1988" s="164"/>
      <c r="C1988" s="165"/>
      <c r="D1988" s="166"/>
      <c r="E1988" s="165"/>
      <c r="F1988" s="165"/>
      <c r="G1988" s="220"/>
      <c r="H1988" s="165"/>
      <c r="I1988" s="167"/>
      <c r="J1988" s="168"/>
      <c r="K1988" s="845"/>
    </row>
    <row r="1989" spans="1:11" x14ac:dyDescent="0.2">
      <c r="A1989" s="163">
        <v>1974</v>
      </c>
      <c r="B1989" s="164"/>
      <c r="C1989" s="165"/>
      <c r="D1989" s="166"/>
      <c r="E1989" s="165"/>
      <c r="F1989" s="165"/>
      <c r="G1989" s="220"/>
      <c r="H1989" s="165"/>
      <c r="I1989" s="167"/>
      <c r="J1989" s="168"/>
      <c r="K1989" s="845"/>
    </row>
    <row r="1990" spans="1:11" x14ac:dyDescent="0.2">
      <c r="A1990" s="163">
        <v>1975</v>
      </c>
      <c r="B1990" s="164"/>
      <c r="C1990" s="165"/>
      <c r="D1990" s="166"/>
      <c r="E1990" s="165"/>
      <c r="F1990" s="165"/>
      <c r="G1990" s="220"/>
      <c r="H1990" s="165"/>
      <c r="I1990" s="167"/>
      <c r="J1990" s="168"/>
      <c r="K1990" s="845"/>
    </row>
    <row r="1991" spans="1:11" x14ac:dyDescent="0.2">
      <c r="A1991" s="163">
        <v>1976</v>
      </c>
      <c r="B1991" s="164"/>
      <c r="C1991" s="165"/>
      <c r="D1991" s="166"/>
      <c r="E1991" s="165"/>
      <c r="F1991" s="165"/>
      <c r="G1991" s="220"/>
      <c r="H1991" s="165"/>
      <c r="I1991" s="167"/>
      <c r="J1991" s="168"/>
      <c r="K1991" s="845"/>
    </row>
    <row r="1992" spans="1:11" x14ac:dyDescent="0.2">
      <c r="A1992" s="163">
        <v>1977</v>
      </c>
      <c r="B1992" s="164"/>
      <c r="C1992" s="165"/>
      <c r="D1992" s="166"/>
      <c r="E1992" s="165"/>
      <c r="F1992" s="165"/>
      <c r="G1992" s="220"/>
      <c r="H1992" s="165"/>
      <c r="I1992" s="167"/>
      <c r="J1992" s="168"/>
      <c r="K1992" s="845"/>
    </row>
    <row r="1993" spans="1:11" x14ac:dyDescent="0.2">
      <c r="A1993" s="163">
        <v>1978</v>
      </c>
      <c r="B1993" s="164"/>
      <c r="C1993" s="165"/>
      <c r="D1993" s="166"/>
      <c r="E1993" s="165"/>
      <c r="F1993" s="165"/>
      <c r="G1993" s="220"/>
      <c r="H1993" s="165"/>
      <c r="I1993" s="167"/>
      <c r="J1993" s="168"/>
      <c r="K1993" s="845"/>
    </row>
    <row r="1994" spans="1:11" x14ac:dyDescent="0.2">
      <c r="A1994" s="163">
        <v>1979</v>
      </c>
      <c r="B1994" s="164"/>
      <c r="C1994" s="165"/>
      <c r="D1994" s="166"/>
      <c r="E1994" s="165"/>
      <c r="F1994" s="165"/>
      <c r="G1994" s="220"/>
      <c r="H1994" s="165"/>
      <c r="I1994" s="167"/>
      <c r="J1994" s="168"/>
      <c r="K1994" s="845"/>
    </row>
    <row r="1995" spans="1:11" x14ac:dyDescent="0.2">
      <c r="A1995" s="163">
        <v>1980</v>
      </c>
      <c r="B1995" s="164"/>
      <c r="C1995" s="165"/>
      <c r="D1995" s="166"/>
      <c r="E1995" s="165"/>
      <c r="F1995" s="165"/>
      <c r="G1995" s="220"/>
      <c r="H1995" s="165"/>
      <c r="I1995" s="167"/>
      <c r="J1995" s="168"/>
      <c r="K1995" s="845"/>
    </row>
    <row r="1996" spans="1:11" x14ac:dyDescent="0.2">
      <c r="A1996" s="163">
        <v>1981</v>
      </c>
      <c r="B1996" s="164"/>
      <c r="C1996" s="165"/>
      <c r="D1996" s="166"/>
      <c r="E1996" s="165"/>
      <c r="F1996" s="165"/>
      <c r="G1996" s="220"/>
      <c r="H1996" s="165"/>
      <c r="I1996" s="167"/>
      <c r="J1996" s="168"/>
      <c r="K1996" s="845"/>
    </row>
    <row r="1997" spans="1:11" x14ac:dyDescent="0.2">
      <c r="A1997" s="163">
        <v>1982</v>
      </c>
      <c r="B1997" s="164"/>
      <c r="C1997" s="165"/>
      <c r="D1997" s="166"/>
      <c r="E1997" s="165"/>
      <c r="F1997" s="165"/>
      <c r="G1997" s="220"/>
      <c r="H1997" s="165"/>
      <c r="I1997" s="167"/>
      <c r="J1997" s="168"/>
      <c r="K1997" s="845"/>
    </row>
    <row r="1998" spans="1:11" x14ac:dyDescent="0.2">
      <c r="A1998" s="163">
        <v>1983</v>
      </c>
      <c r="B1998" s="164"/>
      <c r="C1998" s="165"/>
      <c r="D1998" s="166"/>
      <c r="E1998" s="165"/>
      <c r="F1998" s="165"/>
      <c r="G1998" s="220"/>
      <c r="H1998" s="165"/>
      <c r="I1998" s="167"/>
      <c r="J1998" s="168"/>
      <c r="K1998" s="845"/>
    </row>
    <row r="1999" spans="1:11" x14ac:dyDescent="0.2">
      <c r="A1999" s="163">
        <v>1984</v>
      </c>
      <c r="B1999" s="164"/>
      <c r="C1999" s="165"/>
      <c r="D1999" s="166"/>
      <c r="E1999" s="165"/>
      <c r="F1999" s="165"/>
      <c r="G1999" s="220"/>
      <c r="H1999" s="165"/>
      <c r="I1999" s="167"/>
      <c r="J1999" s="168"/>
      <c r="K1999" s="845"/>
    </row>
    <row r="2000" spans="1:11" x14ac:dyDescent="0.2">
      <c r="A2000" s="163">
        <v>1985</v>
      </c>
      <c r="B2000" s="164"/>
      <c r="C2000" s="165"/>
      <c r="D2000" s="166"/>
      <c r="E2000" s="165"/>
      <c r="F2000" s="165"/>
      <c r="G2000" s="220"/>
      <c r="H2000" s="165"/>
      <c r="I2000" s="167"/>
      <c r="J2000" s="168"/>
      <c r="K2000" s="845"/>
    </row>
    <row r="2001" spans="1:11" x14ac:dyDescent="0.2">
      <c r="A2001" s="163">
        <v>1986</v>
      </c>
      <c r="B2001" s="164"/>
      <c r="C2001" s="165"/>
      <c r="D2001" s="166"/>
      <c r="E2001" s="165"/>
      <c r="F2001" s="165"/>
      <c r="G2001" s="220"/>
      <c r="H2001" s="165"/>
      <c r="I2001" s="167"/>
      <c r="J2001" s="168"/>
      <c r="K2001" s="845"/>
    </row>
    <row r="2002" spans="1:11" x14ac:dyDescent="0.2">
      <c r="A2002" s="163">
        <v>1987</v>
      </c>
      <c r="B2002" s="164"/>
      <c r="C2002" s="165"/>
      <c r="D2002" s="166"/>
      <c r="E2002" s="165"/>
      <c r="F2002" s="165"/>
      <c r="G2002" s="220"/>
      <c r="H2002" s="165"/>
      <c r="I2002" s="167"/>
      <c r="J2002" s="168"/>
      <c r="K2002" s="845"/>
    </row>
    <row r="2003" spans="1:11" x14ac:dyDescent="0.2">
      <c r="A2003" s="163">
        <v>1988</v>
      </c>
      <c r="B2003" s="164"/>
      <c r="C2003" s="165"/>
      <c r="D2003" s="166"/>
      <c r="E2003" s="165"/>
      <c r="F2003" s="165"/>
      <c r="G2003" s="220"/>
      <c r="H2003" s="165"/>
      <c r="I2003" s="167"/>
      <c r="J2003" s="168"/>
      <c r="K2003" s="845"/>
    </row>
    <row r="2004" spans="1:11" x14ac:dyDescent="0.2">
      <c r="A2004" s="163">
        <v>1989</v>
      </c>
      <c r="B2004" s="164"/>
      <c r="C2004" s="165"/>
      <c r="D2004" s="166"/>
      <c r="E2004" s="165"/>
      <c r="F2004" s="165"/>
      <c r="G2004" s="220"/>
      <c r="H2004" s="165"/>
      <c r="I2004" s="167"/>
      <c r="J2004" s="168"/>
      <c r="K2004" s="845"/>
    </row>
    <row r="2005" spans="1:11" x14ac:dyDescent="0.2">
      <c r="A2005" s="163">
        <v>1990</v>
      </c>
      <c r="B2005" s="164"/>
      <c r="C2005" s="165"/>
      <c r="D2005" s="166"/>
      <c r="E2005" s="165"/>
      <c r="F2005" s="165"/>
      <c r="G2005" s="220"/>
      <c r="H2005" s="165"/>
      <c r="I2005" s="167"/>
      <c r="J2005" s="168"/>
      <c r="K2005" s="845"/>
    </row>
    <row r="2006" spans="1:11" x14ac:dyDescent="0.2">
      <c r="A2006" s="163">
        <v>1991</v>
      </c>
      <c r="B2006" s="164"/>
      <c r="C2006" s="165"/>
      <c r="D2006" s="166"/>
      <c r="E2006" s="165"/>
      <c r="F2006" s="165"/>
      <c r="G2006" s="220"/>
      <c r="H2006" s="165"/>
      <c r="I2006" s="167"/>
      <c r="J2006" s="168"/>
      <c r="K2006" s="845"/>
    </row>
    <row r="2007" spans="1:11" x14ac:dyDescent="0.2">
      <c r="A2007" s="163">
        <v>1992</v>
      </c>
      <c r="B2007" s="164"/>
      <c r="C2007" s="165"/>
      <c r="D2007" s="166"/>
      <c r="E2007" s="165"/>
      <c r="F2007" s="165"/>
      <c r="G2007" s="220"/>
      <c r="H2007" s="165"/>
      <c r="I2007" s="167"/>
      <c r="J2007" s="168"/>
      <c r="K2007" s="845"/>
    </row>
    <row r="2008" spans="1:11" x14ac:dyDescent="0.2">
      <c r="A2008" s="163">
        <v>1993</v>
      </c>
      <c r="B2008" s="164"/>
      <c r="C2008" s="165"/>
      <c r="D2008" s="166"/>
      <c r="E2008" s="165"/>
      <c r="F2008" s="165"/>
      <c r="G2008" s="220"/>
      <c r="H2008" s="165"/>
      <c r="I2008" s="167"/>
      <c r="J2008" s="168"/>
      <c r="K2008" s="845"/>
    </row>
    <row r="2009" spans="1:11" x14ac:dyDescent="0.2">
      <c r="A2009" s="163">
        <v>1994</v>
      </c>
      <c r="B2009" s="164"/>
      <c r="C2009" s="165"/>
      <c r="D2009" s="166"/>
      <c r="E2009" s="165"/>
      <c r="F2009" s="165"/>
      <c r="G2009" s="220"/>
      <c r="H2009" s="165"/>
      <c r="I2009" s="167"/>
      <c r="J2009" s="168"/>
      <c r="K2009" s="845"/>
    </row>
    <row r="2010" spans="1:11" x14ac:dyDescent="0.2">
      <c r="A2010" s="163">
        <v>1995</v>
      </c>
      <c r="B2010" s="164"/>
      <c r="C2010" s="165"/>
      <c r="D2010" s="166"/>
      <c r="E2010" s="165"/>
      <c r="F2010" s="165"/>
      <c r="G2010" s="220"/>
      <c r="H2010" s="165"/>
      <c r="I2010" s="167"/>
      <c r="J2010" s="168"/>
      <c r="K2010" s="845"/>
    </row>
    <row r="2011" spans="1:11" x14ac:dyDescent="0.2">
      <c r="A2011" s="163">
        <v>1996</v>
      </c>
      <c r="B2011" s="164"/>
      <c r="C2011" s="165"/>
      <c r="D2011" s="166"/>
      <c r="E2011" s="165"/>
      <c r="F2011" s="165"/>
      <c r="G2011" s="220"/>
      <c r="H2011" s="165"/>
      <c r="I2011" s="167"/>
      <c r="J2011" s="168"/>
      <c r="K2011" s="845"/>
    </row>
    <row r="2012" spans="1:11" x14ac:dyDescent="0.2">
      <c r="A2012" s="163">
        <v>1997</v>
      </c>
      <c r="B2012" s="164"/>
      <c r="C2012" s="165"/>
      <c r="D2012" s="166"/>
      <c r="E2012" s="165"/>
      <c r="F2012" s="165"/>
      <c r="G2012" s="220"/>
      <c r="H2012" s="165"/>
      <c r="I2012" s="167"/>
      <c r="J2012" s="168"/>
      <c r="K2012" s="845"/>
    </row>
    <row r="2013" spans="1:11" x14ac:dyDescent="0.2">
      <c r="A2013" s="163">
        <v>1998</v>
      </c>
      <c r="B2013" s="164"/>
      <c r="C2013" s="165"/>
      <c r="D2013" s="166"/>
      <c r="E2013" s="165"/>
      <c r="F2013" s="165"/>
      <c r="G2013" s="220"/>
      <c r="H2013" s="165"/>
      <c r="I2013" s="167"/>
      <c r="J2013" s="168"/>
      <c r="K2013" s="845"/>
    </row>
    <row r="2014" spans="1:11" x14ac:dyDescent="0.2">
      <c r="A2014" s="163">
        <v>1999</v>
      </c>
      <c r="B2014" s="164"/>
      <c r="C2014" s="165"/>
      <c r="D2014" s="166"/>
      <c r="E2014" s="165"/>
      <c r="F2014" s="165"/>
      <c r="G2014" s="220"/>
      <c r="H2014" s="165"/>
      <c r="I2014" s="167"/>
      <c r="J2014" s="168"/>
      <c r="K2014" s="845"/>
    </row>
    <row r="2015" spans="1:11" x14ac:dyDescent="0.2">
      <c r="A2015" s="163">
        <v>2000</v>
      </c>
      <c r="B2015" s="164"/>
      <c r="C2015" s="165"/>
      <c r="D2015" s="166"/>
      <c r="E2015" s="165"/>
      <c r="F2015" s="165"/>
      <c r="G2015" s="220"/>
      <c r="H2015" s="165"/>
      <c r="I2015" s="167"/>
      <c r="J2015" s="168"/>
      <c r="K2015" s="845"/>
    </row>
    <row r="2016" spans="1:11" x14ac:dyDescent="0.2">
      <c r="A2016" s="163">
        <v>2001</v>
      </c>
      <c r="B2016" s="164"/>
      <c r="C2016" s="165"/>
      <c r="D2016" s="166"/>
      <c r="E2016" s="165"/>
      <c r="F2016" s="165"/>
      <c r="G2016" s="220"/>
      <c r="H2016" s="165"/>
      <c r="I2016" s="167"/>
      <c r="J2016" s="168"/>
      <c r="K2016" s="845"/>
    </row>
    <row r="2017" spans="1:11" x14ac:dyDescent="0.2">
      <c r="A2017" s="163">
        <v>2002</v>
      </c>
      <c r="B2017" s="164"/>
      <c r="C2017" s="165"/>
      <c r="D2017" s="166"/>
      <c r="E2017" s="165"/>
      <c r="F2017" s="165"/>
      <c r="G2017" s="220"/>
      <c r="H2017" s="165"/>
      <c r="I2017" s="167"/>
      <c r="J2017" s="168"/>
      <c r="K2017" s="845"/>
    </row>
    <row r="2018" spans="1:11" x14ac:dyDescent="0.2">
      <c r="A2018" s="163">
        <v>2003</v>
      </c>
      <c r="B2018" s="164"/>
      <c r="C2018" s="165"/>
      <c r="D2018" s="166"/>
      <c r="E2018" s="165"/>
      <c r="F2018" s="165"/>
      <c r="G2018" s="220"/>
      <c r="H2018" s="165"/>
      <c r="I2018" s="167"/>
      <c r="J2018" s="168"/>
      <c r="K2018" s="845"/>
    </row>
    <row r="2019" spans="1:11" x14ac:dyDescent="0.2">
      <c r="A2019" s="163">
        <v>2004</v>
      </c>
      <c r="B2019" s="164"/>
      <c r="C2019" s="165"/>
      <c r="D2019" s="166"/>
      <c r="E2019" s="165"/>
      <c r="F2019" s="165"/>
      <c r="G2019" s="220"/>
      <c r="H2019" s="165"/>
      <c r="I2019" s="167"/>
      <c r="J2019" s="168"/>
      <c r="K2019" s="845"/>
    </row>
    <row r="2020" spans="1:11" x14ac:dyDescent="0.2">
      <c r="A2020" s="163">
        <v>2005</v>
      </c>
      <c r="B2020" s="164"/>
      <c r="C2020" s="165"/>
      <c r="D2020" s="166"/>
      <c r="E2020" s="165"/>
      <c r="F2020" s="165"/>
      <c r="G2020" s="220"/>
      <c r="H2020" s="165"/>
      <c r="I2020" s="167"/>
      <c r="J2020" s="168"/>
      <c r="K2020" s="845"/>
    </row>
    <row r="2021" spans="1:11" x14ac:dyDescent="0.2">
      <c r="A2021" s="163">
        <v>2006</v>
      </c>
      <c r="B2021" s="164"/>
      <c r="C2021" s="165"/>
      <c r="D2021" s="166"/>
      <c r="E2021" s="165"/>
      <c r="F2021" s="165"/>
      <c r="G2021" s="220"/>
      <c r="H2021" s="165"/>
      <c r="I2021" s="167"/>
      <c r="J2021" s="168"/>
      <c r="K2021" s="845"/>
    </row>
    <row r="2022" spans="1:11" x14ac:dyDescent="0.2">
      <c r="A2022" s="163">
        <v>2007</v>
      </c>
      <c r="B2022" s="164"/>
      <c r="C2022" s="165"/>
      <c r="D2022" s="166"/>
      <c r="E2022" s="165"/>
      <c r="F2022" s="165"/>
      <c r="G2022" s="220"/>
      <c r="H2022" s="165"/>
      <c r="I2022" s="167"/>
      <c r="J2022" s="168"/>
      <c r="K2022" s="845"/>
    </row>
    <row r="2023" spans="1:11" x14ac:dyDescent="0.2">
      <c r="A2023" s="163">
        <v>2008</v>
      </c>
      <c r="B2023" s="164"/>
      <c r="C2023" s="165"/>
      <c r="D2023" s="166"/>
      <c r="E2023" s="165"/>
      <c r="F2023" s="165"/>
      <c r="G2023" s="220"/>
      <c r="H2023" s="165"/>
      <c r="I2023" s="167"/>
      <c r="J2023" s="168"/>
      <c r="K2023" s="845"/>
    </row>
    <row r="2024" spans="1:11" x14ac:dyDescent="0.2">
      <c r="A2024" s="163">
        <v>2009</v>
      </c>
      <c r="B2024" s="164"/>
      <c r="C2024" s="165"/>
      <c r="D2024" s="166"/>
      <c r="E2024" s="165"/>
      <c r="F2024" s="165"/>
      <c r="G2024" s="220"/>
      <c r="H2024" s="165"/>
      <c r="I2024" s="167"/>
      <c r="J2024" s="168"/>
      <c r="K2024" s="845"/>
    </row>
    <row r="2025" spans="1:11" x14ac:dyDescent="0.2">
      <c r="A2025" s="163">
        <v>2010</v>
      </c>
      <c r="B2025" s="164"/>
      <c r="C2025" s="165"/>
      <c r="D2025" s="166"/>
      <c r="E2025" s="165"/>
      <c r="F2025" s="165"/>
      <c r="G2025" s="220"/>
      <c r="H2025" s="165"/>
      <c r="I2025" s="167"/>
      <c r="J2025" s="168"/>
      <c r="K2025" s="845"/>
    </row>
    <row r="2026" spans="1:11" x14ac:dyDescent="0.2">
      <c r="A2026" s="163">
        <v>2011</v>
      </c>
      <c r="B2026" s="164"/>
      <c r="C2026" s="165"/>
      <c r="D2026" s="166"/>
      <c r="E2026" s="165"/>
      <c r="F2026" s="165"/>
      <c r="G2026" s="220"/>
      <c r="H2026" s="165"/>
      <c r="I2026" s="167"/>
      <c r="J2026" s="168"/>
      <c r="K2026" s="845"/>
    </row>
    <row r="2027" spans="1:11" x14ac:dyDescent="0.2">
      <c r="A2027" s="163">
        <v>2012</v>
      </c>
      <c r="B2027" s="164"/>
      <c r="C2027" s="165"/>
      <c r="D2027" s="166"/>
      <c r="E2027" s="165"/>
      <c r="F2027" s="165"/>
      <c r="G2027" s="220"/>
      <c r="H2027" s="165"/>
      <c r="I2027" s="167"/>
      <c r="J2027" s="168"/>
      <c r="K2027" s="845"/>
    </row>
    <row r="2028" spans="1:11" x14ac:dyDescent="0.2">
      <c r="A2028" s="163">
        <v>2013</v>
      </c>
      <c r="B2028" s="164"/>
      <c r="C2028" s="165"/>
      <c r="D2028" s="166"/>
      <c r="E2028" s="165"/>
      <c r="F2028" s="165"/>
      <c r="G2028" s="220"/>
      <c r="H2028" s="165"/>
      <c r="I2028" s="167"/>
      <c r="J2028" s="168"/>
      <c r="K2028" s="845"/>
    </row>
    <row r="2029" spans="1:11" x14ac:dyDescent="0.2">
      <c r="A2029" s="163">
        <v>2014</v>
      </c>
      <c r="B2029" s="164"/>
      <c r="C2029" s="165"/>
      <c r="D2029" s="166"/>
      <c r="E2029" s="165"/>
      <c r="F2029" s="165"/>
      <c r="G2029" s="220"/>
      <c r="H2029" s="165"/>
      <c r="I2029" s="167"/>
      <c r="J2029" s="168"/>
      <c r="K2029" s="845"/>
    </row>
    <row r="2030" spans="1:11" x14ac:dyDescent="0.2">
      <c r="A2030" s="163">
        <v>2015</v>
      </c>
      <c r="B2030" s="164"/>
      <c r="C2030" s="165"/>
      <c r="D2030" s="166"/>
      <c r="E2030" s="165"/>
      <c r="F2030" s="165"/>
      <c r="G2030" s="220"/>
      <c r="H2030" s="165"/>
      <c r="I2030" s="167"/>
      <c r="J2030" s="168"/>
      <c r="K2030" s="845"/>
    </row>
    <row r="2031" spans="1:11" x14ac:dyDescent="0.2">
      <c r="A2031" s="163">
        <v>2016</v>
      </c>
      <c r="B2031" s="164"/>
      <c r="C2031" s="165"/>
      <c r="D2031" s="166"/>
      <c r="E2031" s="165"/>
      <c r="F2031" s="165"/>
      <c r="G2031" s="220"/>
      <c r="H2031" s="165"/>
      <c r="I2031" s="167"/>
      <c r="J2031" s="168"/>
      <c r="K2031" s="845"/>
    </row>
    <row r="2032" spans="1:11" x14ac:dyDescent="0.2">
      <c r="A2032" s="163">
        <v>2017</v>
      </c>
      <c r="B2032" s="164"/>
      <c r="C2032" s="165"/>
      <c r="D2032" s="166"/>
      <c r="E2032" s="165"/>
      <c r="F2032" s="165"/>
      <c r="G2032" s="220"/>
      <c r="H2032" s="165"/>
      <c r="I2032" s="167"/>
      <c r="J2032" s="168"/>
      <c r="K2032" s="845"/>
    </row>
    <row r="2033" spans="1:11" x14ac:dyDescent="0.2">
      <c r="A2033" s="163">
        <v>2018</v>
      </c>
      <c r="B2033" s="164"/>
      <c r="C2033" s="165"/>
      <c r="D2033" s="166"/>
      <c r="E2033" s="165"/>
      <c r="F2033" s="165"/>
      <c r="G2033" s="220"/>
      <c r="H2033" s="165"/>
      <c r="I2033" s="167"/>
      <c r="J2033" s="168"/>
      <c r="K2033" s="845"/>
    </row>
    <row r="2034" spans="1:11" x14ac:dyDescent="0.2">
      <c r="A2034" s="163">
        <v>2019</v>
      </c>
      <c r="B2034" s="164"/>
      <c r="C2034" s="165"/>
      <c r="D2034" s="166"/>
      <c r="E2034" s="165"/>
      <c r="F2034" s="165"/>
      <c r="G2034" s="220"/>
      <c r="H2034" s="165"/>
      <c r="I2034" s="167"/>
      <c r="J2034" s="168"/>
      <c r="K2034" s="845"/>
    </row>
    <row r="2035" spans="1:11" x14ac:dyDescent="0.2">
      <c r="A2035" s="163">
        <v>2020</v>
      </c>
      <c r="B2035" s="164"/>
      <c r="C2035" s="165"/>
      <c r="D2035" s="166"/>
      <c r="E2035" s="165"/>
      <c r="F2035" s="165"/>
      <c r="G2035" s="220"/>
      <c r="H2035" s="165"/>
      <c r="I2035" s="167"/>
      <c r="J2035" s="168"/>
      <c r="K2035" s="845"/>
    </row>
    <row r="2036" spans="1:11" x14ac:dyDescent="0.2">
      <c r="A2036" s="163">
        <v>2021</v>
      </c>
      <c r="B2036" s="164"/>
      <c r="C2036" s="165"/>
      <c r="D2036" s="166"/>
      <c r="E2036" s="165"/>
      <c r="F2036" s="165"/>
      <c r="G2036" s="220"/>
      <c r="H2036" s="165"/>
      <c r="I2036" s="167"/>
      <c r="J2036" s="168"/>
      <c r="K2036" s="845"/>
    </row>
    <row r="2037" spans="1:11" x14ac:dyDescent="0.2">
      <c r="A2037" s="163">
        <v>2022</v>
      </c>
      <c r="B2037" s="164"/>
      <c r="C2037" s="165"/>
      <c r="D2037" s="166"/>
      <c r="E2037" s="165"/>
      <c r="F2037" s="165"/>
      <c r="G2037" s="220"/>
      <c r="H2037" s="165"/>
      <c r="I2037" s="167"/>
      <c r="J2037" s="168"/>
      <c r="K2037" s="845"/>
    </row>
    <row r="2038" spans="1:11" x14ac:dyDescent="0.2">
      <c r="A2038" s="163">
        <v>2023</v>
      </c>
      <c r="B2038" s="164"/>
      <c r="C2038" s="165"/>
      <c r="D2038" s="166"/>
      <c r="E2038" s="165"/>
      <c r="F2038" s="165"/>
      <c r="G2038" s="220"/>
      <c r="H2038" s="165"/>
      <c r="I2038" s="167"/>
      <c r="J2038" s="168"/>
      <c r="K2038" s="845"/>
    </row>
    <row r="2039" spans="1:11" x14ac:dyDescent="0.2">
      <c r="A2039" s="163">
        <v>2024</v>
      </c>
      <c r="B2039" s="164"/>
      <c r="C2039" s="165"/>
      <c r="D2039" s="166"/>
      <c r="E2039" s="165"/>
      <c r="F2039" s="165"/>
      <c r="G2039" s="220"/>
      <c r="H2039" s="165"/>
      <c r="I2039" s="167"/>
      <c r="J2039" s="168"/>
      <c r="K2039" s="845"/>
    </row>
    <row r="2040" spans="1:11" x14ac:dyDescent="0.2">
      <c r="A2040" s="163">
        <v>2025</v>
      </c>
      <c r="B2040" s="164"/>
      <c r="C2040" s="165"/>
      <c r="D2040" s="166"/>
      <c r="E2040" s="165"/>
      <c r="F2040" s="165"/>
      <c r="G2040" s="220"/>
      <c r="H2040" s="165"/>
      <c r="I2040" s="167"/>
      <c r="J2040" s="168"/>
      <c r="K2040" s="845"/>
    </row>
    <row r="2041" spans="1:11" x14ac:dyDescent="0.2">
      <c r="A2041" s="163">
        <v>2026</v>
      </c>
      <c r="B2041" s="164"/>
      <c r="C2041" s="165"/>
      <c r="D2041" s="166"/>
      <c r="E2041" s="165"/>
      <c r="F2041" s="165"/>
      <c r="G2041" s="220"/>
      <c r="H2041" s="165"/>
      <c r="I2041" s="167"/>
      <c r="J2041" s="168"/>
      <c r="K2041" s="845"/>
    </row>
    <row r="2042" spans="1:11" x14ac:dyDescent="0.2">
      <c r="A2042" s="163">
        <v>2027</v>
      </c>
      <c r="B2042" s="164"/>
      <c r="C2042" s="165"/>
      <c r="D2042" s="166"/>
      <c r="E2042" s="165"/>
      <c r="F2042" s="165"/>
      <c r="G2042" s="220"/>
      <c r="H2042" s="165"/>
      <c r="I2042" s="167"/>
      <c r="J2042" s="168"/>
      <c r="K2042" s="845"/>
    </row>
    <row r="2043" spans="1:11" x14ac:dyDescent="0.2">
      <c r="A2043" s="163">
        <v>2028</v>
      </c>
      <c r="B2043" s="164"/>
      <c r="C2043" s="165"/>
      <c r="D2043" s="166"/>
      <c r="E2043" s="165"/>
      <c r="F2043" s="165"/>
      <c r="G2043" s="220"/>
      <c r="H2043" s="165"/>
      <c r="I2043" s="167"/>
      <c r="J2043" s="168"/>
      <c r="K2043" s="845"/>
    </row>
    <row r="2044" spans="1:11" x14ac:dyDescent="0.2">
      <c r="A2044" s="163">
        <v>2029</v>
      </c>
      <c r="B2044" s="164"/>
      <c r="C2044" s="165"/>
      <c r="D2044" s="166"/>
      <c r="E2044" s="165"/>
      <c r="F2044" s="165"/>
      <c r="G2044" s="220"/>
      <c r="H2044" s="165"/>
      <c r="I2044" s="167"/>
      <c r="J2044" s="168"/>
      <c r="K2044" s="845"/>
    </row>
    <row r="2045" spans="1:11" x14ac:dyDescent="0.2">
      <c r="A2045" s="163">
        <v>2030</v>
      </c>
      <c r="B2045" s="164"/>
      <c r="C2045" s="165"/>
      <c r="D2045" s="166"/>
      <c r="E2045" s="165"/>
      <c r="F2045" s="165"/>
      <c r="G2045" s="220"/>
      <c r="H2045" s="165"/>
      <c r="I2045" s="167"/>
      <c r="J2045" s="168"/>
      <c r="K2045" s="845"/>
    </row>
    <row r="2046" spans="1:11" x14ac:dyDescent="0.2">
      <c r="A2046" s="163">
        <v>2031</v>
      </c>
      <c r="B2046" s="164"/>
      <c r="C2046" s="165"/>
      <c r="D2046" s="166"/>
      <c r="E2046" s="165"/>
      <c r="F2046" s="165"/>
      <c r="G2046" s="220"/>
      <c r="H2046" s="165"/>
      <c r="I2046" s="167"/>
      <c r="J2046" s="168"/>
      <c r="K2046" s="845"/>
    </row>
    <row r="2047" spans="1:11" x14ac:dyDescent="0.2">
      <c r="A2047" s="163">
        <v>2032</v>
      </c>
      <c r="B2047" s="164"/>
      <c r="C2047" s="165"/>
      <c r="D2047" s="166"/>
      <c r="E2047" s="165"/>
      <c r="F2047" s="165"/>
      <c r="G2047" s="220"/>
      <c r="H2047" s="165"/>
      <c r="I2047" s="167"/>
      <c r="J2047" s="168"/>
      <c r="K2047" s="845"/>
    </row>
    <row r="2048" spans="1:11" x14ac:dyDescent="0.2">
      <c r="A2048" s="163">
        <v>2033</v>
      </c>
      <c r="B2048" s="164"/>
      <c r="C2048" s="165"/>
      <c r="D2048" s="166"/>
      <c r="E2048" s="165"/>
      <c r="F2048" s="165"/>
      <c r="G2048" s="220"/>
      <c r="H2048" s="165"/>
      <c r="I2048" s="167"/>
      <c r="J2048" s="168"/>
      <c r="K2048" s="845"/>
    </row>
    <row r="2049" spans="1:11" x14ac:dyDescent="0.2">
      <c r="A2049" s="163">
        <v>2034</v>
      </c>
      <c r="B2049" s="164"/>
      <c r="C2049" s="165"/>
      <c r="D2049" s="166"/>
      <c r="E2049" s="165"/>
      <c r="F2049" s="165"/>
      <c r="G2049" s="220"/>
      <c r="H2049" s="165"/>
      <c r="I2049" s="167"/>
      <c r="J2049" s="168"/>
      <c r="K2049" s="845"/>
    </row>
    <row r="2050" spans="1:11" x14ac:dyDescent="0.2">
      <c r="A2050" s="163">
        <v>2035</v>
      </c>
      <c r="B2050" s="164"/>
      <c r="C2050" s="165"/>
      <c r="D2050" s="166"/>
      <c r="E2050" s="165"/>
      <c r="F2050" s="165"/>
      <c r="G2050" s="220"/>
      <c r="H2050" s="165"/>
      <c r="I2050" s="167"/>
      <c r="J2050" s="168"/>
      <c r="K2050" s="845"/>
    </row>
    <row r="2051" spans="1:11" x14ac:dyDescent="0.2">
      <c r="A2051" s="163">
        <v>2036</v>
      </c>
      <c r="B2051" s="164"/>
      <c r="C2051" s="165"/>
      <c r="D2051" s="166"/>
      <c r="E2051" s="165"/>
      <c r="F2051" s="165"/>
      <c r="G2051" s="220"/>
      <c r="H2051" s="165"/>
      <c r="I2051" s="167"/>
      <c r="J2051" s="168"/>
      <c r="K2051" s="845"/>
    </row>
    <row r="2052" spans="1:11" x14ac:dyDescent="0.2">
      <c r="A2052" s="163">
        <v>2037</v>
      </c>
      <c r="B2052" s="164"/>
      <c r="C2052" s="165"/>
      <c r="D2052" s="166"/>
      <c r="E2052" s="165"/>
      <c r="F2052" s="165"/>
      <c r="G2052" s="220"/>
      <c r="H2052" s="165"/>
      <c r="I2052" s="167"/>
      <c r="J2052" s="168"/>
      <c r="K2052" s="845"/>
    </row>
    <row r="2053" spans="1:11" x14ac:dyDescent="0.2">
      <c r="A2053" s="163">
        <v>2038</v>
      </c>
      <c r="B2053" s="164"/>
      <c r="C2053" s="165"/>
      <c r="D2053" s="166"/>
      <c r="E2053" s="165"/>
      <c r="F2053" s="165"/>
      <c r="G2053" s="220"/>
      <c r="H2053" s="165"/>
      <c r="I2053" s="167"/>
      <c r="J2053" s="168"/>
      <c r="K2053" s="845"/>
    </row>
    <row r="2054" spans="1:11" x14ac:dyDescent="0.2">
      <c r="A2054" s="163">
        <v>2039</v>
      </c>
      <c r="B2054" s="164"/>
      <c r="C2054" s="165"/>
      <c r="D2054" s="166"/>
      <c r="E2054" s="165"/>
      <c r="F2054" s="165"/>
      <c r="G2054" s="220"/>
      <c r="H2054" s="165"/>
      <c r="I2054" s="167"/>
      <c r="J2054" s="168"/>
      <c r="K2054" s="845"/>
    </row>
    <row r="2055" spans="1:11" x14ac:dyDescent="0.2">
      <c r="A2055" s="163">
        <v>2040</v>
      </c>
      <c r="B2055" s="164"/>
      <c r="C2055" s="165"/>
      <c r="D2055" s="166"/>
      <c r="E2055" s="165"/>
      <c r="F2055" s="165"/>
      <c r="G2055" s="220"/>
      <c r="H2055" s="165"/>
      <c r="I2055" s="167"/>
      <c r="J2055" s="168"/>
      <c r="K2055" s="845"/>
    </row>
    <row r="2056" spans="1:11" x14ac:dyDescent="0.2">
      <c r="A2056" s="163">
        <v>2041</v>
      </c>
      <c r="B2056" s="164"/>
      <c r="C2056" s="165"/>
      <c r="D2056" s="166"/>
      <c r="E2056" s="165"/>
      <c r="F2056" s="165"/>
      <c r="G2056" s="220"/>
      <c r="H2056" s="165"/>
      <c r="I2056" s="167"/>
      <c r="J2056" s="168"/>
      <c r="K2056" s="845"/>
    </row>
    <row r="2057" spans="1:11" x14ac:dyDescent="0.2">
      <c r="A2057" s="163">
        <v>2042</v>
      </c>
      <c r="B2057" s="164"/>
      <c r="C2057" s="165"/>
      <c r="D2057" s="166"/>
      <c r="E2057" s="165"/>
      <c r="F2057" s="165"/>
      <c r="G2057" s="220"/>
      <c r="H2057" s="165"/>
      <c r="I2057" s="167"/>
      <c r="J2057" s="168"/>
      <c r="K2057" s="845"/>
    </row>
    <row r="2058" spans="1:11" x14ac:dyDescent="0.2">
      <c r="A2058" s="163">
        <v>2043</v>
      </c>
      <c r="B2058" s="164"/>
      <c r="C2058" s="165"/>
      <c r="D2058" s="166"/>
      <c r="E2058" s="165"/>
      <c r="F2058" s="165"/>
      <c r="G2058" s="220"/>
      <c r="H2058" s="165"/>
      <c r="I2058" s="167"/>
      <c r="J2058" s="168"/>
      <c r="K2058" s="845"/>
    </row>
    <row r="2059" spans="1:11" x14ac:dyDescent="0.2">
      <c r="A2059" s="163">
        <v>2044</v>
      </c>
      <c r="B2059" s="164"/>
      <c r="C2059" s="165"/>
      <c r="D2059" s="166"/>
      <c r="E2059" s="165"/>
      <c r="F2059" s="165"/>
      <c r="G2059" s="220"/>
      <c r="H2059" s="165"/>
      <c r="I2059" s="167"/>
      <c r="J2059" s="168"/>
      <c r="K2059" s="845"/>
    </row>
    <row r="2060" spans="1:11" x14ac:dyDescent="0.2">
      <c r="A2060" s="163">
        <v>2045</v>
      </c>
      <c r="B2060" s="164"/>
      <c r="C2060" s="165"/>
      <c r="D2060" s="166"/>
      <c r="E2060" s="165"/>
      <c r="F2060" s="165"/>
      <c r="G2060" s="220"/>
      <c r="H2060" s="165"/>
      <c r="I2060" s="167"/>
      <c r="J2060" s="168"/>
      <c r="K2060" s="845"/>
    </row>
    <row r="2061" spans="1:11" x14ac:dyDescent="0.2">
      <c r="A2061" s="163">
        <v>2046</v>
      </c>
      <c r="B2061" s="164"/>
      <c r="C2061" s="165"/>
      <c r="D2061" s="166"/>
      <c r="E2061" s="165"/>
      <c r="F2061" s="165"/>
      <c r="G2061" s="220"/>
      <c r="H2061" s="165"/>
      <c r="I2061" s="167"/>
      <c r="J2061" s="168"/>
      <c r="K2061" s="845"/>
    </row>
    <row r="2062" spans="1:11" x14ac:dyDescent="0.2">
      <c r="A2062" s="163">
        <v>2047</v>
      </c>
      <c r="B2062" s="164"/>
      <c r="C2062" s="165"/>
      <c r="D2062" s="166"/>
      <c r="E2062" s="165"/>
      <c r="F2062" s="165"/>
      <c r="G2062" s="220"/>
      <c r="H2062" s="165"/>
      <c r="I2062" s="167"/>
      <c r="J2062" s="168"/>
      <c r="K2062" s="845"/>
    </row>
    <row r="2063" spans="1:11" x14ac:dyDescent="0.2">
      <c r="A2063" s="163">
        <v>2048</v>
      </c>
      <c r="B2063" s="164"/>
      <c r="C2063" s="165"/>
      <c r="D2063" s="166"/>
      <c r="E2063" s="165"/>
      <c r="F2063" s="165"/>
      <c r="G2063" s="220"/>
      <c r="H2063" s="165"/>
      <c r="I2063" s="167"/>
      <c r="J2063" s="168"/>
      <c r="K2063" s="845"/>
    </row>
    <row r="2064" spans="1:11" x14ac:dyDescent="0.2">
      <c r="A2064" s="163">
        <v>2049</v>
      </c>
      <c r="B2064" s="164"/>
      <c r="C2064" s="165"/>
      <c r="D2064" s="166"/>
      <c r="E2064" s="165"/>
      <c r="F2064" s="165"/>
      <c r="G2064" s="220"/>
      <c r="H2064" s="165"/>
      <c r="I2064" s="167"/>
      <c r="J2064" s="168"/>
      <c r="K2064" s="845"/>
    </row>
    <row r="2065" spans="1:11" x14ac:dyDescent="0.2">
      <c r="A2065" s="163">
        <v>2050</v>
      </c>
      <c r="B2065" s="164"/>
      <c r="C2065" s="165"/>
      <c r="D2065" s="166"/>
      <c r="E2065" s="165"/>
      <c r="F2065" s="165"/>
      <c r="G2065" s="220"/>
      <c r="H2065" s="165"/>
      <c r="I2065" s="167"/>
      <c r="J2065" s="168"/>
      <c r="K2065" s="845"/>
    </row>
    <row r="2066" spans="1:11" x14ac:dyDescent="0.2">
      <c r="A2066" s="163">
        <v>2051</v>
      </c>
      <c r="B2066" s="164"/>
      <c r="C2066" s="165"/>
      <c r="D2066" s="166"/>
      <c r="E2066" s="165"/>
      <c r="F2066" s="165"/>
      <c r="G2066" s="220"/>
      <c r="H2066" s="165"/>
      <c r="I2066" s="167"/>
      <c r="J2066" s="168"/>
      <c r="K2066" s="845"/>
    </row>
    <row r="2067" spans="1:11" x14ac:dyDescent="0.2">
      <c r="A2067" s="163">
        <v>2052</v>
      </c>
      <c r="B2067" s="164"/>
      <c r="C2067" s="165"/>
      <c r="D2067" s="166"/>
      <c r="E2067" s="165"/>
      <c r="F2067" s="165"/>
      <c r="G2067" s="220"/>
      <c r="H2067" s="165"/>
      <c r="I2067" s="167"/>
      <c r="J2067" s="168"/>
      <c r="K2067" s="845"/>
    </row>
    <row r="2068" spans="1:11" x14ac:dyDescent="0.2">
      <c r="A2068" s="163">
        <v>2053</v>
      </c>
      <c r="B2068" s="164"/>
      <c r="C2068" s="165"/>
      <c r="D2068" s="166"/>
      <c r="E2068" s="165"/>
      <c r="F2068" s="165"/>
      <c r="G2068" s="220"/>
      <c r="H2068" s="165"/>
      <c r="I2068" s="167"/>
      <c r="J2068" s="168"/>
      <c r="K2068" s="845"/>
    </row>
    <row r="2069" spans="1:11" x14ac:dyDescent="0.2">
      <c r="A2069" s="163">
        <v>2054</v>
      </c>
      <c r="B2069" s="164"/>
      <c r="C2069" s="165"/>
      <c r="D2069" s="166"/>
      <c r="E2069" s="165"/>
      <c r="F2069" s="165"/>
      <c r="G2069" s="220"/>
      <c r="H2069" s="165"/>
      <c r="I2069" s="167"/>
      <c r="J2069" s="168"/>
      <c r="K2069" s="845"/>
    </row>
    <row r="2070" spans="1:11" x14ac:dyDescent="0.2">
      <c r="A2070" s="163">
        <v>2055</v>
      </c>
      <c r="B2070" s="164"/>
      <c r="C2070" s="165"/>
      <c r="D2070" s="166"/>
      <c r="E2070" s="165"/>
      <c r="F2070" s="165"/>
      <c r="G2070" s="220"/>
      <c r="H2070" s="165"/>
      <c r="I2070" s="167"/>
      <c r="J2070" s="168"/>
      <c r="K2070" s="845"/>
    </row>
    <row r="2071" spans="1:11" x14ac:dyDescent="0.2">
      <c r="A2071" s="163">
        <v>2056</v>
      </c>
      <c r="B2071" s="164"/>
      <c r="C2071" s="165"/>
      <c r="D2071" s="166"/>
      <c r="E2071" s="165"/>
      <c r="F2071" s="165"/>
      <c r="G2071" s="220"/>
      <c r="H2071" s="165"/>
      <c r="I2071" s="167"/>
      <c r="J2071" s="168"/>
      <c r="K2071" s="845"/>
    </row>
    <row r="2072" spans="1:11" x14ac:dyDescent="0.2">
      <c r="A2072" s="163">
        <v>2057</v>
      </c>
      <c r="B2072" s="164"/>
      <c r="C2072" s="165"/>
      <c r="D2072" s="166"/>
      <c r="E2072" s="165"/>
      <c r="F2072" s="165"/>
      <c r="G2072" s="220"/>
      <c r="H2072" s="165"/>
      <c r="I2072" s="167"/>
      <c r="J2072" s="168"/>
      <c r="K2072" s="845"/>
    </row>
    <row r="2073" spans="1:11" x14ac:dyDescent="0.2">
      <c r="A2073" s="163">
        <v>2058</v>
      </c>
      <c r="B2073" s="164"/>
      <c r="C2073" s="165"/>
      <c r="D2073" s="166"/>
      <c r="E2073" s="165"/>
      <c r="F2073" s="165"/>
      <c r="G2073" s="220"/>
      <c r="H2073" s="165"/>
      <c r="I2073" s="167"/>
      <c r="J2073" s="168"/>
      <c r="K2073" s="845"/>
    </row>
    <row r="2074" spans="1:11" x14ac:dyDescent="0.2">
      <c r="A2074" s="163">
        <v>2059</v>
      </c>
      <c r="B2074" s="164"/>
      <c r="C2074" s="165"/>
      <c r="D2074" s="166"/>
      <c r="E2074" s="165"/>
      <c r="F2074" s="165"/>
      <c r="G2074" s="220"/>
      <c r="H2074" s="165"/>
      <c r="I2074" s="167"/>
      <c r="J2074" s="168"/>
      <c r="K2074" s="845"/>
    </row>
    <row r="2075" spans="1:11" x14ac:dyDescent="0.2">
      <c r="A2075" s="163">
        <v>2060</v>
      </c>
      <c r="B2075" s="164"/>
      <c r="C2075" s="165"/>
      <c r="D2075" s="166"/>
      <c r="E2075" s="165"/>
      <c r="F2075" s="165"/>
      <c r="G2075" s="220"/>
      <c r="H2075" s="165"/>
      <c r="I2075" s="167"/>
      <c r="J2075" s="168"/>
      <c r="K2075" s="845"/>
    </row>
    <row r="2076" spans="1:11" x14ac:dyDescent="0.2">
      <c r="A2076" s="163">
        <v>2061</v>
      </c>
      <c r="B2076" s="164"/>
      <c r="C2076" s="165"/>
      <c r="D2076" s="166"/>
      <c r="E2076" s="165"/>
      <c r="F2076" s="165"/>
      <c r="G2076" s="220"/>
      <c r="H2076" s="165"/>
      <c r="I2076" s="167"/>
      <c r="J2076" s="168"/>
      <c r="K2076" s="845"/>
    </row>
    <row r="2077" spans="1:11" x14ac:dyDescent="0.2">
      <c r="A2077" s="163">
        <v>2062</v>
      </c>
      <c r="B2077" s="164"/>
      <c r="C2077" s="165"/>
      <c r="D2077" s="166"/>
      <c r="E2077" s="165"/>
      <c r="F2077" s="165"/>
      <c r="G2077" s="220"/>
      <c r="H2077" s="165"/>
      <c r="I2077" s="167"/>
      <c r="J2077" s="168"/>
      <c r="K2077" s="845"/>
    </row>
    <row r="2078" spans="1:11" x14ac:dyDescent="0.2">
      <c r="A2078" s="163">
        <v>2063</v>
      </c>
      <c r="B2078" s="164"/>
      <c r="C2078" s="165"/>
      <c r="D2078" s="166"/>
      <c r="E2078" s="165"/>
      <c r="F2078" s="165"/>
      <c r="G2078" s="220"/>
      <c r="H2078" s="165"/>
      <c r="I2078" s="167"/>
      <c r="J2078" s="168"/>
      <c r="K2078" s="845"/>
    </row>
    <row r="2079" spans="1:11" x14ac:dyDescent="0.2">
      <c r="A2079" s="163">
        <v>2064</v>
      </c>
      <c r="B2079" s="164"/>
      <c r="C2079" s="165"/>
      <c r="D2079" s="166"/>
      <c r="E2079" s="165"/>
      <c r="F2079" s="165"/>
      <c r="G2079" s="220"/>
      <c r="H2079" s="165"/>
      <c r="I2079" s="167"/>
      <c r="J2079" s="168"/>
      <c r="K2079" s="845"/>
    </row>
    <row r="2080" spans="1:11" x14ac:dyDescent="0.2">
      <c r="A2080" s="163">
        <v>2065</v>
      </c>
      <c r="B2080" s="164"/>
      <c r="C2080" s="165"/>
      <c r="D2080" s="166"/>
      <c r="E2080" s="165"/>
      <c r="F2080" s="165"/>
      <c r="G2080" s="220"/>
      <c r="H2080" s="165"/>
      <c r="I2080" s="167"/>
      <c r="J2080" s="168"/>
      <c r="K2080" s="845"/>
    </row>
    <row r="2081" spans="1:11" x14ac:dyDescent="0.2">
      <c r="A2081" s="163">
        <v>2066</v>
      </c>
      <c r="B2081" s="164"/>
      <c r="C2081" s="165"/>
      <c r="D2081" s="166"/>
      <c r="E2081" s="165"/>
      <c r="F2081" s="165"/>
      <c r="G2081" s="220"/>
      <c r="H2081" s="165"/>
      <c r="I2081" s="167"/>
      <c r="J2081" s="168"/>
      <c r="K2081" s="845"/>
    </row>
    <row r="2082" spans="1:11" x14ac:dyDescent="0.2">
      <c r="A2082" s="163">
        <v>2067</v>
      </c>
      <c r="B2082" s="164"/>
      <c r="C2082" s="165"/>
      <c r="D2082" s="166"/>
      <c r="E2082" s="165"/>
      <c r="F2082" s="165"/>
      <c r="G2082" s="220"/>
      <c r="H2082" s="165"/>
      <c r="I2082" s="167"/>
      <c r="J2082" s="168"/>
      <c r="K2082" s="845"/>
    </row>
    <row r="2083" spans="1:11" x14ac:dyDescent="0.2">
      <c r="A2083" s="163">
        <v>2068</v>
      </c>
      <c r="B2083" s="164"/>
      <c r="C2083" s="165"/>
      <c r="D2083" s="166"/>
      <c r="E2083" s="165"/>
      <c r="F2083" s="165"/>
      <c r="G2083" s="220"/>
      <c r="H2083" s="165"/>
      <c r="I2083" s="167"/>
      <c r="J2083" s="168"/>
      <c r="K2083" s="845"/>
    </row>
    <row r="2084" spans="1:11" x14ac:dyDescent="0.2">
      <c r="A2084" s="163">
        <v>2069</v>
      </c>
      <c r="B2084" s="164"/>
      <c r="C2084" s="165"/>
      <c r="D2084" s="166"/>
      <c r="E2084" s="165"/>
      <c r="F2084" s="165"/>
      <c r="G2084" s="220"/>
      <c r="H2084" s="165"/>
      <c r="I2084" s="167"/>
      <c r="J2084" s="168"/>
      <c r="K2084" s="845"/>
    </row>
    <row r="2085" spans="1:11" x14ac:dyDescent="0.2">
      <c r="A2085" s="163">
        <v>2070</v>
      </c>
      <c r="B2085" s="164"/>
      <c r="C2085" s="165"/>
      <c r="D2085" s="166"/>
      <c r="E2085" s="165"/>
      <c r="F2085" s="165"/>
      <c r="G2085" s="220"/>
      <c r="H2085" s="165"/>
      <c r="I2085" s="167"/>
      <c r="J2085" s="168"/>
      <c r="K2085" s="845"/>
    </row>
    <row r="2086" spans="1:11" x14ac:dyDescent="0.2">
      <c r="A2086" s="163">
        <v>2071</v>
      </c>
      <c r="B2086" s="164"/>
      <c r="C2086" s="165"/>
      <c r="D2086" s="166"/>
      <c r="E2086" s="165"/>
      <c r="F2086" s="165"/>
      <c r="G2086" s="220"/>
      <c r="H2086" s="165"/>
      <c r="I2086" s="167"/>
      <c r="J2086" s="168"/>
      <c r="K2086" s="845"/>
    </row>
    <row r="2087" spans="1:11" x14ac:dyDescent="0.2">
      <c r="A2087" s="163">
        <v>2072</v>
      </c>
      <c r="B2087" s="164"/>
      <c r="C2087" s="165"/>
      <c r="D2087" s="166"/>
      <c r="E2087" s="165"/>
      <c r="F2087" s="165"/>
      <c r="G2087" s="220"/>
      <c r="H2087" s="165"/>
      <c r="I2087" s="167"/>
      <c r="J2087" s="168"/>
      <c r="K2087" s="845"/>
    </row>
    <row r="2088" spans="1:11" x14ac:dyDescent="0.2">
      <c r="A2088" s="163">
        <v>2073</v>
      </c>
      <c r="B2088" s="164"/>
      <c r="C2088" s="165"/>
      <c r="D2088" s="166"/>
      <c r="E2088" s="165"/>
      <c r="F2088" s="165"/>
      <c r="G2088" s="220"/>
      <c r="H2088" s="165"/>
      <c r="I2088" s="167"/>
      <c r="J2088" s="168"/>
      <c r="K2088" s="845"/>
    </row>
    <row r="2089" spans="1:11" x14ac:dyDescent="0.2">
      <c r="A2089" s="163">
        <v>2074</v>
      </c>
      <c r="B2089" s="164"/>
      <c r="C2089" s="165"/>
      <c r="D2089" s="166"/>
      <c r="E2089" s="165"/>
      <c r="F2089" s="165"/>
      <c r="G2089" s="220"/>
      <c r="H2089" s="165"/>
      <c r="I2089" s="167"/>
      <c r="J2089" s="168"/>
      <c r="K2089" s="845"/>
    </row>
    <row r="2090" spans="1:11" x14ac:dyDescent="0.2">
      <c r="A2090" s="163">
        <v>2075</v>
      </c>
      <c r="B2090" s="164"/>
      <c r="C2090" s="165"/>
      <c r="D2090" s="166"/>
      <c r="E2090" s="165"/>
      <c r="F2090" s="165"/>
      <c r="G2090" s="220"/>
      <c r="H2090" s="165"/>
      <c r="I2090" s="167"/>
      <c r="J2090" s="168"/>
      <c r="K2090" s="845"/>
    </row>
    <row r="2091" spans="1:11" x14ac:dyDescent="0.2">
      <c r="A2091" s="163">
        <v>2076</v>
      </c>
      <c r="B2091" s="164"/>
      <c r="C2091" s="165"/>
      <c r="D2091" s="166"/>
      <c r="E2091" s="165"/>
      <c r="F2091" s="165"/>
      <c r="G2091" s="220"/>
      <c r="H2091" s="165"/>
      <c r="I2091" s="167"/>
      <c r="J2091" s="168"/>
      <c r="K2091" s="845"/>
    </row>
    <row r="2092" spans="1:11" x14ac:dyDescent="0.2">
      <c r="A2092" s="163">
        <v>2077</v>
      </c>
      <c r="B2092" s="164"/>
      <c r="C2092" s="165"/>
      <c r="D2092" s="166"/>
      <c r="E2092" s="165"/>
      <c r="F2092" s="165"/>
      <c r="G2092" s="220"/>
      <c r="H2092" s="165"/>
      <c r="I2092" s="167"/>
      <c r="J2092" s="168"/>
      <c r="K2092" s="845"/>
    </row>
    <row r="2093" spans="1:11" x14ac:dyDescent="0.2">
      <c r="A2093" s="163">
        <v>2078</v>
      </c>
      <c r="B2093" s="164"/>
      <c r="C2093" s="165"/>
      <c r="D2093" s="166"/>
      <c r="E2093" s="165"/>
      <c r="F2093" s="165"/>
      <c r="G2093" s="220"/>
      <c r="H2093" s="165"/>
      <c r="I2093" s="167"/>
      <c r="J2093" s="168"/>
      <c r="K2093" s="845"/>
    </row>
    <row r="2094" spans="1:11" x14ac:dyDescent="0.2">
      <c r="A2094" s="163">
        <v>2079</v>
      </c>
      <c r="B2094" s="164"/>
      <c r="C2094" s="165"/>
      <c r="D2094" s="166"/>
      <c r="E2094" s="165"/>
      <c r="F2094" s="165"/>
      <c r="G2094" s="220"/>
      <c r="H2094" s="165"/>
      <c r="I2094" s="167"/>
      <c r="J2094" s="168"/>
      <c r="K2094" s="845"/>
    </row>
    <row r="2095" spans="1:11" x14ac:dyDescent="0.2">
      <c r="A2095" s="163">
        <v>2080</v>
      </c>
      <c r="B2095" s="164"/>
      <c r="C2095" s="165"/>
      <c r="D2095" s="166"/>
      <c r="E2095" s="165"/>
      <c r="F2095" s="165"/>
      <c r="G2095" s="220"/>
      <c r="H2095" s="165"/>
      <c r="I2095" s="167"/>
      <c r="J2095" s="168"/>
      <c r="K2095" s="845"/>
    </row>
    <row r="2096" spans="1:11" x14ac:dyDescent="0.2">
      <c r="A2096" s="163">
        <v>2081</v>
      </c>
      <c r="B2096" s="164"/>
      <c r="C2096" s="165"/>
      <c r="D2096" s="166"/>
      <c r="E2096" s="165"/>
      <c r="F2096" s="165"/>
      <c r="G2096" s="220"/>
      <c r="H2096" s="165"/>
      <c r="I2096" s="167"/>
      <c r="J2096" s="168"/>
      <c r="K2096" s="845"/>
    </row>
    <row r="2097" spans="1:11" x14ac:dyDescent="0.2">
      <c r="A2097" s="163">
        <v>2082</v>
      </c>
      <c r="B2097" s="164"/>
      <c r="C2097" s="165"/>
      <c r="D2097" s="166"/>
      <c r="E2097" s="165"/>
      <c r="F2097" s="165"/>
      <c r="G2097" s="220"/>
      <c r="H2097" s="165"/>
      <c r="I2097" s="167"/>
      <c r="J2097" s="168"/>
      <c r="K2097" s="845"/>
    </row>
    <row r="2098" spans="1:11" x14ac:dyDescent="0.2">
      <c r="A2098" s="163">
        <v>2083</v>
      </c>
      <c r="B2098" s="164"/>
      <c r="C2098" s="165"/>
      <c r="D2098" s="166"/>
      <c r="E2098" s="165"/>
      <c r="F2098" s="165"/>
      <c r="G2098" s="220"/>
      <c r="H2098" s="165"/>
      <c r="I2098" s="167"/>
      <c r="J2098" s="168"/>
      <c r="K2098" s="845"/>
    </row>
    <row r="2099" spans="1:11" x14ac:dyDescent="0.2">
      <c r="A2099" s="163">
        <v>2084</v>
      </c>
      <c r="B2099" s="164"/>
      <c r="C2099" s="165"/>
      <c r="D2099" s="166"/>
      <c r="E2099" s="165"/>
      <c r="F2099" s="165"/>
      <c r="G2099" s="220"/>
      <c r="H2099" s="165"/>
      <c r="I2099" s="167"/>
      <c r="J2099" s="168"/>
      <c r="K2099" s="845"/>
    </row>
    <row r="2100" spans="1:11" x14ac:dyDescent="0.2">
      <c r="A2100" s="163">
        <v>2085</v>
      </c>
      <c r="B2100" s="164"/>
      <c r="C2100" s="165"/>
      <c r="D2100" s="166"/>
      <c r="E2100" s="165"/>
      <c r="F2100" s="165"/>
      <c r="G2100" s="220"/>
      <c r="H2100" s="165"/>
      <c r="I2100" s="167"/>
      <c r="J2100" s="168"/>
      <c r="K2100" s="845"/>
    </row>
    <row r="2101" spans="1:11" x14ac:dyDescent="0.2">
      <c r="A2101" s="163">
        <v>2086</v>
      </c>
      <c r="B2101" s="164"/>
      <c r="C2101" s="165"/>
      <c r="D2101" s="166"/>
      <c r="E2101" s="165"/>
      <c r="F2101" s="165"/>
      <c r="G2101" s="220"/>
      <c r="H2101" s="165"/>
      <c r="I2101" s="167"/>
      <c r="J2101" s="168"/>
      <c r="K2101" s="845"/>
    </row>
    <row r="2102" spans="1:11" x14ac:dyDescent="0.2">
      <c r="A2102" s="163">
        <v>2087</v>
      </c>
      <c r="B2102" s="164"/>
      <c r="C2102" s="165"/>
      <c r="D2102" s="166"/>
      <c r="E2102" s="165"/>
      <c r="F2102" s="165"/>
      <c r="G2102" s="220"/>
      <c r="H2102" s="165"/>
      <c r="I2102" s="167"/>
      <c r="J2102" s="168"/>
      <c r="K2102" s="845"/>
    </row>
    <row r="2103" spans="1:11" x14ac:dyDescent="0.2">
      <c r="A2103" s="163">
        <v>2088</v>
      </c>
      <c r="B2103" s="164"/>
      <c r="C2103" s="165"/>
      <c r="D2103" s="166"/>
      <c r="E2103" s="165"/>
      <c r="F2103" s="165"/>
      <c r="G2103" s="220"/>
      <c r="H2103" s="165"/>
      <c r="I2103" s="167"/>
      <c r="J2103" s="168"/>
      <c r="K2103" s="845"/>
    </row>
    <row r="2104" spans="1:11" x14ac:dyDescent="0.2">
      <c r="A2104" s="163">
        <v>2089</v>
      </c>
      <c r="B2104" s="164"/>
      <c r="C2104" s="165"/>
      <c r="D2104" s="166"/>
      <c r="E2104" s="165"/>
      <c r="F2104" s="165"/>
      <c r="G2104" s="220"/>
      <c r="H2104" s="165"/>
      <c r="I2104" s="167"/>
      <c r="J2104" s="168"/>
      <c r="K2104" s="845"/>
    </row>
    <row r="2105" spans="1:11" x14ac:dyDescent="0.2">
      <c r="A2105" s="163">
        <v>2090</v>
      </c>
      <c r="B2105" s="164"/>
      <c r="C2105" s="165"/>
      <c r="D2105" s="166"/>
      <c r="E2105" s="165"/>
      <c r="F2105" s="165"/>
      <c r="G2105" s="220"/>
      <c r="H2105" s="165"/>
      <c r="I2105" s="167"/>
      <c r="J2105" s="168"/>
      <c r="K2105" s="845"/>
    </row>
    <row r="2106" spans="1:11" x14ac:dyDescent="0.2">
      <c r="A2106" s="163">
        <v>2091</v>
      </c>
      <c r="B2106" s="164"/>
      <c r="C2106" s="165"/>
      <c r="D2106" s="166"/>
      <c r="E2106" s="165"/>
      <c r="F2106" s="165"/>
      <c r="G2106" s="220"/>
      <c r="H2106" s="165"/>
      <c r="I2106" s="167"/>
      <c r="J2106" s="168"/>
      <c r="K2106" s="845"/>
    </row>
    <row r="2107" spans="1:11" x14ac:dyDescent="0.2">
      <c r="A2107" s="163">
        <v>2092</v>
      </c>
      <c r="B2107" s="164"/>
      <c r="C2107" s="165"/>
      <c r="D2107" s="166"/>
      <c r="E2107" s="165"/>
      <c r="F2107" s="165"/>
      <c r="G2107" s="220"/>
      <c r="H2107" s="165"/>
      <c r="I2107" s="167"/>
      <c r="J2107" s="168"/>
      <c r="K2107" s="845"/>
    </row>
    <row r="2108" spans="1:11" x14ac:dyDescent="0.2">
      <c r="A2108" s="163">
        <v>2093</v>
      </c>
      <c r="B2108" s="164"/>
      <c r="C2108" s="165"/>
      <c r="D2108" s="166"/>
      <c r="E2108" s="165"/>
      <c r="F2108" s="165"/>
      <c r="G2108" s="220"/>
      <c r="H2108" s="165"/>
      <c r="I2108" s="167"/>
      <c r="J2108" s="168"/>
      <c r="K2108" s="845"/>
    </row>
    <row r="2109" spans="1:11" x14ac:dyDescent="0.2">
      <c r="A2109" s="163">
        <v>2094</v>
      </c>
      <c r="B2109" s="164"/>
      <c r="C2109" s="165"/>
      <c r="D2109" s="166"/>
      <c r="E2109" s="165"/>
      <c r="F2109" s="165"/>
      <c r="G2109" s="220"/>
      <c r="H2109" s="165"/>
      <c r="I2109" s="167"/>
      <c r="J2109" s="168"/>
      <c r="K2109" s="845"/>
    </row>
    <row r="2110" spans="1:11" x14ac:dyDescent="0.2">
      <c r="A2110" s="163">
        <v>2095</v>
      </c>
      <c r="B2110" s="164"/>
      <c r="C2110" s="165"/>
      <c r="D2110" s="166"/>
      <c r="E2110" s="165"/>
      <c r="F2110" s="165"/>
      <c r="G2110" s="220"/>
      <c r="H2110" s="165"/>
      <c r="I2110" s="167"/>
      <c r="J2110" s="168"/>
      <c r="K2110" s="845"/>
    </row>
    <row r="2111" spans="1:11" x14ac:dyDescent="0.2">
      <c r="A2111" s="163">
        <v>2096</v>
      </c>
      <c r="B2111" s="164"/>
      <c r="C2111" s="165"/>
      <c r="D2111" s="166"/>
      <c r="E2111" s="165"/>
      <c r="F2111" s="165"/>
      <c r="G2111" s="220"/>
      <c r="H2111" s="165"/>
      <c r="I2111" s="167"/>
      <c r="J2111" s="168"/>
      <c r="K2111" s="845"/>
    </row>
    <row r="2112" spans="1:11" x14ac:dyDescent="0.2">
      <c r="A2112" s="163">
        <v>2097</v>
      </c>
      <c r="B2112" s="164"/>
      <c r="C2112" s="165"/>
      <c r="D2112" s="166"/>
      <c r="E2112" s="165"/>
      <c r="F2112" s="165"/>
      <c r="G2112" s="220"/>
      <c r="H2112" s="165"/>
      <c r="I2112" s="167"/>
      <c r="J2112" s="168"/>
      <c r="K2112" s="845"/>
    </row>
    <row r="2113" spans="1:11" x14ac:dyDescent="0.2">
      <c r="A2113" s="163">
        <v>2098</v>
      </c>
      <c r="B2113" s="164"/>
      <c r="C2113" s="165"/>
      <c r="D2113" s="166"/>
      <c r="E2113" s="165"/>
      <c r="F2113" s="165"/>
      <c r="G2113" s="220"/>
      <c r="H2113" s="165"/>
      <c r="I2113" s="167"/>
      <c r="J2113" s="168"/>
      <c r="K2113" s="845"/>
    </row>
    <row r="2114" spans="1:11" x14ac:dyDescent="0.2">
      <c r="A2114" s="163">
        <v>2099</v>
      </c>
      <c r="B2114" s="164"/>
      <c r="C2114" s="165"/>
      <c r="D2114" s="166"/>
      <c r="E2114" s="165"/>
      <c r="F2114" s="165"/>
      <c r="G2114" s="220"/>
      <c r="H2114" s="165"/>
      <c r="I2114" s="167"/>
      <c r="J2114" s="168"/>
      <c r="K2114" s="845"/>
    </row>
    <row r="2115" spans="1:11" x14ac:dyDescent="0.2">
      <c r="A2115" s="163">
        <v>2100</v>
      </c>
      <c r="B2115" s="164"/>
      <c r="C2115" s="165"/>
      <c r="D2115" s="166"/>
      <c r="E2115" s="165"/>
      <c r="F2115" s="165"/>
      <c r="G2115" s="220"/>
      <c r="H2115" s="165"/>
      <c r="I2115" s="167"/>
      <c r="J2115" s="168"/>
      <c r="K2115" s="845"/>
    </row>
    <row r="2116" spans="1:11" x14ac:dyDescent="0.2">
      <c r="A2116" s="163">
        <v>2101</v>
      </c>
      <c r="B2116" s="164"/>
      <c r="C2116" s="165"/>
      <c r="D2116" s="166"/>
      <c r="E2116" s="165"/>
      <c r="F2116" s="165"/>
      <c r="G2116" s="220"/>
      <c r="H2116" s="165"/>
      <c r="I2116" s="167"/>
      <c r="J2116" s="168"/>
      <c r="K2116" s="845"/>
    </row>
    <row r="2117" spans="1:11" x14ac:dyDescent="0.2">
      <c r="A2117" s="163">
        <v>2102</v>
      </c>
      <c r="B2117" s="164"/>
      <c r="C2117" s="165"/>
      <c r="D2117" s="166"/>
      <c r="E2117" s="165"/>
      <c r="F2117" s="165"/>
      <c r="G2117" s="220"/>
      <c r="H2117" s="165"/>
      <c r="I2117" s="167"/>
      <c r="J2117" s="168"/>
      <c r="K2117" s="845"/>
    </row>
    <row r="2118" spans="1:11" x14ac:dyDescent="0.2">
      <c r="A2118" s="163">
        <v>2103</v>
      </c>
      <c r="B2118" s="164"/>
      <c r="C2118" s="165"/>
      <c r="D2118" s="166"/>
      <c r="E2118" s="165"/>
      <c r="F2118" s="165"/>
      <c r="G2118" s="220"/>
      <c r="H2118" s="165"/>
      <c r="I2118" s="167"/>
      <c r="J2118" s="168"/>
      <c r="K2118" s="845"/>
    </row>
    <row r="2119" spans="1:11" x14ac:dyDescent="0.2">
      <c r="A2119" s="163">
        <v>2104</v>
      </c>
      <c r="B2119" s="164"/>
      <c r="C2119" s="165"/>
      <c r="D2119" s="166"/>
      <c r="E2119" s="165"/>
      <c r="F2119" s="165"/>
      <c r="G2119" s="220"/>
      <c r="H2119" s="165"/>
      <c r="I2119" s="167"/>
      <c r="J2119" s="168"/>
      <c r="K2119" s="845"/>
    </row>
    <row r="2120" spans="1:11" x14ac:dyDescent="0.2">
      <c r="A2120" s="163">
        <v>2105</v>
      </c>
      <c r="B2120" s="164"/>
      <c r="C2120" s="165"/>
      <c r="D2120" s="166"/>
      <c r="E2120" s="165"/>
      <c r="F2120" s="165"/>
      <c r="G2120" s="220"/>
      <c r="H2120" s="165"/>
      <c r="I2120" s="167"/>
      <c r="J2120" s="168"/>
      <c r="K2120" s="845"/>
    </row>
    <row r="2121" spans="1:11" x14ac:dyDescent="0.2">
      <c r="A2121" s="163">
        <v>2106</v>
      </c>
      <c r="B2121" s="164"/>
      <c r="C2121" s="165"/>
      <c r="D2121" s="166"/>
      <c r="E2121" s="165"/>
      <c r="F2121" s="165"/>
      <c r="G2121" s="220"/>
      <c r="H2121" s="165"/>
      <c r="I2121" s="167"/>
      <c r="J2121" s="168"/>
      <c r="K2121" s="845"/>
    </row>
    <row r="2122" spans="1:11" x14ac:dyDescent="0.2">
      <c r="A2122" s="163">
        <v>2107</v>
      </c>
      <c r="B2122" s="164"/>
      <c r="C2122" s="165"/>
      <c r="D2122" s="166"/>
      <c r="E2122" s="165"/>
      <c r="F2122" s="165"/>
      <c r="G2122" s="220"/>
      <c r="H2122" s="165"/>
      <c r="I2122" s="167"/>
      <c r="J2122" s="168"/>
      <c r="K2122" s="845"/>
    </row>
    <row r="2123" spans="1:11" x14ac:dyDescent="0.2">
      <c r="A2123" s="163">
        <v>2108</v>
      </c>
      <c r="B2123" s="164"/>
      <c r="C2123" s="165"/>
      <c r="D2123" s="166"/>
      <c r="E2123" s="165"/>
      <c r="F2123" s="165"/>
      <c r="G2123" s="220"/>
      <c r="H2123" s="165"/>
      <c r="I2123" s="167"/>
      <c r="J2123" s="168"/>
      <c r="K2123" s="845"/>
    </row>
    <row r="2124" spans="1:11" x14ac:dyDescent="0.2">
      <c r="A2124" s="163">
        <v>2109</v>
      </c>
      <c r="B2124" s="164"/>
      <c r="C2124" s="165"/>
      <c r="D2124" s="166"/>
      <c r="E2124" s="165"/>
      <c r="F2124" s="165"/>
      <c r="G2124" s="220"/>
      <c r="H2124" s="165"/>
      <c r="I2124" s="167"/>
      <c r="J2124" s="168"/>
      <c r="K2124" s="845"/>
    </row>
    <row r="2125" spans="1:11" x14ac:dyDescent="0.2">
      <c r="A2125" s="163">
        <v>2110</v>
      </c>
      <c r="B2125" s="164"/>
      <c r="C2125" s="165"/>
      <c r="D2125" s="166"/>
      <c r="E2125" s="165"/>
      <c r="F2125" s="165"/>
      <c r="G2125" s="220"/>
      <c r="H2125" s="165"/>
      <c r="I2125" s="167"/>
      <c r="J2125" s="168"/>
      <c r="K2125" s="845"/>
    </row>
    <row r="2126" spans="1:11" x14ac:dyDescent="0.2">
      <c r="A2126" s="163">
        <v>2111</v>
      </c>
      <c r="B2126" s="164"/>
      <c r="C2126" s="165"/>
      <c r="D2126" s="166"/>
      <c r="E2126" s="165"/>
      <c r="F2126" s="165"/>
      <c r="G2126" s="220"/>
      <c r="H2126" s="165"/>
      <c r="I2126" s="167"/>
      <c r="J2126" s="168"/>
      <c r="K2126" s="845"/>
    </row>
    <row r="2127" spans="1:11" x14ac:dyDescent="0.2">
      <c r="A2127" s="163">
        <v>2112</v>
      </c>
      <c r="B2127" s="164"/>
      <c r="C2127" s="165"/>
      <c r="D2127" s="166"/>
      <c r="E2127" s="165"/>
      <c r="F2127" s="165"/>
      <c r="G2127" s="220"/>
      <c r="H2127" s="165"/>
      <c r="I2127" s="167"/>
      <c r="J2127" s="168"/>
      <c r="K2127" s="845"/>
    </row>
    <row r="2128" spans="1:11" x14ac:dyDescent="0.2">
      <c r="A2128" s="163">
        <v>2113</v>
      </c>
      <c r="B2128" s="164"/>
      <c r="C2128" s="165"/>
      <c r="D2128" s="166"/>
      <c r="E2128" s="165"/>
      <c r="F2128" s="165"/>
      <c r="G2128" s="220"/>
      <c r="H2128" s="165"/>
      <c r="I2128" s="167"/>
      <c r="J2128" s="168"/>
      <c r="K2128" s="845"/>
    </row>
    <row r="2129" spans="1:11" x14ac:dyDescent="0.2">
      <c r="A2129" s="163">
        <v>2114</v>
      </c>
      <c r="B2129" s="164"/>
      <c r="C2129" s="165"/>
      <c r="D2129" s="166"/>
      <c r="E2129" s="165"/>
      <c r="F2129" s="165"/>
      <c r="G2129" s="220"/>
      <c r="H2129" s="165"/>
      <c r="I2129" s="167"/>
      <c r="J2129" s="168"/>
      <c r="K2129" s="845"/>
    </row>
    <row r="2130" spans="1:11" x14ac:dyDescent="0.2">
      <c r="A2130" s="163">
        <v>2115</v>
      </c>
      <c r="B2130" s="164"/>
      <c r="C2130" s="165"/>
      <c r="D2130" s="166"/>
      <c r="E2130" s="165"/>
      <c r="F2130" s="165"/>
      <c r="G2130" s="220"/>
      <c r="H2130" s="165"/>
      <c r="I2130" s="167"/>
      <c r="J2130" s="168"/>
      <c r="K2130" s="845"/>
    </row>
    <row r="2131" spans="1:11" x14ac:dyDescent="0.2">
      <c r="A2131" s="163">
        <v>2116</v>
      </c>
      <c r="B2131" s="164"/>
      <c r="C2131" s="165"/>
      <c r="D2131" s="166"/>
      <c r="E2131" s="165"/>
      <c r="F2131" s="165"/>
      <c r="G2131" s="220"/>
      <c r="H2131" s="165"/>
      <c r="I2131" s="167"/>
      <c r="J2131" s="168"/>
      <c r="K2131" s="845"/>
    </row>
    <row r="2132" spans="1:11" x14ac:dyDescent="0.2">
      <c r="A2132" s="163">
        <v>2117</v>
      </c>
      <c r="B2132" s="164"/>
      <c r="C2132" s="165"/>
      <c r="D2132" s="166"/>
      <c r="E2132" s="165"/>
      <c r="F2132" s="165"/>
      <c r="G2132" s="220"/>
      <c r="H2132" s="165"/>
      <c r="I2132" s="167"/>
      <c r="J2132" s="168"/>
      <c r="K2132" s="845"/>
    </row>
    <row r="2133" spans="1:11" x14ac:dyDescent="0.2">
      <c r="A2133" s="163">
        <v>2118</v>
      </c>
      <c r="B2133" s="164"/>
      <c r="C2133" s="165"/>
      <c r="D2133" s="166"/>
      <c r="E2133" s="165"/>
      <c r="F2133" s="165"/>
      <c r="G2133" s="220"/>
      <c r="H2133" s="165"/>
      <c r="I2133" s="167"/>
      <c r="J2133" s="168"/>
      <c r="K2133" s="845"/>
    </row>
    <row r="2134" spans="1:11" x14ac:dyDescent="0.2">
      <c r="A2134" s="163">
        <v>2119</v>
      </c>
      <c r="B2134" s="164"/>
      <c r="C2134" s="165"/>
      <c r="D2134" s="166"/>
      <c r="E2134" s="165"/>
      <c r="F2134" s="165"/>
      <c r="G2134" s="220"/>
      <c r="H2134" s="165"/>
      <c r="I2134" s="167"/>
      <c r="J2134" s="168"/>
      <c r="K2134" s="845"/>
    </row>
    <row r="2135" spans="1:11" x14ac:dyDescent="0.2">
      <c r="A2135" s="163">
        <v>2120</v>
      </c>
      <c r="B2135" s="164"/>
      <c r="C2135" s="165"/>
      <c r="D2135" s="166"/>
      <c r="E2135" s="165"/>
      <c r="F2135" s="165"/>
      <c r="G2135" s="220"/>
      <c r="H2135" s="165"/>
      <c r="I2135" s="167"/>
      <c r="J2135" s="168"/>
      <c r="K2135" s="845"/>
    </row>
    <row r="2136" spans="1:11" x14ac:dyDescent="0.2">
      <c r="A2136" s="163">
        <v>2121</v>
      </c>
      <c r="B2136" s="164"/>
      <c r="C2136" s="165"/>
      <c r="D2136" s="166"/>
      <c r="E2136" s="165"/>
      <c r="F2136" s="165"/>
      <c r="G2136" s="220"/>
      <c r="H2136" s="165"/>
      <c r="I2136" s="167"/>
      <c r="J2136" s="168"/>
      <c r="K2136" s="845"/>
    </row>
    <row r="2137" spans="1:11" x14ac:dyDescent="0.2">
      <c r="A2137" s="163">
        <v>2122</v>
      </c>
      <c r="B2137" s="164"/>
      <c r="C2137" s="165"/>
      <c r="D2137" s="166"/>
      <c r="E2137" s="165"/>
      <c r="F2137" s="165"/>
      <c r="G2137" s="220"/>
      <c r="H2137" s="165"/>
      <c r="I2137" s="167"/>
      <c r="J2137" s="168"/>
      <c r="K2137" s="845"/>
    </row>
    <row r="2138" spans="1:11" x14ac:dyDescent="0.2">
      <c r="A2138" s="163">
        <v>2123</v>
      </c>
      <c r="B2138" s="164"/>
      <c r="C2138" s="165"/>
      <c r="D2138" s="166"/>
      <c r="E2138" s="165"/>
      <c r="F2138" s="165"/>
      <c r="G2138" s="220"/>
      <c r="H2138" s="165"/>
      <c r="I2138" s="167"/>
      <c r="J2138" s="168"/>
      <c r="K2138" s="845"/>
    </row>
    <row r="2139" spans="1:11" x14ac:dyDescent="0.2">
      <c r="A2139" s="163">
        <v>2124</v>
      </c>
      <c r="B2139" s="164"/>
      <c r="C2139" s="165"/>
      <c r="D2139" s="166"/>
      <c r="E2139" s="165"/>
      <c r="F2139" s="165"/>
      <c r="G2139" s="220"/>
      <c r="H2139" s="165"/>
      <c r="I2139" s="167"/>
      <c r="J2139" s="168"/>
      <c r="K2139" s="845"/>
    </row>
    <row r="2140" spans="1:11" x14ac:dyDescent="0.2">
      <c r="A2140" s="163">
        <v>2125</v>
      </c>
      <c r="B2140" s="164"/>
      <c r="C2140" s="165"/>
      <c r="D2140" s="166"/>
      <c r="E2140" s="165"/>
      <c r="F2140" s="165"/>
      <c r="G2140" s="220"/>
      <c r="H2140" s="165"/>
      <c r="I2140" s="167"/>
      <c r="J2140" s="168"/>
      <c r="K2140" s="845"/>
    </row>
    <row r="2141" spans="1:11" x14ac:dyDescent="0.2">
      <c r="A2141" s="163">
        <v>2126</v>
      </c>
      <c r="B2141" s="164"/>
      <c r="C2141" s="165"/>
      <c r="D2141" s="166"/>
      <c r="E2141" s="165"/>
      <c r="F2141" s="165"/>
      <c r="G2141" s="220"/>
      <c r="H2141" s="165"/>
      <c r="I2141" s="167"/>
      <c r="J2141" s="168"/>
      <c r="K2141" s="845"/>
    </row>
    <row r="2142" spans="1:11" x14ac:dyDescent="0.2">
      <c r="A2142" s="163">
        <v>2127</v>
      </c>
      <c r="B2142" s="164"/>
      <c r="C2142" s="165"/>
      <c r="D2142" s="166"/>
      <c r="E2142" s="165"/>
      <c r="F2142" s="165"/>
      <c r="G2142" s="220"/>
      <c r="H2142" s="165"/>
      <c r="I2142" s="167"/>
      <c r="J2142" s="168"/>
      <c r="K2142" s="845"/>
    </row>
    <row r="2143" spans="1:11" x14ac:dyDescent="0.2">
      <c r="A2143" s="163">
        <v>2128</v>
      </c>
      <c r="B2143" s="164"/>
      <c r="C2143" s="165"/>
      <c r="D2143" s="166"/>
      <c r="E2143" s="165"/>
      <c r="F2143" s="165"/>
      <c r="G2143" s="220"/>
      <c r="H2143" s="165"/>
      <c r="I2143" s="167"/>
      <c r="J2143" s="168"/>
      <c r="K2143" s="845"/>
    </row>
    <row r="2144" spans="1:11" x14ac:dyDescent="0.2">
      <c r="A2144" s="163">
        <v>2129</v>
      </c>
      <c r="B2144" s="164"/>
      <c r="C2144" s="165"/>
      <c r="D2144" s="166"/>
      <c r="E2144" s="165"/>
      <c r="F2144" s="165"/>
      <c r="G2144" s="220"/>
      <c r="H2144" s="165"/>
      <c r="I2144" s="167"/>
      <c r="J2144" s="168"/>
      <c r="K2144" s="845"/>
    </row>
    <row r="2145" spans="1:11" x14ac:dyDescent="0.2">
      <c r="A2145" s="163">
        <v>2130</v>
      </c>
      <c r="B2145" s="164"/>
      <c r="C2145" s="165"/>
      <c r="D2145" s="166"/>
      <c r="E2145" s="165"/>
      <c r="F2145" s="165"/>
      <c r="G2145" s="220"/>
      <c r="H2145" s="165"/>
      <c r="I2145" s="167"/>
      <c r="J2145" s="168"/>
      <c r="K2145" s="845"/>
    </row>
    <row r="2146" spans="1:11" x14ac:dyDescent="0.2">
      <c r="A2146" s="163">
        <v>2131</v>
      </c>
      <c r="B2146" s="164"/>
      <c r="C2146" s="165"/>
      <c r="D2146" s="166"/>
      <c r="E2146" s="165"/>
      <c r="F2146" s="165"/>
      <c r="G2146" s="220"/>
      <c r="H2146" s="165"/>
      <c r="I2146" s="167"/>
      <c r="J2146" s="168"/>
      <c r="K2146" s="845"/>
    </row>
    <row r="2147" spans="1:11" x14ac:dyDescent="0.2">
      <c r="A2147" s="163">
        <v>2132</v>
      </c>
      <c r="B2147" s="164"/>
      <c r="C2147" s="165"/>
      <c r="D2147" s="166"/>
      <c r="E2147" s="165"/>
      <c r="F2147" s="165"/>
      <c r="G2147" s="220"/>
      <c r="H2147" s="165"/>
      <c r="I2147" s="167"/>
      <c r="J2147" s="168"/>
      <c r="K2147" s="845"/>
    </row>
    <row r="2148" spans="1:11" x14ac:dyDescent="0.2">
      <c r="A2148" s="163">
        <v>2133</v>
      </c>
      <c r="B2148" s="164"/>
      <c r="C2148" s="165"/>
      <c r="D2148" s="166"/>
      <c r="E2148" s="165"/>
      <c r="F2148" s="165"/>
      <c r="G2148" s="220"/>
      <c r="H2148" s="165"/>
      <c r="I2148" s="167"/>
      <c r="J2148" s="168"/>
      <c r="K2148" s="845"/>
    </row>
    <row r="2149" spans="1:11" x14ac:dyDescent="0.2">
      <c r="A2149" s="163">
        <v>2134</v>
      </c>
      <c r="B2149" s="164"/>
      <c r="C2149" s="165"/>
      <c r="D2149" s="166"/>
      <c r="E2149" s="165"/>
      <c r="F2149" s="165"/>
      <c r="G2149" s="220"/>
      <c r="H2149" s="165"/>
      <c r="I2149" s="167"/>
      <c r="J2149" s="168"/>
      <c r="K2149" s="845"/>
    </row>
    <row r="2150" spans="1:11" x14ac:dyDescent="0.2">
      <c r="A2150" s="163">
        <v>2135</v>
      </c>
      <c r="B2150" s="164"/>
      <c r="C2150" s="165"/>
      <c r="D2150" s="166"/>
      <c r="E2150" s="165"/>
      <c r="F2150" s="165"/>
      <c r="G2150" s="220"/>
      <c r="H2150" s="165"/>
      <c r="I2150" s="167"/>
      <c r="J2150" s="168"/>
      <c r="K2150" s="845"/>
    </row>
    <row r="2151" spans="1:11" x14ac:dyDescent="0.2">
      <c r="A2151" s="163">
        <v>2136</v>
      </c>
      <c r="B2151" s="164"/>
      <c r="C2151" s="165"/>
      <c r="D2151" s="166"/>
      <c r="E2151" s="165"/>
      <c r="F2151" s="165"/>
      <c r="G2151" s="220"/>
      <c r="H2151" s="165"/>
      <c r="I2151" s="167"/>
      <c r="J2151" s="168"/>
      <c r="K2151" s="845"/>
    </row>
    <row r="2152" spans="1:11" x14ac:dyDescent="0.2">
      <c r="A2152" s="163">
        <v>2137</v>
      </c>
      <c r="B2152" s="164"/>
      <c r="C2152" s="165"/>
      <c r="D2152" s="166"/>
      <c r="E2152" s="165"/>
      <c r="F2152" s="165"/>
      <c r="G2152" s="220"/>
      <c r="H2152" s="165"/>
      <c r="I2152" s="167"/>
      <c r="J2152" s="168"/>
      <c r="K2152" s="845"/>
    </row>
    <row r="2153" spans="1:11" x14ac:dyDescent="0.2">
      <c r="A2153" s="163">
        <v>2138</v>
      </c>
      <c r="B2153" s="164"/>
      <c r="C2153" s="165"/>
      <c r="D2153" s="166"/>
      <c r="E2153" s="165"/>
      <c r="F2153" s="165"/>
      <c r="G2153" s="220"/>
      <c r="H2153" s="165"/>
      <c r="I2153" s="167"/>
      <c r="J2153" s="168"/>
      <c r="K2153" s="845"/>
    </row>
    <row r="2154" spans="1:11" x14ac:dyDescent="0.2">
      <c r="A2154" s="163">
        <v>2139</v>
      </c>
      <c r="B2154" s="164"/>
      <c r="C2154" s="165"/>
      <c r="D2154" s="166"/>
      <c r="E2154" s="165"/>
      <c r="F2154" s="165"/>
      <c r="G2154" s="220"/>
      <c r="H2154" s="165"/>
      <c r="I2154" s="167"/>
      <c r="J2154" s="168"/>
      <c r="K2154" s="845"/>
    </row>
    <row r="2155" spans="1:11" x14ac:dyDescent="0.2">
      <c r="A2155" s="163">
        <v>2140</v>
      </c>
      <c r="B2155" s="164"/>
      <c r="C2155" s="165"/>
      <c r="D2155" s="166"/>
      <c r="E2155" s="165"/>
      <c r="F2155" s="165"/>
      <c r="G2155" s="220"/>
      <c r="H2155" s="165"/>
      <c r="I2155" s="167"/>
      <c r="J2155" s="168"/>
      <c r="K2155" s="845"/>
    </row>
    <row r="2156" spans="1:11" x14ac:dyDescent="0.2">
      <c r="A2156" s="163">
        <v>2141</v>
      </c>
      <c r="B2156" s="164"/>
      <c r="C2156" s="165"/>
      <c r="D2156" s="166"/>
      <c r="E2156" s="165"/>
      <c r="F2156" s="165"/>
      <c r="G2156" s="220"/>
      <c r="H2156" s="165"/>
      <c r="I2156" s="167"/>
      <c r="J2156" s="168"/>
      <c r="K2156" s="845"/>
    </row>
    <row r="2157" spans="1:11" x14ac:dyDescent="0.2">
      <c r="A2157" s="163">
        <v>2142</v>
      </c>
      <c r="B2157" s="164"/>
      <c r="C2157" s="165"/>
      <c r="D2157" s="166"/>
      <c r="E2157" s="165"/>
      <c r="F2157" s="165"/>
      <c r="G2157" s="220"/>
      <c r="H2157" s="165"/>
      <c r="I2157" s="167"/>
      <c r="J2157" s="168"/>
      <c r="K2157" s="845"/>
    </row>
    <row r="2158" spans="1:11" x14ac:dyDescent="0.2">
      <c r="A2158" s="163">
        <v>2143</v>
      </c>
      <c r="B2158" s="164"/>
      <c r="C2158" s="165"/>
      <c r="D2158" s="166"/>
      <c r="E2158" s="165"/>
      <c r="F2158" s="165"/>
      <c r="G2158" s="220"/>
      <c r="H2158" s="165"/>
      <c r="I2158" s="167"/>
      <c r="J2158" s="168"/>
      <c r="K2158" s="845"/>
    </row>
    <row r="2159" spans="1:11" x14ac:dyDescent="0.2">
      <c r="A2159" s="163">
        <v>2144</v>
      </c>
      <c r="B2159" s="164"/>
      <c r="C2159" s="165"/>
      <c r="D2159" s="166"/>
      <c r="E2159" s="165"/>
      <c r="F2159" s="165"/>
      <c r="G2159" s="220"/>
      <c r="H2159" s="165"/>
      <c r="I2159" s="167"/>
      <c r="J2159" s="168"/>
      <c r="K2159" s="845"/>
    </row>
    <row r="2160" spans="1:11" x14ac:dyDescent="0.2">
      <c r="A2160" s="163">
        <v>2145</v>
      </c>
      <c r="B2160" s="164"/>
      <c r="C2160" s="165"/>
      <c r="D2160" s="166"/>
      <c r="E2160" s="165"/>
      <c r="F2160" s="165"/>
      <c r="G2160" s="220"/>
      <c r="H2160" s="165"/>
      <c r="I2160" s="167"/>
      <c r="J2160" s="168"/>
      <c r="K2160" s="845"/>
    </row>
    <row r="2161" spans="1:11" x14ac:dyDescent="0.2">
      <c r="A2161" s="163">
        <v>2146</v>
      </c>
      <c r="B2161" s="164"/>
      <c r="C2161" s="165"/>
      <c r="D2161" s="166"/>
      <c r="E2161" s="165"/>
      <c r="F2161" s="165"/>
      <c r="G2161" s="220"/>
      <c r="H2161" s="165"/>
      <c r="I2161" s="167"/>
      <c r="J2161" s="168"/>
      <c r="K2161" s="845"/>
    </row>
    <row r="2162" spans="1:11" x14ac:dyDescent="0.2">
      <c r="A2162" s="163">
        <v>2147</v>
      </c>
      <c r="B2162" s="164"/>
      <c r="C2162" s="165"/>
      <c r="D2162" s="166"/>
      <c r="E2162" s="165"/>
      <c r="F2162" s="165"/>
      <c r="G2162" s="220"/>
      <c r="H2162" s="165"/>
      <c r="I2162" s="167"/>
      <c r="J2162" s="168"/>
      <c r="K2162" s="845"/>
    </row>
    <row r="2163" spans="1:11" x14ac:dyDescent="0.2">
      <c r="A2163" s="163">
        <v>2148</v>
      </c>
      <c r="B2163" s="164"/>
      <c r="C2163" s="165"/>
      <c r="D2163" s="166"/>
      <c r="E2163" s="165"/>
      <c r="F2163" s="165"/>
      <c r="G2163" s="220"/>
      <c r="H2163" s="165"/>
      <c r="I2163" s="167"/>
      <c r="J2163" s="168"/>
      <c r="K2163" s="845"/>
    </row>
    <row r="2164" spans="1:11" x14ac:dyDescent="0.2">
      <c r="A2164" s="163">
        <v>2149</v>
      </c>
      <c r="B2164" s="164"/>
      <c r="C2164" s="165"/>
      <c r="D2164" s="166"/>
      <c r="E2164" s="165"/>
      <c r="F2164" s="165"/>
      <c r="G2164" s="220"/>
      <c r="H2164" s="165"/>
      <c r="I2164" s="167"/>
      <c r="J2164" s="168"/>
      <c r="K2164" s="845"/>
    </row>
    <row r="2165" spans="1:11" x14ac:dyDescent="0.2">
      <c r="A2165" s="163">
        <v>2150</v>
      </c>
      <c r="B2165" s="164"/>
      <c r="C2165" s="165"/>
      <c r="D2165" s="166"/>
      <c r="E2165" s="165"/>
      <c r="F2165" s="165"/>
      <c r="G2165" s="220"/>
      <c r="H2165" s="165"/>
      <c r="I2165" s="167"/>
      <c r="J2165" s="168"/>
      <c r="K2165" s="845"/>
    </row>
    <row r="2166" spans="1:11" x14ac:dyDescent="0.2">
      <c r="A2166" s="163">
        <v>2151</v>
      </c>
      <c r="B2166" s="164"/>
      <c r="C2166" s="165"/>
      <c r="D2166" s="166"/>
      <c r="E2166" s="165"/>
      <c r="F2166" s="165"/>
      <c r="G2166" s="220"/>
      <c r="H2166" s="165"/>
      <c r="I2166" s="167"/>
      <c r="J2166" s="168"/>
      <c r="K2166" s="845"/>
    </row>
    <row r="2167" spans="1:11" x14ac:dyDescent="0.2">
      <c r="A2167" s="163">
        <v>2152</v>
      </c>
      <c r="B2167" s="164"/>
      <c r="C2167" s="165"/>
      <c r="D2167" s="166"/>
      <c r="E2167" s="165"/>
      <c r="F2167" s="165"/>
      <c r="G2167" s="220"/>
      <c r="H2167" s="165"/>
      <c r="I2167" s="167"/>
      <c r="J2167" s="168"/>
      <c r="K2167" s="845"/>
    </row>
    <row r="2168" spans="1:11" x14ac:dyDescent="0.2">
      <c r="A2168" s="163">
        <v>2153</v>
      </c>
      <c r="B2168" s="164"/>
      <c r="C2168" s="165"/>
      <c r="D2168" s="166"/>
      <c r="E2168" s="165"/>
      <c r="F2168" s="165"/>
      <c r="G2168" s="220"/>
      <c r="H2168" s="165"/>
      <c r="I2168" s="167"/>
      <c r="J2168" s="168"/>
      <c r="K2168" s="845"/>
    </row>
    <row r="2169" spans="1:11" x14ac:dyDescent="0.2">
      <c r="A2169" s="163">
        <v>2154</v>
      </c>
      <c r="B2169" s="164"/>
      <c r="C2169" s="165"/>
      <c r="D2169" s="166"/>
      <c r="E2169" s="165"/>
      <c r="F2169" s="165"/>
      <c r="G2169" s="220"/>
      <c r="H2169" s="165"/>
      <c r="I2169" s="167"/>
      <c r="J2169" s="168"/>
      <c r="K2169" s="845"/>
    </row>
    <row r="2170" spans="1:11" x14ac:dyDescent="0.2">
      <c r="A2170" s="163">
        <v>2155</v>
      </c>
      <c r="B2170" s="164"/>
      <c r="C2170" s="165"/>
      <c r="D2170" s="166"/>
      <c r="E2170" s="165"/>
      <c r="F2170" s="165"/>
      <c r="G2170" s="220"/>
      <c r="H2170" s="165"/>
      <c r="I2170" s="167"/>
      <c r="J2170" s="168"/>
      <c r="K2170" s="845"/>
    </row>
    <row r="2171" spans="1:11" x14ac:dyDescent="0.2">
      <c r="A2171" s="163">
        <v>2156</v>
      </c>
      <c r="B2171" s="164"/>
      <c r="C2171" s="165"/>
      <c r="D2171" s="166"/>
      <c r="E2171" s="165"/>
      <c r="F2171" s="165"/>
      <c r="G2171" s="220"/>
      <c r="H2171" s="165"/>
      <c r="I2171" s="167"/>
      <c r="J2171" s="168"/>
      <c r="K2171" s="845"/>
    </row>
    <row r="2172" spans="1:11" x14ac:dyDescent="0.2">
      <c r="A2172" s="163">
        <v>2157</v>
      </c>
      <c r="B2172" s="164"/>
      <c r="C2172" s="165"/>
      <c r="D2172" s="166"/>
      <c r="E2172" s="165"/>
      <c r="F2172" s="165"/>
      <c r="G2172" s="220"/>
      <c r="H2172" s="165"/>
      <c r="I2172" s="167"/>
      <c r="J2172" s="168"/>
      <c r="K2172" s="845"/>
    </row>
    <row r="2173" spans="1:11" x14ac:dyDescent="0.2">
      <c r="A2173" s="163">
        <v>2158</v>
      </c>
      <c r="B2173" s="164"/>
      <c r="C2173" s="165"/>
      <c r="D2173" s="166"/>
      <c r="E2173" s="165"/>
      <c r="F2173" s="165"/>
      <c r="G2173" s="220"/>
      <c r="H2173" s="165"/>
      <c r="I2173" s="167"/>
      <c r="J2173" s="168"/>
      <c r="K2173" s="845"/>
    </row>
    <row r="2174" spans="1:11" x14ac:dyDescent="0.2">
      <c r="A2174" s="163">
        <v>2159</v>
      </c>
      <c r="B2174" s="164"/>
      <c r="C2174" s="165"/>
      <c r="D2174" s="166"/>
      <c r="E2174" s="165"/>
      <c r="F2174" s="165"/>
      <c r="G2174" s="220"/>
      <c r="H2174" s="165"/>
      <c r="I2174" s="167"/>
      <c r="J2174" s="168"/>
      <c r="K2174" s="845"/>
    </row>
    <row r="2175" spans="1:11" x14ac:dyDescent="0.2">
      <c r="A2175" s="163">
        <v>2160</v>
      </c>
      <c r="B2175" s="164"/>
      <c r="C2175" s="165"/>
      <c r="D2175" s="166"/>
      <c r="E2175" s="165"/>
      <c r="F2175" s="165"/>
      <c r="G2175" s="220"/>
      <c r="H2175" s="165"/>
      <c r="I2175" s="167"/>
      <c r="J2175" s="168"/>
      <c r="K2175" s="845"/>
    </row>
    <row r="2176" spans="1:11" x14ac:dyDescent="0.2">
      <c r="A2176" s="163">
        <v>2161</v>
      </c>
      <c r="B2176" s="164"/>
      <c r="C2176" s="165"/>
      <c r="D2176" s="166"/>
      <c r="E2176" s="165"/>
      <c r="F2176" s="165"/>
      <c r="G2176" s="220"/>
      <c r="H2176" s="165"/>
      <c r="I2176" s="167"/>
      <c r="J2176" s="168"/>
      <c r="K2176" s="845"/>
    </row>
    <row r="2177" spans="1:11" x14ac:dyDescent="0.2">
      <c r="A2177" s="163">
        <v>2162</v>
      </c>
      <c r="B2177" s="164"/>
      <c r="C2177" s="165"/>
      <c r="D2177" s="166"/>
      <c r="E2177" s="165"/>
      <c r="F2177" s="165"/>
      <c r="G2177" s="220"/>
      <c r="H2177" s="165"/>
      <c r="I2177" s="167"/>
      <c r="J2177" s="168"/>
      <c r="K2177" s="845"/>
    </row>
    <row r="2178" spans="1:11" x14ac:dyDescent="0.2">
      <c r="A2178" s="163">
        <v>2163</v>
      </c>
      <c r="B2178" s="164"/>
      <c r="C2178" s="165"/>
      <c r="D2178" s="166"/>
      <c r="E2178" s="165"/>
      <c r="F2178" s="165"/>
      <c r="G2178" s="220"/>
      <c r="H2178" s="165"/>
      <c r="I2178" s="167"/>
      <c r="J2178" s="168"/>
      <c r="K2178" s="845"/>
    </row>
    <row r="2179" spans="1:11" x14ac:dyDescent="0.2">
      <c r="A2179" s="163">
        <v>2164</v>
      </c>
      <c r="B2179" s="164"/>
      <c r="C2179" s="165"/>
      <c r="D2179" s="166"/>
      <c r="E2179" s="165"/>
      <c r="F2179" s="165"/>
      <c r="G2179" s="220"/>
      <c r="H2179" s="165"/>
      <c r="I2179" s="167"/>
      <c r="J2179" s="168"/>
      <c r="K2179" s="845"/>
    </row>
    <row r="2180" spans="1:11" x14ac:dyDescent="0.2">
      <c r="A2180" s="163">
        <v>2165</v>
      </c>
      <c r="B2180" s="164"/>
      <c r="C2180" s="165"/>
      <c r="D2180" s="166"/>
      <c r="E2180" s="165"/>
      <c r="F2180" s="165"/>
      <c r="G2180" s="220"/>
      <c r="H2180" s="165"/>
      <c r="I2180" s="167"/>
      <c r="J2180" s="168"/>
      <c r="K2180" s="845"/>
    </row>
    <row r="2181" spans="1:11" x14ac:dyDescent="0.2">
      <c r="A2181" s="163">
        <v>2166</v>
      </c>
      <c r="B2181" s="164"/>
      <c r="C2181" s="165"/>
      <c r="D2181" s="166"/>
      <c r="E2181" s="165"/>
      <c r="F2181" s="165"/>
      <c r="G2181" s="220"/>
      <c r="H2181" s="165"/>
      <c r="I2181" s="167"/>
      <c r="J2181" s="168"/>
      <c r="K2181" s="845"/>
    </row>
    <row r="2182" spans="1:11" x14ac:dyDescent="0.2">
      <c r="A2182" s="163">
        <v>2167</v>
      </c>
      <c r="B2182" s="164"/>
      <c r="C2182" s="165"/>
      <c r="D2182" s="166"/>
      <c r="E2182" s="165"/>
      <c r="F2182" s="165"/>
      <c r="G2182" s="220"/>
      <c r="H2182" s="165"/>
      <c r="I2182" s="167"/>
      <c r="J2182" s="168"/>
      <c r="K2182" s="845"/>
    </row>
    <row r="2183" spans="1:11" x14ac:dyDescent="0.2">
      <c r="A2183" s="163">
        <v>2168</v>
      </c>
      <c r="B2183" s="164"/>
      <c r="C2183" s="165"/>
      <c r="D2183" s="166"/>
      <c r="E2183" s="165"/>
      <c r="F2183" s="165"/>
      <c r="G2183" s="220"/>
      <c r="H2183" s="165"/>
      <c r="I2183" s="167"/>
      <c r="J2183" s="168"/>
      <c r="K2183" s="845"/>
    </row>
    <row r="2184" spans="1:11" x14ac:dyDescent="0.2">
      <c r="A2184" s="163">
        <v>2169</v>
      </c>
      <c r="B2184" s="164"/>
      <c r="C2184" s="165"/>
      <c r="D2184" s="166"/>
      <c r="E2184" s="165"/>
      <c r="F2184" s="165"/>
      <c r="G2184" s="220"/>
      <c r="H2184" s="165"/>
      <c r="I2184" s="167"/>
      <c r="J2184" s="168"/>
      <c r="K2184" s="845"/>
    </row>
    <row r="2185" spans="1:11" x14ac:dyDescent="0.2">
      <c r="A2185" s="163">
        <v>2170</v>
      </c>
      <c r="B2185" s="164"/>
      <c r="C2185" s="165"/>
      <c r="D2185" s="166"/>
      <c r="E2185" s="165"/>
      <c r="F2185" s="165"/>
      <c r="G2185" s="220"/>
      <c r="H2185" s="165"/>
      <c r="I2185" s="167"/>
      <c r="J2185" s="168"/>
      <c r="K2185" s="845"/>
    </row>
    <row r="2186" spans="1:11" x14ac:dyDescent="0.2">
      <c r="A2186" s="163">
        <v>2171</v>
      </c>
      <c r="B2186" s="164"/>
      <c r="C2186" s="165"/>
      <c r="D2186" s="166"/>
      <c r="E2186" s="165"/>
      <c r="F2186" s="165"/>
      <c r="G2186" s="220"/>
      <c r="H2186" s="165"/>
      <c r="I2186" s="167"/>
      <c r="J2186" s="168"/>
      <c r="K2186" s="845"/>
    </row>
    <row r="2187" spans="1:11" x14ac:dyDescent="0.2">
      <c r="A2187" s="163">
        <v>2172</v>
      </c>
      <c r="B2187" s="164"/>
      <c r="C2187" s="165"/>
      <c r="D2187" s="166"/>
      <c r="E2187" s="165"/>
      <c r="F2187" s="165"/>
      <c r="G2187" s="220"/>
      <c r="H2187" s="165"/>
      <c r="I2187" s="167"/>
      <c r="J2187" s="168"/>
      <c r="K2187" s="845"/>
    </row>
    <row r="2188" spans="1:11" x14ac:dyDescent="0.2">
      <c r="A2188" s="163">
        <v>2173</v>
      </c>
      <c r="B2188" s="164"/>
      <c r="C2188" s="165"/>
      <c r="D2188" s="166"/>
      <c r="E2188" s="165"/>
      <c r="F2188" s="165"/>
      <c r="G2188" s="220"/>
      <c r="H2188" s="165"/>
      <c r="I2188" s="167"/>
      <c r="J2188" s="168"/>
      <c r="K2188" s="845"/>
    </row>
    <row r="2189" spans="1:11" x14ac:dyDescent="0.2">
      <c r="A2189" s="163">
        <v>2174</v>
      </c>
      <c r="B2189" s="164"/>
      <c r="C2189" s="165"/>
      <c r="D2189" s="166"/>
      <c r="E2189" s="165"/>
      <c r="F2189" s="165"/>
      <c r="G2189" s="220"/>
      <c r="H2189" s="165"/>
      <c r="I2189" s="167"/>
      <c r="J2189" s="168"/>
      <c r="K2189" s="845"/>
    </row>
    <row r="2190" spans="1:11" x14ac:dyDescent="0.2">
      <c r="A2190" s="163">
        <v>2175</v>
      </c>
      <c r="B2190" s="164"/>
      <c r="C2190" s="165"/>
      <c r="D2190" s="166"/>
      <c r="E2190" s="165"/>
      <c r="F2190" s="165"/>
      <c r="G2190" s="220"/>
      <c r="H2190" s="165"/>
      <c r="I2190" s="167"/>
      <c r="J2190" s="168"/>
      <c r="K2190" s="845"/>
    </row>
    <row r="2191" spans="1:11" x14ac:dyDescent="0.2">
      <c r="A2191" s="163">
        <v>2176</v>
      </c>
      <c r="B2191" s="164"/>
      <c r="C2191" s="165"/>
      <c r="D2191" s="166"/>
      <c r="E2191" s="165"/>
      <c r="F2191" s="165"/>
      <c r="G2191" s="220"/>
      <c r="H2191" s="165"/>
      <c r="I2191" s="167"/>
      <c r="J2191" s="168"/>
      <c r="K2191" s="845"/>
    </row>
    <row r="2192" spans="1:11" x14ac:dyDescent="0.2">
      <c r="A2192" s="163">
        <v>2177</v>
      </c>
      <c r="B2192" s="164"/>
      <c r="C2192" s="165"/>
      <c r="D2192" s="166"/>
      <c r="E2192" s="165"/>
      <c r="F2192" s="165"/>
      <c r="G2192" s="220"/>
      <c r="H2192" s="165"/>
      <c r="I2192" s="167"/>
      <c r="J2192" s="168"/>
      <c r="K2192" s="845"/>
    </row>
    <row r="2193" spans="1:11" x14ac:dyDescent="0.2">
      <c r="A2193" s="163">
        <v>2178</v>
      </c>
      <c r="B2193" s="164"/>
      <c r="C2193" s="165"/>
      <c r="D2193" s="166"/>
      <c r="E2193" s="165"/>
      <c r="F2193" s="165"/>
      <c r="G2193" s="220"/>
      <c r="H2193" s="165"/>
      <c r="I2193" s="167"/>
      <c r="J2193" s="168"/>
      <c r="K2193" s="845"/>
    </row>
    <row r="2194" spans="1:11" x14ac:dyDescent="0.2">
      <c r="A2194" s="163">
        <v>2179</v>
      </c>
      <c r="B2194" s="164"/>
      <c r="C2194" s="165"/>
      <c r="D2194" s="166"/>
      <c r="E2194" s="165"/>
      <c r="F2194" s="165"/>
      <c r="G2194" s="220"/>
      <c r="H2194" s="165"/>
      <c r="I2194" s="167"/>
      <c r="J2194" s="168"/>
      <c r="K2194" s="845"/>
    </row>
    <row r="2195" spans="1:11" x14ac:dyDescent="0.2">
      <c r="A2195" s="163">
        <v>2180</v>
      </c>
      <c r="B2195" s="164"/>
      <c r="C2195" s="165"/>
      <c r="D2195" s="166"/>
      <c r="E2195" s="165"/>
      <c r="F2195" s="165"/>
      <c r="G2195" s="220"/>
      <c r="H2195" s="165"/>
      <c r="I2195" s="167"/>
      <c r="J2195" s="168"/>
      <c r="K2195" s="845"/>
    </row>
    <row r="2196" spans="1:11" x14ac:dyDescent="0.2">
      <c r="A2196" s="163">
        <v>2181</v>
      </c>
      <c r="B2196" s="164"/>
      <c r="C2196" s="165"/>
      <c r="D2196" s="166"/>
      <c r="E2196" s="165"/>
      <c r="F2196" s="165"/>
      <c r="G2196" s="220"/>
      <c r="H2196" s="165"/>
      <c r="I2196" s="167"/>
      <c r="J2196" s="168"/>
      <c r="K2196" s="845"/>
    </row>
    <row r="2197" spans="1:11" x14ac:dyDescent="0.2">
      <c r="A2197" s="163">
        <v>2182</v>
      </c>
      <c r="B2197" s="164"/>
      <c r="C2197" s="165"/>
      <c r="D2197" s="166"/>
      <c r="E2197" s="165"/>
      <c r="F2197" s="165"/>
      <c r="G2197" s="220"/>
      <c r="H2197" s="165"/>
      <c r="I2197" s="167"/>
      <c r="J2197" s="168"/>
      <c r="K2197" s="845"/>
    </row>
    <row r="2198" spans="1:11" x14ac:dyDescent="0.2">
      <c r="A2198" s="163">
        <v>2183</v>
      </c>
      <c r="B2198" s="164"/>
      <c r="C2198" s="165"/>
      <c r="D2198" s="166"/>
      <c r="E2198" s="165"/>
      <c r="F2198" s="165"/>
      <c r="G2198" s="220"/>
      <c r="H2198" s="165"/>
      <c r="I2198" s="167"/>
      <c r="J2198" s="168"/>
      <c r="K2198" s="845"/>
    </row>
    <row r="2199" spans="1:11" x14ac:dyDescent="0.2">
      <c r="A2199" s="163">
        <v>2184</v>
      </c>
      <c r="B2199" s="164"/>
      <c r="C2199" s="165"/>
      <c r="D2199" s="166"/>
      <c r="E2199" s="165"/>
      <c r="F2199" s="165"/>
      <c r="G2199" s="220"/>
      <c r="H2199" s="165"/>
      <c r="I2199" s="167"/>
      <c r="J2199" s="168"/>
      <c r="K2199" s="845"/>
    </row>
    <row r="2200" spans="1:11" x14ac:dyDescent="0.2">
      <c r="A2200" s="163">
        <v>2185</v>
      </c>
      <c r="B2200" s="164"/>
      <c r="C2200" s="165"/>
      <c r="D2200" s="166"/>
      <c r="E2200" s="165"/>
      <c r="F2200" s="165"/>
      <c r="G2200" s="220"/>
      <c r="H2200" s="165"/>
      <c r="I2200" s="167"/>
      <c r="J2200" s="168"/>
      <c r="K2200" s="845"/>
    </row>
    <row r="2201" spans="1:11" x14ac:dyDescent="0.2">
      <c r="A2201" s="163">
        <v>2186</v>
      </c>
      <c r="B2201" s="164"/>
      <c r="C2201" s="165"/>
      <c r="D2201" s="166"/>
      <c r="E2201" s="165"/>
      <c r="F2201" s="165"/>
      <c r="G2201" s="220"/>
      <c r="H2201" s="165"/>
      <c r="I2201" s="167"/>
      <c r="J2201" s="168"/>
      <c r="K2201" s="845"/>
    </row>
    <row r="2202" spans="1:11" x14ac:dyDescent="0.2">
      <c r="A2202" s="163">
        <v>2187</v>
      </c>
      <c r="B2202" s="164"/>
      <c r="C2202" s="165"/>
      <c r="D2202" s="166"/>
      <c r="E2202" s="165"/>
      <c r="F2202" s="165"/>
      <c r="G2202" s="220"/>
      <c r="H2202" s="165"/>
      <c r="I2202" s="167"/>
      <c r="J2202" s="168"/>
      <c r="K2202" s="845"/>
    </row>
    <row r="2203" spans="1:11" x14ac:dyDescent="0.2">
      <c r="A2203" s="163">
        <v>2188</v>
      </c>
      <c r="B2203" s="164"/>
      <c r="C2203" s="165"/>
      <c r="D2203" s="166"/>
      <c r="E2203" s="165"/>
      <c r="F2203" s="165"/>
      <c r="G2203" s="220"/>
      <c r="H2203" s="165"/>
      <c r="I2203" s="167"/>
      <c r="J2203" s="168"/>
      <c r="K2203" s="845"/>
    </row>
    <row r="2204" spans="1:11" x14ac:dyDescent="0.2">
      <c r="A2204" s="163">
        <v>2189</v>
      </c>
      <c r="B2204" s="164"/>
      <c r="C2204" s="165"/>
      <c r="D2204" s="166"/>
      <c r="E2204" s="165"/>
      <c r="F2204" s="165"/>
      <c r="G2204" s="220"/>
      <c r="H2204" s="165"/>
      <c r="I2204" s="167"/>
      <c r="J2204" s="168"/>
      <c r="K2204" s="845"/>
    </row>
    <row r="2205" spans="1:11" x14ac:dyDescent="0.2">
      <c r="A2205" s="163">
        <v>2190</v>
      </c>
      <c r="B2205" s="164"/>
      <c r="C2205" s="165"/>
      <c r="D2205" s="166"/>
      <c r="E2205" s="165"/>
      <c r="F2205" s="165"/>
      <c r="G2205" s="220"/>
      <c r="H2205" s="165"/>
      <c r="I2205" s="167"/>
      <c r="J2205" s="168"/>
      <c r="K2205" s="845"/>
    </row>
    <row r="2206" spans="1:11" x14ac:dyDescent="0.2">
      <c r="A2206" s="163">
        <v>2191</v>
      </c>
      <c r="B2206" s="164"/>
      <c r="C2206" s="165"/>
      <c r="D2206" s="166"/>
      <c r="E2206" s="165"/>
      <c r="F2206" s="165"/>
      <c r="G2206" s="220"/>
      <c r="H2206" s="165"/>
      <c r="I2206" s="167"/>
      <c r="J2206" s="168"/>
      <c r="K2206" s="845"/>
    </row>
    <row r="2207" spans="1:11" x14ac:dyDescent="0.2">
      <c r="A2207" s="163">
        <v>2192</v>
      </c>
      <c r="B2207" s="164"/>
      <c r="C2207" s="165"/>
      <c r="D2207" s="166"/>
      <c r="E2207" s="165"/>
      <c r="F2207" s="165"/>
      <c r="G2207" s="220"/>
      <c r="H2207" s="165"/>
      <c r="I2207" s="167"/>
      <c r="J2207" s="168"/>
      <c r="K2207" s="845"/>
    </row>
    <row r="2208" spans="1:11" x14ac:dyDescent="0.2">
      <c r="A2208" s="163">
        <v>2193</v>
      </c>
      <c r="B2208" s="164"/>
      <c r="C2208" s="165"/>
      <c r="D2208" s="166"/>
      <c r="E2208" s="165"/>
      <c r="F2208" s="165"/>
      <c r="G2208" s="220"/>
      <c r="H2208" s="165"/>
      <c r="I2208" s="167"/>
      <c r="J2208" s="168"/>
      <c r="K2208" s="845"/>
    </row>
    <row r="2209" spans="1:11" x14ac:dyDescent="0.2">
      <c r="A2209" s="163">
        <v>2194</v>
      </c>
      <c r="B2209" s="164"/>
      <c r="C2209" s="165"/>
      <c r="D2209" s="166"/>
      <c r="E2209" s="165"/>
      <c r="F2209" s="165"/>
      <c r="G2209" s="220"/>
      <c r="H2209" s="165"/>
      <c r="I2209" s="167"/>
      <c r="J2209" s="168"/>
      <c r="K2209" s="845"/>
    </row>
    <row r="2210" spans="1:11" x14ac:dyDescent="0.2">
      <c r="A2210" s="163">
        <v>2195</v>
      </c>
      <c r="B2210" s="164"/>
      <c r="C2210" s="165"/>
      <c r="D2210" s="166"/>
      <c r="E2210" s="165"/>
      <c r="F2210" s="165"/>
      <c r="G2210" s="220"/>
      <c r="H2210" s="165"/>
      <c r="I2210" s="167"/>
      <c r="J2210" s="168"/>
      <c r="K2210" s="845"/>
    </row>
    <row r="2211" spans="1:11" x14ac:dyDescent="0.2">
      <c r="A2211" s="163">
        <v>2196</v>
      </c>
      <c r="B2211" s="164"/>
      <c r="C2211" s="165"/>
      <c r="D2211" s="166"/>
      <c r="E2211" s="165"/>
      <c r="F2211" s="165"/>
      <c r="G2211" s="220"/>
      <c r="H2211" s="165"/>
      <c r="I2211" s="167"/>
      <c r="J2211" s="168"/>
      <c r="K2211" s="845"/>
    </row>
    <row r="2212" spans="1:11" x14ac:dyDescent="0.2">
      <c r="A2212" s="163">
        <v>2197</v>
      </c>
      <c r="B2212" s="164"/>
      <c r="C2212" s="165"/>
      <c r="D2212" s="166"/>
      <c r="E2212" s="165"/>
      <c r="F2212" s="165"/>
      <c r="G2212" s="220"/>
      <c r="H2212" s="165"/>
      <c r="I2212" s="167"/>
      <c r="J2212" s="168"/>
      <c r="K2212" s="845"/>
    </row>
    <row r="2213" spans="1:11" x14ac:dyDescent="0.2">
      <c r="A2213" s="163">
        <v>2198</v>
      </c>
      <c r="B2213" s="164"/>
      <c r="C2213" s="165"/>
      <c r="D2213" s="166"/>
      <c r="E2213" s="165"/>
      <c r="F2213" s="165"/>
      <c r="G2213" s="220"/>
      <c r="H2213" s="165"/>
      <c r="I2213" s="167"/>
      <c r="J2213" s="168"/>
      <c r="K2213" s="845"/>
    </row>
    <row r="2214" spans="1:11" x14ac:dyDescent="0.2">
      <c r="A2214" s="163">
        <v>2199</v>
      </c>
      <c r="B2214" s="164"/>
      <c r="C2214" s="165"/>
      <c r="D2214" s="166"/>
      <c r="E2214" s="165"/>
      <c r="F2214" s="165"/>
      <c r="G2214" s="220"/>
      <c r="H2214" s="165"/>
      <c r="I2214" s="167"/>
      <c r="J2214" s="168"/>
      <c r="K2214" s="845"/>
    </row>
    <row r="2215" spans="1:11" x14ac:dyDescent="0.2">
      <c r="A2215" s="163">
        <v>2200</v>
      </c>
      <c r="B2215" s="164"/>
      <c r="C2215" s="165"/>
      <c r="D2215" s="166"/>
      <c r="E2215" s="165"/>
      <c r="F2215" s="165"/>
      <c r="G2215" s="220"/>
      <c r="H2215" s="165"/>
      <c r="I2215" s="167"/>
      <c r="J2215" s="168"/>
      <c r="K2215" s="845"/>
    </row>
    <row r="2216" spans="1:11" x14ac:dyDescent="0.2">
      <c r="A2216" s="163">
        <v>2201</v>
      </c>
      <c r="B2216" s="164"/>
      <c r="C2216" s="165"/>
      <c r="D2216" s="166"/>
      <c r="E2216" s="165"/>
      <c r="F2216" s="165"/>
      <c r="G2216" s="220"/>
      <c r="H2216" s="165"/>
      <c r="I2216" s="167"/>
      <c r="J2216" s="168"/>
      <c r="K2216" s="845"/>
    </row>
    <row r="2217" spans="1:11" x14ac:dyDescent="0.2">
      <c r="A2217" s="163">
        <v>2202</v>
      </c>
      <c r="B2217" s="164"/>
      <c r="C2217" s="165"/>
      <c r="D2217" s="166"/>
      <c r="E2217" s="165"/>
      <c r="F2217" s="165"/>
      <c r="G2217" s="220"/>
      <c r="H2217" s="165"/>
      <c r="I2217" s="167"/>
      <c r="J2217" s="168"/>
      <c r="K2217" s="845"/>
    </row>
    <row r="2218" spans="1:11" x14ac:dyDescent="0.2">
      <c r="A2218" s="163">
        <v>2203</v>
      </c>
      <c r="B2218" s="164"/>
      <c r="C2218" s="165"/>
      <c r="D2218" s="166"/>
      <c r="E2218" s="165"/>
      <c r="F2218" s="165"/>
      <c r="G2218" s="220"/>
      <c r="H2218" s="165"/>
      <c r="I2218" s="167"/>
      <c r="J2218" s="168"/>
      <c r="K2218" s="845"/>
    </row>
    <row r="2219" spans="1:11" x14ac:dyDescent="0.2">
      <c r="A2219" s="163">
        <v>2204</v>
      </c>
      <c r="B2219" s="164"/>
      <c r="C2219" s="165"/>
      <c r="D2219" s="166"/>
      <c r="E2219" s="165"/>
      <c r="F2219" s="165"/>
      <c r="G2219" s="220"/>
      <c r="H2219" s="165"/>
      <c r="I2219" s="167"/>
      <c r="J2219" s="168"/>
      <c r="K2219" s="845"/>
    </row>
    <row r="2220" spans="1:11" x14ac:dyDescent="0.2">
      <c r="A2220" s="163">
        <v>2205</v>
      </c>
      <c r="B2220" s="164"/>
      <c r="C2220" s="165"/>
      <c r="D2220" s="166"/>
      <c r="E2220" s="165"/>
      <c r="F2220" s="165"/>
      <c r="G2220" s="220"/>
      <c r="H2220" s="165"/>
      <c r="I2220" s="167"/>
      <c r="J2220" s="168"/>
      <c r="K2220" s="845"/>
    </row>
    <row r="2221" spans="1:11" x14ac:dyDescent="0.2">
      <c r="A2221" s="163">
        <v>2206</v>
      </c>
      <c r="B2221" s="164"/>
      <c r="C2221" s="165"/>
      <c r="D2221" s="166"/>
      <c r="E2221" s="165"/>
      <c r="F2221" s="165"/>
      <c r="G2221" s="220"/>
      <c r="H2221" s="165"/>
      <c r="I2221" s="167"/>
      <c r="J2221" s="168"/>
      <c r="K2221" s="845"/>
    </row>
    <row r="2222" spans="1:11" x14ac:dyDescent="0.2">
      <c r="A2222" s="163">
        <v>2207</v>
      </c>
      <c r="B2222" s="164"/>
      <c r="C2222" s="165"/>
      <c r="D2222" s="166"/>
      <c r="E2222" s="165"/>
      <c r="F2222" s="165"/>
      <c r="G2222" s="220"/>
      <c r="H2222" s="165"/>
      <c r="I2222" s="167"/>
      <c r="J2222" s="168"/>
      <c r="K2222" s="845"/>
    </row>
    <row r="2223" spans="1:11" x14ac:dyDescent="0.2">
      <c r="A2223" s="163">
        <v>2208</v>
      </c>
      <c r="B2223" s="164"/>
      <c r="C2223" s="165"/>
      <c r="D2223" s="166"/>
      <c r="E2223" s="165"/>
      <c r="F2223" s="165"/>
      <c r="G2223" s="220"/>
      <c r="H2223" s="165"/>
      <c r="I2223" s="167"/>
      <c r="J2223" s="168"/>
      <c r="K2223" s="845"/>
    </row>
    <row r="2224" spans="1:11" x14ac:dyDescent="0.2">
      <c r="A2224" s="163">
        <v>2209</v>
      </c>
      <c r="B2224" s="164"/>
      <c r="C2224" s="165"/>
      <c r="D2224" s="166"/>
      <c r="E2224" s="165"/>
      <c r="F2224" s="165"/>
      <c r="G2224" s="220"/>
      <c r="H2224" s="165"/>
      <c r="I2224" s="167"/>
      <c r="J2224" s="168"/>
      <c r="K2224" s="845"/>
    </row>
    <row r="2225" spans="1:11" x14ac:dyDescent="0.2">
      <c r="A2225" s="163">
        <v>2210</v>
      </c>
      <c r="B2225" s="164"/>
      <c r="C2225" s="165"/>
      <c r="D2225" s="166"/>
      <c r="E2225" s="165"/>
      <c r="F2225" s="165"/>
      <c r="G2225" s="220"/>
      <c r="H2225" s="165"/>
      <c r="I2225" s="167"/>
      <c r="J2225" s="168"/>
      <c r="K2225" s="845"/>
    </row>
    <row r="2226" spans="1:11" x14ac:dyDescent="0.2">
      <c r="A2226" s="163">
        <v>2211</v>
      </c>
      <c r="B2226" s="164"/>
      <c r="C2226" s="165"/>
      <c r="D2226" s="166"/>
      <c r="E2226" s="165"/>
      <c r="F2226" s="165"/>
      <c r="G2226" s="220"/>
      <c r="H2226" s="165"/>
      <c r="I2226" s="167"/>
      <c r="J2226" s="168"/>
      <c r="K2226" s="845"/>
    </row>
    <row r="2227" spans="1:11" x14ac:dyDescent="0.2">
      <c r="A2227" s="163">
        <v>2212</v>
      </c>
      <c r="B2227" s="164"/>
      <c r="C2227" s="165"/>
      <c r="D2227" s="166"/>
      <c r="E2227" s="165"/>
      <c r="F2227" s="165"/>
      <c r="G2227" s="220"/>
      <c r="H2227" s="165"/>
      <c r="I2227" s="167"/>
      <c r="J2227" s="168"/>
      <c r="K2227" s="845"/>
    </row>
    <row r="2228" spans="1:11" x14ac:dyDescent="0.2">
      <c r="A2228" s="163">
        <v>2213</v>
      </c>
      <c r="B2228" s="164"/>
      <c r="C2228" s="165"/>
      <c r="D2228" s="166"/>
      <c r="E2228" s="165"/>
      <c r="F2228" s="165"/>
      <c r="G2228" s="220"/>
      <c r="H2228" s="165"/>
      <c r="I2228" s="167"/>
      <c r="J2228" s="168"/>
      <c r="K2228" s="845"/>
    </row>
    <row r="2229" spans="1:11" x14ac:dyDescent="0.2">
      <c r="A2229" s="163">
        <v>2214</v>
      </c>
      <c r="B2229" s="164"/>
      <c r="C2229" s="165"/>
      <c r="D2229" s="166"/>
      <c r="E2229" s="165"/>
      <c r="F2229" s="165"/>
      <c r="G2229" s="220"/>
      <c r="H2229" s="165"/>
      <c r="I2229" s="167"/>
      <c r="J2229" s="168"/>
      <c r="K2229" s="845"/>
    </row>
    <row r="2230" spans="1:11" x14ac:dyDescent="0.2">
      <c r="A2230" s="163">
        <v>2215</v>
      </c>
      <c r="B2230" s="164"/>
      <c r="C2230" s="165"/>
      <c r="D2230" s="166"/>
      <c r="E2230" s="165"/>
      <c r="F2230" s="165"/>
      <c r="G2230" s="220"/>
      <c r="H2230" s="165"/>
      <c r="I2230" s="167"/>
      <c r="J2230" s="168"/>
      <c r="K2230" s="845"/>
    </row>
    <row r="2231" spans="1:11" x14ac:dyDescent="0.2">
      <c r="A2231" s="163">
        <v>2216</v>
      </c>
      <c r="B2231" s="164"/>
      <c r="C2231" s="165"/>
      <c r="D2231" s="166"/>
      <c r="E2231" s="165"/>
      <c r="F2231" s="165"/>
      <c r="G2231" s="220"/>
      <c r="H2231" s="165"/>
      <c r="I2231" s="167"/>
      <c r="J2231" s="168"/>
      <c r="K2231" s="845"/>
    </row>
    <row r="2232" spans="1:11" x14ac:dyDescent="0.2">
      <c r="A2232" s="163">
        <v>2217</v>
      </c>
      <c r="B2232" s="164"/>
      <c r="C2232" s="165"/>
      <c r="D2232" s="166"/>
      <c r="E2232" s="165"/>
      <c r="F2232" s="165"/>
      <c r="G2232" s="220"/>
      <c r="H2232" s="165"/>
      <c r="I2232" s="167"/>
      <c r="J2232" s="168"/>
      <c r="K2232" s="845"/>
    </row>
    <row r="2233" spans="1:11" x14ac:dyDescent="0.2">
      <c r="A2233" s="163">
        <v>2218</v>
      </c>
      <c r="B2233" s="164"/>
      <c r="C2233" s="165"/>
      <c r="D2233" s="166"/>
      <c r="E2233" s="165"/>
      <c r="F2233" s="165"/>
      <c r="G2233" s="220"/>
      <c r="H2233" s="165"/>
      <c r="I2233" s="167"/>
      <c r="J2233" s="168"/>
      <c r="K2233" s="845"/>
    </row>
    <row r="2234" spans="1:11" x14ac:dyDescent="0.2">
      <c r="A2234" s="163">
        <v>2219</v>
      </c>
      <c r="B2234" s="164"/>
      <c r="C2234" s="165"/>
      <c r="D2234" s="166"/>
      <c r="E2234" s="165"/>
      <c r="F2234" s="165"/>
      <c r="G2234" s="220"/>
      <c r="H2234" s="165"/>
      <c r="I2234" s="167"/>
      <c r="J2234" s="168"/>
      <c r="K2234" s="845"/>
    </row>
    <row r="2235" spans="1:11" x14ac:dyDescent="0.2">
      <c r="A2235" s="163">
        <v>2220</v>
      </c>
      <c r="B2235" s="164"/>
      <c r="C2235" s="165"/>
      <c r="D2235" s="166"/>
      <c r="E2235" s="165"/>
      <c r="F2235" s="165"/>
      <c r="G2235" s="220"/>
      <c r="H2235" s="165"/>
      <c r="I2235" s="167"/>
      <c r="J2235" s="168"/>
      <c r="K2235" s="845"/>
    </row>
    <row r="2236" spans="1:11" x14ac:dyDescent="0.2">
      <c r="A2236" s="163">
        <v>2221</v>
      </c>
      <c r="B2236" s="164"/>
      <c r="C2236" s="165"/>
      <c r="D2236" s="166"/>
      <c r="E2236" s="165"/>
      <c r="F2236" s="165"/>
      <c r="G2236" s="220"/>
      <c r="H2236" s="165"/>
      <c r="I2236" s="167"/>
      <c r="J2236" s="168"/>
      <c r="K2236" s="845"/>
    </row>
    <row r="2237" spans="1:11" x14ac:dyDescent="0.2">
      <c r="A2237" s="163">
        <v>2222</v>
      </c>
      <c r="B2237" s="164"/>
      <c r="C2237" s="165"/>
      <c r="D2237" s="166"/>
      <c r="E2237" s="165"/>
      <c r="F2237" s="165"/>
      <c r="G2237" s="220"/>
      <c r="H2237" s="165"/>
      <c r="I2237" s="167"/>
      <c r="J2237" s="168"/>
      <c r="K2237" s="845"/>
    </row>
    <row r="2238" spans="1:11" x14ac:dyDescent="0.2">
      <c r="A2238" s="163">
        <v>2223</v>
      </c>
      <c r="B2238" s="164"/>
      <c r="C2238" s="165"/>
      <c r="D2238" s="166"/>
      <c r="E2238" s="165"/>
      <c r="F2238" s="165"/>
      <c r="G2238" s="220"/>
      <c r="H2238" s="165"/>
      <c r="I2238" s="167"/>
      <c r="J2238" s="168"/>
      <c r="K2238" s="845"/>
    </row>
    <row r="2239" spans="1:11" x14ac:dyDescent="0.2">
      <c r="A2239" s="163">
        <v>2224</v>
      </c>
      <c r="B2239" s="164"/>
      <c r="C2239" s="165"/>
      <c r="D2239" s="166"/>
      <c r="E2239" s="165"/>
      <c r="F2239" s="165"/>
      <c r="G2239" s="220"/>
      <c r="H2239" s="165"/>
      <c r="I2239" s="167"/>
      <c r="J2239" s="168"/>
      <c r="K2239" s="845"/>
    </row>
    <row r="2240" spans="1:11" x14ac:dyDescent="0.2">
      <c r="A2240" s="163">
        <v>2225</v>
      </c>
      <c r="B2240" s="164"/>
      <c r="C2240" s="165"/>
      <c r="D2240" s="166"/>
      <c r="E2240" s="165"/>
      <c r="F2240" s="165"/>
      <c r="G2240" s="220"/>
      <c r="H2240" s="165"/>
      <c r="I2240" s="167"/>
      <c r="J2240" s="168"/>
      <c r="K2240" s="845"/>
    </row>
    <row r="2241" spans="1:11" x14ac:dyDescent="0.2">
      <c r="A2241" s="163">
        <v>2226</v>
      </c>
      <c r="B2241" s="164"/>
      <c r="C2241" s="165"/>
      <c r="D2241" s="166"/>
      <c r="E2241" s="165"/>
      <c r="F2241" s="165"/>
      <c r="G2241" s="220"/>
      <c r="H2241" s="165"/>
      <c r="I2241" s="167"/>
      <c r="J2241" s="168"/>
      <c r="K2241" s="845"/>
    </row>
    <row r="2242" spans="1:11" x14ac:dyDescent="0.2">
      <c r="A2242" s="163">
        <v>2227</v>
      </c>
      <c r="B2242" s="164"/>
      <c r="C2242" s="165"/>
      <c r="D2242" s="166"/>
      <c r="E2242" s="165"/>
      <c r="F2242" s="165"/>
      <c r="G2242" s="220"/>
      <c r="H2242" s="165"/>
      <c r="I2242" s="167"/>
      <c r="J2242" s="168"/>
      <c r="K2242" s="845"/>
    </row>
    <row r="2243" spans="1:11" x14ac:dyDescent="0.2">
      <c r="A2243" s="163">
        <v>2228</v>
      </c>
      <c r="B2243" s="164"/>
      <c r="C2243" s="165"/>
      <c r="D2243" s="166"/>
      <c r="E2243" s="165"/>
      <c r="F2243" s="165"/>
      <c r="G2243" s="220"/>
      <c r="H2243" s="165"/>
      <c r="I2243" s="167"/>
      <c r="J2243" s="168"/>
      <c r="K2243" s="845"/>
    </row>
    <row r="2244" spans="1:11" x14ac:dyDescent="0.2">
      <c r="A2244" s="163">
        <v>2229</v>
      </c>
      <c r="B2244" s="164"/>
      <c r="C2244" s="165"/>
      <c r="D2244" s="166"/>
      <c r="E2244" s="165"/>
      <c r="F2244" s="165"/>
      <c r="G2244" s="220"/>
      <c r="H2244" s="165"/>
      <c r="I2244" s="167"/>
      <c r="J2244" s="168"/>
      <c r="K2244" s="845"/>
    </row>
    <row r="2245" spans="1:11" x14ac:dyDescent="0.2">
      <c r="A2245" s="163">
        <v>2230</v>
      </c>
      <c r="B2245" s="164"/>
      <c r="C2245" s="165"/>
      <c r="D2245" s="166"/>
      <c r="E2245" s="165"/>
      <c r="F2245" s="165"/>
      <c r="G2245" s="220"/>
      <c r="H2245" s="165"/>
      <c r="I2245" s="167"/>
      <c r="J2245" s="168"/>
      <c r="K2245" s="845"/>
    </row>
    <row r="2246" spans="1:11" x14ac:dyDescent="0.2">
      <c r="A2246" s="163">
        <v>2231</v>
      </c>
      <c r="B2246" s="164"/>
      <c r="C2246" s="165"/>
      <c r="D2246" s="166"/>
      <c r="E2246" s="165"/>
      <c r="F2246" s="165"/>
      <c r="G2246" s="220"/>
      <c r="H2246" s="165"/>
      <c r="I2246" s="167"/>
      <c r="J2246" s="168"/>
      <c r="K2246" s="845"/>
    </row>
    <row r="2247" spans="1:11" x14ac:dyDescent="0.2">
      <c r="A2247" s="163">
        <v>2232</v>
      </c>
      <c r="B2247" s="164"/>
      <c r="C2247" s="165"/>
      <c r="D2247" s="166"/>
      <c r="E2247" s="165"/>
      <c r="F2247" s="165"/>
      <c r="G2247" s="220"/>
      <c r="H2247" s="165"/>
      <c r="I2247" s="167"/>
      <c r="J2247" s="168"/>
      <c r="K2247" s="845"/>
    </row>
    <row r="2248" spans="1:11" x14ac:dyDescent="0.2">
      <c r="A2248" s="163">
        <v>2233</v>
      </c>
      <c r="B2248" s="164"/>
      <c r="C2248" s="165"/>
      <c r="D2248" s="166"/>
      <c r="E2248" s="165"/>
      <c r="F2248" s="165"/>
      <c r="G2248" s="220"/>
      <c r="H2248" s="165"/>
      <c r="I2248" s="167"/>
      <c r="J2248" s="168"/>
      <c r="K2248" s="845"/>
    </row>
    <row r="2249" spans="1:11" x14ac:dyDescent="0.2">
      <c r="A2249" s="163">
        <v>2234</v>
      </c>
      <c r="B2249" s="164"/>
      <c r="C2249" s="165"/>
      <c r="D2249" s="166"/>
      <c r="E2249" s="165"/>
      <c r="F2249" s="165"/>
      <c r="G2249" s="220"/>
      <c r="H2249" s="165"/>
      <c r="I2249" s="167"/>
      <c r="J2249" s="168"/>
      <c r="K2249" s="845"/>
    </row>
    <row r="2250" spans="1:11" x14ac:dyDescent="0.2">
      <c r="A2250" s="163">
        <v>2235</v>
      </c>
      <c r="B2250" s="164"/>
      <c r="C2250" s="165"/>
      <c r="D2250" s="166"/>
      <c r="E2250" s="165"/>
      <c r="F2250" s="165"/>
      <c r="G2250" s="220"/>
      <c r="H2250" s="165"/>
      <c r="I2250" s="167"/>
      <c r="J2250" s="168"/>
      <c r="K2250" s="845"/>
    </row>
    <row r="2251" spans="1:11" x14ac:dyDescent="0.2">
      <c r="A2251" s="163">
        <v>2236</v>
      </c>
      <c r="B2251" s="164"/>
      <c r="C2251" s="165"/>
      <c r="D2251" s="166"/>
      <c r="E2251" s="165"/>
      <c r="F2251" s="165"/>
      <c r="G2251" s="220"/>
      <c r="H2251" s="165"/>
      <c r="I2251" s="167"/>
      <c r="J2251" s="168"/>
      <c r="K2251" s="845"/>
    </row>
    <row r="2252" spans="1:11" x14ac:dyDescent="0.2">
      <c r="A2252" s="163">
        <v>2237</v>
      </c>
      <c r="B2252" s="164"/>
      <c r="C2252" s="165"/>
      <c r="D2252" s="166"/>
      <c r="E2252" s="165"/>
      <c r="F2252" s="165"/>
      <c r="G2252" s="220"/>
      <c r="H2252" s="165"/>
      <c r="I2252" s="167"/>
      <c r="J2252" s="168"/>
      <c r="K2252" s="845"/>
    </row>
    <row r="2253" spans="1:11" x14ac:dyDescent="0.2">
      <c r="A2253" s="163">
        <v>2238</v>
      </c>
      <c r="B2253" s="164"/>
      <c r="C2253" s="165"/>
      <c r="D2253" s="166"/>
      <c r="E2253" s="165"/>
      <c r="F2253" s="165"/>
      <c r="G2253" s="220"/>
      <c r="H2253" s="165"/>
      <c r="I2253" s="167"/>
      <c r="J2253" s="168"/>
      <c r="K2253" s="845"/>
    </row>
    <row r="2254" spans="1:11" x14ac:dyDescent="0.2">
      <c r="A2254" s="163">
        <v>2239</v>
      </c>
      <c r="B2254" s="164"/>
      <c r="C2254" s="165"/>
      <c r="D2254" s="166"/>
      <c r="E2254" s="165"/>
      <c r="F2254" s="165"/>
      <c r="G2254" s="220"/>
      <c r="H2254" s="165"/>
      <c r="I2254" s="167"/>
      <c r="J2254" s="168"/>
      <c r="K2254" s="845"/>
    </row>
    <row r="2255" spans="1:11" x14ac:dyDescent="0.2">
      <c r="A2255" s="163">
        <v>2240</v>
      </c>
      <c r="B2255" s="164"/>
      <c r="C2255" s="165"/>
      <c r="D2255" s="166"/>
      <c r="E2255" s="165"/>
      <c r="F2255" s="165"/>
      <c r="G2255" s="220"/>
      <c r="H2255" s="165"/>
      <c r="I2255" s="167"/>
      <c r="J2255" s="168"/>
      <c r="K2255" s="845"/>
    </row>
    <row r="2256" spans="1:11" x14ac:dyDescent="0.2">
      <c r="A2256" s="163">
        <v>2241</v>
      </c>
      <c r="B2256" s="164"/>
      <c r="C2256" s="165"/>
      <c r="D2256" s="166"/>
      <c r="E2256" s="165"/>
      <c r="F2256" s="165"/>
      <c r="G2256" s="220"/>
      <c r="H2256" s="165"/>
      <c r="I2256" s="167"/>
      <c r="J2256" s="168"/>
      <c r="K2256" s="845"/>
    </row>
    <row r="2257" spans="1:11" x14ac:dyDescent="0.2">
      <c r="A2257" s="163">
        <v>2242</v>
      </c>
      <c r="B2257" s="164"/>
      <c r="C2257" s="165"/>
      <c r="D2257" s="166"/>
      <c r="E2257" s="165"/>
      <c r="F2257" s="165"/>
      <c r="G2257" s="220"/>
      <c r="H2257" s="165"/>
      <c r="I2257" s="167"/>
      <c r="J2257" s="168"/>
      <c r="K2257" s="845"/>
    </row>
    <row r="2258" spans="1:11" x14ac:dyDescent="0.2">
      <c r="A2258" s="163">
        <v>2243</v>
      </c>
      <c r="B2258" s="164"/>
      <c r="C2258" s="165"/>
      <c r="D2258" s="166"/>
      <c r="E2258" s="165"/>
      <c r="F2258" s="165"/>
      <c r="G2258" s="220"/>
      <c r="H2258" s="165"/>
      <c r="I2258" s="167"/>
      <c r="J2258" s="168"/>
      <c r="K2258" s="845"/>
    </row>
    <row r="2259" spans="1:11" x14ac:dyDescent="0.2">
      <c r="A2259" s="163">
        <v>2244</v>
      </c>
      <c r="B2259" s="164"/>
      <c r="C2259" s="165"/>
      <c r="D2259" s="166"/>
      <c r="E2259" s="165"/>
      <c r="F2259" s="165"/>
      <c r="G2259" s="220"/>
      <c r="H2259" s="165"/>
      <c r="I2259" s="167"/>
      <c r="J2259" s="168"/>
      <c r="K2259" s="845"/>
    </row>
    <row r="2260" spans="1:11" x14ac:dyDescent="0.2">
      <c r="A2260" s="163">
        <v>2245</v>
      </c>
      <c r="B2260" s="164"/>
      <c r="C2260" s="165"/>
      <c r="D2260" s="166"/>
      <c r="E2260" s="165"/>
      <c r="F2260" s="165"/>
      <c r="G2260" s="220"/>
      <c r="H2260" s="165"/>
      <c r="I2260" s="167"/>
      <c r="J2260" s="168"/>
      <c r="K2260" s="845"/>
    </row>
    <row r="2261" spans="1:11" x14ac:dyDescent="0.2">
      <c r="A2261" s="163">
        <v>2246</v>
      </c>
      <c r="B2261" s="164"/>
      <c r="C2261" s="165"/>
      <c r="D2261" s="166"/>
      <c r="E2261" s="165"/>
      <c r="F2261" s="165"/>
      <c r="G2261" s="220"/>
      <c r="H2261" s="165"/>
      <c r="I2261" s="167"/>
      <c r="J2261" s="168"/>
      <c r="K2261" s="845"/>
    </row>
    <row r="2262" spans="1:11" x14ac:dyDescent="0.2">
      <c r="A2262" s="163">
        <v>2247</v>
      </c>
      <c r="B2262" s="164"/>
      <c r="C2262" s="165"/>
      <c r="D2262" s="166"/>
      <c r="E2262" s="165"/>
      <c r="F2262" s="165"/>
      <c r="G2262" s="220"/>
      <c r="H2262" s="165"/>
      <c r="I2262" s="167"/>
      <c r="J2262" s="168"/>
      <c r="K2262" s="845"/>
    </row>
    <row r="2263" spans="1:11" x14ac:dyDescent="0.2">
      <c r="A2263" s="163">
        <v>2248</v>
      </c>
      <c r="B2263" s="164"/>
      <c r="C2263" s="165"/>
      <c r="D2263" s="166"/>
      <c r="E2263" s="165"/>
      <c r="F2263" s="165"/>
      <c r="G2263" s="220"/>
      <c r="H2263" s="165"/>
      <c r="I2263" s="167"/>
      <c r="J2263" s="168"/>
      <c r="K2263" s="845"/>
    </row>
    <row r="2264" spans="1:11" x14ac:dyDescent="0.2">
      <c r="A2264" s="163">
        <v>2249</v>
      </c>
      <c r="B2264" s="164"/>
      <c r="C2264" s="165"/>
      <c r="D2264" s="166"/>
      <c r="E2264" s="165"/>
      <c r="F2264" s="165"/>
      <c r="G2264" s="220"/>
      <c r="H2264" s="165"/>
      <c r="I2264" s="167"/>
      <c r="J2264" s="168"/>
      <c r="K2264" s="845"/>
    </row>
    <row r="2265" spans="1:11" x14ac:dyDescent="0.2">
      <c r="A2265" s="163">
        <v>2250</v>
      </c>
      <c r="B2265" s="164"/>
      <c r="C2265" s="165"/>
      <c r="D2265" s="166"/>
      <c r="E2265" s="165"/>
      <c r="F2265" s="165"/>
      <c r="G2265" s="220"/>
      <c r="H2265" s="165"/>
      <c r="I2265" s="167"/>
      <c r="J2265" s="168"/>
      <c r="K2265" s="845"/>
    </row>
    <row r="2266" spans="1:11" x14ac:dyDescent="0.2">
      <c r="A2266" s="163">
        <v>2251</v>
      </c>
      <c r="B2266" s="164"/>
      <c r="C2266" s="165"/>
      <c r="D2266" s="166"/>
      <c r="E2266" s="165"/>
      <c r="F2266" s="165"/>
      <c r="G2266" s="220"/>
      <c r="H2266" s="165"/>
      <c r="I2266" s="167"/>
      <c r="J2266" s="168"/>
      <c r="K2266" s="845"/>
    </row>
    <row r="2267" spans="1:11" x14ac:dyDescent="0.2">
      <c r="A2267" s="163">
        <v>2252</v>
      </c>
      <c r="B2267" s="164"/>
      <c r="C2267" s="165"/>
      <c r="D2267" s="166"/>
      <c r="E2267" s="165"/>
      <c r="F2267" s="165"/>
      <c r="G2267" s="220"/>
      <c r="H2267" s="165"/>
      <c r="I2267" s="167"/>
      <c r="J2267" s="168"/>
      <c r="K2267" s="845"/>
    </row>
    <row r="2268" spans="1:11" x14ac:dyDescent="0.2">
      <c r="A2268" s="163">
        <v>2253</v>
      </c>
      <c r="B2268" s="164"/>
      <c r="C2268" s="165"/>
      <c r="D2268" s="166"/>
      <c r="E2268" s="165"/>
      <c r="F2268" s="165"/>
      <c r="G2268" s="220"/>
      <c r="H2268" s="165"/>
      <c r="I2268" s="167"/>
      <c r="J2268" s="168"/>
      <c r="K2268" s="845"/>
    </row>
    <row r="2269" spans="1:11" x14ac:dyDescent="0.2">
      <c r="A2269" s="163">
        <v>2254</v>
      </c>
      <c r="B2269" s="164"/>
      <c r="C2269" s="165"/>
      <c r="D2269" s="166"/>
      <c r="E2269" s="165"/>
      <c r="F2269" s="165"/>
      <c r="G2269" s="220"/>
      <c r="H2269" s="165"/>
      <c r="I2269" s="167"/>
      <c r="J2269" s="168"/>
      <c r="K2269" s="845"/>
    </row>
    <row r="2270" spans="1:11" x14ac:dyDescent="0.2">
      <c r="A2270" s="163">
        <v>2255</v>
      </c>
      <c r="B2270" s="164"/>
      <c r="C2270" s="165"/>
      <c r="D2270" s="166"/>
      <c r="E2270" s="165"/>
      <c r="F2270" s="165"/>
      <c r="G2270" s="220"/>
      <c r="H2270" s="165"/>
      <c r="I2270" s="167"/>
      <c r="J2270" s="168"/>
      <c r="K2270" s="845"/>
    </row>
    <row r="2271" spans="1:11" x14ac:dyDescent="0.2">
      <c r="A2271" s="163">
        <v>2256</v>
      </c>
      <c r="B2271" s="164"/>
      <c r="C2271" s="165"/>
      <c r="D2271" s="166"/>
      <c r="E2271" s="165"/>
      <c r="F2271" s="165"/>
      <c r="G2271" s="220"/>
      <c r="H2271" s="165"/>
      <c r="I2271" s="167"/>
      <c r="J2271" s="168"/>
      <c r="K2271" s="845"/>
    </row>
    <row r="2272" spans="1:11" x14ac:dyDescent="0.2">
      <c r="A2272" s="163">
        <v>2257</v>
      </c>
      <c r="B2272" s="164"/>
      <c r="C2272" s="165"/>
      <c r="D2272" s="166"/>
      <c r="E2272" s="165"/>
      <c r="F2272" s="165"/>
      <c r="G2272" s="220"/>
      <c r="H2272" s="165"/>
      <c r="I2272" s="167"/>
      <c r="J2272" s="168"/>
      <c r="K2272" s="845"/>
    </row>
    <row r="2273" spans="1:11" x14ac:dyDescent="0.2">
      <c r="A2273" s="163">
        <v>2258</v>
      </c>
      <c r="B2273" s="164"/>
      <c r="C2273" s="165"/>
      <c r="D2273" s="166"/>
      <c r="E2273" s="165"/>
      <c r="F2273" s="165"/>
      <c r="G2273" s="220"/>
      <c r="H2273" s="165"/>
      <c r="I2273" s="167"/>
      <c r="J2273" s="168"/>
      <c r="K2273" s="845"/>
    </row>
    <row r="2274" spans="1:11" x14ac:dyDescent="0.2">
      <c r="A2274" s="163">
        <v>2259</v>
      </c>
      <c r="B2274" s="164"/>
      <c r="C2274" s="165"/>
      <c r="D2274" s="166"/>
      <c r="E2274" s="165"/>
      <c r="F2274" s="165"/>
      <c r="G2274" s="220"/>
      <c r="H2274" s="165"/>
      <c r="I2274" s="167"/>
      <c r="J2274" s="168"/>
      <c r="K2274" s="845"/>
    </row>
    <row r="2275" spans="1:11" x14ac:dyDescent="0.2">
      <c r="A2275" s="163">
        <v>2260</v>
      </c>
      <c r="B2275" s="164"/>
      <c r="C2275" s="165"/>
      <c r="D2275" s="166"/>
      <c r="E2275" s="165"/>
      <c r="F2275" s="165"/>
      <c r="G2275" s="220"/>
      <c r="H2275" s="165"/>
      <c r="I2275" s="167"/>
      <c r="J2275" s="168"/>
      <c r="K2275" s="845"/>
    </row>
    <row r="2276" spans="1:11" x14ac:dyDescent="0.2">
      <c r="A2276" s="163">
        <v>2261</v>
      </c>
      <c r="B2276" s="164"/>
      <c r="C2276" s="165"/>
      <c r="D2276" s="166"/>
      <c r="E2276" s="165"/>
      <c r="F2276" s="165"/>
      <c r="G2276" s="220"/>
      <c r="H2276" s="165"/>
      <c r="I2276" s="167"/>
      <c r="J2276" s="168"/>
      <c r="K2276" s="845"/>
    </row>
    <row r="2277" spans="1:11" x14ac:dyDescent="0.2">
      <c r="A2277" s="163">
        <v>2262</v>
      </c>
      <c r="B2277" s="164"/>
      <c r="C2277" s="165"/>
      <c r="D2277" s="166"/>
      <c r="E2277" s="165"/>
      <c r="F2277" s="165"/>
      <c r="G2277" s="220"/>
      <c r="H2277" s="165"/>
      <c r="I2277" s="167"/>
      <c r="J2277" s="168"/>
      <c r="K2277" s="845"/>
    </row>
    <row r="2278" spans="1:11" x14ac:dyDescent="0.2">
      <c r="A2278" s="163">
        <v>2263</v>
      </c>
      <c r="B2278" s="164"/>
      <c r="C2278" s="165"/>
      <c r="D2278" s="166"/>
      <c r="E2278" s="165"/>
      <c r="F2278" s="165"/>
      <c r="G2278" s="220"/>
      <c r="H2278" s="165"/>
      <c r="I2278" s="167"/>
      <c r="J2278" s="168"/>
      <c r="K2278" s="845"/>
    </row>
    <row r="2279" spans="1:11" x14ac:dyDescent="0.2">
      <c r="A2279" s="163">
        <v>2264</v>
      </c>
      <c r="B2279" s="164"/>
      <c r="C2279" s="165"/>
      <c r="D2279" s="166"/>
      <c r="E2279" s="165"/>
      <c r="F2279" s="165"/>
      <c r="G2279" s="220"/>
      <c r="H2279" s="165"/>
      <c r="I2279" s="167"/>
      <c r="J2279" s="168"/>
      <c r="K2279" s="845"/>
    </row>
    <row r="2280" spans="1:11" x14ac:dyDescent="0.2">
      <c r="A2280" s="163">
        <v>2265</v>
      </c>
      <c r="B2280" s="164"/>
      <c r="C2280" s="165"/>
      <c r="D2280" s="166"/>
      <c r="E2280" s="165"/>
      <c r="F2280" s="165"/>
      <c r="G2280" s="220"/>
      <c r="H2280" s="165"/>
      <c r="I2280" s="167"/>
      <c r="J2280" s="168"/>
      <c r="K2280" s="845"/>
    </row>
    <row r="2281" spans="1:11" x14ac:dyDescent="0.2">
      <c r="A2281" s="163">
        <v>2266</v>
      </c>
      <c r="B2281" s="164"/>
      <c r="C2281" s="165"/>
      <c r="D2281" s="166"/>
      <c r="E2281" s="165"/>
      <c r="F2281" s="165"/>
      <c r="G2281" s="220"/>
      <c r="H2281" s="165"/>
      <c r="I2281" s="167"/>
      <c r="J2281" s="168"/>
      <c r="K2281" s="845"/>
    </row>
    <row r="2282" spans="1:11" x14ac:dyDescent="0.2">
      <c r="A2282" s="163">
        <v>2267</v>
      </c>
      <c r="B2282" s="164"/>
      <c r="C2282" s="165"/>
      <c r="D2282" s="166"/>
      <c r="E2282" s="165"/>
      <c r="F2282" s="165"/>
      <c r="G2282" s="220"/>
      <c r="H2282" s="165"/>
      <c r="I2282" s="167"/>
      <c r="J2282" s="168"/>
      <c r="K2282" s="845"/>
    </row>
    <row r="2283" spans="1:11" x14ac:dyDescent="0.2">
      <c r="A2283" s="163">
        <v>2268</v>
      </c>
      <c r="B2283" s="164"/>
      <c r="C2283" s="165"/>
      <c r="D2283" s="166"/>
      <c r="E2283" s="165"/>
      <c r="F2283" s="165"/>
      <c r="G2283" s="220"/>
      <c r="H2283" s="165"/>
      <c r="I2283" s="167"/>
      <c r="J2283" s="168"/>
      <c r="K2283" s="845"/>
    </row>
    <row r="2284" spans="1:11" x14ac:dyDescent="0.2">
      <c r="A2284" s="163">
        <v>2269</v>
      </c>
      <c r="B2284" s="164"/>
      <c r="C2284" s="165"/>
      <c r="D2284" s="166"/>
      <c r="E2284" s="165"/>
      <c r="F2284" s="165"/>
      <c r="G2284" s="220"/>
      <c r="H2284" s="165"/>
      <c r="I2284" s="167"/>
      <c r="J2284" s="168"/>
      <c r="K2284" s="845"/>
    </row>
    <row r="2285" spans="1:11" x14ac:dyDescent="0.2">
      <c r="A2285" s="163">
        <v>2270</v>
      </c>
      <c r="B2285" s="164"/>
      <c r="C2285" s="165"/>
      <c r="D2285" s="166"/>
      <c r="E2285" s="165"/>
      <c r="F2285" s="165"/>
      <c r="G2285" s="220"/>
      <c r="H2285" s="165"/>
      <c r="I2285" s="167"/>
      <c r="J2285" s="168"/>
      <c r="K2285" s="845"/>
    </row>
    <row r="2286" spans="1:11" x14ac:dyDescent="0.2">
      <c r="A2286" s="163">
        <v>2271</v>
      </c>
      <c r="B2286" s="164"/>
      <c r="C2286" s="165"/>
      <c r="D2286" s="166"/>
      <c r="E2286" s="165"/>
      <c r="F2286" s="165"/>
      <c r="G2286" s="220"/>
      <c r="H2286" s="165"/>
      <c r="I2286" s="167"/>
      <c r="J2286" s="168"/>
      <c r="K2286" s="845"/>
    </row>
    <row r="2287" spans="1:11" x14ac:dyDescent="0.2">
      <c r="A2287" s="163">
        <v>2272</v>
      </c>
      <c r="B2287" s="164"/>
      <c r="C2287" s="165"/>
      <c r="D2287" s="166"/>
      <c r="E2287" s="165"/>
      <c r="F2287" s="165"/>
      <c r="G2287" s="220"/>
      <c r="H2287" s="165"/>
      <c r="I2287" s="167"/>
      <c r="J2287" s="168"/>
      <c r="K2287" s="845"/>
    </row>
    <row r="2288" spans="1:11" x14ac:dyDescent="0.2">
      <c r="A2288" s="163">
        <v>2273</v>
      </c>
      <c r="B2288" s="164"/>
      <c r="C2288" s="165"/>
      <c r="D2288" s="166"/>
      <c r="E2288" s="165"/>
      <c r="F2288" s="165"/>
      <c r="G2288" s="220"/>
      <c r="H2288" s="165"/>
      <c r="I2288" s="167"/>
      <c r="J2288" s="168"/>
      <c r="K2288" s="845"/>
    </row>
    <row r="2289" spans="1:11" x14ac:dyDescent="0.2">
      <c r="A2289" s="163">
        <v>2274</v>
      </c>
      <c r="B2289" s="164"/>
      <c r="C2289" s="165"/>
      <c r="D2289" s="166"/>
      <c r="E2289" s="165"/>
      <c r="F2289" s="165"/>
      <c r="G2289" s="220"/>
      <c r="H2289" s="165"/>
      <c r="I2289" s="167"/>
      <c r="J2289" s="168"/>
      <c r="K2289" s="845"/>
    </row>
    <row r="2290" spans="1:11" x14ac:dyDescent="0.2">
      <c r="A2290" s="163">
        <v>2275</v>
      </c>
      <c r="B2290" s="164"/>
      <c r="C2290" s="165"/>
      <c r="D2290" s="166"/>
      <c r="E2290" s="165"/>
      <c r="F2290" s="165"/>
      <c r="G2290" s="220"/>
      <c r="H2290" s="165"/>
      <c r="I2290" s="167"/>
      <c r="J2290" s="168"/>
      <c r="K2290" s="845"/>
    </row>
    <row r="2291" spans="1:11" x14ac:dyDescent="0.2">
      <c r="A2291" s="163">
        <v>2276</v>
      </c>
      <c r="B2291" s="164"/>
      <c r="C2291" s="165"/>
      <c r="D2291" s="166"/>
      <c r="E2291" s="165"/>
      <c r="F2291" s="165"/>
      <c r="G2291" s="220"/>
      <c r="H2291" s="165"/>
      <c r="I2291" s="167"/>
      <c r="J2291" s="168"/>
      <c r="K2291" s="845"/>
    </row>
    <row r="2292" spans="1:11" x14ac:dyDescent="0.2">
      <c r="A2292" s="163">
        <v>2277</v>
      </c>
      <c r="B2292" s="164"/>
      <c r="C2292" s="165"/>
      <c r="D2292" s="166"/>
      <c r="E2292" s="165"/>
      <c r="F2292" s="165"/>
      <c r="G2292" s="220"/>
      <c r="H2292" s="165"/>
      <c r="I2292" s="167"/>
      <c r="J2292" s="168"/>
      <c r="K2292" s="845"/>
    </row>
    <row r="2293" spans="1:11" x14ac:dyDescent="0.2">
      <c r="A2293" s="163">
        <v>2278</v>
      </c>
      <c r="B2293" s="164"/>
      <c r="C2293" s="165"/>
      <c r="D2293" s="166"/>
      <c r="E2293" s="165"/>
      <c r="F2293" s="165"/>
      <c r="G2293" s="220"/>
      <c r="H2293" s="165"/>
      <c r="I2293" s="167"/>
      <c r="J2293" s="168"/>
      <c r="K2293" s="845"/>
    </row>
    <row r="2294" spans="1:11" x14ac:dyDescent="0.2">
      <c r="A2294" s="163">
        <v>2279</v>
      </c>
      <c r="B2294" s="164"/>
      <c r="C2294" s="165"/>
      <c r="D2294" s="166"/>
      <c r="E2294" s="165"/>
      <c r="F2294" s="165"/>
      <c r="G2294" s="220"/>
      <c r="H2294" s="165"/>
      <c r="I2294" s="167"/>
      <c r="J2294" s="168"/>
      <c r="K2294" s="845"/>
    </row>
    <row r="2295" spans="1:11" x14ac:dyDescent="0.2">
      <c r="A2295" s="163">
        <v>2280</v>
      </c>
      <c r="B2295" s="164"/>
      <c r="C2295" s="165"/>
      <c r="D2295" s="166"/>
      <c r="E2295" s="165"/>
      <c r="F2295" s="165"/>
      <c r="G2295" s="220"/>
      <c r="H2295" s="165"/>
      <c r="I2295" s="167"/>
      <c r="J2295" s="168"/>
      <c r="K2295" s="845"/>
    </row>
    <row r="2296" spans="1:11" x14ac:dyDescent="0.2">
      <c r="A2296" s="163">
        <v>2281</v>
      </c>
      <c r="B2296" s="164"/>
      <c r="C2296" s="165"/>
      <c r="D2296" s="166"/>
      <c r="E2296" s="165"/>
      <c r="F2296" s="165"/>
      <c r="G2296" s="220"/>
      <c r="H2296" s="165"/>
      <c r="I2296" s="167"/>
      <c r="J2296" s="168"/>
      <c r="K2296" s="845"/>
    </row>
    <row r="2297" spans="1:11" x14ac:dyDescent="0.2">
      <c r="A2297" s="163">
        <v>2282</v>
      </c>
      <c r="B2297" s="164"/>
      <c r="C2297" s="165"/>
      <c r="D2297" s="166"/>
      <c r="E2297" s="165"/>
      <c r="F2297" s="165"/>
      <c r="G2297" s="220"/>
      <c r="H2297" s="165"/>
      <c r="I2297" s="167"/>
      <c r="J2297" s="168"/>
      <c r="K2297" s="845"/>
    </row>
    <row r="2298" spans="1:11" x14ac:dyDescent="0.2">
      <c r="A2298" s="163">
        <v>2283</v>
      </c>
      <c r="B2298" s="164"/>
      <c r="C2298" s="165"/>
      <c r="D2298" s="166"/>
      <c r="E2298" s="165"/>
      <c r="F2298" s="165"/>
      <c r="G2298" s="220"/>
      <c r="H2298" s="165"/>
      <c r="I2298" s="167"/>
      <c r="J2298" s="168"/>
      <c r="K2298" s="845"/>
    </row>
    <row r="2299" spans="1:11" x14ac:dyDescent="0.2">
      <c r="A2299" s="163">
        <v>2284</v>
      </c>
      <c r="B2299" s="164"/>
      <c r="C2299" s="165"/>
      <c r="D2299" s="166"/>
      <c r="E2299" s="165"/>
      <c r="F2299" s="165"/>
      <c r="G2299" s="220"/>
      <c r="H2299" s="165"/>
      <c r="I2299" s="167"/>
      <c r="J2299" s="168"/>
      <c r="K2299" s="845"/>
    </row>
    <row r="2300" spans="1:11" x14ac:dyDescent="0.2">
      <c r="A2300" s="163">
        <v>2285</v>
      </c>
      <c r="B2300" s="164"/>
      <c r="C2300" s="165"/>
      <c r="D2300" s="166"/>
      <c r="E2300" s="165"/>
      <c r="F2300" s="165"/>
      <c r="G2300" s="220"/>
      <c r="H2300" s="165"/>
      <c r="I2300" s="167"/>
      <c r="J2300" s="168"/>
      <c r="K2300" s="845"/>
    </row>
    <row r="2301" spans="1:11" x14ac:dyDescent="0.2">
      <c r="A2301" s="163">
        <v>2286</v>
      </c>
      <c r="B2301" s="164"/>
      <c r="C2301" s="165"/>
      <c r="D2301" s="166"/>
      <c r="E2301" s="165"/>
      <c r="F2301" s="165"/>
      <c r="G2301" s="220"/>
      <c r="H2301" s="165"/>
      <c r="I2301" s="167"/>
      <c r="J2301" s="168"/>
      <c r="K2301" s="845"/>
    </row>
    <row r="2302" spans="1:11" x14ac:dyDescent="0.2">
      <c r="A2302" s="163">
        <v>2287</v>
      </c>
      <c r="B2302" s="164"/>
      <c r="C2302" s="165"/>
      <c r="D2302" s="166"/>
      <c r="E2302" s="165"/>
      <c r="F2302" s="165"/>
      <c r="G2302" s="220"/>
      <c r="H2302" s="165"/>
      <c r="I2302" s="167"/>
      <c r="J2302" s="168"/>
      <c r="K2302" s="845"/>
    </row>
    <row r="2303" spans="1:11" x14ac:dyDescent="0.2">
      <c r="A2303" s="163">
        <v>2288</v>
      </c>
      <c r="B2303" s="164"/>
      <c r="C2303" s="165"/>
      <c r="D2303" s="166"/>
      <c r="E2303" s="165"/>
      <c r="F2303" s="165"/>
      <c r="G2303" s="220"/>
      <c r="H2303" s="165"/>
      <c r="I2303" s="167"/>
      <c r="J2303" s="168"/>
      <c r="K2303" s="845"/>
    </row>
    <row r="2304" spans="1:11" x14ac:dyDescent="0.2">
      <c r="A2304" s="163">
        <v>2289</v>
      </c>
      <c r="B2304" s="164"/>
      <c r="C2304" s="165"/>
      <c r="D2304" s="166"/>
      <c r="E2304" s="165"/>
      <c r="F2304" s="165"/>
      <c r="G2304" s="220"/>
      <c r="H2304" s="165"/>
      <c r="I2304" s="167"/>
      <c r="J2304" s="168"/>
      <c r="K2304" s="845"/>
    </row>
    <row r="2305" spans="1:11" x14ac:dyDescent="0.2">
      <c r="A2305" s="163">
        <v>2290</v>
      </c>
      <c r="B2305" s="164"/>
      <c r="C2305" s="165"/>
      <c r="D2305" s="166"/>
      <c r="E2305" s="165"/>
      <c r="F2305" s="165"/>
      <c r="G2305" s="220"/>
      <c r="H2305" s="165"/>
      <c r="I2305" s="167"/>
      <c r="J2305" s="168"/>
      <c r="K2305" s="845"/>
    </row>
    <row r="2306" spans="1:11" x14ac:dyDescent="0.2">
      <c r="A2306" s="163">
        <v>2291</v>
      </c>
      <c r="B2306" s="164"/>
      <c r="C2306" s="165"/>
      <c r="D2306" s="166"/>
      <c r="E2306" s="165"/>
      <c r="F2306" s="165"/>
      <c r="G2306" s="220"/>
      <c r="H2306" s="165"/>
      <c r="I2306" s="167"/>
      <c r="J2306" s="168"/>
      <c r="K2306" s="845"/>
    </row>
    <row r="2307" spans="1:11" x14ac:dyDescent="0.2">
      <c r="A2307" s="163">
        <v>2292</v>
      </c>
      <c r="B2307" s="164"/>
      <c r="C2307" s="165"/>
      <c r="D2307" s="166"/>
      <c r="E2307" s="165"/>
      <c r="F2307" s="165"/>
      <c r="G2307" s="220"/>
      <c r="H2307" s="165"/>
      <c r="I2307" s="167"/>
      <c r="J2307" s="168"/>
      <c r="K2307" s="845"/>
    </row>
    <row r="2308" spans="1:11" x14ac:dyDescent="0.2">
      <c r="A2308" s="163">
        <v>2293</v>
      </c>
      <c r="B2308" s="164"/>
      <c r="C2308" s="165"/>
      <c r="D2308" s="166"/>
      <c r="E2308" s="165"/>
      <c r="F2308" s="165"/>
      <c r="G2308" s="220"/>
      <c r="H2308" s="165"/>
      <c r="I2308" s="167"/>
      <c r="J2308" s="168"/>
      <c r="K2308" s="845"/>
    </row>
    <row r="2309" spans="1:11" x14ac:dyDescent="0.2">
      <c r="A2309" s="163">
        <v>2294</v>
      </c>
      <c r="B2309" s="164"/>
      <c r="C2309" s="165"/>
      <c r="D2309" s="166"/>
      <c r="E2309" s="165"/>
      <c r="F2309" s="165"/>
      <c r="G2309" s="220"/>
      <c r="H2309" s="165"/>
      <c r="I2309" s="167"/>
      <c r="J2309" s="168"/>
      <c r="K2309" s="845"/>
    </row>
    <row r="2310" spans="1:11" x14ac:dyDescent="0.2">
      <c r="A2310" s="163">
        <v>2295</v>
      </c>
      <c r="B2310" s="164"/>
      <c r="C2310" s="165"/>
      <c r="D2310" s="166"/>
      <c r="E2310" s="165"/>
      <c r="F2310" s="165"/>
      <c r="G2310" s="220"/>
      <c r="H2310" s="165"/>
      <c r="I2310" s="167"/>
      <c r="J2310" s="168"/>
      <c r="K2310" s="845"/>
    </row>
    <row r="2311" spans="1:11" x14ac:dyDescent="0.2">
      <c r="A2311" s="163">
        <v>2296</v>
      </c>
      <c r="B2311" s="164"/>
      <c r="C2311" s="165"/>
      <c r="D2311" s="166"/>
      <c r="E2311" s="165"/>
      <c r="F2311" s="165"/>
      <c r="G2311" s="220"/>
      <c r="H2311" s="165"/>
      <c r="I2311" s="167"/>
      <c r="J2311" s="168"/>
      <c r="K2311" s="845"/>
    </row>
    <row r="2312" spans="1:11" x14ac:dyDescent="0.2">
      <c r="A2312" s="163">
        <v>2297</v>
      </c>
      <c r="B2312" s="164"/>
      <c r="C2312" s="165"/>
      <c r="D2312" s="166"/>
      <c r="E2312" s="165"/>
      <c r="F2312" s="165"/>
      <c r="G2312" s="220"/>
      <c r="H2312" s="165"/>
      <c r="I2312" s="167"/>
      <c r="J2312" s="168"/>
      <c r="K2312" s="845"/>
    </row>
    <row r="2313" spans="1:11" x14ac:dyDescent="0.2">
      <c r="A2313" s="163">
        <v>2298</v>
      </c>
      <c r="B2313" s="164"/>
      <c r="C2313" s="165"/>
      <c r="D2313" s="166"/>
      <c r="E2313" s="165"/>
      <c r="F2313" s="165"/>
      <c r="G2313" s="220"/>
      <c r="H2313" s="165"/>
      <c r="I2313" s="167"/>
      <c r="J2313" s="168"/>
      <c r="K2313" s="845"/>
    </row>
    <row r="2314" spans="1:11" x14ac:dyDescent="0.2">
      <c r="A2314" s="163">
        <v>2299</v>
      </c>
      <c r="B2314" s="164"/>
      <c r="C2314" s="165"/>
      <c r="D2314" s="166"/>
      <c r="E2314" s="165"/>
      <c r="F2314" s="165"/>
      <c r="G2314" s="220"/>
      <c r="H2314" s="165"/>
      <c r="I2314" s="167"/>
      <c r="J2314" s="168"/>
      <c r="K2314" s="845"/>
    </row>
    <row r="2315" spans="1:11" x14ac:dyDescent="0.2">
      <c r="A2315" s="163">
        <v>2300</v>
      </c>
      <c r="B2315" s="164"/>
      <c r="C2315" s="165"/>
      <c r="D2315" s="166"/>
      <c r="E2315" s="165"/>
      <c r="F2315" s="165"/>
      <c r="G2315" s="220"/>
      <c r="H2315" s="165"/>
      <c r="I2315" s="167"/>
      <c r="J2315" s="168"/>
      <c r="K2315" s="845"/>
    </row>
    <row r="2316" spans="1:11" x14ac:dyDescent="0.2">
      <c r="A2316" s="163">
        <v>2301</v>
      </c>
      <c r="B2316" s="164"/>
      <c r="C2316" s="165"/>
      <c r="D2316" s="166"/>
      <c r="E2316" s="165"/>
      <c r="F2316" s="165"/>
      <c r="G2316" s="220"/>
      <c r="H2316" s="165"/>
      <c r="I2316" s="167"/>
      <c r="J2316" s="168"/>
      <c r="K2316" s="845"/>
    </row>
    <row r="2317" spans="1:11" x14ac:dyDescent="0.2">
      <c r="A2317" s="163">
        <v>2302</v>
      </c>
      <c r="B2317" s="164"/>
      <c r="C2317" s="165"/>
      <c r="D2317" s="166"/>
      <c r="E2317" s="165"/>
      <c r="F2317" s="165"/>
      <c r="G2317" s="220"/>
      <c r="H2317" s="165"/>
      <c r="I2317" s="167"/>
      <c r="J2317" s="168"/>
      <c r="K2317" s="845"/>
    </row>
    <row r="2318" spans="1:11" x14ac:dyDescent="0.2">
      <c r="A2318" s="163">
        <v>2303</v>
      </c>
      <c r="B2318" s="164"/>
      <c r="C2318" s="165"/>
      <c r="D2318" s="166"/>
      <c r="E2318" s="165"/>
      <c r="F2318" s="165"/>
      <c r="G2318" s="220"/>
      <c r="H2318" s="165"/>
      <c r="I2318" s="167"/>
      <c r="J2318" s="168"/>
      <c r="K2318" s="845"/>
    </row>
    <row r="2319" spans="1:11" x14ac:dyDescent="0.2">
      <c r="A2319" s="163">
        <v>2304</v>
      </c>
      <c r="B2319" s="164"/>
      <c r="C2319" s="165"/>
      <c r="D2319" s="166"/>
      <c r="E2319" s="165"/>
      <c r="F2319" s="165"/>
      <c r="G2319" s="220"/>
      <c r="H2319" s="165"/>
      <c r="I2319" s="167"/>
      <c r="J2319" s="168"/>
      <c r="K2319" s="845"/>
    </row>
    <row r="2320" spans="1:11" x14ac:dyDescent="0.2">
      <c r="A2320" s="163">
        <v>2305</v>
      </c>
      <c r="B2320" s="164"/>
      <c r="C2320" s="165"/>
      <c r="D2320" s="166"/>
      <c r="E2320" s="165"/>
      <c r="F2320" s="165"/>
      <c r="G2320" s="220"/>
      <c r="H2320" s="165"/>
      <c r="I2320" s="167"/>
      <c r="J2320" s="168"/>
      <c r="K2320" s="845"/>
    </row>
    <row r="2321" spans="1:11" x14ac:dyDescent="0.2">
      <c r="A2321" s="163">
        <v>2306</v>
      </c>
      <c r="B2321" s="164"/>
      <c r="C2321" s="165"/>
      <c r="D2321" s="166"/>
      <c r="E2321" s="165"/>
      <c r="F2321" s="165"/>
      <c r="G2321" s="220"/>
      <c r="H2321" s="165"/>
      <c r="I2321" s="167"/>
      <c r="J2321" s="168"/>
      <c r="K2321" s="845"/>
    </row>
    <row r="2322" spans="1:11" x14ac:dyDescent="0.2">
      <c r="A2322" s="163">
        <v>2307</v>
      </c>
      <c r="B2322" s="164"/>
      <c r="C2322" s="165"/>
      <c r="D2322" s="166"/>
      <c r="E2322" s="165"/>
      <c r="F2322" s="165"/>
      <c r="G2322" s="220"/>
      <c r="H2322" s="165"/>
      <c r="I2322" s="167"/>
      <c r="J2322" s="168"/>
      <c r="K2322" s="845"/>
    </row>
    <row r="2323" spans="1:11" x14ac:dyDescent="0.2">
      <c r="A2323" s="163">
        <v>2308</v>
      </c>
      <c r="B2323" s="164"/>
      <c r="C2323" s="165"/>
      <c r="D2323" s="166"/>
      <c r="E2323" s="165"/>
      <c r="F2323" s="165"/>
      <c r="G2323" s="220"/>
      <c r="H2323" s="165"/>
      <c r="I2323" s="167"/>
      <c r="J2323" s="168"/>
      <c r="K2323" s="845"/>
    </row>
    <row r="2324" spans="1:11" x14ac:dyDescent="0.2">
      <c r="A2324" s="163">
        <v>2309</v>
      </c>
      <c r="B2324" s="164"/>
      <c r="C2324" s="165"/>
      <c r="D2324" s="166"/>
      <c r="E2324" s="165"/>
      <c r="F2324" s="165"/>
      <c r="G2324" s="220"/>
      <c r="H2324" s="165"/>
      <c r="I2324" s="167"/>
      <c r="J2324" s="168"/>
      <c r="K2324" s="845"/>
    </row>
    <row r="2325" spans="1:11" x14ac:dyDescent="0.2">
      <c r="A2325" s="163">
        <v>2310</v>
      </c>
      <c r="B2325" s="164"/>
      <c r="C2325" s="165"/>
      <c r="D2325" s="166"/>
      <c r="E2325" s="165"/>
      <c r="F2325" s="165"/>
      <c r="G2325" s="220"/>
      <c r="H2325" s="165"/>
      <c r="I2325" s="167"/>
      <c r="J2325" s="168"/>
      <c r="K2325" s="845"/>
    </row>
    <row r="2326" spans="1:11" x14ac:dyDescent="0.2">
      <c r="A2326" s="163">
        <v>2311</v>
      </c>
      <c r="B2326" s="164"/>
      <c r="C2326" s="165"/>
      <c r="D2326" s="166"/>
      <c r="E2326" s="165"/>
      <c r="F2326" s="165"/>
      <c r="G2326" s="220"/>
      <c r="H2326" s="165"/>
      <c r="I2326" s="167"/>
      <c r="J2326" s="168"/>
      <c r="K2326" s="845"/>
    </row>
    <row r="2327" spans="1:11" x14ac:dyDescent="0.2">
      <c r="A2327" s="163">
        <v>2312</v>
      </c>
      <c r="B2327" s="164"/>
      <c r="C2327" s="165"/>
      <c r="D2327" s="166"/>
      <c r="E2327" s="165"/>
      <c r="F2327" s="165"/>
      <c r="G2327" s="220"/>
      <c r="H2327" s="165"/>
      <c r="I2327" s="167"/>
      <c r="J2327" s="168"/>
      <c r="K2327" s="845"/>
    </row>
    <row r="2328" spans="1:11" x14ac:dyDescent="0.2">
      <c r="A2328" s="163">
        <v>2313</v>
      </c>
      <c r="B2328" s="164"/>
      <c r="C2328" s="165"/>
      <c r="D2328" s="166"/>
      <c r="E2328" s="165"/>
      <c r="F2328" s="165"/>
      <c r="G2328" s="220"/>
      <c r="H2328" s="165"/>
      <c r="I2328" s="167"/>
      <c r="J2328" s="168"/>
      <c r="K2328" s="845"/>
    </row>
    <row r="2329" spans="1:11" x14ac:dyDescent="0.2">
      <c r="A2329" s="163">
        <v>2314</v>
      </c>
      <c r="B2329" s="164"/>
      <c r="C2329" s="165"/>
      <c r="D2329" s="166"/>
      <c r="E2329" s="165"/>
      <c r="F2329" s="165"/>
      <c r="G2329" s="220"/>
      <c r="H2329" s="165"/>
      <c r="I2329" s="167"/>
      <c r="J2329" s="168"/>
      <c r="K2329" s="845"/>
    </row>
    <row r="2330" spans="1:11" x14ac:dyDescent="0.2">
      <c r="A2330" s="163">
        <v>2315</v>
      </c>
      <c r="B2330" s="164"/>
      <c r="C2330" s="165"/>
      <c r="D2330" s="166"/>
      <c r="E2330" s="165"/>
      <c r="F2330" s="165"/>
      <c r="G2330" s="220"/>
      <c r="H2330" s="165"/>
      <c r="I2330" s="167"/>
      <c r="J2330" s="168"/>
      <c r="K2330" s="845"/>
    </row>
    <row r="2331" spans="1:11" x14ac:dyDescent="0.2">
      <c r="A2331" s="163">
        <v>2316</v>
      </c>
      <c r="B2331" s="164"/>
      <c r="C2331" s="165"/>
      <c r="D2331" s="166"/>
      <c r="E2331" s="165"/>
      <c r="F2331" s="165"/>
      <c r="G2331" s="220"/>
      <c r="H2331" s="165"/>
      <c r="I2331" s="167"/>
      <c r="J2331" s="168"/>
      <c r="K2331" s="845"/>
    </row>
    <row r="2332" spans="1:11" x14ac:dyDescent="0.2">
      <c r="A2332" s="163">
        <v>2317</v>
      </c>
      <c r="B2332" s="164"/>
      <c r="C2332" s="165"/>
      <c r="D2332" s="166"/>
      <c r="E2332" s="165"/>
      <c r="F2332" s="165"/>
      <c r="G2332" s="220"/>
      <c r="H2332" s="165"/>
      <c r="I2332" s="167"/>
      <c r="J2332" s="168"/>
      <c r="K2332" s="845"/>
    </row>
    <row r="2333" spans="1:11" x14ac:dyDescent="0.2">
      <c r="A2333" s="163">
        <v>2318</v>
      </c>
      <c r="B2333" s="164"/>
      <c r="C2333" s="165"/>
      <c r="D2333" s="166"/>
      <c r="E2333" s="165"/>
      <c r="F2333" s="165"/>
      <c r="G2333" s="220"/>
      <c r="H2333" s="165"/>
      <c r="I2333" s="167"/>
      <c r="J2333" s="168"/>
      <c r="K2333" s="845"/>
    </row>
    <row r="2334" spans="1:11" x14ac:dyDescent="0.2">
      <c r="A2334" s="163">
        <v>2319</v>
      </c>
      <c r="B2334" s="164"/>
      <c r="C2334" s="165"/>
      <c r="D2334" s="166"/>
      <c r="E2334" s="165"/>
      <c r="F2334" s="165"/>
      <c r="G2334" s="220"/>
      <c r="H2334" s="165"/>
      <c r="I2334" s="167"/>
      <c r="J2334" s="168"/>
      <c r="K2334" s="845"/>
    </row>
    <row r="2335" spans="1:11" x14ac:dyDescent="0.2">
      <c r="A2335" s="163">
        <v>2320</v>
      </c>
      <c r="B2335" s="164"/>
      <c r="C2335" s="165"/>
      <c r="D2335" s="166"/>
      <c r="E2335" s="165"/>
      <c r="F2335" s="165"/>
      <c r="G2335" s="220"/>
      <c r="H2335" s="165"/>
      <c r="I2335" s="167"/>
      <c r="J2335" s="168"/>
      <c r="K2335" s="845"/>
    </row>
    <row r="2336" spans="1:11" x14ac:dyDescent="0.2">
      <c r="A2336" s="163">
        <v>2321</v>
      </c>
      <c r="B2336" s="164"/>
      <c r="C2336" s="165"/>
      <c r="D2336" s="166"/>
      <c r="E2336" s="165"/>
      <c r="F2336" s="165"/>
      <c r="G2336" s="220"/>
      <c r="H2336" s="165"/>
      <c r="I2336" s="167"/>
      <c r="J2336" s="168"/>
      <c r="K2336" s="845"/>
    </row>
    <row r="2337" spans="1:11" x14ac:dyDescent="0.2">
      <c r="A2337" s="163">
        <v>2322</v>
      </c>
      <c r="B2337" s="164"/>
      <c r="C2337" s="165"/>
      <c r="D2337" s="166"/>
      <c r="E2337" s="165"/>
      <c r="F2337" s="165"/>
      <c r="G2337" s="220"/>
      <c r="H2337" s="165"/>
      <c r="I2337" s="167"/>
      <c r="J2337" s="168"/>
      <c r="K2337" s="845"/>
    </row>
    <row r="2338" spans="1:11" x14ac:dyDescent="0.2">
      <c r="A2338" s="163">
        <v>2323</v>
      </c>
      <c r="B2338" s="164"/>
      <c r="C2338" s="165"/>
      <c r="D2338" s="166"/>
      <c r="E2338" s="165"/>
      <c r="F2338" s="165"/>
      <c r="G2338" s="220"/>
      <c r="H2338" s="165"/>
      <c r="I2338" s="167"/>
      <c r="J2338" s="168"/>
      <c r="K2338" s="845"/>
    </row>
    <row r="2339" spans="1:11" x14ac:dyDescent="0.2">
      <c r="A2339" s="163">
        <v>2324</v>
      </c>
      <c r="B2339" s="164"/>
      <c r="C2339" s="165"/>
      <c r="D2339" s="166"/>
      <c r="E2339" s="165"/>
      <c r="F2339" s="165"/>
      <c r="G2339" s="220"/>
      <c r="H2339" s="165"/>
      <c r="I2339" s="167"/>
      <c r="J2339" s="168"/>
      <c r="K2339" s="845"/>
    </row>
    <row r="2340" spans="1:11" x14ac:dyDescent="0.2">
      <c r="A2340" s="163">
        <v>2325</v>
      </c>
      <c r="B2340" s="164"/>
      <c r="C2340" s="165"/>
      <c r="D2340" s="166"/>
      <c r="E2340" s="165"/>
      <c r="F2340" s="165"/>
      <c r="G2340" s="220"/>
      <c r="H2340" s="165"/>
      <c r="I2340" s="167"/>
      <c r="J2340" s="168"/>
      <c r="K2340" s="845"/>
    </row>
    <row r="2341" spans="1:11" x14ac:dyDescent="0.2">
      <c r="A2341" s="163">
        <v>2326</v>
      </c>
      <c r="B2341" s="164"/>
      <c r="C2341" s="165"/>
      <c r="D2341" s="166"/>
      <c r="E2341" s="165"/>
      <c r="F2341" s="165"/>
      <c r="G2341" s="220"/>
      <c r="H2341" s="165"/>
      <c r="I2341" s="167"/>
      <c r="J2341" s="168"/>
      <c r="K2341" s="845"/>
    </row>
    <row r="2342" spans="1:11" x14ac:dyDescent="0.2">
      <c r="A2342" s="163">
        <v>2327</v>
      </c>
      <c r="B2342" s="164"/>
      <c r="C2342" s="165"/>
      <c r="D2342" s="166"/>
      <c r="E2342" s="165"/>
      <c r="F2342" s="165"/>
      <c r="G2342" s="220"/>
      <c r="H2342" s="165"/>
      <c r="I2342" s="167"/>
      <c r="J2342" s="168"/>
      <c r="K2342" s="845"/>
    </row>
    <row r="2343" spans="1:11" x14ac:dyDescent="0.2">
      <c r="A2343" s="163">
        <v>2328</v>
      </c>
      <c r="B2343" s="164"/>
      <c r="C2343" s="165"/>
      <c r="D2343" s="166"/>
      <c r="E2343" s="165"/>
      <c r="F2343" s="165"/>
      <c r="G2343" s="220"/>
      <c r="H2343" s="165"/>
      <c r="I2343" s="167"/>
      <c r="J2343" s="168"/>
      <c r="K2343" s="845"/>
    </row>
    <row r="2344" spans="1:11" x14ac:dyDescent="0.2">
      <c r="A2344" s="163">
        <v>2329</v>
      </c>
      <c r="B2344" s="164"/>
      <c r="C2344" s="165"/>
      <c r="D2344" s="166"/>
      <c r="E2344" s="165"/>
      <c r="F2344" s="165"/>
      <c r="G2344" s="220"/>
      <c r="H2344" s="165"/>
      <c r="I2344" s="167"/>
      <c r="J2344" s="168"/>
      <c r="K2344" s="845"/>
    </row>
    <row r="2345" spans="1:11" x14ac:dyDescent="0.2">
      <c r="A2345" s="163">
        <v>2330</v>
      </c>
      <c r="B2345" s="164"/>
      <c r="C2345" s="165"/>
      <c r="D2345" s="166"/>
      <c r="E2345" s="165"/>
      <c r="F2345" s="165"/>
      <c r="G2345" s="220"/>
      <c r="H2345" s="165"/>
      <c r="I2345" s="167"/>
      <c r="J2345" s="168"/>
      <c r="K2345" s="845"/>
    </row>
    <row r="2346" spans="1:11" x14ac:dyDescent="0.2">
      <c r="A2346" s="163">
        <v>2331</v>
      </c>
      <c r="B2346" s="164"/>
      <c r="C2346" s="165"/>
      <c r="D2346" s="166"/>
      <c r="E2346" s="165"/>
      <c r="F2346" s="165"/>
      <c r="G2346" s="220"/>
      <c r="H2346" s="165"/>
      <c r="I2346" s="167"/>
      <c r="J2346" s="168"/>
      <c r="K2346" s="845"/>
    </row>
    <row r="2347" spans="1:11" x14ac:dyDescent="0.2">
      <c r="A2347" s="163">
        <v>2332</v>
      </c>
      <c r="B2347" s="164"/>
      <c r="C2347" s="165"/>
      <c r="D2347" s="166"/>
      <c r="E2347" s="165"/>
      <c r="F2347" s="165"/>
      <c r="G2347" s="220"/>
      <c r="H2347" s="165"/>
      <c r="I2347" s="167"/>
      <c r="J2347" s="168"/>
      <c r="K2347" s="845"/>
    </row>
    <row r="2348" spans="1:11" x14ac:dyDescent="0.2">
      <c r="A2348" s="163">
        <v>2333</v>
      </c>
      <c r="B2348" s="164"/>
      <c r="C2348" s="165"/>
      <c r="D2348" s="166"/>
      <c r="E2348" s="165"/>
      <c r="F2348" s="165"/>
      <c r="G2348" s="220"/>
      <c r="H2348" s="165"/>
      <c r="I2348" s="167"/>
      <c r="J2348" s="168"/>
      <c r="K2348" s="845"/>
    </row>
    <row r="2349" spans="1:11" x14ac:dyDescent="0.2">
      <c r="A2349" s="163">
        <v>2334</v>
      </c>
      <c r="B2349" s="164"/>
      <c r="C2349" s="165"/>
      <c r="D2349" s="166"/>
      <c r="E2349" s="165"/>
      <c r="F2349" s="165"/>
      <c r="G2349" s="220"/>
      <c r="H2349" s="165"/>
      <c r="I2349" s="167"/>
      <c r="J2349" s="168"/>
      <c r="K2349" s="845"/>
    </row>
    <row r="2350" spans="1:11" x14ac:dyDescent="0.2">
      <c r="A2350" s="163">
        <v>2335</v>
      </c>
      <c r="B2350" s="164"/>
      <c r="C2350" s="165"/>
      <c r="D2350" s="166"/>
      <c r="E2350" s="165"/>
      <c r="F2350" s="165"/>
      <c r="G2350" s="220"/>
      <c r="H2350" s="165"/>
      <c r="I2350" s="167"/>
      <c r="J2350" s="168"/>
      <c r="K2350" s="845"/>
    </row>
    <row r="2351" spans="1:11" x14ac:dyDescent="0.2">
      <c r="A2351" s="163">
        <v>2336</v>
      </c>
      <c r="B2351" s="164"/>
      <c r="C2351" s="165"/>
      <c r="D2351" s="166"/>
      <c r="E2351" s="165"/>
      <c r="F2351" s="165"/>
      <c r="G2351" s="220"/>
      <c r="H2351" s="165"/>
      <c r="I2351" s="167"/>
      <c r="J2351" s="168"/>
      <c r="K2351" s="845"/>
    </row>
    <row r="2352" spans="1:11" x14ac:dyDescent="0.2">
      <c r="A2352" s="163">
        <v>2337</v>
      </c>
      <c r="B2352" s="164"/>
      <c r="C2352" s="165"/>
      <c r="D2352" s="166"/>
      <c r="E2352" s="165"/>
      <c r="F2352" s="165"/>
      <c r="G2352" s="220"/>
      <c r="H2352" s="165"/>
      <c r="I2352" s="167"/>
      <c r="J2352" s="168"/>
      <c r="K2352" s="845"/>
    </row>
    <row r="2353" spans="1:11" x14ac:dyDescent="0.2">
      <c r="A2353" s="163">
        <v>2338</v>
      </c>
      <c r="B2353" s="164"/>
      <c r="C2353" s="165"/>
      <c r="D2353" s="166"/>
      <c r="E2353" s="165"/>
      <c r="F2353" s="165"/>
      <c r="G2353" s="220"/>
      <c r="H2353" s="165"/>
      <c r="I2353" s="167"/>
      <c r="J2353" s="168"/>
      <c r="K2353" s="845"/>
    </row>
    <row r="2354" spans="1:11" x14ac:dyDescent="0.2">
      <c r="A2354" s="163">
        <v>2339</v>
      </c>
      <c r="B2354" s="164"/>
      <c r="C2354" s="165"/>
      <c r="D2354" s="166"/>
      <c r="E2354" s="165"/>
      <c r="F2354" s="165"/>
      <c r="G2354" s="220"/>
      <c r="H2354" s="165"/>
      <c r="I2354" s="167"/>
      <c r="J2354" s="168"/>
      <c r="K2354" s="845"/>
    </row>
    <row r="2355" spans="1:11" x14ac:dyDescent="0.2">
      <c r="A2355" s="163">
        <v>2340</v>
      </c>
      <c r="B2355" s="164"/>
      <c r="C2355" s="165"/>
      <c r="D2355" s="166"/>
      <c r="E2355" s="165"/>
      <c r="F2355" s="165"/>
      <c r="G2355" s="220"/>
      <c r="H2355" s="165"/>
      <c r="I2355" s="167"/>
      <c r="J2355" s="168"/>
      <c r="K2355" s="845"/>
    </row>
    <row r="2356" spans="1:11" x14ac:dyDescent="0.2">
      <c r="A2356" s="163">
        <v>2341</v>
      </c>
      <c r="B2356" s="164"/>
      <c r="C2356" s="165"/>
      <c r="D2356" s="166"/>
      <c r="E2356" s="165"/>
      <c r="F2356" s="165"/>
      <c r="G2356" s="220"/>
      <c r="H2356" s="165"/>
      <c r="I2356" s="167"/>
      <c r="J2356" s="168"/>
      <c r="K2356" s="845"/>
    </row>
    <row r="2357" spans="1:11" x14ac:dyDescent="0.2">
      <c r="A2357" s="163">
        <v>2342</v>
      </c>
      <c r="B2357" s="164"/>
      <c r="C2357" s="165"/>
      <c r="D2357" s="166"/>
      <c r="E2357" s="165"/>
      <c r="F2357" s="165"/>
      <c r="G2357" s="220"/>
      <c r="H2357" s="165"/>
      <c r="I2357" s="167"/>
      <c r="J2357" s="168"/>
      <c r="K2357" s="845"/>
    </row>
    <row r="2358" spans="1:11" x14ac:dyDescent="0.2">
      <c r="A2358" s="163">
        <v>2343</v>
      </c>
      <c r="B2358" s="164"/>
      <c r="C2358" s="165"/>
      <c r="D2358" s="166"/>
      <c r="E2358" s="165"/>
      <c r="F2358" s="165"/>
      <c r="G2358" s="220"/>
      <c r="H2358" s="165"/>
      <c r="I2358" s="167"/>
      <c r="J2358" s="168"/>
      <c r="K2358" s="845"/>
    </row>
    <row r="2359" spans="1:11" x14ac:dyDescent="0.2">
      <c r="A2359" s="163">
        <v>2344</v>
      </c>
      <c r="B2359" s="164"/>
      <c r="C2359" s="165"/>
      <c r="D2359" s="166"/>
      <c r="E2359" s="165"/>
      <c r="F2359" s="165"/>
      <c r="G2359" s="220"/>
      <c r="H2359" s="165"/>
      <c r="I2359" s="167"/>
      <c r="J2359" s="168"/>
      <c r="K2359" s="845"/>
    </row>
    <row r="2360" spans="1:11" x14ac:dyDescent="0.2">
      <c r="A2360" s="163">
        <v>2345</v>
      </c>
      <c r="B2360" s="164"/>
      <c r="C2360" s="165"/>
      <c r="D2360" s="166"/>
      <c r="E2360" s="165"/>
      <c r="F2360" s="165"/>
      <c r="G2360" s="220"/>
      <c r="H2360" s="165"/>
      <c r="I2360" s="167"/>
      <c r="J2360" s="168"/>
      <c r="K2360" s="845"/>
    </row>
    <row r="2361" spans="1:11" x14ac:dyDescent="0.2">
      <c r="A2361" s="163">
        <v>2346</v>
      </c>
      <c r="B2361" s="164"/>
      <c r="C2361" s="165"/>
      <c r="D2361" s="166"/>
      <c r="E2361" s="165"/>
      <c r="F2361" s="165"/>
      <c r="G2361" s="220"/>
      <c r="H2361" s="165"/>
      <c r="I2361" s="167"/>
      <c r="J2361" s="168"/>
      <c r="K2361" s="845"/>
    </row>
    <row r="2362" spans="1:11" x14ac:dyDescent="0.2">
      <c r="A2362" s="163">
        <v>2347</v>
      </c>
      <c r="B2362" s="164"/>
      <c r="C2362" s="165"/>
      <c r="D2362" s="166"/>
      <c r="E2362" s="165"/>
      <c r="F2362" s="165"/>
      <c r="G2362" s="220"/>
      <c r="H2362" s="165"/>
      <c r="I2362" s="167"/>
      <c r="J2362" s="168"/>
      <c r="K2362" s="845"/>
    </row>
    <row r="2363" spans="1:11" x14ac:dyDescent="0.2">
      <c r="A2363" s="163">
        <v>2348</v>
      </c>
      <c r="B2363" s="164"/>
      <c r="C2363" s="165"/>
      <c r="D2363" s="166"/>
      <c r="E2363" s="165"/>
      <c r="F2363" s="165"/>
      <c r="G2363" s="220"/>
      <c r="H2363" s="165"/>
      <c r="I2363" s="167"/>
      <c r="J2363" s="168"/>
      <c r="K2363" s="845"/>
    </row>
    <row r="2364" spans="1:11" x14ac:dyDescent="0.2">
      <c r="A2364" s="163">
        <v>2349</v>
      </c>
      <c r="B2364" s="164"/>
      <c r="C2364" s="165"/>
      <c r="D2364" s="166"/>
      <c r="E2364" s="165"/>
      <c r="F2364" s="165"/>
      <c r="G2364" s="220"/>
      <c r="H2364" s="165"/>
      <c r="I2364" s="167"/>
      <c r="J2364" s="168"/>
      <c r="K2364" s="845"/>
    </row>
    <row r="2365" spans="1:11" x14ac:dyDescent="0.2">
      <c r="A2365" s="163">
        <v>2350</v>
      </c>
      <c r="B2365" s="164"/>
      <c r="C2365" s="165"/>
      <c r="D2365" s="166"/>
      <c r="E2365" s="165"/>
      <c r="F2365" s="165"/>
      <c r="G2365" s="220"/>
      <c r="H2365" s="165"/>
      <c r="I2365" s="167"/>
      <c r="J2365" s="168"/>
      <c r="K2365" s="845"/>
    </row>
    <row r="2366" spans="1:11" x14ac:dyDescent="0.2">
      <c r="A2366" s="163">
        <v>2351</v>
      </c>
      <c r="B2366" s="164"/>
      <c r="C2366" s="165"/>
      <c r="D2366" s="166"/>
      <c r="E2366" s="165"/>
      <c r="F2366" s="165"/>
      <c r="G2366" s="220"/>
      <c r="H2366" s="165"/>
      <c r="I2366" s="167"/>
      <c r="J2366" s="168"/>
      <c r="K2366" s="845"/>
    </row>
    <row r="2367" spans="1:11" x14ac:dyDescent="0.2">
      <c r="A2367" s="163">
        <v>2352</v>
      </c>
      <c r="B2367" s="164"/>
      <c r="C2367" s="165"/>
      <c r="D2367" s="166"/>
      <c r="E2367" s="165"/>
      <c r="F2367" s="165"/>
      <c r="G2367" s="220"/>
      <c r="H2367" s="165"/>
      <c r="I2367" s="167"/>
      <c r="J2367" s="168"/>
      <c r="K2367" s="845"/>
    </row>
    <row r="2368" spans="1:11" x14ac:dyDescent="0.2">
      <c r="A2368" s="163">
        <v>2353</v>
      </c>
      <c r="B2368" s="164"/>
      <c r="C2368" s="165"/>
      <c r="D2368" s="166"/>
      <c r="E2368" s="165"/>
      <c r="F2368" s="165"/>
      <c r="G2368" s="220"/>
      <c r="H2368" s="165"/>
      <c r="I2368" s="167"/>
      <c r="J2368" s="168"/>
      <c r="K2368" s="845"/>
    </row>
    <row r="2369" spans="1:11" x14ac:dyDescent="0.2">
      <c r="A2369" s="163">
        <v>2354</v>
      </c>
      <c r="B2369" s="164"/>
      <c r="C2369" s="165"/>
      <c r="D2369" s="166"/>
      <c r="E2369" s="165"/>
      <c r="F2369" s="165"/>
      <c r="G2369" s="220"/>
      <c r="H2369" s="165"/>
      <c r="I2369" s="167"/>
      <c r="J2369" s="168"/>
      <c r="K2369" s="845"/>
    </row>
    <row r="2370" spans="1:11" x14ac:dyDescent="0.2">
      <c r="A2370" s="163">
        <v>2355</v>
      </c>
      <c r="B2370" s="164"/>
      <c r="C2370" s="165"/>
      <c r="D2370" s="166"/>
      <c r="E2370" s="165"/>
      <c r="F2370" s="165"/>
      <c r="G2370" s="220"/>
      <c r="H2370" s="165"/>
      <c r="I2370" s="167"/>
      <c r="J2370" s="168"/>
      <c r="K2370" s="845"/>
    </row>
    <row r="2371" spans="1:11" x14ac:dyDescent="0.2">
      <c r="A2371" s="163">
        <v>2356</v>
      </c>
      <c r="B2371" s="164"/>
      <c r="C2371" s="165"/>
      <c r="D2371" s="166"/>
      <c r="E2371" s="165"/>
      <c r="F2371" s="165"/>
      <c r="G2371" s="220"/>
      <c r="H2371" s="165"/>
      <c r="I2371" s="167"/>
      <c r="J2371" s="168"/>
      <c r="K2371" s="845"/>
    </row>
    <row r="2372" spans="1:11" x14ac:dyDescent="0.2">
      <c r="A2372" s="163">
        <v>2357</v>
      </c>
      <c r="B2372" s="164"/>
      <c r="C2372" s="165"/>
      <c r="D2372" s="166"/>
      <c r="E2372" s="165"/>
      <c r="F2372" s="165"/>
      <c r="G2372" s="220"/>
      <c r="H2372" s="165"/>
      <c r="I2372" s="167"/>
      <c r="J2372" s="168"/>
      <c r="K2372" s="845"/>
    </row>
    <row r="2373" spans="1:11" x14ac:dyDescent="0.2">
      <c r="A2373" s="163">
        <v>2358</v>
      </c>
      <c r="B2373" s="164"/>
      <c r="C2373" s="165"/>
      <c r="D2373" s="166"/>
      <c r="E2373" s="165"/>
      <c r="F2373" s="165"/>
      <c r="G2373" s="220"/>
      <c r="H2373" s="165"/>
      <c r="I2373" s="167"/>
      <c r="J2373" s="168"/>
      <c r="K2373" s="845"/>
    </row>
    <row r="2374" spans="1:11" x14ac:dyDescent="0.2">
      <c r="A2374" s="163">
        <v>2359</v>
      </c>
      <c r="B2374" s="164"/>
      <c r="C2374" s="165"/>
      <c r="D2374" s="166"/>
      <c r="E2374" s="165"/>
      <c r="F2374" s="165"/>
      <c r="G2374" s="220"/>
      <c r="H2374" s="165"/>
      <c r="I2374" s="167"/>
      <c r="J2374" s="168"/>
      <c r="K2374" s="845"/>
    </row>
    <row r="2375" spans="1:11" x14ac:dyDescent="0.2">
      <c r="A2375" s="163">
        <v>2360</v>
      </c>
      <c r="B2375" s="164"/>
      <c r="C2375" s="165"/>
      <c r="D2375" s="166"/>
      <c r="E2375" s="165"/>
      <c r="F2375" s="165"/>
      <c r="G2375" s="220"/>
      <c r="H2375" s="165"/>
      <c r="I2375" s="167"/>
      <c r="J2375" s="168"/>
      <c r="K2375" s="845"/>
    </row>
    <row r="2376" spans="1:11" x14ac:dyDescent="0.2">
      <c r="A2376" s="163">
        <v>2361</v>
      </c>
      <c r="B2376" s="164"/>
      <c r="C2376" s="165"/>
      <c r="D2376" s="166"/>
      <c r="E2376" s="165"/>
      <c r="F2376" s="165"/>
      <c r="G2376" s="220"/>
      <c r="H2376" s="165"/>
      <c r="I2376" s="167"/>
      <c r="J2376" s="168"/>
      <c r="K2376" s="845"/>
    </row>
    <row r="2377" spans="1:11" x14ac:dyDescent="0.2">
      <c r="A2377" s="163">
        <v>2362</v>
      </c>
      <c r="B2377" s="164"/>
      <c r="C2377" s="165"/>
      <c r="D2377" s="166"/>
      <c r="E2377" s="165"/>
      <c r="F2377" s="165"/>
      <c r="G2377" s="220"/>
      <c r="H2377" s="165"/>
      <c r="I2377" s="167"/>
      <c r="J2377" s="168"/>
      <c r="K2377" s="845"/>
    </row>
    <row r="2378" spans="1:11" x14ac:dyDescent="0.2">
      <c r="A2378" s="163">
        <v>2363</v>
      </c>
      <c r="B2378" s="164"/>
      <c r="C2378" s="165"/>
      <c r="D2378" s="166"/>
      <c r="E2378" s="165"/>
      <c r="F2378" s="165"/>
      <c r="G2378" s="220"/>
      <c r="H2378" s="165"/>
      <c r="I2378" s="167"/>
      <c r="J2378" s="168"/>
      <c r="K2378" s="845"/>
    </row>
    <row r="2379" spans="1:11" x14ac:dyDescent="0.2">
      <c r="A2379" s="163">
        <v>2364</v>
      </c>
      <c r="B2379" s="164"/>
      <c r="C2379" s="165"/>
      <c r="D2379" s="166"/>
      <c r="E2379" s="165"/>
      <c r="F2379" s="165"/>
      <c r="G2379" s="220"/>
      <c r="H2379" s="165"/>
      <c r="I2379" s="167"/>
      <c r="J2379" s="168"/>
      <c r="K2379" s="845"/>
    </row>
    <row r="2380" spans="1:11" x14ac:dyDescent="0.2">
      <c r="A2380" s="163">
        <v>2365</v>
      </c>
      <c r="B2380" s="164"/>
      <c r="C2380" s="165"/>
      <c r="D2380" s="166"/>
      <c r="E2380" s="165"/>
      <c r="F2380" s="165"/>
      <c r="G2380" s="220"/>
      <c r="H2380" s="165"/>
      <c r="I2380" s="167"/>
      <c r="J2380" s="168"/>
      <c r="K2380" s="845"/>
    </row>
    <row r="2381" spans="1:11" x14ac:dyDescent="0.2">
      <c r="A2381" s="163">
        <v>2366</v>
      </c>
      <c r="B2381" s="164"/>
      <c r="C2381" s="165"/>
      <c r="D2381" s="166"/>
      <c r="E2381" s="165"/>
      <c r="F2381" s="165"/>
      <c r="G2381" s="220"/>
      <c r="H2381" s="165"/>
      <c r="I2381" s="167"/>
      <c r="J2381" s="168"/>
      <c r="K2381" s="845"/>
    </row>
    <row r="2382" spans="1:11" x14ac:dyDescent="0.2">
      <c r="A2382" s="163">
        <v>2367</v>
      </c>
      <c r="B2382" s="164"/>
      <c r="C2382" s="165"/>
      <c r="D2382" s="166"/>
      <c r="E2382" s="165"/>
      <c r="F2382" s="165"/>
      <c r="G2382" s="220"/>
      <c r="H2382" s="165"/>
      <c r="I2382" s="167"/>
      <c r="J2382" s="168"/>
      <c r="K2382" s="845"/>
    </row>
    <row r="2383" spans="1:11" x14ac:dyDescent="0.2">
      <c r="A2383" s="163">
        <v>2368</v>
      </c>
      <c r="B2383" s="164"/>
      <c r="C2383" s="165"/>
      <c r="D2383" s="166"/>
      <c r="E2383" s="165"/>
      <c r="F2383" s="165"/>
      <c r="G2383" s="220"/>
      <c r="H2383" s="165"/>
      <c r="I2383" s="167"/>
      <c r="J2383" s="168"/>
      <c r="K2383" s="845"/>
    </row>
    <row r="2384" spans="1:11" x14ac:dyDescent="0.2">
      <c r="A2384" s="163">
        <v>2369</v>
      </c>
      <c r="B2384" s="164"/>
      <c r="C2384" s="165"/>
      <c r="D2384" s="166"/>
      <c r="E2384" s="165"/>
      <c r="F2384" s="165"/>
      <c r="G2384" s="220"/>
      <c r="H2384" s="165"/>
      <c r="I2384" s="167"/>
      <c r="J2384" s="168"/>
      <c r="K2384" s="845"/>
    </row>
    <row r="2385" spans="1:11" x14ac:dyDescent="0.2">
      <c r="A2385" s="163">
        <v>2370</v>
      </c>
      <c r="B2385" s="164"/>
      <c r="C2385" s="165"/>
      <c r="D2385" s="166"/>
      <c r="E2385" s="165"/>
      <c r="F2385" s="165"/>
      <c r="G2385" s="220"/>
      <c r="H2385" s="165"/>
      <c r="I2385" s="167"/>
      <c r="J2385" s="168"/>
      <c r="K2385" s="845"/>
    </row>
    <row r="2386" spans="1:11" x14ac:dyDescent="0.2">
      <c r="A2386" s="163">
        <v>2371</v>
      </c>
      <c r="B2386" s="164"/>
      <c r="C2386" s="165"/>
      <c r="D2386" s="166"/>
      <c r="E2386" s="165"/>
      <c r="F2386" s="165"/>
      <c r="G2386" s="220"/>
      <c r="H2386" s="165"/>
      <c r="I2386" s="167"/>
      <c r="J2386" s="168"/>
      <c r="K2386" s="845"/>
    </row>
    <row r="2387" spans="1:11" x14ac:dyDescent="0.2">
      <c r="A2387" s="163">
        <v>2372</v>
      </c>
      <c r="B2387" s="164"/>
      <c r="C2387" s="165"/>
      <c r="D2387" s="166"/>
      <c r="E2387" s="165"/>
      <c r="F2387" s="165"/>
      <c r="G2387" s="220"/>
      <c r="H2387" s="165"/>
      <c r="I2387" s="167"/>
      <c r="J2387" s="168"/>
      <c r="K2387" s="845"/>
    </row>
    <row r="2388" spans="1:11" x14ac:dyDescent="0.2">
      <c r="A2388" s="163">
        <v>2373</v>
      </c>
      <c r="B2388" s="164"/>
      <c r="C2388" s="165"/>
      <c r="D2388" s="166"/>
      <c r="E2388" s="165"/>
      <c r="F2388" s="165"/>
      <c r="G2388" s="220"/>
      <c r="H2388" s="165"/>
      <c r="I2388" s="167"/>
      <c r="J2388" s="168"/>
      <c r="K2388" s="845"/>
    </row>
    <row r="2389" spans="1:11" x14ac:dyDescent="0.2">
      <c r="A2389" s="163">
        <v>2374</v>
      </c>
      <c r="B2389" s="164"/>
      <c r="C2389" s="165"/>
      <c r="D2389" s="166"/>
      <c r="E2389" s="165"/>
      <c r="F2389" s="165"/>
      <c r="G2389" s="220"/>
      <c r="H2389" s="165"/>
      <c r="I2389" s="167"/>
      <c r="J2389" s="168"/>
      <c r="K2389" s="845"/>
    </row>
    <row r="2390" spans="1:11" x14ac:dyDescent="0.2">
      <c r="A2390" s="163">
        <v>2375</v>
      </c>
      <c r="B2390" s="164"/>
      <c r="C2390" s="165"/>
      <c r="D2390" s="166"/>
      <c r="E2390" s="165"/>
      <c r="F2390" s="165"/>
      <c r="G2390" s="220"/>
      <c r="H2390" s="165"/>
      <c r="I2390" s="167"/>
      <c r="J2390" s="168"/>
      <c r="K2390" s="845"/>
    </row>
    <row r="2391" spans="1:11" x14ac:dyDescent="0.2">
      <c r="A2391" s="163">
        <v>2376</v>
      </c>
      <c r="B2391" s="164"/>
      <c r="C2391" s="165"/>
      <c r="D2391" s="166"/>
      <c r="E2391" s="165"/>
      <c r="F2391" s="165"/>
      <c r="G2391" s="220"/>
      <c r="H2391" s="165"/>
      <c r="I2391" s="167"/>
      <c r="J2391" s="168"/>
      <c r="K2391" s="845"/>
    </row>
    <row r="2392" spans="1:11" x14ac:dyDescent="0.2">
      <c r="A2392" s="163">
        <v>2377</v>
      </c>
      <c r="B2392" s="164"/>
      <c r="C2392" s="165"/>
      <c r="D2392" s="166"/>
      <c r="E2392" s="165"/>
      <c r="F2392" s="165"/>
      <c r="G2392" s="220"/>
      <c r="H2392" s="165"/>
      <c r="I2392" s="167"/>
      <c r="J2392" s="168"/>
      <c r="K2392" s="845"/>
    </row>
    <row r="2393" spans="1:11" x14ac:dyDescent="0.2">
      <c r="A2393" s="163">
        <v>2378</v>
      </c>
      <c r="B2393" s="164"/>
      <c r="C2393" s="165"/>
      <c r="D2393" s="166"/>
      <c r="E2393" s="165"/>
      <c r="F2393" s="165"/>
      <c r="G2393" s="220"/>
      <c r="H2393" s="165"/>
      <c r="I2393" s="167"/>
      <c r="J2393" s="168"/>
      <c r="K2393" s="845"/>
    </row>
    <row r="2394" spans="1:11" x14ac:dyDescent="0.2">
      <c r="A2394" s="163">
        <v>2379</v>
      </c>
      <c r="B2394" s="164"/>
      <c r="C2394" s="165"/>
      <c r="D2394" s="166"/>
      <c r="E2394" s="165"/>
      <c r="F2394" s="165"/>
      <c r="G2394" s="220"/>
      <c r="H2394" s="165"/>
      <c r="I2394" s="167"/>
      <c r="J2394" s="168"/>
      <c r="K2394" s="845"/>
    </row>
    <row r="2395" spans="1:11" x14ac:dyDescent="0.2">
      <c r="A2395" s="163">
        <v>2380</v>
      </c>
      <c r="B2395" s="164"/>
      <c r="C2395" s="165"/>
      <c r="D2395" s="166"/>
      <c r="E2395" s="165"/>
      <c r="F2395" s="165"/>
      <c r="G2395" s="220"/>
      <c r="H2395" s="165"/>
      <c r="I2395" s="167"/>
      <c r="J2395" s="168"/>
      <c r="K2395" s="845"/>
    </row>
    <row r="2396" spans="1:11" x14ac:dyDescent="0.2">
      <c r="A2396" s="163">
        <v>2381</v>
      </c>
      <c r="B2396" s="164"/>
      <c r="C2396" s="165"/>
      <c r="D2396" s="166"/>
      <c r="E2396" s="165"/>
      <c r="F2396" s="165"/>
      <c r="G2396" s="220"/>
      <c r="H2396" s="165"/>
      <c r="I2396" s="167"/>
      <c r="J2396" s="168"/>
      <c r="K2396" s="845"/>
    </row>
    <row r="2397" spans="1:11" x14ac:dyDescent="0.2">
      <c r="A2397" s="163">
        <v>2382</v>
      </c>
      <c r="B2397" s="164"/>
      <c r="C2397" s="165"/>
      <c r="D2397" s="166"/>
      <c r="E2397" s="165"/>
      <c r="F2397" s="165"/>
      <c r="G2397" s="220"/>
      <c r="H2397" s="165"/>
      <c r="I2397" s="167"/>
      <c r="J2397" s="168"/>
      <c r="K2397" s="845"/>
    </row>
    <row r="2398" spans="1:11" x14ac:dyDescent="0.2">
      <c r="A2398" s="163">
        <v>2383</v>
      </c>
      <c r="B2398" s="164"/>
      <c r="C2398" s="165"/>
      <c r="D2398" s="166"/>
      <c r="E2398" s="165"/>
      <c r="F2398" s="165"/>
      <c r="G2398" s="220"/>
      <c r="H2398" s="165"/>
      <c r="I2398" s="167"/>
      <c r="J2398" s="168"/>
      <c r="K2398" s="845"/>
    </row>
    <row r="2399" spans="1:11" x14ac:dyDescent="0.2">
      <c r="A2399" s="163">
        <v>2384</v>
      </c>
      <c r="B2399" s="164"/>
      <c r="C2399" s="165"/>
      <c r="D2399" s="166"/>
      <c r="E2399" s="165"/>
      <c r="F2399" s="165"/>
      <c r="G2399" s="220"/>
      <c r="H2399" s="165"/>
      <c r="I2399" s="167"/>
      <c r="J2399" s="168"/>
      <c r="K2399" s="845"/>
    </row>
    <row r="2400" spans="1:11" x14ac:dyDescent="0.2">
      <c r="A2400" s="163">
        <v>2385</v>
      </c>
      <c r="B2400" s="164"/>
      <c r="C2400" s="165"/>
      <c r="D2400" s="166"/>
      <c r="E2400" s="165"/>
      <c r="F2400" s="165"/>
      <c r="G2400" s="220"/>
      <c r="H2400" s="165"/>
      <c r="I2400" s="167"/>
      <c r="J2400" s="168"/>
      <c r="K2400" s="845"/>
    </row>
    <row r="2401" spans="1:11" x14ac:dyDescent="0.2">
      <c r="A2401" s="163">
        <v>2386</v>
      </c>
      <c r="B2401" s="164"/>
      <c r="C2401" s="165"/>
      <c r="D2401" s="166"/>
      <c r="E2401" s="165"/>
      <c r="F2401" s="165"/>
      <c r="G2401" s="220"/>
      <c r="H2401" s="165"/>
      <c r="I2401" s="167"/>
      <c r="J2401" s="168"/>
      <c r="K2401" s="845"/>
    </row>
    <row r="2402" spans="1:11" x14ac:dyDescent="0.2">
      <c r="A2402" s="163">
        <v>2387</v>
      </c>
      <c r="B2402" s="164"/>
      <c r="C2402" s="165"/>
      <c r="D2402" s="166"/>
      <c r="E2402" s="165"/>
      <c r="F2402" s="165"/>
      <c r="G2402" s="220"/>
      <c r="H2402" s="165"/>
      <c r="I2402" s="167"/>
      <c r="J2402" s="168"/>
      <c r="K2402" s="845"/>
    </row>
    <row r="2403" spans="1:11" x14ac:dyDescent="0.2">
      <c r="A2403" s="163">
        <v>2388</v>
      </c>
      <c r="B2403" s="164"/>
      <c r="C2403" s="165"/>
      <c r="D2403" s="166"/>
      <c r="E2403" s="165"/>
      <c r="F2403" s="165"/>
      <c r="G2403" s="220"/>
      <c r="H2403" s="165"/>
      <c r="I2403" s="167"/>
      <c r="J2403" s="168"/>
      <c r="K2403" s="845"/>
    </row>
    <row r="2404" spans="1:11" x14ac:dyDescent="0.2">
      <c r="A2404" s="163">
        <v>2389</v>
      </c>
      <c r="B2404" s="164"/>
      <c r="C2404" s="165"/>
      <c r="D2404" s="166"/>
      <c r="E2404" s="165"/>
      <c r="F2404" s="165"/>
      <c r="G2404" s="220"/>
      <c r="H2404" s="165"/>
      <c r="I2404" s="167"/>
      <c r="J2404" s="168"/>
      <c r="K2404" s="845"/>
    </row>
    <row r="2405" spans="1:11" x14ac:dyDescent="0.2">
      <c r="A2405" s="163">
        <v>2390</v>
      </c>
      <c r="B2405" s="164"/>
      <c r="C2405" s="165"/>
      <c r="D2405" s="166"/>
      <c r="E2405" s="165"/>
      <c r="F2405" s="165"/>
      <c r="G2405" s="220"/>
      <c r="H2405" s="165"/>
      <c r="I2405" s="167"/>
      <c r="J2405" s="168"/>
      <c r="K2405" s="845"/>
    </row>
    <row r="2406" spans="1:11" x14ac:dyDescent="0.2">
      <c r="A2406" s="163">
        <v>2391</v>
      </c>
      <c r="B2406" s="164"/>
      <c r="C2406" s="165"/>
      <c r="D2406" s="166"/>
      <c r="E2406" s="165"/>
      <c r="F2406" s="165"/>
      <c r="G2406" s="220"/>
      <c r="H2406" s="165"/>
      <c r="I2406" s="167"/>
      <c r="J2406" s="168"/>
      <c r="K2406" s="845"/>
    </row>
    <row r="2407" spans="1:11" x14ac:dyDescent="0.2">
      <c r="A2407" s="163">
        <v>2392</v>
      </c>
      <c r="B2407" s="164"/>
      <c r="C2407" s="165"/>
      <c r="D2407" s="166"/>
      <c r="E2407" s="165"/>
      <c r="F2407" s="165"/>
      <c r="G2407" s="220"/>
      <c r="H2407" s="165"/>
      <c r="I2407" s="167"/>
      <c r="J2407" s="168"/>
      <c r="K2407" s="845"/>
    </row>
    <row r="2408" spans="1:11" x14ac:dyDescent="0.2">
      <c r="A2408" s="163">
        <v>2393</v>
      </c>
      <c r="B2408" s="164"/>
      <c r="C2408" s="165"/>
      <c r="D2408" s="166"/>
      <c r="E2408" s="165"/>
      <c r="F2408" s="165"/>
      <c r="G2408" s="220"/>
      <c r="H2408" s="165"/>
      <c r="I2408" s="167"/>
      <c r="J2408" s="168"/>
      <c r="K2408" s="845"/>
    </row>
    <row r="2409" spans="1:11" x14ac:dyDescent="0.2">
      <c r="A2409" s="163">
        <v>2394</v>
      </c>
      <c r="B2409" s="164"/>
      <c r="C2409" s="165"/>
      <c r="D2409" s="166"/>
      <c r="E2409" s="165"/>
      <c r="F2409" s="165"/>
      <c r="G2409" s="220"/>
      <c r="H2409" s="165"/>
      <c r="I2409" s="167"/>
      <c r="J2409" s="168"/>
      <c r="K2409" s="845"/>
    </row>
    <row r="2410" spans="1:11" x14ac:dyDescent="0.2">
      <c r="A2410" s="163">
        <v>2395</v>
      </c>
      <c r="B2410" s="164"/>
      <c r="C2410" s="165"/>
      <c r="D2410" s="166"/>
      <c r="E2410" s="165"/>
      <c r="F2410" s="165"/>
      <c r="G2410" s="220"/>
      <c r="H2410" s="165"/>
      <c r="I2410" s="167"/>
      <c r="J2410" s="168"/>
      <c r="K2410" s="845"/>
    </row>
    <row r="2411" spans="1:11" x14ac:dyDescent="0.2">
      <c r="A2411" s="163">
        <v>2396</v>
      </c>
      <c r="B2411" s="164"/>
      <c r="C2411" s="165"/>
      <c r="D2411" s="166"/>
      <c r="E2411" s="165"/>
      <c r="F2411" s="165"/>
      <c r="G2411" s="220"/>
      <c r="H2411" s="165"/>
      <c r="I2411" s="167"/>
      <c r="J2411" s="168"/>
      <c r="K2411" s="845"/>
    </row>
    <row r="2412" spans="1:11" x14ac:dyDescent="0.2">
      <c r="A2412" s="163">
        <v>2397</v>
      </c>
      <c r="B2412" s="164"/>
      <c r="C2412" s="165"/>
      <c r="D2412" s="166"/>
      <c r="E2412" s="165"/>
      <c r="F2412" s="165"/>
      <c r="G2412" s="220"/>
      <c r="H2412" s="165"/>
      <c r="I2412" s="167"/>
      <c r="J2412" s="168"/>
      <c r="K2412" s="845"/>
    </row>
    <row r="2413" spans="1:11" x14ac:dyDescent="0.2">
      <c r="A2413" s="163">
        <v>2398</v>
      </c>
      <c r="B2413" s="164"/>
      <c r="C2413" s="165"/>
      <c r="D2413" s="166"/>
      <c r="E2413" s="165"/>
      <c r="F2413" s="165"/>
      <c r="G2413" s="220"/>
      <c r="H2413" s="165"/>
      <c r="I2413" s="167"/>
      <c r="J2413" s="168"/>
      <c r="K2413" s="845"/>
    </row>
    <row r="2414" spans="1:11" x14ac:dyDescent="0.2">
      <c r="A2414" s="163">
        <v>2399</v>
      </c>
      <c r="B2414" s="164"/>
      <c r="C2414" s="165"/>
      <c r="D2414" s="166"/>
      <c r="E2414" s="165"/>
      <c r="F2414" s="165"/>
      <c r="G2414" s="220"/>
      <c r="H2414" s="165"/>
      <c r="I2414" s="167"/>
      <c r="J2414" s="168"/>
      <c r="K2414" s="845"/>
    </row>
    <row r="2415" spans="1:11" x14ac:dyDescent="0.2">
      <c r="A2415" s="163">
        <v>2400</v>
      </c>
      <c r="B2415" s="164"/>
      <c r="C2415" s="165"/>
      <c r="D2415" s="166"/>
      <c r="E2415" s="165"/>
      <c r="F2415" s="165"/>
      <c r="G2415" s="220"/>
      <c r="H2415" s="165"/>
      <c r="I2415" s="167"/>
      <c r="J2415" s="168"/>
      <c r="K2415" s="845"/>
    </row>
    <row r="2416" spans="1:11" x14ac:dyDescent="0.2">
      <c r="A2416" s="163">
        <v>2401</v>
      </c>
      <c r="B2416" s="164"/>
      <c r="C2416" s="165"/>
      <c r="D2416" s="166"/>
      <c r="E2416" s="165"/>
      <c r="F2416" s="165"/>
      <c r="G2416" s="220"/>
      <c r="H2416" s="165"/>
      <c r="I2416" s="167"/>
      <c r="J2416" s="168"/>
      <c r="K2416" s="845"/>
    </row>
    <row r="2417" spans="1:11" x14ac:dyDescent="0.2">
      <c r="A2417" s="163">
        <v>2402</v>
      </c>
      <c r="B2417" s="164"/>
      <c r="C2417" s="165"/>
      <c r="D2417" s="166"/>
      <c r="E2417" s="165"/>
      <c r="F2417" s="165"/>
      <c r="G2417" s="220"/>
      <c r="H2417" s="165"/>
      <c r="I2417" s="167"/>
      <c r="J2417" s="168"/>
      <c r="K2417" s="845"/>
    </row>
    <row r="2418" spans="1:11" x14ac:dyDescent="0.2">
      <c r="A2418" s="163">
        <v>2403</v>
      </c>
      <c r="B2418" s="164"/>
      <c r="C2418" s="165"/>
      <c r="D2418" s="166"/>
      <c r="E2418" s="165"/>
      <c r="F2418" s="165"/>
      <c r="G2418" s="220"/>
      <c r="H2418" s="165"/>
      <c r="I2418" s="167"/>
      <c r="J2418" s="168"/>
      <c r="K2418" s="845"/>
    </row>
    <row r="2419" spans="1:11" x14ac:dyDescent="0.2">
      <c r="A2419" s="163">
        <v>2404</v>
      </c>
      <c r="B2419" s="164"/>
      <c r="C2419" s="165"/>
      <c r="D2419" s="166"/>
      <c r="E2419" s="165"/>
      <c r="F2419" s="165"/>
      <c r="G2419" s="220"/>
      <c r="H2419" s="165"/>
      <c r="I2419" s="167"/>
      <c r="J2419" s="168"/>
      <c r="K2419" s="845"/>
    </row>
    <row r="2420" spans="1:11" x14ac:dyDescent="0.2">
      <c r="A2420" s="163">
        <v>2405</v>
      </c>
      <c r="B2420" s="164"/>
      <c r="C2420" s="165"/>
      <c r="D2420" s="166"/>
      <c r="E2420" s="165"/>
      <c r="F2420" s="165"/>
      <c r="G2420" s="220"/>
      <c r="H2420" s="165"/>
      <c r="I2420" s="167"/>
      <c r="J2420" s="168"/>
      <c r="K2420" s="845"/>
    </row>
    <row r="2421" spans="1:11" x14ac:dyDescent="0.2">
      <c r="A2421" s="163">
        <v>2406</v>
      </c>
      <c r="B2421" s="164"/>
      <c r="C2421" s="165"/>
      <c r="D2421" s="166"/>
      <c r="E2421" s="165"/>
      <c r="F2421" s="165"/>
      <c r="G2421" s="220"/>
      <c r="H2421" s="165"/>
      <c r="I2421" s="167"/>
      <c r="J2421" s="168"/>
      <c r="K2421" s="845"/>
    </row>
    <row r="2422" spans="1:11" x14ac:dyDescent="0.2">
      <c r="A2422" s="163">
        <v>2407</v>
      </c>
      <c r="B2422" s="164"/>
      <c r="C2422" s="165"/>
      <c r="D2422" s="166"/>
      <c r="E2422" s="165"/>
      <c r="F2422" s="165"/>
      <c r="G2422" s="220"/>
      <c r="H2422" s="165"/>
      <c r="I2422" s="167"/>
      <c r="J2422" s="168"/>
      <c r="K2422" s="845"/>
    </row>
    <row r="2423" spans="1:11" x14ac:dyDescent="0.2">
      <c r="A2423" s="163">
        <v>2408</v>
      </c>
      <c r="B2423" s="164"/>
      <c r="C2423" s="165"/>
      <c r="D2423" s="166"/>
      <c r="E2423" s="165"/>
      <c r="F2423" s="165"/>
      <c r="G2423" s="220"/>
      <c r="H2423" s="165"/>
      <c r="I2423" s="167"/>
      <c r="J2423" s="168"/>
      <c r="K2423" s="845"/>
    </row>
    <row r="2424" spans="1:11" x14ac:dyDescent="0.2">
      <c r="A2424" s="163">
        <v>2409</v>
      </c>
      <c r="B2424" s="164"/>
      <c r="C2424" s="165"/>
      <c r="D2424" s="166"/>
      <c r="E2424" s="165"/>
      <c r="F2424" s="165"/>
      <c r="G2424" s="220"/>
      <c r="H2424" s="165"/>
      <c r="I2424" s="167"/>
      <c r="J2424" s="168"/>
      <c r="K2424" s="845"/>
    </row>
    <row r="2425" spans="1:11" x14ac:dyDescent="0.2">
      <c r="A2425" s="163">
        <v>2410</v>
      </c>
      <c r="B2425" s="164"/>
      <c r="C2425" s="165"/>
      <c r="D2425" s="166"/>
      <c r="E2425" s="165"/>
      <c r="F2425" s="165"/>
      <c r="G2425" s="220"/>
      <c r="H2425" s="165"/>
      <c r="I2425" s="167"/>
      <c r="J2425" s="168"/>
      <c r="K2425" s="845"/>
    </row>
    <row r="2426" spans="1:11" x14ac:dyDescent="0.2">
      <c r="A2426" s="163">
        <v>2411</v>
      </c>
      <c r="B2426" s="164"/>
      <c r="C2426" s="165"/>
      <c r="D2426" s="166"/>
      <c r="E2426" s="165"/>
      <c r="F2426" s="165"/>
      <c r="G2426" s="220"/>
      <c r="H2426" s="165"/>
      <c r="I2426" s="167"/>
      <c r="J2426" s="168"/>
      <c r="K2426" s="845"/>
    </row>
    <row r="2427" spans="1:11" x14ac:dyDescent="0.2">
      <c r="A2427" s="163">
        <v>2412</v>
      </c>
      <c r="B2427" s="164"/>
      <c r="C2427" s="165"/>
      <c r="D2427" s="166"/>
      <c r="E2427" s="165"/>
      <c r="F2427" s="165"/>
      <c r="G2427" s="220"/>
      <c r="H2427" s="165"/>
      <c r="I2427" s="167"/>
      <c r="J2427" s="168"/>
      <c r="K2427" s="845"/>
    </row>
    <row r="2428" spans="1:11" x14ac:dyDescent="0.2">
      <c r="A2428" s="163">
        <v>2413</v>
      </c>
      <c r="B2428" s="164"/>
      <c r="C2428" s="165"/>
      <c r="D2428" s="166"/>
      <c r="E2428" s="165"/>
      <c r="F2428" s="165"/>
      <c r="G2428" s="220"/>
      <c r="H2428" s="165"/>
      <c r="I2428" s="167"/>
      <c r="J2428" s="168"/>
      <c r="K2428" s="845"/>
    </row>
    <row r="2429" spans="1:11" x14ac:dyDescent="0.2">
      <c r="A2429" s="163">
        <v>2414</v>
      </c>
      <c r="B2429" s="164"/>
      <c r="C2429" s="165"/>
      <c r="D2429" s="166"/>
      <c r="E2429" s="165"/>
      <c r="F2429" s="165"/>
      <c r="G2429" s="220"/>
      <c r="H2429" s="165"/>
      <c r="I2429" s="167"/>
      <c r="J2429" s="168"/>
      <c r="K2429" s="845"/>
    </row>
    <row r="2430" spans="1:11" x14ac:dyDescent="0.2">
      <c r="A2430" s="163">
        <v>2415</v>
      </c>
      <c r="B2430" s="164"/>
      <c r="C2430" s="165"/>
      <c r="D2430" s="166"/>
      <c r="E2430" s="165"/>
      <c r="F2430" s="165"/>
      <c r="G2430" s="220"/>
      <c r="H2430" s="165"/>
      <c r="I2430" s="167"/>
      <c r="J2430" s="168"/>
      <c r="K2430" s="845"/>
    </row>
    <row r="2431" spans="1:11" x14ac:dyDescent="0.2">
      <c r="A2431" s="163">
        <v>2416</v>
      </c>
      <c r="B2431" s="164"/>
      <c r="C2431" s="165"/>
      <c r="D2431" s="166"/>
      <c r="E2431" s="165"/>
      <c r="F2431" s="165"/>
      <c r="G2431" s="220"/>
      <c r="H2431" s="165"/>
      <c r="I2431" s="167"/>
      <c r="J2431" s="168"/>
      <c r="K2431" s="845"/>
    </row>
    <row r="2432" spans="1:11" x14ac:dyDescent="0.2">
      <c r="A2432" s="163">
        <v>2417</v>
      </c>
      <c r="B2432" s="164"/>
      <c r="C2432" s="165"/>
      <c r="D2432" s="166"/>
      <c r="E2432" s="165"/>
      <c r="F2432" s="165"/>
      <c r="G2432" s="220"/>
      <c r="H2432" s="165"/>
      <c r="I2432" s="167"/>
      <c r="J2432" s="168"/>
      <c r="K2432" s="845"/>
    </row>
    <row r="2433" spans="1:11" x14ac:dyDescent="0.2">
      <c r="A2433" s="163">
        <v>2418</v>
      </c>
      <c r="B2433" s="164"/>
      <c r="C2433" s="165"/>
      <c r="D2433" s="166"/>
      <c r="E2433" s="165"/>
      <c r="F2433" s="165"/>
      <c r="G2433" s="220"/>
      <c r="H2433" s="165"/>
      <c r="I2433" s="167"/>
      <c r="J2433" s="168"/>
      <c r="K2433" s="845"/>
    </row>
    <row r="2434" spans="1:11" x14ac:dyDescent="0.2">
      <c r="A2434" s="163">
        <v>2419</v>
      </c>
      <c r="B2434" s="164"/>
      <c r="C2434" s="165"/>
      <c r="D2434" s="166"/>
      <c r="E2434" s="165"/>
      <c r="F2434" s="165"/>
      <c r="G2434" s="220"/>
      <c r="H2434" s="165"/>
      <c r="I2434" s="167"/>
      <c r="J2434" s="168"/>
      <c r="K2434" s="845"/>
    </row>
    <row r="2435" spans="1:11" x14ac:dyDescent="0.2">
      <c r="A2435" s="163">
        <v>2420</v>
      </c>
      <c r="B2435" s="164"/>
      <c r="C2435" s="165"/>
      <c r="D2435" s="166"/>
      <c r="E2435" s="165"/>
      <c r="F2435" s="165"/>
      <c r="G2435" s="220"/>
      <c r="H2435" s="165"/>
      <c r="I2435" s="167"/>
      <c r="J2435" s="168"/>
      <c r="K2435" s="845"/>
    </row>
    <row r="2436" spans="1:11" x14ac:dyDescent="0.2">
      <c r="A2436" s="163">
        <v>2421</v>
      </c>
      <c r="B2436" s="164"/>
      <c r="C2436" s="165"/>
      <c r="D2436" s="166"/>
      <c r="E2436" s="165"/>
      <c r="F2436" s="165"/>
      <c r="G2436" s="220"/>
      <c r="H2436" s="165"/>
      <c r="I2436" s="167"/>
      <c r="J2436" s="168"/>
      <c r="K2436" s="845"/>
    </row>
    <row r="2437" spans="1:11" x14ac:dyDescent="0.2">
      <c r="A2437" s="163">
        <v>2422</v>
      </c>
      <c r="B2437" s="164"/>
      <c r="C2437" s="165"/>
      <c r="D2437" s="166"/>
      <c r="E2437" s="165"/>
      <c r="F2437" s="165"/>
      <c r="G2437" s="220"/>
      <c r="H2437" s="165"/>
      <c r="I2437" s="167"/>
      <c r="J2437" s="168"/>
      <c r="K2437" s="845"/>
    </row>
    <row r="2438" spans="1:11" x14ac:dyDescent="0.2">
      <c r="A2438" s="163">
        <v>2423</v>
      </c>
      <c r="B2438" s="164"/>
      <c r="C2438" s="165"/>
      <c r="D2438" s="166"/>
      <c r="E2438" s="165"/>
      <c r="F2438" s="165"/>
      <c r="G2438" s="220"/>
      <c r="H2438" s="165"/>
      <c r="I2438" s="167"/>
      <c r="J2438" s="168"/>
      <c r="K2438" s="845"/>
    </row>
    <row r="2439" spans="1:11" x14ac:dyDescent="0.2">
      <c r="A2439" s="163">
        <v>2424</v>
      </c>
      <c r="B2439" s="164"/>
      <c r="C2439" s="165"/>
      <c r="D2439" s="166"/>
      <c r="E2439" s="165"/>
      <c r="F2439" s="165"/>
      <c r="G2439" s="220"/>
      <c r="H2439" s="165"/>
      <c r="I2439" s="167"/>
      <c r="J2439" s="168"/>
      <c r="K2439" s="845"/>
    </row>
    <row r="2440" spans="1:11" x14ac:dyDescent="0.2">
      <c r="A2440" s="163">
        <v>2425</v>
      </c>
      <c r="B2440" s="164"/>
      <c r="C2440" s="165"/>
      <c r="D2440" s="166"/>
      <c r="E2440" s="165"/>
      <c r="F2440" s="165"/>
      <c r="G2440" s="220"/>
      <c r="H2440" s="165"/>
      <c r="I2440" s="167"/>
      <c r="J2440" s="168"/>
      <c r="K2440" s="845"/>
    </row>
    <row r="2441" spans="1:11" x14ac:dyDescent="0.2">
      <c r="A2441" s="163">
        <v>2426</v>
      </c>
      <c r="B2441" s="164"/>
      <c r="C2441" s="165"/>
      <c r="D2441" s="166"/>
      <c r="E2441" s="165"/>
      <c r="F2441" s="165"/>
      <c r="G2441" s="220"/>
      <c r="H2441" s="165"/>
      <c r="I2441" s="167"/>
      <c r="J2441" s="168"/>
      <c r="K2441" s="845"/>
    </row>
    <row r="2442" spans="1:11" x14ac:dyDescent="0.2">
      <c r="A2442" s="163">
        <v>2427</v>
      </c>
      <c r="B2442" s="164"/>
      <c r="C2442" s="165"/>
      <c r="D2442" s="166"/>
      <c r="E2442" s="165"/>
      <c r="F2442" s="165"/>
      <c r="G2442" s="220"/>
      <c r="H2442" s="165"/>
      <c r="I2442" s="167"/>
      <c r="J2442" s="168"/>
      <c r="K2442" s="845"/>
    </row>
    <row r="2443" spans="1:11" x14ac:dyDescent="0.2">
      <c r="A2443" s="163">
        <v>2428</v>
      </c>
      <c r="B2443" s="164"/>
      <c r="C2443" s="165"/>
      <c r="D2443" s="166"/>
      <c r="E2443" s="165"/>
      <c r="F2443" s="165"/>
      <c r="G2443" s="220"/>
      <c r="H2443" s="165"/>
      <c r="I2443" s="167"/>
      <c r="J2443" s="168"/>
      <c r="K2443" s="845"/>
    </row>
    <row r="2444" spans="1:11" x14ac:dyDescent="0.2">
      <c r="A2444" s="163">
        <v>2429</v>
      </c>
      <c r="B2444" s="164"/>
      <c r="C2444" s="165"/>
      <c r="D2444" s="166"/>
      <c r="E2444" s="165"/>
      <c r="F2444" s="165"/>
      <c r="G2444" s="220"/>
      <c r="H2444" s="165"/>
      <c r="I2444" s="167"/>
      <c r="J2444" s="168"/>
      <c r="K2444" s="845"/>
    </row>
    <row r="2445" spans="1:11" x14ac:dyDescent="0.2">
      <c r="A2445" s="163">
        <v>2430</v>
      </c>
      <c r="B2445" s="164"/>
      <c r="C2445" s="165"/>
      <c r="D2445" s="166"/>
      <c r="E2445" s="165"/>
      <c r="F2445" s="165"/>
      <c r="G2445" s="220"/>
      <c r="H2445" s="165"/>
      <c r="I2445" s="167"/>
      <c r="J2445" s="168"/>
      <c r="K2445" s="845"/>
    </row>
    <row r="2446" spans="1:11" x14ac:dyDescent="0.2">
      <c r="A2446" s="163">
        <v>2431</v>
      </c>
      <c r="B2446" s="164"/>
      <c r="C2446" s="165"/>
      <c r="D2446" s="166"/>
      <c r="E2446" s="165"/>
      <c r="F2446" s="165"/>
      <c r="G2446" s="220"/>
      <c r="H2446" s="165"/>
      <c r="I2446" s="167"/>
      <c r="J2446" s="168"/>
      <c r="K2446" s="845"/>
    </row>
    <row r="2447" spans="1:11" x14ac:dyDescent="0.2">
      <c r="A2447" s="163">
        <v>2432</v>
      </c>
      <c r="B2447" s="164"/>
      <c r="C2447" s="165"/>
      <c r="D2447" s="166"/>
      <c r="E2447" s="165"/>
      <c r="F2447" s="165"/>
      <c r="G2447" s="220"/>
      <c r="H2447" s="165"/>
      <c r="I2447" s="167"/>
      <c r="J2447" s="168"/>
      <c r="K2447" s="845"/>
    </row>
    <row r="2448" spans="1:11" x14ac:dyDescent="0.2">
      <c r="A2448" s="163">
        <v>2433</v>
      </c>
      <c r="B2448" s="164"/>
      <c r="C2448" s="165"/>
      <c r="D2448" s="166"/>
      <c r="E2448" s="165"/>
      <c r="F2448" s="165"/>
      <c r="G2448" s="220"/>
      <c r="H2448" s="165"/>
      <c r="I2448" s="167"/>
      <c r="J2448" s="168"/>
      <c r="K2448" s="845"/>
    </row>
    <row r="2449" spans="1:11" x14ac:dyDescent="0.2">
      <c r="A2449" s="163">
        <v>2434</v>
      </c>
      <c r="B2449" s="164"/>
      <c r="C2449" s="165"/>
      <c r="D2449" s="166"/>
      <c r="E2449" s="165"/>
      <c r="F2449" s="165"/>
      <c r="G2449" s="220"/>
      <c r="H2449" s="165"/>
      <c r="I2449" s="167"/>
      <c r="J2449" s="168"/>
      <c r="K2449" s="845"/>
    </row>
    <row r="2450" spans="1:11" x14ac:dyDescent="0.2">
      <c r="A2450" s="163">
        <v>2435</v>
      </c>
      <c r="B2450" s="164"/>
      <c r="C2450" s="165"/>
      <c r="D2450" s="166"/>
      <c r="E2450" s="165"/>
      <c r="F2450" s="165"/>
      <c r="G2450" s="220"/>
      <c r="H2450" s="165"/>
      <c r="I2450" s="167"/>
      <c r="J2450" s="168"/>
      <c r="K2450" s="845"/>
    </row>
    <row r="2451" spans="1:11" x14ac:dyDescent="0.2">
      <c r="A2451" s="163">
        <v>2436</v>
      </c>
      <c r="B2451" s="164"/>
      <c r="C2451" s="165"/>
      <c r="D2451" s="166"/>
      <c r="E2451" s="165"/>
      <c r="F2451" s="165"/>
      <c r="G2451" s="220"/>
      <c r="H2451" s="165"/>
      <c r="I2451" s="167"/>
      <c r="J2451" s="168"/>
      <c r="K2451" s="845"/>
    </row>
    <row r="2452" spans="1:11" x14ac:dyDescent="0.2">
      <c r="A2452" s="163">
        <v>2437</v>
      </c>
      <c r="B2452" s="164"/>
      <c r="C2452" s="165"/>
      <c r="D2452" s="166"/>
      <c r="E2452" s="165"/>
      <c r="F2452" s="165"/>
      <c r="G2452" s="220"/>
      <c r="H2452" s="165"/>
      <c r="I2452" s="167"/>
      <c r="J2452" s="168"/>
      <c r="K2452" s="845"/>
    </row>
    <row r="2453" spans="1:11" x14ac:dyDescent="0.2">
      <c r="A2453" s="163">
        <v>2438</v>
      </c>
      <c r="B2453" s="164"/>
      <c r="C2453" s="165"/>
      <c r="D2453" s="166"/>
      <c r="E2453" s="165"/>
      <c r="F2453" s="165"/>
      <c r="G2453" s="220"/>
      <c r="H2453" s="165"/>
      <c r="I2453" s="167"/>
      <c r="J2453" s="168"/>
      <c r="K2453" s="845"/>
    </row>
    <row r="2454" spans="1:11" x14ac:dyDescent="0.2">
      <c r="A2454" s="163">
        <v>2439</v>
      </c>
      <c r="B2454" s="164"/>
      <c r="C2454" s="165"/>
      <c r="D2454" s="166"/>
      <c r="E2454" s="165"/>
      <c r="F2454" s="165"/>
      <c r="G2454" s="220"/>
      <c r="H2454" s="165"/>
      <c r="I2454" s="167"/>
      <c r="J2454" s="168"/>
      <c r="K2454" s="845"/>
    </row>
    <row r="2455" spans="1:11" x14ac:dyDescent="0.2">
      <c r="A2455" s="163">
        <v>2440</v>
      </c>
      <c r="B2455" s="164"/>
      <c r="C2455" s="165"/>
      <c r="D2455" s="166"/>
      <c r="E2455" s="165"/>
      <c r="F2455" s="165"/>
      <c r="G2455" s="220"/>
      <c r="H2455" s="165"/>
      <c r="I2455" s="167"/>
      <c r="J2455" s="168"/>
      <c r="K2455" s="845"/>
    </row>
    <row r="2456" spans="1:11" x14ac:dyDescent="0.2">
      <c r="A2456" s="163">
        <v>2441</v>
      </c>
      <c r="B2456" s="164"/>
      <c r="C2456" s="165"/>
      <c r="D2456" s="166"/>
      <c r="E2456" s="165"/>
      <c r="F2456" s="165"/>
      <c r="G2456" s="220"/>
      <c r="H2456" s="165"/>
      <c r="I2456" s="167"/>
      <c r="J2456" s="168"/>
      <c r="K2456" s="845"/>
    </row>
    <row r="2457" spans="1:11" x14ac:dyDescent="0.2">
      <c r="A2457" s="163">
        <v>2442</v>
      </c>
      <c r="B2457" s="164"/>
      <c r="C2457" s="165"/>
      <c r="D2457" s="166"/>
      <c r="E2457" s="165"/>
      <c r="F2457" s="165"/>
      <c r="G2457" s="220"/>
      <c r="H2457" s="165"/>
      <c r="I2457" s="167"/>
      <c r="J2457" s="168"/>
      <c r="K2457" s="845"/>
    </row>
    <row r="2458" spans="1:11" x14ac:dyDescent="0.2">
      <c r="A2458" s="163">
        <v>2443</v>
      </c>
      <c r="B2458" s="164"/>
      <c r="C2458" s="165"/>
      <c r="D2458" s="166"/>
      <c r="E2458" s="165"/>
      <c r="F2458" s="165"/>
      <c r="G2458" s="220"/>
      <c r="H2458" s="165"/>
      <c r="I2458" s="167"/>
      <c r="J2458" s="168"/>
      <c r="K2458" s="845"/>
    </row>
    <row r="2459" spans="1:11" x14ac:dyDescent="0.2">
      <c r="A2459" s="163">
        <v>2444</v>
      </c>
      <c r="B2459" s="164"/>
      <c r="C2459" s="165"/>
      <c r="D2459" s="166"/>
      <c r="E2459" s="165"/>
      <c r="F2459" s="165"/>
      <c r="G2459" s="220"/>
      <c r="H2459" s="165"/>
      <c r="I2459" s="167"/>
      <c r="J2459" s="168"/>
      <c r="K2459" s="845"/>
    </row>
    <row r="2460" spans="1:11" x14ac:dyDescent="0.2">
      <c r="A2460" s="163">
        <v>2445</v>
      </c>
      <c r="B2460" s="164"/>
      <c r="C2460" s="165"/>
      <c r="D2460" s="166"/>
      <c r="E2460" s="165"/>
      <c r="F2460" s="165"/>
      <c r="G2460" s="220"/>
      <c r="H2460" s="165"/>
      <c r="I2460" s="167"/>
      <c r="J2460" s="168"/>
      <c r="K2460" s="845"/>
    </row>
    <row r="2461" spans="1:11" x14ac:dyDescent="0.2">
      <c r="A2461" s="163">
        <v>2446</v>
      </c>
      <c r="B2461" s="164"/>
      <c r="C2461" s="165"/>
      <c r="D2461" s="166"/>
      <c r="E2461" s="165"/>
      <c r="F2461" s="165"/>
      <c r="G2461" s="220"/>
      <c r="H2461" s="165"/>
      <c r="I2461" s="167"/>
      <c r="J2461" s="168"/>
      <c r="K2461" s="845"/>
    </row>
    <row r="2462" spans="1:11" x14ac:dyDescent="0.2">
      <c r="A2462" s="163">
        <v>2447</v>
      </c>
      <c r="B2462" s="164"/>
      <c r="C2462" s="165"/>
      <c r="D2462" s="166"/>
      <c r="E2462" s="165"/>
      <c r="F2462" s="165"/>
      <c r="G2462" s="220"/>
      <c r="H2462" s="165"/>
      <c r="I2462" s="167"/>
      <c r="J2462" s="168"/>
      <c r="K2462" s="845"/>
    </row>
    <row r="2463" spans="1:11" x14ac:dyDescent="0.2">
      <c r="A2463" s="163">
        <v>2448</v>
      </c>
      <c r="B2463" s="164"/>
      <c r="C2463" s="165"/>
      <c r="D2463" s="166"/>
      <c r="E2463" s="165"/>
      <c r="F2463" s="165"/>
      <c r="G2463" s="220"/>
      <c r="H2463" s="165"/>
      <c r="I2463" s="167"/>
      <c r="J2463" s="168"/>
      <c r="K2463" s="845"/>
    </row>
    <row r="2464" spans="1:11" x14ac:dyDescent="0.2">
      <c r="A2464" s="163">
        <v>2449</v>
      </c>
      <c r="B2464" s="164"/>
      <c r="C2464" s="165"/>
      <c r="D2464" s="166"/>
      <c r="E2464" s="165"/>
      <c r="F2464" s="165"/>
      <c r="G2464" s="220"/>
      <c r="H2464" s="165"/>
      <c r="I2464" s="167"/>
      <c r="J2464" s="168"/>
      <c r="K2464" s="845"/>
    </row>
    <row r="2465" spans="1:11" x14ac:dyDescent="0.2">
      <c r="A2465" s="163">
        <v>2450</v>
      </c>
      <c r="B2465" s="164"/>
      <c r="C2465" s="165"/>
      <c r="D2465" s="166"/>
      <c r="E2465" s="165"/>
      <c r="F2465" s="165"/>
      <c r="G2465" s="220"/>
      <c r="H2465" s="165"/>
      <c r="I2465" s="167"/>
      <c r="J2465" s="168"/>
      <c r="K2465" s="845"/>
    </row>
    <row r="2466" spans="1:11" x14ac:dyDescent="0.2">
      <c r="A2466" s="163">
        <v>2451</v>
      </c>
      <c r="B2466" s="164"/>
      <c r="C2466" s="165"/>
      <c r="D2466" s="166"/>
      <c r="E2466" s="165"/>
      <c r="F2466" s="165"/>
      <c r="G2466" s="220"/>
      <c r="H2466" s="165"/>
      <c r="I2466" s="167"/>
      <c r="J2466" s="168"/>
      <c r="K2466" s="845"/>
    </row>
    <row r="2467" spans="1:11" x14ac:dyDescent="0.2">
      <c r="A2467" s="163">
        <v>2452</v>
      </c>
      <c r="B2467" s="164"/>
      <c r="C2467" s="165"/>
      <c r="D2467" s="166"/>
      <c r="E2467" s="165"/>
      <c r="F2467" s="165"/>
      <c r="G2467" s="220"/>
      <c r="H2467" s="165"/>
      <c r="I2467" s="167"/>
      <c r="J2467" s="168"/>
      <c r="K2467" s="845"/>
    </row>
    <row r="2468" spans="1:11" x14ac:dyDescent="0.2">
      <c r="A2468" s="163">
        <v>2453</v>
      </c>
      <c r="B2468" s="164"/>
      <c r="C2468" s="165"/>
      <c r="D2468" s="166"/>
      <c r="E2468" s="165"/>
      <c r="F2468" s="165"/>
      <c r="G2468" s="220"/>
      <c r="H2468" s="165"/>
      <c r="I2468" s="167"/>
      <c r="J2468" s="168"/>
      <c r="K2468" s="845"/>
    </row>
    <row r="2469" spans="1:11" x14ac:dyDescent="0.2">
      <c r="A2469" s="163">
        <v>2454</v>
      </c>
      <c r="B2469" s="164"/>
      <c r="C2469" s="165"/>
      <c r="D2469" s="166"/>
      <c r="E2469" s="165"/>
      <c r="F2469" s="165"/>
      <c r="G2469" s="220"/>
      <c r="H2469" s="165"/>
      <c r="I2469" s="167"/>
      <c r="J2469" s="168"/>
      <c r="K2469" s="845"/>
    </row>
    <row r="2470" spans="1:11" x14ac:dyDescent="0.2">
      <c r="A2470" s="163">
        <v>2455</v>
      </c>
      <c r="B2470" s="164"/>
      <c r="C2470" s="165"/>
      <c r="D2470" s="166"/>
      <c r="E2470" s="165"/>
      <c r="F2470" s="165"/>
      <c r="G2470" s="220"/>
      <c r="H2470" s="165"/>
      <c r="I2470" s="167"/>
      <c r="J2470" s="168"/>
      <c r="K2470" s="845"/>
    </row>
    <row r="2471" spans="1:11" x14ac:dyDescent="0.2">
      <c r="A2471" s="163">
        <v>2456</v>
      </c>
      <c r="B2471" s="164"/>
      <c r="C2471" s="165"/>
      <c r="D2471" s="166"/>
      <c r="E2471" s="165"/>
      <c r="F2471" s="165"/>
      <c r="G2471" s="220"/>
      <c r="H2471" s="165"/>
      <c r="I2471" s="167"/>
      <c r="J2471" s="168"/>
      <c r="K2471" s="845"/>
    </row>
    <row r="2472" spans="1:11" x14ac:dyDescent="0.2">
      <c r="A2472" s="163">
        <v>2457</v>
      </c>
      <c r="B2472" s="164"/>
      <c r="C2472" s="165"/>
      <c r="D2472" s="166"/>
      <c r="E2472" s="165"/>
      <c r="F2472" s="165"/>
      <c r="G2472" s="220"/>
      <c r="H2472" s="165"/>
      <c r="I2472" s="167"/>
      <c r="J2472" s="168"/>
      <c r="K2472" s="845"/>
    </row>
    <row r="2473" spans="1:11" x14ac:dyDescent="0.2">
      <c r="A2473" s="163">
        <v>2458</v>
      </c>
      <c r="B2473" s="164"/>
      <c r="C2473" s="165"/>
      <c r="D2473" s="166"/>
      <c r="E2473" s="165"/>
      <c r="F2473" s="165"/>
      <c r="G2473" s="220"/>
      <c r="H2473" s="165"/>
      <c r="I2473" s="167"/>
      <c r="J2473" s="168"/>
      <c r="K2473" s="845"/>
    </row>
    <row r="2474" spans="1:11" x14ac:dyDescent="0.2">
      <c r="A2474" s="163">
        <v>2459</v>
      </c>
      <c r="B2474" s="164"/>
      <c r="C2474" s="165"/>
      <c r="D2474" s="166"/>
      <c r="E2474" s="165"/>
      <c r="F2474" s="165"/>
      <c r="G2474" s="220"/>
      <c r="H2474" s="165"/>
      <c r="I2474" s="167"/>
      <c r="J2474" s="168"/>
      <c r="K2474" s="845"/>
    </row>
    <row r="2475" spans="1:11" x14ac:dyDescent="0.2">
      <c r="A2475" s="163">
        <v>2460</v>
      </c>
      <c r="B2475" s="164"/>
      <c r="C2475" s="165"/>
      <c r="D2475" s="166"/>
      <c r="E2475" s="165"/>
      <c r="F2475" s="165"/>
      <c r="G2475" s="220"/>
      <c r="H2475" s="165"/>
      <c r="I2475" s="167"/>
      <c r="J2475" s="168"/>
      <c r="K2475" s="845"/>
    </row>
    <row r="2476" spans="1:11" x14ac:dyDescent="0.2">
      <c r="A2476" s="163">
        <v>2461</v>
      </c>
      <c r="B2476" s="164"/>
      <c r="C2476" s="165"/>
      <c r="D2476" s="166"/>
      <c r="E2476" s="165"/>
      <c r="F2476" s="165"/>
      <c r="G2476" s="220"/>
      <c r="H2476" s="165"/>
      <c r="I2476" s="167"/>
      <c r="J2476" s="168"/>
      <c r="K2476" s="845"/>
    </row>
    <row r="2477" spans="1:11" x14ac:dyDescent="0.2">
      <c r="A2477" s="163">
        <v>2462</v>
      </c>
      <c r="B2477" s="164"/>
      <c r="C2477" s="165"/>
      <c r="D2477" s="166"/>
      <c r="E2477" s="165"/>
      <c r="F2477" s="165"/>
      <c r="G2477" s="220"/>
      <c r="H2477" s="165"/>
      <c r="I2477" s="167"/>
      <c r="J2477" s="168"/>
      <c r="K2477" s="845"/>
    </row>
    <row r="2478" spans="1:11" x14ac:dyDescent="0.2">
      <c r="A2478" s="163">
        <v>2463</v>
      </c>
      <c r="B2478" s="164"/>
      <c r="C2478" s="165"/>
      <c r="D2478" s="166"/>
      <c r="E2478" s="165"/>
      <c r="F2478" s="165"/>
      <c r="G2478" s="220"/>
      <c r="H2478" s="165"/>
      <c r="I2478" s="167"/>
      <c r="J2478" s="168"/>
      <c r="K2478" s="845"/>
    </row>
    <row r="2479" spans="1:11" x14ac:dyDescent="0.2">
      <c r="A2479" s="163">
        <v>2464</v>
      </c>
      <c r="B2479" s="164"/>
      <c r="C2479" s="165"/>
      <c r="D2479" s="166"/>
      <c r="E2479" s="165"/>
      <c r="F2479" s="165"/>
      <c r="G2479" s="220"/>
      <c r="H2479" s="165"/>
      <c r="I2479" s="167"/>
      <c r="J2479" s="168"/>
      <c r="K2479" s="845"/>
    </row>
    <row r="2480" spans="1:11" x14ac:dyDescent="0.2">
      <c r="A2480" s="163">
        <v>2465</v>
      </c>
      <c r="B2480" s="164"/>
      <c r="C2480" s="165"/>
      <c r="D2480" s="166"/>
      <c r="E2480" s="165"/>
      <c r="F2480" s="165"/>
      <c r="G2480" s="220"/>
      <c r="H2480" s="165"/>
      <c r="I2480" s="167"/>
      <c r="J2480" s="168"/>
      <c r="K2480" s="845"/>
    </row>
    <row r="2481" spans="1:11" x14ac:dyDescent="0.2">
      <c r="A2481" s="163">
        <v>2466</v>
      </c>
      <c r="B2481" s="164"/>
      <c r="C2481" s="165"/>
      <c r="D2481" s="166"/>
      <c r="E2481" s="165"/>
      <c r="F2481" s="165"/>
      <c r="G2481" s="220"/>
      <c r="H2481" s="165"/>
      <c r="I2481" s="167"/>
      <c r="J2481" s="168"/>
      <c r="K2481" s="845"/>
    </row>
    <row r="2482" spans="1:11" x14ac:dyDescent="0.2">
      <c r="A2482" s="163">
        <v>2467</v>
      </c>
      <c r="B2482" s="164"/>
      <c r="C2482" s="165"/>
      <c r="D2482" s="166"/>
      <c r="E2482" s="165"/>
      <c r="F2482" s="165"/>
      <c r="G2482" s="220"/>
      <c r="H2482" s="165"/>
      <c r="I2482" s="167"/>
      <c r="J2482" s="168"/>
      <c r="K2482" s="845"/>
    </row>
    <row r="2483" spans="1:11" x14ac:dyDescent="0.2">
      <c r="A2483" s="163">
        <v>2468</v>
      </c>
      <c r="B2483" s="164"/>
      <c r="C2483" s="165"/>
      <c r="D2483" s="166"/>
      <c r="E2483" s="165"/>
      <c r="F2483" s="165"/>
      <c r="G2483" s="220"/>
      <c r="H2483" s="165"/>
      <c r="I2483" s="167"/>
      <c r="J2483" s="168"/>
      <c r="K2483" s="845"/>
    </row>
    <row r="2484" spans="1:11" x14ac:dyDescent="0.2">
      <c r="A2484" s="163">
        <v>2469</v>
      </c>
      <c r="B2484" s="164"/>
      <c r="C2484" s="165"/>
      <c r="D2484" s="166"/>
      <c r="E2484" s="165"/>
      <c r="F2484" s="165"/>
      <c r="G2484" s="220"/>
      <c r="H2484" s="165"/>
      <c r="I2484" s="167"/>
      <c r="J2484" s="168"/>
      <c r="K2484" s="845"/>
    </row>
    <row r="2485" spans="1:11" x14ac:dyDescent="0.2">
      <c r="A2485" s="163">
        <v>2470</v>
      </c>
      <c r="B2485" s="164"/>
      <c r="C2485" s="165"/>
      <c r="D2485" s="166"/>
      <c r="E2485" s="165"/>
      <c r="F2485" s="165"/>
      <c r="G2485" s="220"/>
      <c r="H2485" s="165"/>
      <c r="I2485" s="167"/>
      <c r="J2485" s="168"/>
      <c r="K2485" s="845"/>
    </row>
    <row r="2486" spans="1:11" x14ac:dyDescent="0.2">
      <c r="A2486" s="163">
        <v>2471</v>
      </c>
      <c r="B2486" s="164"/>
      <c r="C2486" s="165"/>
      <c r="D2486" s="166"/>
      <c r="E2486" s="165"/>
      <c r="F2486" s="165"/>
      <c r="G2486" s="220"/>
      <c r="H2486" s="165"/>
      <c r="I2486" s="167"/>
      <c r="J2486" s="168"/>
      <c r="K2486" s="845"/>
    </row>
    <row r="2487" spans="1:11" x14ac:dyDescent="0.2">
      <c r="A2487" s="163">
        <v>2472</v>
      </c>
      <c r="B2487" s="164"/>
      <c r="C2487" s="165"/>
      <c r="D2487" s="166"/>
      <c r="E2487" s="165"/>
      <c r="F2487" s="165"/>
      <c r="G2487" s="220"/>
      <c r="H2487" s="165"/>
      <c r="I2487" s="167"/>
      <c r="J2487" s="168"/>
      <c r="K2487" s="845"/>
    </row>
    <row r="2488" spans="1:11" x14ac:dyDescent="0.2">
      <c r="A2488" s="163">
        <v>2473</v>
      </c>
      <c r="B2488" s="164"/>
      <c r="C2488" s="165"/>
      <c r="D2488" s="166"/>
      <c r="E2488" s="165"/>
      <c r="F2488" s="165"/>
      <c r="G2488" s="220"/>
      <c r="H2488" s="165"/>
      <c r="I2488" s="167"/>
      <c r="J2488" s="168"/>
      <c r="K2488" s="845"/>
    </row>
    <row r="2489" spans="1:11" x14ac:dyDescent="0.2">
      <c r="A2489" s="163">
        <v>2474</v>
      </c>
      <c r="B2489" s="164"/>
      <c r="C2489" s="165"/>
      <c r="D2489" s="166"/>
      <c r="E2489" s="165"/>
      <c r="F2489" s="165"/>
      <c r="G2489" s="220"/>
      <c r="H2489" s="165"/>
      <c r="I2489" s="167"/>
      <c r="J2489" s="168"/>
      <c r="K2489" s="845"/>
    </row>
    <row r="2490" spans="1:11" x14ac:dyDescent="0.2">
      <c r="A2490" s="163">
        <v>2475</v>
      </c>
      <c r="B2490" s="164"/>
      <c r="C2490" s="165"/>
      <c r="D2490" s="166"/>
      <c r="E2490" s="165"/>
      <c r="F2490" s="165"/>
      <c r="G2490" s="220"/>
      <c r="H2490" s="165"/>
      <c r="I2490" s="167"/>
      <c r="J2490" s="168"/>
      <c r="K2490" s="845"/>
    </row>
    <row r="2491" spans="1:11" x14ac:dyDescent="0.2">
      <c r="A2491" s="163">
        <v>2476</v>
      </c>
      <c r="B2491" s="164"/>
      <c r="C2491" s="165"/>
      <c r="D2491" s="166"/>
      <c r="E2491" s="165"/>
      <c r="F2491" s="165"/>
      <c r="G2491" s="220"/>
      <c r="H2491" s="165"/>
      <c r="I2491" s="167"/>
      <c r="J2491" s="168"/>
      <c r="K2491" s="845"/>
    </row>
    <row r="2492" spans="1:11" x14ac:dyDescent="0.2">
      <c r="A2492" s="163">
        <v>2477</v>
      </c>
      <c r="B2492" s="164"/>
      <c r="C2492" s="165"/>
      <c r="D2492" s="166"/>
      <c r="E2492" s="165"/>
      <c r="F2492" s="165"/>
      <c r="G2492" s="220"/>
      <c r="H2492" s="165"/>
      <c r="I2492" s="167"/>
      <c r="J2492" s="168"/>
      <c r="K2492" s="845"/>
    </row>
    <row r="2493" spans="1:11" x14ac:dyDescent="0.2">
      <c r="A2493" s="163">
        <v>2478</v>
      </c>
      <c r="B2493" s="164"/>
      <c r="C2493" s="165"/>
      <c r="D2493" s="166"/>
      <c r="E2493" s="165"/>
      <c r="F2493" s="165"/>
      <c r="G2493" s="220"/>
      <c r="H2493" s="165"/>
      <c r="I2493" s="167"/>
      <c r="J2493" s="168"/>
      <c r="K2493" s="845"/>
    </row>
    <row r="2494" spans="1:11" x14ac:dyDescent="0.2">
      <c r="A2494" s="163">
        <v>2479</v>
      </c>
      <c r="B2494" s="164"/>
      <c r="C2494" s="165"/>
      <c r="D2494" s="166"/>
      <c r="E2494" s="165"/>
      <c r="F2494" s="165"/>
      <c r="G2494" s="220"/>
      <c r="H2494" s="165"/>
      <c r="I2494" s="167"/>
      <c r="J2494" s="168"/>
      <c r="K2494" s="845"/>
    </row>
    <row r="2495" spans="1:11" x14ac:dyDescent="0.2">
      <c r="A2495" s="163">
        <v>2480</v>
      </c>
      <c r="B2495" s="164"/>
      <c r="C2495" s="165"/>
      <c r="D2495" s="166"/>
      <c r="E2495" s="165"/>
      <c r="F2495" s="165"/>
      <c r="G2495" s="220"/>
      <c r="H2495" s="165"/>
      <c r="I2495" s="167"/>
      <c r="J2495" s="168"/>
      <c r="K2495" s="845"/>
    </row>
    <row r="2496" spans="1:11" x14ac:dyDescent="0.2">
      <c r="A2496" s="163">
        <v>2481</v>
      </c>
      <c r="B2496" s="164"/>
      <c r="C2496" s="165"/>
      <c r="D2496" s="166"/>
      <c r="E2496" s="165"/>
      <c r="F2496" s="165"/>
      <c r="G2496" s="220"/>
      <c r="H2496" s="165"/>
      <c r="I2496" s="167"/>
      <c r="J2496" s="168"/>
      <c r="K2496" s="845"/>
    </row>
    <row r="2497" spans="1:11" x14ac:dyDescent="0.2">
      <c r="A2497" s="163">
        <v>2482</v>
      </c>
      <c r="B2497" s="164"/>
      <c r="C2497" s="165"/>
      <c r="D2497" s="166"/>
      <c r="E2497" s="165"/>
      <c r="F2497" s="165"/>
      <c r="G2497" s="220"/>
      <c r="H2497" s="165"/>
      <c r="I2497" s="167"/>
      <c r="J2497" s="168"/>
      <c r="K2497" s="845"/>
    </row>
    <row r="2498" spans="1:11" x14ac:dyDescent="0.2">
      <c r="A2498" s="163">
        <v>2483</v>
      </c>
      <c r="B2498" s="164"/>
      <c r="C2498" s="165"/>
      <c r="D2498" s="166"/>
      <c r="E2498" s="165"/>
      <c r="F2498" s="165"/>
      <c r="G2498" s="220"/>
      <c r="H2498" s="165"/>
      <c r="I2498" s="167"/>
      <c r="J2498" s="168"/>
      <c r="K2498" s="845"/>
    </row>
    <row r="2499" spans="1:11" x14ac:dyDescent="0.2">
      <c r="A2499" s="163">
        <v>2484</v>
      </c>
      <c r="B2499" s="164"/>
      <c r="C2499" s="165"/>
      <c r="D2499" s="166"/>
      <c r="E2499" s="165"/>
      <c r="F2499" s="165"/>
      <c r="G2499" s="220"/>
      <c r="H2499" s="165"/>
      <c r="I2499" s="167"/>
      <c r="J2499" s="168"/>
      <c r="K2499" s="845"/>
    </row>
    <row r="2500" spans="1:11" x14ac:dyDescent="0.2">
      <c r="A2500" s="163">
        <v>2485</v>
      </c>
      <c r="B2500" s="164"/>
      <c r="C2500" s="165"/>
      <c r="D2500" s="166"/>
      <c r="E2500" s="165"/>
      <c r="F2500" s="165"/>
      <c r="G2500" s="220"/>
      <c r="H2500" s="165"/>
      <c r="I2500" s="167"/>
      <c r="J2500" s="168"/>
      <c r="K2500" s="845"/>
    </row>
    <row r="2501" spans="1:11" x14ac:dyDescent="0.2">
      <c r="A2501" s="163">
        <v>2486</v>
      </c>
      <c r="B2501" s="164"/>
      <c r="C2501" s="165"/>
      <c r="D2501" s="166"/>
      <c r="E2501" s="165"/>
      <c r="F2501" s="165"/>
      <c r="G2501" s="220"/>
      <c r="H2501" s="165"/>
      <c r="I2501" s="167"/>
      <c r="J2501" s="168"/>
      <c r="K2501" s="845"/>
    </row>
    <row r="2502" spans="1:11" x14ac:dyDescent="0.2">
      <c r="A2502" s="163">
        <v>2487</v>
      </c>
      <c r="B2502" s="164"/>
      <c r="C2502" s="165"/>
      <c r="D2502" s="166"/>
      <c r="E2502" s="165"/>
      <c r="F2502" s="165"/>
      <c r="G2502" s="220"/>
      <c r="H2502" s="165"/>
      <c r="I2502" s="167"/>
      <c r="J2502" s="168"/>
      <c r="K2502" s="845"/>
    </row>
    <row r="2503" spans="1:11" x14ac:dyDescent="0.2">
      <c r="A2503" s="163">
        <v>2488</v>
      </c>
      <c r="B2503" s="164"/>
      <c r="C2503" s="165"/>
      <c r="D2503" s="166"/>
      <c r="E2503" s="165"/>
      <c r="F2503" s="165"/>
      <c r="G2503" s="220"/>
      <c r="H2503" s="165"/>
      <c r="I2503" s="167"/>
      <c r="J2503" s="168"/>
      <c r="K2503" s="845"/>
    </row>
    <row r="2504" spans="1:11" x14ac:dyDescent="0.2">
      <c r="A2504" s="163">
        <v>2489</v>
      </c>
      <c r="B2504" s="164"/>
      <c r="C2504" s="165"/>
      <c r="D2504" s="166"/>
      <c r="E2504" s="165"/>
      <c r="F2504" s="165"/>
      <c r="G2504" s="220"/>
      <c r="H2504" s="165"/>
      <c r="I2504" s="167"/>
      <c r="J2504" s="168"/>
      <c r="K2504" s="845"/>
    </row>
    <row r="2505" spans="1:11" x14ac:dyDescent="0.2">
      <c r="A2505" s="163">
        <v>2490</v>
      </c>
      <c r="B2505" s="164"/>
      <c r="C2505" s="165"/>
      <c r="D2505" s="166"/>
      <c r="E2505" s="165"/>
      <c r="F2505" s="165"/>
      <c r="G2505" s="220"/>
      <c r="H2505" s="165"/>
      <c r="I2505" s="167"/>
      <c r="J2505" s="168"/>
      <c r="K2505" s="845"/>
    </row>
    <row r="2506" spans="1:11" x14ac:dyDescent="0.2">
      <c r="A2506" s="163">
        <v>2491</v>
      </c>
      <c r="B2506" s="164"/>
      <c r="C2506" s="165"/>
      <c r="D2506" s="166"/>
      <c r="E2506" s="165"/>
      <c r="F2506" s="165"/>
      <c r="G2506" s="220"/>
      <c r="H2506" s="165"/>
      <c r="I2506" s="167"/>
      <c r="J2506" s="168"/>
      <c r="K2506" s="845"/>
    </row>
    <row r="2507" spans="1:11" x14ac:dyDescent="0.2">
      <c r="A2507" s="163">
        <v>2492</v>
      </c>
      <c r="B2507" s="164"/>
      <c r="C2507" s="165"/>
      <c r="D2507" s="166"/>
      <c r="E2507" s="165"/>
      <c r="F2507" s="165"/>
      <c r="G2507" s="220"/>
      <c r="H2507" s="165"/>
      <c r="I2507" s="167"/>
      <c r="J2507" s="168"/>
      <c r="K2507" s="845"/>
    </row>
    <row r="2508" spans="1:11" x14ac:dyDescent="0.2">
      <c r="A2508" s="163">
        <v>2493</v>
      </c>
      <c r="B2508" s="164"/>
      <c r="C2508" s="165"/>
      <c r="D2508" s="166"/>
      <c r="E2508" s="165"/>
      <c r="F2508" s="165"/>
      <c r="G2508" s="220"/>
      <c r="H2508" s="165"/>
      <c r="I2508" s="167"/>
      <c r="J2508" s="168"/>
      <c r="K2508" s="845"/>
    </row>
    <row r="2509" spans="1:11" x14ac:dyDescent="0.2">
      <c r="A2509" s="163">
        <v>2494</v>
      </c>
      <c r="B2509" s="164"/>
      <c r="C2509" s="165"/>
      <c r="D2509" s="166"/>
      <c r="E2509" s="165"/>
      <c r="F2509" s="165"/>
      <c r="G2509" s="220"/>
      <c r="H2509" s="165"/>
      <c r="I2509" s="167"/>
      <c r="J2509" s="168"/>
      <c r="K2509" s="845"/>
    </row>
    <row r="2510" spans="1:11" x14ac:dyDescent="0.2">
      <c r="A2510" s="163">
        <v>2495</v>
      </c>
      <c r="B2510" s="164"/>
      <c r="C2510" s="165"/>
      <c r="D2510" s="166"/>
      <c r="E2510" s="165"/>
      <c r="F2510" s="165"/>
      <c r="G2510" s="220"/>
      <c r="H2510" s="165"/>
      <c r="I2510" s="167"/>
      <c r="J2510" s="168"/>
      <c r="K2510" s="845"/>
    </row>
    <row r="2511" spans="1:11" x14ac:dyDescent="0.2">
      <c r="A2511" s="163">
        <v>2496</v>
      </c>
      <c r="B2511" s="164"/>
      <c r="C2511" s="165"/>
      <c r="D2511" s="166"/>
      <c r="E2511" s="165"/>
      <c r="F2511" s="165"/>
      <c r="G2511" s="220"/>
      <c r="H2511" s="165"/>
      <c r="I2511" s="167"/>
      <c r="J2511" s="168"/>
      <c r="K2511" s="845"/>
    </row>
    <row r="2512" spans="1:11" x14ac:dyDescent="0.2">
      <c r="A2512" s="163">
        <v>2497</v>
      </c>
      <c r="B2512" s="164"/>
      <c r="C2512" s="165"/>
      <c r="D2512" s="166"/>
      <c r="E2512" s="165"/>
      <c r="F2512" s="165"/>
      <c r="G2512" s="220"/>
      <c r="H2512" s="165"/>
      <c r="I2512" s="167"/>
      <c r="J2512" s="168"/>
      <c r="K2512" s="845"/>
    </row>
    <row r="2513" spans="1:11" x14ac:dyDescent="0.2">
      <c r="A2513" s="163">
        <v>2498</v>
      </c>
      <c r="B2513" s="164"/>
      <c r="C2513" s="165"/>
      <c r="D2513" s="166"/>
      <c r="E2513" s="165"/>
      <c r="F2513" s="165"/>
      <c r="G2513" s="220"/>
      <c r="H2513" s="165"/>
      <c r="I2513" s="167"/>
      <c r="J2513" s="168"/>
      <c r="K2513" s="845"/>
    </row>
    <row r="2514" spans="1:11" x14ac:dyDescent="0.2">
      <c r="A2514" s="163">
        <v>2499</v>
      </c>
      <c r="B2514" s="164"/>
      <c r="C2514" s="165"/>
      <c r="D2514" s="166"/>
      <c r="E2514" s="165"/>
      <c r="F2514" s="165"/>
      <c r="G2514" s="220"/>
      <c r="H2514" s="165"/>
      <c r="I2514" s="167"/>
      <c r="J2514" s="168"/>
      <c r="K2514" s="845"/>
    </row>
    <row r="2515" spans="1:11" x14ac:dyDescent="0.2">
      <c r="A2515" s="163">
        <v>2500</v>
      </c>
      <c r="B2515" s="164"/>
      <c r="C2515" s="165"/>
      <c r="D2515" s="166"/>
      <c r="E2515" s="165"/>
      <c r="F2515" s="165"/>
      <c r="G2515" s="220"/>
      <c r="H2515" s="165"/>
      <c r="I2515" s="167"/>
      <c r="J2515" s="168"/>
      <c r="K2515" s="845"/>
    </row>
    <row r="2516" spans="1:11" x14ac:dyDescent="0.2">
      <c r="A2516" s="163">
        <v>2501</v>
      </c>
      <c r="B2516" s="164"/>
      <c r="C2516" s="165"/>
      <c r="D2516" s="166"/>
      <c r="E2516" s="165"/>
      <c r="F2516" s="165"/>
      <c r="G2516" s="220"/>
      <c r="H2516" s="165"/>
      <c r="I2516" s="167"/>
      <c r="J2516" s="168"/>
      <c r="K2516" s="845"/>
    </row>
    <row r="2517" spans="1:11" x14ac:dyDescent="0.2">
      <c r="A2517" s="163">
        <v>2502</v>
      </c>
      <c r="B2517" s="164"/>
      <c r="C2517" s="165"/>
      <c r="D2517" s="166"/>
      <c r="E2517" s="165"/>
      <c r="F2517" s="165"/>
      <c r="G2517" s="220"/>
      <c r="H2517" s="165"/>
      <c r="I2517" s="167"/>
      <c r="J2517" s="168"/>
      <c r="K2517" s="845"/>
    </row>
    <row r="2518" spans="1:11" x14ac:dyDescent="0.2">
      <c r="A2518" s="163">
        <v>2503</v>
      </c>
      <c r="B2518" s="164"/>
      <c r="C2518" s="165"/>
      <c r="D2518" s="166"/>
      <c r="E2518" s="165"/>
      <c r="F2518" s="165"/>
      <c r="G2518" s="220"/>
      <c r="H2518" s="165"/>
      <c r="I2518" s="167"/>
      <c r="J2518" s="168"/>
      <c r="K2518" s="845"/>
    </row>
    <row r="2519" spans="1:11" x14ac:dyDescent="0.2">
      <c r="A2519" s="163">
        <v>2504</v>
      </c>
      <c r="B2519" s="164"/>
      <c r="C2519" s="165"/>
      <c r="D2519" s="166"/>
      <c r="E2519" s="165"/>
      <c r="F2519" s="165"/>
      <c r="G2519" s="220"/>
      <c r="H2519" s="165"/>
      <c r="I2519" s="167"/>
      <c r="J2519" s="168"/>
      <c r="K2519" s="845"/>
    </row>
    <row r="2520" spans="1:11" x14ac:dyDescent="0.2">
      <c r="A2520" s="163">
        <v>2505</v>
      </c>
      <c r="B2520" s="164"/>
      <c r="C2520" s="165"/>
      <c r="D2520" s="166"/>
      <c r="E2520" s="165"/>
      <c r="F2520" s="165"/>
      <c r="G2520" s="220"/>
      <c r="H2520" s="165"/>
      <c r="I2520" s="167"/>
      <c r="J2520" s="168"/>
      <c r="K2520" s="845"/>
    </row>
    <row r="2521" spans="1:11" x14ac:dyDescent="0.2">
      <c r="A2521" s="163">
        <v>2506</v>
      </c>
      <c r="B2521" s="164"/>
      <c r="C2521" s="165"/>
      <c r="D2521" s="166"/>
      <c r="E2521" s="165"/>
      <c r="F2521" s="165"/>
      <c r="G2521" s="220"/>
      <c r="H2521" s="165"/>
      <c r="I2521" s="167"/>
      <c r="J2521" s="168"/>
      <c r="K2521" s="845"/>
    </row>
    <row r="2522" spans="1:11" x14ac:dyDescent="0.2">
      <c r="A2522" s="163">
        <v>2507</v>
      </c>
      <c r="B2522" s="164"/>
      <c r="C2522" s="165"/>
      <c r="D2522" s="166"/>
      <c r="E2522" s="165"/>
      <c r="F2522" s="165"/>
      <c r="G2522" s="220"/>
      <c r="H2522" s="165"/>
      <c r="I2522" s="167"/>
      <c r="J2522" s="168"/>
      <c r="K2522" s="845"/>
    </row>
    <row r="2523" spans="1:11" x14ac:dyDescent="0.2">
      <c r="A2523" s="163">
        <v>2508</v>
      </c>
      <c r="B2523" s="164"/>
      <c r="C2523" s="165"/>
      <c r="D2523" s="166"/>
      <c r="E2523" s="165"/>
      <c r="F2523" s="165"/>
      <c r="G2523" s="220"/>
      <c r="H2523" s="165"/>
      <c r="I2523" s="167"/>
      <c r="J2523" s="168"/>
      <c r="K2523" s="845"/>
    </row>
    <row r="2524" spans="1:11" x14ac:dyDescent="0.2">
      <c r="A2524" s="163">
        <v>2509</v>
      </c>
      <c r="B2524" s="164"/>
      <c r="C2524" s="165"/>
      <c r="D2524" s="166"/>
      <c r="E2524" s="165"/>
      <c r="F2524" s="165"/>
      <c r="G2524" s="220"/>
      <c r="H2524" s="165"/>
      <c r="I2524" s="167"/>
      <c r="J2524" s="168"/>
      <c r="K2524" s="845"/>
    </row>
    <row r="2525" spans="1:11" x14ac:dyDescent="0.2">
      <c r="A2525" s="163">
        <v>2510</v>
      </c>
      <c r="B2525" s="164"/>
      <c r="C2525" s="165"/>
      <c r="D2525" s="166"/>
      <c r="E2525" s="165"/>
      <c r="F2525" s="165"/>
      <c r="G2525" s="220"/>
      <c r="H2525" s="165"/>
      <c r="I2525" s="167"/>
      <c r="J2525" s="168"/>
      <c r="K2525" s="845"/>
    </row>
    <row r="2526" spans="1:11" x14ac:dyDescent="0.2">
      <c r="A2526" s="163">
        <v>2511</v>
      </c>
      <c r="B2526" s="164"/>
      <c r="C2526" s="165"/>
      <c r="D2526" s="166"/>
      <c r="E2526" s="165"/>
      <c r="F2526" s="165"/>
      <c r="G2526" s="220"/>
      <c r="H2526" s="165"/>
      <c r="I2526" s="167"/>
      <c r="J2526" s="168"/>
      <c r="K2526" s="845"/>
    </row>
    <row r="2527" spans="1:11" x14ac:dyDescent="0.2">
      <c r="A2527" s="163">
        <v>2512</v>
      </c>
      <c r="B2527" s="164"/>
      <c r="C2527" s="165"/>
      <c r="D2527" s="166"/>
      <c r="E2527" s="165"/>
      <c r="F2527" s="165"/>
      <c r="G2527" s="220"/>
      <c r="H2527" s="165"/>
      <c r="I2527" s="167"/>
      <c r="J2527" s="168"/>
      <c r="K2527" s="845"/>
    </row>
    <row r="2528" spans="1:11" x14ac:dyDescent="0.2">
      <c r="A2528" s="163">
        <v>2513</v>
      </c>
      <c r="B2528" s="164"/>
      <c r="C2528" s="165"/>
      <c r="D2528" s="166"/>
      <c r="E2528" s="165"/>
      <c r="F2528" s="165"/>
      <c r="G2528" s="220"/>
      <c r="H2528" s="165"/>
      <c r="I2528" s="167"/>
      <c r="J2528" s="168"/>
      <c r="K2528" s="845"/>
    </row>
    <row r="2529" spans="1:11" x14ac:dyDescent="0.2">
      <c r="A2529" s="163">
        <v>2514</v>
      </c>
      <c r="B2529" s="164"/>
      <c r="C2529" s="165"/>
      <c r="D2529" s="166"/>
      <c r="E2529" s="165"/>
      <c r="F2529" s="165"/>
      <c r="G2529" s="220"/>
      <c r="H2529" s="165"/>
      <c r="I2529" s="167"/>
      <c r="J2529" s="168"/>
      <c r="K2529" s="845"/>
    </row>
    <row r="2530" spans="1:11" x14ac:dyDescent="0.2">
      <c r="A2530" s="163">
        <v>2515</v>
      </c>
      <c r="B2530" s="164"/>
      <c r="C2530" s="165"/>
      <c r="D2530" s="166"/>
      <c r="E2530" s="165"/>
      <c r="F2530" s="165"/>
      <c r="G2530" s="220"/>
      <c r="H2530" s="165"/>
      <c r="I2530" s="167"/>
      <c r="J2530" s="168"/>
      <c r="K2530" s="845"/>
    </row>
    <row r="2531" spans="1:11" x14ac:dyDescent="0.2">
      <c r="A2531" s="163">
        <v>2516</v>
      </c>
      <c r="B2531" s="164"/>
      <c r="C2531" s="165"/>
      <c r="D2531" s="166"/>
      <c r="E2531" s="165"/>
      <c r="F2531" s="165"/>
      <c r="G2531" s="220"/>
      <c r="H2531" s="165"/>
      <c r="I2531" s="167"/>
      <c r="J2531" s="168"/>
      <c r="K2531" s="845"/>
    </row>
    <row r="2532" spans="1:11" x14ac:dyDescent="0.2">
      <c r="A2532" s="163">
        <v>2517</v>
      </c>
      <c r="B2532" s="164"/>
      <c r="C2532" s="165"/>
      <c r="D2532" s="166"/>
      <c r="E2532" s="165"/>
      <c r="F2532" s="165"/>
      <c r="G2532" s="220"/>
      <c r="H2532" s="165"/>
      <c r="I2532" s="167"/>
      <c r="J2532" s="168"/>
      <c r="K2532" s="845"/>
    </row>
    <row r="2533" spans="1:11" x14ac:dyDescent="0.2">
      <c r="A2533" s="163">
        <v>2518</v>
      </c>
      <c r="B2533" s="164"/>
      <c r="C2533" s="165"/>
      <c r="D2533" s="166"/>
      <c r="E2533" s="165"/>
      <c r="F2533" s="165"/>
      <c r="G2533" s="220"/>
      <c r="H2533" s="165"/>
      <c r="I2533" s="167"/>
      <c r="J2533" s="168"/>
      <c r="K2533" s="845"/>
    </row>
    <row r="2534" spans="1:11" x14ac:dyDescent="0.2">
      <c r="A2534" s="163">
        <v>2519</v>
      </c>
      <c r="B2534" s="164"/>
      <c r="C2534" s="165"/>
      <c r="D2534" s="166"/>
      <c r="E2534" s="165"/>
      <c r="F2534" s="165"/>
      <c r="G2534" s="220"/>
      <c r="H2534" s="165"/>
      <c r="I2534" s="167"/>
      <c r="J2534" s="168"/>
      <c r="K2534" s="845"/>
    </row>
    <row r="2535" spans="1:11" x14ac:dyDescent="0.2">
      <c r="A2535" s="163">
        <v>2520</v>
      </c>
      <c r="B2535" s="164"/>
      <c r="C2535" s="165"/>
      <c r="D2535" s="166"/>
      <c r="E2535" s="165"/>
      <c r="F2535" s="165"/>
      <c r="G2535" s="220"/>
      <c r="H2535" s="165"/>
      <c r="I2535" s="167"/>
      <c r="J2535" s="168"/>
      <c r="K2535" s="845"/>
    </row>
    <row r="2536" spans="1:11" x14ac:dyDescent="0.2">
      <c r="A2536" s="163">
        <v>2521</v>
      </c>
      <c r="B2536" s="164"/>
      <c r="C2536" s="165"/>
      <c r="D2536" s="166"/>
      <c r="E2536" s="165"/>
      <c r="F2536" s="165"/>
      <c r="G2536" s="220"/>
      <c r="H2536" s="165"/>
      <c r="I2536" s="167"/>
      <c r="J2536" s="168"/>
      <c r="K2536" s="845"/>
    </row>
    <row r="2537" spans="1:11" x14ac:dyDescent="0.2">
      <c r="A2537" s="163">
        <v>2522</v>
      </c>
      <c r="B2537" s="164"/>
      <c r="C2537" s="165"/>
      <c r="D2537" s="166"/>
      <c r="E2537" s="165"/>
      <c r="F2537" s="165"/>
      <c r="G2537" s="220"/>
      <c r="H2537" s="165"/>
      <c r="I2537" s="167"/>
      <c r="J2537" s="168"/>
      <c r="K2537" s="845"/>
    </row>
    <row r="2538" spans="1:11" x14ac:dyDescent="0.2">
      <c r="A2538" s="163">
        <v>2523</v>
      </c>
      <c r="B2538" s="164"/>
      <c r="C2538" s="165"/>
      <c r="D2538" s="166"/>
      <c r="E2538" s="165"/>
      <c r="F2538" s="165"/>
      <c r="G2538" s="220"/>
      <c r="H2538" s="165"/>
      <c r="I2538" s="167"/>
      <c r="J2538" s="168"/>
      <c r="K2538" s="845"/>
    </row>
    <row r="2539" spans="1:11" x14ac:dyDescent="0.2">
      <c r="A2539" s="163">
        <v>2524</v>
      </c>
      <c r="B2539" s="164"/>
      <c r="C2539" s="165"/>
      <c r="D2539" s="166"/>
      <c r="E2539" s="165"/>
      <c r="F2539" s="165"/>
      <c r="G2539" s="220"/>
      <c r="H2539" s="165"/>
      <c r="I2539" s="167"/>
      <c r="J2539" s="168"/>
      <c r="K2539" s="845"/>
    </row>
    <row r="2540" spans="1:11" x14ac:dyDescent="0.2">
      <c r="A2540" s="163">
        <v>2525</v>
      </c>
      <c r="B2540" s="164"/>
      <c r="C2540" s="165"/>
      <c r="D2540" s="166"/>
      <c r="E2540" s="165"/>
      <c r="F2540" s="165"/>
      <c r="G2540" s="220"/>
      <c r="H2540" s="165"/>
      <c r="I2540" s="167"/>
      <c r="J2540" s="168"/>
      <c r="K2540" s="845"/>
    </row>
    <row r="2541" spans="1:11" x14ac:dyDescent="0.2">
      <c r="A2541" s="163">
        <v>2526</v>
      </c>
      <c r="B2541" s="164"/>
      <c r="C2541" s="165"/>
      <c r="D2541" s="166"/>
      <c r="E2541" s="165"/>
      <c r="F2541" s="165"/>
      <c r="G2541" s="220"/>
      <c r="H2541" s="165"/>
      <c r="I2541" s="167"/>
      <c r="J2541" s="168"/>
      <c r="K2541" s="845"/>
    </row>
    <row r="2542" spans="1:11" x14ac:dyDescent="0.2">
      <c r="A2542" s="163">
        <v>2527</v>
      </c>
      <c r="B2542" s="164"/>
      <c r="C2542" s="165"/>
      <c r="D2542" s="166"/>
      <c r="E2542" s="165"/>
      <c r="F2542" s="165"/>
      <c r="G2542" s="220"/>
      <c r="H2542" s="165"/>
      <c r="I2542" s="167"/>
      <c r="J2542" s="168"/>
      <c r="K2542" s="845"/>
    </row>
    <row r="2543" spans="1:11" x14ac:dyDescent="0.2">
      <c r="A2543" s="163">
        <v>2528</v>
      </c>
      <c r="B2543" s="164"/>
      <c r="C2543" s="165"/>
      <c r="D2543" s="166"/>
      <c r="E2543" s="165"/>
      <c r="F2543" s="165"/>
      <c r="G2543" s="220"/>
      <c r="H2543" s="165"/>
      <c r="I2543" s="167"/>
      <c r="J2543" s="168"/>
      <c r="K2543" s="845"/>
    </row>
    <row r="2544" spans="1:11" x14ac:dyDescent="0.2">
      <c r="A2544" s="163">
        <v>2529</v>
      </c>
      <c r="B2544" s="164"/>
      <c r="C2544" s="165"/>
      <c r="D2544" s="166"/>
      <c r="E2544" s="165"/>
      <c r="F2544" s="165"/>
      <c r="G2544" s="220"/>
      <c r="H2544" s="165"/>
      <c r="I2544" s="167"/>
      <c r="J2544" s="168"/>
      <c r="K2544" s="845"/>
    </row>
    <row r="2545" spans="1:11" x14ac:dyDescent="0.2">
      <c r="A2545" s="163">
        <v>2530</v>
      </c>
      <c r="B2545" s="164"/>
      <c r="C2545" s="165"/>
      <c r="D2545" s="166"/>
      <c r="E2545" s="165"/>
      <c r="F2545" s="165"/>
      <c r="G2545" s="220"/>
      <c r="H2545" s="165"/>
      <c r="I2545" s="167"/>
      <c r="J2545" s="168"/>
      <c r="K2545" s="845"/>
    </row>
    <row r="2546" spans="1:11" x14ac:dyDescent="0.2">
      <c r="A2546" s="163">
        <v>2531</v>
      </c>
      <c r="B2546" s="164"/>
      <c r="C2546" s="165"/>
      <c r="D2546" s="166"/>
      <c r="E2546" s="165"/>
      <c r="F2546" s="165"/>
      <c r="G2546" s="220"/>
      <c r="H2546" s="165"/>
      <c r="I2546" s="167"/>
      <c r="J2546" s="168"/>
      <c r="K2546" s="845"/>
    </row>
    <row r="2547" spans="1:11" x14ac:dyDescent="0.2">
      <c r="A2547" s="163">
        <v>2532</v>
      </c>
      <c r="B2547" s="164"/>
      <c r="C2547" s="165"/>
      <c r="D2547" s="166"/>
      <c r="E2547" s="165"/>
      <c r="F2547" s="165"/>
      <c r="G2547" s="220"/>
      <c r="H2547" s="165"/>
      <c r="I2547" s="167"/>
      <c r="J2547" s="168"/>
      <c r="K2547" s="845"/>
    </row>
    <row r="2548" spans="1:11" x14ac:dyDescent="0.2">
      <c r="A2548" s="163">
        <v>2533</v>
      </c>
      <c r="B2548" s="164"/>
      <c r="C2548" s="165"/>
      <c r="D2548" s="166"/>
      <c r="E2548" s="165"/>
      <c r="F2548" s="165"/>
      <c r="G2548" s="220"/>
      <c r="H2548" s="165"/>
      <c r="I2548" s="167"/>
      <c r="J2548" s="168"/>
      <c r="K2548" s="845"/>
    </row>
    <row r="2549" spans="1:11" x14ac:dyDescent="0.2">
      <c r="A2549" s="163">
        <v>2534</v>
      </c>
      <c r="B2549" s="164"/>
      <c r="C2549" s="165"/>
      <c r="D2549" s="166"/>
      <c r="E2549" s="165"/>
      <c r="F2549" s="165"/>
      <c r="G2549" s="220"/>
      <c r="H2549" s="165"/>
      <c r="I2549" s="167"/>
      <c r="J2549" s="168"/>
      <c r="K2549" s="845"/>
    </row>
    <row r="2550" spans="1:11" x14ac:dyDescent="0.2">
      <c r="A2550" s="163">
        <v>2535</v>
      </c>
      <c r="B2550" s="164"/>
      <c r="C2550" s="165"/>
      <c r="D2550" s="166"/>
      <c r="E2550" s="165"/>
      <c r="F2550" s="165"/>
      <c r="G2550" s="220"/>
      <c r="H2550" s="165"/>
      <c r="I2550" s="167"/>
      <c r="J2550" s="168"/>
      <c r="K2550" s="845"/>
    </row>
    <row r="2551" spans="1:11" x14ac:dyDescent="0.2">
      <c r="A2551" s="163">
        <v>2536</v>
      </c>
      <c r="B2551" s="164"/>
      <c r="C2551" s="165"/>
      <c r="D2551" s="166"/>
      <c r="E2551" s="165"/>
      <c r="F2551" s="165"/>
      <c r="G2551" s="220"/>
      <c r="H2551" s="165"/>
      <c r="I2551" s="167"/>
      <c r="J2551" s="168"/>
      <c r="K2551" s="845"/>
    </row>
    <row r="2552" spans="1:11" x14ac:dyDescent="0.2">
      <c r="A2552" s="163">
        <v>2537</v>
      </c>
      <c r="B2552" s="164"/>
      <c r="C2552" s="165"/>
      <c r="D2552" s="166"/>
      <c r="E2552" s="165"/>
      <c r="F2552" s="165"/>
      <c r="G2552" s="220"/>
      <c r="H2552" s="165"/>
      <c r="I2552" s="167"/>
      <c r="J2552" s="168"/>
      <c r="K2552" s="845"/>
    </row>
    <row r="2553" spans="1:11" x14ac:dyDescent="0.2">
      <c r="A2553" s="163">
        <v>2538</v>
      </c>
      <c r="B2553" s="164"/>
      <c r="C2553" s="165"/>
      <c r="D2553" s="166"/>
      <c r="E2553" s="165"/>
      <c r="F2553" s="165"/>
      <c r="G2553" s="220"/>
      <c r="H2553" s="165"/>
      <c r="I2553" s="167"/>
      <c r="J2553" s="168"/>
      <c r="K2553" s="845"/>
    </row>
    <row r="2554" spans="1:11" x14ac:dyDescent="0.2">
      <c r="A2554" s="163">
        <v>2539</v>
      </c>
      <c r="B2554" s="164"/>
      <c r="C2554" s="165"/>
      <c r="D2554" s="166"/>
      <c r="E2554" s="165"/>
      <c r="F2554" s="165"/>
      <c r="G2554" s="220"/>
      <c r="H2554" s="165"/>
      <c r="I2554" s="167"/>
      <c r="J2554" s="168"/>
      <c r="K2554" s="845"/>
    </row>
    <row r="2555" spans="1:11" x14ac:dyDescent="0.2">
      <c r="A2555" s="163">
        <v>2540</v>
      </c>
      <c r="B2555" s="164"/>
      <c r="C2555" s="165"/>
      <c r="D2555" s="166"/>
      <c r="E2555" s="165"/>
      <c r="F2555" s="165"/>
      <c r="G2555" s="220"/>
      <c r="H2555" s="165"/>
      <c r="I2555" s="167"/>
      <c r="J2555" s="168"/>
      <c r="K2555" s="845"/>
    </row>
    <row r="2556" spans="1:11" x14ac:dyDescent="0.2">
      <c r="A2556" s="163">
        <v>2541</v>
      </c>
      <c r="B2556" s="164"/>
      <c r="C2556" s="165"/>
      <c r="D2556" s="166"/>
      <c r="E2556" s="165"/>
      <c r="F2556" s="165"/>
      <c r="G2556" s="220"/>
      <c r="H2556" s="165"/>
      <c r="I2556" s="167"/>
      <c r="J2556" s="168"/>
      <c r="K2556" s="845"/>
    </row>
    <row r="2557" spans="1:11" x14ac:dyDescent="0.2">
      <c r="A2557" s="163">
        <v>2542</v>
      </c>
      <c r="B2557" s="164"/>
      <c r="C2557" s="165"/>
      <c r="D2557" s="166"/>
      <c r="E2557" s="165"/>
      <c r="F2557" s="165"/>
      <c r="G2557" s="220"/>
      <c r="H2557" s="165"/>
      <c r="I2557" s="167"/>
      <c r="J2557" s="168"/>
      <c r="K2557" s="845"/>
    </row>
    <row r="2558" spans="1:11" x14ac:dyDescent="0.2">
      <c r="A2558" s="163">
        <v>2543</v>
      </c>
      <c r="B2558" s="164"/>
      <c r="C2558" s="165"/>
      <c r="D2558" s="166"/>
      <c r="E2558" s="165"/>
      <c r="F2558" s="165"/>
      <c r="G2558" s="220"/>
      <c r="H2558" s="165"/>
      <c r="I2558" s="167"/>
      <c r="J2558" s="168"/>
      <c r="K2558" s="845"/>
    </row>
    <row r="2559" spans="1:11" x14ac:dyDescent="0.2">
      <c r="A2559" s="163">
        <v>2544</v>
      </c>
      <c r="B2559" s="164"/>
      <c r="C2559" s="165"/>
      <c r="D2559" s="166"/>
      <c r="E2559" s="165"/>
      <c r="F2559" s="165"/>
      <c r="G2559" s="220"/>
      <c r="H2559" s="165"/>
      <c r="I2559" s="167"/>
      <c r="J2559" s="168"/>
      <c r="K2559" s="845"/>
    </row>
    <row r="2560" spans="1:11" x14ac:dyDescent="0.2">
      <c r="A2560" s="163">
        <v>2545</v>
      </c>
      <c r="B2560" s="164"/>
      <c r="C2560" s="165"/>
      <c r="D2560" s="166"/>
      <c r="E2560" s="165"/>
      <c r="F2560" s="165"/>
      <c r="G2560" s="220"/>
      <c r="H2560" s="165"/>
      <c r="I2560" s="167"/>
      <c r="J2560" s="168"/>
      <c r="K2560" s="845"/>
    </row>
    <row r="2561" spans="1:11" x14ac:dyDescent="0.2">
      <c r="A2561" s="163">
        <v>2546</v>
      </c>
      <c r="B2561" s="164"/>
      <c r="C2561" s="165"/>
      <c r="D2561" s="166"/>
      <c r="E2561" s="165"/>
      <c r="F2561" s="165"/>
      <c r="G2561" s="220"/>
      <c r="H2561" s="165"/>
      <c r="I2561" s="167"/>
      <c r="J2561" s="168"/>
      <c r="K2561" s="845"/>
    </row>
    <row r="2562" spans="1:11" x14ac:dyDescent="0.2">
      <c r="A2562" s="163">
        <v>2547</v>
      </c>
      <c r="B2562" s="164"/>
      <c r="C2562" s="165"/>
      <c r="D2562" s="166"/>
      <c r="E2562" s="165"/>
      <c r="F2562" s="165"/>
      <c r="G2562" s="220"/>
      <c r="H2562" s="165"/>
      <c r="I2562" s="167"/>
      <c r="J2562" s="168"/>
      <c r="K2562" s="845"/>
    </row>
    <row r="2563" spans="1:11" x14ac:dyDescent="0.2">
      <c r="A2563" s="163">
        <v>2548</v>
      </c>
      <c r="B2563" s="164"/>
      <c r="C2563" s="165"/>
      <c r="D2563" s="166"/>
      <c r="E2563" s="165"/>
      <c r="F2563" s="165"/>
      <c r="G2563" s="220"/>
      <c r="H2563" s="165"/>
      <c r="I2563" s="167"/>
      <c r="J2563" s="168"/>
      <c r="K2563" s="845"/>
    </row>
    <row r="2564" spans="1:11" x14ac:dyDescent="0.2">
      <c r="A2564" s="163">
        <v>2549</v>
      </c>
      <c r="B2564" s="164"/>
      <c r="C2564" s="165"/>
      <c r="D2564" s="166"/>
      <c r="E2564" s="165"/>
      <c r="F2564" s="165"/>
      <c r="G2564" s="220"/>
      <c r="H2564" s="165"/>
      <c r="I2564" s="167"/>
      <c r="J2564" s="168"/>
      <c r="K2564" s="845"/>
    </row>
    <row r="2565" spans="1:11" x14ac:dyDescent="0.2">
      <c r="A2565" s="163">
        <v>2550</v>
      </c>
      <c r="B2565" s="164"/>
      <c r="C2565" s="165"/>
      <c r="D2565" s="166"/>
      <c r="E2565" s="165"/>
      <c r="F2565" s="165"/>
      <c r="G2565" s="220"/>
      <c r="H2565" s="165"/>
      <c r="I2565" s="167"/>
      <c r="J2565" s="168"/>
      <c r="K2565" s="845"/>
    </row>
    <row r="2566" spans="1:11" x14ac:dyDescent="0.2">
      <c r="A2566" s="163">
        <v>2551</v>
      </c>
      <c r="B2566" s="164"/>
      <c r="C2566" s="165"/>
      <c r="D2566" s="166"/>
      <c r="E2566" s="165"/>
      <c r="F2566" s="165"/>
      <c r="G2566" s="220"/>
      <c r="H2566" s="165"/>
      <c r="I2566" s="167"/>
      <c r="J2566" s="168"/>
      <c r="K2566" s="845"/>
    </row>
    <row r="2567" spans="1:11" x14ac:dyDescent="0.2">
      <c r="A2567" s="163">
        <v>2552</v>
      </c>
      <c r="B2567" s="164"/>
      <c r="C2567" s="165"/>
      <c r="D2567" s="166"/>
      <c r="E2567" s="165"/>
      <c r="F2567" s="165"/>
      <c r="G2567" s="220"/>
      <c r="H2567" s="165"/>
      <c r="I2567" s="167"/>
      <c r="J2567" s="168"/>
      <c r="K2567" s="845"/>
    </row>
    <row r="2568" spans="1:11" x14ac:dyDescent="0.2">
      <c r="A2568" s="163">
        <v>2553</v>
      </c>
      <c r="B2568" s="164"/>
      <c r="C2568" s="165"/>
      <c r="D2568" s="166"/>
      <c r="E2568" s="165"/>
      <c r="F2568" s="165"/>
      <c r="G2568" s="220"/>
      <c r="H2568" s="165"/>
      <c r="I2568" s="167"/>
      <c r="J2568" s="168"/>
      <c r="K2568" s="845"/>
    </row>
    <row r="2569" spans="1:11" x14ac:dyDescent="0.2">
      <c r="A2569" s="163">
        <v>2554</v>
      </c>
      <c r="B2569" s="164"/>
      <c r="C2569" s="165"/>
      <c r="D2569" s="166"/>
      <c r="E2569" s="165"/>
      <c r="F2569" s="165"/>
      <c r="G2569" s="220"/>
      <c r="H2569" s="165"/>
      <c r="I2569" s="167"/>
      <c r="J2569" s="168"/>
      <c r="K2569" s="845"/>
    </row>
    <row r="2570" spans="1:11" x14ac:dyDescent="0.2">
      <c r="A2570" s="163">
        <v>2555</v>
      </c>
      <c r="B2570" s="164"/>
      <c r="C2570" s="165"/>
      <c r="D2570" s="166"/>
      <c r="E2570" s="165"/>
      <c r="F2570" s="165"/>
      <c r="G2570" s="220"/>
      <c r="H2570" s="165"/>
      <c r="I2570" s="167"/>
      <c r="J2570" s="168"/>
      <c r="K2570" s="845"/>
    </row>
    <row r="2571" spans="1:11" x14ac:dyDescent="0.2">
      <c r="A2571" s="163">
        <v>2556</v>
      </c>
      <c r="B2571" s="164"/>
      <c r="C2571" s="165"/>
      <c r="D2571" s="166"/>
      <c r="E2571" s="165"/>
      <c r="F2571" s="165"/>
      <c r="G2571" s="220"/>
      <c r="H2571" s="165"/>
      <c r="I2571" s="167"/>
      <c r="J2571" s="168"/>
      <c r="K2571" s="845"/>
    </row>
    <row r="2572" spans="1:11" x14ac:dyDescent="0.2">
      <c r="A2572" s="163">
        <v>2557</v>
      </c>
      <c r="B2572" s="164"/>
      <c r="C2572" s="165"/>
      <c r="D2572" s="166"/>
      <c r="E2572" s="165"/>
      <c r="F2572" s="165"/>
      <c r="G2572" s="220"/>
      <c r="H2572" s="165"/>
      <c r="I2572" s="167"/>
      <c r="J2572" s="168"/>
      <c r="K2572" s="845"/>
    </row>
    <row r="2573" spans="1:11" x14ac:dyDescent="0.2">
      <c r="A2573" s="163">
        <v>2558</v>
      </c>
      <c r="B2573" s="164"/>
      <c r="C2573" s="165"/>
      <c r="D2573" s="166"/>
      <c r="E2573" s="165"/>
      <c r="F2573" s="165"/>
      <c r="G2573" s="220"/>
      <c r="H2573" s="165"/>
      <c r="I2573" s="167"/>
      <c r="J2573" s="168"/>
      <c r="K2573" s="845"/>
    </row>
    <row r="2574" spans="1:11" x14ac:dyDescent="0.2">
      <c r="A2574" s="163">
        <v>2559</v>
      </c>
      <c r="B2574" s="164"/>
      <c r="C2574" s="165"/>
      <c r="D2574" s="166"/>
      <c r="E2574" s="165"/>
      <c r="F2574" s="165"/>
      <c r="G2574" s="220"/>
      <c r="H2574" s="165"/>
      <c r="I2574" s="167"/>
      <c r="J2574" s="168"/>
      <c r="K2574" s="845"/>
    </row>
    <row r="2575" spans="1:11" x14ac:dyDescent="0.2">
      <c r="A2575" s="163">
        <v>2560</v>
      </c>
      <c r="B2575" s="164"/>
      <c r="C2575" s="165"/>
      <c r="D2575" s="166"/>
      <c r="E2575" s="165"/>
      <c r="F2575" s="165"/>
      <c r="G2575" s="220"/>
      <c r="H2575" s="165"/>
      <c r="I2575" s="167"/>
      <c r="J2575" s="168"/>
      <c r="K2575" s="845"/>
    </row>
    <row r="2576" spans="1:11" x14ac:dyDescent="0.2">
      <c r="A2576" s="163">
        <v>2561</v>
      </c>
      <c r="B2576" s="164"/>
      <c r="C2576" s="165"/>
      <c r="D2576" s="166"/>
      <c r="E2576" s="165"/>
      <c r="F2576" s="165"/>
      <c r="G2576" s="220"/>
      <c r="H2576" s="165"/>
      <c r="I2576" s="167"/>
      <c r="J2576" s="168"/>
      <c r="K2576" s="845"/>
    </row>
    <row r="2577" spans="1:11" x14ac:dyDescent="0.2">
      <c r="A2577" s="163">
        <v>2562</v>
      </c>
      <c r="B2577" s="164"/>
      <c r="C2577" s="165"/>
      <c r="D2577" s="166"/>
      <c r="E2577" s="165"/>
      <c r="F2577" s="165"/>
      <c r="G2577" s="220"/>
      <c r="H2577" s="165"/>
      <c r="I2577" s="167"/>
      <c r="J2577" s="168"/>
      <c r="K2577" s="845"/>
    </row>
    <row r="2578" spans="1:11" x14ac:dyDescent="0.2">
      <c r="A2578" s="163">
        <v>2563</v>
      </c>
      <c r="B2578" s="164"/>
      <c r="C2578" s="165"/>
      <c r="D2578" s="166"/>
      <c r="E2578" s="165"/>
      <c r="F2578" s="165"/>
      <c r="G2578" s="220"/>
      <c r="H2578" s="165"/>
      <c r="I2578" s="167"/>
      <c r="J2578" s="168"/>
      <c r="K2578" s="845"/>
    </row>
    <row r="2579" spans="1:11" x14ac:dyDescent="0.2">
      <c r="A2579" s="163">
        <v>2564</v>
      </c>
      <c r="B2579" s="164"/>
      <c r="C2579" s="165"/>
      <c r="D2579" s="166"/>
      <c r="E2579" s="165"/>
      <c r="F2579" s="165"/>
      <c r="G2579" s="220"/>
      <c r="H2579" s="165"/>
      <c r="I2579" s="167"/>
      <c r="J2579" s="168"/>
      <c r="K2579" s="845"/>
    </row>
    <row r="2580" spans="1:11" x14ac:dyDescent="0.2">
      <c r="A2580" s="163">
        <v>2565</v>
      </c>
      <c r="B2580" s="164"/>
      <c r="C2580" s="165"/>
      <c r="D2580" s="166"/>
      <c r="E2580" s="165"/>
      <c r="F2580" s="165"/>
      <c r="G2580" s="220"/>
      <c r="H2580" s="165"/>
      <c r="I2580" s="167"/>
      <c r="J2580" s="168"/>
      <c r="K2580" s="845"/>
    </row>
    <row r="2581" spans="1:11" x14ac:dyDescent="0.2">
      <c r="A2581" s="163">
        <v>2566</v>
      </c>
      <c r="B2581" s="164"/>
      <c r="C2581" s="165"/>
      <c r="D2581" s="166"/>
      <c r="E2581" s="165"/>
      <c r="F2581" s="165"/>
      <c r="G2581" s="220"/>
      <c r="H2581" s="165"/>
      <c r="I2581" s="167"/>
      <c r="J2581" s="168"/>
      <c r="K2581" s="845"/>
    </row>
    <row r="2582" spans="1:11" x14ac:dyDescent="0.2">
      <c r="A2582" s="163">
        <v>2567</v>
      </c>
      <c r="B2582" s="164"/>
      <c r="C2582" s="165"/>
      <c r="D2582" s="166"/>
      <c r="E2582" s="165"/>
      <c r="F2582" s="165"/>
      <c r="G2582" s="220"/>
      <c r="H2582" s="165"/>
      <c r="I2582" s="167"/>
      <c r="J2582" s="168"/>
      <c r="K2582" s="845"/>
    </row>
    <row r="2583" spans="1:11" x14ac:dyDescent="0.2">
      <c r="A2583" s="163">
        <v>2568</v>
      </c>
      <c r="B2583" s="164"/>
      <c r="C2583" s="165"/>
      <c r="D2583" s="166"/>
      <c r="E2583" s="165"/>
      <c r="F2583" s="165"/>
      <c r="G2583" s="220"/>
      <c r="H2583" s="165"/>
      <c r="I2583" s="167"/>
      <c r="J2583" s="168"/>
      <c r="K2583" s="845"/>
    </row>
    <row r="2584" spans="1:11" x14ac:dyDescent="0.2">
      <c r="A2584" s="163">
        <v>2569</v>
      </c>
      <c r="B2584" s="164"/>
      <c r="C2584" s="165"/>
      <c r="D2584" s="166"/>
      <c r="E2584" s="165"/>
      <c r="F2584" s="165"/>
      <c r="G2584" s="220"/>
      <c r="H2584" s="165"/>
      <c r="I2584" s="167"/>
      <c r="J2584" s="168"/>
      <c r="K2584" s="845"/>
    </row>
    <row r="2585" spans="1:11" x14ac:dyDescent="0.2">
      <c r="A2585" s="163">
        <v>2570</v>
      </c>
      <c r="B2585" s="164"/>
      <c r="C2585" s="165"/>
      <c r="D2585" s="166"/>
      <c r="E2585" s="165"/>
      <c r="F2585" s="165"/>
      <c r="G2585" s="220"/>
      <c r="H2585" s="165"/>
      <c r="I2585" s="167"/>
      <c r="J2585" s="168"/>
      <c r="K2585" s="845"/>
    </row>
    <row r="2586" spans="1:11" x14ac:dyDescent="0.2">
      <c r="A2586" s="163">
        <v>2571</v>
      </c>
      <c r="B2586" s="164"/>
      <c r="C2586" s="165"/>
      <c r="D2586" s="166"/>
      <c r="E2586" s="165"/>
      <c r="F2586" s="165"/>
      <c r="G2586" s="220"/>
      <c r="H2586" s="165"/>
      <c r="I2586" s="167"/>
      <c r="J2586" s="168"/>
      <c r="K2586" s="845"/>
    </row>
    <row r="2587" spans="1:11" x14ac:dyDescent="0.2">
      <c r="A2587" s="163">
        <v>2572</v>
      </c>
      <c r="B2587" s="164"/>
      <c r="C2587" s="165"/>
      <c r="D2587" s="166"/>
      <c r="E2587" s="165"/>
      <c r="F2587" s="165"/>
      <c r="G2587" s="220"/>
      <c r="H2587" s="165"/>
      <c r="I2587" s="167"/>
      <c r="J2587" s="168"/>
      <c r="K2587" s="845"/>
    </row>
    <row r="2588" spans="1:11" x14ac:dyDescent="0.2">
      <c r="A2588" s="163">
        <v>2573</v>
      </c>
      <c r="B2588" s="164"/>
      <c r="C2588" s="165"/>
      <c r="D2588" s="166"/>
      <c r="E2588" s="165"/>
      <c r="F2588" s="165"/>
      <c r="G2588" s="220"/>
      <c r="H2588" s="165"/>
      <c r="I2588" s="167"/>
      <c r="J2588" s="168"/>
      <c r="K2588" s="845"/>
    </row>
    <row r="2589" spans="1:11" x14ac:dyDescent="0.2">
      <c r="A2589" s="163">
        <v>2574</v>
      </c>
      <c r="B2589" s="164"/>
      <c r="C2589" s="165"/>
      <c r="D2589" s="166"/>
      <c r="E2589" s="165"/>
      <c r="F2589" s="165"/>
      <c r="G2589" s="220"/>
      <c r="H2589" s="165"/>
      <c r="I2589" s="167"/>
      <c r="J2589" s="168"/>
      <c r="K2589" s="845"/>
    </row>
    <row r="2590" spans="1:11" x14ac:dyDescent="0.2">
      <c r="A2590" s="163">
        <v>2575</v>
      </c>
      <c r="B2590" s="164"/>
      <c r="C2590" s="165"/>
      <c r="D2590" s="166"/>
      <c r="E2590" s="165"/>
      <c r="F2590" s="165"/>
      <c r="G2590" s="220"/>
      <c r="H2590" s="165"/>
      <c r="I2590" s="167"/>
      <c r="J2590" s="168"/>
      <c r="K2590" s="845"/>
    </row>
    <row r="2591" spans="1:11" x14ac:dyDescent="0.2">
      <c r="A2591" s="163">
        <v>2576</v>
      </c>
      <c r="B2591" s="164"/>
      <c r="C2591" s="165"/>
      <c r="D2591" s="166"/>
      <c r="E2591" s="165"/>
      <c r="F2591" s="165"/>
      <c r="G2591" s="220"/>
      <c r="H2591" s="165"/>
      <c r="I2591" s="167"/>
      <c r="J2591" s="168"/>
      <c r="K2591" s="845"/>
    </row>
    <row r="2592" spans="1:11" x14ac:dyDescent="0.2">
      <c r="A2592" s="163">
        <v>2577</v>
      </c>
      <c r="B2592" s="164"/>
      <c r="C2592" s="165"/>
      <c r="D2592" s="166"/>
      <c r="E2592" s="165"/>
      <c r="F2592" s="165"/>
      <c r="G2592" s="220"/>
      <c r="H2592" s="165"/>
      <c r="I2592" s="167"/>
      <c r="J2592" s="168"/>
      <c r="K2592" s="845"/>
    </row>
    <row r="2593" spans="1:11" x14ac:dyDescent="0.2">
      <c r="A2593" s="163">
        <v>2578</v>
      </c>
      <c r="B2593" s="164"/>
      <c r="C2593" s="165"/>
      <c r="D2593" s="166"/>
      <c r="E2593" s="165"/>
      <c r="F2593" s="165"/>
      <c r="G2593" s="220"/>
      <c r="H2593" s="165"/>
      <c r="I2593" s="167"/>
      <c r="J2593" s="168"/>
      <c r="K2593" s="845"/>
    </row>
    <row r="2594" spans="1:11" x14ac:dyDescent="0.2">
      <c r="A2594" s="163">
        <v>2579</v>
      </c>
      <c r="B2594" s="164"/>
      <c r="C2594" s="165"/>
      <c r="D2594" s="166"/>
      <c r="E2594" s="165"/>
      <c r="F2594" s="165"/>
      <c r="G2594" s="220"/>
      <c r="H2594" s="165"/>
      <c r="I2594" s="167"/>
      <c r="J2594" s="168"/>
      <c r="K2594" s="845"/>
    </row>
    <row r="2595" spans="1:11" x14ac:dyDescent="0.2">
      <c r="A2595" s="163">
        <v>2580</v>
      </c>
      <c r="B2595" s="164"/>
      <c r="C2595" s="165"/>
      <c r="D2595" s="166"/>
      <c r="E2595" s="165"/>
      <c r="F2595" s="165"/>
      <c r="G2595" s="220"/>
      <c r="H2595" s="165"/>
      <c r="I2595" s="167"/>
      <c r="J2595" s="168"/>
      <c r="K2595" s="845"/>
    </row>
    <row r="2596" spans="1:11" x14ac:dyDescent="0.2">
      <c r="A2596" s="163">
        <v>2581</v>
      </c>
      <c r="B2596" s="164"/>
      <c r="C2596" s="165"/>
      <c r="D2596" s="166"/>
      <c r="E2596" s="165"/>
      <c r="F2596" s="165"/>
      <c r="G2596" s="220"/>
      <c r="H2596" s="165"/>
      <c r="I2596" s="167"/>
      <c r="J2596" s="168"/>
      <c r="K2596" s="845"/>
    </row>
    <row r="2597" spans="1:11" x14ac:dyDescent="0.2">
      <c r="A2597" s="163">
        <v>2582</v>
      </c>
      <c r="B2597" s="164"/>
      <c r="C2597" s="165"/>
      <c r="D2597" s="166"/>
      <c r="E2597" s="165"/>
      <c r="F2597" s="165"/>
      <c r="G2597" s="220"/>
      <c r="H2597" s="165"/>
      <c r="I2597" s="167"/>
      <c r="J2597" s="168"/>
      <c r="K2597" s="845"/>
    </row>
    <row r="2598" spans="1:11" x14ac:dyDescent="0.2">
      <c r="A2598" s="163">
        <v>2583</v>
      </c>
      <c r="B2598" s="164"/>
      <c r="C2598" s="165"/>
      <c r="D2598" s="166"/>
      <c r="E2598" s="165"/>
      <c r="F2598" s="165"/>
      <c r="G2598" s="220"/>
      <c r="H2598" s="165"/>
      <c r="I2598" s="167"/>
      <c r="J2598" s="168"/>
      <c r="K2598" s="845"/>
    </row>
    <row r="2599" spans="1:11" x14ac:dyDescent="0.2">
      <c r="A2599" s="163">
        <v>2584</v>
      </c>
      <c r="B2599" s="164"/>
      <c r="C2599" s="165"/>
      <c r="D2599" s="166"/>
      <c r="E2599" s="165"/>
      <c r="F2599" s="165"/>
      <c r="G2599" s="220"/>
      <c r="H2599" s="165"/>
      <c r="I2599" s="167"/>
      <c r="J2599" s="168"/>
      <c r="K2599" s="845"/>
    </row>
    <row r="2600" spans="1:11" x14ac:dyDescent="0.2">
      <c r="A2600" s="163">
        <v>2585</v>
      </c>
      <c r="B2600" s="164"/>
      <c r="C2600" s="165"/>
      <c r="D2600" s="166"/>
      <c r="E2600" s="165"/>
      <c r="F2600" s="165"/>
      <c r="G2600" s="220"/>
      <c r="H2600" s="165"/>
      <c r="I2600" s="167"/>
      <c r="J2600" s="168"/>
      <c r="K2600" s="845"/>
    </row>
    <row r="2601" spans="1:11" x14ac:dyDescent="0.2">
      <c r="A2601" s="163">
        <v>2586</v>
      </c>
      <c r="B2601" s="164"/>
      <c r="C2601" s="165"/>
      <c r="D2601" s="166"/>
      <c r="E2601" s="165"/>
      <c r="F2601" s="165"/>
      <c r="G2601" s="220"/>
      <c r="H2601" s="165"/>
      <c r="I2601" s="167"/>
      <c r="J2601" s="168"/>
      <c r="K2601" s="845"/>
    </row>
    <row r="2602" spans="1:11" x14ac:dyDescent="0.2">
      <c r="A2602" s="163">
        <v>2587</v>
      </c>
      <c r="B2602" s="164"/>
      <c r="C2602" s="165"/>
      <c r="D2602" s="166"/>
      <c r="E2602" s="165"/>
      <c r="F2602" s="165"/>
      <c r="G2602" s="220"/>
      <c r="H2602" s="165"/>
      <c r="I2602" s="167"/>
      <c r="J2602" s="168"/>
      <c r="K2602" s="845"/>
    </row>
    <row r="2603" spans="1:11" x14ac:dyDescent="0.2">
      <c r="A2603" s="163">
        <v>2588</v>
      </c>
      <c r="B2603" s="164"/>
      <c r="C2603" s="165"/>
      <c r="D2603" s="166"/>
      <c r="E2603" s="165"/>
      <c r="F2603" s="165"/>
      <c r="G2603" s="220"/>
      <c r="H2603" s="165"/>
      <c r="I2603" s="167"/>
      <c r="J2603" s="168"/>
      <c r="K2603" s="845"/>
    </row>
    <row r="2604" spans="1:11" x14ac:dyDescent="0.2">
      <c r="A2604" s="163">
        <v>2589</v>
      </c>
      <c r="B2604" s="164"/>
      <c r="C2604" s="165"/>
      <c r="D2604" s="166"/>
      <c r="E2604" s="165"/>
      <c r="F2604" s="165"/>
      <c r="G2604" s="220"/>
      <c r="H2604" s="165"/>
      <c r="I2604" s="167"/>
      <c r="J2604" s="168"/>
      <c r="K2604" s="845"/>
    </row>
    <row r="2605" spans="1:11" x14ac:dyDescent="0.2">
      <c r="A2605" s="163">
        <v>2590</v>
      </c>
      <c r="B2605" s="164"/>
      <c r="C2605" s="165"/>
      <c r="D2605" s="166"/>
      <c r="E2605" s="165"/>
      <c r="F2605" s="165"/>
      <c r="G2605" s="220"/>
      <c r="H2605" s="165"/>
      <c r="I2605" s="167"/>
      <c r="J2605" s="168"/>
      <c r="K2605" s="845"/>
    </row>
    <row r="2606" spans="1:11" x14ac:dyDescent="0.2">
      <c r="A2606" s="163">
        <v>2591</v>
      </c>
      <c r="B2606" s="164"/>
      <c r="C2606" s="165"/>
      <c r="D2606" s="166"/>
      <c r="E2606" s="165"/>
      <c r="F2606" s="165"/>
      <c r="G2606" s="220"/>
      <c r="H2606" s="165"/>
      <c r="I2606" s="167"/>
      <c r="J2606" s="168"/>
      <c r="K2606" s="845"/>
    </row>
    <row r="2607" spans="1:11" x14ac:dyDescent="0.2">
      <c r="A2607" s="163">
        <v>2592</v>
      </c>
      <c r="B2607" s="164"/>
      <c r="C2607" s="165"/>
      <c r="D2607" s="166"/>
      <c r="E2607" s="165"/>
      <c r="F2607" s="165"/>
      <c r="G2607" s="220"/>
      <c r="H2607" s="165"/>
      <c r="I2607" s="167"/>
      <c r="J2607" s="168"/>
      <c r="K2607" s="845"/>
    </row>
    <row r="2608" spans="1:11" x14ac:dyDescent="0.2">
      <c r="A2608" s="163">
        <v>2593</v>
      </c>
      <c r="B2608" s="164"/>
      <c r="C2608" s="165"/>
      <c r="D2608" s="166"/>
      <c r="E2608" s="165"/>
      <c r="F2608" s="165"/>
      <c r="G2608" s="220"/>
      <c r="H2608" s="165"/>
      <c r="I2608" s="167"/>
      <c r="J2608" s="168"/>
      <c r="K2608" s="845"/>
    </row>
    <row r="2609" spans="1:11" x14ac:dyDescent="0.2">
      <c r="A2609" s="163">
        <v>2594</v>
      </c>
      <c r="B2609" s="164"/>
      <c r="C2609" s="165"/>
      <c r="D2609" s="166"/>
      <c r="E2609" s="165"/>
      <c r="F2609" s="165"/>
      <c r="G2609" s="220"/>
      <c r="H2609" s="165"/>
      <c r="I2609" s="167"/>
      <c r="J2609" s="168"/>
      <c r="K2609" s="845"/>
    </row>
    <row r="2610" spans="1:11" x14ac:dyDescent="0.2">
      <c r="A2610" s="163">
        <v>2595</v>
      </c>
      <c r="B2610" s="164"/>
      <c r="C2610" s="165"/>
      <c r="D2610" s="166"/>
      <c r="E2610" s="165"/>
      <c r="F2610" s="165"/>
      <c r="G2610" s="220"/>
      <c r="H2610" s="165"/>
      <c r="I2610" s="167"/>
      <c r="J2610" s="168"/>
      <c r="K2610" s="845"/>
    </row>
    <row r="2611" spans="1:11" x14ac:dyDescent="0.2">
      <c r="A2611" s="163">
        <v>2596</v>
      </c>
      <c r="B2611" s="164"/>
      <c r="C2611" s="165"/>
      <c r="D2611" s="166"/>
      <c r="E2611" s="165"/>
      <c r="F2611" s="165"/>
      <c r="G2611" s="220"/>
      <c r="H2611" s="165"/>
      <c r="I2611" s="167"/>
      <c r="J2611" s="168"/>
      <c r="K2611" s="845"/>
    </row>
    <row r="2612" spans="1:11" x14ac:dyDescent="0.2">
      <c r="A2612" s="163">
        <v>2597</v>
      </c>
      <c r="B2612" s="164"/>
      <c r="C2612" s="165"/>
      <c r="D2612" s="166"/>
      <c r="E2612" s="165"/>
      <c r="F2612" s="165"/>
      <c r="G2612" s="220"/>
      <c r="H2612" s="165"/>
      <c r="I2612" s="167"/>
      <c r="J2612" s="168"/>
      <c r="K2612" s="845"/>
    </row>
    <row r="2613" spans="1:11" x14ac:dyDescent="0.2">
      <c r="A2613" s="163">
        <v>2598</v>
      </c>
      <c r="B2613" s="164"/>
      <c r="C2613" s="165"/>
      <c r="D2613" s="166"/>
      <c r="E2613" s="165"/>
      <c r="F2613" s="165"/>
      <c r="G2613" s="220"/>
      <c r="H2613" s="165"/>
      <c r="I2613" s="167"/>
      <c r="J2613" s="168"/>
      <c r="K2613" s="845"/>
    </row>
    <row r="2614" spans="1:11" x14ac:dyDescent="0.2">
      <c r="A2614" s="163">
        <v>2599</v>
      </c>
      <c r="B2614" s="164"/>
      <c r="C2614" s="165"/>
      <c r="D2614" s="166"/>
      <c r="E2614" s="165"/>
      <c r="F2614" s="165"/>
      <c r="G2614" s="220"/>
      <c r="H2614" s="165"/>
      <c r="I2614" s="167"/>
      <c r="J2614" s="168"/>
      <c r="K2614" s="845"/>
    </row>
    <row r="2615" spans="1:11" x14ac:dyDescent="0.2">
      <c r="A2615" s="163">
        <v>2600</v>
      </c>
      <c r="B2615" s="164"/>
      <c r="C2615" s="165"/>
      <c r="D2615" s="166"/>
      <c r="E2615" s="165"/>
      <c r="F2615" s="165"/>
      <c r="G2615" s="220"/>
      <c r="H2615" s="165"/>
      <c r="I2615" s="167"/>
      <c r="J2615" s="168"/>
      <c r="K2615" s="845"/>
    </row>
    <row r="2616" spans="1:11" x14ac:dyDescent="0.2">
      <c r="A2616" s="163">
        <v>2601</v>
      </c>
      <c r="B2616" s="164"/>
      <c r="C2616" s="165"/>
      <c r="D2616" s="166"/>
      <c r="E2616" s="165"/>
      <c r="F2616" s="165"/>
      <c r="G2616" s="220"/>
      <c r="H2616" s="165"/>
      <c r="I2616" s="167"/>
      <c r="J2616" s="168"/>
      <c r="K2616" s="845"/>
    </row>
    <row r="2617" spans="1:11" x14ac:dyDescent="0.2">
      <c r="A2617" s="163">
        <v>2602</v>
      </c>
      <c r="B2617" s="164"/>
      <c r="C2617" s="165"/>
      <c r="D2617" s="166"/>
      <c r="E2617" s="165"/>
      <c r="F2617" s="165"/>
      <c r="G2617" s="220"/>
      <c r="H2617" s="165"/>
      <c r="I2617" s="167"/>
      <c r="J2617" s="168"/>
      <c r="K2617" s="845"/>
    </row>
    <row r="2618" spans="1:11" x14ac:dyDescent="0.2">
      <c r="A2618" s="163">
        <v>2603</v>
      </c>
      <c r="B2618" s="164"/>
      <c r="C2618" s="165"/>
      <c r="D2618" s="166"/>
      <c r="E2618" s="165"/>
      <c r="F2618" s="165"/>
      <c r="G2618" s="220"/>
      <c r="H2618" s="165"/>
      <c r="I2618" s="167"/>
      <c r="J2618" s="168"/>
      <c r="K2618" s="845"/>
    </row>
    <row r="2619" spans="1:11" x14ac:dyDescent="0.2">
      <c r="A2619" s="163">
        <v>2604</v>
      </c>
      <c r="B2619" s="164"/>
      <c r="C2619" s="165"/>
      <c r="D2619" s="166"/>
      <c r="E2619" s="165"/>
      <c r="F2619" s="165"/>
      <c r="G2619" s="220"/>
      <c r="H2619" s="165"/>
      <c r="I2619" s="167"/>
      <c r="J2619" s="168"/>
      <c r="K2619" s="845"/>
    </row>
    <row r="2620" spans="1:11" x14ac:dyDescent="0.2">
      <c r="A2620" s="163">
        <v>2605</v>
      </c>
      <c r="B2620" s="164"/>
      <c r="C2620" s="165"/>
      <c r="D2620" s="166"/>
      <c r="E2620" s="165"/>
      <c r="F2620" s="165"/>
      <c r="G2620" s="220"/>
      <c r="H2620" s="165"/>
      <c r="I2620" s="167"/>
      <c r="J2620" s="168"/>
      <c r="K2620" s="845"/>
    </row>
    <row r="2621" spans="1:11" x14ac:dyDescent="0.2">
      <c r="A2621" s="163">
        <v>2606</v>
      </c>
      <c r="B2621" s="164"/>
      <c r="C2621" s="165"/>
      <c r="D2621" s="166"/>
      <c r="E2621" s="165"/>
      <c r="F2621" s="165"/>
      <c r="G2621" s="220"/>
      <c r="H2621" s="165"/>
      <c r="I2621" s="167"/>
      <c r="J2621" s="168"/>
      <c r="K2621" s="845"/>
    </row>
    <row r="2622" spans="1:11" x14ac:dyDescent="0.2">
      <c r="A2622" s="163">
        <v>2607</v>
      </c>
      <c r="B2622" s="164"/>
      <c r="C2622" s="165"/>
      <c r="D2622" s="166"/>
      <c r="E2622" s="165"/>
      <c r="F2622" s="165"/>
      <c r="G2622" s="220"/>
      <c r="H2622" s="165"/>
      <c r="I2622" s="167"/>
      <c r="J2622" s="168"/>
      <c r="K2622" s="845"/>
    </row>
    <row r="2623" spans="1:11" x14ac:dyDescent="0.2">
      <c r="A2623" s="163">
        <v>2608</v>
      </c>
      <c r="B2623" s="164"/>
      <c r="C2623" s="165"/>
      <c r="D2623" s="166"/>
      <c r="E2623" s="165"/>
      <c r="F2623" s="165"/>
      <c r="G2623" s="220"/>
      <c r="H2623" s="165"/>
      <c r="I2623" s="167"/>
      <c r="J2623" s="168"/>
      <c r="K2623" s="845"/>
    </row>
    <row r="2624" spans="1:11" x14ac:dyDescent="0.2">
      <c r="A2624" s="163">
        <v>2609</v>
      </c>
      <c r="B2624" s="164"/>
      <c r="C2624" s="165"/>
      <c r="D2624" s="166"/>
      <c r="E2624" s="165"/>
      <c r="F2624" s="165"/>
      <c r="G2624" s="220"/>
      <c r="H2624" s="165"/>
      <c r="I2624" s="167"/>
      <c r="J2624" s="168"/>
      <c r="K2624" s="845"/>
    </row>
    <row r="2625" spans="1:11" x14ac:dyDescent="0.2">
      <c r="A2625" s="163">
        <v>2610</v>
      </c>
      <c r="B2625" s="164"/>
      <c r="C2625" s="165"/>
      <c r="D2625" s="166"/>
      <c r="E2625" s="165"/>
      <c r="F2625" s="165"/>
      <c r="G2625" s="220"/>
      <c r="H2625" s="165"/>
      <c r="I2625" s="167"/>
      <c r="J2625" s="168"/>
      <c r="K2625" s="845"/>
    </row>
    <row r="2626" spans="1:11" x14ac:dyDescent="0.2">
      <c r="A2626" s="163">
        <v>2611</v>
      </c>
      <c r="B2626" s="164"/>
      <c r="C2626" s="165"/>
      <c r="D2626" s="166"/>
      <c r="E2626" s="165"/>
      <c r="F2626" s="165"/>
      <c r="G2626" s="220"/>
      <c r="H2626" s="165"/>
      <c r="I2626" s="167"/>
      <c r="J2626" s="168"/>
      <c r="K2626" s="845"/>
    </row>
    <row r="2627" spans="1:11" x14ac:dyDescent="0.2">
      <c r="A2627" s="163">
        <v>2612</v>
      </c>
      <c r="B2627" s="164"/>
      <c r="C2627" s="165"/>
      <c r="D2627" s="166"/>
      <c r="E2627" s="165"/>
      <c r="F2627" s="165"/>
      <c r="G2627" s="220"/>
      <c r="H2627" s="165"/>
      <c r="I2627" s="167"/>
      <c r="J2627" s="168"/>
      <c r="K2627" s="845"/>
    </row>
    <row r="2628" spans="1:11" x14ac:dyDescent="0.2">
      <c r="A2628" s="163">
        <v>2613</v>
      </c>
      <c r="B2628" s="164"/>
      <c r="C2628" s="165"/>
      <c r="D2628" s="166"/>
      <c r="E2628" s="165"/>
      <c r="F2628" s="165"/>
      <c r="G2628" s="220"/>
      <c r="H2628" s="165"/>
      <c r="I2628" s="167"/>
      <c r="J2628" s="168"/>
      <c r="K2628" s="845"/>
    </row>
    <row r="2629" spans="1:11" x14ac:dyDescent="0.2">
      <c r="A2629" s="163">
        <v>2614</v>
      </c>
      <c r="B2629" s="164"/>
      <c r="C2629" s="165"/>
      <c r="D2629" s="166"/>
      <c r="E2629" s="165"/>
      <c r="F2629" s="165"/>
      <c r="G2629" s="220"/>
      <c r="H2629" s="165"/>
      <c r="I2629" s="167"/>
      <c r="J2629" s="168"/>
      <c r="K2629" s="845"/>
    </row>
    <row r="2630" spans="1:11" x14ac:dyDescent="0.2">
      <c r="A2630" s="163">
        <v>2615</v>
      </c>
      <c r="B2630" s="164"/>
      <c r="C2630" s="165"/>
      <c r="D2630" s="166"/>
      <c r="E2630" s="165"/>
      <c r="F2630" s="165"/>
      <c r="G2630" s="220"/>
      <c r="H2630" s="165"/>
      <c r="I2630" s="167"/>
      <c r="J2630" s="168"/>
      <c r="K2630" s="845"/>
    </row>
    <row r="2631" spans="1:11" x14ac:dyDescent="0.2">
      <c r="A2631" s="163">
        <v>2616</v>
      </c>
      <c r="B2631" s="164"/>
      <c r="C2631" s="165"/>
      <c r="D2631" s="166"/>
      <c r="E2631" s="165"/>
      <c r="F2631" s="165"/>
      <c r="G2631" s="220"/>
      <c r="H2631" s="165"/>
      <c r="I2631" s="167"/>
      <c r="J2631" s="168"/>
      <c r="K2631" s="845"/>
    </row>
    <row r="2632" spans="1:11" x14ac:dyDescent="0.2">
      <c r="A2632" s="163">
        <v>2617</v>
      </c>
      <c r="B2632" s="164"/>
      <c r="C2632" s="165"/>
      <c r="D2632" s="166"/>
      <c r="E2632" s="165"/>
      <c r="F2632" s="165"/>
      <c r="G2632" s="220"/>
      <c r="H2632" s="165"/>
      <c r="I2632" s="167"/>
      <c r="J2632" s="168"/>
      <c r="K2632" s="845"/>
    </row>
    <row r="2633" spans="1:11" x14ac:dyDescent="0.2">
      <c r="A2633" s="163">
        <v>2618</v>
      </c>
      <c r="B2633" s="164"/>
      <c r="C2633" s="165"/>
      <c r="D2633" s="166"/>
      <c r="E2633" s="165"/>
      <c r="F2633" s="165"/>
      <c r="G2633" s="220"/>
      <c r="H2633" s="165"/>
      <c r="I2633" s="167"/>
      <c r="J2633" s="168"/>
      <c r="K2633" s="845"/>
    </row>
    <row r="2634" spans="1:11" x14ac:dyDescent="0.2">
      <c r="A2634" s="163">
        <v>2619</v>
      </c>
      <c r="B2634" s="164"/>
      <c r="C2634" s="165"/>
      <c r="D2634" s="166"/>
      <c r="E2634" s="165"/>
      <c r="F2634" s="165"/>
      <c r="G2634" s="220"/>
      <c r="H2634" s="165"/>
      <c r="I2634" s="167"/>
      <c r="J2634" s="168"/>
      <c r="K2634" s="845"/>
    </row>
    <row r="2635" spans="1:11" x14ac:dyDescent="0.2">
      <c r="A2635" s="163">
        <v>2620</v>
      </c>
      <c r="B2635" s="164"/>
      <c r="C2635" s="165"/>
      <c r="D2635" s="166"/>
      <c r="E2635" s="165"/>
      <c r="F2635" s="165"/>
      <c r="G2635" s="220"/>
      <c r="H2635" s="165"/>
      <c r="I2635" s="167"/>
      <c r="J2635" s="168"/>
      <c r="K2635" s="845"/>
    </row>
    <row r="2636" spans="1:11" x14ac:dyDescent="0.2">
      <c r="A2636" s="163">
        <v>2621</v>
      </c>
      <c r="B2636" s="164"/>
      <c r="C2636" s="165"/>
      <c r="D2636" s="166"/>
      <c r="E2636" s="165"/>
      <c r="F2636" s="165"/>
      <c r="G2636" s="220"/>
      <c r="H2636" s="165"/>
      <c r="I2636" s="167"/>
      <c r="J2636" s="168"/>
      <c r="K2636" s="845"/>
    </row>
    <row r="2637" spans="1:11" x14ac:dyDescent="0.2">
      <c r="A2637" s="163">
        <v>2622</v>
      </c>
      <c r="B2637" s="164"/>
      <c r="C2637" s="165"/>
      <c r="D2637" s="166"/>
      <c r="E2637" s="165"/>
      <c r="F2637" s="165"/>
      <c r="G2637" s="220"/>
      <c r="H2637" s="165"/>
      <c r="I2637" s="167"/>
      <c r="J2637" s="168"/>
      <c r="K2637" s="845"/>
    </row>
    <row r="2638" spans="1:11" x14ac:dyDescent="0.2">
      <c r="A2638" s="163">
        <v>2623</v>
      </c>
      <c r="B2638" s="164"/>
      <c r="C2638" s="165"/>
      <c r="D2638" s="166"/>
      <c r="E2638" s="165"/>
      <c r="F2638" s="165"/>
      <c r="G2638" s="220"/>
      <c r="H2638" s="165"/>
      <c r="I2638" s="167"/>
      <c r="J2638" s="168"/>
      <c r="K2638" s="845"/>
    </row>
    <row r="2639" spans="1:11" x14ac:dyDescent="0.2">
      <c r="A2639" s="163">
        <v>2624</v>
      </c>
      <c r="B2639" s="164"/>
      <c r="C2639" s="165"/>
      <c r="D2639" s="166"/>
      <c r="E2639" s="165"/>
      <c r="F2639" s="165"/>
      <c r="G2639" s="220"/>
      <c r="H2639" s="165"/>
      <c r="I2639" s="167"/>
      <c r="J2639" s="168"/>
      <c r="K2639" s="845"/>
    </row>
    <row r="2640" spans="1:11" x14ac:dyDescent="0.2">
      <c r="A2640" s="163">
        <v>2625</v>
      </c>
      <c r="B2640" s="164"/>
      <c r="C2640" s="165"/>
      <c r="D2640" s="166"/>
      <c r="E2640" s="165"/>
      <c r="F2640" s="165"/>
      <c r="G2640" s="220"/>
      <c r="H2640" s="165"/>
      <c r="I2640" s="167"/>
      <c r="J2640" s="168"/>
      <c r="K2640" s="845"/>
    </row>
    <row r="2641" spans="1:11" x14ac:dyDescent="0.2">
      <c r="A2641" s="163">
        <v>2626</v>
      </c>
      <c r="B2641" s="164"/>
      <c r="C2641" s="165"/>
      <c r="D2641" s="166"/>
      <c r="E2641" s="165"/>
      <c r="F2641" s="165"/>
      <c r="G2641" s="220"/>
      <c r="H2641" s="165"/>
      <c r="I2641" s="167"/>
      <c r="J2641" s="168"/>
      <c r="K2641" s="845"/>
    </row>
    <row r="2642" spans="1:11" x14ac:dyDescent="0.2">
      <c r="A2642" s="163">
        <v>2627</v>
      </c>
      <c r="B2642" s="164"/>
      <c r="C2642" s="165"/>
      <c r="D2642" s="166"/>
      <c r="E2642" s="165"/>
      <c r="F2642" s="165"/>
      <c r="G2642" s="220"/>
      <c r="H2642" s="165"/>
      <c r="I2642" s="167"/>
      <c r="J2642" s="168"/>
      <c r="K2642" s="845"/>
    </row>
    <row r="2643" spans="1:11" x14ac:dyDescent="0.2">
      <c r="A2643" s="163">
        <v>2628</v>
      </c>
      <c r="B2643" s="164"/>
      <c r="C2643" s="165"/>
      <c r="D2643" s="166"/>
      <c r="E2643" s="165"/>
      <c r="F2643" s="165"/>
      <c r="G2643" s="220"/>
      <c r="H2643" s="165"/>
      <c r="I2643" s="167"/>
      <c r="J2643" s="168"/>
      <c r="K2643" s="845"/>
    </row>
    <row r="2644" spans="1:11" x14ac:dyDescent="0.2">
      <c r="A2644" s="163">
        <v>2629</v>
      </c>
      <c r="B2644" s="164"/>
      <c r="C2644" s="165"/>
      <c r="D2644" s="166"/>
      <c r="E2644" s="165"/>
      <c r="F2644" s="165"/>
      <c r="G2644" s="220"/>
      <c r="H2644" s="165"/>
      <c r="I2644" s="167"/>
      <c r="J2644" s="168"/>
      <c r="K2644" s="845"/>
    </row>
    <row r="2645" spans="1:11" x14ac:dyDescent="0.2">
      <c r="A2645" s="163">
        <v>2630</v>
      </c>
      <c r="B2645" s="164"/>
      <c r="C2645" s="165"/>
      <c r="D2645" s="166"/>
      <c r="E2645" s="165"/>
      <c r="F2645" s="165"/>
      <c r="G2645" s="220"/>
      <c r="H2645" s="165"/>
      <c r="I2645" s="167"/>
      <c r="J2645" s="168"/>
      <c r="K2645" s="845"/>
    </row>
    <row r="2646" spans="1:11" x14ac:dyDescent="0.2">
      <c r="A2646" s="163">
        <v>2631</v>
      </c>
      <c r="B2646" s="164"/>
      <c r="C2646" s="165"/>
      <c r="D2646" s="166"/>
      <c r="E2646" s="165"/>
      <c r="F2646" s="165"/>
      <c r="G2646" s="220"/>
      <c r="H2646" s="165"/>
      <c r="I2646" s="167"/>
      <c r="J2646" s="168"/>
      <c r="K2646" s="845"/>
    </row>
    <row r="2647" spans="1:11" x14ac:dyDescent="0.2">
      <c r="A2647" s="163">
        <v>2632</v>
      </c>
      <c r="B2647" s="164"/>
      <c r="C2647" s="165"/>
      <c r="D2647" s="166"/>
      <c r="E2647" s="165"/>
      <c r="F2647" s="165"/>
      <c r="G2647" s="220"/>
      <c r="H2647" s="165"/>
      <c r="I2647" s="167"/>
      <c r="J2647" s="168"/>
      <c r="K2647" s="845"/>
    </row>
    <row r="2648" spans="1:11" x14ac:dyDescent="0.2">
      <c r="A2648" s="163">
        <v>2633</v>
      </c>
      <c r="B2648" s="164"/>
      <c r="C2648" s="165"/>
      <c r="D2648" s="166"/>
      <c r="E2648" s="165"/>
      <c r="F2648" s="165"/>
      <c r="G2648" s="220"/>
      <c r="H2648" s="165"/>
      <c r="I2648" s="167"/>
      <c r="J2648" s="168"/>
      <c r="K2648" s="845"/>
    </row>
    <row r="2649" spans="1:11" x14ac:dyDescent="0.2">
      <c r="A2649" s="163">
        <v>2634</v>
      </c>
      <c r="B2649" s="164"/>
      <c r="C2649" s="165"/>
      <c r="D2649" s="166"/>
      <c r="E2649" s="165"/>
      <c r="F2649" s="165"/>
      <c r="G2649" s="220"/>
      <c r="H2649" s="165"/>
      <c r="I2649" s="167"/>
      <c r="J2649" s="168"/>
      <c r="K2649" s="845"/>
    </row>
    <row r="2650" spans="1:11" x14ac:dyDescent="0.2">
      <c r="A2650" s="163">
        <v>2635</v>
      </c>
      <c r="B2650" s="164"/>
      <c r="C2650" s="165"/>
      <c r="D2650" s="166"/>
      <c r="E2650" s="165"/>
      <c r="F2650" s="165"/>
      <c r="G2650" s="220"/>
      <c r="H2650" s="165"/>
      <c r="I2650" s="167"/>
      <c r="J2650" s="168"/>
      <c r="K2650" s="845"/>
    </row>
    <row r="2651" spans="1:11" x14ac:dyDescent="0.2">
      <c r="A2651" s="163">
        <v>2636</v>
      </c>
      <c r="B2651" s="164"/>
      <c r="C2651" s="165"/>
      <c r="D2651" s="166"/>
      <c r="E2651" s="165"/>
      <c r="F2651" s="165"/>
      <c r="G2651" s="220"/>
      <c r="H2651" s="165"/>
      <c r="I2651" s="167"/>
      <c r="J2651" s="168"/>
      <c r="K2651" s="845"/>
    </row>
    <row r="2652" spans="1:11" x14ac:dyDescent="0.2">
      <c r="A2652" s="163">
        <v>2637</v>
      </c>
      <c r="B2652" s="164"/>
      <c r="C2652" s="165"/>
      <c r="D2652" s="166"/>
      <c r="E2652" s="165"/>
      <c r="F2652" s="165"/>
      <c r="G2652" s="220"/>
      <c r="H2652" s="165"/>
      <c r="I2652" s="167"/>
      <c r="J2652" s="168"/>
      <c r="K2652" s="845"/>
    </row>
    <row r="2653" spans="1:11" x14ac:dyDescent="0.2">
      <c r="A2653" s="163">
        <v>2638</v>
      </c>
      <c r="B2653" s="164"/>
      <c r="C2653" s="165"/>
      <c r="D2653" s="166"/>
      <c r="E2653" s="165"/>
      <c r="F2653" s="165"/>
      <c r="G2653" s="220"/>
      <c r="H2653" s="165"/>
      <c r="I2653" s="167"/>
      <c r="J2653" s="168"/>
      <c r="K2653" s="845"/>
    </row>
    <row r="2654" spans="1:11" x14ac:dyDescent="0.2">
      <c r="A2654" s="163">
        <v>2639</v>
      </c>
      <c r="B2654" s="164"/>
      <c r="C2654" s="165"/>
      <c r="D2654" s="166"/>
      <c r="E2654" s="165"/>
      <c r="F2654" s="165"/>
      <c r="G2654" s="220"/>
      <c r="H2654" s="165"/>
      <c r="I2654" s="167"/>
      <c r="J2654" s="168"/>
      <c r="K2654" s="845"/>
    </row>
    <row r="2655" spans="1:11" x14ac:dyDescent="0.2">
      <c r="A2655" s="163">
        <v>2640</v>
      </c>
      <c r="B2655" s="164"/>
      <c r="C2655" s="165"/>
      <c r="D2655" s="166"/>
      <c r="E2655" s="165"/>
      <c r="F2655" s="165"/>
      <c r="G2655" s="220"/>
      <c r="H2655" s="165"/>
      <c r="I2655" s="167"/>
      <c r="J2655" s="168"/>
      <c r="K2655" s="845"/>
    </row>
    <row r="2656" spans="1:11" x14ac:dyDescent="0.2">
      <c r="A2656" s="163">
        <v>2641</v>
      </c>
      <c r="B2656" s="164"/>
      <c r="C2656" s="165"/>
      <c r="D2656" s="166"/>
      <c r="E2656" s="165"/>
      <c r="F2656" s="165"/>
      <c r="G2656" s="220"/>
      <c r="H2656" s="165"/>
      <c r="I2656" s="167"/>
      <c r="J2656" s="168"/>
      <c r="K2656" s="845"/>
    </row>
    <row r="2657" spans="1:11" x14ac:dyDescent="0.2">
      <c r="A2657" s="163">
        <v>2642</v>
      </c>
      <c r="B2657" s="164"/>
      <c r="C2657" s="165"/>
      <c r="D2657" s="166"/>
      <c r="E2657" s="165"/>
      <c r="F2657" s="165"/>
      <c r="G2657" s="220"/>
      <c r="H2657" s="165"/>
      <c r="I2657" s="167"/>
      <c r="J2657" s="168"/>
      <c r="K2657" s="845"/>
    </row>
    <row r="2658" spans="1:11" x14ac:dyDescent="0.2">
      <c r="A2658" s="163">
        <v>2643</v>
      </c>
      <c r="B2658" s="164"/>
      <c r="C2658" s="165"/>
      <c r="D2658" s="166"/>
      <c r="E2658" s="165"/>
      <c r="F2658" s="165"/>
      <c r="G2658" s="220"/>
      <c r="H2658" s="165"/>
      <c r="I2658" s="167"/>
      <c r="J2658" s="168"/>
      <c r="K2658" s="845"/>
    </row>
    <row r="2659" spans="1:11" x14ac:dyDescent="0.2">
      <c r="A2659" s="163">
        <v>2644</v>
      </c>
      <c r="B2659" s="164"/>
      <c r="C2659" s="165"/>
      <c r="D2659" s="166"/>
      <c r="E2659" s="165"/>
      <c r="F2659" s="165"/>
      <c r="G2659" s="220"/>
      <c r="H2659" s="165"/>
      <c r="I2659" s="167"/>
      <c r="J2659" s="168"/>
      <c r="K2659" s="845"/>
    </row>
    <row r="2660" spans="1:11" x14ac:dyDescent="0.2">
      <c r="A2660" s="163">
        <v>2645</v>
      </c>
      <c r="B2660" s="164"/>
      <c r="C2660" s="165"/>
      <c r="D2660" s="166"/>
      <c r="E2660" s="165"/>
      <c r="F2660" s="165"/>
      <c r="G2660" s="220"/>
      <c r="H2660" s="165"/>
      <c r="I2660" s="167"/>
      <c r="J2660" s="168"/>
      <c r="K2660" s="845"/>
    </row>
    <row r="2661" spans="1:11" x14ac:dyDescent="0.2">
      <c r="A2661" s="163">
        <v>2646</v>
      </c>
      <c r="B2661" s="164"/>
      <c r="C2661" s="165"/>
      <c r="D2661" s="166"/>
      <c r="E2661" s="165"/>
      <c r="F2661" s="165"/>
      <c r="G2661" s="220"/>
      <c r="H2661" s="165"/>
      <c r="I2661" s="167"/>
      <c r="J2661" s="168"/>
      <c r="K2661" s="845"/>
    </row>
    <row r="2662" spans="1:11" x14ac:dyDescent="0.2">
      <c r="A2662" s="163">
        <v>2647</v>
      </c>
      <c r="B2662" s="164"/>
      <c r="C2662" s="165"/>
      <c r="D2662" s="166"/>
      <c r="E2662" s="165"/>
      <c r="F2662" s="165"/>
      <c r="G2662" s="220"/>
      <c r="H2662" s="165"/>
      <c r="I2662" s="167"/>
      <c r="J2662" s="168"/>
      <c r="K2662" s="845"/>
    </row>
    <row r="2663" spans="1:11" x14ac:dyDescent="0.2">
      <c r="A2663" s="163">
        <v>2648</v>
      </c>
      <c r="B2663" s="164"/>
      <c r="C2663" s="165"/>
      <c r="D2663" s="166"/>
      <c r="E2663" s="165"/>
      <c r="F2663" s="165"/>
      <c r="G2663" s="220"/>
      <c r="H2663" s="165"/>
      <c r="I2663" s="167"/>
      <c r="J2663" s="168"/>
      <c r="K2663" s="845"/>
    </row>
    <row r="2664" spans="1:11" x14ac:dyDescent="0.2">
      <c r="A2664" s="163">
        <v>2649</v>
      </c>
      <c r="B2664" s="164"/>
      <c r="C2664" s="165"/>
      <c r="D2664" s="166"/>
      <c r="E2664" s="165"/>
      <c r="F2664" s="165"/>
      <c r="G2664" s="220"/>
      <c r="H2664" s="165"/>
      <c r="I2664" s="167"/>
      <c r="J2664" s="168"/>
      <c r="K2664" s="845"/>
    </row>
    <row r="2665" spans="1:11" x14ac:dyDescent="0.2">
      <c r="A2665" s="163">
        <v>2650</v>
      </c>
      <c r="B2665" s="164"/>
      <c r="C2665" s="165"/>
      <c r="D2665" s="166"/>
      <c r="E2665" s="165"/>
      <c r="F2665" s="165"/>
      <c r="G2665" s="220"/>
      <c r="H2665" s="165"/>
      <c r="I2665" s="167"/>
      <c r="J2665" s="168"/>
      <c r="K2665" s="845"/>
    </row>
    <row r="2666" spans="1:11" x14ac:dyDescent="0.2">
      <c r="A2666" s="163">
        <v>2651</v>
      </c>
      <c r="B2666" s="164"/>
      <c r="C2666" s="165"/>
      <c r="D2666" s="166"/>
      <c r="E2666" s="165"/>
      <c r="F2666" s="165"/>
      <c r="G2666" s="220"/>
      <c r="H2666" s="165"/>
      <c r="I2666" s="167"/>
      <c r="J2666" s="168"/>
      <c r="K2666" s="845"/>
    </row>
    <row r="2667" spans="1:11" x14ac:dyDescent="0.2">
      <c r="A2667" s="163">
        <v>2652</v>
      </c>
      <c r="B2667" s="164"/>
      <c r="C2667" s="165"/>
      <c r="D2667" s="166"/>
      <c r="E2667" s="165"/>
      <c r="F2667" s="165"/>
      <c r="G2667" s="220"/>
      <c r="H2667" s="165"/>
      <c r="I2667" s="167"/>
      <c r="J2667" s="168"/>
      <c r="K2667" s="845"/>
    </row>
    <row r="2668" spans="1:11" x14ac:dyDescent="0.2">
      <c r="A2668" s="163">
        <v>2653</v>
      </c>
      <c r="B2668" s="164"/>
      <c r="C2668" s="165"/>
      <c r="D2668" s="166"/>
      <c r="E2668" s="165"/>
      <c r="F2668" s="165"/>
      <c r="G2668" s="220"/>
      <c r="H2668" s="165"/>
      <c r="I2668" s="167"/>
      <c r="J2668" s="168"/>
      <c r="K2668" s="845"/>
    </row>
    <row r="2669" spans="1:11" x14ac:dyDescent="0.2">
      <c r="A2669" s="163">
        <v>2654</v>
      </c>
      <c r="B2669" s="164"/>
      <c r="C2669" s="165"/>
      <c r="D2669" s="166"/>
      <c r="E2669" s="165"/>
      <c r="F2669" s="165"/>
      <c r="G2669" s="220"/>
      <c r="H2669" s="165"/>
      <c r="I2669" s="167"/>
      <c r="J2669" s="168"/>
      <c r="K2669" s="845"/>
    </row>
    <row r="2670" spans="1:11" x14ac:dyDescent="0.2">
      <c r="A2670" s="163">
        <v>2655</v>
      </c>
      <c r="B2670" s="164"/>
      <c r="C2670" s="165"/>
      <c r="D2670" s="166"/>
      <c r="E2670" s="165"/>
      <c r="F2670" s="165"/>
      <c r="G2670" s="220"/>
      <c r="H2670" s="165"/>
      <c r="I2670" s="167"/>
      <c r="J2670" s="168"/>
      <c r="K2670" s="845"/>
    </row>
    <row r="2671" spans="1:11" x14ac:dyDescent="0.2">
      <c r="A2671" s="163">
        <v>2656</v>
      </c>
      <c r="B2671" s="164"/>
      <c r="C2671" s="165"/>
      <c r="D2671" s="166"/>
      <c r="E2671" s="165"/>
      <c r="F2671" s="165"/>
      <c r="G2671" s="220"/>
      <c r="H2671" s="165"/>
      <c r="I2671" s="167"/>
      <c r="J2671" s="168"/>
      <c r="K2671" s="845"/>
    </row>
    <row r="2672" spans="1:11" x14ac:dyDescent="0.2">
      <c r="A2672" s="163">
        <v>2657</v>
      </c>
      <c r="B2672" s="164"/>
      <c r="C2672" s="165"/>
      <c r="D2672" s="166"/>
      <c r="E2672" s="165"/>
      <c r="F2672" s="165"/>
      <c r="G2672" s="220"/>
      <c r="H2672" s="165"/>
      <c r="I2672" s="167"/>
      <c r="J2672" s="168"/>
      <c r="K2672" s="845"/>
    </row>
    <row r="2673" spans="1:11" x14ac:dyDescent="0.2">
      <c r="A2673" s="163">
        <v>2658</v>
      </c>
      <c r="B2673" s="164"/>
      <c r="C2673" s="165"/>
      <c r="D2673" s="166"/>
      <c r="E2673" s="165"/>
      <c r="F2673" s="165"/>
      <c r="G2673" s="220"/>
      <c r="H2673" s="165"/>
      <c r="I2673" s="167"/>
      <c r="J2673" s="168"/>
      <c r="K2673" s="845"/>
    </row>
    <row r="2674" spans="1:11" x14ac:dyDescent="0.2">
      <c r="A2674" s="163">
        <v>2659</v>
      </c>
      <c r="B2674" s="164"/>
      <c r="C2674" s="165"/>
      <c r="D2674" s="166"/>
      <c r="E2674" s="165"/>
      <c r="F2674" s="165"/>
      <c r="G2674" s="220"/>
      <c r="H2674" s="165"/>
      <c r="I2674" s="167"/>
      <c r="J2674" s="168"/>
      <c r="K2674" s="845"/>
    </row>
    <row r="2675" spans="1:11" x14ac:dyDescent="0.2">
      <c r="A2675" s="163">
        <v>2660</v>
      </c>
      <c r="B2675" s="164"/>
      <c r="C2675" s="165"/>
      <c r="D2675" s="166"/>
      <c r="E2675" s="165"/>
      <c r="F2675" s="165"/>
      <c r="G2675" s="220"/>
      <c r="H2675" s="165"/>
      <c r="I2675" s="167"/>
      <c r="J2675" s="168"/>
      <c r="K2675" s="845"/>
    </row>
    <row r="2676" spans="1:11" x14ac:dyDescent="0.2">
      <c r="A2676" s="163">
        <v>2661</v>
      </c>
      <c r="B2676" s="164"/>
      <c r="C2676" s="165"/>
      <c r="D2676" s="166"/>
      <c r="E2676" s="165"/>
      <c r="F2676" s="165"/>
      <c r="G2676" s="220"/>
      <c r="H2676" s="165"/>
      <c r="I2676" s="167"/>
      <c r="J2676" s="168"/>
      <c r="K2676" s="845"/>
    </row>
    <row r="2677" spans="1:11" x14ac:dyDescent="0.2">
      <c r="A2677" s="163">
        <v>2662</v>
      </c>
      <c r="B2677" s="164"/>
      <c r="C2677" s="165"/>
      <c r="D2677" s="166"/>
      <c r="E2677" s="165"/>
      <c r="F2677" s="165"/>
      <c r="G2677" s="220"/>
      <c r="H2677" s="165"/>
      <c r="I2677" s="167"/>
      <c r="J2677" s="168"/>
      <c r="K2677" s="845"/>
    </row>
    <row r="2678" spans="1:11" x14ac:dyDescent="0.2">
      <c r="A2678" s="163">
        <v>2663</v>
      </c>
      <c r="B2678" s="164"/>
      <c r="C2678" s="165"/>
      <c r="D2678" s="166"/>
      <c r="E2678" s="165"/>
      <c r="F2678" s="165"/>
      <c r="G2678" s="220"/>
      <c r="H2678" s="165"/>
      <c r="I2678" s="167"/>
      <c r="J2678" s="168"/>
      <c r="K2678" s="845"/>
    </row>
    <row r="2679" spans="1:11" x14ac:dyDescent="0.2">
      <c r="A2679" s="163">
        <v>2664</v>
      </c>
      <c r="B2679" s="164"/>
      <c r="C2679" s="165"/>
      <c r="D2679" s="166"/>
      <c r="E2679" s="165"/>
      <c r="F2679" s="165"/>
      <c r="G2679" s="220"/>
      <c r="H2679" s="165"/>
      <c r="I2679" s="167"/>
      <c r="J2679" s="168"/>
      <c r="K2679" s="845"/>
    </row>
    <row r="2680" spans="1:11" x14ac:dyDescent="0.2">
      <c r="A2680" s="163">
        <v>2665</v>
      </c>
      <c r="B2680" s="164"/>
      <c r="C2680" s="165"/>
      <c r="D2680" s="166"/>
      <c r="E2680" s="165"/>
      <c r="F2680" s="165"/>
      <c r="G2680" s="220"/>
      <c r="H2680" s="165"/>
      <c r="I2680" s="167"/>
      <c r="J2680" s="168"/>
      <c r="K2680" s="845"/>
    </row>
    <row r="2681" spans="1:11" x14ac:dyDescent="0.2">
      <c r="A2681" s="163">
        <v>2666</v>
      </c>
      <c r="B2681" s="164"/>
      <c r="C2681" s="165"/>
      <c r="D2681" s="166"/>
      <c r="E2681" s="165"/>
      <c r="F2681" s="165"/>
      <c r="G2681" s="220"/>
      <c r="H2681" s="165"/>
      <c r="I2681" s="167"/>
      <c r="J2681" s="168"/>
      <c r="K2681" s="845"/>
    </row>
    <row r="2682" spans="1:11" x14ac:dyDescent="0.2">
      <c r="A2682" s="163">
        <v>2667</v>
      </c>
      <c r="B2682" s="164"/>
      <c r="C2682" s="165"/>
      <c r="D2682" s="166"/>
      <c r="E2682" s="165"/>
      <c r="F2682" s="165"/>
      <c r="G2682" s="220"/>
      <c r="H2682" s="165"/>
      <c r="I2682" s="167"/>
      <c r="J2682" s="168"/>
      <c r="K2682" s="845"/>
    </row>
    <row r="2683" spans="1:11" x14ac:dyDescent="0.2">
      <c r="A2683" s="163">
        <v>2668</v>
      </c>
      <c r="B2683" s="164"/>
      <c r="C2683" s="165"/>
      <c r="D2683" s="166"/>
      <c r="E2683" s="165"/>
      <c r="F2683" s="165"/>
      <c r="G2683" s="220"/>
      <c r="H2683" s="165"/>
      <c r="I2683" s="167"/>
      <c r="J2683" s="168"/>
      <c r="K2683" s="845"/>
    </row>
    <row r="2684" spans="1:11" x14ac:dyDescent="0.2">
      <c r="A2684" s="163">
        <v>2669</v>
      </c>
      <c r="B2684" s="164"/>
      <c r="C2684" s="165"/>
      <c r="D2684" s="166"/>
      <c r="E2684" s="165"/>
      <c r="F2684" s="165"/>
      <c r="G2684" s="220"/>
      <c r="H2684" s="165"/>
      <c r="I2684" s="167"/>
      <c r="J2684" s="168"/>
      <c r="K2684" s="845"/>
    </row>
    <row r="2685" spans="1:11" x14ac:dyDescent="0.2">
      <c r="A2685" s="163">
        <v>2670</v>
      </c>
      <c r="B2685" s="164"/>
      <c r="C2685" s="165"/>
      <c r="D2685" s="166"/>
      <c r="E2685" s="165"/>
      <c r="F2685" s="165"/>
      <c r="G2685" s="220"/>
      <c r="H2685" s="165"/>
      <c r="I2685" s="167"/>
      <c r="J2685" s="168"/>
      <c r="K2685" s="845"/>
    </row>
    <row r="2686" spans="1:11" x14ac:dyDescent="0.2">
      <c r="A2686" s="163">
        <v>2671</v>
      </c>
      <c r="B2686" s="164"/>
      <c r="C2686" s="165"/>
      <c r="D2686" s="166"/>
      <c r="E2686" s="165"/>
      <c r="F2686" s="165"/>
      <c r="G2686" s="220"/>
      <c r="H2686" s="165"/>
      <c r="I2686" s="167"/>
      <c r="J2686" s="168"/>
      <c r="K2686" s="845"/>
    </row>
    <row r="2687" spans="1:11" x14ac:dyDescent="0.2">
      <c r="A2687" s="163">
        <v>2672</v>
      </c>
      <c r="B2687" s="164"/>
      <c r="C2687" s="165"/>
      <c r="D2687" s="166"/>
      <c r="E2687" s="165"/>
      <c r="F2687" s="165"/>
      <c r="G2687" s="220"/>
      <c r="H2687" s="165"/>
      <c r="I2687" s="167"/>
      <c r="J2687" s="168"/>
      <c r="K2687" s="845"/>
    </row>
    <row r="2688" spans="1:11" x14ac:dyDescent="0.2">
      <c r="A2688" s="163">
        <v>2673</v>
      </c>
      <c r="B2688" s="164"/>
      <c r="C2688" s="165"/>
      <c r="D2688" s="166"/>
      <c r="E2688" s="165"/>
      <c r="F2688" s="165"/>
      <c r="G2688" s="220"/>
      <c r="H2688" s="165"/>
      <c r="I2688" s="167"/>
      <c r="J2688" s="168"/>
      <c r="K2688" s="845"/>
    </row>
    <row r="2689" spans="1:11" x14ac:dyDescent="0.2">
      <c r="A2689" s="163">
        <v>2674</v>
      </c>
      <c r="B2689" s="164"/>
      <c r="C2689" s="165"/>
      <c r="D2689" s="166"/>
      <c r="E2689" s="165"/>
      <c r="F2689" s="165"/>
      <c r="G2689" s="220"/>
      <c r="H2689" s="165"/>
      <c r="I2689" s="167"/>
      <c r="J2689" s="168"/>
      <c r="K2689" s="845"/>
    </row>
    <row r="2690" spans="1:11" x14ac:dyDescent="0.2">
      <c r="A2690" s="163">
        <v>2675</v>
      </c>
      <c r="B2690" s="164"/>
      <c r="C2690" s="165"/>
      <c r="D2690" s="166"/>
      <c r="E2690" s="165"/>
      <c r="F2690" s="165"/>
      <c r="G2690" s="220"/>
      <c r="H2690" s="165"/>
      <c r="I2690" s="167"/>
      <c r="J2690" s="168"/>
      <c r="K2690" s="845"/>
    </row>
    <row r="2691" spans="1:11" x14ac:dyDescent="0.2">
      <c r="A2691" s="163">
        <v>2676</v>
      </c>
      <c r="B2691" s="164"/>
      <c r="C2691" s="165"/>
      <c r="D2691" s="166"/>
      <c r="E2691" s="165"/>
      <c r="F2691" s="165"/>
      <c r="G2691" s="220"/>
      <c r="H2691" s="165"/>
      <c r="I2691" s="167"/>
      <c r="J2691" s="168"/>
      <c r="K2691" s="845"/>
    </row>
    <row r="2692" spans="1:11" x14ac:dyDescent="0.2">
      <c r="A2692" s="163">
        <v>2677</v>
      </c>
      <c r="B2692" s="164"/>
      <c r="C2692" s="165"/>
      <c r="D2692" s="166"/>
      <c r="E2692" s="165"/>
      <c r="F2692" s="165"/>
      <c r="G2692" s="220"/>
      <c r="H2692" s="165"/>
      <c r="I2692" s="167"/>
      <c r="J2692" s="168"/>
      <c r="K2692" s="845"/>
    </row>
    <row r="2693" spans="1:11" x14ac:dyDescent="0.2">
      <c r="A2693" s="163">
        <v>2678</v>
      </c>
      <c r="B2693" s="164"/>
      <c r="C2693" s="165"/>
      <c r="D2693" s="166"/>
      <c r="E2693" s="165"/>
      <c r="F2693" s="165"/>
      <c r="G2693" s="220"/>
      <c r="H2693" s="165"/>
      <c r="I2693" s="167"/>
      <c r="J2693" s="168"/>
      <c r="K2693" s="845"/>
    </row>
    <row r="2694" spans="1:11" x14ac:dyDescent="0.2">
      <c r="A2694" s="163">
        <v>2679</v>
      </c>
      <c r="B2694" s="164"/>
      <c r="C2694" s="165"/>
      <c r="D2694" s="166"/>
      <c r="E2694" s="165"/>
      <c r="F2694" s="165"/>
      <c r="G2694" s="220"/>
      <c r="H2694" s="165"/>
      <c r="I2694" s="167"/>
      <c r="J2694" s="168"/>
      <c r="K2694" s="845"/>
    </row>
    <row r="2695" spans="1:11" x14ac:dyDescent="0.2">
      <c r="A2695" s="163">
        <v>2680</v>
      </c>
      <c r="B2695" s="164"/>
      <c r="C2695" s="165"/>
      <c r="D2695" s="166"/>
      <c r="E2695" s="165"/>
      <c r="F2695" s="165"/>
      <c r="G2695" s="220"/>
      <c r="H2695" s="165"/>
      <c r="I2695" s="167"/>
      <c r="J2695" s="168"/>
      <c r="K2695" s="845"/>
    </row>
    <row r="2696" spans="1:11" x14ac:dyDescent="0.2">
      <c r="A2696" s="163">
        <v>2681</v>
      </c>
      <c r="B2696" s="164"/>
      <c r="C2696" s="165"/>
      <c r="D2696" s="166"/>
      <c r="E2696" s="165"/>
      <c r="F2696" s="165"/>
      <c r="G2696" s="220"/>
      <c r="H2696" s="165"/>
      <c r="I2696" s="167"/>
      <c r="J2696" s="168"/>
      <c r="K2696" s="845"/>
    </row>
    <row r="2697" spans="1:11" x14ac:dyDescent="0.2">
      <c r="A2697" s="163">
        <v>2682</v>
      </c>
      <c r="B2697" s="164"/>
      <c r="C2697" s="165"/>
      <c r="D2697" s="166"/>
      <c r="E2697" s="165"/>
      <c r="F2697" s="165"/>
      <c r="G2697" s="220"/>
      <c r="H2697" s="165"/>
      <c r="I2697" s="167"/>
      <c r="J2697" s="168"/>
      <c r="K2697" s="845"/>
    </row>
    <row r="2698" spans="1:11" x14ac:dyDescent="0.2">
      <c r="A2698" s="163">
        <v>2683</v>
      </c>
      <c r="B2698" s="164"/>
      <c r="C2698" s="165"/>
      <c r="D2698" s="166"/>
      <c r="E2698" s="165"/>
      <c r="F2698" s="165"/>
      <c r="G2698" s="220"/>
      <c r="H2698" s="165"/>
      <c r="I2698" s="167"/>
      <c r="J2698" s="168"/>
      <c r="K2698" s="845"/>
    </row>
    <row r="2699" spans="1:11" x14ac:dyDescent="0.2">
      <c r="A2699" s="163">
        <v>2684</v>
      </c>
      <c r="B2699" s="164"/>
      <c r="C2699" s="165"/>
      <c r="D2699" s="166"/>
      <c r="E2699" s="165"/>
      <c r="F2699" s="165"/>
      <c r="G2699" s="220"/>
      <c r="H2699" s="165"/>
      <c r="I2699" s="167"/>
      <c r="J2699" s="168"/>
      <c r="K2699" s="845"/>
    </row>
    <row r="2700" spans="1:11" x14ac:dyDescent="0.2">
      <c r="A2700" s="163">
        <v>2685</v>
      </c>
      <c r="B2700" s="164"/>
      <c r="C2700" s="165"/>
      <c r="D2700" s="166"/>
      <c r="E2700" s="165"/>
      <c r="F2700" s="165"/>
      <c r="G2700" s="220"/>
      <c r="H2700" s="165"/>
      <c r="I2700" s="167"/>
      <c r="J2700" s="168"/>
      <c r="K2700" s="845"/>
    </row>
    <row r="2701" spans="1:11" x14ac:dyDescent="0.2">
      <c r="A2701" s="163">
        <v>2686</v>
      </c>
      <c r="B2701" s="164"/>
      <c r="C2701" s="165"/>
      <c r="D2701" s="166"/>
      <c r="E2701" s="165"/>
      <c r="F2701" s="165"/>
      <c r="G2701" s="220"/>
      <c r="H2701" s="165"/>
      <c r="I2701" s="167"/>
      <c r="J2701" s="168"/>
      <c r="K2701" s="845"/>
    </row>
    <row r="2702" spans="1:11" x14ac:dyDescent="0.2">
      <c r="A2702" s="163">
        <v>2687</v>
      </c>
      <c r="B2702" s="164"/>
      <c r="C2702" s="165"/>
      <c r="D2702" s="166"/>
      <c r="E2702" s="165"/>
      <c r="F2702" s="165"/>
      <c r="G2702" s="220"/>
      <c r="H2702" s="165"/>
      <c r="I2702" s="167"/>
      <c r="J2702" s="168"/>
      <c r="K2702" s="845"/>
    </row>
    <row r="2703" spans="1:11" x14ac:dyDescent="0.2">
      <c r="A2703" s="163">
        <v>2688</v>
      </c>
      <c r="B2703" s="164"/>
      <c r="C2703" s="165"/>
      <c r="D2703" s="166"/>
      <c r="E2703" s="165"/>
      <c r="F2703" s="165"/>
      <c r="G2703" s="220"/>
      <c r="H2703" s="165"/>
      <c r="I2703" s="167"/>
      <c r="J2703" s="168"/>
      <c r="K2703" s="845"/>
    </row>
    <row r="2704" spans="1:11" x14ac:dyDescent="0.2">
      <c r="A2704" s="163">
        <v>2689</v>
      </c>
      <c r="B2704" s="164"/>
      <c r="C2704" s="165"/>
      <c r="D2704" s="166"/>
      <c r="E2704" s="165"/>
      <c r="F2704" s="165"/>
      <c r="G2704" s="220"/>
      <c r="H2704" s="165"/>
      <c r="I2704" s="167"/>
      <c r="J2704" s="168"/>
      <c r="K2704" s="845"/>
    </row>
    <row r="2705" spans="1:11" x14ac:dyDescent="0.2">
      <c r="A2705" s="163">
        <v>2690</v>
      </c>
      <c r="B2705" s="164"/>
      <c r="C2705" s="165"/>
      <c r="D2705" s="166"/>
      <c r="E2705" s="165"/>
      <c r="F2705" s="165"/>
      <c r="G2705" s="220"/>
      <c r="H2705" s="165"/>
      <c r="I2705" s="167"/>
      <c r="J2705" s="168"/>
      <c r="K2705" s="845"/>
    </row>
    <row r="2706" spans="1:11" x14ac:dyDescent="0.2">
      <c r="A2706" s="163">
        <v>2691</v>
      </c>
      <c r="B2706" s="164"/>
      <c r="C2706" s="165"/>
      <c r="D2706" s="166"/>
      <c r="E2706" s="165"/>
      <c r="F2706" s="165"/>
      <c r="G2706" s="220"/>
      <c r="H2706" s="165"/>
      <c r="I2706" s="167"/>
      <c r="J2706" s="168"/>
      <c r="K2706" s="845"/>
    </row>
    <row r="2707" spans="1:11" x14ac:dyDescent="0.2">
      <c r="A2707" s="163">
        <v>2692</v>
      </c>
      <c r="B2707" s="164"/>
      <c r="C2707" s="165"/>
      <c r="D2707" s="166"/>
      <c r="E2707" s="165"/>
      <c r="F2707" s="165"/>
      <c r="G2707" s="220"/>
      <c r="H2707" s="165"/>
      <c r="I2707" s="167"/>
      <c r="J2707" s="168"/>
      <c r="K2707" s="845"/>
    </row>
    <row r="2708" spans="1:11" x14ac:dyDescent="0.2">
      <c r="A2708" s="163">
        <v>2693</v>
      </c>
      <c r="B2708" s="164"/>
      <c r="C2708" s="165"/>
      <c r="D2708" s="166"/>
      <c r="E2708" s="165"/>
      <c r="F2708" s="165"/>
      <c r="G2708" s="220"/>
      <c r="H2708" s="165"/>
      <c r="I2708" s="167"/>
      <c r="J2708" s="168"/>
      <c r="K2708" s="845"/>
    </row>
    <row r="2709" spans="1:11" x14ac:dyDescent="0.2">
      <c r="A2709" s="163">
        <v>2694</v>
      </c>
      <c r="B2709" s="164"/>
      <c r="C2709" s="165"/>
      <c r="D2709" s="166"/>
      <c r="E2709" s="165"/>
      <c r="F2709" s="165"/>
      <c r="G2709" s="220"/>
      <c r="H2709" s="165"/>
      <c r="I2709" s="167"/>
      <c r="J2709" s="168"/>
      <c r="K2709" s="845"/>
    </row>
    <row r="2710" spans="1:11" x14ac:dyDescent="0.2">
      <c r="A2710" s="163">
        <v>2695</v>
      </c>
      <c r="B2710" s="164"/>
      <c r="C2710" s="165"/>
      <c r="D2710" s="166"/>
      <c r="E2710" s="165"/>
      <c r="F2710" s="165"/>
      <c r="G2710" s="220"/>
      <c r="H2710" s="165"/>
      <c r="I2710" s="167"/>
      <c r="J2710" s="168"/>
      <c r="K2710" s="845"/>
    </row>
    <row r="2711" spans="1:11" x14ac:dyDescent="0.2">
      <c r="A2711" s="163">
        <v>2696</v>
      </c>
      <c r="B2711" s="164"/>
      <c r="C2711" s="165"/>
      <c r="D2711" s="166"/>
      <c r="E2711" s="165"/>
      <c r="F2711" s="165"/>
      <c r="G2711" s="220"/>
      <c r="H2711" s="165"/>
      <c r="I2711" s="167"/>
      <c r="J2711" s="168"/>
      <c r="K2711" s="845"/>
    </row>
    <row r="2712" spans="1:11" x14ac:dyDescent="0.2">
      <c r="A2712" s="163">
        <v>2697</v>
      </c>
      <c r="B2712" s="164"/>
      <c r="C2712" s="165"/>
      <c r="D2712" s="166"/>
      <c r="E2712" s="165"/>
      <c r="F2712" s="165"/>
      <c r="G2712" s="220"/>
      <c r="H2712" s="165"/>
      <c r="I2712" s="167"/>
      <c r="J2712" s="168"/>
      <c r="K2712" s="845"/>
    </row>
    <row r="2713" spans="1:11" x14ac:dyDescent="0.2">
      <c r="A2713" s="163">
        <v>2698</v>
      </c>
      <c r="B2713" s="164"/>
      <c r="C2713" s="165"/>
      <c r="D2713" s="166"/>
      <c r="E2713" s="165"/>
      <c r="F2713" s="165"/>
      <c r="G2713" s="220"/>
      <c r="H2713" s="165"/>
      <c r="I2713" s="167"/>
      <c r="J2713" s="168"/>
      <c r="K2713" s="845"/>
    </row>
    <row r="2714" spans="1:11" x14ac:dyDescent="0.2">
      <c r="A2714" s="163">
        <v>2699</v>
      </c>
      <c r="B2714" s="164"/>
      <c r="C2714" s="165"/>
      <c r="D2714" s="166"/>
      <c r="E2714" s="165"/>
      <c r="F2714" s="165"/>
      <c r="G2714" s="220"/>
      <c r="H2714" s="165"/>
      <c r="I2714" s="167"/>
      <c r="J2714" s="168"/>
      <c r="K2714" s="845"/>
    </row>
    <row r="2715" spans="1:11" x14ac:dyDescent="0.2">
      <c r="A2715" s="163">
        <v>2700</v>
      </c>
      <c r="B2715" s="164"/>
      <c r="C2715" s="165"/>
      <c r="D2715" s="166"/>
      <c r="E2715" s="165"/>
      <c r="F2715" s="165"/>
      <c r="G2715" s="220"/>
      <c r="H2715" s="165"/>
      <c r="I2715" s="167"/>
      <c r="J2715" s="168"/>
      <c r="K2715" s="845"/>
    </row>
    <row r="2716" spans="1:11" x14ac:dyDescent="0.2">
      <c r="A2716" s="163">
        <v>2701</v>
      </c>
      <c r="B2716" s="164"/>
      <c r="C2716" s="165"/>
      <c r="D2716" s="166"/>
      <c r="E2716" s="165"/>
      <c r="F2716" s="165"/>
      <c r="G2716" s="220"/>
      <c r="H2716" s="165"/>
      <c r="I2716" s="167"/>
      <c r="J2716" s="168"/>
      <c r="K2716" s="845"/>
    </row>
    <row r="2717" spans="1:11" x14ac:dyDescent="0.2">
      <c r="A2717" s="163">
        <v>2702</v>
      </c>
      <c r="B2717" s="164"/>
      <c r="C2717" s="165"/>
      <c r="D2717" s="166"/>
      <c r="E2717" s="165"/>
      <c r="F2717" s="165"/>
      <c r="G2717" s="220"/>
      <c r="H2717" s="165"/>
      <c r="I2717" s="167"/>
      <c r="J2717" s="168"/>
      <c r="K2717" s="845"/>
    </row>
    <row r="2718" spans="1:11" x14ac:dyDescent="0.2">
      <c r="A2718" s="163">
        <v>2703</v>
      </c>
      <c r="B2718" s="164"/>
      <c r="C2718" s="165"/>
      <c r="D2718" s="166"/>
      <c r="E2718" s="165"/>
      <c r="F2718" s="165"/>
      <c r="G2718" s="220"/>
      <c r="H2718" s="165"/>
      <c r="I2718" s="167"/>
      <c r="J2718" s="168"/>
      <c r="K2718" s="845"/>
    </row>
    <row r="2719" spans="1:11" x14ac:dyDescent="0.2">
      <c r="A2719" s="163">
        <v>2704</v>
      </c>
      <c r="B2719" s="164"/>
      <c r="C2719" s="165"/>
      <c r="D2719" s="166"/>
      <c r="E2719" s="165"/>
      <c r="F2719" s="165"/>
      <c r="G2719" s="220"/>
      <c r="H2719" s="165"/>
      <c r="I2719" s="167"/>
      <c r="J2719" s="168"/>
      <c r="K2719" s="845"/>
    </row>
    <row r="2720" spans="1:11" x14ac:dyDescent="0.2">
      <c r="A2720" s="163">
        <v>2705</v>
      </c>
      <c r="B2720" s="164"/>
      <c r="C2720" s="165"/>
      <c r="D2720" s="166"/>
      <c r="E2720" s="165"/>
      <c r="F2720" s="165"/>
      <c r="G2720" s="220"/>
      <c r="H2720" s="165"/>
      <c r="I2720" s="167"/>
      <c r="J2720" s="168"/>
      <c r="K2720" s="845"/>
    </row>
    <row r="2721" spans="1:11" x14ac:dyDescent="0.2">
      <c r="A2721" s="163">
        <v>2706</v>
      </c>
      <c r="B2721" s="164"/>
      <c r="C2721" s="165"/>
      <c r="D2721" s="166"/>
      <c r="E2721" s="165"/>
      <c r="F2721" s="165"/>
      <c r="G2721" s="220"/>
      <c r="H2721" s="165"/>
      <c r="I2721" s="167"/>
      <c r="J2721" s="168"/>
      <c r="K2721" s="845"/>
    </row>
    <row r="2722" spans="1:11" x14ac:dyDescent="0.2">
      <c r="A2722" s="163">
        <v>2707</v>
      </c>
      <c r="B2722" s="164"/>
      <c r="C2722" s="165"/>
      <c r="D2722" s="166"/>
      <c r="E2722" s="165"/>
      <c r="F2722" s="165"/>
      <c r="G2722" s="220"/>
      <c r="H2722" s="165"/>
      <c r="I2722" s="167"/>
      <c r="J2722" s="168"/>
      <c r="K2722" s="845"/>
    </row>
    <row r="2723" spans="1:11" x14ac:dyDescent="0.2">
      <c r="A2723" s="163">
        <v>2708</v>
      </c>
      <c r="B2723" s="164"/>
      <c r="C2723" s="165"/>
      <c r="D2723" s="166"/>
      <c r="E2723" s="165"/>
      <c r="F2723" s="165"/>
      <c r="G2723" s="220"/>
      <c r="H2723" s="165"/>
      <c r="I2723" s="167"/>
      <c r="J2723" s="168"/>
      <c r="K2723" s="845"/>
    </row>
    <row r="2724" spans="1:11" x14ac:dyDescent="0.2">
      <c r="A2724" s="163">
        <v>2709</v>
      </c>
      <c r="B2724" s="164"/>
      <c r="C2724" s="165"/>
      <c r="D2724" s="166"/>
      <c r="E2724" s="165"/>
      <c r="F2724" s="165"/>
      <c r="G2724" s="220"/>
      <c r="H2724" s="165"/>
      <c r="I2724" s="167"/>
      <c r="J2724" s="168"/>
      <c r="K2724" s="845"/>
    </row>
    <row r="2725" spans="1:11" x14ac:dyDescent="0.2">
      <c r="A2725" s="163">
        <v>2710</v>
      </c>
      <c r="B2725" s="164"/>
      <c r="C2725" s="165"/>
      <c r="D2725" s="166"/>
      <c r="E2725" s="165"/>
      <c r="F2725" s="165"/>
      <c r="G2725" s="220"/>
      <c r="H2725" s="165"/>
      <c r="I2725" s="167"/>
      <c r="J2725" s="168"/>
      <c r="K2725" s="845"/>
    </row>
    <row r="2726" spans="1:11" x14ac:dyDescent="0.2">
      <c r="A2726" s="163">
        <v>2711</v>
      </c>
      <c r="B2726" s="164"/>
      <c r="C2726" s="165"/>
      <c r="D2726" s="166"/>
      <c r="E2726" s="165"/>
      <c r="F2726" s="165"/>
      <c r="G2726" s="220"/>
      <c r="H2726" s="165"/>
      <c r="I2726" s="167"/>
      <c r="J2726" s="168"/>
      <c r="K2726" s="845"/>
    </row>
    <row r="2727" spans="1:11" x14ac:dyDescent="0.2">
      <c r="A2727" s="163">
        <v>2712</v>
      </c>
      <c r="B2727" s="164"/>
      <c r="C2727" s="165"/>
      <c r="D2727" s="166"/>
      <c r="E2727" s="165"/>
      <c r="F2727" s="165"/>
      <c r="G2727" s="220"/>
      <c r="H2727" s="165"/>
      <c r="I2727" s="167"/>
      <c r="J2727" s="168"/>
      <c r="K2727" s="845"/>
    </row>
    <row r="2728" spans="1:11" x14ac:dyDescent="0.2">
      <c r="A2728" s="163">
        <v>2713</v>
      </c>
      <c r="B2728" s="164"/>
      <c r="C2728" s="165"/>
      <c r="D2728" s="166"/>
      <c r="E2728" s="165"/>
      <c r="F2728" s="165"/>
      <c r="G2728" s="220"/>
      <c r="H2728" s="165"/>
      <c r="I2728" s="167"/>
      <c r="J2728" s="168"/>
      <c r="K2728" s="845"/>
    </row>
    <row r="2729" spans="1:11" x14ac:dyDescent="0.2">
      <c r="A2729" s="163">
        <v>2714</v>
      </c>
      <c r="B2729" s="164"/>
      <c r="C2729" s="165"/>
      <c r="D2729" s="166"/>
      <c r="E2729" s="165"/>
      <c r="F2729" s="165"/>
      <c r="G2729" s="220"/>
      <c r="H2729" s="165"/>
      <c r="I2729" s="167"/>
      <c r="J2729" s="168"/>
      <c r="K2729" s="845"/>
    </row>
    <row r="2730" spans="1:11" x14ac:dyDescent="0.2">
      <c r="A2730" s="163">
        <v>2715</v>
      </c>
      <c r="B2730" s="164"/>
      <c r="C2730" s="165"/>
      <c r="D2730" s="166"/>
      <c r="E2730" s="165"/>
      <c r="F2730" s="165"/>
      <c r="G2730" s="220"/>
      <c r="H2730" s="165"/>
      <c r="I2730" s="167"/>
      <c r="J2730" s="168"/>
      <c r="K2730" s="845"/>
    </row>
    <row r="2731" spans="1:11" x14ac:dyDescent="0.2">
      <c r="A2731" s="163">
        <v>2716</v>
      </c>
      <c r="B2731" s="164"/>
      <c r="C2731" s="165"/>
      <c r="D2731" s="166"/>
      <c r="E2731" s="165"/>
      <c r="F2731" s="165"/>
      <c r="G2731" s="220"/>
      <c r="H2731" s="165"/>
      <c r="I2731" s="167"/>
      <c r="J2731" s="168"/>
      <c r="K2731" s="845"/>
    </row>
    <row r="2732" spans="1:11" x14ac:dyDescent="0.2">
      <c r="A2732" s="163">
        <v>2717</v>
      </c>
      <c r="B2732" s="164"/>
      <c r="C2732" s="165"/>
      <c r="D2732" s="166"/>
      <c r="E2732" s="165"/>
      <c r="F2732" s="165"/>
      <c r="G2732" s="220"/>
      <c r="H2732" s="165"/>
      <c r="I2732" s="167"/>
      <c r="J2732" s="168"/>
      <c r="K2732" s="845"/>
    </row>
    <row r="2733" spans="1:11" x14ac:dyDescent="0.2">
      <c r="A2733" s="163">
        <v>2718</v>
      </c>
      <c r="B2733" s="164"/>
      <c r="C2733" s="165"/>
      <c r="D2733" s="166"/>
      <c r="E2733" s="165"/>
      <c r="F2733" s="165"/>
      <c r="G2733" s="220"/>
      <c r="H2733" s="165"/>
      <c r="I2733" s="167"/>
      <c r="J2733" s="168"/>
      <c r="K2733" s="845"/>
    </row>
    <row r="2734" spans="1:11" x14ac:dyDescent="0.2">
      <c r="A2734" s="163">
        <v>2719</v>
      </c>
      <c r="B2734" s="164"/>
      <c r="C2734" s="165"/>
      <c r="D2734" s="166"/>
      <c r="E2734" s="165"/>
      <c r="F2734" s="165"/>
      <c r="G2734" s="220"/>
      <c r="H2734" s="165"/>
      <c r="I2734" s="167"/>
      <c r="J2734" s="168"/>
      <c r="K2734" s="845"/>
    </row>
    <row r="2735" spans="1:11" x14ac:dyDescent="0.2">
      <c r="A2735" s="163">
        <v>2720</v>
      </c>
      <c r="B2735" s="164"/>
      <c r="C2735" s="165"/>
      <c r="D2735" s="166"/>
      <c r="E2735" s="165"/>
      <c r="F2735" s="165"/>
      <c r="G2735" s="220"/>
      <c r="H2735" s="165"/>
      <c r="I2735" s="167"/>
      <c r="J2735" s="168"/>
      <c r="K2735" s="845"/>
    </row>
    <row r="2736" spans="1:11" x14ac:dyDescent="0.2">
      <c r="A2736" s="163">
        <v>2721</v>
      </c>
      <c r="B2736" s="164"/>
      <c r="C2736" s="165"/>
      <c r="D2736" s="166"/>
      <c r="E2736" s="165"/>
      <c r="F2736" s="165"/>
      <c r="G2736" s="220"/>
      <c r="H2736" s="165"/>
      <c r="I2736" s="167"/>
      <c r="J2736" s="168"/>
      <c r="K2736" s="845"/>
    </row>
    <row r="2737" spans="1:11" x14ac:dyDescent="0.2">
      <c r="A2737" s="163">
        <v>2722</v>
      </c>
      <c r="B2737" s="164"/>
      <c r="C2737" s="165"/>
      <c r="D2737" s="166"/>
      <c r="E2737" s="165"/>
      <c r="F2737" s="165"/>
      <c r="G2737" s="220"/>
      <c r="H2737" s="165"/>
      <c r="I2737" s="167"/>
      <c r="J2737" s="168"/>
      <c r="K2737" s="845"/>
    </row>
    <row r="2738" spans="1:11" x14ac:dyDescent="0.2">
      <c r="A2738" s="163">
        <v>2723</v>
      </c>
      <c r="B2738" s="164"/>
      <c r="C2738" s="165"/>
      <c r="D2738" s="166"/>
      <c r="E2738" s="165"/>
      <c r="F2738" s="165"/>
      <c r="G2738" s="220"/>
      <c r="H2738" s="165"/>
      <c r="I2738" s="167"/>
      <c r="J2738" s="168"/>
      <c r="K2738" s="845"/>
    </row>
    <row r="2739" spans="1:11" x14ac:dyDescent="0.2">
      <c r="A2739" s="163">
        <v>2724</v>
      </c>
      <c r="B2739" s="164"/>
      <c r="C2739" s="165"/>
      <c r="D2739" s="166"/>
      <c r="E2739" s="165"/>
      <c r="F2739" s="165"/>
      <c r="G2739" s="220"/>
      <c r="H2739" s="165"/>
      <c r="I2739" s="167"/>
      <c r="J2739" s="168"/>
      <c r="K2739" s="845"/>
    </row>
    <row r="2740" spans="1:11" x14ac:dyDescent="0.2">
      <c r="A2740" s="163">
        <v>2725</v>
      </c>
      <c r="B2740" s="164"/>
      <c r="C2740" s="165"/>
      <c r="D2740" s="166"/>
      <c r="E2740" s="165"/>
      <c r="F2740" s="165"/>
      <c r="G2740" s="220"/>
      <c r="H2740" s="165"/>
      <c r="I2740" s="167"/>
      <c r="J2740" s="168"/>
      <c r="K2740" s="845"/>
    </row>
    <row r="2741" spans="1:11" x14ac:dyDescent="0.2">
      <c r="A2741" s="163">
        <v>2726</v>
      </c>
      <c r="B2741" s="164"/>
      <c r="C2741" s="165"/>
      <c r="D2741" s="166"/>
      <c r="E2741" s="165"/>
      <c r="F2741" s="165"/>
      <c r="G2741" s="220"/>
      <c r="H2741" s="165"/>
      <c r="I2741" s="167"/>
      <c r="J2741" s="168"/>
      <c r="K2741" s="845"/>
    </row>
    <row r="2742" spans="1:11" x14ac:dyDescent="0.2">
      <c r="A2742" s="163">
        <v>2727</v>
      </c>
      <c r="B2742" s="164"/>
      <c r="C2742" s="165"/>
      <c r="D2742" s="166"/>
      <c r="E2742" s="165"/>
      <c r="F2742" s="165"/>
      <c r="G2742" s="220"/>
      <c r="H2742" s="165"/>
      <c r="I2742" s="167"/>
      <c r="J2742" s="168"/>
      <c r="K2742" s="845"/>
    </row>
    <row r="2743" spans="1:11" x14ac:dyDescent="0.2">
      <c r="A2743" s="163">
        <v>2728</v>
      </c>
      <c r="B2743" s="164"/>
      <c r="C2743" s="165"/>
      <c r="D2743" s="166"/>
      <c r="E2743" s="165"/>
      <c r="F2743" s="165"/>
      <c r="G2743" s="220"/>
      <c r="H2743" s="165"/>
      <c r="I2743" s="167"/>
      <c r="J2743" s="168"/>
      <c r="K2743" s="845"/>
    </row>
    <row r="2744" spans="1:11" x14ac:dyDescent="0.2">
      <c r="A2744" s="163">
        <v>2729</v>
      </c>
      <c r="B2744" s="164"/>
      <c r="C2744" s="165"/>
      <c r="D2744" s="166"/>
      <c r="E2744" s="165"/>
      <c r="F2744" s="165"/>
      <c r="G2744" s="220"/>
      <c r="H2744" s="165"/>
      <c r="I2744" s="167"/>
      <c r="J2744" s="168"/>
      <c r="K2744" s="845"/>
    </row>
    <row r="2745" spans="1:11" x14ac:dyDescent="0.2">
      <c r="A2745" s="163">
        <v>2730</v>
      </c>
      <c r="B2745" s="164"/>
      <c r="C2745" s="165"/>
      <c r="D2745" s="166"/>
      <c r="E2745" s="165"/>
      <c r="F2745" s="165"/>
      <c r="G2745" s="220"/>
      <c r="H2745" s="165"/>
      <c r="I2745" s="167"/>
      <c r="J2745" s="168"/>
      <c r="K2745" s="845"/>
    </row>
    <row r="2746" spans="1:11" x14ac:dyDescent="0.2">
      <c r="A2746" s="163">
        <v>2731</v>
      </c>
      <c r="B2746" s="164"/>
      <c r="C2746" s="165"/>
      <c r="D2746" s="166"/>
      <c r="E2746" s="165"/>
      <c r="F2746" s="165"/>
      <c r="G2746" s="220"/>
      <c r="H2746" s="165"/>
      <c r="I2746" s="167"/>
      <c r="J2746" s="168"/>
      <c r="K2746" s="845"/>
    </row>
    <row r="2747" spans="1:11" x14ac:dyDescent="0.2">
      <c r="A2747" s="163">
        <v>2732</v>
      </c>
      <c r="B2747" s="164"/>
      <c r="C2747" s="165"/>
      <c r="D2747" s="166"/>
      <c r="E2747" s="165"/>
      <c r="F2747" s="165"/>
      <c r="G2747" s="220"/>
      <c r="H2747" s="165"/>
      <c r="I2747" s="167"/>
      <c r="J2747" s="168"/>
      <c r="K2747" s="845"/>
    </row>
    <row r="2748" spans="1:11" x14ac:dyDescent="0.2">
      <c r="A2748" s="163">
        <v>2733</v>
      </c>
      <c r="B2748" s="164"/>
      <c r="C2748" s="165"/>
      <c r="D2748" s="166"/>
      <c r="E2748" s="165"/>
      <c r="F2748" s="165"/>
      <c r="G2748" s="220"/>
      <c r="H2748" s="165"/>
      <c r="I2748" s="167"/>
      <c r="J2748" s="168"/>
      <c r="K2748" s="845"/>
    </row>
    <row r="2749" spans="1:11" x14ac:dyDescent="0.2">
      <c r="A2749" s="163">
        <v>2734</v>
      </c>
      <c r="B2749" s="164"/>
      <c r="C2749" s="165"/>
      <c r="D2749" s="166"/>
      <c r="E2749" s="165"/>
      <c r="F2749" s="165"/>
      <c r="G2749" s="220"/>
      <c r="H2749" s="165"/>
      <c r="I2749" s="167"/>
      <c r="J2749" s="168"/>
      <c r="K2749" s="845"/>
    </row>
    <row r="2750" spans="1:11" x14ac:dyDescent="0.2">
      <c r="A2750" s="163">
        <v>2735</v>
      </c>
      <c r="B2750" s="164"/>
      <c r="C2750" s="165"/>
      <c r="D2750" s="166"/>
      <c r="E2750" s="165"/>
      <c r="F2750" s="165"/>
      <c r="G2750" s="220"/>
      <c r="H2750" s="165"/>
      <c r="I2750" s="167"/>
      <c r="J2750" s="168"/>
      <c r="K2750" s="845"/>
    </row>
    <row r="2751" spans="1:11" x14ac:dyDescent="0.2">
      <c r="A2751" s="163">
        <v>2736</v>
      </c>
      <c r="B2751" s="164"/>
      <c r="C2751" s="165"/>
      <c r="D2751" s="166"/>
      <c r="E2751" s="165"/>
      <c r="F2751" s="165"/>
      <c r="G2751" s="220"/>
      <c r="H2751" s="165"/>
      <c r="I2751" s="167"/>
      <c r="J2751" s="168"/>
      <c r="K2751" s="845"/>
    </row>
    <row r="2752" spans="1:11" x14ac:dyDescent="0.2">
      <c r="A2752" s="163">
        <v>2737</v>
      </c>
      <c r="B2752" s="164"/>
      <c r="C2752" s="165"/>
      <c r="D2752" s="166"/>
      <c r="E2752" s="165"/>
      <c r="F2752" s="165"/>
      <c r="G2752" s="220"/>
      <c r="H2752" s="165"/>
      <c r="I2752" s="167"/>
      <c r="J2752" s="168"/>
      <c r="K2752" s="845"/>
    </row>
    <row r="2753" spans="1:11" x14ac:dyDescent="0.2">
      <c r="A2753" s="163">
        <v>2738</v>
      </c>
      <c r="B2753" s="164"/>
      <c r="C2753" s="165"/>
      <c r="D2753" s="166"/>
      <c r="E2753" s="165"/>
      <c r="F2753" s="165"/>
      <c r="G2753" s="220"/>
      <c r="H2753" s="165"/>
      <c r="I2753" s="167"/>
      <c r="J2753" s="168"/>
      <c r="K2753" s="845"/>
    </row>
    <row r="2754" spans="1:11" x14ac:dyDescent="0.2">
      <c r="A2754" s="163">
        <v>2739</v>
      </c>
      <c r="B2754" s="164"/>
      <c r="C2754" s="165"/>
      <c r="D2754" s="166"/>
      <c r="E2754" s="165"/>
      <c r="F2754" s="165"/>
      <c r="G2754" s="220"/>
      <c r="H2754" s="165"/>
      <c r="I2754" s="167"/>
      <c r="J2754" s="168"/>
      <c r="K2754" s="845"/>
    </row>
    <row r="2755" spans="1:11" x14ac:dyDescent="0.2">
      <c r="A2755" s="163">
        <v>2740</v>
      </c>
      <c r="B2755" s="164"/>
      <c r="C2755" s="165"/>
      <c r="D2755" s="166"/>
      <c r="E2755" s="165"/>
      <c r="F2755" s="165"/>
      <c r="G2755" s="220"/>
      <c r="H2755" s="165"/>
      <c r="I2755" s="167"/>
      <c r="J2755" s="168"/>
      <c r="K2755" s="845"/>
    </row>
    <row r="2756" spans="1:11" x14ac:dyDescent="0.2">
      <c r="A2756" s="163">
        <v>2741</v>
      </c>
      <c r="B2756" s="164"/>
      <c r="C2756" s="165"/>
      <c r="D2756" s="166"/>
      <c r="E2756" s="165"/>
      <c r="F2756" s="165"/>
      <c r="G2756" s="220"/>
      <c r="H2756" s="165"/>
      <c r="I2756" s="167"/>
      <c r="J2756" s="168"/>
      <c r="K2756" s="845"/>
    </row>
    <row r="2757" spans="1:11" x14ac:dyDescent="0.2">
      <c r="A2757" s="163">
        <v>2742</v>
      </c>
      <c r="B2757" s="164"/>
      <c r="C2757" s="165"/>
      <c r="D2757" s="166"/>
      <c r="E2757" s="165"/>
      <c r="F2757" s="165"/>
      <c r="G2757" s="220"/>
      <c r="H2757" s="165"/>
      <c r="I2757" s="167"/>
      <c r="J2757" s="168"/>
      <c r="K2757" s="845"/>
    </row>
    <row r="2758" spans="1:11" x14ac:dyDescent="0.2">
      <c r="A2758" s="163">
        <v>2743</v>
      </c>
      <c r="B2758" s="164"/>
      <c r="C2758" s="165"/>
      <c r="D2758" s="166"/>
      <c r="E2758" s="165"/>
      <c r="F2758" s="165"/>
      <c r="G2758" s="220"/>
      <c r="H2758" s="165"/>
      <c r="I2758" s="167"/>
      <c r="J2758" s="168"/>
      <c r="K2758" s="845"/>
    </row>
    <row r="2759" spans="1:11" x14ac:dyDescent="0.2">
      <c r="A2759" s="163">
        <v>2744</v>
      </c>
      <c r="B2759" s="164"/>
      <c r="C2759" s="165"/>
      <c r="D2759" s="166"/>
      <c r="E2759" s="165"/>
      <c r="F2759" s="165"/>
      <c r="G2759" s="220"/>
      <c r="H2759" s="165"/>
      <c r="I2759" s="167"/>
      <c r="J2759" s="168"/>
      <c r="K2759" s="845"/>
    </row>
    <row r="2760" spans="1:11" x14ac:dyDescent="0.2">
      <c r="A2760" s="163">
        <v>2745</v>
      </c>
      <c r="B2760" s="164"/>
      <c r="C2760" s="165"/>
      <c r="D2760" s="166"/>
      <c r="E2760" s="165"/>
      <c r="F2760" s="165"/>
      <c r="G2760" s="220"/>
      <c r="H2760" s="165"/>
      <c r="I2760" s="167"/>
      <c r="J2760" s="168"/>
      <c r="K2760" s="845"/>
    </row>
    <row r="2761" spans="1:11" x14ac:dyDescent="0.2">
      <c r="A2761" s="163">
        <v>2746</v>
      </c>
      <c r="B2761" s="164"/>
      <c r="C2761" s="165"/>
      <c r="D2761" s="166"/>
      <c r="E2761" s="165"/>
      <c r="F2761" s="165"/>
      <c r="G2761" s="220"/>
      <c r="H2761" s="165"/>
      <c r="I2761" s="167"/>
      <c r="J2761" s="168"/>
      <c r="K2761" s="845"/>
    </row>
    <row r="2762" spans="1:11" x14ac:dyDescent="0.2">
      <c r="A2762" s="163">
        <v>2747</v>
      </c>
      <c r="B2762" s="164"/>
      <c r="C2762" s="165"/>
      <c r="D2762" s="166"/>
      <c r="E2762" s="165"/>
      <c r="F2762" s="165"/>
      <c r="G2762" s="220"/>
      <c r="H2762" s="165"/>
      <c r="I2762" s="167"/>
      <c r="J2762" s="168"/>
      <c r="K2762" s="845"/>
    </row>
    <row r="2763" spans="1:11" x14ac:dyDescent="0.2">
      <c r="A2763" s="163">
        <v>2748</v>
      </c>
      <c r="B2763" s="164"/>
      <c r="C2763" s="165"/>
      <c r="D2763" s="166"/>
      <c r="E2763" s="165"/>
      <c r="F2763" s="165"/>
      <c r="G2763" s="220"/>
      <c r="H2763" s="165"/>
      <c r="I2763" s="167"/>
      <c r="J2763" s="168"/>
      <c r="K2763" s="845"/>
    </row>
    <row r="2764" spans="1:11" x14ac:dyDescent="0.2">
      <c r="A2764" s="163">
        <v>2749</v>
      </c>
      <c r="B2764" s="164"/>
      <c r="C2764" s="165"/>
      <c r="D2764" s="166"/>
      <c r="E2764" s="165"/>
      <c r="F2764" s="165"/>
      <c r="G2764" s="220"/>
      <c r="H2764" s="165"/>
      <c r="I2764" s="167"/>
      <c r="J2764" s="168"/>
      <c r="K2764" s="845"/>
    </row>
    <row r="2765" spans="1:11" x14ac:dyDescent="0.2">
      <c r="A2765" s="163">
        <v>2750</v>
      </c>
      <c r="B2765" s="164"/>
      <c r="C2765" s="165"/>
      <c r="D2765" s="166"/>
      <c r="E2765" s="165"/>
      <c r="F2765" s="165"/>
      <c r="G2765" s="220"/>
      <c r="H2765" s="165"/>
      <c r="I2765" s="167"/>
      <c r="J2765" s="168"/>
      <c r="K2765" s="845"/>
    </row>
    <row r="2766" spans="1:11" x14ac:dyDescent="0.2">
      <c r="A2766" s="163">
        <v>2751</v>
      </c>
      <c r="B2766" s="164"/>
      <c r="C2766" s="165"/>
      <c r="D2766" s="166"/>
      <c r="E2766" s="165"/>
      <c r="F2766" s="165"/>
      <c r="G2766" s="220"/>
      <c r="H2766" s="165"/>
      <c r="I2766" s="167"/>
      <c r="J2766" s="168"/>
      <c r="K2766" s="845"/>
    </row>
    <row r="2767" spans="1:11" x14ac:dyDescent="0.2">
      <c r="A2767" s="163">
        <v>2752</v>
      </c>
      <c r="B2767" s="164"/>
      <c r="C2767" s="165"/>
      <c r="D2767" s="166"/>
      <c r="E2767" s="165"/>
      <c r="F2767" s="165"/>
      <c r="G2767" s="220"/>
      <c r="H2767" s="165"/>
      <c r="I2767" s="167"/>
      <c r="J2767" s="168"/>
      <c r="K2767" s="845"/>
    </row>
    <row r="2768" spans="1:11" x14ac:dyDescent="0.2">
      <c r="A2768" s="163">
        <v>2753</v>
      </c>
      <c r="B2768" s="164"/>
      <c r="C2768" s="165"/>
      <c r="D2768" s="166"/>
      <c r="E2768" s="165"/>
      <c r="F2768" s="165"/>
      <c r="G2768" s="220"/>
      <c r="H2768" s="165"/>
      <c r="I2768" s="167"/>
      <c r="J2768" s="168"/>
      <c r="K2768" s="845"/>
    </row>
    <row r="2769" spans="1:11" x14ac:dyDescent="0.2">
      <c r="A2769" s="163">
        <v>2754</v>
      </c>
      <c r="B2769" s="164"/>
      <c r="C2769" s="165"/>
      <c r="D2769" s="166"/>
      <c r="E2769" s="165"/>
      <c r="F2769" s="165"/>
      <c r="G2769" s="220"/>
      <c r="H2769" s="165"/>
      <c r="I2769" s="167"/>
      <c r="J2769" s="168"/>
      <c r="K2769" s="845"/>
    </row>
    <row r="2770" spans="1:11" x14ac:dyDescent="0.2">
      <c r="A2770" s="163">
        <v>2755</v>
      </c>
      <c r="B2770" s="164"/>
      <c r="C2770" s="165"/>
      <c r="D2770" s="166"/>
      <c r="E2770" s="165"/>
      <c r="F2770" s="165"/>
      <c r="G2770" s="220"/>
      <c r="H2770" s="165"/>
      <c r="I2770" s="167"/>
      <c r="J2770" s="168"/>
      <c r="K2770" s="845"/>
    </row>
    <row r="2771" spans="1:11" x14ac:dyDescent="0.2">
      <c r="A2771" s="163">
        <v>2756</v>
      </c>
      <c r="B2771" s="164"/>
      <c r="C2771" s="165"/>
      <c r="D2771" s="166"/>
      <c r="E2771" s="165"/>
      <c r="F2771" s="165"/>
      <c r="G2771" s="220"/>
      <c r="H2771" s="165"/>
      <c r="I2771" s="167"/>
      <c r="J2771" s="168"/>
      <c r="K2771" s="845"/>
    </row>
    <row r="2772" spans="1:11" x14ac:dyDescent="0.2">
      <c r="A2772" s="163">
        <v>2757</v>
      </c>
      <c r="B2772" s="164"/>
      <c r="C2772" s="165"/>
      <c r="D2772" s="166"/>
      <c r="E2772" s="165"/>
      <c r="F2772" s="165"/>
      <c r="G2772" s="220"/>
      <c r="H2772" s="165"/>
      <c r="I2772" s="167"/>
      <c r="J2772" s="168"/>
      <c r="K2772" s="845"/>
    </row>
    <row r="2773" spans="1:11" x14ac:dyDescent="0.2">
      <c r="A2773" s="163">
        <v>2758</v>
      </c>
      <c r="B2773" s="164"/>
      <c r="C2773" s="165"/>
      <c r="D2773" s="166"/>
      <c r="E2773" s="165"/>
      <c r="F2773" s="165"/>
      <c r="G2773" s="220"/>
      <c r="H2773" s="165"/>
      <c r="I2773" s="167"/>
      <c r="J2773" s="168"/>
      <c r="K2773" s="845"/>
    </row>
    <row r="2774" spans="1:11" x14ac:dyDescent="0.2">
      <c r="A2774" s="163">
        <v>2759</v>
      </c>
      <c r="B2774" s="164"/>
      <c r="C2774" s="165"/>
      <c r="D2774" s="166"/>
      <c r="E2774" s="165"/>
      <c r="F2774" s="165"/>
      <c r="G2774" s="220"/>
      <c r="H2774" s="165"/>
      <c r="I2774" s="167"/>
      <c r="J2774" s="168"/>
      <c r="K2774" s="845"/>
    </row>
    <row r="2775" spans="1:11" x14ac:dyDescent="0.2">
      <c r="A2775" s="163">
        <v>2760</v>
      </c>
      <c r="B2775" s="164"/>
      <c r="C2775" s="165"/>
      <c r="D2775" s="166"/>
      <c r="E2775" s="165"/>
      <c r="F2775" s="165"/>
      <c r="G2775" s="220"/>
      <c r="H2775" s="165"/>
      <c r="I2775" s="167"/>
      <c r="J2775" s="168"/>
      <c r="K2775" s="845"/>
    </row>
    <row r="2776" spans="1:11" x14ac:dyDescent="0.2">
      <c r="A2776" s="163">
        <v>2761</v>
      </c>
      <c r="B2776" s="164"/>
      <c r="C2776" s="165"/>
      <c r="D2776" s="166"/>
      <c r="E2776" s="165"/>
      <c r="F2776" s="165"/>
      <c r="G2776" s="220"/>
      <c r="H2776" s="165"/>
      <c r="I2776" s="167"/>
      <c r="J2776" s="168"/>
      <c r="K2776" s="845"/>
    </row>
    <row r="2777" spans="1:11" x14ac:dyDescent="0.2">
      <c r="A2777" s="163">
        <v>2762</v>
      </c>
      <c r="B2777" s="164"/>
      <c r="C2777" s="165"/>
      <c r="D2777" s="166"/>
      <c r="E2777" s="165"/>
      <c r="F2777" s="165"/>
      <c r="G2777" s="220"/>
      <c r="H2777" s="165"/>
      <c r="I2777" s="167"/>
      <c r="J2777" s="168"/>
      <c r="K2777" s="845"/>
    </row>
    <row r="2778" spans="1:11" x14ac:dyDescent="0.2">
      <c r="A2778" s="163">
        <v>2763</v>
      </c>
      <c r="B2778" s="164"/>
      <c r="C2778" s="165"/>
      <c r="D2778" s="166"/>
      <c r="E2778" s="165"/>
      <c r="F2778" s="165"/>
      <c r="G2778" s="220"/>
      <c r="H2778" s="165"/>
      <c r="I2778" s="167"/>
      <c r="J2778" s="168"/>
      <c r="K2778" s="845"/>
    </row>
    <row r="2779" spans="1:11" x14ac:dyDescent="0.2">
      <c r="A2779" s="163">
        <v>2764</v>
      </c>
      <c r="B2779" s="164"/>
      <c r="C2779" s="165"/>
      <c r="D2779" s="166"/>
      <c r="E2779" s="165"/>
      <c r="F2779" s="165"/>
      <c r="G2779" s="220"/>
      <c r="H2779" s="165"/>
      <c r="I2779" s="167"/>
      <c r="J2779" s="168"/>
      <c r="K2779" s="845"/>
    </row>
    <row r="2780" spans="1:11" x14ac:dyDescent="0.2">
      <c r="A2780" s="163">
        <v>2765</v>
      </c>
      <c r="B2780" s="164"/>
      <c r="C2780" s="165"/>
      <c r="D2780" s="166"/>
      <c r="E2780" s="165"/>
      <c r="F2780" s="165"/>
      <c r="G2780" s="220"/>
      <c r="H2780" s="165"/>
      <c r="I2780" s="167"/>
      <c r="J2780" s="168"/>
      <c r="K2780" s="845"/>
    </row>
    <row r="2781" spans="1:11" x14ac:dyDescent="0.2">
      <c r="A2781" s="163">
        <v>2766</v>
      </c>
      <c r="B2781" s="164"/>
      <c r="C2781" s="165"/>
      <c r="D2781" s="166"/>
      <c r="E2781" s="165"/>
      <c r="F2781" s="165"/>
      <c r="G2781" s="220"/>
      <c r="H2781" s="165"/>
      <c r="I2781" s="167"/>
      <c r="J2781" s="168"/>
      <c r="K2781" s="845"/>
    </row>
    <row r="2782" spans="1:11" x14ac:dyDescent="0.2">
      <c r="A2782" s="163">
        <v>2767</v>
      </c>
      <c r="B2782" s="164"/>
      <c r="C2782" s="165"/>
      <c r="D2782" s="166"/>
      <c r="E2782" s="165"/>
      <c r="F2782" s="165"/>
      <c r="G2782" s="220"/>
      <c r="H2782" s="165"/>
      <c r="I2782" s="167"/>
      <c r="J2782" s="168"/>
      <c r="K2782" s="845"/>
    </row>
    <row r="2783" spans="1:11" x14ac:dyDescent="0.2">
      <c r="A2783" s="163">
        <v>2768</v>
      </c>
      <c r="B2783" s="164"/>
      <c r="C2783" s="165"/>
      <c r="D2783" s="166"/>
      <c r="E2783" s="165"/>
      <c r="F2783" s="165"/>
      <c r="G2783" s="220"/>
      <c r="H2783" s="165"/>
      <c r="I2783" s="167"/>
      <c r="J2783" s="168"/>
      <c r="K2783" s="845"/>
    </row>
    <row r="2784" spans="1:11" x14ac:dyDescent="0.2">
      <c r="A2784" s="163">
        <v>2769</v>
      </c>
      <c r="B2784" s="164"/>
      <c r="C2784" s="165"/>
      <c r="D2784" s="166"/>
      <c r="E2784" s="165"/>
      <c r="F2784" s="165"/>
      <c r="G2784" s="220"/>
      <c r="H2784" s="165"/>
      <c r="I2784" s="167"/>
      <c r="J2784" s="168"/>
      <c r="K2784" s="845"/>
    </row>
    <row r="2785" spans="1:11" x14ac:dyDescent="0.2">
      <c r="A2785" s="163">
        <v>2770</v>
      </c>
      <c r="B2785" s="164"/>
      <c r="C2785" s="165"/>
      <c r="D2785" s="166"/>
      <c r="E2785" s="165"/>
      <c r="F2785" s="165"/>
      <c r="G2785" s="220"/>
      <c r="H2785" s="165"/>
      <c r="I2785" s="167"/>
      <c r="J2785" s="168"/>
      <c r="K2785" s="845"/>
    </row>
    <row r="2786" spans="1:11" x14ac:dyDescent="0.2">
      <c r="A2786" s="163">
        <v>2771</v>
      </c>
      <c r="B2786" s="164"/>
      <c r="C2786" s="165"/>
      <c r="D2786" s="166"/>
      <c r="E2786" s="165"/>
      <c r="F2786" s="165"/>
      <c r="G2786" s="220"/>
      <c r="H2786" s="165"/>
      <c r="I2786" s="167"/>
      <c r="J2786" s="168"/>
      <c r="K2786" s="845"/>
    </row>
    <row r="2787" spans="1:11" x14ac:dyDescent="0.2">
      <c r="A2787" s="163">
        <v>2772</v>
      </c>
      <c r="B2787" s="164"/>
      <c r="C2787" s="165"/>
      <c r="D2787" s="166"/>
      <c r="E2787" s="165"/>
      <c r="F2787" s="165"/>
      <c r="G2787" s="220"/>
      <c r="H2787" s="165"/>
      <c r="I2787" s="167"/>
      <c r="J2787" s="168"/>
      <c r="K2787" s="845"/>
    </row>
    <row r="2788" spans="1:11" x14ac:dyDescent="0.2">
      <c r="A2788" s="163">
        <v>2773</v>
      </c>
      <c r="B2788" s="164"/>
      <c r="C2788" s="165"/>
      <c r="D2788" s="166"/>
      <c r="E2788" s="165"/>
      <c r="F2788" s="165"/>
      <c r="G2788" s="220"/>
      <c r="H2788" s="165"/>
      <c r="I2788" s="167"/>
      <c r="J2788" s="168"/>
      <c r="K2788" s="845"/>
    </row>
    <row r="2789" spans="1:11" x14ac:dyDescent="0.2">
      <c r="A2789" s="163">
        <v>2774</v>
      </c>
      <c r="B2789" s="164"/>
      <c r="C2789" s="165"/>
      <c r="D2789" s="166"/>
      <c r="E2789" s="165"/>
      <c r="F2789" s="165"/>
      <c r="G2789" s="220"/>
      <c r="H2789" s="165"/>
      <c r="I2789" s="167"/>
      <c r="J2789" s="168"/>
      <c r="K2789" s="845"/>
    </row>
    <row r="2790" spans="1:11" x14ac:dyDescent="0.2">
      <c r="A2790" s="163">
        <v>2775</v>
      </c>
      <c r="B2790" s="164"/>
      <c r="C2790" s="165"/>
      <c r="D2790" s="166"/>
      <c r="E2790" s="165"/>
      <c r="F2790" s="165"/>
      <c r="G2790" s="220"/>
      <c r="H2790" s="165"/>
      <c r="I2790" s="167"/>
      <c r="J2790" s="168"/>
      <c r="K2790" s="845"/>
    </row>
    <row r="2791" spans="1:11" x14ac:dyDescent="0.2">
      <c r="A2791" s="163">
        <v>2776</v>
      </c>
      <c r="B2791" s="164"/>
      <c r="C2791" s="165"/>
      <c r="D2791" s="166"/>
      <c r="E2791" s="165"/>
      <c r="F2791" s="165"/>
      <c r="G2791" s="220"/>
      <c r="H2791" s="165"/>
      <c r="I2791" s="167"/>
      <c r="J2791" s="168"/>
      <c r="K2791" s="845"/>
    </row>
    <row r="2792" spans="1:11" x14ac:dyDescent="0.2">
      <c r="A2792" s="163">
        <v>2777</v>
      </c>
      <c r="B2792" s="164"/>
      <c r="C2792" s="165"/>
      <c r="D2792" s="166"/>
      <c r="E2792" s="165"/>
      <c r="F2792" s="165"/>
      <c r="G2792" s="220"/>
      <c r="H2792" s="165"/>
      <c r="I2792" s="167"/>
      <c r="J2792" s="168"/>
      <c r="K2792" s="845"/>
    </row>
    <row r="2793" spans="1:11" x14ac:dyDescent="0.2">
      <c r="A2793" s="163">
        <v>2778</v>
      </c>
      <c r="B2793" s="164"/>
      <c r="C2793" s="165"/>
      <c r="D2793" s="166"/>
      <c r="E2793" s="165"/>
      <c r="F2793" s="165"/>
      <c r="G2793" s="220"/>
      <c r="H2793" s="165"/>
      <c r="I2793" s="167"/>
      <c r="J2793" s="168"/>
      <c r="K2793" s="845"/>
    </row>
    <row r="2794" spans="1:11" x14ac:dyDescent="0.2">
      <c r="A2794" s="163">
        <v>2779</v>
      </c>
      <c r="B2794" s="164"/>
      <c r="C2794" s="165"/>
      <c r="D2794" s="166"/>
      <c r="E2794" s="165"/>
      <c r="F2794" s="165"/>
      <c r="G2794" s="220"/>
      <c r="H2794" s="165"/>
      <c r="I2794" s="167"/>
      <c r="J2794" s="168"/>
      <c r="K2794" s="845"/>
    </row>
    <row r="2795" spans="1:11" x14ac:dyDescent="0.2">
      <c r="A2795" s="163">
        <v>2780</v>
      </c>
      <c r="B2795" s="164"/>
      <c r="C2795" s="165"/>
      <c r="D2795" s="166"/>
      <c r="E2795" s="165"/>
      <c r="F2795" s="165"/>
      <c r="G2795" s="220"/>
      <c r="H2795" s="165"/>
      <c r="I2795" s="167"/>
      <c r="J2795" s="168"/>
      <c r="K2795" s="845"/>
    </row>
    <row r="2796" spans="1:11" x14ac:dyDescent="0.2">
      <c r="A2796" s="163">
        <v>2781</v>
      </c>
      <c r="B2796" s="164"/>
      <c r="C2796" s="165"/>
      <c r="D2796" s="166"/>
      <c r="E2796" s="165"/>
      <c r="F2796" s="165"/>
      <c r="G2796" s="220"/>
      <c r="H2796" s="165"/>
      <c r="I2796" s="167"/>
      <c r="J2796" s="168"/>
      <c r="K2796" s="845"/>
    </row>
    <row r="2797" spans="1:11" x14ac:dyDescent="0.2">
      <c r="A2797" s="163">
        <v>2782</v>
      </c>
      <c r="B2797" s="164"/>
      <c r="C2797" s="165"/>
      <c r="D2797" s="166"/>
      <c r="E2797" s="165"/>
      <c r="F2797" s="165"/>
      <c r="G2797" s="220"/>
      <c r="H2797" s="165"/>
      <c r="I2797" s="167"/>
      <c r="J2797" s="168"/>
      <c r="K2797" s="845"/>
    </row>
    <row r="2798" spans="1:11" x14ac:dyDescent="0.2">
      <c r="A2798" s="163">
        <v>2783</v>
      </c>
      <c r="B2798" s="164"/>
      <c r="C2798" s="165"/>
      <c r="D2798" s="166"/>
      <c r="E2798" s="165"/>
      <c r="F2798" s="165"/>
      <c r="G2798" s="220"/>
      <c r="H2798" s="165"/>
      <c r="I2798" s="167"/>
      <c r="J2798" s="168"/>
      <c r="K2798" s="845"/>
    </row>
    <row r="2799" spans="1:11" x14ac:dyDescent="0.2">
      <c r="A2799" s="163">
        <v>2784</v>
      </c>
      <c r="B2799" s="164"/>
      <c r="C2799" s="165"/>
      <c r="D2799" s="166"/>
      <c r="E2799" s="165"/>
      <c r="F2799" s="165"/>
      <c r="G2799" s="220"/>
      <c r="H2799" s="165"/>
      <c r="I2799" s="167"/>
      <c r="J2799" s="168"/>
      <c r="K2799" s="845"/>
    </row>
    <row r="2800" spans="1:11" x14ac:dyDescent="0.2">
      <c r="A2800" s="163">
        <v>2785</v>
      </c>
      <c r="B2800" s="164"/>
      <c r="C2800" s="165"/>
      <c r="D2800" s="166"/>
      <c r="E2800" s="165"/>
      <c r="F2800" s="165"/>
      <c r="G2800" s="220"/>
      <c r="H2800" s="165"/>
      <c r="I2800" s="167"/>
      <c r="J2800" s="168"/>
      <c r="K2800" s="845"/>
    </row>
    <row r="2801" spans="1:11" x14ac:dyDescent="0.2">
      <c r="A2801" s="163">
        <v>2786</v>
      </c>
      <c r="B2801" s="164"/>
      <c r="C2801" s="165"/>
      <c r="D2801" s="166"/>
      <c r="E2801" s="165"/>
      <c r="F2801" s="165"/>
      <c r="G2801" s="220"/>
      <c r="H2801" s="165"/>
      <c r="I2801" s="167"/>
      <c r="J2801" s="168"/>
      <c r="K2801" s="845"/>
    </row>
    <row r="2802" spans="1:11" x14ac:dyDescent="0.2">
      <c r="A2802" s="163">
        <v>2787</v>
      </c>
      <c r="B2802" s="164"/>
      <c r="C2802" s="165"/>
      <c r="D2802" s="166"/>
      <c r="E2802" s="165"/>
      <c r="F2802" s="165"/>
      <c r="G2802" s="220"/>
      <c r="H2802" s="165"/>
      <c r="I2802" s="167"/>
      <c r="J2802" s="168"/>
      <c r="K2802" s="845"/>
    </row>
    <row r="2803" spans="1:11" x14ac:dyDescent="0.2">
      <c r="A2803" s="163">
        <v>2788</v>
      </c>
      <c r="B2803" s="164"/>
      <c r="C2803" s="165"/>
      <c r="D2803" s="166"/>
      <c r="E2803" s="165"/>
      <c r="F2803" s="165"/>
      <c r="G2803" s="220"/>
      <c r="H2803" s="165"/>
      <c r="I2803" s="167"/>
      <c r="J2803" s="168"/>
      <c r="K2803" s="845"/>
    </row>
    <row r="2804" spans="1:11" x14ac:dyDescent="0.2">
      <c r="A2804" s="163">
        <v>2789</v>
      </c>
      <c r="B2804" s="164"/>
      <c r="C2804" s="165"/>
      <c r="D2804" s="166"/>
      <c r="E2804" s="165"/>
      <c r="F2804" s="165"/>
      <c r="G2804" s="220"/>
      <c r="H2804" s="165"/>
      <c r="I2804" s="167"/>
      <c r="J2804" s="168"/>
      <c r="K2804" s="845"/>
    </row>
    <row r="2805" spans="1:11" x14ac:dyDescent="0.2">
      <c r="A2805" s="163">
        <v>2790</v>
      </c>
      <c r="B2805" s="164"/>
      <c r="C2805" s="165"/>
      <c r="D2805" s="166"/>
      <c r="E2805" s="165"/>
      <c r="F2805" s="165"/>
      <c r="G2805" s="220"/>
      <c r="H2805" s="165"/>
      <c r="I2805" s="167"/>
      <c r="J2805" s="168"/>
      <c r="K2805" s="845"/>
    </row>
    <row r="2806" spans="1:11" x14ac:dyDescent="0.2">
      <c r="A2806" s="163">
        <v>2791</v>
      </c>
      <c r="B2806" s="164"/>
      <c r="C2806" s="165"/>
      <c r="D2806" s="166"/>
      <c r="E2806" s="165"/>
      <c r="F2806" s="165"/>
      <c r="G2806" s="220"/>
      <c r="H2806" s="165"/>
      <c r="I2806" s="167"/>
      <c r="J2806" s="168"/>
      <c r="K2806" s="845"/>
    </row>
    <row r="2807" spans="1:11" x14ac:dyDescent="0.2">
      <c r="A2807" s="163">
        <v>2792</v>
      </c>
      <c r="B2807" s="164"/>
      <c r="C2807" s="165"/>
      <c r="D2807" s="166"/>
      <c r="E2807" s="165"/>
      <c r="F2807" s="165"/>
      <c r="G2807" s="220"/>
      <c r="H2807" s="165"/>
      <c r="I2807" s="167"/>
      <c r="J2807" s="168"/>
      <c r="K2807" s="845"/>
    </row>
    <row r="2808" spans="1:11" x14ac:dyDescent="0.2">
      <c r="A2808" s="163">
        <v>2793</v>
      </c>
      <c r="B2808" s="164"/>
      <c r="C2808" s="165"/>
      <c r="D2808" s="166"/>
      <c r="E2808" s="165"/>
      <c r="F2808" s="165"/>
      <c r="G2808" s="220"/>
      <c r="H2808" s="165"/>
      <c r="I2808" s="167"/>
      <c r="J2808" s="168"/>
      <c r="K2808" s="845"/>
    </row>
    <row r="2809" spans="1:11" x14ac:dyDescent="0.2">
      <c r="A2809" s="163">
        <v>2794</v>
      </c>
      <c r="B2809" s="164"/>
      <c r="C2809" s="165"/>
      <c r="D2809" s="166"/>
      <c r="E2809" s="165"/>
      <c r="F2809" s="165"/>
      <c r="G2809" s="220"/>
      <c r="H2809" s="165"/>
      <c r="I2809" s="167"/>
      <c r="J2809" s="168"/>
      <c r="K2809" s="845"/>
    </row>
    <row r="2810" spans="1:11" x14ac:dyDescent="0.2">
      <c r="A2810" s="163">
        <v>2795</v>
      </c>
      <c r="B2810" s="164"/>
      <c r="C2810" s="165"/>
      <c r="D2810" s="166"/>
      <c r="E2810" s="165"/>
      <c r="F2810" s="165"/>
      <c r="G2810" s="220"/>
      <c r="H2810" s="165"/>
      <c r="I2810" s="167"/>
      <c r="J2810" s="168"/>
      <c r="K2810" s="845"/>
    </row>
    <row r="2811" spans="1:11" x14ac:dyDescent="0.2">
      <c r="A2811" s="163">
        <v>2796</v>
      </c>
      <c r="B2811" s="164"/>
      <c r="C2811" s="165"/>
      <c r="D2811" s="166"/>
      <c r="E2811" s="165"/>
      <c r="F2811" s="165"/>
      <c r="G2811" s="220"/>
      <c r="H2811" s="165"/>
      <c r="I2811" s="167"/>
      <c r="J2811" s="168"/>
      <c r="K2811" s="845"/>
    </row>
    <row r="2812" spans="1:11" x14ac:dyDescent="0.2">
      <c r="A2812" s="163">
        <v>2797</v>
      </c>
      <c r="B2812" s="164"/>
      <c r="C2812" s="165"/>
      <c r="D2812" s="166"/>
      <c r="E2812" s="165"/>
      <c r="F2812" s="165"/>
      <c r="G2812" s="220"/>
      <c r="H2812" s="165"/>
      <c r="I2812" s="167"/>
      <c r="J2812" s="168"/>
      <c r="K2812" s="845"/>
    </row>
    <row r="2813" spans="1:11" x14ac:dyDescent="0.2">
      <c r="A2813" s="163">
        <v>2798</v>
      </c>
      <c r="B2813" s="164"/>
      <c r="C2813" s="165"/>
      <c r="D2813" s="166"/>
      <c r="E2813" s="165"/>
      <c r="F2813" s="165"/>
      <c r="G2813" s="220"/>
      <c r="H2813" s="165"/>
      <c r="I2813" s="167"/>
      <c r="J2813" s="168"/>
      <c r="K2813" s="845"/>
    </row>
    <row r="2814" spans="1:11" x14ac:dyDescent="0.2">
      <c r="A2814" s="163">
        <v>2799</v>
      </c>
      <c r="B2814" s="164"/>
      <c r="C2814" s="165"/>
      <c r="D2814" s="166"/>
      <c r="E2814" s="165"/>
      <c r="F2814" s="165"/>
      <c r="G2814" s="220"/>
      <c r="H2814" s="165"/>
      <c r="I2814" s="167"/>
      <c r="J2814" s="168"/>
      <c r="K2814" s="845"/>
    </row>
    <row r="2815" spans="1:11" x14ac:dyDescent="0.2">
      <c r="A2815" s="163">
        <v>2800</v>
      </c>
      <c r="B2815" s="164"/>
      <c r="C2815" s="165"/>
      <c r="D2815" s="166"/>
      <c r="E2815" s="165"/>
      <c r="F2815" s="165"/>
      <c r="G2815" s="220"/>
      <c r="H2815" s="165"/>
      <c r="I2815" s="167"/>
      <c r="J2815" s="168"/>
      <c r="K2815" s="845"/>
    </row>
    <row r="2816" spans="1:11" x14ac:dyDescent="0.2">
      <c r="A2816" s="163">
        <v>2801</v>
      </c>
      <c r="B2816" s="164"/>
      <c r="C2816" s="165"/>
      <c r="D2816" s="166"/>
      <c r="E2816" s="165"/>
      <c r="F2816" s="165"/>
      <c r="G2816" s="220"/>
      <c r="H2816" s="165"/>
      <c r="I2816" s="167"/>
      <c r="J2816" s="168"/>
      <c r="K2816" s="845"/>
    </row>
    <row r="2817" spans="1:11" x14ac:dyDescent="0.2">
      <c r="A2817" s="163">
        <v>2802</v>
      </c>
      <c r="B2817" s="164"/>
      <c r="C2817" s="165"/>
      <c r="D2817" s="166"/>
      <c r="E2817" s="165"/>
      <c r="F2817" s="165"/>
      <c r="G2817" s="220"/>
      <c r="H2817" s="165"/>
      <c r="I2817" s="167"/>
      <c r="J2817" s="168"/>
      <c r="K2817" s="845"/>
    </row>
    <row r="2818" spans="1:11" x14ac:dyDescent="0.2">
      <c r="A2818" s="163">
        <v>2803</v>
      </c>
      <c r="B2818" s="164"/>
      <c r="C2818" s="165"/>
      <c r="D2818" s="166"/>
      <c r="E2818" s="165"/>
      <c r="F2818" s="165"/>
      <c r="G2818" s="220"/>
      <c r="H2818" s="165"/>
      <c r="I2818" s="167"/>
      <c r="J2818" s="168"/>
      <c r="K2818" s="845"/>
    </row>
    <row r="2819" spans="1:11" x14ac:dyDescent="0.2">
      <c r="A2819" s="163">
        <v>2804</v>
      </c>
      <c r="B2819" s="164"/>
      <c r="C2819" s="165"/>
      <c r="D2819" s="166"/>
      <c r="E2819" s="165"/>
      <c r="F2819" s="165"/>
      <c r="G2819" s="220"/>
      <c r="H2819" s="165"/>
      <c r="I2819" s="167"/>
      <c r="J2819" s="168"/>
      <c r="K2819" s="845"/>
    </row>
    <row r="2820" spans="1:11" x14ac:dyDescent="0.2">
      <c r="A2820" s="163">
        <v>2805</v>
      </c>
      <c r="B2820" s="164"/>
      <c r="C2820" s="165"/>
      <c r="D2820" s="166"/>
      <c r="E2820" s="165"/>
      <c r="F2820" s="165"/>
      <c r="G2820" s="220"/>
      <c r="H2820" s="165"/>
      <c r="I2820" s="167"/>
      <c r="J2820" s="168"/>
      <c r="K2820" s="845"/>
    </row>
    <row r="2821" spans="1:11" x14ac:dyDescent="0.2">
      <c r="A2821" s="163">
        <v>2806</v>
      </c>
      <c r="B2821" s="164"/>
      <c r="C2821" s="165"/>
      <c r="D2821" s="166"/>
      <c r="E2821" s="165"/>
      <c r="F2821" s="165"/>
      <c r="G2821" s="220"/>
      <c r="H2821" s="165"/>
      <c r="I2821" s="167"/>
      <c r="J2821" s="168"/>
      <c r="K2821" s="845"/>
    </row>
    <row r="2822" spans="1:11" x14ac:dyDescent="0.2">
      <c r="A2822" s="163">
        <v>2807</v>
      </c>
      <c r="B2822" s="164"/>
      <c r="C2822" s="165"/>
      <c r="D2822" s="166"/>
      <c r="E2822" s="165"/>
      <c r="F2822" s="165"/>
      <c r="G2822" s="220"/>
      <c r="H2822" s="165"/>
      <c r="I2822" s="167"/>
      <c r="J2822" s="168"/>
      <c r="K2822" s="845"/>
    </row>
    <row r="2823" spans="1:11" x14ac:dyDescent="0.2">
      <c r="A2823" s="163">
        <v>2808</v>
      </c>
      <c r="B2823" s="164"/>
      <c r="C2823" s="165"/>
      <c r="D2823" s="166"/>
      <c r="E2823" s="165"/>
      <c r="F2823" s="165"/>
      <c r="G2823" s="220"/>
      <c r="H2823" s="165"/>
      <c r="I2823" s="167"/>
      <c r="J2823" s="168"/>
      <c r="K2823" s="845"/>
    </row>
    <row r="2824" spans="1:11" x14ac:dyDescent="0.2">
      <c r="A2824" s="163">
        <v>2809</v>
      </c>
      <c r="B2824" s="164"/>
      <c r="C2824" s="165"/>
      <c r="D2824" s="166"/>
      <c r="E2824" s="165"/>
      <c r="F2824" s="165"/>
      <c r="G2824" s="220"/>
      <c r="H2824" s="165"/>
      <c r="I2824" s="167"/>
      <c r="J2824" s="168"/>
      <c r="K2824" s="845"/>
    </row>
    <row r="2825" spans="1:11" x14ac:dyDescent="0.2">
      <c r="A2825" s="163">
        <v>2810</v>
      </c>
      <c r="B2825" s="164"/>
      <c r="C2825" s="165"/>
      <c r="D2825" s="166"/>
      <c r="E2825" s="165"/>
      <c r="F2825" s="165"/>
      <c r="G2825" s="220"/>
      <c r="H2825" s="165"/>
      <c r="I2825" s="167"/>
      <c r="J2825" s="168"/>
      <c r="K2825" s="845"/>
    </row>
    <row r="2826" spans="1:11" x14ac:dyDescent="0.2">
      <c r="A2826" s="163">
        <v>2811</v>
      </c>
      <c r="B2826" s="164"/>
      <c r="C2826" s="165"/>
      <c r="D2826" s="166"/>
      <c r="E2826" s="165"/>
      <c r="F2826" s="165"/>
      <c r="G2826" s="220"/>
      <c r="H2826" s="165"/>
      <c r="I2826" s="167"/>
      <c r="J2826" s="168"/>
      <c r="K2826" s="845"/>
    </row>
    <row r="2827" spans="1:11" x14ac:dyDescent="0.2">
      <c r="A2827" s="163">
        <v>2812</v>
      </c>
      <c r="B2827" s="164"/>
      <c r="C2827" s="165"/>
      <c r="D2827" s="166"/>
      <c r="E2827" s="165"/>
      <c r="F2827" s="165"/>
      <c r="G2827" s="220"/>
      <c r="H2827" s="165"/>
      <c r="I2827" s="167"/>
      <c r="J2827" s="168"/>
      <c r="K2827" s="845"/>
    </row>
    <row r="2828" spans="1:11" x14ac:dyDescent="0.2">
      <c r="A2828" s="163">
        <v>2813</v>
      </c>
      <c r="B2828" s="164"/>
      <c r="C2828" s="165"/>
      <c r="D2828" s="166"/>
      <c r="E2828" s="165"/>
      <c r="F2828" s="165"/>
      <c r="G2828" s="220"/>
      <c r="H2828" s="165"/>
      <c r="I2828" s="167"/>
      <c r="J2828" s="168"/>
      <c r="K2828" s="845"/>
    </row>
    <row r="2829" spans="1:11" x14ac:dyDescent="0.2">
      <c r="A2829" s="163">
        <v>2814</v>
      </c>
      <c r="B2829" s="164"/>
      <c r="C2829" s="165"/>
      <c r="D2829" s="166"/>
      <c r="E2829" s="165"/>
      <c r="F2829" s="165"/>
      <c r="G2829" s="220"/>
      <c r="H2829" s="165"/>
      <c r="I2829" s="167"/>
      <c r="J2829" s="168"/>
      <c r="K2829" s="845"/>
    </row>
    <row r="2830" spans="1:11" x14ac:dyDescent="0.2">
      <c r="A2830" s="163">
        <v>2815</v>
      </c>
      <c r="B2830" s="164"/>
      <c r="C2830" s="165"/>
      <c r="D2830" s="166"/>
      <c r="E2830" s="165"/>
      <c r="F2830" s="165"/>
      <c r="G2830" s="220"/>
      <c r="H2830" s="165"/>
      <c r="I2830" s="167"/>
      <c r="J2830" s="168"/>
      <c r="K2830" s="845"/>
    </row>
    <row r="2831" spans="1:11" x14ac:dyDescent="0.2">
      <c r="A2831" s="163">
        <v>2816</v>
      </c>
      <c r="B2831" s="164"/>
      <c r="C2831" s="165"/>
      <c r="D2831" s="166"/>
      <c r="E2831" s="165"/>
      <c r="F2831" s="165"/>
      <c r="G2831" s="220"/>
      <c r="H2831" s="165"/>
      <c r="I2831" s="167"/>
      <c r="J2831" s="168"/>
      <c r="K2831" s="845"/>
    </row>
    <row r="2832" spans="1:11" x14ac:dyDescent="0.2">
      <c r="A2832" s="163">
        <v>2817</v>
      </c>
      <c r="B2832" s="164"/>
      <c r="C2832" s="165"/>
      <c r="D2832" s="166"/>
      <c r="E2832" s="165"/>
      <c r="F2832" s="165"/>
      <c r="G2832" s="220"/>
      <c r="H2832" s="165"/>
      <c r="I2832" s="167"/>
      <c r="J2832" s="168"/>
      <c r="K2832" s="845"/>
    </row>
    <row r="2833" spans="1:11" x14ac:dyDescent="0.2">
      <c r="A2833" s="163">
        <v>2818</v>
      </c>
      <c r="B2833" s="164"/>
      <c r="C2833" s="165"/>
      <c r="D2833" s="166"/>
      <c r="E2833" s="165"/>
      <c r="F2833" s="165"/>
      <c r="G2833" s="220"/>
      <c r="H2833" s="165"/>
      <c r="I2833" s="167"/>
      <c r="J2833" s="168"/>
      <c r="K2833" s="845"/>
    </row>
    <row r="2834" spans="1:11" x14ac:dyDescent="0.2">
      <c r="A2834" s="163">
        <v>2819</v>
      </c>
      <c r="B2834" s="164"/>
      <c r="C2834" s="165"/>
      <c r="D2834" s="166"/>
      <c r="E2834" s="165"/>
      <c r="F2834" s="165"/>
      <c r="G2834" s="220"/>
      <c r="H2834" s="165"/>
      <c r="I2834" s="167"/>
      <c r="J2834" s="168"/>
      <c r="K2834" s="845"/>
    </row>
    <row r="2835" spans="1:11" x14ac:dyDescent="0.2">
      <c r="A2835" s="163">
        <v>2820</v>
      </c>
      <c r="B2835" s="164"/>
      <c r="C2835" s="165"/>
      <c r="D2835" s="166"/>
      <c r="E2835" s="165"/>
      <c r="F2835" s="165"/>
      <c r="G2835" s="220"/>
      <c r="H2835" s="165"/>
      <c r="I2835" s="167"/>
      <c r="J2835" s="168"/>
      <c r="K2835" s="845"/>
    </row>
    <row r="2836" spans="1:11" x14ac:dyDescent="0.2">
      <c r="A2836" s="163">
        <v>2821</v>
      </c>
      <c r="B2836" s="164"/>
      <c r="C2836" s="165"/>
      <c r="D2836" s="166"/>
      <c r="E2836" s="165"/>
      <c r="F2836" s="165"/>
      <c r="G2836" s="220"/>
      <c r="H2836" s="165"/>
      <c r="I2836" s="167"/>
      <c r="J2836" s="168"/>
      <c r="K2836" s="845"/>
    </row>
    <row r="2837" spans="1:11" x14ac:dyDescent="0.2">
      <c r="A2837" s="163">
        <v>2822</v>
      </c>
      <c r="B2837" s="164"/>
      <c r="C2837" s="165"/>
      <c r="D2837" s="166"/>
      <c r="E2837" s="165"/>
      <c r="F2837" s="165"/>
      <c r="G2837" s="220"/>
      <c r="H2837" s="165"/>
      <c r="I2837" s="167"/>
      <c r="J2837" s="168"/>
      <c r="K2837" s="845"/>
    </row>
    <row r="2838" spans="1:11" x14ac:dyDescent="0.2">
      <c r="A2838" s="163">
        <v>2823</v>
      </c>
      <c r="B2838" s="164"/>
      <c r="C2838" s="165"/>
      <c r="D2838" s="166"/>
      <c r="E2838" s="165"/>
      <c r="F2838" s="165"/>
      <c r="G2838" s="220"/>
      <c r="H2838" s="165"/>
      <c r="I2838" s="167"/>
      <c r="J2838" s="168"/>
      <c r="K2838" s="845"/>
    </row>
    <row r="2839" spans="1:11" x14ac:dyDescent="0.2">
      <c r="A2839" s="163">
        <v>2824</v>
      </c>
      <c r="B2839" s="164"/>
      <c r="C2839" s="165"/>
      <c r="D2839" s="166"/>
      <c r="E2839" s="165"/>
      <c r="F2839" s="165"/>
      <c r="G2839" s="220"/>
      <c r="H2839" s="165"/>
      <c r="I2839" s="167"/>
      <c r="J2839" s="168"/>
      <c r="K2839" s="845"/>
    </row>
    <row r="2840" spans="1:11" x14ac:dyDescent="0.2">
      <c r="A2840" s="163">
        <v>2825</v>
      </c>
      <c r="B2840" s="164"/>
      <c r="C2840" s="165"/>
      <c r="D2840" s="166"/>
      <c r="E2840" s="165"/>
      <c r="F2840" s="165"/>
      <c r="G2840" s="220"/>
      <c r="H2840" s="165"/>
      <c r="I2840" s="167"/>
      <c r="J2840" s="168"/>
      <c r="K2840" s="845"/>
    </row>
    <row r="2841" spans="1:11" x14ac:dyDescent="0.2">
      <c r="A2841" s="163">
        <v>2826</v>
      </c>
      <c r="B2841" s="164"/>
      <c r="C2841" s="165"/>
      <c r="D2841" s="166"/>
      <c r="E2841" s="165"/>
      <c r="F2841" s="165"/>
      <c r="G2841" s="220"/>
      <c r="H2841" s="165"/>
      <c r="I2841" s="167"/>
      <c r="J2841" s="168"/>
      <c r="K2841" s="845"/>
    </row>
    <row r="2842" spans="1:11" x14ac:dyDescent="0.2">
      <c r="A2842" s="163">
        <v>2827</v>
      </c>
      <c r="B2842" s="164"/>
      <c r="C2842" s="165"/>
      <c r="D2842" s="166"/>
      <c r="E2842" s="165"/>
      <c r="F2842" s="165"/>
      <c r="G2842" s="220"/>
      <c r="H2842" s="165"/>
      <c r="I2842" s="167"/>
      <c r="J2842" s="168"/>
      <c r="K2842" s="845"/>
    </row>
    <row r="2843" spans="1:11" x14ac:dyDescent="0.2">
      <c r="A2843" s="163">
        <v>2828</v>
      </c>
      <c r="B2843" s="164"/>
      <c r="C2843" s="165"/>
      <c r="D2843" s="166"/>
      <c r="E2843" s="165"/>
      <c r="F2843" s="165"/>
      <c r="G2843" s="220"/>
      <c r="H2843" s="165"/>
      <c r="I2843" s="167"/>
      <c r="J2843" s="168"/>
      <c r="K2843" s="845"/>
    </row>
    <row r="2844" spans="1:11" x14ac:dyDescent="0.2">
      <c r="A2844" s="163">
        <v>2829</v>
      </c>
      <c r="B2844" s="164"/>
      <c r="C2844" s="165"/>
      <c r="D2844" s="166"/>
      <c r="E2844" s="165"/>
      <c r="F2844" s="165"/>
      <c r="G2844" s="220"/>
      <c r="H2844" s="165"/>
      <c r="I2844" s="167"/>
      <c r="J2844" s="168"/>
      <c r="K2844" s="845"/>
    </row>
    <row r="2845" spans="1:11" x14ac:dyDescent="0.2">
      <c r="A2845" s="163">
        <v>2830</v>
      </c>
      <c r="B2845" s="164"/>
      <c r="C2845" s="165"/>
      <c r="D2845" s="166"/>
      <c r="E2845" s="165"/>
      <c r="F2845" s="165"/>
      <c r="G2845" s="220"/>
      <c r="H2845" s="165"/>
      <c r="I2845" s="167"/>
      <c r="J2845" s="168"/>
      <c r="K2845" s="845"/>
    </row>
    <row r="2846" spans="1:11" x14ac:dyDescent="0.2">
      <c r="A2846" s="163">
        <v>2831</v>
      </c>
      <c r="B2846" s="164"/>
      <c r="C2846" s="165"/>
      <c r="D2846" s="166"/>
      <c r="E2846" s="165"/>
      <c r="F2846" s="165"/>
      <c r="G2846" s="220"/>
      <c r="H2846" s="165"/>
      <c r="I2846" s="167"/>
      <c r="J2846" s="168"/>
      <c r="K2846" s="845"/>
    </row>
    <row r="2847" spans="1:11" x14ac:dyDescent="0.2">
      <c r="A2847" s="163">
        <v>2832</v>
      </c>
      <c r="B2847" s="164"/>
      <c r="C2847" s="165"/>
      <c r="D2847" s="166"/>
      <c r="E2847" s="165"/>
      <c r="F2847" s="165"/>
      <c r="G2847" s="220"/>
      <c r="H2847" s="165"/>
      <c r="I2847" s="167"/>
      <c r="J2847" s="168"/>
      <c r="K2847" s="845"/>
    </row>
    <row r="2848" spans="1:11" x14ac:dyDescent="0.2">
      <c r="A2848" s="163">
        <v>2833</v>
      </c>
      <c r="B2848" s="164"/>
      <c r="C2848" s="165"/>
      <c r="D2848" s="166"/>
      <c r="E2848" s="165"/>
      <c r="F2848" s="165"/>
      <c r="G2848" s="220"/>
      <c r="H2848" s="165"/>
      <c r="I2848" s="167"/>
      <c r="J2848" s="168"/>
      <c r="K2848" s="845"/>
    </row>
    <row r="2849" spans="1:11" x14ac:dyDescent="0.2">
      <c r="A2849" s="163">
        <v>2834</v>
      </c>
      <c r="B2849" s="164"/>
      <c r="C2849" s="165"/>
      <c r="D2849" s="166"/>
      <c r="E2849" s="165"/>
      <c r="F2849" s="165"/>
      <c r="G2849" s="220"/>
      <c r="H2849" s="165"/>
      <c r="I2849" s="167"/>
      <c r="J2849" s="168"/>
      <c r="K2849" s="845"/>
    </row>
    <row r="2850" spans="1:11" x14ac:dyDescent="0.2">
      <c r="A2850" s="163">
        <v>2835</v>
      </c>
      <c r="B2850" s="164"/>
      <c r="C2850" s="165"/>
      <c r="D2850" s="166"/>
      <c r="E2850" s="165"/>
      <c r="F2850" s="165"/>
      <c r="G2850" s="220"/>
      <c r="H2850" s="165"/>
      <c r="I2850" s="167"/>
      <c r="J2850" s="168"/>
      <c r="K2850" s="845"/>
    </row>
    <row r="2851" spans="1:11" x14ac:dyDescent="0.2">
      <c r="A2851" s="163">
        <v>2836</v>
      </c>
      <c r="B2851" s="164"/>
      <c r="C2851" s="165"/>
      <c r="D2851" s="166"/>
      <c r="E2851" s="165"/>
      <c r="F2851" s="165"/>
      <c r="G2851" s="220"/>
      <c r="H2851" s="165"/>
      <c r="I2851" s="167"/>
      <c r="J2851" s="168"/>
      <c r="K2851" s="845"/>
    </row>
    <row r="2852" spans="1:11" x14ac:dyDescent="0.2">
      <c r="A2852" s="163">
        <v>2837</v>
      </c>
      <c r="B2852" s="164"/>
      <c r="C2852" s="165"/>
      <c r="D2852" s="166"/>
      <c r="E2852" s="165"/>
      <c r="F2852" s="165"/>
      <c r="G2852" s="220"/>
      <c r="H2852" s="165"/>
      <c r="I2852" s="167"/>
      <c r="J2852" s="168"/>
      <c r="K2852" s="845"/>
    </row>
    <row r="2853" spans="1:11" x14ac:dyDescent="0.2">
      <c r="A2853" s="163">
        <v>2838</v>
      </c>
      <c r="B2853" s="164"/>
      <c r="C2853" s="165"/>
      <c r="D2853" s="166"/>
      <c r="E2853" s="165"/>
      <c r="F2853" s="165"/>
      <c r="G2853" s="220"/>
      <c r="H2853" s="165"/>
      <c r="I2853" s="167"/>
      <c r="J2853" s="168"/>
      <c r="K2853" s="845"/>
    </row>
    <row r="2854" spans="1:11" x14ac:dyDescent="0.2">
      <c r="A2854" s="163">
        <v>2839</v>
      </c>
      <c r="B2854" s="164"/>
      <c r="C2854" s="165"/>
      <c r="D2854" s="166"/>
      <c r="E2854" s="165"/>
      <c r="F2854" s="165"/>
      <c r="G2854" s="220"/>
      <c r="H2854" s="165"/>
      <c r="I2854" s="167"/>
      <c r="J2854" s="168"/>
      <c r="K2854" s="845"/>
    </row>
    <row r="2855" spans="1:11" x14ac:dyDescent="0.2">
      <c r="A2855" s="163">
        <v>2840</v>
      </c>
      <c r="B2855" s="164"/>
      <c r="C2855" s="165"/>
      <c r="D2855" s="166"/>
      <c r="E2855" s="165"/>
      <c r="F2855" s="165"/>
      <c r="G2855" s="220"/>
      <c r="H2855" s="165"/>
      <c r="I2855" s="167"/>
      <c r="J2855" s="168"/>
      <c r="K2855" s="845"/>
    </row>
    <row r="2856" spans="1:11" x14ac:dyDescent="0.2">
      <c r="A2856" s="163">
        <v>2841</v>
      </c>
      <c r="B2856" s="164"/>
      <c r="C2856" s="165"/>
      <c r="D2856" s="166"/>
      <c r="E2856" s="165"/>
      <c r="F2856" s="165"/>
      <c r="G2856" s="220"/>
      <c r="H2856" s="165"/>
      <c r="I2856" s="167"/>
      <c r="J2856" s="168"/>
      <c r="K2856" s="845"/>
    </row>
    <row r="2857" spans="1:11" x14ac:dyDescent="0.2">
      <c r="A2857" s="163">
        <v>2842</v>
      </c>
      <c r="B2857" s="164"/>
      <c r="C2857" s="165"/>
      <c r="D2857" s="166"/>
      <c r="E2857" s="165"/>
      <c r="F2857" s="165"/>
      <c r="G2857" s="220"/>
      <c r="H2857" s="165"/>
      <c r="I2857" s="167"/>
      <c r="J2857" s="168"/>
      <c r="K2857" s="845"/>
    </row>
    <row r="2858" spans="1:11" x14ac:dyDescent="0.2">
      <c r="A2858" s="163">
        <v>2843</v>
      </c>
      <c r="B2858" s="164"/>
      <c r="C2858" s="165"/>
      <c r="D2858" s="166"/>
      <c r="E2858" s="165"/>
      <c r="F2858" s="165"/>
      <c r="G2858" s="220"/>
      <c r="H2858" s="165"/>
      <c r="I2858" s="167"/>
      <c r="J2858" s="168"/>
      <c r="K2858" s="845"/>
    </row>
    <row r="2859" spans="1:11" x14ac:dyDescent="0.2">
      <c r="A2859" s="163">
        <v>2844</v>
      </c>
      <c r="B2859" s="164"/>
      <c r="C2859" s="165"/>
      <c r="D2859" s="166"/>
      <c r="E2859" s="165"/>
      <c r="F2859" s="165"/>
      <c r="G2859" s="220"/>
      <c r="H2859" s="165"/>
      <c r="I2859" s="167"/>
      <c r="J2859" s="168"/>
      <c r="K2859" s="845"/>
    </row>
    <row r="2860" spans="1:11" x14ac:dyDescent="0.2">
      <c r="A2860" s="163">
        <v>2845</v>
      </c>
      <c r="B2860" s="164"/>
      <c r="C2860" s="165"/>
      <c r="D2860" s="166"/>
      <c r="E2860" s="165"/>
      <c r="F2860" s="165"/>
      <c r="G2860" s="220"/>
      <c r="H2860" s="165"/>
      <c r="I2860" s="167"/>
      <c r="J2860" s="168"/>
      <c r="K2860" s="845"/>
    </row>
    <row r="2861" spans="1:11" x14ac:dyDescent="0.2">
      <c r="A2861" s="163">
        <v>2846</v>
      </c>
      <c r="B2861" s="164"/>
      <c r="C2861" s="165"/>
      <c r="D2861" s="166"/>
      <c r="E2861" s="165"/>
      <c r="F2861" s="165"/>
      <c r="G2861" s="220"/>
      <c r="H2861" s="165"/>
      <c r="I2861" s="167"/>
      <c r="J2861" s="168"/>
      <c r="K2861" s="845"/>
    </row>
    <row r="2862" spans="1:11" x14ac:dyDescent="0.2">
      <c r="A2862" s="163">
        <v>2847</v>
      </c>
      <c r="B2862" s="164"/>
      <c r="C2862" s="165"/>
      <c r="D2862" s="166"/>
      <c r="E2862" s="165"/>
      <c r="F2862" s="165"/>
      <c r="G2862" s="220"/>
      <c r="H2862" s="165"/>
      <c r="I2862" s="167"/>
      <c r="J2862" s="168"/>
      <c r="K2862" s="845"/>
    </row>
    <row r="2863" spans="1:11" x14ac:dyDescent="0.2">
      <c r="A2863" s="163">
        <v>2848</v>
      </c>
      <c r="B2863" s="164"/>
      <c r="C2863" s="165"/>
      <c r="D2863" s="166"/>
      <c r="E2863" s="165"/>
      <c r="F2863" s="165"/>
      <c r="G2863" s="220"/>
      <c r="H2863" s="165"/>
      <c r="I2863" s="167"/>
      <c r="J2863" s="168"/>
      <c r="K2863" s="845"/>
    </row>
    <row r="2864" spans="1:11" x14ac:dyDescent="0.2">
      <c r="A2864" s="163">
        <v>2849</v>
      </c>
      <c r="B2864" s="164"/>
      <c r="C2864" s="165"/>
      <c r="D2864" s="166"/>
      <c r="E2864" s="165"/>
      <c r="F2864" s="165"/>
      <c r="G2864" s="220"/>
      <c r="H2864" s="165"/>
      <c r="I2864" s="167"/>
      <c r="J2864" s="168"/>
      <c r="K2864" s="845"/>
    </row>
    <row r="2865" spans="1:11" x14ac:dyDescent="0.2">
      <c r="A2865" s="163">
        <v>2850</v>
      </c>
      <c r="B2865" s="164"/>
      <c r="C2865" s="165"/>
      <c r="D2865" s="166"/>
      <c r="E2865" s="165"/>
      <c r="F2865" s="165"/>
      <c r="G2865" s="220"/>
      <c r="H2865" s="165"/>
      <c r="I2865" s="167"/>
      <c r="J2865" s="168"/>
      <c r="K2865" s="845"/>
    </row>
    <row r="2866" spans="1:11" x14ac:dyDescent="0.2">
      <c r="A2866" s="163">
        <v>2851</v>
      </c>
      <c r="B2866" s="164"/>
      <c r="C2866" s="165"/>
      <c r="D2866" s="166"/>
      <c r="E2866" s="165"/>
      <c r="F2866" s="165"/>
      <c r="G2866" s="220"/>
      <c r="H2866" s="165"/>
      <c r="I2866" s="167"/>
      <c r="J2866" s="168"/>
      <c r="K2866" s="845"/>
    </row>
    <row r="2867" spans="1:11" x14ac:dyDescent="0.2">
      <c r="A2867" s="163">
        <v>2852</v>
      </c>
      <c r="B2867" s="164"/>
      <c r="C2867" s="165"/>
      <c r="D2867" s="166"/>
      <c r="E2867" s="165"/>
      <c r="F2867" s="165"/>
      <c r="G2867" s="220"/>
      <c r="H2867" s="165"/>
      <c r="I2867" s="167"/>
      <c r="J2867" s="168"/>
      <c r="K2867" s="845"/>
    </row>
    <row r="2868" spans="1:11" x14ac:dyDescent="0.2">
      <c r="A2868" s="163">
        <v>2853</v>
      </c>
      <c r="B2868" s="164"/>
      <c r="C2868" s="165"/>
      <c r="D2868" s="166"/>
      <c r="E2868" s="165"/>
      <c r="F2868" s="165"/>
      <c r="G2868" s="220"/>
      <c r="H2868" s="165"/>
      <c r="I2868" s="167"/>
      <c r="J2868" s="168"/>
      <c r="K2868" s="845"/>
    </row>
    <row r="2869" spans="1:11" x14ac:dyDescent="0.2">
      <c r="A2869" s="163">
        <v>2854</v>
      </c>
      <c r="B2869" s="164"/>
      <c r="C2869" s="165"/>
      <c r="D2869" s="166"/>
      <c r="E2869" s="165"/>
      <c r="F2869" s="165"/>
      <c r="G2869" s="220"/>
      <c r="H2869" s="165"/>
      <c r="I2869" s="167"/>
      <c r="J2869" s="168"/>
      <c r="K2869" s="845"/>
    </row>
    <row r="2870" spans="1:11" x14ac:dyDescent="0.2">
      <c r="A2870" s="163">
        <v>2855</v>
      </c>
      <c r="B2870" s="164"/>
      <c r="C2870" s="165"/>
      <c r="D2870" s="166"/>
      <c r="E2870" s="165"/>
      <c r="F2870" s="165"/>
      <c r="G2870" s="220"/>
      <c r="H2870" s="165"/>
      <c r="I2870" s="167"/>
      <c r="J2870" s="168"/>
      <c r="K2870" s="845"/>
    </row>
    <row r="2871" spans="1:11" x14ac:dyDescent="0.2">
      <c r="A2871" s="163">
        <v>2856</v>
      </c>
      <c r="B2871" s="164"/>
      <c r="C2871" s="165"/>
      <c r="D2871" s="166"/>
      <c r="E2871" s="165"/>
      <c r="F2871" s="165"/>
      <c r="G2871" s="220"/>
      <c r="H2871" s="165"/>
      <c r="I2871" s="167"/>
      <c r="J2871" s="168"/>
      <c r="K2871" s="845"/>
    </row>
    <row r="2872" spans="1:11" x14ac:dyDescent="0.2">
      <c r="A2872" s="163">
        <v>2857</v>
      </c>
      <c r="B2872" s="164"/>
      <c r="C2872" s="165"/>
      <c r="D2872" s="166"/>
      <c r="E2872" s="165"/>
      <c r="F2872" s="165"/>
      <c r="G2872" s="220"/>
      <c r="H2872" s="165"/>
      <c r="I2872" s="167"/>
      <c r="J2872" s="168"/>
      <c r="K2872" s="845"/>
    </row>
    <row r="2873" spans="1:11" x14ac:dyDescent="0.2">
      <c r="A2873" s="163">
        <v>2858</v>
      </c>
      <c r="B2873" s="164"/>
      <c r="C2873" s="165"/>
      <c r="D2873" s="166"/>
      <c r="E2873" s="165"/>
      <c r="F2873" s="165"/>
      <c r="G2873" s="220"/>
      <c r="H2873" s="165"/>
      <c r="I2873" s="167"/>
      <c r="J2873" s="168"/>
      <c r="K2873" s="845"/>
    </row>
    <row r="2874" spans="1:11" x14ac:dyDescent="0.2">
      <c r="A2874" s="163">
        <v>2859</v>
      </c>
      <c r="B2874" s="164"/>
      <c r="C2874" s="165"/>
      <c r="D2874" s="166"/>
      <c r="E2874" s="165"/>
      <c r="F2874" s="165"/>
      <c r="G2874" s="220"/>
      <c r="H2874" s="165"/>
      <c r="I2874" s="167"/>
      <c r="J2874" s="168"/>
      <c r="K2874" s="845"/>
    </row>
    <row r="2875" spans="1:11" x14ac:dyDescent="0.2">
      <c r="A2875" s="163">
        <v>2860</v>
      </c>
      <c r="B2875" s="164"/>
      <c r="C2875" s="165"/>
      <c r="D2875" s="166"/>
      <c r="E2875" s="165"/>
      <c r="F2875" s="165"/>
      <c r="G2875" s="220"/>
      <c r="H2875" s="165"/>
      <c r="I2875" s="167"/>
      <c r="J2875" s="168"/>
      <c r="K2875" s="845"/>
    </row>
    <row r="2876" spans="1:11" x14ac:dyDescent="0.2">
      <c r="A2876" s="163">
        <v>2861</v>
      </c>
      <c r="B2876" s="164"/>
      <c r="C2876" s="165"/>
      <c r="D2876" s="166"/>
      <c r="E2876" s="165"/>
      <c r="F2876" s="165"/>
      <c r="G2876" s="220"/>
      <c r="H2876" s="165"/>
      <c r="I2876" s="167"/>
      <c r="J2876" s="168"/>
      <c r="K2876" s="845"/>
    </row>
    <row r="2877" spans="1:11" x14ac:dyDescent="0.2">
      <c r="A2877" s="163">
        <v>2862</v>
      </c>
      <c r="B2877" s="164"/>
      <c r="C2877" s="165"/>
      <c r="D2877" s="166"/>
      <c r="E2877" s="165"/>
      <c r="F2877" s="165"/>
      <c r="G2877" s="220"/>
      <c r="H2877" s="165"/>
      <c r="I2877" s="167"/>
      <c r="J2877" s="168"/>
      <c r="K2877" s="845"/>
    </row>
    <row r="2878" spans="1:11" x14ac:dyDescent="0.2">
      <c r="A2878" s="163">
        <v>2863</v>
      </c>
      <c r="B2878" s="164"/>
      <c r="C2878" s="165"/>
      <c r="D2878" s="166"/>
      <c r="E2878" s="165"/>
      <c r="F2878" s="165"/>
      <c r="G2878" s="220"/>
      <c r="H2878" s="165"/>
      <c r="I2878" s="167"/>
      <c r="J2878" s="168"/>
      <c r="K2878" s="845"/>
    </row>
    <row r="2879" spans="1:11" x14ac:dyDescent="0.2">
      <c r="A2879" s="163">
        <v>2864</v>
      </c>
      <c r="B2879" s="164"/>
      <c r="C2879" s="165"/>
      <c r="D2879" s="166"/>
      <c r="E2879" s="165"/>
      <c r="F2879" s="165"/>
      <c r="G2879" s="220"/>
      <c r="H2879" s="165"/>
      <c r="I2879" s="167"/>
      <c r="J2879" s="168"/>
      <c r="K2879" s="845"/>
    </row>
    <row r="2880" spans="1:11" x14ac:dyDescent="0.2">
      <c r="A2880" s="163">
        <v>2865</v>
      </c>
      <c r="B2880" s="164"/>
      <c r="C2880" s="165"/>
      <c r="D2880" s="166"/>
      <c r="E2880" s="165"/>
      <c r="F2880" s="165"/>
      <c r="G2880" s="220"/>
      <c r="H2880" s="165"/>
      <c r="I2880" s="167"/>
      <c r="J2880" s="168"/>
      <c r="K2880" s="845"/>
    </row>
    <row r="2881" spans="1:11" x14ac:dyDescent="0.2">
      <c r="A2881" s="163">
        <v>2866</v>
      </c>
      <c r="B2881" s="164"/>
      <c r="C2881" s="165"/>
      <c r="D2881" s="166"/>
      <c r="E2881" s="165"/>
      <c r="F2881" s="165"/>
      <c r="G2881" s="220"/>
      <c r="H2881" s="165"/>
      <c r="I2881" s="167"/>
      <c r="J2881" s="168"/>
      <c r="K2881" s="845"/>
    </row>
    <row r="2882" spans="1:11" x14ac:dyDescent="0.2">
      <c r="A2882" s="163">
        <v>2867</v>
      </c>
      <c r="B2882" s="164"/>
      <c r="C2882" s="165"/>
      <c r="D2882" s="166"/>
      <c r="E2882" s="165"/>
      <c r="F2882" s="165"/>
      <c r="G2882" s="220"/>
      <c r="H2882" s="165"/>
      <c r="I2882" s="167"/>
      <c r="J2882" s="168"/>
      <c r="K2882" s="845"/>
    </row>
    <row r="2883" spans="1:11" x14ac:dyDescent="0.2">
      <c r="A2883" s="163">
        <v>2868</v>
      </c>
      <c r="B2883" s="164"/>
      <c r="C2883" s="165"/>
      <c r="D2883" s="166"/>
      <c r="E2883" s="165"/>
      <c r="F2883" s="165"/>
      <c r="G2883" s="220"/>
      <c r="H2883" s="165"/>
      <c r="I2883" s="167"/>
      <c r="J2883" s="168"/>
      <c r="K2883" s="845"/>
    </row>
    <row r="2884" spans="1:11" x14ac:dyDescent="0.2">
      <c r="A2884" s="163">
        <v>2869</v>
      </c>
      <c r="B2884" s="164"/>
      <c r="C2884" s="165"/>
      <c r="D2884" s="166"/>
      <c r="E2884" s="165"/>
      <c r="F2884" s="165"/>
      <c r="G2884" s="220"/>
      <c r="H2884" s="165"/>
      <c r="I2884" s="167"/>
      <c r="J2884" s="168"/>
      <c r="K2884" s="845"/>
    </row>
    <row r="2885" spans="1:11" x14ac:dyDescent="0.2">
      <c r="A2885" s="163">
        <v>2870</v>
      </c>
      <c r="B2885" s="164"/>
      <c r="C2885" s="165"/>
      <c r="D2885" s="166"/>
      <c r="E2885" s="165"/>
      <c r="F2885" s="165"/>
      <c r="G2885" s="220"/>
      <c r="H2885" s="165"/>
      <c r="I2885" s="167"/>
      <c r="J2885" s="168"/>
      <c r="K2885" s="845"/>
    </row>
    <row r="2886" spans="1:11" x14ac:dyDescent="0.2">
      <c r="A2886" s="163">
        <v>2871</v>
      </c>
      <c r="B2886" s="164"/>
      <c r="C2886" s="165"/>
      <c r="D2886" s="166"/>
      <c r="E2886" s="165"/>
      <c r="F2886" s="165"/>
      <c r="G2886" s="220"/>
      <c r="H2886" s="165"/>
      <c r="I2886" s="167"/>
      <c r="J2886" s="168"/>
      <c r="K2886" s="845"/>
    </row>
    <row r="2887" spans="1:11" x14ac:dyDescent="0.2">
      <c r="A2887" s="163">
        <v>2872</v>
      </c>
      <c r="B2887" s="164"/>
      <c r="C2887" s="165"/>
      <c r="D2887" s="166"/>
      <c r="E2887" s="165"/>
      <c r="F2887" s="165"/>
      <c r="G2887" s="220"/>
      <c r="H2887" s="165"/>
      <c r="I2887" s="167"/>
      <c r="J2887" s="168"/>
      <c r="K2887" s="845"/>
    </row>
    <row r="2888" spans="1:11" x14ac:dyDescent="0.2">
      <c r="A2888" s="163">
        <v>2873</v>
      </c>
      <c r="B2888" s="164"/>
      <c r="C2888" s="165"/>
      <c r="D2888" s="166"/>
      <c r="E2888" s="165"/>
      <c r="F2888" s="165"/>
      <c r="G2888" s="220"/>
      <c r="H2888" s="165"/>
      <c r="I2888" s="167"/>
      <c r="J2888" s="168"/>
      <c r="K2888" s="845"/>
    </row>
    <row r="2889" spans="1:11" x14ac:dyDescent="0.2">
      <c r="A2889" s="163">
        <v>2874</v>
      </c>
      <c r="B2889" s="164"/>
      <c r="C2889" s="165"/>
      <c r="D2889" s="166"/>
      <c r="E2889" s="165"/>
      <c r="F2889" s="165"/>
      <c r="G2889" s="220"/>
      <c r="H2889" s="165"/>
      <c r="I2889" s="167"/>
      <c r="J2889" s="168"/>
      <c r="K2889" s="845"/>
    </row>
    <row r="2890" spans="1:11" x14ac:dyDescent="0.2">
      <c r="A2890" s="163">
        <v>2875</v>
      </c>
      <c r="B2890" s="164"/>
      <c r="C2890" s="165"/>
      <c r="D2890" s="166"/>
      <c r="E2890" s="165"/>
      <c r="F2890" s="165"/>
      <c r="G2890" s="220"/>
      <c r="H2890" s="165"/>
      <c r="I2890" s="167"/>
      <c r="J2890" s="168"/>
      <c r="K2890" s="845"/>
    </row>
    <row r="2891" spans="1:11" x14ac:dyDescent="0.2">
      <c r="A2891" s="163">
        <v>2876</v>
      </c>
      <c r="B2891" s="164"/>
      <c r="C2891" s="165"/>
      <c r="D2891" s="166"/>
      <c r="E2891" s="165"/>
      <c r="F2891" s="165"/>
      <c r="G2891" s="220"/>
      <c r="H2891" s="165"/>
      <c r="I2891" s="167"/>
      <c r="J2891" s="168"/>
      <c r="K2891" s="845"/>
    </row>
    <row r="2892" spans="1:11" x14ac:dyDescent="0.2">
      <c r="A2892" s="163">
        <v>2877</v>
      </c>
      <c r="B2892" s="164"/>
      <c r="C2892" s="165"/>
      <c r="D2892" s="166"/>
      <c r="E2892" s="165"/>
      <c r="F2892" s="165"/>
      <c r="G2892" s="220"/>
      <c r="H2892" s="165"/>
      <c r="I2892" s="167"/>
      <c r="J2892" s="168"/>
      <c r="K2892" s="845"/>
    </row>
    <row r="2893" spans="1:11" x14ac:dyDescent="0.2">
      <c r="A2893" s="163">
        <v>2878</v>
      </c>
      <c r="B2893" s="164"/>
      <c r="C2893" s="165"/>
      <c r="D2893" s="166"/>
      <c r="E2893" s="165"/>
      <c r="F2893" s="165"/>
      <c r="G2893" s="220"/>
      <c r="H2893" s="165"/>
      <c r="I2893" s="167"/>
      <c r="J2893" s="168"/>
      <c r="K2893" s="845"/>
    </row>
    <row r="2894" spans="1:11" x14ac:dyDescent="0.2">
      <c r="A2894" s="163">
        <v>2879</v>
      </c>
      <c r="B2894" s="164"/>
      <c r="C2894" s="165"/>
      <c r="D2894" s="166"/>
      <c r="E2894" s="165"/>
      <c r="F2894" s="165"/>
      <c r="G2894" s="220"/>
      <c r="H2894" s="165"/>
      <c r="I2894" s="167"/>
      <c r="J2894" s="168"/>
      <c r="K2894" s="845"/>
    </row>
    <row r="2895" spans="1:11" x14ac:dyDescent="0.2">
      <c r="A2895" s="163">
        <v>2880</v>
      </c>
      <c r="B2895" s="164"/>
      <c r="C2895" s="165"/>
      <c r="D2895" s="166"/>
      <c r="E2895" s="165"/>
      <c r="F2895" s="165"/>
      <c r="G2895" s="220"/>
      <c r="H2895" s="165"/>
      <c r="I2895" s="167"/>
      <c r="J2895" s="168"/>
      <c r="K2895" s="845"/>
    </row>
    <row r="2896" spans="1:11" x14ac:dyDescent="0.2">
      <c r="A2896" s="163">
        <v>2881</v>
      </c>
      <c r="B2896" s="164"/>
      <c r="C2896" s="165"/>
      <c r="D2896" s="166"/>
      <c r="E2896" s="165"/>
      <c r="F2896" s="165"/>
      <c r="G2896" s="220"/>
      <c r="H2896" s="165"/>
      <c r="I2896" s="167"/>
      <c r="J2896" s="168"/>
      <c r="K2896" s="845"/>
    </row>
    <row r="2897" spans="1:11" x14ac:dyDescent="0.2">
      <c r="A2897" s="163">
        <v>2882</v>
      </c>
      <c r="B2897" s="164"/>
      <c r="C2897" s="165"/>
      <c r="D2897" s="166"/>
      <c r="E2897" s="165"/>
      <c r="F2897" s="165"/>
      <c r="G2897" s="220"/>
      <c r="H2897" s="165"/>
      <c r="I2897" s="167"/>
      <c r="J2897" s="168"/>
      <c r="K2897" s="845"/>
    </row>
    <row r="2898" spans="1:11" x14ac:dyDescent="0.2">
      <c r="A2898" s="163">
        <v>2883</v>
      </c>
      <c r="B2898" s="164"/>
      <c r="C2898" s="165"/>
      <c r="D2898" s="166"/>
      <c r="E2898" s="165"/>
      <c r="F2898" s="165"/>
      <c r="G2898" s="220"/>
      <c r="H2898" s="165"/>
      <c r="I2898" s="167"/>
      <c r="J2898" s="168"/>
      <c r="K2898" s="845"/>
    </row>
    <row r="2899" spans="1:11" x14ac:dyDescent="0.2">
      <c r="A2899" s="163">
        <v>2884</v>
      </c>
      <c r="B2899" s="164"/>
      <c r="C2899" s="165"/>
      <c r="D2899" s="166"/>
      <c r="E2899" s="165"/>
      <c r="F2899" s="165"/>
      <c r="G2899" s="220"/>
      <c r="H2899" s="165"/>
      <c r="I2899" s="167"/>
      <c r="J2899" s="168"/>
      <c r="K2899" s="845"/>
    </row>
    <row r="2900" spans="1:11" x14ac:dyDescent="0.2">
      <c r="A2900" s="163">
        <v>2885</v>
      </c>
      <c r="B2900" s="164"/>
      <c r="C2900" s="165"/>
      <c r="D2900" s="166"/>
      <c r="E2900" s="165"/>
      <c r="F2900" s="165"/>
      <c r="G2900" s="220"/>
      <c r="H2900" s="165"/>
      <c r="I2900" s="167"/>
      <c r="J2900" s="168"/>
      <c r="K2900" s="845"/>
    </row>
    <row r="2901" spans="1:11" x14ac:dyDescent="0.2">
      <c r="A2901" s="163">
        <v>2886</v>
      </c>
      <c r="B2901" s="164"/>
      <c r="C2901" s="165"/>
      <c r="D2901" s="166"/>
      <c r="E2901" s="165"/>
      <c r="F2901" s="165"/>
      <c r="G2901" s="220"/>
      <c r="H2901" s="165"/>
      <c r="I2901" s="167"/>
      <c r="J2901" s="168"/>
      <c r="K2901" s="845"/>
    </row>
    <row r="2902" spans="1:11" x14ac:dyDescent="0.2">
      <c r="A2902" s="163">
        <v>2887</v>
      </c>
      <c r="B2902" s="164"/>
      <c r="C2902" s="165"/>
      <c r="D2902" s="166"/>
      <c r="E2902" s="165"/>
      <c r="F2902" s="165"/>
      <c r="G2902" s="220"/>
      <c r="H2902" s="165"/>
      <c r="I2902" s="167"/>
      <c r="J2902" s="168"/>
      <c r="K2902" s="845"/>
    </row>
    <row r="2903" spans="1:11" x14ac:dyDescent="0.2">
      <c r="A2903" s="163">
        <v>2888</v>
      </c>
      <c r="B2903" s="164"/>
      <c r="C2903" s="165"/>
      <c r="D2903" s="166"/>
      <c r="E2903" s="165"/>
      <c r="F2903" s="165"/>
      <c r="G2903" s="220"/>
      <c r="H2903" s="165"/>
      <c r="I2903" s="167"/>
      <c r="J2903" s="168"/>
      <c r="K2903" s="845"/>
    </row>
    <row r="2904" spans="1:11" x14ac:dyDescent="0.2">
      <c r="A2904" s="163">
        <v>2889</v>
      </c>
      <c r="B2904" s="164"/>
      <c r="C2904" s="165"/>
      <c r="D2904" s="166"/>
      <c r="E2904" s="165"/>
      <c r="F2904" s="165"/>
      <c r="G2904" s="220"/>
      <c r="H2904" s="165"/>
      <c r="I2904" s="167"/>
      <c r="J2904" s="168"/>
      <c r="K2904" s="845"/>
    </row>
    <row r="2905" spans="1:11" x14ac:dyDescent="0.2">
      <c r="A2905" s="163">
        <v>2890</v>
      </c>
      <c r="B2905" s="164"/>
      <c r="C2905" s="165"/>
      <c r="D2905" s="166"/>
      <c r="E2905" s="165"/>
      <c r="F2905" s="165"/>
      <c r="G2905" s="220"/>
      <c r="H2905" s="165"/>
      <c r="I2905" s="167"/>
      <c r="J2905" s="168"/>
      <c r="K2905" s="845"/>
    </row>
    <row r="2906" spans="1:11" x14ac:dyDescent="0.2">
      <c r="A2906" s="163">
        <v>2891</v>
      </c>
      <c r="B2906" s="164"/>
      <c r="C2906" s="165"/>
      <c r="D2906" s="166"/>
      <c r="E2906" s="165"/>
      <c r="F2906" s="165"/>
      <c r="G2906" s="220"/>
      <c r="H2906" s="165"/>
      <c r="I2906" s="167"/>
      <c r="J2906" s="168"/>
      <c r="K2906" s="845"/>
    </row>
    <row r="2907" spans="1:11" x14ac:dyDescent="0.2">
      <c r="A2907" s="163">
        <v>2892</v>
      </c>
      <c r="B2907" s="164"/>
      <c r="C2907" s="165"/>
      <c r="D2907" s="166"/>
      <c r="E2907" s="165"/>
      <c r="F2907" s="165"/>
      <c r="G2907" s="220"/>
      <c r="H2907" s="165"/>
      <c r="I2907" s="167"/>
      <c r="J2907" s="168"/>
      <c r="K2907" s="845"/>
    </row>
    <row r="2908" spans="1:11" x14ac:dyDescent="0.2">
      <c r="A2908" s="163">
        <v>2893</v>
      </c>
      <c r="B2908" s="164"/>
      <c r="C2908" s="165"/>
      <c r="D2908" s="166"/>
      <c r="E2908" s="165"/>
      <c r="F2908" s="165"/>
      <c r="G2908" s="220"/>
      <c r="H2908" s="165"/>
      <c r="I2908" s="167"/>
      <c r="J2908" s="168"/>
      <c r="K2908" s="845"/>
    </row>
    <row r="2909" spans="1:11" x14ac:dyDescent="0.2">
      <c r="A2909" s="163">
        <v>2894</v>
      </c>
      <c r="B2909" s="164"/>
      <c r="C2909" s="165"/>
      <c r="D2909" s="166"/>
      <c r="E2909" s="165"/>
      <c r="F2909" s="165"/>
      <c r="G2909" s="220"/>
      <c r="H2909" s="165"/>
      <c r="I2909" s="167"/>
      <c r="J2909" s="168"/>
      <c r="K2909" s="845"/>
    </row>
    <row r="2910" spans="1:11" x14ac:dyDescent="0.2">
      <c r="A2910" s="163">
        <v>2895</v>
      </c>
      <c r="B2910" s="164"/>
      <c r="C2910" s="165"/>
      <c r="D2910" s="166"/>
      <c r="E2910" s="165"/>
      <c r="F2910" s="165"/>
      <c r="G2910" s="220"/>
      <c r="H2910" s="165"/>
      <c r="I2910" s="167"/>
      <c r="J2910" s="168"/>
      <c r="K2910" s="845"/>
    </row>
    <row r="2911" spans="1:11" x14ac:dyDescent="0.2">
      <c r="A2911" s="163">
        <v>2896</v>
      </c>
      <c r="B2911" s="164"/>
      <c r="C2911" s="165"/>
      <c r="D2911" s="166"/>
      <c r="E2911" s="165"/>
      <c r="F2911" s="165"/>
      <c r="G2911" s="220"/>
      <c r="H2911" s="165"/>
      <c r="I2911" s="167"/>
      <c r="J2911" s="168"/>
      <c r="K2911" s="845"/>
    </row>
    <row r="2912" spans="1:11" x14ac:dyDescent="0.2">
      <c r="A2912" s="163">
        <v>2897</v>
      </c>
      <c r="B2912" s="164"/>
      <c r="C2912" s="165"/>
      <c r="D2912" s="166"/>
      <c r="E2912" s="165"/>
      <c r="F2912" s="165"/>
      <c r="G2912" s="220"/>
      <c r="H2912" s="165"/>
      <c r="I2912" s="167"/>
      <c r="J2912" s="168"/>
      <c r="K2912" s="845"/>
    </row>
    <row r="2913" spans="1:11" x14ac:dyDescent="0.2">
      <c r="A2913" s="163">
        <v>2898</v>
      </c>
      <c r="B2913" s="164"/>
      <c r="C2913" s="165"/>
      <c r="D2913" s="166"/>
      <c r="E2913" s="165"/>
      <c r="F2913" s="165"/>
      <c r="G2913" s="220"/>
      <c r="H2913" s="165"/>
      <c r="I2913" s="167"/>
      <c r="J2913" s="168"/>
      <c r="K2913" s="845"/>
    </row>
    <row r="2914" spans="1:11" x14ac:dyDescent="0.2">
      <c r="A2914" s="163">
        <v>2899</v>
      </c>
      <c r="B2914" s="164"/>
      <c r="C2914" s="165"/>
      <c r="D2914" s="166"/>
      <c r="E2914" s="165"/>
      <c r="F2914" s="165"/>
      <c r="G2914" s="220"/>
      <c r="H2914" s="165"/>
      <c r="I2914" s="167"/>
      <c r="J2914" s="168"/>
      <c r="K2914" s="845"/>
    </row>
    <row r="2915" spans="1:11" x14ac:dyDescent="0.2">
      <c r="A2915" s="163">
        <v>2900</v>
      </c>
      <c r="B2915" s="164"/>
      <c r="C2915" s="165"/>
      <c r="D2915" s="166"/>
      <c r="E2915" s="165"/>
      <c r="F2915" s="165"/>
      <c r="G2915" s="220"/>
      <c r="H2915" s="165"/>
      <c r="I2915" s="167"/>
      <c r="J2915" s="168"/>
      <c r="K2915" s="845"/>
    </row>
    <row r="2916" spans="1:11" x14ac:dyDescent="0.2">
      <c r="A2916" s="163">
        <v>2901</v>
      </c>
      <c r="B2916" s="164"/>
      <c r="C2916" s="165"/>
      <c r="D2916" s="166"/>
      <c r="E2916" s="165"/>
      <c r="F2916" s="165"/>
      <c r="G2916" s="220"/>
      <c r="H2916" s="165"/>
      <c r="I2916" s="167"/>
      <c r="J2916" s="168"/>
      <c r="K2916" s="845"/>
    </row>
    <row r="2917" spans="1:11" x14ac:dyDescent="0.2">
      <c r="A2917" s="163">
        <v>2902</v>
      </c>
      <c r="B2917" s="164"/>
      <c r="C2917" s="165"/>
      <c r="D2917" s="166"/>
      <c r="E2917" s="165"/>
      <c r="F2917" s="165"/>
      <c r="G2917" s="220"/>
      <c r="H2917" s="165"/>
      <c r="I2917" s="167"/>
      <c r="J2917" s="168"/>
      <c r="K2917" s="845"/>
    </row>
    <row r="2918" spans="1:11" x14ac:dyDescent="0.2">
      <c r="A2918" s="163">
        <v>2903</v>
      </c>
      <c r="B2918" s="164"/>
      <c r="C2918" s="165"/>
      <c r="D2918" s="166"/>
      <c r="E2918" s="165"/>
      <c r="F2918" s="165"/>
      <c r="G2918" s="220"/>
      <c r="H2918" s="165"/>
      <c r="I2918" s="167"/>
      <c r="J2918" s="168"/>
      <c r="K2918" s="845"/>
    </row>
    <row r="2919" spans="1:11" x14ac:dyDescent="0.2">
      <c r="A2919" s="163">
        <v>2904</v>
      </c>
      <c r="B2919" s="164"/>
      <c r="C2919" s="165"/>
      <c r="D2919" s="166"/>
      <c r="E2919" s="165"/>
      <c r="F2919" s="165"/>
      <c r="G2919" s="220"/>
      <c r="H2919" s="165"/>
      <c r="I2919" s="167"/>
      <c r="J2919" s="168"/>
      <c r="K2919" s="845"/>
    </row>
    <row r="2920" spans="1:11" x14ac:dyDescent="0.2">
      <c r="A2920" s="163">
        <v>2905</v>
      </c>
      <c r="B2920" s="164"/>
      <c r="C2920" s="165"/>
      <c r="D2920" s="166"/>
      <c r="E2920" s="165"/>
      <c r="F2920" s="165"/>
      <c r="G2920" s="220"/>
      <c r="H2920" s="165"/>
      <c r="I2920" s="167"/>
      <c r="J2920" s="168"/>
      <c r="K2920" s="845"/>
    </row>
    <row r="2921" spans="1:11" x14ac:dyDescent="0.2">
      <c r="A2921" s="163">
        <v>2906</v>
      </c>
      <c r="B2921" s="164"/>
      <c r="C2921" s="165"/>
      <c r="D2921" s="166"/>
      <c r="E2921" s="165"/>
      <c r="F2921" s="165"/>
      <c r="G2921" s="220"/>
      <c r="H2921" s="165"/>
      <c r="I2921" s="167"/>
      <c r="J2921" s="168"/>
      <c r="K2921" s="845"/>
    </row>
    <row r="2922" spans="1:11" x14ac:dyDescent="0.2">
      <c r="A2922" s="163">
        <v>2907</v>
      </c>
      <c r="B2922" s="164"/>
      <c r="C2922" s="165"/>
      <c r="D2922" s="166"/>
      <c r="E2922" s="165"/>
      <c r="F2922" s="165"/>
      <c r="G2922" s="220"/>
      <c r="H2922" s="165"/>
      <c r="I2922" s="167"/>
      <c r="J2922" s="168"/>
      <c r="K2922" s="845"/>
    </row>
    <row r="2923" spans="1:11" x14ac:dyDescent="0.2">
      <c r="A2923" s="163">
        <v>2908</v>
      </c>
      <c r="B2923" s="164"/>
      <c r="C2923" s="165"/>
      <c r="D2923" s="166"/>
      <c r="E2923" s="165"/>
      <c r="F2923" s="165"/>
      <c r="G2923" s="220"/>
      <c r="H2923" s="165"/>
      <c r="I2923" s="167"/>
      <c r="J2923" s="168"/>
      <c r="K2923" s="845"/>
    </row>
    <row r="2924" spans="1:11" x14ac:dyDescent="0.2">
      <c r="A2924" s="163">
        <v>2909</v>
      </c>
      <c r="B2924" s="164"/>
      <c r="C2924" s="165"/>
      <c r="D2924" s="166"/>
      <c r="E2924" s="165"/>
      <c r="F2924" s="165"/>
      <c r="G2924" s="220"/>
      <c r="H2924" s="165"/>
      <c r="I2924" s="167"/>
      <c r="J2924" s="168"/>
      <c r="K2924" s="845"/>
    </row>
    <row r="2925" spans="1:11" x14ac:dyDescent="0.2">
      <c r="A2925" s="163">
        <v>2910</v>
      </c>
      <c r="B2925" s="164"/>
      <c r="C2925" s="165"/>
      <c r="D2925" s="166"/>
      <c r="E2925" s="165"/>
      <c r="F2925" s="165"/>
      <c r="G2925" s="220"/>
      <c r="H2925" s="165"/>
      <c r="I2925" s="167"/>
      <c r="J2925" s="168"/>
      <c r="K2925" s="845"/>
    </row>
    <row r="2926" spans="1:11" x14ac:dyDescent="0.2">
      <c r="A2926" s="163">
        <v>2911</v>
      </c>
      <c r="B2926" s="164"/>
      <c r="C2926" s="165"/>
      <c r="D2926" s="166"/>
      <c r="E2926" s="165"/>
      <c r="F2926" s="165"/>
      <c r="G2926" s="220"/>
      <c r="H2926" s="165"/>
      <c r="I2926" s="167"/>
      <c r="J2926" s="168"/>
      <c r="K2926" s="845"/>
    </row>
    <row r="2927" spans="1:11" x14ac:dyDescent="0.2">
      <c r="A2927" s="163">
        <v>2912</v>
      </c>
      <c r="B2927" s="164"/>
      <c r="C2927" s="165"/>
      <c r="D2927" s="166"/>
      <c r="E2927" s="165"/>
      <c r="F2927" s="165"/>
      <c r="G2927" s="220"/>
      <c r="H2927" s="165"/>
      <c r="I2927" s="167"/>
      <c r="J2927" s="168"/>
      <c r="K2927" s="845"/>
    </row>
    <row r="2928" spans="1:11" x14ac:dyDescent="0.2">
      <c r="A2928" s="163">
        <v>2913</v>
      </c>
      <c r="B2928" s="164"/>
      <c r="C2928" s="165"/>
      <c r="D2928" s="166"/>
      <c r="E2928" s="165"/>
      <c r="F2928" s="165"/>
      <c r="G2928" s="220"/>
      <c r="H2928" s="165"/>
      <c r="I2928" s="167"/>
      <c r="J2928" s="168"/>
      <c r="K2928" s="845"/>
    </row>
    <row r="2929" spans="1:11" x14ac:dyDescent="0.2">
      <c r="A2929" s="163">
        <v>2914</v>
      </c>
      <c r="B2929" s="164"/>
      <c r="C2929" s="165"/>
      <c r="D2929" s="166"/>
      <c r="E2929" s="165"/>
      <c r="F2929" s="165"/>
      <c r="G2929" s="220"/>
      <c r="H2929" s="165"/>
      <c r="I2929" s="167"/>
      <c r="J2929" s="168"/>
      <c r="K2929" s="845"/>
    </row>
    <row r="2930" spans="1:11" x14ac:dyDescent="0.2">
      <c r="A2930" s="163">
        <v>2915</v>
      </c>
      <c r="B2930" s="164"/>
      <c r="C2930" s="165"/>
      <c r="D2930" s="166"/>
      <c r="E2930" s="165"/>
      <c r="F2930" s="165"/>
      <c r="G2930" s="220"/>
      <c r="H2930" s="165"/>
      <c r="I2930" s="167"/>
      <c r="J2930" s="168"/>
      <c r="K2930" s="845"/>
    </row>
    <row r="2931" spans="1:11" x14ac:dyDescent="0.2">
      <c r="A2931" s="163">
        <v>2916</v>
      </c>
      <c r="B2931" s="164"/>
      <c r="C2931" s="165"/>
      <c r="D2931" s="166"/>
      <c r="E2931" s="165"/>
      <c r="F2931" s="165"/>
      <c r="G2931" s="220"/>
      <c r="H2931" s="165"/>
      <c r="I2931" s="167"/>
      <c r="J2931" s="168"/>
      <c r="K2931" s="845"/>
    </row>
    <row r="2932" spans="1:11" x14ac:dyDescent="0.2">
      <c r="A2932" s="163">
        <v>2917</v>
      </c>
      <c r="B2932" s="164"/>
      <c r="C2932" s="165"/>
      <c r="D2932" s="166"/>
      <c r="E2932" s="165"/>
      <c r="F2932" s="165"/>
      <c r="G2932" s="220"/>
      <c r="H2932" s="165"/>
      <c r="I2932" s="167"/>
      <c r="J2932" s="168"/>
      <c r="K2932" s="845"/>
    </row>
    <row r="2933" spans="1:11" x14ac:dyDescent="0.2">
      <c r="A2933" s="163">
        <v>2918</v>
      </c>
      <c r="B2933" s="164"/>
      <c r="C2933" s="165"/>
      <c r="D2933" s="166"/>
      <c r="E2933" s="165"/>
      <c r="F2933" s="165"/>
      <c r="G2933" s="220"/>
      <c r="H2933" s="165"/>
      <c r="I2933" s="167"/>
      <c r="J2933" s="168"/>
      <c r="K2933" s="845"/>
    </row>
    <row r="2934" spans="1:11" x14ac:dyDescent="0.2">
      <c r="A2934" s="163">
        <v>2919</v>
      </c>
      <c r="B2934" s="164"/>
      <c r="C2934" s="165"/>
      <c r="D2934" s="166"/>
      <c r="E2934" s="165"/>
      <c r="F2934" s="165"/>
      <c r="G2934" s="220"/>
      <c r="H2934" s="165"/>
      <c r="I2934" s="167"/>
      <c r="J2934" s="168"/>
      <c r="K2934" s="845"/>
    </row>
    <row r="2935" spans="1:11" x14ac:dyDescent="0.2">
      <c r="A2935" s="163">
        <v>2920</v>
      </c>
      <c r="B2935" s="164"/>
      <c r="C2935" s="165"/>
      <c r="D2935" s="166"/>
      <c r="E2935" s="165"/>
      <c r="F2935" s="165"/>
      <c r="G2935" s="220"/>
      <c r="H2935" s="165"/>
      <c r="I2935" s="167"/>
      <c r="J2935" s="168"/>
      <c r="K2935" s="845"/>
    </row>
    <row r="2936" spans="1:11" x14ac:dyDescent="0.2">
      <c r="A2936" s="163">
        <v>2921</v>
      </c>
      <c r="B2936" s="164"/>
      <c r="C2936" s="165"/>
      <c r="D2936" s="166"/>
      <c r="E2936" s="165"/>
      <c r="F2936" s="165"/>
      <c r="G2936" s="220"/>
      <c r="H2936" s="165"/>
      <c r="I2936" s="167"/>
      <c r="J2936" s="168"/>
      <c r="K2936" s="845"/>
    </row>
    <row r="2937" spans="1:11" x14ac:dyDescent="0.2">
      <c r="A2937" s="163">
        <v>2922</v>
      </c>
      <c r="B2937" s="164"/>
      <c r="C2937" s="165"/>
      <c r="D2937" s="166"/>
      <c r="E2937" s="165"/>
      <c r="F2937" s="165"/>
      <c r="G2937" s="220"/>
      <c r="H2937" s="165"/>
      <c r="I2937" s="167"/>
      <c r="J2937" s="168"/>
      <c r="K2937" s="845"/>
    </row>
    <row r="2938" spans="1:11" x14ac:dyDescent="0.2">
      <c r="A2938" s="163">
        <v>2923</v>
      </c>
      <c r="B2938" s="164"/>
      <c r="C2938" s="165"/>
      <c r="D2938" s="166"/>
      <c r="E2938" s="165"/>
      <c r="F2938" s="165"/>
      <c r="G2938" s="220"/>
      <c r="H2938" s="165"/>
      <c r="I2938" s="167"/>
      <c r="J2938" s="168"/>
      <c r="K2938" s="845"/>
    </row>
    <row r="2939" spans="1:11" x14ac:dyDescent="0.2">
      <c r="A2939" s="163">
        <v>2924</v>
      </c>
      <c r="B2939" s="164"/>
      <c r="C2939" s="165"/>
      <c r="D2939" s="166"/>
      <c r="E2939" s="165"/>
      <c r="F2939" s="165"/>
      <c r="G2939" s="220"/>
      <c r="H2939" s="165"/>
      <c r="I2939" s="167"/>
      <c r="J2939" s="168"/>
      <c r="K2939" s="845"/>
    </row>
    <row r="2940" spans="1:11" x14ac:dyDescent="0.2">
      <c r="A2940" s="163">
        <v>2925</v>
      </c>
      <c r="B2940" s="164"/>
      <c r="C2940" s="165"/>
      <c r="D2940" s="166"/>
      <c r="E2940" s="165"/>
      <c r="F2940" s="165"/>
      <c r="G2940" s="220"/>
      <c r="H2940" s="165"/>
      <c r="I2940" s="167"/>
      <c r="J2940" s="168"/>
      <c r="K2940" s="845"/>
    </row>
    <row r="2941" spans="1:11" x14ac:dyDescent="0.2">
      <c r="A2941" s="163">
        <v>2926</v>
      </c>
      <c r="B2941" s="164"/>
      <c r="C2941" s="165"/>
      <c r="D2941" s="166"/>
      <c r="E2941" s="165"/>
      <c r="F2941" s="165"/>
      <c r="G2941" s="220"/>
      <c r="H2941" s="165"/>
      <c r="I2941" s="167"/>
      <c r="J2941" s="168"/>
      <c r="K2941" s="845"/>
    </row>
    <row r="2942" spans="1:11" x14ac:dyDescent="0.2">
      <c r="A2942" s="163">
        <v>2927</v>
      </c>
      <c r="B2942" s="164"/>
      <c r="C2942" s="165"/>
      <c r="D2942" s="166"/>
      <c r="E2942" s="165"/>
      <c r="F2942" s="165"/>
      <c r="G2942" s="220"/>
      <c r="H2942" s="165"/>
      <c r="I2942" s="167"/>
      <c r="J2942" s="168"/>
      <c r="K2942" s="845"/>
    </row>
    <row r="2943" spans="1:11" x14ac:dyDescent="0.2">
      <c r="A2943" s="163">
        <v>2928</v>
      </c>
      <c r="B2943" s="164"/>
      <c r="C2943" s="165"/>
      <c r="D2943" s="166"/>
      <c r="E2943" s="165"/>
      <c r="F2943" s="165"/>
      <c r="G2943" s="220"/>
      <c r="H2943" s="165"/>
      <c r="I2943" s="167"/>
      <c r="J2943" s="168"/>
      <c r="K2943" s="845"/>
    </row>
    <row r="2944" spans="1:11" x14ac:dyDescent="0.2">
      <c r="A2944" s="163">
        <v>2929</v>
      </c>
      <c r="B2944" s="164"/>
      <c r="C2944" s="165"/>
      <c r="D2944" s="166"/>
      <c r="E2944" s="165"/>
      <c r="F2944" s="165"/>
      <c r="G2944" s="220"/>
      <c r="H2944" s="165"/>
      <c r="I2944" s="167"/>
      <c r="J2944" s="168"/>
      <c r="K2944" s="845"/>
    </row>
    <row r="2945" spans="1:11" x14ac:dyDescent="0.2">
      <c r="A2945" s="163">
        <v>2930</v>
      </c>
      <c r="B2945" s="164"/>
      <c r="C2945" s="165"/>
      <c r="D2945" s="166"/>
      <c r="E2945" s="165"/>
      <c r="F2945" s="165"/>
      <c r="G2945" s="220"/>
      <c r="H2945" s="165"/>
      <c r="I2945" s="167"/>
      <c r="J2945" s="168"/>
      <c r="K2945" s="845"/>
    </row>
    <row r="2946" spans="1:11" x14ac:dyDescent="0.2">
      <c r="A2946" s="163">
        <v>2931</v>
      </c>
      <c r="B2946" s="164"/>
      <c r="C2946" s="165"/>
      <c r="D2946" s="166"/>
      <c r="E2946" s="165"/>
      <c r="F2946" s="165"/>
      <c r="G2946" s="220"/>
      <c r="H2946" s="165"/>
      <c r="I2946" s="167"/>
      <c r="J2946" s="168"/>
      <c r="K2946" s="845"/>
    </row>
    <row r="2947" spans="1:11" x14ac:dyDescent="0.2">
      <c r="A2947" s="163">
        <v>2932</v>
      </c>
      <c r="B2947" s="164"/>
      <c r="C2947" s="165"/>
      <c r="D2947" s="166"/>
      <c r="E2947" s="165"/>
      <c r="F2947" s="165"/>
      <c r="G2947" s="220"/>
      <c r="H2947" s="165"/>
      <c r="I2947" s="167"/>
      <c r="J2947" s="168"/>
      <c r="K2947" s="845"/>
    </row>
    <row r="2948" spans="1:11" x14ac:dyDescent="0.2">
      <c r="A2948" s="163">
        <v>2933</v>
      </c>
      <c r="B2948" s="164"/>
      <c r="C2948" s="165"/>
      <c r="D2948" s="166"/>
      <c r="E2948" s="165"/>
      <c r="F2948" s="165"/>
      <c r="G2948" s="220"/>
      <c r="H2948" s="165"/>
      <c r="I2948" s="167"/>
      <c r="J2948" s="168"/>
      <c r="K2948" s="845"/>
    </row>
    <row r="2949" spans="1:11" x14ac:dyDescent="0.2">
      <c r="A2949" s="163">
        <v>2934</v>
      </c>
      <c r="B2949" s="164"/>
      <c r="C2949" s="165"/>
      <c r="D2949" s="166"/>
      <c r="E2949" s="165"/>
      <c r="F2949" s="165"/>
      <c r="G2949" s="220"/>
      <c r="H2949" s="165"/>
      <c r="I2949" s="167"/>
      <c r="J2949" s="168"/>
      <c r="K2949" s="845"/>
    </row>
    <row r="2950" spans="1:11" x14ac:dyDescent="0.2">
      <c r="A2950" s="163">
        <v>2935</v>
      </c>
      <c r="B2950" s="164"/>
      <c r="C2950" s="165"/>
      <c r="D2950" s="166"/>
      <c r="E2950" s="165"/>
      <c r="F2950" s="165"/>
      <c r="G2950" s="220"/>
      <c r="H2950" s="165"/>
      <c r="I2950" s="167"/>
      <c r="J2950" s="168"/>
      <c r="K2950" s="845"/>
    </row>
    <row r="2951" spans="1:11" x14ac:dyDescent="0.2">
      <c r="A2951" s="163">
        <v>2936</v>
      </c>
      <c r="B2951" s="164"/>
      <c r="C2951" s="165"/>
      <c r="D2951" s="166"/>
      <c r="E2951" s="165"/>
      <c r="F2951" s="165"/>
      <c r="G2951" s="220"/>
      <c r="H2951" s="165"/>
      <c r="I2951" s="167"/>
      <c r="J2951" s="168"/>
      <c r="K2951" s="845"/>
    </row>
    <row r="2952" spans="1:11" x14ac:dyDescent="0.2">
      <c r="A2952" s="163">
        <v>2937</v>
      </c>
      <c r="B2952" s="164"/>
      <c r="C2952" s="165"/>
      <c r="D2952" s="166"/>
      <c r="E2952" s="165"/>
      <c r="F2952" s="165"/>
      <c r="G2952" s="220"/>
      <c r="H2952" s="165"/>
      <c r="I2952" s="167"/>
      <c r="J2952" s="168"/>
      <c r="K2952" s="845"/>
    </row>
    <row r="2953" spans="1:11" x14ac:dyDescent="0.2">
      <c r="A2953" s="163">
        <v>2938</v>
      </c>
      <c r="B2953" s="164"/>
      <c r="C2953" s="165"/>
      <c r="D2953" s="166"/>
      <c r="E2953" s="165"/>
      <c r="F2953" s="165"/>
      <c r="G2953" s="220"/>
      <c r="H2953" s="165"/>
      <c r="I2953" s="167"/>
      <c r="J2953" s="168"/>
      <c r="K2953" s="845"/>
    </row>
    <row r="2954" spans="1:11" x14ac:dyDescent="0.2">
      <c r="A2954" s="163">
        <v>2939</v>
      </c>
      <c r="B2954" s="164"/>
      <c r="C2954" s="165"/>
      <c r="D2954" s="166"/>
      <c r="E2954" s="165"/>
      <c r="F2954" s="165"/>
      <c r="G2954" s="220"/>
      <c r="H2954" s="165"/>
      <c r="I2954" s="167"/>
      <c r="J2954" s="168"/>
      <c r="K2954" s="845"/>
    </row>
    <row r="2955" spans="1:11" x14ac:dyDescent="0.2">
      <c r="A2955" s="163">
        <v>2940</v>
      </c>
      <c r="B2955" s="164"/>
      <c r="C2955" s="165"/>
      <c r="D2955" s="166"/>
      <c r="E2955" s="165"/>
      <c r="F2955" s="165"/>
      <c r="G2955" s="220"/>
      <c r="H2955" s="165"/>
      <c r="I2955" s="167"/>
      <c r="J2955" s="168"/>
      <c r="K2955" s="845"/>
    </row>
    <row r="2956" spans="1:11" x14ac:dyDescent="0.2">
      <c r="A2956" s="163">
        <v>2941</v>
      </c>
      <c r="B2956" s="164"/>
      <c r="C2956" s="165"/>
      <c r="D2956" s="166"/>
      <c r="E2956" s="165"/>
      <c r="F2956" s="165"/>
      <c r="G2956" s="220"/>
      <c r="H2956" s="165"/>
      <c r="I2956" s="167"/>
      <c r="J2956" s="168"/>
      <c r="K2956" s="845"/>
    </row>
    <row r="2957" spans="1:11" x14ac:dyDescent="0.2">
      <c r="A2957" s="163">
        <v>2942</v>
      </c>
      <c r="B2957" s="164"/>
      <c r="C2957" s="165"/>
      <c r="D2957" s="166"/>
      <c r="E2957" s="165"/>
      <c r="F2957" s="165"/>
      <c r="G2957" s="220"/>
      <c r="H2957" s="165"/>
      <c r="I2957" s="167"/>
      <c r="J2957" s="168"/>
      <c r="K2957" s="845"/>
    </row>
    <row r="2958" spans="1:11" x14ac:dyDescent="0.2">
      <c r="A2958" s="163">
        <v>2943</v>
      </c>
      <c r="B2958" s="164"/>
      <c r="C2958" s="165"/>
      <c r="D2958" s="166"/>
      <c r="E2958" s="165"/>
      <c r="F2958" s="165"/>
      <c r="G2958" s="220"/>
      <c r="H2958" s="165"/>
      <c r="I2958" s="167"/>
      <c r="J2958" s="168"/>
      <c r="K2958" s="845"/>
    </row>
    <row r="2959" spans="1:11" x14ac:dyDescent="0.2">
      <c r="A2959" s="163">
        <v>2944</v>
      </c>
      <c r="B2959" s="164"/>
      <c r="C2959" s="165"/>
      <c r="D2959" s="166"/>
      <c r="E2959" s="165"/>
      <c r="F2959" s="165"/>
      <c r="G2959" s="220"/>
      <c r="H2959" s="165"/>
      <c r="I2959" s="167"/>
      <c r="J2959" s="168"/>
      <c r="K2959" s="845"/>
    </row>
    <row r="2960" spans="1:11" x14ac:dyDescent="0.2">
      <c r="A2960" s="163">
        <v>2945</v>
      </c>
      <c r="B2960" s="164"/>
      <c r="C2960" s="165"/>
      <c r="D2960" s="166"/>
      <c r="E2960" s="165"/>
      <c r="F2960" s="165"/>
      <c r="G2960" s="220"/>
      <c r="H2960" s="165"/>
      <c r="I2960" s="167"/>
      <c r="J2960" s="168"/>
      <c r="K2960" s="845"/>
    </row>
    <row r="2961" spans="1:11" x14ac:dyDescent="0.2">
      <c r="A2961" s="163">
        <v>2946</v>
      </c>
      <c r="B2961" s="164"/>
      <c r="C2961" s="165"/>
      <c r="D2961" s="166"/>
      <c r="E2961" s="165"/>
      <c r="F2961" s="165"/>
      <c r="G2961" s="220"/>
      <c r="H2961" s="165"/>
      <c r="I2961" s="167"/>
      <c r="J2961" s="168"/>
      <c r="K2961" s="845"/>
    </row>
    <row r="2962" spans="1:11" x14ac:dyDescent="0.2">
      <c r="A2962" s="163">
        <v>2947</v>
      </c>
      <c r="B2962" s="164"/>
      <c r="C2962" s="165"/>
      <c r="D2962" s="166"/>
      <c r="E2962" s="165"/>
      <c r="F2962" s="165"/>
      <c r="G2962" s="220"/>
      <c r="H2962" s="165"/>
      <c r="I2962" s="167"/>
      <c r="J2962" s="168"/>
      <c r="K2962" s="845"/>
    </row>
    <row r="2963" spans="1:11" x14ac:dyDescent="0.2">
      <c r="A2963" s="163">
        <v>2948</v>
      </c>
      <c r="B2963" s="164"/>
      <c r="C2963" s="165"/>
      <c r="D2963" s="166"/>
      <c r="E2963" s="165"/>
      <c r="F2963" s="165"/>
      <c r="G2963" s="220"/>
      <c r="H2963" s="165"/>
      <c r="I2963" s="167"/>
      <c r="J2963" s="168"/>
      <c r="K2963" s="845"/>
    </row>
    <row r="2964" spans="1:11" x14ac:dyDescent="0.2">
      <c r="A2964" s="163">
        <v>2949</v>
      </c>
      <c r="B2964" s="164"/>
      <c r="C2964" s="165"/>
      <c r="D2964" s="166"/>
      <c r="E2964" s="165"/>
      <c r="F2964" s="165"/>
      <c r="G2964" s="220"/>
      <c r="H2964" s="165"/>
      <c r="I2964" s="167"/>
      <c r="J2964" s="168"/>
      <c r="K2964" s="845"/>
    </row>
    <row r="2965" spans="1:11" x14ac:dyDescent="0.2">
      <c r="A2965" s="163">
        <v>2950</v>
      </c>
      <c r="B2965" s="164"/>
      <c r="C2965" s="165"/>
      <c r="D2965" s="166"/>
      <c r="E2965" s="165"/>
      <c r="F2965" s="165"/>
      <c r="G2965" s="220"/>
      <c r="H2965" s="165"/>
      <c r="I2965" s="167"/>
      <c r="J2965" s="168"/>
      <c r="K2965" s="845"/>
    </row>
    <row r="2966" spans="1:11" x14ac:dyDescent="0.2">
      <c r="A2966" s="163">
        <v>2951</v>
      </c>
      <c r="B2966" s="164"/>
      <c r="C2966" s="165"/>
      <c r="D2966" s="166"/>
      <c r="E2966" s="165"/>
      <c r="F2966" s="165"/>
      <c r="G2966" s="220"/>
      <c r="H2966" s="165"/>
      <c r="I2966" s="167"/>
      <c r="J2966" s="168"/>
      <c r="K2966" s="845"/>
    </row>
    <row r="2967" spans="1:11" x14ac:dyDescent="0.2">
      <c r="A2967" s="163">
        <v>2952</v>
      </c>
      <c r="B2967" s="164"/>
      <c r="C2967" s="165"/>
      <c r="D2967" s="166"/>
      <c r="E2967" s="165"/>
      <c r="F2967" s="165"/>
      <c r="G2967" s="220"/>
      <c r="H2967" s="165"/>
      <c r="I2967" s="167"/>
      <c r="J2967" s="168"/>
      <c r="K2967" s="845"/>
    </row>
    <row r="2968" spans="1:11" x14ac:dyDescent="0.2">
      <c r="A2968" s="163">
        <v>2953</v>
      </c>
      <c r="B2968" s="164"/>
      <c r="C2968" s="165"/>
      <c r="D2968" s="166"/>
      <c r="E2968" s="165"/>
      <c r="F2968" s="165"/>
      <c r="G2968" s="220"/>
      <c r="H2968" s="165"/>
      <c r="I2968" s="167"/>
      <c r="J2968" s="168"/>
      <c r="K2968" s="845"/>
    </row>
    <row r="2969" spans="1:11" x14ac:dyDescent="0.2">
      <c r="A2969" s="163">
        <v>2954</v>
      </c>
      <c r="B2969" s="164"/>
      <c r="C2969" s="165"/>
      <c r="D2969" s="166"/>
      <c r="E2969" s="165"/>
      <c r="F2969" s="165"/>
      <c r="G2969" s="220"/>
      <c r="H2969" s="165"/>
      <c r="I2969" s="167"/>
      <c r="J2969" s="168"/>
      <c r="K2969" s="845"/>
    </row>
    <row r="2970" spans="1:11" x14ac:dyDescent="0.2">
      <c r="A2970" s="163">
        <v>2955</v>
      </c>
      <c r="B2970" s="164"/>
      <c r="C2970" s="165"/>
      <c r="D2970" s="166"/>
      <c r="E2970" s="165"/>
      <c r="F2970" s="165"/>
      <c r="G2970" s="220"/>
      <c r="H2970" s="165"/>
      <c r="I2970" s="167"/>
      <c r="J2970" s="168"/>
      <c r="K2970" s="845"/>
    </row>
    <row r="2971" spans="1:11" x14ac:dyDescent="0.2">
      <c r="A2971" s="163">
        <v>2956</v>
      </c>
      <c r="B2971" s="164"/>
      <c r="C2971" s="165"/>
      <c r="D2971" s="166"/>
      <c r="E2971" s="165"/>
      <c r="F2971" s="165"/>
      <c r="G2971" s="220"/>
      <c r="H2971" s="165"/>
      <c r="I2971" s="167"/>
      <c r="J2971" s="168"/>
      <c r="K2971" s="845"/>
    </row>
    <row r="2972" spans="1:11" x14ac:dyDescent="0.2">
      <c r="A2972" s="163">
        <v>2957</v>
      </c>
      <c r="B2972" s="164"/>
      <c r="C2972" s="165"/>
      <c r="D2972" s="166"/>
      <c r="E2972" s="165"/>
      <c r="F2972" s="165"/>
      <c r="G2972" s="220"/>
      <c r="H2972" s="165"/>
      <c r="I2972" s="167"/>
      <c r="J2972" s="168"/>
      <c r="K2972" s="845"/>
    </row>
    <row r="2973" spans="1:11" x14ac:dyDescent="0.2">
      <c r="A2973" s="163">
        <v>2958</v>
      </c>
      <c r="B2973" s="164"/>
      <c r="C2973" s="165"/>
      <c r="D2973" s="166"/>
      <c r="E2973" s="165"/>
      <c r="F2973" s="165"/>
      <c r="G2973" s="220"/>
      <c r="H2973" s="165"/>
      <c r="I2973" s="167"/>
      <c r="J2973" s="168"/>
      <c r="K2973" s="845"/>
    </row>
    <row r="2974" spans="1:11" x14ac:dyDescent="0.2">
      <c r="A2974" s="163">
        <v>2959</v>
      </c>
      <c r="B2974" s="164"/>
      <c r="C2974" s="165"/>
      <c r="D2974" s="166"/>
      <c r="E2974" s="165"/>
      <c r="F2974" s="165"/>
      <c r="G2974" s="220"/>
      <c r="H2974" s="165"/>
      <c r="I2974" s="167"/>
      <c r="J2974" s="168"/>
      <c r="K2974" s="845"/>
    </row>
    <row r="2975" spans="1:11" x14ac:dyDescent="0.2">
      <c r="A2975" s="163">
        <v>2960</v>
      </c>
      <c r="B2975" s="164"/>
      <c r="C2975" s="165"/>
      <c r="D2975" s="166"/>
      <c r="E2975" s="165"/>
      <c r="F2975" s="165"/>
      <c r="G2975" s="220"/>
      <c r="H2975" s="165"/>
      <c r="I2975" s="167"/>
      <c r="J2975" s="168"/>
      <c r="K2975" s="845"/>
    </row>
    <row r="2976" spans="1:11" x14ac:dyDescent="0.2">
      <c r="A2976" s="163">
        <v>2961</v>
      </c>
      <c r="B2976" s="164"/>
      <c r="C2976" s="165"/>
      <c r="D2976" s="166"/>
      <c r="E2976" s="165"/>
      <c r="F2976" s="165"/>
      <c r="G2976" s="220"/>
      <c r="H2976" s="165"/>
      <c r="I2976" s="167"/>
      <c r="J2976" s="168"/>
      <c r="K2976" s="845"/>
    </row>
    <row r="2977" spans="1:11" x14ac:dyDescent="0.2">
      <c r="A2977" s="163">
        <v>2962</v>
      </c>
      <c r="B2977" s="164"/>
      <c r="C2977" s="165"/>
      <c r="D2977" s="166"/>
      <c r="E2977" s="165"/>
      <c r="F2977" s="165"/>
      <c r="G2977" s="220"/>
      <c r="H2977" s="165"/>
      <c r="I2977" s="167"/>
      <c r="J2977" s="168"/>
      <c r="K2977" s="845"/>
    </row>
    <row r="2978" spans="1:11" x14ac:dyDescent="0.2">
      <c r="A2978" s="163">
        <v>2963</v>
      </c>
      <c r="B2978" s="164"/>
      <c r="C2978" s="165"/>
      <c r="D2978" s="166"/>
      <c r="E2978" s="165"/>
      <c r="F2978" s="165"/>
      <c r="G2978" s="220"/>
      <c r="H2978" s="165"/>
      <c r="I2978" s="167"/>
      <c r="J2978" s="168"/>
      <c r="K2978" s="845"/>
    </row>
    <row r="2979" spans="1:11" x14ac:dyDescent="0.2">
      <c r="A2979" s="163">
        <v>2964</v>
      </c>
      <c r="B2979" s="164"/>
      <c r="C2979" s="165"/>
      <c r="D2979" s="166"/>
      <c r="E2979" s="165"/>
      <c r="F2979" s="165"/>
      <c r="G2979" s="220"/>
      <c r="H2979" s="165"/>
      <c r="I2979" s="167"/>
      <c r="J2979" s="168"/>
      <c r="K2979" s="845"/>
    </row>
    <row r="2980" spans="1:11" x14ac:dyDescent="0.2">
      <c r="A2980" s="163">
        <v>2965</v>
      </c>
      <c r="B2980" s="164"/>
      <c r="C2980" s="165"/>
      <c r="D2980" s="166"/>
      <c r="E2980" s="165"/>
      <c r="F2980" s="165"/>
      <c r="G2980" s="220"/>
      <c r="H2980" s="165"/>
      <c r="I2980" s="167"/>
      <c r="J2980" s="168"/>
      <c r="K2980" s="845"/>
    </row>
    <row r="2981" spans="1:11" x14ac:dyDescent="0.2">
      <c r="A2981" s="163">
        <v>2966</v>
      </c>
      <c r="B2981" s="164"/>
      <c r="C2981" s="165"/>
      <c r="D2981" s="166"/>
      <c r="E2981" s="165"/>
      <c r="F2981" s="165"/>
      <c r="G2981" s="220"/>
      <c r="H2981" s="165"/>
      <c r="I2981" s="167"/>
      <c r="J2981" s="168"/>
      <c r="K2981" s="845"/>
    </row>
    <row r="2982" spans="1:11" x14ac:dyDescent="0.2">
      <c r="A2982" s="163">
        <v>2967</v>
      </c>
      <c r="B2982" s="164"/>
      <c r="C2982" s="165"/>
      <c r="D2982" s="166"/>
      <c r="E2982" s="165"/>
      <c r="F2982" s="165"/>
      <c r="G2982" s="220"/>
      <c r="H2982" s="165"/>
      <c r="I2982" s="167"/>
      <c r="J2982" s="168"/>
      <c r="K2982" s="845"/>
    </row>
    <row r="2983" spans="1:11" x14ac:dyDescent="0.2">
      <c r="A2983" s="163">
        <v>2968</v>
      </c>
      <c r="B2983" s="164"/>
      <c r="C2983" s="165"/>
      <c r="D2983" s="166"/>
      <c r="E2983" s="165"/>
      <c r="F2983" s="165"/>
      <c r="G2983" s="220"/>
      <c r="H2983" s="165"/>
      <c r="I2983" s="167"/>
      <c r="J2983" s="168"/>
      <c r="K2983" s="845"/>
    </row>
    <row r="2984" spans="1:11" x14ac:dyDescent="0.2">
      <c r="A2984" s="163">
        <v>2969</v>
      </c>
      <c r="B2984" s="164"/>
      <c r="C2984" s="165"/>
      <c r="D2984" s="166"/>
      <c r="E2984" s="165"/>
      <c r="F2984" s="165"/>
      <c r="G2984" s="220"/>
      <c r="H2984" s="165"/>
      <c r="I2984" s="167"/>
      <c r="J2984" s="168"/>
      <c r="K2984" s="845"/>
    </row>
    <row r="2985" spans="1:11" x14ac:dyDescent="0.2">
      <c r="A2985" s="163">
        <v>2970</v>
      </c>
      <c r="B2985" s="164"/>
      <c r="C2985" s="165"/>
      <c r="D2985" s="166"/>
      <c r="E2985" s="165"/>
      <c r="F2985" s="165"/>
      <c r="G2985" s="220"/>
      <c r="H2985" s="165"/>
      <c r="I2985" s="167"/>
      <c r="J2985" s="168"/>
      <c r="K2985" s="845"/>
    </row>
    <row r="2986" spans="1:11" x14ac:dyDescent="0.2">
      <c r="A2986" s="163">
        <v>2971</v>
      </c>
      <c r="B2986" s="164"/>
      <c r="C2986" s="165"/>
      <c r="D2986" s="166"/>
      <c r="E2986" s="165"/>
      <c r="F2986" s="165"/>
      <c r="G2986" s="220"/>
      <c r="H2986" s="165"/>
      <c r="I2986" s="167"/>
      <c r="J2986" s="168"/>
      <c r="K2986" s="845"/>
    </row>
    <row r="2987" spans="1:11" x14ac:dyDescent="0.2">
      <c r="A2987" s="163">
        <v>2972</v>
      </c>
      <c r="B2987" s="164"/>
      <c r="C2987" s="165"/>
      <c r="D2987" s="166"/>
      <c r="E2987" s="165"/>
      <c r="F2987" s="165"/>
      <c r="G2987" s="220"/>
      <c r="H2987" s="165"/>
      <c r="I2987" s="167"/>
      <c r="J2987" s="168"/>
      <c r="K2987" s="845"/>
    </row>
    <row r="2988" spans="1:11" x14ac:dyDescent="0.2">
      <c r="A2988" s="163">
        <v>2973</v>
      </c>
      <c r="B2988" s="164"/>
      <c r="C2988" s="165"/>
      <c r="D2988" s="166"/>
      <c r="E2988" s="165"/>
      <c r="F2988" s="165"/>
      <c r="G2988" s="220"/>
      <c r="H2988" s="165"/>
      <c r="I2988" s="167"/>
      <c r="J2988" s="168"/>
      <c r="K2988" s="845"/>
    </row>
    <row r="2989" spans="1:11" x14ac:dyDescent="0.2">
      <c r="A2989" s="163">
        <v>2974</v>
      </c>
      <c r="B2989" s="164"/>
      <c r="C2989" s="165"/>
      <c r="D2989" s="166"/>
      <c r="E2989" s="165"/>
      <c r="F2989" s="165"/>
      <c r="G2989" s="220"/>
      <c r="H2989" s="165"/>
      <c r="I2989" s="167"/>
      <c r="J2989" s="168"/>
      <c r="K2989" s="845"/>
    </row>
    <row r="2990" spans="1:11" x14ac:dyDescent="0.2">
      <c r="A2990" s="163">
        <v>2975</v>
      </c>
      <c r="B2990" s="164"/>
      <c r="C2990" s="165"/>
      <c r="D2990" s="166"/>
      <c r="E2990" s="165"/>
      <c r="F2990" s="165"/>
      <c r="G2990" s="220"/>
      <c r="H2990" s="165"/>
      <c r="I2990" s="167"/>
      <c r="J2990" s="168"/>
      <c r="K2990" s="845"/>
    </row>
    <row r="2991" spans="1:11" x14ac:dyDescent="0.2">
      <c r="A2991" s="163">
        <v>2976</v>
      </c>
      <c r="B2991" s="164"/>
      <c r="C2991" s="165"/>
      <c r="D2991" s="166"/>
      <c r="E2991" s="165"/>
      <c r="F2991" s="165"/>
      <c r="G2991" s="220"/>
      <c r="H2991" s="165"/>
      <c r="I2991" s="167"/>
      <c r="J2991" s="168"/>
      <c r="K2991" s="845"/>
    </row>
    <row r="2992" spans="1:11" x14ac:dyDescent="0.2">
      <c r="A2992" s="163">
        <v>2977</v>
      </c>
      <c r="B2992" s="164"/>
      <c r="C2992" s="165"/>
      <c r="D2992" s="166"/>
      <c r="E2992" s="165"/>
      <c r="F2992" s="165"/>
      <c r="G2992" s="220"/>
      <c r="H2992" s="165"/>
      <c r="I2992" s="167"/>
      <c r="J2992" s="168"/>
      <c r="K2992" s="845"/>
    </row>
    <row r="2993" spans="1:11" x14ac:dyDescent="0.2">
      <c r="A2993" s="163">
        <v>2978</v>
      </c>
      <c r="B2993" s="164"/>
      <c r="C2993" s="165"/>
      <c r="D2993" s="166"/>
      <c r="E2993" s="165"/>
      <c r="F2993" s="165"/>
      <c r="G2993" s="220"/>
      <c r="H2993" s="165"/>
      <c r="I2993" s="167"/>
      <c r="J2993" s="168"/>
      <c r="K2993" s="845"/>
    </row>
    <row r="2994" spans="1:11" x14ac:dyDescent="0.2">
      <c r="A2994" s="163">
        <v>2979</v>
      </c>
      <c r="B2994" s="164"/>
      <c r="C2994" s="165"/>
      <c r="D2994" s="166"/>
      <c r="E2994" s="165"/>
      <c r="F2994" s="165"/>
      <c r="G2994" s="220"/>
      <c r="H2994" s="165"/>
      <c r="I2994" s="167"/>
      <c r="J2994" s="168"/>
      <c r="K2994" s="845"/>
    </row>
    <row r="2995" spans="1:11" x14ac:dyDescent="0.2">
      <c r="A2995" s="163">
        <v>2980</v>
      </c>
      <c r="B2995" s="164"/>
      <c r="C2995" s="165"/>
      <c r="D2995" s="166"/>
      <c r="E2995" s="165"/>
      <c r="F2995" s="165"/>
      <c r="G2995" s="220"/>
      <c r="H2995" s="165"/>
      <c r="I2995" s="167"/>
      <c r="J2995" s="168"/>
      <c r="K2995" s="845"/>
    </row>
    <row r="2996" spans="1:11" x14ac:dyDescent="0.2">
      <c r="A2996" s="163">
        <v>2981</v>
      </c>
      <c r="B2996" s="164"/>
      <c r="C2996" s="165"/>
      <c r="D2996" s="166"/>
      <c r="E2996" s="165"/>
      <c r="F2996" s="165"/>
      <c r="G2996" s="220"/>
      <c r="H2996" s="165"/>
      <c r="I2996" s="167"/>
      <c r="J2996" s="168"/>
      <c r="K2996" s="845"/>
    </row>
    <row r="2997" spans="1:11" x14ac:dyDescent="0.2">
      <c r="A2997" s="163">
        <v>2982</v>
      </c>
      <c r="B2997" s="164"/>
      <c r="C2997" s="165"/>
      <c r="D2997" s="166"/>
      <c r="E2997" s="165"/>
      <c r="F2997" s="165"/>
      <c r="G2997" s="220"/>
      <c r="H2997" s="165"/>
      <c r="I2997" s="167"/>
      <c r="J2997" s="168"/>
      <c r="K2997" s="845"/>
    </row>
    <row r="2998" spans="1:11" x14ac:dyDescent="0.2">
      <c r="A2998" s="163">
        <v>2983</v>
      </c>
      <c r="B2998" s="164"/>
      <c r="C2998" s="165"/>
      <c r="D2998" s="166"/>
      <c r="E2998" s="165"/>
      <c r="F2998" s="165"/>
      <c r="G2998" s="220"/>
      <c r="H2998" s="165"/>
      <c r="I2998" s="167"/>
      <c r="J2998" s="168"/>
      <c r="K2998" s="845"/>
    </row>
    <row r="2999" spans="1:11" x14ac:dyDescent="0.2">
      <c r="A2999" s="163">
        <v>2984</v>
      </c>
      <c r="B2999" s="164"/>
      <c r="C2999" s="165"/>
      <c r="D2999" s="166"/>
      <c r="E2999" s="165"/>
      <c r="F2999" s="165"/>
      <c r="G2999" s="220"/>
      <c r="H2999" s="165"/>
      <c r="I2999" s="167"/>
      <c r="J2999" s="168"/>
      <c r="K2999" s="845"/>
    </row>
    <row r="3000" spans="1:11" x14ac:dyDescent="0.2">
      <c r="A3000" s="163">
        <v>2985</v>
      </c>
      <c r="B3000" s="164"/>
      <c r="C3000" s="165"/>
      <c r="D3000" s="166"/>
      <c r="E3000" s="165"/>
      <c r="F3000" s="165"/>
      <c r="G3000" s="220"/>
      <c r="H3000" s="165"/>
      <c r="I3000" s="167"/>
      <c r="J3000" s="168"/>
      <c r="K3000" s="845"/>
    </row>
    <row r="3001" spans="1:11" x14ac:dyDescent="0.2">
      <c r="A3001" s="163">
        <v>2986</v>
      </c>
      <c r="B3001" s="164"/>
      <c r="C3001" s="165"/>
      <c r="D3001" s="166"/>
      <c r="E3001" s="165"/>
      <c r="F3001" s="165"/>
      <c r="G3001" s="220"/>
      <c r="H3001" s="165"/>
      <c r="I3001" s="167"/>
      <c r="J3001" s="168"/>
      <c r="K3001" s="845"/>
    </row>
    <row r="3002" spans="1:11" x14ac:dyDescent="0.2">
      <c r="A3002" s="163">
        <v>2987</v>
      </c>
      <c r="B3002" s="164"/>
      <c r="C3002" s="165"/>
      <c r="D3002" s="166"/>
      <c r="E3002" s="165"/>
      <c r="F3002" s="165"/>
      <c r="G3002" s="220"/>
      <c r="H3002" s="165"/>
      <c r="I3002" s="167"/>
      <c r="J3002" s="168"/>
      <c r="K3002" s="845"/>
    </row>
    <row r="3003" spans="1:11" x14ac:dyDescent="0.2">
      <c r="A3003" s="163">
        <v>2988</v>
      </c>
      <c r="B3003" s="164"/>
      <c r="C3003" s="165"/>
      <c r="D3003" s="166"/>
      <c r="E3003" s="165"/>
      <c r="F3003" s="165"/>
      <c r="G3003" s="220"/>
      <c r="H3003" s="165"/>
      <c r="I3003" s="167"/>
      <c r="J3003" s="168"/>
      <c r="K3003" s="845"/>
    </row>
    <row r="3004" spans="1:11" x14ac:dyDescent="0.2">
      <c r="A3004" s="163">
        <v>2989</v>
      </c>
      <c r="B3004" s="164"/>
      <c r="C3004" s="165"/>
      <c r="D3004" s="166"/>
      <c r="E3004" s="165"/>
      <c r="F3004" s="165"/>
      <c r="G3004" s="220"/>
      <c r="H3004" s="165"/>
      <c r="I3004" s="167"/>
      <c r="J3004" s="168"/>
      <c r="K3004" s="845"/>
    </row>
    <row r="3005" spans="1:11" x14ac:dyDescent="0.2">
      <c r="A3005" s="163">
        <v>2990</v>
      </c>
      <c r="B3005" s="164"/>
      <c r="C3005" s="165"/>
      <c r="D3005" s="166"/>
      <c r="E3005" s="165"/>
      <c r="F3005" s="165"/>
      <c r="G3005" s="220"/>
      <c r="H3005" s="165"/>
      <c r="I3005" s="167"/>
      <c r="J3005" s="168"/>
      <c r="K3005" s="845"/>
    </row>
    <row r="3006" spans="1:11" x14ac:dyDescent="0.2">
      <c r="A3006" s="163">
        <v>2991</v>
      </c>
      <c r="B3006" s="164"/>
      <c r="C3006" s="165"/>
      <c r="D3006" s="166"/>
      <c r="E3006" s="165"/>
      <c r="F3006" s="165"/>
      <c r="G3006" s="220"/>
      <c r="H3006" s="165"/>
      <c r="I3006" s="167"/>
      <c r="J3006" s="168"/>
      <c r="K3006" s="845"/>
    </row>
    <row r="3007" spans="1:11" x14ac:dyDescent="0.2">
      <c r="A3007" s="163">
        <v>2992</v>
      </c>
      <c r="B3007" s="164"/>
      <c r="C3007" s="165"/>
      <c r="D3007" s="166"/>
      <c r="E3007" s="165"/>
      <c r="F3007" s="165"/>
      <c r="G3007" s="220"/>
      <c r="H3007" s="165"/>
      <c r="I3007" s="167"/>
      <c r="J3007" s="168"/>
      <c r="K3007" s="845"/>
    </row>
    <row r="3008" spans="1:11" x14ac:dyDescent="0.2">
      <c r="A3008" s="163">
        <v>2993</v>
      </c>
      <c r="B3008" s="164"/>
      <c r="C3008" s="165"/>
      <c r="D3008" s="166"/>
      <c r="E3008" s="165"/>
      <c r="F3008" s="165"/>
      <c r="G3008" s="220"/>
      <c r="H3008" s="165"/>
      <c r="I3008" s="167"/>
      <c r="J3008" s="168"/>
      <c r="K3008" s="845"/>
    </row>
    <row r="3009" spans="1:11" x14ac:dyDescent="0.2">
      <c r="A3009" s="163">
        <v>2994</v>
      </c>
      <c r="B3009" s="164"/>
      <c r="C3009" s="165"/>
      <c r="D3009" s="166"/>
      <c r="E3009" s="165"/>
      <c r="F3009" s="165"/>
      <c r="G3009" s="220"/>
      <c r="H3009" s="165"/>
      <c r="I3009" s="167"/>
      <c r="J3009" s="168"/>
      <c r="K3009" s="845"/>
    </row>
    <row r="3010" spans="1:11" x14ac:dyDescent="0.2">
      <c r="A3010" s="163">
        <v>2995</v>
      </c>
      <c r="B3010" s="164"/>
      <c r="C3010" s="165"/>
      <c r="D3010" s="166"/>
      <c r="E3010" s="165"/>
      <c r="F3010" s="165"/>
      <c r="G3010" s="220"/>
      <c r="H3010" s="165"/>
      <c r="I3010" s="167"/>
      <c r="J3010" s="168"/>
      <c r="K3010" s="845"/>
    </row>
    <row r="3011" spans="1:11" x14ac:dyDescent="0.2">
      <c r="A3011" s="163">
        <v>2996</v>
      </c>
      <c r="B3011" s="164"/>
      <c r="C3011" s="165"/>
      <c r="D3011" s="166"/>
      <c r="E3011" s="165"/>
      <c r="F3011" s="165"/>
      <c r="G3011" s="220"/>
      <c r="H3011" s="165"/>
      <c r="I3011" s="167"/>
      <c r="J3011" s="168"/>
      <c r="K3011" s="845"/>
    </row>
    <row r="3012" spans="1:11" x14ac:dyDescent="0.2">
      <c r="A3012" s="163">
        <v>2997</v>
      </c>
      <c r="B3012" s="164"/>
      <c r="C3012" s="165"/>
      <c r="D3012" s="166"/>
      <c r="E3012" s="165"/>
      <c r="F3012" s="165"/>
      <c r="G3012" s="220"/>
      <c r="H3012" s="165"/>
      <c r="I3012" s="167"/>
      <c r="J3012" s="168"/>
      <c r="K3012" s="845"/>
    </row>
    <row r="3013" spans="1:11" x14ac:dyDescent="0.2">
      <c r="A3013" s="163">
        <v>2998</v>
      </c>
      <c r="B3013" s="164"/>
      <c r="C3013" s="165"/>
      <c r="D3013" s="166"/>
      <c r="E3013" s="165"/>
      <c r="F3013" s="165"/>
      <c r="G3013" s="220"/>
      <c r="H3013" s="165"/>
      <c r="I3013" s="167"/>
      <c r="J3013" s="168"/>
      <c r="K3013" s="845"/>
    </row>
    <row r="3014" spans="1:11" x14ac:dyDescent="0.2">
      <c r="A3014" s="163">
        <v>2999</v>
      </c>
      <c r="B3014" s="164"/>
      <c r="C3014" s="165"/>
      <c r="D3014" s="166"/>
      <c r="E3014" s="165"/>
      <c r="F3014" s="165"/>
      <c r="G3014" s="220"/>
      <c r="H3014" s="165"/>
      <c r="I3014" s="167"/>
      <c r="J3014" s="168"/>
      <c r="K3014" s="845"/>
    </row>
    <row r="3015" spans="1:11" x14ac:dyDescent="0.2">
      <c r="A3015" s="163">
        <v>3000</v>
      </c>
      <c r="B3015" s="164"/>
      <c r="C3015" s="165"/>
      <c r="D3015" s="166"/>
      <c r="E3015" s="165"/>
      <c r="F3015" s="165"/>
      <c r="G3015" s="220"/>
      <c r="H3015" s="165"/>
      <c r="I3015" s="167"/>
      <c r="J3015" s="168"/>
      <c r="K3015" s="845"/>
    </row>
    <row r="3016" spans="1:11" x14ac:dyDescent="0.2">
      <c r="A3016" s="163">
        <v>3001</v>
      </c>
      <c r="B3016" s="164"/>
      <c r="C3016" s="165"/>
      <c r="D3016" s="166"/>
      <c r="E3016" s="165"/>
      <c r="F3016" s="165"/>
      <c r="G3016" s="220"/>
      <c r="H3016" s="165"/>
      <c r="I3016" s="167"/>
      <c r="J3016" s="168"/>
      <c r="K3016" s="845"/>
    </row>
    <row r="3017" spans="1:11" x14ac:dyDescent="0.2">
      <c r="A3017" s="163">
        <v>3002</v>
      </c>
      <c r="B3017" s="164"/>
      <c r="C3017" s="165"/>
      <c r="D3017" s="166"/>
      <c r="E3017" s="165"/>
      <c r="F3017" s="165"/>
      <c r="G3017" s="220"/>
      <c r="H3017" s="165"/>
      <c r="I3017" s="167"/>
      <c r="J3017" s="168"/>
      <c r="K3017" s="845"/>
    </row>
    <row r="3018" spans="1:11" x14ac:dyDescent="0.2">
      <c r="A3018" s="163">
        <v>3003</v>
      </c>
      <c r="B3018" s="164"/>
      <c r="C3018" s="165"/>
      <c r="D3018" s="166"/>
      <c r="E3018" s="165"/>
      <c r="F3018" s="165"/>
      <c r="G3018" s="220"/>
      <c r="H3018" s="165"/>
      <c r="I3018" s="167"/>
      <c r="J3018" s="168"/>
      <c r="K3018" s="845"/>
    </row>
    <row r="3019" spans="1:11" x14ac:dyDescent="0.2">
      <c r="A3019" s="163">
        <v>3004</v>
      </c>
      <c r="B3019" s="164"/>
      <c r="C3019" s="165"/>
      <c r="D3019" s="166"/>
      <c r="E3019" s="165"/>
      <c r="F3019" s="165"/>
      <c r="G3019" s="220"/>
      <c r="H3019" s="165"/>
      <c r="I3019" s="167"/>
      <c r="J3019" s="168"/>
      <c r="K3019" s="845"/>
    </row>
    <row r="3020" spans="1:11" x14ac:dyDescent="0.2">
      <c r="A3020" s="163">
        <v>3005</v>
      </c>
      <c r="B3020" s="164"/>
      <c r="C3020" s="165"/>
      <c r="D3020" s="166"/>
      <c r="E3020" s="165"/>
      <c r="F3020" s="165"/>
      <c r="G3020" s="220"/>
      <c r="H3020" s="165"/>
      <c r="I3020" s="167"/>
      <c r="J3020" s="168"/>
      <c r="K3020" s="845"/>
    </row>
    <row r="3021" spans="1:11" x14ac:dyDescent="0.2">
      <c r="A3021" s="163">
        <v>3006</v>
      </c>
      <c r="B3021" s="164"/>
      <c r="C3021" s="165"/>
      <c r="D3021" s="166"/>
      <c r="E3021" s="165"/>
      <c r="F3021" s="165"/>
      <c r="G3021" s="220"/>
      <c r="H3021" s="165"/>
      <c r="I3021" s="167"/>
      <c r="J3021" s="168"/>
      <c r="K3021" s="845"/>
    </row>
    <row r="3022" spans="1:11" x14ac:dyDescent="0.2">
      <c r="A3022" s="163">
        <v>3007</v>
      </c>
      <c r="B3022" s="164"/>
      <c r="C3022" s="165"/>
      <c r="D3022" s="166"/>
      <c r="E3022" s="165"/>
      <c r="F3022" s="165"/>
      <c r="G3022" s="220"/>
      <c r="H3022" s="165"/>
      <c r="I3022" s="167"/>
      <c r="J3022" s="168"/>
      <c r="K3022" s="845"/>
    </row>
    <row r="3023" spans="1:11" x14ac:dyDescent="0.2">
      <c r="A3023" s="163">
        <v>3008</v>
      </c>
      <c r="B3023" s="164"/>
      <c r="C3023" s="165"/>
      <c r="D3023" s="166"/>
      <c r="E3023" s="165"/>
      <c r="F3023" s="165"/>
      <c r="G3023" s="220"/>
      <c r="H3023" s="165"/>
      <c r="I3023" s="167"/>
      <c r="J3023" s="168"/>
      <c r="K3023" s="845"/>
    </row>
    <row r="3024" spans="1:11" x14ac:dyDescent="0.2">
      <c r="A3024" s="163">
        <v>3009</v>
      </c>
      <c r="B3024" s="164"/>
      <c r="C3024" s="165"/>
      <c r="D3024" s="166"/>
      <c r="E3024" s="165"/>
      <c r="F3024" s="165"/>
      <c r="G3024" s="220"/>
      <c r="H3024" s="165"/>
      <c r="I3024" s="167"/>
      <c r="J3024" s="168"/>
      <c r="K3024" s="845"/>
    </row>
    <row r="3025" spans="1:11" x14ac:dyDescent="0.2">
      <c r="A3025" s="163">
        <v>3010</v>
      </c>
      <c r="B3025" s="164"/>
      <c r="C3025" s="165"/>
      <c r="D3025" s="166"/>
      <c r="E3025" s="165"/>
      <c r="F3025" s="165"/>
      <c r="G3025" s="220"/>
      <c r="H3025" s="165"/>
      <c r="I3025" s="167"/>
      <c r="J3025" s="168"/>
      <c r="K3025" s="845"/>
    </row>
    <row r="3026" spans="1:11" x14ac:dyDescent="0.2">
      <c r="A3026" s="163">
        <v>3011</v>
      </c>
      <c r="B3026" s="164"/>
      <c r="C3026" s="165"/>
      <c r="D3026" s="166"/>
      <c r="E3026" s="165"/>
      <c r="F3026" s="165"/>
      <c r="G3026" s="220"/>
      <c r="H3026" s="165"/>
      <c r="I3026" s="167"/>
      <c r="J3026" s="168"/>
      <c r="K3026" s="845"/>
    </row>
    <row r="3027" spans="1:11" x14ac:dyDescent="0.2">
      <c r="A3027" s="163">
        <v>3012</v>
      </c>
      <c r="B3027" s="164"/>
      <c r="C3027" s="165"/>
      <c r="D3027" s="166"/>
      <c r="E3027" s="165"/>
      <c r="F3027" s="165"/>
      <c r="G3027" s="220"/>
      <c r="H3027" s="165"/>
      <c r="I3027" s="167"/>
      <c r="J3027" s="168"/>
      <c r="K3027" s="845"/>
    </row>
    <row r="3028" spans="1:11" x14ac:dyDescent="0.2">
      <c r="A3028" s="163">
        <v>3013</v>
      </c>
      <c r="B3028" s="164"/>
      <c r="C3028" s="165"/>
      <c r="D3028" s="166"/>
      <c r="E3028" s="165"/>
      <c r="F3028" s="165"/>
      <c r="G3028" s="220"/>
      <c r="H3028" s="165"/>
      <c r="I3028" s="167"/>
      <c r="J3028" s="168"/>
      <c r="K3028" s="845"/>
    </row>
    <row r="3029" spans="1:11" x14ac:dyDescent="0.2">
      <c r="A3029" s="163">
        <v>3014</v>
      </c>
      <c r="B3029" s="164"/>
      <c r="C3029" s="165"/>
      <c r="D3029" s="166"/>
      <c r="E3029" s="165"/>
      <c r="F3029" s="165"/>
      <c r="G3029" s="220"/>
      <c r="H3029" s="165"/>
      <c r="I3029" s="167"/>
      <c r="J3029" s="168"/>
      <c r="K3029" s="845"/>
    </row>
    <row r="3030" spans="1:11" x14ac:dyDescent="0.2">
      <c r="A3030" s="163">
        <v>3015</v>
      </c>
      <c r="B3030" s="164"/>
      <c r="C3030" s="165"/>
      <c r="D3030" s="166"/>
      <c r="E3030" s="165"/>
      <c r="F3030" s="165"/>
      <c r="G3030" s="220"/>
      <c r="H3030" s="165"/>
      <c r="I3030" s="167"/>
      <c r="J3030" s="168"/>
      <c r="K3030" s="845"/>
    </row>
    <row r="3031" spans="1:11" x14ac:dyDescent="0.2">
      <c r="A3031" s="163">
        <v>3016</v>
      </c>
      <c r="B3031" s="164"/>
      <c r="C3031" s="165"/>
      <c r="D3031" s="166"/>
      <c r="E3031" s="165"/>
      <c r="F3031" s="165"/>
      <c r="G3031" s="220"/>
      <c r="H3031" s="165"/>
      <c r="I3031" s="167"/>
      <c r="J3031" s="168"/>
      <c r="K3031" s="845"/>
    </row>
    <row r="3032" spans="1:11" x14ac:dyDescent="0.2">
      <c r="A3032" s="163">
        <v>3017</v>
      </c>
      <c r="B3032" s="164"/>
      <c r="C3032" s="165"/>
      <c r="D3032" s="166"/>
      <c r="E3032" s="165"/>
      <c r="F3032" s="165"/>
      <c r="G3032" s="220"/>
      <c r="H3032" s="165"/>
      <c r="I3032" s="167"/>
      <c r="J3032" s="168"/>
      <c r="K3032" s="845"/>
    </row>
    <row r="3033" spans="1:11" x14ac:dyDescent="0.2">
      <c r="A3033" s="163">
        <v>3018</v>
      </c>
      <c r="B3033" s="164"/>
      <c r="C3033" s="165"/>
      <c r="D3033" s="166"/>
      <c r="E3033" s="165"/>
      <c r="F3033" s="165"/>
      <c r="G3033" s="220"/>
      <c r="H3033" s="165"/>
      <c r="I3033" s="167"/>
      <c r="J3033" s="168"/>
      <c r="K3033" s="845"/>
    </row>
    <row r="3034" spans="1:11" x14ac:dyDescent="0.2">
      <c r="A3034" s="163">
        <v>3019</v>
      </c>
      <c r="B3034" s="164"/>
      <c r="C3034" s="165"/>
      <c r="D3034" s="166"/>
      <c r="E3034" s="165"/>
      <c r="F3034" s="165"/>
      <c r="G3034" s="220"/>
      <c r="H3034" s="165"/>
      <c r="I3034" s="167"/>
      <c r="J3034" s="168"/>
      <c r="K3034" s="845"/>
    </row>
    <row r="3035" spans="1:11" x14ac:dyDescent="0.2">
      <c r="A3035" s="163">
        <v>3020</v>
      </c>
      <c r="B3035" s="164"/>
      <c r="C3035" s="165"/>
      <c r="D3035" s="166"/>
      <c r="E3035" s="165"/>
      <c r="F3035" s="165"/>
      <c r="G3035" s="220"/>
      <c r="H3035" s="165"/>
      <c r="I3035" s="167"/>
      <c r="J3035" s="168"/>
      <c r="K3035" s="845"/>
    </row>
    <row r="3036" spans="1:11" x14ac:dyDescent="0.2">
      <c r="A3036" s="163">
        <v>3021</v>
      </c>
      <c r="B3036" s="164"/>
      <c r="C3036" s="165"/>
      <c r="D3036" s="166"/>
      <c r="E3036" s="165"/>
      <c r="F3036" s="165"/>
      <c r="G3036" s="220"/>
      <c r="H3036" s="165"/>
      <c r="I3036" s="167"/>
      <c r="J3036" s="168"/>
      <c r="K3036" s="845"/>
    </row>
    <row r="3037" spans="1:11" x14ac:dyDescent="0.2">
      <c r="A3037" s="163">
        <v>3022</v>
      </c>
      <c r="B3037" s="164"/>
      <c r="C3037" s="165"/>
      <c r="D3037" s="166"/>
      <c r="E3037" s="165"/>
      <c r="F3037" s="165"/>
      <c r="G3037" s="220"/>
      <c r="H3037" s="165"/>
      <c r="I3037" s="167"/>
      <c r="J3037" s="168"/>
      <c r="K3037" s="845"/>
    </row>
    <row r="3038" spans="1:11" x14ac:dyDescent="0.2">
      <c r="A3038" s="163">
        <v>3023</v>
      </c>
      <c r="B3038" s="164"/>
      <c r="C3038" s="165"/>
      <c r="D3038" s="166"/>
      <c r="E3038" s="165"/>
      <c r="F3038" s="165"/>
      <c r="G3038" s="220"/>
      <c r="H3038" s="165"/>
      <c r="I3038" s="167"/>
      <c r="J3038" s="168"/>
      <c r="K3038" s="845"/>
    </row>
    <row r="3039" spans="1:11" x14ac:dyDescent="0.2">
      <c r="A3039" s="163">
        <v>3024</v>
      </c>
      <c r="B3039" s="164"/>
      <c r="C3039" s="165"/>
      <c r="D3039" s="166"/>
      <c r="E3039" s="165"/>
      <c r="F3039" s="165"/>
      <c r="G3039" s="220"/>
      <c r="H3039" s="165"/>
      <c r="I3039" s="167"/>
      <c r="J3039" s="168"/>
      <c r="K3039" s="845"/>
    </row>
    <row r="3040" spans="1:11" x14ac:dyDescent="0.2">
      <c r="A3040" s="163">
        <v>3025</v>
      </c>
      <c r="B3040" s="164"/>
      <c r="C3040" s="165"/>
      <c r="D3040" s="166"/>
      <c r="E3040" s="165"/>
      <c r="F3040" s="165"/>
      <c r="G3040" s="220"/>
      <c r="H3040" s="165"/>
      <c r="I3040" s="167"/>
      <c r="J3040" s="168"/>
      <c r="K3040" s="845"/>
    </row>
    <row r="3041" spans="1:11" x14ac:dyDescent="0.2">
      <c r="A3041" s="163">
        <v>3026</v>
      </c>
      <c r="B3041" s="164"/>
      <c r="C3041" s="165"/>
      <c r="D3041" s="166"/>
      <c r="E3041" s="165"/>
      <c r="F3041" s="165"/>
      <c r="G3041" s="220"/>
      <c r="H3041" s="165"/>
      <c r="I3041" s="167"/>
      <c r="J3041" s="168"/>
      <c r="K3041" s="845"/>
    </row>
    <row r="3042" spans="1:11" x14ac:dyDescent="0.2">
      <c r="A3042" s="163">
        <v>3027</v>
      </c>
      <c r="B3042" s="164"/>
      <c r="C3042" s="165"/>
      <c r="D3042" s="166"/>
      <c r="E3042" s="165"/>
      <c r="F3042" s="165"/>
      <c r="G3042" s="220"/>
      <c r="H3042" s="165"/>
      <c r="I3042" s="167"/>
      <c r="J3042" s="168"/>
      <c r="K3042" s="845"/>
    </row>
    <row r="3043" spans="1:11" x14ac:dyDescent="0.2">
      <c r="A3043" s="163">
        <v>3028</v>
      </c>
      <c r="B3043" s="164"/>
      <c r="C3043" s="165"/>
      <c r="D3043" s="166"/>
      <c r="E3043" s="165"/>
      <c r="F3043" s="165"/>
      <c r="G3043" s="220"/>
      <c r="H3043" s="165"/>
      <c r="I3043" s="167"/>
      <c r="J3043" s="168"/>
      <c r="K3043" s="845"/>
    </row>
    <row r="3044" spans="1:11" x14ac:dyDescent="0.2">
      <c r="A3044" s="163">
        <v>3029</v>
      </c>
      <c r="B3044" s="164"/>
      <c r="C3044" s="165"/>
      <c r="D3044" s="166"/>
      <c r="E3044" s="165"/>
      <c r="F3044" s="165"/>
      <c r="G3044" s="220"/>
      <c r="H3044" s="165"/>
      <c r="I3044" s="167"/>
      <c r="J3044" s="168"/>
      <c r="K3044" s="845"/>
    </row>
    <row r="3045" spans="1:11" x14ac:dyDescent="0.2">
      <c r="A3045" s="163">
        <v>3030</v>
      </c>
      <c r="B3045" s="164"/>
      <c r="C3045" s="165"/>
      <c r="D3045" s="166"/>
      <c r="E3045" s="165"/>
      <c r="F3045" s="165"/>
      <c r="G3045" s="220"/>
      <c r="H3045" s="165"/>
      <c r="I3045" s="167"/>
      <c r="J3045" s="168"/>
      <c r="K3045" s="845"/>
    </row>
    <row r="3046" spans="1:11" x14ac:dyDescent="0.2">
      <c r="A3046" s="163">
        <v>3031</v>
      </c>
      <c r="B3046" s="164"/>
      <c r="C3046" s="165"/>
      <c r="D3046" s="166"/>
      <c r="E3046" s="165"/>
      <c r="F3046" s="165"/>
      <c r="G3046" s="220"/>
      <c r="H3046" s="165"/>
      <c r="I3046" s="167"/>
      <c r="J3046" s="168"/>
      <c r="K3046" s="845"/>
    </row>
    <row r="3047" spans="1:11" x14ac:dyDescent="0.2">
      <c r="A3047" s="163">
        <v>3032</v>
      </c>
      <c r="B3047" s="164"/>
      <c r="C3047" s="165"/>
      <c r="D3047" s="166"/>
      <c r="E3047" s="165"/>
      <c r="F3047" s="165"/>
      <c r="G3047" s="220"/>
      <c r="H3047" s="165"/>
      <c r="I3047" s="167"/>
      <c r="J3047" s="168"/>
      <c r="K3047" s="845"/>
    </row>
    <row r="3048" spans="1:11" x14ac:dyDescent="0.2">
      <c r="A3048" s="163">
        <v>3033</v>
      </c>
      <c r="B3048" s="164"/>
      <c r="C3048" s="165"/>
      <c r="D3048" s="166"/>
      <c r="E3048" s="165"/>
      <c r="F3048" s="165"/>
      <c r="G3048" s="220"/>
      <c r="H3048" s="165"/>
      <c r="I3048" s="167"/>
      <c r="J3048" s="168"/>
      <c r="K3048" s="845"/>
    </row>
    <row r="3049" spans="1:11" x14ac:dyDescent="0.2">
      <c r="A3049" s="163">
        <v>3034</v>
      </c>
      <c r="B3049" s="164"/>
      <c r="C3049" s="165"/>
      <c r="D3049" s="166"/>
      <c r="E3049" s="165"/>
      <c r="F3049" s="165"/>
      <c r="G3049" s="220"/>
      <c r="H3049" s="165"/>
      <c r="I3049" s="167"/>
      <c r="J3049" s="168"/>
      <c r="K3049" s="845"/>
    </row>
    <row r="3050" spans="1:11" x14ac:dyDescent="0.2">
      <c r="A3050" s="163">
        <v>3035</v>
      </c>
      <c r="B3050" s="164"/>
      <c r="C3050" s="165"/>
      <c r="D3050" s="166"/>
      <c r="E3050" s="165"/>
      <c r="F3050" s="165"/>
      <c r="G3050" s="220"/>
      <c r="H3050" s="165"/>
      <c r="I3050" s="167"/>
      <c r="J3050" s="168"/>
      <c r="K3050" s="845"/>
    </row>
    <row r="3051" spans="1:11" x14ac:dyDescent="0.2">
      <c r="A3051" s="163">
        <v>3036</v>
      </c>
      <c r="B3051" s="164"/>
      <c r="C3051" s="165"/>
      <c r="D3051" s="166"/>
      <c r="E3051" s="165"/>
      <c r="F3051" s="165"/>
      <c r="G3051" s="220"/>
      <c r="H3051" s="165"/>
      <c r="I3051" s="167"/>
      <c r="J3051" s="168"/>
      <c r="K3051" s="845"/>
    </row>
    <row r="3052" spans="1:11" x14ac:dyDescent="0.2">
      <c r="A3052" s="163">
        <v>3037</v>
      </c>
      <c r="B3052" s="164"/>
      <c r="C3052" s="165"/>
      <c r="D3052" s="166"/>
      <c r="E3052" s="165"/>
      <c r="F3052" s="165"/>
      <c r="G3052" s="220"/>
      <c r="H3052" s="165"/>
      <c r="I3052" s="167"/>
      <c r="J3052" s="168"/>
      <c r="K3052" s="845"/>
    </row>
    <row r="3053" spans="1:11" x14ac:dyDescent="0.2">
      <c r="A3053" s="163">
        <v>3038</v>
      </c>
      <c r="B3053" s="164"/>
      <c r="C3053" s="165"/>
      <c r="D3053" s="166"/>
      <c r="E3053" s="165"/>
      <c r="F3053" s="165"/>
      <c r="G3053" s="220"/>
      <c r="H3053" s="165"/>
      <c r="I3053" s="167"/>
      <c r="J3053" s="168"/>
      <c r="K3053" s="845"/>
    </row>
    <row r="3054" spans="1:11" x14ac:dyDescent="0.2">
      <c r="A3054" s="163">
        <v>3039</v>
      </c>
      <c r="B3054" s="164"/>
      <c r="C3054" s="165"/>
      <c r="D3054" s="166"/>
      <c r="E3054" s="165"/>
      <c r="F3054" s="165"/>
      <c r="G3054" s="220"/>
      <c r="H3054" s="165"/>
      <c r="I3054" s="167"/>
      <c r="J3054" s="168"/>
      <c r="K3054" s="845"/>
    </row>
    <row r="3055" spans="1:11" x14ac:dyDescent="0.2">
      <c r="A3055" s="163">
        <v>3040</v>
      </c>
      <c r="B3055" s="164"/>
      <c r="C3055" s="165"/>
      <c r="D3055" s="166"/>
      <c r="E3055" s="165"/>
      <c r="F3055" s="165"/>
      <c r="G3055" s="220"/>
      <c r="H3055" s="165"/>
      <c r="I3055" s="167"/>
      <c r="J3055" s="168"/>
      <c r="K3055" s="845"/>
    </row>
    <row r="3056" spans="1:11" x14ac:dyDescent="0.2">
      <c r="A3056" s="163">
        <v>3041</v>
      </c>
      <c r="B3056" s="164"/>
      <c r="C3056" s="165"/>
      <c r="D3056" s="166"/>
      <c r="E3056" s="165"/>
      <c r="F3056" s="165"/>
      <c r="G3056" s="220"/>
      <c r="H3056" s="165"/>
      <c r="I3056" s="167"/>
      <c r="J3056" s="168"/>
      <c r="K3056" s="845"/>
    </row>
    <row r="3057" spans="1:11" x14ac:dyDescent="0.2">
      <c r="A3057" s="163">
        <v>3042</v>
      </c>
      <c r="B3057" s="164"/>
      <c r="C3057" s="165"/>
      <c r="D3057" s="166"/>
      <c r="E3057" s="165"/>
      <c r="F3057" s="165"/>
      <c r="G3057" s="220"/>
      <c r="H3057" s="165"/>
      <c r="I3057" s="167"/>
      <c r="J3057" s="168"/>
      <c r="K3057" s="845"/>
    </row>
    <row r="3058" spans="1:11" x14ac:dyDescent="0.2">
      <c r="A3058" s="163">
        <v>3043</v>
      </c>
      <c r="B3058" s="164"/>
      <c r="C3058" s="165"/>
      <c r="D3058" s="166"/>
      <c r="E3058" s="165"/>
      <c r="F3058" s="165"/>
      <c r="G3058" s="220"/>
      <c r="H3058" s="165"/>
      <c r="I3058" s="167"/>
      <c r="J3058" s="168"/>
      <c r="K3058" s="845"/>
    </row>
    <row r="3059" spans="1:11" x14ac:dyDescent="0.2">
      <c r="A3059" s="163">
        <v>3044</v>
      </c>
      <c r="B3059" s="164"/>
      <c r="C3059" s="165"/>
      <c r="D3059" s="166"/>
      <c r="E3059" s="165"/>
      <c r="F3059" s="165"/>
      <c r="G3059" s="220"/>
      <c r="H3059" s="165"/>
      <c r="I3059" s="167"/>
      <c r="J3059" s="168"/>
      <c r="K3059" s="845"/>
    </row>
    <row r="3060" spans="1:11" x14ac:dyDescent="0.2">
      <c r="A3060" s="163">
        <v>3045</v>
      </c>
      <c r="B3060" s="164"/>
      <c r="C3060" s="165"/>
      <c r="D3060" s="166"/>
      <c r="E3060" s="165"/>
      <c r="F3060" s="165"/>
      <c r="G3060" s="220"/>
      <c r="H3060" s="165"/>
      <c r="I3060" s="167"/>
      <c r="J3060" s="168"/>
      <c r="K3060" s="845"/>
    </row>
    <row r="3061" spans="1:11" x14ac:dyDescent="0.2">
      <c r="A3061" s="163">
        <v>3046</v>
      </c>
      <c r="B3061" s="164"/>
      <c r="C3061" s="165"/>
      <c r="D3061" s="166"/>
      <c r="E3061" s="165"/>
      <c r="F3061" s="165"/>
      <c r="G3061" s="220"/>
      <c r="H3061" s="165"/>
      <c r="I3061" s="167"/>
      <c r="J3061" s="168"/>
      <c r="K3061" s="845"/>
    </row>
    <row r="3062" spans="1:11" x14ac:dyDescent="0.2">
      <c r="A3062" s="163">
        <v>3047</v>
      </c>
      <c r="B3062" s="164"/>
      <c r="C3062" s="165"/>
      <c r="D3062" s="166"/>
      <c r="E3062" s="165"/>
      <c r="F3062" s="165"/>
      <c r="G3062" s="220"/>
      <c r="H3062" s="165"/>
      <c r="I3062" s="167"/>
      <c r="J3062" s="168"/>
      <c r="K3062" s="845"/>
    </row>
    <row r="3063" spans="1:11" x14ac:dyDescent="0.2">
      <c r="A3063" s="163">
        <v>3048</v>
      </c>
      <c r="B3063" s="164"/>
      <c r="C3063" s="165"/>
      <c r="D3063" s="166"/>
      <c r="E3063" s="165"/>
      <c r="F3063" s="165"/>
      <c r="G3063" s="220"/>
      <c r="H3063" s="165"/>
      <c r="I3063" s="167"/>
      <c r="J3063" s="168"/>
      <c r="K3063" s="845"/>
    </row>
    <row r="3064" spans="1:11" x14ac:dyDescent="0.2">
      <c r="A3064" s="163">
        <v>3049</v>
      </c>
      <c r="B3064" s="164"/>
      <c r="C3064" s="165"/>
      <c r="D3064" s="166"/>
      <c r="E3064" s="165"/>
      <c r="F3064" s="165"/>
      <c r="G3064" s="220"/>
      <c r="H3064" s="165"/>
      <c r="I3064" s="167"/>
      <c r="J3064" s="168"/>
      <c r="K3064" s="845"/>
    </row>
    <row r="3065" spans="1:11" x14ac:dyDescent="0.2">
      <c r="A3065" s="163">
        <v>3050</v>
      </c>
      <c r="B3065" s="164"/>
      <c r="C3065" s="165"/>
      <c r="D3065" s="166"/>
      <c r="E3065" s="165"/>
      <c r="F3065" s="165"/>
      <c r="G3065" s="220"/>
      <c r="H3065" s="165"/>
      <c r="I3065" s="167"/>
      <c r="J3065" s="168"/>
      <c r="K3065" s="845"/>
    </row>
    <row r="3066" spans="1:11" x14ac:dyDescent="0.2">
      <c r="A3066" s="163">
        <v>3051</v>
      </c>
      <c r="B3066" s="164"/>
      <c r="C3066" s="165"/>
      <c r="D3066" s="166"/>
      <c r="E3066" s="165"/>
      <c r="F3066" s="165"/>
      <c r="G3066" s="220"/>
      <c r="H3066" s="165"/>
      <c r="I3066" s="167"/>
      <c r="J3066" s="168"/>
      <c r="K3066" s="845"/>
    </row>
    <row r="3067" spans="1:11" x14ac:dyDescent="0.2">
      <c r="A3067" s="163">
        <v>3052</v>
      </c>
      <c r="B3067" s="164"/>
      <c r="C3067" s="165"/>
      <c r="D3067" s="166"/>
      <c r="E3067" s="165"/>
      <c r="F3067" s="165"/>
      <c r="G3067" s="220"/>
      <c r="H3067" s="165"/>
      <c r="I3067" s="167"/>
      <c r="J3067" s="168"/>
      <c r="K3067" s="845"/>
    </row>
    <row r="3068" spans="1:11" x14ac:dyDescent="0.2">
      <c r="A3068" s="163">
        <v>3053</v>
      </c>
      <c r="B3068" s="164"/>
      <c r="C3068" s="165"/>
      <c r="D3068" s="166"/>
      <c r="E3068" s="165"/>
      <c r="F3068" s="165"/>
      <c r="G3068" s="220"/>
      <c r="H3068" s="165"/>
      <c r="I3068" s="167"/>
      <c r="J3068" s="168"/>
      <c r="K3068" s="845"/>
    </row>
    <row r="3069" spans="1:11" x14ac:dyDescent="0.2">
      <c r="A3069" s="163">
        <v>3054</v>
      </c>
      <c r="B3069" s="164"/>
      <c r="C3069" s="165"/>
      <c r="D3069" s="166"/>
      <c r="E3069" s="165"/>
      <c r="F3069" s="165"/>
      <c r="G3069" s="220"/>
      <c r="H3069" s="165"/>
      <c r="I3069" s="167"/>
      <c r="J3069" s="168"/>
      <c r="K3069" s="845"/>
    </row>
    <row r="3070" spans="1:11" x14ac:dyDescent="0.2">
      <c r="A3070" s="163">
        <v>3055</v>
      </c>
      <c r="B3070" s="164"/>
      <c r="C3070" s="165"/>
      <c r="D3070" s="166"/>
      <c r="E3070" s="165"/>
      <c r="F3070" s="165"/>
      <c r="G3070" s="220"/>
      <c r="H3070" s="165"/>
      <c r="I3070" s="167"/>
      <c r="J3070" s="168"/>
      <c r="K3070" s="845"/>
    </row>
    <row r="3071" spans="1:11" x14ac:dyDescent="0.2">
      <c r="A3071" s="163">
        <v>3056</v>
      </c>
      <c r="B3071" s="164"/>
      <c r="C3071" s="165"/>
      <c r="D3071" s="166"/>
      <c r="E3071" s="165"/>
      <c r="F3071" s="165"/>
      <c r="G3071" s="220"/>
      <c r="H3071" s="165"/>
      <c r="I3071" s="167"/>
      <c r="J3071" s="168"/>
      <c r="K3071" s="845"/>
    </row>
    <row r="3072" spans="1:11" x14ac:dyDescent="0.2">
      <c r="A3072" s="163">
        <v>3057</v>
      </c>
      <c r="B3072" s="164"/>
      <c r="C3072" s="165"/>
      <c r="D3072" s="166"/>
      <c r="E3072" s="165"/>
      <c r="F3072" s="165"/>
      <c r="G3072" s="220"/>
      <c r="H3072" s="165"/>
      <c r="I3072" s="167"/>
      <c r="J3072" s="168"/>
      <c r="K3072" s="845"/>
    </row>
    <row r="3073" spans="1:11" x14ac:dyDescent="0.2">
      <c r="A3073" s="163">
        <v>3058</v>
      </c>
      <c r="B3073" s="164"/>
      <c r="C3073" s="165"/>
      <c r="D3073" s="166"/>
      <c r="E3073" s="165"/>
      <c r="F3073" s="165"/>
      <c r="G3073" s="220"/>
      <c r="H3073" s="165"/>
      <c r="I3073" s="167"/>
      <c r="J3073" s="168"/>
      <c r="K3073" s="845"/>
    </row>
    <row r="3074" spans="1:11" x14ac:dyDescent="0.2">
      <c r="A3074" s="163">
        <v>3059</v>
      </c>
      <c r="B3074" s="164"/>
      <c r="C3074" s="165"/>
      <c r="D3074" s="166"/>
      <c r="E3074" s="165"/>
      <c r="F3074" s="165"/>
      <c r="G3074" s="220"/>
      <c r="H3074" s="165"/>
      <c r="I3074" s="167"/>
      <c r="J3074" s="168"/>
      <c r="K3074" s="845"/>
    </row>
    <row r="3075" spans="1:11" x14ac:dyDescent="0.2">
      <c r="A3075" s="163">
        <v>3060</v>
      </c>
      <c r="B3075" s="164"/>
      <c r="C3075" s="165"/>
      <c r="D3075" s="166"/>
      <c r="E3075" s="165"/>
      <c r="F3075" s="165"/>
      <c r="G3075" s="220"/>
      <c r="H3075" s="165"/>
      <c r="I3075" s="167"/>
      <c r="J3075" s="168"/>
      <c r="K3075" s="845"/>
    </row>
    <row r="3076" spans="1:11" x14ac:dyDescent="0.2">
      <c r="A3076" s="163">
        <v>3061</v>
      </c>
      <c r="B3076" s="164"/>
      <c r="C3076" s="165"/>
      <c r="D3076" s="166"/>
      <c r="E3076" s="165"/>
      <c r="F3076" s="165"/>
      <c r="G3076" s="220"/>
      <c r="H3076" s="165"/>
      <c r="I3076" s="167"/>
      <c r="J3076" s="168"/>
      <c r="K3076" s="845"/>
    </row>
    <row r="3077" spans="1:11" x14ac:dyDescent="0.2">
      <c r="A3077" s="163">
        <v>3062</v>
      </c>
      <c r="B3077" s="164"/>
      <c r="C3077" s="165"/>
      <c r="D3077" s="166"/>
      <c r="E3077" s="165"/>
      <c r="F3077" s="165"/>
      <c r="G3077" s="220"/>
      <c r="H3077" s="165"/>
      <c r="I3077" s="167"/>
      <c r="J3077" s="168"/>
      <c r="K3077" s="845"/>
    </row>
    <row r="3078" spans="1:11" x14ac:dyDescent="0.2">
      <c r="A3078" s="163">
        <v>3063</v>
      </c>
      <c r="B3078" s="164"/>
      <c r="C3078" s="165"/>
      <c r="D3078" s="166"/>
      <c r="E3078" s="165"/>
      <c r="F3078" s="165"/>
      <c r="G3078" s="220"/>
      <c r="H3078" s="165"/>
      <c r="I3078" s="167"/>
      <c r="J3078" s="168"/>
      <c r="K3078" s="845"/>
    </row>
    <row r="3079" spans="1:11" x14ac:dyDescent="0.2">
      <c r="A3079" s="163">
        <v>3064</v>
      </c>
      <c r="B3079" s="164"/>
      <c r="C3079" s="165"/>
      <c r="D3079" s="166"/>
      <c r="E3079" s="165"/>
      <c r="F3079" s="165"/>
      <c r="G3079" s="220"/>
      <c r="H3079" s="165"/>
      <c r="I3079" s="167"/>
      <c r="J3079" s="168"/>
      <c r="K3079" s="845"/>
    </row>
    <row r="3080" spans="1:11" x14ac:dyDescent="0.2">
      <c r="A3080" s="163">
        <v>3065</v>
      </c>
      <c r="B3080" s="164"/>
      <c r="C3080" s="165"/>
      <c r="D3080" s="166"/>
      <c r="E3080" s="165"/>
      <c r="F3080" s="165"/>
      <c r="G3080" s="220"/>
      <c r="H3080" s="165"/>
      <c r="I3080" s="167"/>
      <c r="J3080" s="168"/>
      <c r="K3080" s="845"/>
    </row>
    <row r="3081" spans="1:11" x14ac:dyDescent="0.2">
      <c r="A3081" s="163">
        <v>3066</v>
      </c>
      <c r="B3081" s="164"/>
      <c r="C3081" s="165"/>
      <c r="D3081" s="166"/>
      <c r="E3081" s="165"/>
      <c r="F3081" s="165"/>
      <c r="G3081" s="220"/>
      <c r="H3081" s="165"/>
      <c r="I3081" s="167"/>
      <c r="J3081" s="168"/>
      <c r="K3081" s="845"/>
    </row>
    <row r="3082" spans="1:11" x14ac:dyDescent="0.2">
      <c r="A3082" s="163">
        <v>3067</v>
      </c>
      <c r="B3082" s="164"/>
      <c r="C3082" s="165"/>
      <c r="D3082" s="166"/>
      <c r="E3082" s="165"/>
      <c r="F3082" s="165"/>
      <c r="G3082" s="220"/>
      <c r="H3082" s="165"/>
      <c r="I3082" s="167"/>
      <c r="J3082" s="168"/>
      <c r="K3082" s="845"/>
    </row>
    <row r="3083" spans="1:11" x14ac:dyDescent="0.2">
      <c r="A3083" s="163">
        <v>3068</v>
      </c>
      <c r="B3083" s="164"/>
      <c r="C3083" s="165"/>
      <c r="D3083" s="166"/>
      <c r="E3083" s="165"/>
      <c r="F3083" s="165"/>
      <c r="G3083" s="220"/>
      <c r="H3083" s="165"/>
      <c r="I3083" s="167"/>
      <c r="J3083" s="168"/>
      <c r="K3083" s="845"/>
    </row>
    <row r="3084" spans="1:11" x14ac:dyDescent="0.2">
      <c r="A3084" s="163">
        <v>3069</v>
      </c>
      <c r="B3084" s="164"/>
      <c r="C3084" s="165"/>
      <c r="D3084" s="166"/>
      <c r="E3084" s="165"/>
      <c r="F3084" s="165"/>
      <c r="G3084" s="220"/>
      <c r="H3084" s="165"/>
      <c r="I3084" s="167"/>
      <c r="J3084" s="168"/>
      <c r="K3084" s="845"/>
    </row>
    <row r="3085" spans="1:11" x14ac:dyDescent="0.2">
      <c r="A3085" s="163">
        <v>3070</v>
      </c>
      <c r="B3085" s="164"/>
      <c r="C3085" s="165"/>
      <c r="D3085" s="166"/>
      <c r="E3085" s="165"/>
      <c r="F3085" s="165"/>
      <c r="G3085" s="220"/>
      <c r="H3085" s="165"/>
      <c r="I3085" s="167"/>
      <c r="J3085" s="168"/>
      <c r="K3085" s="845"/>
    </row>
    <row r="3086" spans="1:11" x14ac:dyDescent="0.2">
      <c r="A3086" s="163">
        <v>3071</v>
      </c>
      <c r="B3086" s="164"/>
      <c r="C3086" s="165"/>
      <c r="D3086" s="166"/>
      <c r="E3086" s="165"/>
      <c r="F3086" s="165"/>
      <c r="G3086" s="220"/>
      <c r="H3086" s="165"/>
      <c r="I3086" s="167"/>
      <c r="J3086" s="168"/>
      <c r="K3086" s="845"/>
    </row>
    <row r="3087" spans="1:11" x14ac:dyDescent="0.2">
      <c r="A3087" s="163">
        <v>3072</v>
      </c>
      <c r="B3087" s="164"/>
      <c r="C3087" s="165"/>
      <c r="D3087" s="166"/>
      <c r="E3087" s="165"/>
      <c r="F3087" s="165"/>
      <c r="G3087" s="220"/>
      <c r="H3087" s="165"/>
      <c r="I3087" s="167"/>
      <c r="J3087" s="168"/>
      <c r="K3087" s="845"/>
    </row>
    <row r="3088" spans="1:11" x14ac:dyDescent="0.2">
      <c r="A3088" s="163">
        <v>3073</v>
      </c>
      <c r="B3088" s="164"/>
      <c r="C3088" s="165"/>
      <c r="D3088" s="166"/>
      <c r="E3088" s="165"/>
      <c r="F3088" s="165"/>
      <c r="G3088" s="220"/>
      <c r="H3088" s="165"/>
      <c r="I3088" s="167"/>
      <c r="J3088" s="168"/>
      <c r="K3088" s="845"/>
    </row>
    <row r="3089" spans="1:11" x14ac:dyDescent="0.2">
      <c r="A3089" s="163">
        <v>3074</v>
      </c>
      <c r="B3089" s="164"/>
      <c r="C3089" s="165"/>
      <c r="D3089" s="166"/>
      <c r="E3089" s="165"/>
      <c r="F3089" s="165"/>
      <c r="G3089" s="220"/>
      <c r="H3089" s="165"/>
      <c r="I3089" s="167"/>
      <c r="J3089" s="168"/>
      <c r="K3089" s="845"/>
    </row>
    <row r="3090" spans="1:11" x14ac:dyDescent="0.2">
      <c r="A3090" s="163">
        <v>3075</v>
      </c>
      <c r="B3090" s="164"/>
      <c r="C3090" s="165"/>
      <c r="D3090" s="166"/>
      <c r="E3090" s="165"/>
      <c r="F3090" s="165"/>
      <c r="G3090" s="220"/>
      <c r="H3090" s="165"/>
      <c r="I3090" s="167"/>
      <c r="J3090" s="168"/>
      <c r="K3090" s="845"/>
    </row>
    <row r="3091" spans="1:11" x14ac:dyDescent="0.2">
      <c r="A3091" s="163">
        <v>3076</v>
      </c>
      <c r="B3091" s="164"/>
      <c r="C3091" s="165"/>
      <c r="D3091" s="166"/>
      <c r="E3091" s="165"/>
      <c r="F3091" s="165"/>
      <c r="G3091" s="220"/>
      <c r="H3091" s="165"/>
      <c r="I3091" s="167"/>
      <c r="J3091" s="168"/>
      <c r="K3091" s="845"/>
    </row>
    <row r="3092" spans="1:11" x14ac:dyDescent="0.2">
      <c r="A3092" s="163">
        <v>3077</v>
      </c>
      <c r="B3092" s="164"/>
      <c r="C3092" s="165"/>
      <c r="D3092" s="166"/>
      <c r="E3092" s="165"/>
      <c r="F3092" s="165"/>
      <c r="G3092" s="220"/>
      <c r="H3092" s="165"/>
      <c r="I3092" s="167"/>
      <c r="J3092" s="168"/>
      <c r="K3092" s="845"/>
    </row>
    <row r="3093" spans="1:11" x14ac:dyDescent="0.2">
      <c r="A3093" s="163">
        <v>3078</v>
      </c>
      <c r="B3093" s="164"/>
      <c r="C3093" s="165"/>
      <c r="D3093" s="166"/>
      <c r="E3093" s="165"/>
      <c r="F3093" s="165"/>
      <c r="G3093" s="220"/>
      <c r="H3093" s="165"/>
      <c r="I3093" s="167"/>
      <c r="J3093" s="168"/>
      <c r="K3093" s="845"/>
    </row>
    <row r="3094" spans="1:11" x14ac:dyDescent="0.2">
      <c r="A3094" s="163">
        <v>3079</v>
      </c>
      <c r="B3094" s="164"/>
      <c r="C3094" s="165"/>
      <c r="D3094" s="166"/>
      <c r="E3094" s="165"/>
      <c r="F3094" s="165"/>
      <c r="G3094" s="220"/>
      <c r="H3094" s="165"/>
      <c r="I3094" s="167"/>
      <c r="J3094" s="168"/>
      <c r="K3094" s="845"/>
    </row>
    <row r="3095" spans="1:11" x14ac:dyDescent="0.2">
      <c r="A3095" s="163">
        <v>3080</v>
      </c>
      <c r="B3095" s="164"/>
      <c r="C3095" s="165"/>
      <c r="D3095" s="166"/>
      <c r="E3095" s="165"/>
      <c r="F3095" s="165"/>
      <c r="G3095" s="220"/>
      <c r="H3095" s="165"/>
      <c r="I3095" s="167"/>
      <c r="J3095" s="168"/>
      <c r="K3095" s="845"/>
    </row>
    <row r="3096" spans="1:11" x14ac:dyDescent="0.2">
      <c r="A3096" s="163">
        <v>3081</v>
      </c>
      <c r="B3096" s="164"/>
      <c r="C3096" s="165"/>
      <c r="D3096" s="166"/>
      <c r="E3096" s="165"/>
      <c r="F3096" s="165"/>
      <c r="G3096" s="220"/>
      <c r="H3096" s="165"/>
      <c r="I3096" s="167"/>
      <c r="J3096" s="168"/>
      <c r="K3096" s="845"/>
    </row>
    <row r="3097" spans="1:11" x14ac:dyDescent="0.2">
      <c r="A3097" s="163">
        <v>3082</v>
      </c>
      <c r="B3097" s="164"/>
      <c r="C3097" s="165"/>
      <c r="D3097" s="166"/>
      <c r="E3097" s="165"/>
      <c r="F3097" s="165"/>
      <c r="G3097" s="220"/>
      <c r="H3097" s="165"/>
      <c r="I3097" s="167"/>
      <c r="J3097" s="168"/>
      <c r="K3097" s="845"/>
    </row>
    <row r="3098" spans="1:11" x14ac:dyDescent="0.2">
      <c r="A3098" s="163">
        <v>3083</v>
      </c>
      <c r="B3098" s="164"/>
      <c r="C3098" s="165"/>
      <c r="D3098" s="166"/>
      <c r="E3098" s="165"/>
      <c r="F3098" s="165"/>
      <c r="G3098" s="220"/>
      <c r="H3098" s="165"/>
      <c r="I3098" s="167"/>
      <c r="J3098" s="168"/>
      <c r="K3098" s="845"/>
    </row>
    <row r="3099" spans="1:11" x14ac:dyDescent="0.2">
      <c r="A3099" s="163">
        <v>3084</v>
      </c>
      <c r="B3099" s="164"/>
      <c r="C3099" s="165"/>
      <c r="D3099" s="166"/>
      <c r="E3099" s="165"/>
      <c r="F3099" s="165"/>
      <c r="G3099" s="220"/>
      <c r="H3099" s="165"/>
      <c r="I3099" s="167"/>
      <c r="J3099" s="168"/>
      <c r="K3099" s="845"/>
    </row>
    <row r="3100" spans="1:11" x14ac:dyDescent="0.2">
      <c r="A3100" s="163">
        <v>3085</v>
      </c>
      <c r="B3100" s="164"/>
      <c r="C3100" s="165"/>
      <c r="D3100" s="166"/>
      <c r="E3100" s="165"/>
      <c r="F3100" s="165"/>
      <c r="G3100" s="220"/>
      <c r="H3100" s="165"/>
      <c r="I3100" s="167"/>
      <c r="J3100" s="168"/>
      <c r="K3100" s="845"/>
    </row>
    <row r="3101" spans="1:11" x14ac:dyDescent="0.2">
      <c r="A3101" s="163">
        <v>3086</v>
      </c>
      <c r="B3101" s="164"/>
      <c r="C3101" s="165"/>
      <c r="D3101" s="166"/>
      <c r="E3101" s="165"/>
      <c r="F3101" s="165"/>
      <c r="G3101" s="220"/>
      <c r="H3101" s="165"/>
      <c r="I3101" s="167"/>
      <c r="J3101" s="168"/>
      <c r="K3101" s="845"/>
    </row>
    <row r="3102" spans="1:11" x14ac:dyDescent="0.2">
      <c r="A3102" s="163">
        <v>3087</v>
      </c>
      <c r="B3102" s="164"/>
      <c r="C3102" s="165"/>
      <c r="D3102" s="166"/>
      <c r="E3102" s="165"/>
      <c r="F3102" s="165"/>
      <c r="G3102" s="220"/>
      <c r="H3102" s="165"/>
      <c r="I3102" s="167"/>
      <c r="J3102" s="168"/>
      <c r="K3102" s="845"/>
    </row>
    <row r="3103" spans="1:11" x14ac:dyDescent="0.2">
      <c r="A3103" s="163">
        <v>3088</v>
      </c>
      <c r="B3103" s="164"/>
      <c r="C3103" s="165"/>
      <c r="D3103" s="166"/>
      <c r="E3103" s="165"/>
      <c r="F3103" s="165"/>
      <c r="G3103" s="220"/>
      <c r="H3103" s="165"/>
      <c r="I3103" s="167"/>
      <c r="J3103" s="168"/>
      <c r="K3103" s="845"/>
    </row>
    <row r="3104" spans="1:11" x14ac:dyDescent="0.2">
      <c r="A3104" s="163">
        <v>3089</v>
      </c>
      <c r="B3104" s="164"/>
      <c r="C3104" s="165"/>
      <c r="D3104" s="166"/>
      <c r="E3104" s="165"/>
      <c r="F3104" s="165"/>
      <c r="G3104" s="220"/>
      <c r="H3104" s="165"/>
      <c r="I3104" s="167"/>
      <c r="J3104" s="168"/>
      <c r="K3104" s="845"/>
    </row>
    <row r="3105" spans="1:11" x14ac:dyDescent="0.2">
      <c r="A3105" s="163">
        <v>3090</v>
      </c>
      <c r="B3105" s="164"/>
      <c r="C3105" s="165"/>
      <c r="D3105" s="166"/>
      <c r="E3105" s="165"/>
      <c r="F3105" s="165"/>
      <c r="G3105" s="220"/>
      <c r="H3105" s="165"/>
      <c r="I3105" s="167"/>
      <c r="J3105" s="168"/>
      <c r="K3105" s="845"/>
    </row>
    <row r="3106" spans="1:11" x14ac:dyDescent="0.2">
      <c r="A3106" s="163">
        <v>3091</v>
      </c>
      <c r="B3106" s="164"/>
      <c r="C3106" s="165"/>
      <c r="D3106" s="166"/>
      <c r="E3106" s="165"/>
      <c r="F3106" s="165"/>
      <c r="G3106" s="220"/>
      <c r="H3106" s="165"/>
      <c r="I3106" s="167"/>
      <c r="J3106" s="168"/>
      <c r="K3106" s="845"/>
    </row>
    <row r="3107" spans="1:11" x14ac:dyDescent="0.2">
      <c r="A3107" s="163">
        <v>3092</v>
      </c>
      <c r="B3107" s="164"/>
      <c r="C3107" s="165"/>
      <c r="D3107" s="166"/>
      <c r="E3107" s="165"/>
      <c r="F3107" s="165"/>
      <c r="G3107" s="220"/>
      <c r="H3107" s="165"/>
      <c r="I3107" s="167"/>
      <c r="J3107" s="168"/>
      <c r="K3107" s="845"/>
    </row>
    <row r="3108" spans="1:11" x14ac:dyDescent="0.2">
      <c r="A3108" s="163">
        <v>3093</v>
      </c>
      <c r="B3108" s="164"/>
      <c r="C3108" s="165"/>
      <c r="D3108" s="166"/>
      <c r="E3108" s="165"/>
      <c r="F3108" s="165"/>
      <c r="G3108" s="220"/>
      <c r="H3108" s="165"/>
      <c r="I3108" s="167"/>
      <c r="J3108" s="168"/>
      <c r="K3108" s="845"/>
    </row>
    <row r="3109" spans="1:11" x14ac:dyDescent="0.2">
      <c r="A3109" s="163">
        <v>3094</v>
      </c>
      <c r="B3109" s="164"/>
      <c r="C3109" s="165"/>
      <c r="D3109" s="166"/>
      <c r="E3109" s="165"/>
      <c r="F3109" s="165"/>
      <c r="G3109" s="220"/>
      <c r="H3109" s="165"/>
      <c r="I3109" s="167"/>
      <c r="J3109" s="168"/>
      <c r="K3109" s="845"/>
    </row>
    <row r="3110" spans="1:11" x14ac:dyDescent="0.2">
      <c r="A3110" s="163">
        <v>3095</v>
      </c>
      <c r="B3110" s="164"/>
      <c r="C3110" s="165"/>
      <c r="D3110" s="166"/>
      <c r="E3110" s="165"/>
      <c r="F3110" s="165"/>
      <c r="G3110" s="220"/>
      <c r="H3110" s="165"/>
      <c r="I3110" s="167"/>
      <c r="J3110" s="168"/>
      <c r="K3110" s="845"/>
    </row>
    <row r="3111" spans="1:11" x14ac:dyDescent="0.2">
      <c r="A3111" s="163">
        <v>3096</v>
      </c>
      <c r="B3111" s="164"/>
      <c r="C3111" s="165"/>
      <c r="D3111" s="166"/>
      <c r="E3111" s="165"/>
      <c r="F3111" s="165"/>
      <c r="G3111" s="220"/>
      <c r="H3111" s="165"/>
      <c r="I3111" s="167"/>
      <c r="J3111" s="168"/>
      <c r="K3111" s="845"/>
    </row>
    <row r="3112" spans="1:11" x14ac:dyDescent="0.2">
      <c r="A3112" s="163">
        <v>3097</v>
      </c>
      <c r="B3112" s="164"/>
      <c r="C3112" s="165"/>
      <c r="D3112" s="166"/>
      <c r="E3112" s="165"/>
      <c r="F3112" s="165"/>
      <c r="G3112" s="220"/>
      <c r="H3112" s="165"/>
      <c r="I3112" s="167"/>
      <c r="J3112" s="168"/>
      <c r="K3112" s="845"/>
    </row>
    <row r="3113" spans="1:11" x14ac:dyDescent="0.2">
      <c r="A3113" s="163">
        <v>3098</v>
      </c>
      <c r="B3113" s="164"/>
      <c r="C3113" s="165"/>
      <c r="D3113" s="166"/>
      <c r="E3113" s="165"/>
      <c r="F3113" s="165"/>
      <c r="G3113" s="220"/>
      <c r="H3113" s="165"/>
      <c r="I3113" s="167"/>
      <c r="J3113" s="168"/>
      <c r="K3113" s="845"/>
    </row>
    <row r="3114" spans="1:11" x14ac:dyDescent="0.2">
      <c r="A3114" s="163">
        <v>3099</v>
      </c>
      <c r="B3114" s="164"/>
      <c r="C3114" s="165"/>
      <c r="D3114" s="166"/>
      <c r="E3114" s="165"/>
      <c r="F3114" s="165"/>
      <c r="G3114" s="220"/>
      <c r="H3114" s="165"/>
      <c r="I3114" s="167"/>
      <c r="J3114" s="168"/>
      <c r="K3114" s="845"/>
    </row>
    <row r="3115" spans="1:11" x14ac:dyDescent="0.2">
      <c r="A3115" s="163">
        <v>3100</v>
      </c>
      <c r="B3115" s="164"/>
      <c r="C3115" s="165"/>
      <c r="D3115" s="166"/>
      <c r="E3115" s="165"/>
      <c r="F3115" s="165"/>
      <c r="G3115" s="220"/>
      <c r="H3115" s="165"/>
      <c r="I3115" s="167"/>
      <c r="J3115" s="168"/>
      <c r="K3115" s="845"/>
    </row>
    <row r="3116" spans="1:11" x14ac:dyDescent="0.2">
      <c r="A3116" s="163">
        <v>3101</v>
      </c>
      <c r="B3116" s="164"/>
      <c r="C3116" s="165"/>
      <c r="D3116" s="166"/>
      <c r="E3116" s="165"/>
      <c r="F3116" s="165"/>
      <c r="G3116" s="220"/>
      <c r="H3116" s="165"/>
      <c r="I3116" s="167"/>
      <c r="J3116" s="168"/>
      <c r="K3116" s="845"/>
    </row>
    <row r="3117" spans="1:11" x14ac:dyDescent="0.2">
      <c r="A3117" s="163">
        <v>3102</v>
      </c>
      <c r="B3117" s="164"/>
      <c r="C3117" s="165"/>
      <c r="D3117" s="166"/>
      <c r="E3117" s="165"/>
      <c r="F3117" s="165"/>
      <c r="G3117" s="220"/>
      <c r="H3117" s="165"/>
      <c r="I3117" s="167"/>
      <c r="J3117" s="168"/>
      <c r="K3117" s="845"/>
    </row>
    <row r="3118" spans="1:11" x14ac:dyDescent="0.2">
      <c r="A3118" s="163">
        <v>3103</v>
      </c>
      <c r="B3118" s="164"/>
      <c r="C3118" s="165"/>
      <c r="D3118" s="166"/>
      <c r="E3118" s="165"/>
      <c r="F3118" s="165"/>
      <c r="G3118" s="220"/>
      <c r="H3118" s="165"/>
      <c r="I3118" s="167"/>
      <c r="J3118" s="168"/>
      <c r="K3118" s="845"/>
    </row>
    <row r="3119" spans="1:11" x14ac:dyDescent="0.2">
      <c r="A3119" s="163">
        <v>3104</v>
      </c>
      <c r="B3119" s="164"/>
      <c r="C3119" s="165"/>
      <c r="D3119" s="166"/>
      <c r="E3119" s="165"/>
      <c r="F3119" s="165"/>
      <c r="G3119" s="220"/>
      <c r="H3119" s="165"/>
      <c r="I3119" s="167"/>
      <c r="J3119" s="168"/>
      <c r="K3119" s="845"/>
    </row>
    <row r="3120" spans="1:11" x14ac:dyDescent="0.2">
      <c r="A3120" s="163">
        <v>3105</v>
      </c>
      <c r="B3120" s="164"/>
      <c r="C3120" s="165"/>
      <c r="D3120" s="166"/>
      <c r="E3120" s="165"/>
      <c r="F3120" s="165"/>
      <c r="G3120" s="220"/>
      <c r="H3120" s="165"/>
      <c r="I3120" s="167"/>
      <c r="J3120" s="168"/>
      <c r="K3120" s="845"/>
    </row>
    <row r="3121" spans="1:11" x14ac:dyDescent="0.2">
      <c r="A3121" s="163">
        <v>3106</v>
      </c>
      <c r="B3121" s="164"/>
      <c r="C3121" s="165"/>
      <c r="D3121" s="166"/>
      <c r="E3121" s="165"/>
      <c r="F3121" s="165"/>
      <c r="G3121" s="220"/>
      <c r="H3121" s="165"/>
      <c r="I3121" s="167"/>
      <c r="J3121" s="168"/>
      <c r="K3121" s="845"/>
    </row>
    <row r="3122" spans="1:11" x14ac:dyDescent="0.2">
      <c r="A3122" s="163">
        <v>3107</v>
      </c>
      <c r="B3122" s="164"/>
      <c r="C3122" s="165"/>
      <c r="D3122" s="166"/>
      <c r="E3122" s="165"/>
      <c r="F3122" s="165"/>
      <c r="G3122" s="220"/>
      <c r="H3122" s="165"/>
      <c r="I3122" s="167"/>
      <c r="J3122" s="168"/>
      <c r="K3122" s="845"/>
    </row>
    <row r="3123" spans="1:11" x14ac:dyDescent="0.2">
      <c r="A3123" s="163">
        <v>3108</v>
      </c>
      <c r="B3123" s="164"/>
      <c r="C3123" s="165"/>
      <c r="D3123" s="166"/>
      <c r="E3123" s="165"/>
      <c r="F3123" s="165"/>
      <c r="G3123" s="220"/>
      <c r="H3123" s="165"/>
      <c r="I3123" s="167"/>
      <c r="J3123" s="168"/>
      <c r="K3123" s="845"/>
    </row>
    <row r="3124" spans="1:11" x14ac:dyDescent="0.2">
      <c r="A3124" s="163">
        <v>3109</v>
      </c>
      <c r="B3124" s="164"/>
      <c r="C3124" s="165"/>
      <c r="D3124" s="166"/>
      <c r="E3124" s="165"/>
      <c r="F3124" s="165"/>
      <c r="G3124" s="220"/>
      <c r="H3124" s="165"/>
      <c r="I3124" s="167"/>
      <c r="J3124" s="168"/>
      <c r="K3124" s="845"/>
    </row>
    <row r="3125" spans="1:11" x14ac:dyDescent="0.2">
      <c r="A3125" s="163">
        <v>3110</v>
      </c>
      <c r="B3125" s="164"/>
      <c r="C3125" s="165"/>
      <c r="D3125" s="166"/>
      <c r="E3125" s="165"/>
      <c r="F3125" s="165"/>
      <c r="G3125" s="220"/>
      <c r="H3125" s="165"/>
      <c r="I3125" s="167"/>
      <c r="J3125" s="168"/>
      <c r="K3125" s="845"/>
    </row>
    <row r="3126" spans="1:11" x14ac:dyDescent="0.2">
      <c r="A3126" s="163">
        <v>3111</v>
      </c>
      <c r="B3126" s="164"/>
      <c r="C3126" s="165"/>
      <c r="D3126" s="166"/>
      <c r="E3126" s="165"/>
      <c r="F3126" s="165"/>
      <c r="G3126" s="220"/>
      <c r="H3126" s="165"/>
      <c r="I3126" s="167"/>
      <c r="J3126" s="168"/>
      <c r="K3126" s="845"/>
    </row>
    <row r="3127" spans="1:11" x14ac:dyDescent="0.2">
      <c r="A3127" s="163">
        <v>3112</v>
      </c>
      <c r="B3127" s="164"/>
      <c r="C3127" s="165"/>
      <c r="D3127" s="166"/>
      <c r="E3127" s="165"/>
      <c r="F3127" s="165"/>
      <c r="G3127" s="220"/>
      <c r="H3127" s="165"/>
      <c r="I3127" s="167"/>
      <c r="J3127" s="168"/>
      <c r="K3127" s="845"/>
    </row>
    <row r="3128" spans="1:11" x14ac:dyDescent="0.2">
      <c r="A3128" s="163">
        <v>3113</v>
      </c>
      <c r="B3128" s="164"/>
      <c r="C3128" s="165"/>
      <c r="D3128" s="166"/>
      <c r="E3128" s="165"/>
      <c r="F3128" s="165"/>
      <c r="G3128" s="220"/>
      <c r="H3128" s="165"/>
      <c r="I3128" s="167"/>
      <c r="J3128" s="168"/>
      <c r="K3128" s="845"/>
    </row>
    <row r="3129" spans="1:11" x14ac:dyDescent="0.2">
      <c r="A3129" s="163">
        <v>3114</v>
      </c>
      <c r="B3129" s="164"/>
      <c r="C3129" s="165"/>
      <c r="D3129" s="166"/>
      <c r="E3129" s="165"/>
      <c r="F3129" s="165"/>
      <c r="G3129" s="220"/>
      <c r="H3129" s="165"/>
      <c r="I3129" s="167"/>
      <c r="J3129" s="168"/>
      <c r="K3129" s="845"/>
    </row>
    <row r="3130" spans="1:11" x14ac:dyDescent="0.2">
      <c r="A3130" s="163">
        <v>3115</v>
      </c>
      <c r="B3130" s="164"/>
      <c r="C3130" s="165"/>
      <c r="D3130" s="166"/>
      <c r="E3130" s="165"/>
      <c r="F3130" s="165"/>
      <c r="G3130" s="220"/>
      <c r="H3130" s="165"/>
      <c r="I3130" s="167"/>
      <c r="J3130" s="168"/>
      <c r="K3130" s="845"/>
    </row>
    <row r="3131" spans="1:11" x14ac:dyDescent="0.2">
      <c r="A3131" s="163">
        <v>3116</v>
      </c>
      <c r="B3131" s="164"/>
      <c r="C3131" s="165"/>
      <c r="D3131" s="166"/>
      <c r="E3131" s="165"/>
      <c r="F3131" s="165"/>
      <c r="G3131" s="220"/>
      <c r="H3131" s="165"/>
      <c r="I3131" s="167"/>
      <c r="J3131" s="168"/>
      <c r="K3131" s="845"/>
    </row>
    <row r="3132" spans="1:11" x14ac:dyDescent="0.2">
      <c r="A3132" s="163">
        <v>3117</v>
      </c>
      <c r="B3132" s="164"/>
      <c r="C3132" s="165"/>
      <c r="D3132" s="166"/>
      <c r="E3132" s="165"/>
      <c r="F3132" s="165"/>
      <c r="G3132" s="220"/>
      <c r="H3132" s="165"/>
      <c r="I3132" s="167"/>
      <c r="J3132" s="168"/>
      <c r="K3132" s="845"/>
    </row>
    <row r="3133" spans="1:11" x14ac:dyDescent="0.2">
      <c r="A3133" s="163">
        <v>3118</v>
      </c>
      <c r="B3133" s="164"/>
      <c r="C3133" s="165"/>
      <c r="D3133" s="166"/>
      <c r="E3133" s="165"/>
      <c r="F3133" s="165"/>
      <c r="G3133" s="220"/>
      <c r="H3133" s="165"/>
      <c r="I3133" s="167"/>
      <c r="J3133" s="168"/>
      <c r="K3133" s="845"/>
    </row>
    <row r="3134" spans="1:11" x14ac:dyDescent="0.2">
      <c r="A3134" s="163">
        <v>3119</v>
      </c>
      <c r="B3134" s="164"/>
      <c r="C3134" s="165"/>
      <c r="D3134" s="166"/>
      <c r="E3134" s="165"/>
      <c r="F3134" s="165"/>
      <c r="G3134" s="220"/>
      <c r="H3134" s="165"/>
      <c r="I3134" s="167"/>
      <c r="J3134" s="168"/>
      <c r="K3134" s="845"/>
    </row>
    <row r="3135" spans="1:11" x14ac:dyDescent="0.2">
      <c r="A3135" s="163">
        <v>3120</v>
      </c>
      <c r="B3135" s="164"/>
      <c r="C3135" s="165"/>
      <c r="D3135" s="166"/>
      <c r="E3135" s="165"/>
      <c r="F3135" s="165"/>
      <c r="G3135" s="220"/>
      <c r="H3135" s="165"/>
      <c r="I3135" s="167"/>
      <c r="J3135" s="168"/>
      <c r="K3135" s="845"/>
    </row>
    <row r="3136" spans="1:11" x14ac:dyDescent="0.2">
      <c r="A3136" s="163">
        <v>3121</v>
      </c>
      <c r="B3136" s="164"/>
      <c r="C3136" s="165"/>
      <c r="D3136" s="166"/>
      <c r="E3136" s="165"/>
      <c r="F3136" s="165"/>
      <c r="G3136" s="220"/>
      <c r="H3136" s="165"/>
      <c r="I3136" s="167"/>
      <c r="J3136" s="168"/>
      <c r="K3136" s="845"/>
    </row>
    <row r="3137" spans="1:11" x14ac:dyDescent="0.2">
      <c r="A3137" s="163">
        <v>3122</v>
      </c>
      <c r="B3137" s="164"/>
      <c r="C3137" s="165"/>
      <c r="D3137" s="166"/>
      <c r="E3137" s="165"/>
      <c r="F3137" s="165"/>
      <c r="G3137" s="220"/>
      <c r="H3137" s="165"/>
      <c r="I3137" s="167"/>
      <c r="J3137" s="168"/>
      <c r="K3137" s="845"/>
    </row>
    <row r="3138" spans="1:11" x14ac:dyDescent="0.2">
      <c r="A3138" s="163">
        <v>3123</v>
      </c>
      <c r="B3138" s="164"/>
      <c r="C3138" s="165"/>
      <c r="D3138" s="166"/>
      <c r="E3138" s="165"/>
      <c r="F3138" s="165"/>
      <c r="G3138" s="220"/>
      <c r="H3138" s="165"/>
      <c r="I3138" s="167"/>
      <c r="J3138" s="168"/>
      <c r="K3138" s="845"/>
    </row>
    <row r="3139" spans="1:11" x14ac:dyDescent="0.2">
      <c r="A3139" s="163">
        <v>3124</v>
      </c>
      <c r="B3139" s="164"/>
      <c r="C3139" s="165"/>
      <c r="D3139" s="166"/>
      <c r="E3139" s="165"/>
      <c r="F3139" s="165"/>
      <c r="G3139" s="220"/>
      <c r="H3139" s="165"/>
      <c r="I3139" s="167"/>
      <c r="J3139" s="168"/>
      <c r="K3139" s="845"/>
    </row>
    <row r="3140" spans="1:11" x14ac:dyDescent="0.2">
      <c r="A3140" s="163">
        <v>3125</v>
      </c>
      <c r="B3140" s="164"/>
      <c r="C3140" s="165"/>
      <c r="D3140" s="166"/>
      <c r="E3140" s="165"/>
      <c r="F3140" s="165"/>
      <c r="G3140" s="220"/>
      <c r="H3140" s="165"/>
      <c r="I3140" s="167"/>
      <c r="J3140" s="168"/>
      <c r="K3140" s="845"/>
    </row>
    <row r="3141" spans="1:11" x14ac:dyDescent="0.2">
      <c r="A3141" s="163">
        <v>3126</v>
      </c>
      <c r="B3141" s="164"/>
      <c r="C3141" s="165"/>
      <c r="D3141" s="166"/>
      <c r="E3141" s="165"/>
      <c r="F3141" s="165"/>
      <c r="G3141" s="220"/>
      <c r="H3141" s="165"/>
      <c r="I3141" s="167"/>
      <c r="J3141" s="168"/>
      <c r="K3141" s="845"/>
    </row>
    <row r="3142" spans="1:11" x14ac:dyDescent="0.2">
      <c r="A3142" s="163">
        <v>3127</v>
      </c>
      <c r="B3142" s="164"/>
      <c r="C3142" s="165"/>
      <c r="D3142" s="166"/>
      <c r="E3142" s="165"/>
      <c r="F3142" s="165"/>
      <c r="G3142" s="220"/>
      <c r="H3142" s="165"/>
      <c r="I3142" s="167"/>
      <c r="J3142" s="168"/>
      <c r="K3142" s="845"/>
    </row>
    <row r="3143" spans="1:11" x14ac:dyDescent="0.2">
      <c r="A3143" s="163">
        <v>3128</v>
      </c>
      <c r="B3143" s="164"/>
      <c r="C3143" s="165"/>
      <c r="D3143" s="166"/>
      <c r="E3143" s="165"/>
      <c r="F3143" s="165"/>
      <c r="G3143" s="220"/>
      <c r="H3143" s="165"/>
      <c r="I3143" s="167"/>
      <c r="J3143" s="168"/>
      <c r="K3143" s="845"/>
    </row>
    <row r="3144" spans="1:11" x14ac:dyDescent="0.2">
      <c r="A3144" s="163">
        <v>3129</v>
      </c>
      <c r="B3144" s="164"/>
      <c r="C3144" s="165"/>
      <c r="D3144" s="166"/>
      <c r="E3144" s="165"/>
      <c r="F3144" s="165"/>
      <c r="G3144" s="220"/>
      <c r="H3144" s="165"/>
      <c r="I3144" s="167"/>
      <c r="J3144" s="168"/>
      <c r="K3144" s="845"/>
    </row>
    <row r="3145" spans="1:11" x14ac:dyDescent="0.2">
      <c r="A3145" s="163">
        <v>3130</v>
      </c>
      <c r="B3145" s="164"/>
      <c r="C3145" s="165"/>
      <c r="D3145" s="166"/>
      <c r="E3145" s="165"/>
      <c r="F3145" s="165"/>
      <c r="G3145" s="220"/>
      <c r="H3145" s="165"/>
      <c r="I3145" s="167"/>
      <c r="J3145" s="168"/>
      <c r="K3145" s="845"/>
    </row>
    <row r="3146" spans="1:11" x14ac:dyDescent="0.2">
      <c r="A3146" s="163">
        <v>3131</v>
      </c>
      <c r="B3146" s="164"/>
      <c r="C3146" s="165"/>
      <c r="D3146" s="166"/>
      <c r="E3146" s="165"/>
      <c r="F3146" s="165"/>
      <c r="G3146" s="220"/>
      <c r="H3146" s="165"/>
      <c r="I3146" s="167"/>
      <c r="J3146" s="168"/>
      <c r="K3146" s="845"/>
    </row>
    <row r="3147" spans="1:11" x14ac:dyDescent="0.2">
      <c r="A3147" s="163">
        <v>3132</v>
      </c>
      <c r="B3147" s="164"/>
      <c r="C3147" s="165"/>
      <c r="D3147" s="166"/>
      <c r="E3147" s="165"/>
      <c r="F3147" s="165"/>
      <c r="G3147" s="220"/>
      <c r="H3147" s="165"/>
      <c r="I3147" s="167"/>
      <c r="J3147" s="168"/>
      <c r="K3147" s="845"/>
    </row>
    <row r="3148" spans="1:11" x14ac:dyDescent="0.2">
      <c r="A3148" s="163">
        <v>3133</v>
      </c>
      <c r="B3148" s="164"/>
      <c r="C3148" s="165"/>
      <c r="D3148" s="166"/>
      <c r="E3148" s="165"/>
      <c r="F3148" s="165"/>
      <c r="G3148" s="220"/>
      <c r="H3148" s="165"/>
      <c r="I3148" s="167"/>
      <c r="J3148" s="168"/>
      <c r="K3148" s="845"/>
    </row>
    <row r="3149" spans="1:11" x14ac:dyDescent="0.2">
      <c r="A3149" s="163">
        <v>3134</v>
      </c>
      <c r="B3149" s="164"/>
      <c r="C3149" s="165"/>
      <c r="D3149" s="166"/>
      <c r="E3149" s="165"/>
      <c r="F3149" s="165"/>
      <c r="G3149" s="220"/>
      <c r="H3149" s="165"/>
      <c r="I3149" s="167"/>
      <c r="J3149" s="168"/>
      <c r="K3149" s="845"/>
    </row>
    <row r="3150" spans="1:11" x14ac:dyDescent="0.2">
      <c r="A3150" s="163">
        <v>3135</v>
      </c>
      <c r="B3150" s="164"/>
      <c r="C3150" s="165"/>
      <c r="D3150" s="166"/>
      <c r="E3150" s="165"/>
      <c r="F3150" s="165"/>
      <c r="G3150" s="220"/>
      <c r="H3150" s="165"/>
      <c r="I3150" s="167"/>
      <c r="J3150" s="168"/>
      <c r="K3150" s="845"/>
    </row>
    <row r="3151" spans="1:11" x14ac:dyDescent="0.2">
      <c r="A3151" s="163">
        <v>3136</v>
      </c>
      <c r="B3151" s="164"/>
      <c r="C3151" s="165"/>
      <c r="D3151" s="166"/>
      <c r="E3151" s="165"/>
      <c r="F3151" s="165"/>
      <c r="G3151" s="220"/>
      <c r="H3151" s="165"/>
      <c r="I3151" s="167"/>
      <c r="J3151" s="168"/>
      <c r="K3151" s="845"/>
    </row>
    <row r="3152" spans="1:11" x14ac:dyDescent="0.2">
      <c r="A3152" s="163">
        <v>3137</v>
      </c>
      <c r="B3152" s="164"/>
      <c r="C3152" s="165"/>
      <c r="D3152" s="166"/>
      <c r="E3152" s="165"/>
      <c r="F3152" s="165"/>
      <c r="G3152" s="220"/>
      <c r="H3152" s="165"/>
      <c r="I3152" s="167"/>
      <c r="J3152" s="168"/>
      <c r="K3152" s="845"/>
    </row>
    <row r="3153" spans="1:11" x14ac:dyDescent="0.2">
      <c r="A3153" s="163">
        <v>3138</v>
      </c>
      <c r="B3153" s="164"/>
      <c r="C3153" s="165"/>
      <c r="D3153" s="166"/>
      <c r="E3153" s="165"/>
      <c r="F3153" s="165"/>
      <c r="G3153" s="220"/>
      <c r="H3153" s="165"/>
      <c r="I3153" s="167"/>
      <c r="J3153" s="168"/>
      <c r="K3153" s="845"/>
    </row>
    <row r="3154" spans="1:11" x14ac:dyDescent="0.2">
      <c r="A3154" s="163">
        <v>3139</v>
      </c>
      <c r="B3154" s="164"/>
      <c r="C3154" s="165"/>
      <c r="D3154" s="166"/>
      <c r="E3154" s="165"/>
      <c r="F3154" s="165"/>
      <c r="G3154" s="220"/>
      <c r="H3154" s="165"/>
      <c r="I3154" s="167"/>
      <c r="J3154" s="168"/>
      <c r="K3154" s="845"/>
    </row>
    <row r="3155" spans="1:11" x14ac:dyDescent="0.2">
      <c r="A3155" s="163">
        <v>3140</v>
      </c>
      <c r="B3155" s="164"/>
      <c r="C3155" s="165"/>
      <c r="D3155" s="166"/>
      <c r="E3155" s="165"/>
      <c r="F3155" s="165"/>
      <c r="G3155" s="220"/>
      <c r="H3155" s="165"/>
      <c r="I3155" s="167"/>
      <c r="J3155" s="168"/>
      <c r="K3155" s="845"/>
    </row>
    <row r="3156" spans="1:11" x14ac:dyDescent="0.2">
      <c r="A3156" s="163">
        <v>3141</v>
      </c>
      <c r="B3156" s="164"/>
      <c r="C3156" s="165"/>
      <c r="D3156" s="166"/>
      <c r="E3156" s="165"/>
      <c r="F3156" s="165"/>
      <c r="G3156" s="220"/>
      <c r="H3156" s="165"/>
      <c r="I3156" s="167"/>
      <c r="J3156" s="168"/>
      <c r="K3156" s="845"/>
    </row>
    <row r="3157" spans="1:11" x14ac:dyDescent="0.2">
      <c r="A3157" s="163">
        <v>3142</v>
      </c>
      <c r="B3157" s="164"/>
      <c r="C3157" s="165"/>
      <c r="D3157" s="166"/>
      <c r="E3157" s="165"/>
      <c r="F3157" s="165"/>
      <c r="G3157" s="220"/>
      <c r="H3157" s="165"/>
      <c r="I3157" s="167"/>
      <c r="J3157" s="168"/>
      <c r="K3157" s="845"/>
    </row>
    <row r="3158" spans="1:11" x14ac:dyDescent="0.2">
      <c r="A3158" s="163">
        <v>3143</v>
      </c>
      <c r="B3158" s="164"/>
      <c r="C3158" s="165"/>
      <c r="D3158" s="166"/>
      <c r="E3158" s="165"/>
      <c r="F3158" s="165"/>
      <c r="G3158" s="220"/>
      <c r="H3158" s="165"/>
      <c r="I3158" s="167"/>
      <c r="J3158" s="168"/>
      <c r="K3158" s="845"/>
    </row>
    <row r="3159" spans="1:11" x14ac:dyDescent="0.2">
      <c r="A3159" s="163">
        <v>3144</v>
      </c>
      <c r="B3159" s="164"/>
      <c r="C3159" s="165"/>
      <c r="D3159" s="166"/>
      <c r="E3159" s="165"/>
      <c r="F3159" s="165"/>
      <c r="G3159" s="220"/>
      <c r="H3159" s="165"/>
      <c r="I3159" s="167"/>
      <c r="J3159" s="168"/>
      <c r="K3159" s="845"/>
    </row>
    <row r="3160" spans="1:11" x14ac:dyDescent="0.2">
      <c r="A3160" s="163">
        <v>3145</v>
      </c>
      <c r="B3160" s="164"/>
      <c r="C3160" s="165"/>
      <c r="D3160" s="166"/>
      <c r="E3160" s="165"/>
      <c r="F3160" s="165"/>
      <c r="G3160" s="220"/>
      <c r="H3160" s="165"/>
      <c r="I3160" s="167"/>
      <c r="J3160" s="168"/>
      <c r="K3160" s="845"/>
    </row>
    <row r="3161" spans="1:11" x14ac:dyDescent="0.2">
      <c r="A3161" s="163">
        <v>3146</v>
      </c>
      <c r="B3161" s="164"/>
      <c r="C3161" s="165"/>
      <c r="D3161" s="166"/>
      <c r="E3161" s="165"/>
      <c r="F3161" s="165"/>
      <c r="G3161" s="220"/>
      <c r="H3161" s="165"/>
      <c r="I3161" s="167"/>
      <c r="J3161" s="168"/>
      <c r="K3161" s="845"/>
    </row>
    <row r="3162" spans="1:11" x14ac:dyDescent="0.2">
      <c r="A3162" s="163">
        <v>3147</v>
      </c>
      <c r="B3162" s="164"/>
      <c r="C3162" s="165"/>
      <c r="D3162" s="166"/>
      <c r="E3162" s="165"/>
      <c r="F3162" s="165"/>
      <c r="G3162" s="220"/>
      <c r="H3162" s="165"/>
      <c r="I3162" s="167"/>
      <c r="J3162" s="168"/>
      <c r="K3162" s="845"/>
    </row>
    <row r="3163" spans="1:11" x14ac:dyDescent="0.2">
      <c r="A3163" s="163">
        <v>3148</v>
      </c>
      <c r="B3163" s="164"/>
      <c r="C3163" s="165"/>
      <c r="D3163" s="166"/>
      <c r="E3163" s="165"/>
      <c r="F3163" s="165"/>
      <c r="G3163" s="220"/>
      <c r="H3163" s="165"/>
      <c r="I3163" s="167"/>
      <c r="J3163" s="168"/>
      <c r="K3163" s="845"/>
    </row>
    <row r="3164" spans="1:11" x14ac:dyDescent="0.2">
      <c r="A3164" s="163">
        <v>3149</v>
      </c>
      <c r="B3164" s="164"/>
      <c r="C3164" s="165"/>
      <c r="D3164" s="166"/>
      <c r="E3164" s="165"/>
      <c r="F3164" s="165"/>
      <c r="G3164" s="220"/>
      <c r="H3164" s="165"/>
      <c r="I3164" s="167"/>
      <c r="J3164" s="168"/>
      <c r="K3164" s="845"/>
    </row>
    <row r="3165" spans="1:11" x14ac:dyDescent="0.2">
      <c r="A3165" s="163">
        <v>3150</v>
      </c>
      <c r="B3165" s="164"/>
      <c r="C3165" s="165"/>
      <c r="D3165" s="166"/>
      <c r="E3165" s="165"/>
      <c r="F3165" s="165"/>
      <c r="G3165" s="220"/>
      <c r="H3165" s="165"/>
      <c r="I3165" s="167"/>
      <c r="J3165" s="168"/>
      <c r="K3165" s="845"/>
    </row>
    <row r="3166" spans="1:11" x14ac:dyDescent="0.2">
      <c r="A3166" s="163">
        <v>3151</v>
      </c>
      <c r="B3166" s="164"/>
      <c r="C3166" s="165"/>
      <c r="D3166" s="166"/>
      <c r="E3166" s="165"/>
      <c r="F3166" s="165"/>
      <c r="G3166" s="220"/>
      <c r="H3166" s="165"/>
      <c r="I3166" s="167"/>
      <c r="J3166" s="168"/>
      <c r="K3166" s="845"/>
    </row>
    <row r="3167" spans="1:11" x14ac:dyDescent="0.2">
      <c r="A3167" s="163">
        <v>3152</v>
      </c>
      <c r="B3167" s="164"/>
      <c r="C3167" s="165"/>
      <c r="D3167" s="166"/>
      <c r="E3167" s="165"/>
      <c r="F3167" s="165"/>
      <c r="G3167" s="220"/>
      <c r="H3167" s="165"/>
      <c r="I3167" s="167"/>
      <c r="J3167" s="168"/>
      <c r="K3167" s="845"/>
    </row>
    <row r="3168" spans="1:11" x14ac:dyDescent="0.2">
      <c r="A3168" s="163">
        <v>3153</v>
      </c>
      <c r="B3168" s="164"/>
      <c r="C3168" s="165"/>
      <c r="D3168" s="166"/>
      <c r="E3168" s="165"/>
      <c r="F3168" s="165"/>
      <c r="G3168" s="220"/>
      <c r="H3168" s="165"/>
      <c r="I3168" s="167"/>
      <c r="J3168" s="168"/>
      <c r="K3168" s="845"/>
    </row>
    <row r="3169" spans="1:11" x14ac:dyDescent="0.2">
      <c r="A3169" s="163">
        <v>3154</v>
      </c>
      <c r="B3169" s="164"/>
      <c r="C3169" s="165"/>
      <c r="D3169" s="166"/>
      <c r="E3169" s="165"/>
      <c r="F3169" s="165"/>
      <c r="G3169" s="220"/>
      <c r="H3169" s="165"/>
      <c r="I3169" s="167"/>
      <c r="J3169" s="168"/>
      <c r="K3169" s="845"/>
    </row>
    <row r="3170" spans="1:11" x14ac:dyDescent="0.2">
      <c r="A3170" s="163">
        <v>3155</v>
      </c>
      <c r="B3170" s="164"/>
      <c r="C3170" s="165"/>
      <c r="D3170" s="166"/>
      <c r="E3170" s="165"/>
      <c r="F3170" s="165"/>
      <c r="G3170" s="220"/>
      <c r="H3170" s="165"/>
      <c r="I3170" s="167"/>
      <c r="J3170" s="168"/>
      <c r="K3170" s="845"/>
    </row>
    <row r="3171" spans="1:11" x14ac:dyDescent="0.2">
      <c r="A3171" s="163">
        <v>3156</v>
      </c>
      <c r="B3171" s="164"/>
      <c r="C3171" s="165"/>
      <c r="D3171" s="166"/>
      <c r="E3171" s="165"/>
      <c r="F3171" s="165"/>
      <c r="G3171" s="220"/>
      <c r="H3171" s="165"/>
      <c r="I3171" s="167"/>
      <c r="J3171" s="168"/>
      <c r="K3171" s="845"/>
    </row>
    <row r="3172" spans="1:11" x14ac:dyDescent="0.2">
      <c r="A3172" s="163">
        <v>3157</v>
      </c>
      <c r="B3172" s="164"/>
      <c r="C3172" s="165"/>
      <c r="D3172" s="166"/>
      <c r="E3172" s="165"/>
      <c r="F3172" s="165"/>
      <c r="G3172" s="220"/>
      <c r="H3172" s="165"/>
      <c r="I3172" s="167"/>
      <c r="J3172" s="168"/>
      <c r="K3172" s="845"/>
    </row>
    <row r="3173" spans="1:11" x14ac:dyDescent="0.2">
      <c r="A3173" s="163">
        <v>3158</v>
      </c>
      <c r="B3173" s="164"/>
      <c r="C3173" s="165"/>
      <c r="D3173" s="166"/>
      <c r="E3173" s="165"/>
      <c r="F3173" s="165"/>
      <c r="G3173" s="220"/>
      <c r="H3173" s="165"/>
      <c r="I3173" s="167"/>
      <c r="J3173" s="168"/>
      <c r="K3173" s="845"/>
    </row>
    <row r="3174" spans="1:11" x14ac:dyDescent="0.2">
      <c r="A3174" s="163">
        <v>3159</v>
      </c>
      <c r="B3174" s="164"/>
      <c r="C3174" s="165"/>
      <c r="D3174" s="166"/>
      <c r="E3174" s="165"/>
      <c r="F3174" s="165"/>
      <c r="G3174" s="220"/>
      <c r="H3174" s="165"/>
      <c r="I3174" s="167"/>
      <c r="J3174" s="168"/>
      <c r="K3174" s="845"/>
    </row>
    <row r="3175" spans="1:11" x14ac:dyDescent="0.2">
      <c r="A3175" s="163">
        <v>3160</v>
      </c>
      <c r="B3175" s="164"/>
      <c r="C3175" s="165"/>
      <c r="D3175" s="166"/>
      <c r="E3175" s="165"/>
      <c r="F3175" s="165"/>
      <c r="G3175" s="220"/>
      <c r="H3175" s="165"/>
      <c r="I3175" s="167"/>
      <c r="J3175" s="168"/>
      <c r="K3175" s="845"/>
    </row>
    <row r="3176" spans="1:11" x14ac:dyDescent="0.2">
      <c r="A3176" s="163">
        <v>3161</v>
      </c>
      <c r="B3176" s="164"/>
      <c r="C3176" s="165"/>
      <c r="D3176" s="166"/>
      <c r="E3176" s="165"/>
      <c r="F3176" s="165"/>
      <c r="G3176" s="220"/>
      <c r="H3176" s="165"/>
      <c r="I3176" s="167"/>
      <c r="J3176" s="168"/>
      <c r="K3176" s="845"/>
    </row>
    <row r="3177" spans="1:11" x14ac:dyDescent="0.2">
      <c r="A3177" s="163">
        <v>3162</v>
      </c>
      <c r="B3177" s="164"/>
      <c r="C3177" s="165"/>
      <c r="D3177" s="166"/>
      <c r="E3177" s="165"/>
      <c r="F3177" s="165"/>
      <c r="G3177" s="220"/>
      <c r="H3177" s="165"/>
      <c r="I3177" s="167"/>
      <c r="J3177" s="168"/>
      <c r="K3177" s="845"/>
    </row>
    <row r="3178" spans="1:11" x14ac:dyDescent="0.2">
      <c r="A3178" s="163">
        <v>3163</v>
      </c>
      <c r="B3178" s="164"/>
      <c r="C3178" s="165"/>
      <c r="D3178" s="166"/>
      <c r="E3178" s="165"/>
      <c r="F3178" s="165"/>
      <c r="G3178" s="220"/>
      <c r="H3178" s="165"/>
      <c r="I3178" s="167"/>
      <c r="J3178" s="168"/>
      <c r="K3178" s="845"/>
    </row>
    <row r="3179" spans="1:11" x14ac:dyDescent="0.2">
      <c r="A3179" s="163">
        <v>3164</v>
      </c>
      <c r="B3179" s="164"/>
      <c r="C3179" s="165"/>
      <c r="D3179" s="166"/>
      <c r="E3179" s="165"/>
      <c r="F3179" s="165"/>
      <c r="G3179" s="220"/>
      <c r="H3179" s="165"/>
      <c r="I3179" s="167"/>
      <c r="J3179" s="168"/>
      <c r="K3179" s="845"/>
    </row>
    <row r="3180" spans="1:11" x14ac:dyDescent="0.2">
      <c r="A3180" s="163">
        <v>3165</v>
      </c>
      <c r="B3180" s="164"/>
      <c r="C3180" s="165"/>
      <c r="D3180" s="166"/>
      <c r="E3180" s="165"/>
      <c r="F3180" s="165"/>
      <c r="G3180" s="220"/>
      <c r="H3180" s="165"/>
      <c r="I3180" s="167"/>
      <c r="J3180" s="168"/>
      <c r="K3180" s="845"/>
    </row>
    <row r="3181" spans="1:11" x14ac:dyDescent="0.2">
      <c r="A3181" s="163">
        <v>3166</v>
      </c>
      <c r="B3181" s="164"/>
      <c r="C3181" s="165"/>
      <c r="D3181" s="166"/>
      <c r="E3181" s="165"/>
      <c r="F3181" s="165"/>
      <c r="G3181" s="220"/>
      <c r="H3181" s="165"/>
      <c r="I3181" s="167"/>
      <c r="J3181" s="168"/>
      <c r="K3181" s="845"/>
    </row>
    <row r="3182" spans="1:11" x14ac:dyDescent="0.2">
      <c r="A3182" s="163">
        <v>3167</v>
      </c>
      <c r="B3182" s="164"/>
      <c r="C3182" s="165"/>
      <c r="D3182" s="166"/>
      <c r="E3182" s="165"/>
      <c r="F3182" s="165"/>
      <c r="G3182" s="220"/>
      <c r="H3182" s="165"/>
      <c r="I3182" s="167"/>
      <c r="J3182" s="168"/>
      <c r="K3182" s="845"/>
    </row>
    <row r="3183" spans="1:11" x14ac:dyDescent="0.2">
      <c r="A3183" s="163">
        <v>3168</v>
      </c>
      <c r="B3183" s="164"/>
      <c r="C3183" s="165"/>
      <c r="D3183" s="166"/>
      <c r="E3183" s="165"/>
      <c r="F3183" s="165"/>
      <c r="G3183" s="220"/>
      <c r="H3183" s="165"/>
      <c r="I3183" s="167"/>
      <c r="J3183" s="168"/>
      <c r="K3183" s="845"/>
    </row>
    <row r="3184" spans="1:11" x14ac:dyDescent="0.2">
      <c r="A3184" s="163">
        <v>3169</v>
      </c>
      <c r="B3184" s="164"/>
      <c r="C3184" s="165"/>
      <c r="D3184" s="166"/>
      <c r="E3184" s="165"/>
      <c r="F3184" s="165"/>
      <c r="G3184" s="220"/>
      <c r="H3184" s="165"/>
      <c r="I3184" s="167"/>
      <c r="J3184" s="168"/>
      <c r="K3184" s="845"/>
    </row>
    <row r="3185" spans="1:11" x14ac:dyDescent="0.2">
      <c r="A3185" s="163">
        <v>3170</v>
      </c>
      <c r="B3185" s="164"/>
      <c r="C3185" s="165"/>
      <c r="D3185" s="166"/>
      <c r="E3185" s="165"/>
      <c r="F3185" s="165"/>
      <c r="G3185" s="220"/>
      <c r="H3185" s="165"/>
      <c r="I3185" s="167"/>
      <c r="J3185" s="168"/>
      <c r="K3185" s="845"/>
    </row>
    <row r="3186" spans="1:11" x14ac:dyDescent="0.2">
      <c r="A3186" s="163">
        <v>3171</v>
      </c>
      <c r="B3186" s="164"/>
      <c r="C3186" s="165"/>
      <c r="D3186" s="166"/>
      <c r="E3186" s="165"/>
      <c r="F3186" s="165"/>
      <c r="G3186" s="220"/>
      <c r="H3186" s="165"/>
      <c r="I3186" s="167"/>
      <c r="J3186" s="168"/>
      <c r="K3186" s="845"/>
    </row>
    <row r="3187" spans="1:11" x14ac:dyDescent="0.2">
      <c r="A3187" s="163">
        <v>3172</v>
      </c>
      <c r="B3187" s="164"/>
      <c r="C3187" s="165"/>
      <c r="D3187" s="166"/>
      <c r="E3187" s="165"/>
      <c r="F3187" s="165"/>
      <c r="G3187" s="220"/>
      <c r="H3187" s="165"/>
      <c r="I3187" s="167"/>
      <c r="J3187" s="168"/>
      <c r="K3187" s="845"/>
    </row>
    <row r="3188" spans="1:11" x14ac:dyDescent="0.2">
      <c r="A3188" s="163">
        <v>3173</v>
      </c>
      <c r="B3188" s="164"/>
      <c r="C3188" s="165"/>
      <c r="D3188" s="166"/>
      <c r="E3188" s="165"/>
      <c r="F3188" s="165"/>
      <c r="G3188" s="220"/>
      <c r="H3188" s="165"/>
      <c r="I3188" s="167"/>
      <c r="J3188" s="168"/>
      <c r="K3188" s="845"/>
    </row>
    <row r="3189" spans="1:11" x14ac:dyDescent="0.2">
      <c r="A3189" s="163">
        <v>3174</v>
      </c>
      <c r="B3189" s="164"/>
      <c r="C3189" s="165"/>
      <c r="D3189" s="166"/>
      <c r="E3189" s="165"/>
      <c r="F3189" s="165"/>
      <c r="G3189" s="220"/>
      <c r="H3189" s="165"/>
      <c r="I3189" s="167"/>
      <c r="J3189" s="168"/>
      <c r="K3189" s="845"/>
    </row>
    <row r="3190" spans="1:11" x14ac:dyDescent="0.2">
      <c r="A3190" s="163">
        <v>3175</v>
      </c>
      <c r="B3190" s="164"/>
      <c r="C3190" s="165"/>
      <c r="D3190" s="166"/>
      <c r="E3190" s="165"/>
      <c r="F3190" s="165"/>
      <c r="G3190" s="220"/>
      <c r="H3190" s="165"/>
      <c r="I3190" s="167"/>
      <c r="J3190" s="168"/>
      <c r="K3190" s="845"/>
    </row>
    <row r="3191" spans="1:11" x14ac:dyDescent="0.2">
      <c r="A3191" s="163">
        <v>3176</v>
      </c>
      <c r="B3191" s="164"/>
      <c r="C3191" s="165"/>
      <c r="D3191" s="166"/>
      <c r="E3191" s="165"/>
      <c r="F3191" s="165"/>
      <c r="G3191" s="220"/>
      <c r="H3191" s="165"/>
      <c r="I3191" s="167"/>
      <c r="J3191" s="168"/>
      <c r="K3191" s="845"/>
    </row>
    <row r="3192" spans="1:11" x14ac:dyDescent="0.2">
      <c r="A3192" s="163">
        <v>3177</v>
      </c>
      <c r="B3192" s="164"/>
      <c r="C3192" s="165"/>
      <c r="D3192" s="166"/>
      <c r="E3192" s="165"/>
      <c r="F3192" s="165"/>
      <c r="G3192" s="220"/>
      <c r="H3192" s="165"/>
      <c r="I3192" s="167"/>
      <c r="J3192" s="168"/>
      <c r="K3192" s="845"/>
    </row>
    <row r="3193" spans="1:11" x14ac:dyDescent="0.2">
      <c r="A3193" s="163">
        <v>3178</v>
      </c>
      <c r="B3193" s="164"/>
      <c r="C3193" s="165"/>
      <c r="D3193" s="166"/>
      <c r="E3193" s="165"/>
      <c r="F3193" s="165"/>
      <c r="G3193" s="220"/>
      <c r="H3193" s="165"/>
      <c r="I3193" s="167"/>
      <c r="J3193" s="168"/>
      <c r="K3193" s="845"/>
    </row>
    <row r="3194" spans="1:11" x14ac:dyDescent="0.2">
      <c r="A3194" s="163">
        <v>3179</v>
      </c>
      <c r="B3194" s="164"/>
      <c r="C3194" s="165"/>
      <c r="D3194" s="166"/>
      <c r="E3194" s="165"/>
      <c r="F3194" s="165"/>
      <c r="G3194" s="220"/>
      <c r="H3194" s="165"/>
      <c r="I3194" s="167"/>
      <c r="J3194" s="168"/>
      <c r="K3194" s="845"/>
    </row>
    <row r="3195" spans="1:11" x14ac:dyDescent="0.2">
      <c r="A3195" s="163">
        <v>3180</v>
      </c>
      <c r="B3195" s="164"/>
      <c r="C3195" s="165"/>
      <c r="D3195" s="166"/>
      <c r="E3195" s="165"/>
      <c r="F3195" s="165"/>
      <c r="G3195" s="220"/>
      <c r="H3195" s="165"/>
      <c r="I3195" s="167"/>
      <c r="J3195" s="168"/>
      <c r="K3195" s="845"/>
    </row>
    <row r="3196" spans="1:11" x14ac:dyDescent="0.2">
      <c r="A3196" s="163">
        <v>3181</v>
      </c>
      <c r="B3196" s="164"/>
      <c r="C3196" s="165"/>
      <c r="D3196" s="166"/>
      <c r="E3196" s="165"/>
      <c r="F3196" s="165"/>
      <c r="G3196" s="220"/>
      <c r="H3196" s="165"/>
      <c r="I3196" s="167"/>
      <c r="J3196" s="168"/>
      <c r="K3196" s="845"/>
    </row>
    <row r="3197" spans="1:11" x14ac:dyDescent="0.2">
      <c r="A3197" s="163">
        <v>3182</v>
      </c>
      <c r="B3197" s="164"/>
      <c r="C3197" s="165"/>
      <c r="D3197" s="166"/>
      <c r="E3197" s="165"/>
      <c r="F3197" s="165"/>
      <c r="G3197" s="220"/>
      <c r="H3197" s="165"/>
      <c r="I3197" s="167"/>
      <c r="J3197" s="168"/>
      <c r="K3197" s="845"/>
    </row>
    <row r="3198" spans="1:11" x14ac:dyDescent="0.2">
      <c r="A3198" s="163">
        <v>3183</v>
      </c>
      <c r="B3198" s="164"/>
      <c r="C3198" s="165"/>
      <c r="D3198" s="166"/>
      <c r="E3198" s="165"/>
      <c r="F3198" s="165"/>
      <c r="G3198" s="220"/>
      <c r="H3198" s="165"/>
      <c r="I3198" s="167"/>
      <c r="J3198" s="168"/>
      <c r="K3198" s="845"/>
    </row>
    <row r="3199" spans="1:11" x14ac:dyDescent="0.2">
      <c r="A3199" s="163">
        <v>3184</v>
      </c>
      <c r="B3199" s="164"/>
      <c r="C3199" s="165"/>
      <c r="D3199" s="166"/>
      <c r="E3199" s="165"/>
      <c r="F3199" s="165"/>
      <c r="G3199" s="220"/>
      <c r="H3199" s="165"/>
      <c r="I3199" s="167"/>
      <c r="J3199" s="168"/>
      <c r="K3199" s="845"/>
    </row>
    <row r="3200" spans="1:11" x14ac:dyDescent="0.2">
      <c r="A3200" s="163">
        <v>3185</v>
      </c>
      <c r="B3200" s="164"/>
      <c r="C3200" s="165"/>
      <c r="D3200" s="166"/>
      <c r="E3200" s="165"/>
      <c r="F3200" s="165"/>
      <c r="G3200" s="220"/>
      <c r="H3200" s="165"/>
      <c r="I3200" s="167"/>
      <c r="J3200" s="168"/>
      <c r="K3200" s="845"/>
    </row>
    <row r="3201" spans="1:11" x14ac:dyDescent="0.2">
      <c r="A3201" s="163">
        <v>3186</v>
      </c>
      <c r="B3201" s="164"/>
      <c r="C3201" s="165"/>
      <c r="D3201" s="166"/>
      <c r="E3201" s="165"/>
      <c r="F3201" s="165"/>
      <c r="G3201" s="220"/>
      <c r="H3201" s="165"/>
      <c r="I3201" s="167"/>
      <c r="J3201" s="168"/>
      <c r="K3201" s="845"/>
    </row>
    <row r="3202" spans="1:11" x14ac:dyDescent="0.2">
      <c r="A3202" s="163">
        <v>3187</v>
      </c>
      <c r="B3202" s="164"/>
      <c r="C3202" s="165"/>
      <c r="D3202" s="166"/>
      <c r="E3202" s="165"/>
      <c r="F3202" s="165"/>
      <c r="G3202" s="220"/>
      <c r="H3202" s="165"/>
      <c r="I3202" s="167"/>
      <c r="J3202" s="168"/>
      <c r="K3202" s="845"/>
    </row>
    <row r="3203" spans="1:11" x14ac:dyDescent="0.2">
      <c r="A3203" s="163">
        <v>3188</v>
      </c>
      <c r="B3203" s="164"/>
      <c r="C3203" s="165"/>
      <c r="D3203" s="166"/>
      <c r="E3203" s="165"/>
      <c r="F3203" s="165"/>
      <c r="G3203" s="220"/>
      <c r="H3203" s="165"/>
      <c r="I3203" s="167"/>
      <c r="J3203" s="168"/>
      <c r="K3203" s="845"/>
    </row>
    <row r="3204" spans="1:11" x14ac:dyDescent="0.2">
      <c r="A3204" s="163">
        <v>3189</v>
      </c>
      <c r="B3204" s="164"/>
      <c r="C3204" s="165"/>
      <c r="D3204" s="166"/>
      <c r="E3204" s="165"/>
      <c r="F3204" s="165"/>
      <c r="G3204" s="220"/>
      <c r="H3204" s="165"/>
      <c r="I3204" s="167"/>
      <c r="J3204" s="168"/>
      <c r="K3204" s="845"/>
    </row>
    <row r="3205" spans="1:11" x14ac:dyDescent="0.2">
      <c r="A3205" s="163">
        <v>3190</v>
      </c>
      <c r="B3205" s="164"/>
      <c r="C3205" s="165"/>
      <c r="D3205" s="166"/>
      <c r="E3205" s="165"/>
      <c r="F3205" s="165"/>
      <c r="G3205" s="220"/>
      <c r="H3205" s="165"/>
      <c r="I3205" s="167"/>
      <c r="J3205" s="168"/>
      <c r="K3205" s="845"/>
    </row>
    <row r="3206" spans="1:11" x14ac:dyDescent="0.2">
      <c r="A3206" s="163">
        <v>3191</v>
      </c>
      <c r="B3206" s="164"/>
      <c r="C3206" s="165"/>
      <c r="D3206" s="166"/>
      <c r="E3206" s="165"/>
      <c r="F3206" s="165"/>
      <c r="G3206" s="220"/>
      <c r="H3206" s="165"/>
      <c r="I3206" s="167"/>
      <c r="J3206" s="168"/>
      <c r="K3206" s="845"/>
    </row>
    <row r="3207" spans="1:11" x14ac:dyDescent="0.2">
      <c r="A3207" s="163">
        <v>3192</v>
      </c>
      <c r="B3207" s="164"/>
      <c r="C3207" s="165"/>
      <c r="D3207" s="166"/>
      <c r="E3207" s="165"/>
      <c r="F3207" s="165"/>
      <c r="G3207" s="220"/>
      <c r="H3207" s="165"/>
      <c r="I3207" s="167"/>
      <c r="J3207" s="168"/>
      <c r="K3207" s="845"/>
    </row>
    <row r="3208" spans="1:11" x14ac:dyDescent="0.2">
      <c r="A3208" s="163">
        <v>3193</v>
      </c>
      <c r="B3208" s="164"/>
      <c r="C3208" s="165"/>
      <c r="D3208" s="166"/>
      <c r="E3208" s="165"/>
      <c r="F3208" s="165"/>
      <c r="G3208" s="220"/>
      <c r="H3208" s="165"/>
      <c r="I3208" s="167"/>
      <c r="J3208" s="168"/>
      <c r="K3208" s="845"/>
    </row>
    <row r="3209" spans="1:11" x14ac:dyDescent="0.2">
      <c r="A3209" s="163">
        <v>3194</v>
      </c>
      <c r="B3209" s="164"/>
      <c r="C3209" s="165"/>
      <c r="D3209" s="166"/>
      <c r="E3209" s="165"/>
      <c r="F3209" s="165"/>
      <c r="G3209" s="220"/>
      <c r="H3209" s="165"/>
      <c r="I3209" s="167"/>
      <c r="J3209" s="168"/>
      <c r="K3209" s="845"/>
    </row>
    <row r="3210" spans="1:11" x14ac:dyDescent="0.2">
      <c r="A3210" s="163">
        <v>3195</v>
      </c>
      <c r="B3210" s="164"/>
      <c r="C3210" s="165"/>
      <c r="D3210" s="166"/>
      <c r="E3210" s="165"/>
      <c r="F3210" s="165"/>
      <c r="G3210" s="220"/>
      <c r="H3210" s="165"/>
      <c r="I3210" s="167"/>
      <c r="J3210" s="168"/>
      <c r="K3210" s="845"/>
    </row>
    <row r="3211" spans="1:11" x14ac:dyDescent="0.2">
      <c r="A3211" s="163">
        <v>3196</v>
      </c>
      <c r="B3211" s="164"/>
      <c r="C3211" s="165"/>
      <c r="D3211" s="166"/>
      <c r="E3211" s="165"/>
      <c r="F3211" s="165"/>
      <c r="G3211" s="220"/>
      <c r="H3211" s="165"/>
      <c r="I3211" s="167"/>
      <c r="J3211" s="168"/>
      <c r="K3211" s="845"/>
    </row>
    <row r="3212" spans="1:11" x14ac:dyDescent="0.2">
      <c r="A3212" s="163">
        <v>3197</v>
      </c>
      <c r="B3212" s="164"/>
      <c r="C3212" s="165"/>
      <c r="D3212" s="166"/>
      <c r="E3212" s="165"/>
      <c r="F3212" s="165"/>
      <c r="G3212" s="220"/>
      <c r="H3212" s="165"/>
      <c r="I3212" s="167"/>
      <c r="J3212" s="168"/>
      <c r="K3212" s="845"/>
    </row>
    <row r="3213" spans="1:11" x14ac:dyDescent="0.2">
      <c r="A3213" s="163">
        <v>3198</v>
      </c>
      <c r="B3213" s="164"/>
      <c r="C3213" s="165"/>
      <c r="D3213" s="166"/>
      <c r="E3213" s="165"/>
      <c r="F3213" s="165"/>
      <c r="G3213" s="220"/>
      <c r="H3213" s="165"/>
      <c r="I3213" s="167"/>
      <c r="J3213" s="168"/>
      <c r="K3213" s="845"/>
    </row>
    <row r="3214" spans="1:11" x14ac:dyDescent="0.2">
      <c r="A3214" s="163">
        <v>3199</v>
      </c>
      <c r="B3214" s="164"/>
      <c r="C3214" s="165"/>
      <c r="D3214" s="166"/>
      <c r="E3214" s="165"/>
      <c r="F3214" s="165"/>
      <c r="G3214" s="220"/>
      <c r="H3214" s="165"/>
      <c r="I3214" s="167"/>
      <c r="J3214" s="168"/>
      <c r="K3214" s="845"/>
    </row>
    <row r="3215" spans="1:11" x14ac:dyDescent="0.2">
      <c r="A3215" s="163">
        <v>3200</v>
      </c>
      <c r="B3215" s="164"/>
      <c r="C3215" s="165"/>
      <c r="D3215" s="166"/>
      <c r="E3215" s="165"/>
      <c r="F3215" s="165"/>
      <c r="G3215" s="220"/>
      <c r="H3215" s="165"/>
      <c r="I3215" s="167"/>
      <c r="J3215" s="168"/>
      <c r="K3215" s="845"/>
    </row>
    <row r="3216" spans="1:11" x14ac:dyDescent="0.2">
      <c r="A3216" s="163">
        <v>3201</v>
      </c>
      <c r="B3216" s="164"/>
      <c r="C3216" s="165"/>
      <c r="D3216" s="166"/>
      <c r="E3216" s="165"/>
      <c r="F3216" s="165"/>
      <c r="G3216" s="220"/>
      <c r="H3216" s="165"/>
      <c r="I3216" s="167"/>
      <c r="J3216" s="168"/>
      <c r="K3216" s="845"/>
    </row>
    <row r="3217" spans="1:11" x14ac:dyDescent="0.2">
      <c r="A3217" s="163">
        <v>3202</v>
      </c>
      <c r="B3217" s="164"/>
      <c r="C3217" s="165"/>
      <c r="D3217" s="166"/>
      <c r="E3217" s="165"/>
      <c r="F3217" s="165"/>
      <c r="G3217" s="220"/>
      <c r="H3217" s="165"/>
      <c r="I3217" s="167"/>
      <c r="J3217" s="168"/>
      <c r="K3217" s="845"/>
    </row>
    <row r="3218" spans="1:11" x14ac:dyDescent="0.2">
      <c r="A3218" s="163">
        <v>3203</v>
      </c>
      <c r="B3218" s="164"/>
      <c r="C3218" s="165"/>
      <c r="D3218" s="166"/>
      <c r="E3218" s="165"/>
      <c r="F3218" s="165"/>
      <c r="G3218" s="220"/>
      <c r="H3218" s="165"/>
      <c r="I3218" s="167"/>
      <c r="J3218" s="168"/>
      <c r="K3218" s="845"/>
    </row>
    <row r="3219" spans="1:11" x14ac:dyDescent="0.2">
      <c r="A3219" s="163">
        <v>3204</v>
      </c>
      <c r="B3219" s="164"/>
      <c r="C3219" s="165"/>
      <c r="D3219" s="166"/>
      <c r="E3219" s="165"/>
      <c r="F3219" s="165"/>
      <c r="G3219" s="220"/>
      <c r="H3219" s="165"/>
      <c r="I3219" s="167"/>
      <c r="J3219" s="168"/>
      <c r="K3219" s="845"/>
    </row>
    <row r="3220" spans="1:11" x14ac:dyDescent="0.2">
      <c r="A3220" s="163">
        <v>3205</v>
      </c>
      <c r="B3220" s="164"/>
      <c r="C3220" s="165"/>
      <c r="D3220" s="166"/>
      <c r="E3220" s="165"/>
      <c r="F3220" s="165"/>
      <c r="G3220" s="220"/>
      <c r="H3220" s="165"/>
      <c r="I3220" s="167"/>
      <c r="J3220" s="168"/>
      <c r="K3220" s="845"/>
    </row>
    <row r="3221" spans="1:11" x14ac:dyDescent="0.2">
      <c r="A3221" s="163">
        <v>3206</v>
      </c>
      <c r="B3221" s="164"/>
      <c r="C3221" s="165"/>
      <c r="D3221" s="166"/>
      <c r="E3221" s="165"/>
      <c r="F3221" s="165"/>
      <c r="G3221" s="220"/>
      <c r="H3221" s="165"/>
      <c r="I3221" s="167"/>
      <c r="J3221" s="168"/>
      <c r="K3221" s="845"/>
    </row>
    <row r="3222" spans="1:11" x14ac:dyDescent="0.2">
      <c r="A3222" s="163">
        <v>3207</v>
      </c>
      <c r="B3222" s="164"/>
      <c r="C3222" s="165"/>
      <c r="D3222" s="166"/>
      <c r="E3222" s="165"/>
      <c r="F3222" s="165"/>
      <c r="G3222" s="220"/>
      <c r="H3222" s="165"/>
      <c r="I3222" s="167"/>
      <c r="J3222" s="168"/>
      <c r="K3222" s="845"/>
    </row>
    <row r="3223" spans="1:11" x14ac:dyDescent="0.2">
      <c r="A3223" s="163">
        <v>3208</v>
      </c>
      <c r="B3223" s="164"/>
      <c r="C3223" s="165"/>
      <c r="D3223" s="166"/>
      <c r="E3223" s="165"/>
      <c r="F3223" s="165"/>
      <c r="G3223" s="220"/>
      <c r="H3223" s="165"/>
      <c r="I3223" s="167"/>
      <c r="J3223" s="168"/>
      <c r="K3223" s="845"/>
    </row>
    <row r="3224" spans="1:11" x14ac:dyDescent="0.2">
      <c r="A3224" s="163">
        <v>3209</v>
      </c>
      <c r="B3224" s="164"/>
      <c r="C3224" s="165"/>
      <c r="D3224" s="166"/>
      <c r="E3224" s="165"/>
      <c r="F3224" s="165"/>
      <c r="G3224" s="220"/>
      <c r="H3224" s="165"/>
      <c r="I3224" s="167"/>
      <c r="J3224" s="168"/>
      <c r="K3224" s="845"/>
    </row>
    <row r="3225" spans="1:11" x14ac:dyDescent="0.2">
      <c r="A3225" s="163">
        <v>3210</v>
      </c>
      <c r="B3225" s="164"/>
      <c r="C3225" s="165"/>
      <c r="D3225" s="166"/>
      <c r="E3225" s="165"/>
      <c r="F3225" s="165"/>
      <c r="G3225" s="220"/>
      <c r="H3225" s="165"/>
      <c r="I3225" s="167"/>
      <c r="J3225" s="168"/>
      <c r="K3225" s="845"/>
    </row>
    <row r="3226" spans="1:11" x14ac:dyDescent="0.2">
      <c r="A3226" s="163">
        <v>3211</v>
      </c>
      <c r="B3226" s="164"/>
      <c r="C3226" s="165"/>
      <c r="D3226" s="166"/>
      <c r="E3226" s="165"/>
      <c r="F3226" s="165"/>
      <c r="G3226" s="220"/>
      <c r="H3226" s="165"/>
      <c r="I3226" s="167"/>
      <c r="J3226" s="168"/>
      <c r="K3226" s="845"/>
    </row>
    <row r="3227" spans="1:11" x14ac:dyDescent="0.2">
      <c r="A3227" s="163">
        <v>3212</v>
      </c>
      <c r="B3227" s="164"/>
      <c r="C3227" s="165"/>
      <c r="D3227" s="166"/>
      <c r="E3227" s="165"/>
      <c r="F3227" s="165"/>
      <c r="G3227" s="220"/>
      <c r="H3227" s="165"/>
      <c r="I3227" s="167"/>
      <c r="J3227" s="168"/>
      <c r="K3227" s="845"/>
    </row>
    <row r="3228" spans="1:11" x14ac:dyDescent="0.2">
      <c r="A3228" s="163">
        <v>3213</v>
      </c>
      <c r="B3228" s="164"/>
      <c r="C3228" s="165"/>
      <c r="D3228" s="166"/>
      <c r="E3228" s="165"/>
      <c r="F3228" s="165"/>
      <c r="G3228" s="220"/>
      <c r="H3228" s="165"/>
      <c r="I3228" s="167"/>
      <c r="J3228" s="168"/>
      <c r="K3228" s="845"/>
    </row>
    <row r="3229" spans="1:11" x14ac:dyDescent="0.2">
      <c r="A3229" s="163">
        <v>3214</v>
      </c>
      <c r="B3229" s="164"/>
      <c r="C3229" s="165"/>
      <c r="D3229" s="166"/>
      <c r="E3229" s="165"/>
      <c r="F3229" s="165"/>
      <c r="G3229" s="220"/>
      <c r="H3229" s="165"/>
      <c r="I3229" s="167"/>
      <c r="J3229" s="168"/>
      <c r="K3229" s="845"/>
    </row>
    <row r="3230" spans="1:11" x14ac:dyDescent="0.2">
      <c r="A3230" s="163">
        <v>3215</v>
      </c>
      <c r="B3230" s="164"/>
      <c r="C3230" s="165"/>
      <c r="D3230" s="166"/>
      <c r="E3230" s="165"/>
      <c r="F3230" s="165"/>
      <c r="G3230" s="220"/>
      <c r="H3230" s="165"/>
      <c r="I3230" s="167"/>
      <c r="J3230" s="168"/>
      <c r="K3230" s="845"/>
    </row>
    <row r="3231" spans="1:11" x14ac:dyDescent="0.2">
      <c r="A3231" s="163">
        <v>3216</v>
      </c>
      <c r="B3231" s="164"/>
      <c r="C3231" s="165"/>
      <c r="D3231" s="166"/>
      <c r="E3231" s="165"/>
      <c r="F3231" s="165"/>
      <c r="G3231" s="220"/>
      <c r="H3231" s="165"/>
      <c r="I3231" s="167"/>
      <c r="J3231" s="168"/>
      <c r="K3231" s="845"/>
    </row>
    <row r="3232" spans="1:11" x14ac:dyDescent="0.2">
      <c r="A3232" s="163">
        <v>3217</v>
      </c>
      <c r="B3232" s="164"/>
      <c r="C3232" s="165"/>
      <c r="D3232" s="166"/>
      <c r="E3232" s="165"/>
      <c r="F3232" s="165"/>
      <c r="G3232" s="220"/>
      <c r="H3232" s="165"/>
      <c r="I3232" s="167"/>
      <c r="J3232" s="168"/>
      <c r="K3232" s="845"/>
    </row>
    <row r="3233" spans="1:11" x14ac:dyDescent="0.2">
      <c r="A3233" s="163">
        <v>3218</v>
      </c>
      <c r="B3233" s="164"/>
      <c r="C3233" s="165"/>
      <c r="D3233" s="166"/>
      <c r="E3233" s="165"/>
      <c r="F3233" s="165"/>
      <c r="G3233" s="220"/>
      <c r="H3233" s="165"/>
      <c r="I3233" s="167"/>
      <c r="J3233" s="168"/>
      <c r="K3233" s="845"/>
    </row>
    <row r="3234" spans="1:11" x14ac:dyDescent="0.2">
      <c r="A3234" s="163">
        <v>3219</v>
      </c>
      <c r="B3234" s="164"/>
      <c r="C3234" s="165"/>
      <c r="D3234" s="166"/>
      <c r="E3234" s="165"/>
      <c r="F3234" s="165"/>
      <c r="G3234" s="220"/>
      <c r="H3234" s="165"/>
      <c r="I3234" s="167"/>
      <c r="J3234" s="168"/>
      <c r="K3234" s="845"/>
    </row>
    <row r="3235" spans="1:11" x14ac:dyDescent="0.2">
      <c r="A3235" s="163">
        <v>3220</v>
      </c>
      <c r="B3235" s="164"/>
      <c r="C3235" s="165"/>
      <c r="D3235" s="166"/>
      <c r="E3235" s="165"/>
      <c r="F3235" s="165"/>
      <c r="G3235" s="220"/>
      <c r="H3235" s="165"/>
      <c r="I3235" s="167"/>
      <c r="J3235" s="168"/>
      <c r="K3235" s="845"/>
    </row>
    <row r="3236" spans="1:11" x14ac:dyDescent="0.2">
      <c r="A3236" s="163">
        <v>3221</v>
      </c>
      <c r="B3236" s="164"/>
      <c r="C3236" s="165"/>
      <c r="D3236" s="166"/>
      <c r="E3236" s="165"/>
      <c r="F3236" s="165"/>
      <c r="G3236" s="220"/>
      <c r="H3236" s="165"/>
      <c r="I3236" s="167"/>
      <c r="J3236" s="168"/>
      <c r="K3236" s="845"/>
    </row>
    <row r="3237" spans="1:11" x14ac:dyDescent="0.2">
      <c r="A3237" s="163">
        <v>3222</v>
      </c>
      <c r="B3237" s="164"/>
      <c r="C3237" s="165"/>
      <c r="D3237" s="166"/>
      <c r="E3237" s="165"/>
      <c r="F3237" s="165"/>
      <c r="G3237" s="220"/>
      <c r="H3237" s="165"/>
      <c r="I3237" s="167"/>
      <c r="J3237" s="168"/>
      <c r="K3237" s="845"/>
    </row>
    <row r="3238" spans="1:11" x14ac:dyDescent="0.2">
      <c r="A3238" s="163">
        <v>3223</v>
      </c>
      <c r="B3238" s="164"/>
      <c r="C3238" s="165"/>
      <c r="D3238" s="166"/>
      <c r="E3238" s="165"/>
      <c r="F3238" s="165"/>
      <c r="G3238" s="220"/>
      <c r="H3238" s="165"/>
      <c r="I3238" s="167"/>
      <c r="J3238" s="168"/>
      <c r="K3238" s="845"/>
    </row>
    <row r="3239" spans="1:11" x14ac:dyDescent="0.2">
      <c r="A3239" s="163">
        <v>3224</v>
      </c>
      <c r="B3239" s="164"/>
      <c r="C3239" s="165"/>
      <c r="D3239" s="166"/>
      <c r="E3239" s="165"/>
      <c r="F3239" s="165"/>
      <c r="G3239" s="220"/>
      <c r="H3239" s="165"/>
      <c r="I3239" s="167"/>
      <c r="J3239" s="168"/>
      <c r="K3239" s="845"/>
    </row>
    <row r="3240" spans="1:11" x14ac:dyDescent="0.2">
      <c r="A3240" s="163">
        <v>3225</v>
      </c>
      <c r="B3240" s="164"/>
      <c r="C3240" s="165"/>
      <c r="D3240" s="166"/>
      <c r="E3240" s="165"/>
      <c r="F3240" s="165"/>
      <c r="G3240" s="220"/>
      <c r="H3240" s="165"/>
      <c r="I3240" s="167"/>
      <c r="J3240" s="168"/>
      <c r="K3240" s="845"/>
    </row>
    <row r="3241" spans="1:11" x14ac:dyDescent="0.2">
      <c r="A3241" s="163">
        <v>3226</v>
      </c>
      <c r="B3241" s="164"/>
      <c r="C3241" s="165"/>
      <c r="D3241" s="166"/>
      <c r="E3241" s="165"/>
      <c r="F3241" s="165"/>
      <c r="G3241" s="220"/>
      <c r="H3241" s="165"/>
      <c r="I3241" s="167"/>
      <c r="J3241" s="168"/>
      <c r="K3241" s="845"/>
    </row>
    <row r="3242" spans="1:11" x14ac:dyDescent="0.2">
      <c r="A3242" s="163">
        <v>3227</v>
      </c>
      <c r="B3242" s="164"/>
      <c r="C3242" s="165"/>
      <c r="D3242" s="166"/>
      <c r="E3242" s="165"/>
      <c r="F3242" s="165"/>
      <c r="G3242" s="220"/>
      <c r="H3242" s="165"/>
      <c r="I3242" s="167"/>
      <c r="J3242" s="168"/>
      <c r="K3242" s="845"/>
    </row>
    <row r="3243" spans="1:11" x14ac:dyDescent="0.2">
      <c r="A3243" s="163">
        <v>3228</v>
      </c>
      <c r="B3243" s="164"/>
      <c r="C3243" s="165"/>
      <c r="D3243" s="166"/>
      <c r="E3243" s="165"/>
      <c r="F3243" s="165"/>
      <c r="G3243" s="220"/>
      <c r="H3243" s="165"/>
      <c r="I3243" s="167"/>
      <c r="J3243" s="168"/>
      <c r="K3243" s="845"/>
    </row>
    <row r="3244" spans="1:11" x14ac:dyDescent="0.2">
      <c r="A3244" s="163">
        <v>3229</v>
      </c>
      <c r="B3244" s="164"/>
      <c r="C3244" s="165"/>
      <c r="D3244" s="166"/>
      <c r="E3244" s="165"/>
      <c r="F3244" s="165"/>
      <c r="G3244" s="220"/>
      <c r="H3244" s="165"/>
      <c r="I3244" s="167"/>
      <c r="J3244" s="168"/>
      <c r="K3244" s="845"/>
    </row>
    <row r="3245" spans="1:11" x14ac:dyDescent="0.2">
      <c r="A3245" s="163">
        <v>3230</v>
      </c>
      <c r="B3245" s="164"/>
      <c r="C3245" s="165"/>
      <c r="D3245" s="166"/>
      <c r="E3245" s="165"/>
      <c r="F3245" s="165"/>
      <c r="G3245" s="220"/>
      <c r="H3245" s="165"/>
      <c r="I3245" s="167"/>
      <c r="J3245" s="168"/>
      <c r="K3245" s="845"/>
    </row>
    <row r="3246" spans="1:11" x14ac:dyDescent="0.2">
      <c r="A3246" s="163">
        <v>3231</v>
      </c>
      <c r="B3246" s="164"/>
      <c r="C3246" s="165"/>
      <c r="D3246" s="166"/>
      <c r="E3246" s="165"/>
      <c r="F3246" s="165"/>
      <c r="G3246" s="220"/>
      <c r="H3246" s="165"/>
      <c r="I3246" s="167"/>
      <c r="J3246" s="168"/>
      <c r="K3246" s="845"/>
    </row>
    <row r="3247" spans="1:11" x14ac:dyDescent="0.2">
      <c r="A3247" s="163">
        <v>3232</v>
      </c>
      <c r="B3247" s="164"/>
      <c r="C3247" s="165"/>
      <c r="D3247" s="166"/>
      <c r="E3247" s="165"/>
      <c r="F3247" s="165"/>
      <c r="G3247" s="220"/>
      <c r="H3247" s="165"/>
      <c r="I3247" s="167"/>
      <c r="J3247" s="168"/>
      <c r="K3247" s="845"/>
    </row>
    <row r="3248" spans="1:11" x14ac:dyDescent="0.2">
      <c r="A3248" s="163">
        <v>3233</v>
      </c>
      <c r="B3248" s="164"/>
      <c r="C3248" s="165"/>
      <c r="D3248" s="166"/>
      <c r="E3248" s="165"/>
      <c r="F3248" s="165"/>
      <c r="G3248" s="220"/>
      <c r="H3248" s="165"/>
      <c r="I3248" s="167"/>
      <c r="J3248" s="168"/>
      <c r="K3248" s="845"/>
    </row>
    <row r="3249" spans="1:11" x14ac:dyDescent="0.2">
      <c r="A3249" s="163">
        <v>3234</v>
      </c>
      <c r="B3249" s="164"/>
      <c r="C3249" s="165"/>
      <c r="D3249" s="166"/>
      <c r="E3249" s="165"/>
      <c r="F3249" s="165"/>
      <c r="G3249" s="220"/>
      <c r="H3249" s="165"/>
      <c r="I3249" s="167"/>
      <c r="J3249" s="168"/>
      <c r="K3249" s="845"/>
    </row>
    <row r="3250" spans="1:11" x14ac:dyDescent="0.2">
      <c r="A3250" s="163">
        <v>3235</v>
      </c>
      <c r="B3250" s="164"/>
      <c r="C3250" s="165"/>
      <c r="D3250" s="166"/>
      <c r="E3250" s="165"/>
      <c r="F3250" s="165"/>
      <c r="G3250" s="220"/>
      <c r="H3250" s="165"/>
      <c r="I3250" s="167"/>
      <c r="J3250" s="168"/>
      <c r="K3250" s="845"/>
    </row>
    <row r="3251" spans="1:11" x14ac:dyDescent="0.2">
      <c r="A3251" s="163">
        <v>3236</v>
      </c>
      <c r="B3251" s="164"/>
      <c r="C3251" s="165"/>
      <c r="D3251" s="166"/>
      <c r="E3251" s="165"/>
      <c r="F3251" s="165"/>
      <c r="G3251" s="220"/>
      <c r="H3251" s="165"/>
      <c r="I3251" s="167"/>
      <c r="J3251" s="168"/>
      <c r="K3251" s="845"/>
    </row>
    <row r="3252" spans="1:11" x14ac:dyDescent="0.2">
      <c r="A3252" s="163">
        <v>3237</v>
      </c>
      <c r="B3252" s="164"/>
      <c r="C3252" s="165"/>
      <c r="D3252" s="166"/>
      <c r="E3252" s="165"/>
      <c r="F3252" s="165"/>
      <c r="G3252" s="220"/>
      <c r="H3252" s="165"/>
      <c r="I3252" s="167"/>
      <c r="J3252" s="168"/>
      <c r="K3252" s="845"/>
    </row>
    <row r="3253" spans="1:11" x14ac:dyDescent="0.2">
      <c r="A3253" s="163">
        <v>3238</v>
      </c>
      <c r="B3253" s="164"/>
      <c r="C3253" s="165"/>
      <c r="D3253" s="166"/>
      <c r="E3253" s="165"/>
      <c r="F3253" s="165"/>
      <c r="G3253" s="220"/>
      <c r="H3253" s="165"/>
      <c r="I3253" s="167"/>
      <c r="J3253" s="168"/>
      <c r="K3253" s="845"/>
    </row>
    <row r="3254" spans="1:11" x14ac:dyDescent="0.2">
      <c r="A3254" s="163">
        <v>3239</v>
      </c>
      <c r="B3254" s="164"/>
      <c r="C3254" s="165"/>
      <c r="D3254" s="166"/>
      <c r="E3254" s="165"/>
      <c r="F3254" s="165"/>
      <c r="G3254" s="220"/>
      <c r="H3254" s="165"/>
      <c r="I3254" s="167"/>
      <c r="J3254" s="168"/>
      <c r="K3254" s="845"/>
    </row>
    <row r="3255" spans="1:11" x14ac:dyDescent="0.2">
      <c r="A3255" s="163">
        <v>3240</v>
      </c>
      <c r="B3255" s="164"/>
      <c r="C3255" s="165"/>
      <c r="D3255" s="166"/>
      <c r="E3255" s="165"/>
      <c r="F3255" s="165"/>
      <c r="G3255" s="220"/>
      <c r="H3255" s="165"/>
      <c r="I3255" s="167"/>
      <c r="J3255" s="168"/>
      <c r="K3255" s="845"/>
    </row>
    <row r="3256" spans="1:11" x14ac:dyDescent="0.2">
      <c r="A3256" s="163">
        <v>3241</v>
      </c>
      <c r="B3256" s="164"/>
      <c r="C3256" s="165"/>
      <c r="D3256" s="166"/>
      <c r="E3256" s="165"/>
      <c r="F3256" s="165"/>
      <c r="G3256" s="220"/>
      <c r="H3256" s="165"/>
      <c r="I3256" s="167"/>
      <c r="J3256" s="168"/>
      <c r="K3256" s="845"/>
    </row>
    <row r="3257" spans="1:11" x14ac:dyDescent="0.2">
      <c r="A3257" s="163">
        <v>3242</v>
      </c>
      <c r="B3257" s="164"/>
      <c r="C3257" s="165"/>
      <c r="D3257" s="166"/>
      <c r="E3257" s="165"/>
      <c r="F3257" s="165"/>
      <c r="G3257" s="220"/>
      <c r="H3257" s="165"/>
      <c r="I3257" s="167"/>
      <c r="J3257" s="168"/>
      <c r="K3257" s="845"/>
    </row>
    <row r="3258" spans="1:11" x14ac:dyDescent="0.2">
      <c r="A3258" s="163">
        <v>3243</v>
      </c>
      <c r="B3258" s="164"/>
      <c r="C3258" s="165"/>
      <c r="D3258" s="166"/>
      <c r="E3258" s="165"/>
      <c r="F3258" s="165"/>
      <c r="G3258" s="220"/>
      <c r="H3258" s="165"/>
      <c r="I3258" s="167"/>
      <c r="J3258" s="168"/>
      <c r="K3258" s="845"/>
    </row>
    <row r="3259" spans="1:11" x14ac:dyDescent="0.2">
      <c r="A3259" s="163">
        <v>3244</v>
      </c>
      <c r="B3259" s="164"/>
      <c r="C3259" s="165"/>
      <c r="D3259" s="166"/>
      <c r="E3259" s="165"/>
      <c r="F3259" s="165"/>
      <c r="G3259" s="220"/>
      <c r="H3259" s="165"/>
      <c r="I3259" s="167"/>
      <c r="J3259" s="168"/>
      <c r="K3259" s="845"/>
    </row>
    <row r="3260" spans="1:11" x14ac:dyDescent="0.2">
      <c r="A3260" s="163">
        <v>3245</v>
      </c>
      <c r="B3260" s="164"/>
      <c r="C3260" s="165"/>
      <c r="D3260" s="166"/>
      <c r="E3260" s="165"/>
      <c r="F3260" s="165"/>
      <c r="G3260" s="220"/>
      <c r="H3260" s="165"/>
      <c r="I3260" s="167"/>
      <c r="J3260" s="168"/>
      <c r="K3260" s="845"/>
    </row>
    <row r="3261" spans="1:11" x14ac:dyDescent="0.2">
      <c r="A3261" s="163">
        <v>3246</v>
      </c>
      <c r="B3261" s="164"/>
      <c r="C3261" s="165"/>
      <c r="D3261" s="166"/>
      <c r="E3261" s="165"/>
      <c r="F3261" s="165"/>
      <c r="G3261" s="220"/>
      <c r="H3261" s="165"/>
      <c r="I3261" s="167"/>
      <c r="J3261" s="168"/>
      <c r="K3261" s="845"/>
    </row>
    <row r="3262" spans="1:11" x14ac:dyDescent="0.2">
      <c r="A3262" s="163">
        <v>3247</v>
      </c>
      <c r="B3262" s="164"/>
      <c r="C3262" s="165"/>
      <c r="D3262" s="166"/>
      <c r="E3262" s="165"/>
      <c r="F3262" s="165"/>
      <c r="G3262" s="220"/>
      <c r="H3262" s="165"/>
      <c r="I3262" s="167"/>
      <c r="J3262" s="168"/>
      <c r="K3262" s="845"/>
    </row>
    <row r="3263" spans="1:11" x14ac:dyDescent="0.2">
      <c r="A3263" s="163">
        <v>3248</v>
      </c>
      <c r="B3263" s="164"/>
      <c r="C3263" s="165"/>
      <c r="D3263" s="166"/>
      <c r="E3263" s="165"/>
      <c r="F3263" s="165"/>
      <c r="G3263" s="220"/>
      <c r="H3263" s="165"/>
      <c r="I3263" s="167"/>
      <c r="J3263" s="168"/>
      <c r="K3263" s="845"/>
    </row>
    <row r="3264" spans="1:11" x14ac:dyDescent="0.2">
      <c r="A3264" s="163">
        <v>3249</v>
      </c>
      <c r="B3264" s="164"/>
      <c r="C3264" s="165"/>
      <c r="D3264" s="166"/>
      <c r="E3264" s="165"/>
      <c r="F3264" s="165"/>
      <c r="G3264" s="220"/>
      <c r="H3264" s="165"/>
      <c r="I3264" s="167"/>
      <c r="J3264" s="168"/>
      <c r="K3264" s="845"/>
    </row>
    <row r="3265" spans="1:11" x14ac:dyDescent="0.2">
      <c r="A3265" s="163">
        <v>3250</v>
      </c>
      <c r="B3265" s="164"/>
      <c r="C3265" s="165"/>
      <c r="D3265" s="166"/>
      <c r="E3265" s="165"/>
      <c r="F3265" s="165"/>
      <c r="G3265" s="220"/>
      <c r="H3265" s="165"/>
      <c r="I3265" s="167"/>
      <c r="J3265" s="168"/>
      <c r="K3265" s="845"/>
    </row>
    <row r="3266" spans="1:11" x14ac:dyDescent="0.2">
      <c r="A3266" s="163">
        <v>3251</v>
      </c>
      <c r="B3266" s="164"/>
      <c r="C3266" s="165"/>
      <c r="D3266" s="166"/>
      <c r="E3266" s="165"/>
      <c r="F3266" s="165"/>
      <c r="G3266" s="220"/>
      <c r="H3266" s="165"/>
      <c r="I3266" s="167"/>
      <c r="J3266" s="168"/>
      <c r="K3266" s="845"/>
    </row>
    <row r="3267" spans="1:11" x14ac:dyDescent="0.2">
      <c r="A3267" s="163">
        <v>3252</v>
      </c>
      <c r="B3267" s="164"/>
      <c r="C3267" s="165"/>
      <c r="D3267" s="166"/>
      <c r="E3267" s="165"/>
      <c r="F3267" s="165"/>
      <c r="G3267" s="220"/>
      <c r="H3267" s="165"/>
      <c r="I3267" s="167"/>
      <c r="J3267" s="168"/>
      <c r="K3267" s="845"/>
    </row>
    <row r="3268" spans="1:11" x14ac:dyDescent="0.2">
      <c r="A3268" s="163">
        <v>3253</v>
      </c>
      <c r="B3268" s="164"/>
      <c r="C3268" s="165"/>
      <c r="D3268" s="166"/>
      <c r="E3268" s="165"/>
      <c r="F3268" s="165"/>
      <c r="G3268" s="220"/>
      <c r="H3268" s="165"/>
      <c r="I3268" s="167"/>
      <c r="J3268" s="168"/>
      <c r="K3268" s="845"/>
    </row>
    <row r="3269" spans="1:11" x14ac:dyDescent="0.2">
      <c r="A3269" s="163">
        <v>3254</v>
      </c>
      <c r="B3269" s="164"/>
      <c r="C3269" s="165"/>
      <c r="D3269" s="166"/>
      <c r="E3269" s="165"/>
      <c r="F3269" s="165"/>
      <c r="G3269" s="220"/>
      <c r="H3269" s="165"/>
      <c r="I3269" s="167"/>
      <c r="J3269" s="168"/>
      <c r="K3269" s="845"/>
    </row>
    <row r="3270" spans="1:11" x14ac:dyDescent="0.2">
      <c r="A3270" s="163">
        <v>3255</v>
      </c>
      <c r="B3270" s="164"/>
      <c r="C3270" s="165"/>
      <c r="D3270" s="166"/>
      <c r="E3270" s="165"/>
      <c r="F3270" s="165"/>
      <c r="G3270" s="220"/>
      <c r="H3270" s="165"/>
      <c r="I3270" s="167"/>
      <c r="J3270" s="168"/>
      <c r="K3270" s="845"/>
    </row>
    <row r="3271" spans="1:11" x14ac:dyDescent="0.2">
      <c r="A3271" s="163">
        <v>3256</v>
      </c>
      <c r="B3271" s="164"/>
      <c r="C3271" s="165"/>
      <c r="D3271" s="166"/>
      <c r="E3271" s="165"/>
      <c r="F3271" s="165"/>
      <c r="G3271" s="220"/>
      <c r="H3271" s="165"/>
      <c r="I3271" s="167"/>
      <c r="J3271" s="168"/>
      <c r="K3271" s="845"/>
    </row>
    <row r="3272" spans="1:11" x14ac:dyDescent="0.2">
      <c r="A3272" s="163">
        <v>3257</v>
      </c>
      <c r="B3272" s="164"/>
      <c r="C3272" s="165"/>
      <c r="D3272" s="166"/>
      <c r="E3272" s="165"/>
      <c r="F3272" s="165"/>
      <c r="G3272" s="220"/>
      <c r="H3272" s="165"/>
      <c r="I3272" s="167"/>
      <c r="J3272" s="168"/>
      <c r="K3272" s="845"/>
    </row>
    <row r="3273" spans="1:11" x14ac:dyDescent="0.2">
      <c r="A3273" s="163">
        <v>3258</v>
      </c>
      <c r="B3273" s="164"/>
      <c r="C3273" s="165"/>
      <c r="D3273" s="166"/>
      <c r="E3273" s="165"/>
      <c r="F3273" s="165"/>
      <c r="G3273" s="220"/>
      <c r="H3273" s="165"/>
      <c r="I3273" s="167"/>
      <c r="J3273" s="168"/>
      <c r="K3273" s="845"/>
    </row>
    <row r="3274" spans="1:11" x14ac:dyDescent="0.2">
      <c r="A3274" s="163">
        <v>3259</v>
      </c>
      <c r="B3274" s="164"/>
      <c r="C3274" s="165"/>
      <c r="D3274" s="166"/>
      <c r="E3274" s="165"/>
      <c r="F3274" s="165"/>
      <c r="G3274" s="220"/>
      <c r="H3274" s="165"/>
      <c r="I3274" s="167"/>
      <c r="J3274" s="168"/>
      <c r="K3274" s="845"/>
    </row>
    <row r="3275" spans="1:11" x14ac:dyDescent="0.2">
      <c r="A3275" s="163">
        <v>3260</v>
      </c>
      <c r="B3275" s="164"/>
      <c r="C3275" s="165"/>
      <c r="D3275" s="166"/>
      <c r="E3275" s="165"/>
      <c r="F3275" s="165"/>
      <c r="G3275" s="220"/>
      <c r="H3275" s="165"/>
      <c r="I3275" s="167"/>
      <c r="J3275" s="168"/>
      <c r="K3275" s="845"/>
    </row>
    <row r="3276" spans="1:11" x14ac:dyDescent="0.2">
      <c r="A3276" s="163">
        <v>3261</v>
      </c>
      <c r="B3276" s="164"/>
      <c r="C3276" s="165"/>
      <c r="D3276" s="166"/>
      <c r="E3276" s="165"/>
      <c r="F3276" s="165"/>
      <c r="G3276" s="220"/>
      <c r="H3276" s="165"/>
      <c r="I3276" s="167"/>
      <c r="J3276" s="168"/>
      <c r="K3276" s="845"/>
    </row>
    <row r="3277" spans="1:11" x14ac:dyDescent="0.2">
      <c r="A3277" s="163">
        <v>3262</v>
      </c>
      <c r="B3277" s="164"/>
      <c r="C3277" s="165"/>
      <c r="D3277" s="166"/>
      <c r="E3277" s="165"/>
      <c r="F3277" s="165"/>
      <c r="G3277" s="220"/>
      <c r="H3277" s="165"/>
      <c r="I3277" s="167"/>
      <c r="J3277" s="168"/>
      <c r="K3277" s="845"/>
    </row>
    <row r="3278" spans="1:11" x14ac:dyDescent="0.2">
      <c r="A3278" s="163">
        <v>3263</v>
      </c>
      <c r="B3278" s="164"/>
      <c r="C3278" s="165"/>
      <c r="D3278" s="166"/>
      <c r="E3278" s="165"/>
      <c r="F3278" s="165"/>
      <c r="G3278" s="220"/>
      <c r="H3278" s="165"/>
      <c r="I3278" s="167"/>
      <c r="J3278" s="168"/>
      <c r="K3278" s="845"/>
    </row>
    <row r="3279" spans="1:11" x14ac:dyDescent="0.2">
      <c r="A3279" s="163">
        <v>3264</v>
      </c>
      <c r="B3279" s="164"/>
      <c r="C3279" s="165"/>
      <c r="D3279" s="166"/>
      <c r="E3279" s="165"/>
      <c r="F3279" s="165"/>
      <c r="G3279" s="220"/>
      <c r="H3279" s="165"/>
      <c r="I3279" s="167"/>
      <c r="J3279" s="168"/>
      <c r="K3279" s="845"/>
    </row>
    <row r="3280" spans="1:11" x14ac:dyDescent="0.2">
      <c r="A3280" s="163">
        <v>3265</v>
      </c>
      <c r="B3280" s="164"/>
      <c r="C3280" s="165"/>
      <c r="D3280" s="166"/>
      <c r="E3280" s="165"/>
      <c r="F3280" s="165"/>
      <c r="G3280" s="220"/>
      <c r="H3280" s="165"/>
      <c r="I3280" s="167"/>
      <c r="J3280" s="168"/>
      <c r="K3280" s="845"/>
    </row>
    <row r="3281" spans="1:11" x14ac:dyDescent="0.2">
      <c r="A3281" s="163">
        <v>3266</v>
      </c>
      <c r="B3281" s="164"/>
      <c r="C3281" s="165"/>
      <c r="D3281" s="166"/>
      <c r="E3281" s="165"/>
      <c r="F3281" s="165"/>
      <c r="G3281" s="220"/>
      <c r="H3281" s="165"/>
      <c r="I3281" s="167"/>
      <c r="J3281" s="168"/>
      <c r="K3281" s="845"/>
    </row>
    <row r="3282" spans="1:11" x14ac:dyDescent="0.2">
      <c r="A3282" s="163">
        <v>3267</v>
      </c>
      <c r="B3282" s="164"/>
      <c r="C3282" s="165"/>
      <c r="D3282" s="166"/>
      <c r="E3282" s="165"/>
      <c r="F3282" s="165"/>
      <c r="G3282" s="220"/>
      <c r="H3282" s="165"/>
      <c r="I3282" s="167"/>
      <c r="J3282" s="168"/>
      <c r="K3282" s="845"/>
    </row>
    <row r="3283" spans="1:11" x14ac:dyDescent="0.2">
      <c r="A3283" s="163">
        <v>3268</v>
      </c>
      <c r="B3283" s="164"/>
      <c r="C3283" s="165"/>
      <c r="D3283" s="166"/>
      <c r="E3283" s="165"/>
      <c r="F3283" s="165"/>
      <c r="G3283" s="220"/>
      <c r="H3283" s="165"/>
      <c r="I3283" s="167"/>
      <c r="J3283" s="168"/>
      <c r="K3283" s="845"/>
    </row>
    <row r="3284" spans="1:11" x14ac:dyDescent="0.2">
      <c r="A3284" s="163">
        <v>3269</v>
      </c>
      <c r="B3284" s="164"/>
      <c r="C3284" s="165"/>
      <c r="D3284" s="166"/>
      <c r="E3284" s="165"/>
      <c r="F3284" s="165"/>
      <c r="G3284" s="220"/>
      <c r="H3284" s="165"/>
      <c r="I3284" s="167"/>
      <c r="J3284" s="168"/>
      <c r="K3284" s="845"/>
    </row>
    <row r="3285" spans="1:11" x14ac:dyDescent="0.2">
      <c r="A3285" s="163">
        <v>3270</v>
      </c>
      <c r="B3285" s="164"/>
      <c r="C3285" s="165"/>
      <c r="D3285" s="166"/>
      <c r="E3285" s="165"/>
      <c r="F3285" s="165"/>
      <c r="G3285" s="220"/>
      <c r="H3285" s="165"/>
      <c r="I3285" s="167"/>
      <c r="J3285" s="168"/>
      <c r="K3285" s="845"/>
    </row>
    <row r="3286" spans="1:11" x14ac:dyDescent="0.2">
      <c r="A3286" s="163">
        <v>3271</v>
      </c>
      <c r="B3286" s="164"/>
      <c r="C3286" s="165"/>
      <c r="D3286" s="166"/>
      <c r="E3286" s="165"/>
      <c r="F3286" s="165"/>
      <c r="G3286" s="220"/>
      <c r="H3286" s="165"/>
      <c r="I3286" s="167"/>
      <c r="J3286" s="168"/>
      <c r="K3286" s="845"/>
    </row>
    <row r="3287" spans="1:11" x14ac:dyDescent="0.2">
      <c r="A3287" s="163">
        <v>3272</v>
      </c>
      <c r="B3287" s="164"/>
      <c r="C3287" s="165"/>
      <c r="D3287" s="166"/>
      <c r="E3287" s="165"/>
      <c r="F3287" s="165"/>
      <c r="G3287" s="220"/>
      <c r="H3287" s="165"/>
      <c r="I3287" s="167"/>
      <c r="J3287" s="168"/>
      <c r="K3287" s="845"/>
    </row>
    <row r="3288" spans="1:11" x14ac:dyDescent="0.2">
      <c r="A3288" s="163">
        <v>3273</v>
      </c>
      <c r="B3288" s="164"/>
      <c r="C3288" s="165"/>
      <c r="D3288" s="166"/>
      <c r="E3288" s="165"/>
      <c r="F3288" s="165"/>
      <c r="G3288" s="220"/>
      <c r="H3288" s="165"/>
      <c r="I3288" s="167"/>
      <c r="J3288" s="168"/>
      <c r="K3288" s="845"/>
    </row>
    <row r="3289" spans="1:11" x14ac:dyDescent="0.2">
      <c r="A3289" s="163">
        <v>3274</v>
      </c>
      <c r="B3289" s="164"/>
      <c r="C3289" s="165"/>
      <c r="D3289" s="166"/>
      <c r="E3289" s="165"/>
      <c r="F3289" s="165"/>
      <c r="G3289" s="220"/>
      <c r="H3289" s="165"/>
      <c r="I3289" s="167"/>
      <c r="J3289" s="168"/>
      <c r="K3289" s="845"/>
    </row>
    <row r="3290" spans="1:11" x14ac:dyDescent="0.2">
      <c r="A3290" s="163">
        <v>3275</v>
      </c>
      <c r="B3290" s="164"/>
      <c r="C3290" s="165"/>
      <c r="D3290" s="166"/>
      <c r="E3290" s="165"/>
      <c r="F3290" s="165"/>
      <c r="G3290" s="220"/>
      <c r="H3290" s="165"/>
      <c r="I3290" s="167"/>
      <c r="J3290" s="168"/>
      <c r="K3290" s="845"/>
    </row>
    <row r="3291" spans="1:11" x14ac:dyDescent="0.2">
      <c r="A3291" s="163">
        <v>3276</v>
      </c>
      <c r="B3291" s="164"/>
      <c r="C3291" s="165"/>
      <c r="D3291" s="166"/>
      <c r="E3291" s="165"/>
      <c r="F3291" s="165"/>
      <c r="G3291" s="220"/>
      <c r="H3291" s="165"/>
      <c r="I3291" s="167"/>
      <c r="J3291" s="168"/>
      <c r="K3291" s="845"/>
    </row>
    <row r="3292" spans="1:11" x14ac:dyDescent="0.2">
      <c r="A3292" s="163">
        <v>3277</v>
      </c>
      <c r="B3292" s="164"/>
      <c r="C3292" s="165"/>
      <c r="D3292" s="166"/>
      <c r="E3292" s="165"/>
      <c r="F3292" s="165"/>
      <c r="G3292" s="220"/>
      <c r="H3292" s="165"/>
      <c r="I3292" s="167"/>
      <c r="J3292" s="168"/>
      <c r="K3292" s="845"/>
    </row>
    <row r="3293" spans="1:11" x14ac:dyDescent="0.2">
      <c r="A3293" s="163">
        <v>3278</v>
      </c>
      <c r="B3293" s="164"/>
      <c r="C3293" s="165"/>
      <c r="D3293" s="166"/>
      <c r="E3293" s="165"/>
      <c r="F3293" s="165"/>
      <c r="G3293" s="220"/>
      <c r="H3293" s="165"/>
      <c r="I3293" s="167"/>
      <c r="J3293" s="168"/>
      <c r="K3293" s="845"/>
    </row>
    <row r="3294" spans="1:11" x14ac:dyDescent="0.2">
      <c r="A3294" s="163">
        <v>3279</v>
      </c>
      <c r="B3294" s="164"/>
      <c r="C3294" s="165"/>
      <c r="D3294" s="166"/>
      <c r="E3294" s="165"/>
      <c r="F3294" s="165"/>
      <c r="G3294" s="220"/>
      <c r="H3294" s="165"/>
      <c r="I3294" s="167"/>
      <c r="J3294" s="168"/>
      <c r="K3294" s="845"/>
    </row>
    <row r="3295" spans="1:11" x14ac:dyDescent="0.2">
      <c r="A3295" s="163">
        <v>3280</v>
      </c>
      <c r="B3295" s="164"/>
      <c r="C3295" s="165"/>
      <c r="D3295" s="166"/>
      <c r="E3295" s="165"/>
      <c r="F3295" s="165"/>
      <c r="G3295" s="220"/>
      <c r="H3295" s="165"/>
      <c r="I3295" s="167"/>
      <c r="J3295" s="168"/>
      <c r="K3295" s="845"/>
    </row>
    <row r="3296" spans="1:11" x14ac:dyDescent="0.2">
      <c r="A3296" s="163">
        <v>3281</v>
      </c>
      <c r="B3296" s="164"/>
      <c r="C3296" s="165"/>
      <c r="D3296" s="166"/>
      <c r="E3296" s="165"/>
      <c r="F3296" s="165"/>
      <c r="G3296" s="220"/>
      <c r="H3296" s="165"/>
      <c r="I3296" s="167"/>
      <c r="J3296" s="168"/>
      <c r="K3296" s="845"/>
    </row>
    <row r="3297" spans="1:11" x14ac:dyDescent="0.2">
      <c r="A3297" s="163">
        <v>3282</v>
      </c>
      <c r="B3297" s="164"/>
      <c r="C3297" s="165"/>
      <c r="D3297" s="166"/>
      <c r="E3297" s="165"/>
      <c r="F3297" s="165"/>
      <c r="G3297" s="220"/>
      <c r="H3297" s="165"/>
      <c r="I3297" s="167"/>
      <c r="J3297" s="168"/>
      <c r="K3297" s="845"/>
    </row>
    <row r="3298" spans="1:11" x14ac:dyDescent="0.2">
      <c r="A3298" s="163">
        <v>3283</v>
      </c>
      <c r="B3298" s="164"/>
      <c r="C3298" s="165"/>
      <c r="D3298" s="166"/>
      <c r="E3298" s="165"/>
      <c r="F3298" s="165"/>
      <c r="G3298" s="220"/>
      <c r="H3298" s="165"/>
      <c r="I3298" s="167"/>
      <c r="J3298" s="168"/>
      <c r="K3298" s="845"/>
    </row>
    <row r="3299" spans="1:11" x14ac:dyDescent="0.2">
      <c r="A3299" s="163">
        <v>3284</v>
      </c>
      <c r="B3299" s="164"/>
      <c r="C3299" s="165"/>
      <c r="D3299" s="166"/>
      <c r="E3299" s="165"/>
      <c r="F3299" s="165"/>
      <c r="G3299" s="220"/>
      <c r="H3299" s="165"/>
      <c r="I3299" s="167"/>
      <c r="J3299" s="168"/>
      <c r="K3299" s="845"/>
    </row>
    <row r="3300" spans="1:11" x14ac:dyDescent="0.2">
      <c r="A3300" s="163">
        <v>3285</v>
      </c>
      <c r="B3300" s="164"/>
      <c r="C3300" s="165"/>
      <c r="D3300" s="166"/>
      <c r="E3300" s="165"/>
      <c r="F3300" s="165"/>
      <c r="G3300" s="220"/>
      <c r="H3300" s="165"/>
      <c r="I3300" s="167"/>
      <c r="J3300" s="168"/>
      <c r="K3300" s="845"/>
    </row>
    <row r="3301" spans="1:11" x14ac:dyDescent="0.2">
      <c r="A3301" s="163">
        <v>3286</v>
      </c>
      <c r="B3301" s="164"/>
      <c r="C3301" s="165"/>
      <c r="D3301" s="166"/>
      <c r="E3301" s="165"/>
      <c r="F3301" s="165"/>
      <c r="G3301" s="220"/>
      <c r="H3301" s="165"/>
      <c r="I3301" s="167"/>
      <c r="J3301" s="168"/>
      <c r="K3301" s="845"/>
    </row>
    <row r="3302" spans="1:11" x14ac:dyDescent="0.2">
      <c r="A3302" s="163">
        <v>3287</v>
      </c>
      <c r="B3302" s="164"/>
      <c r="C3302" s="165"/>
      <c r="D3302" s="166"/>
      <c r="E3302" s="165"/>
      <c r="F3302" s="165"/>
      <c r="G3302" s="220"/>
      <c r="H3302" s="165"/>
      <c r="I3302" s="167"/>
      <c r="J3302" s="168"/>
      <c r="K3302" s="845"/>
    </row>
    <row r="3303" spans="1:11" x14ac:dyDescent="0.2">
      <c r="A3303" s="163">
        <v>3288</v>
      </c>
      <c r="B3303" s="164"/>
      <c r="C3303" s="165"/>
      <c r="D3303" s="166"/>
      <c r="E3303" s="165"/>
      <c r="F3303" s="165"/>
      <c r="G3303" s="220"/>
      <c r="H3303" s="165"/>
      <c r="I3303" s="167"/>
      <c r="J3303" s="168"/>
      <c r="K3303" s="845"/>
    </row>
    <row r="3304" spans="1:11" x14ac:dyDescent="0.2">
      <c r="A3304" s="163">
        <v>3289</v>
      </c>
      <c r="B3304" s="164"/>
      <c r="C3304" s="165"/>
      <c r="D3304" s="166"/>
      <c r="E3304" s="165"/>
      <c r="F3304" s="165"/>
      <c r="G3304" s="220"/>
      <c r="H3304" s="165"/>
      <c r="I3304" s="167"/>
      <c r="J3304" s="168"/>
      <c r="K3304" s="845"/>
    </row>
    <row r="3305" spans="1:11" x14ac:dyDescent="0.2">
      <c r="A3305" s="163">
        <v>3290</v>
      </c>
      <c r="B3305" s="164"/>
      <c r="C3305" s="165"/>
      <c r="D3305" s="166"/>
      <c r="E3305" s="165"/>
      <c r="F3305" s="165"/>
      <c r="G3305" s="220"/>
      <c r="H3305" s="165"/>
      <c r="I3305" s="167"/>
      <c r="J3305" s="168"/>
      <c r="K3305" s="845"/>
    </row>
    <row r="3306" spans="1:11" x14ac:dyDescent="0.2">
      <c r="A3306" s="163">
        <v>3291</v>
      </c>
      <c r="B3306" s="164"/>
      <c r="C3306" s="165"/>
      <c r="D3306" s="166"/>
      <c r="E3306" s="165"/>
      <c r="F3306" s="165"/>
      <c r="G3306" s="220"/>
      <c r="H3306" s="165"/>
      <c r="I3306" s="167"/>
      <c r="J3306" s="168"/>
      <c r="K3306" s="845"/>
    </row>
    <row r="3307" spans="1:11" x14ac:dyDescent="0.2">
      <c r="A3307" s="163">
        <v>3292</v>
      </c>
      <c r="B3307" s="164"/>
      <c r="C3307" s="165"/>
      <c r="D3307" s="166"/>
      <c r="E3307" s="165"/>
      <c r="F3307" s="165"/>
      <c r="G3307" s="220"/>
      <c r="H3307" s="165"/>
      <c r="I3307" s="167"/>
      <c r="J3307" s="168"/>
      <c r="K3307" s="845"/>
    </row>
    <row r="3308" spans="1:11" x14ac:dyDescent="0.2">
      <c r="A3308" s="163">
        <v>3293</v>
      </c>
      <c r="B3308" s="164"/>
      <c r="C3308" s="165"/>
      <c r="D3308" s="166"/>
      <c r="E3308" s="165"/>
      <c r="F3308" s="165"/>
      <c r="G3308" s="220"/>
      <c r="H3308" s="165"/>
      <c r="I3308" s="167"/>
      <c r="J3308" s="168"/>
      <c r="K3308" s="845"/>
    </row>
    <row r="3309" spans="1:11" x14ac:dyDescent="0.2">
      <c r="A3309" s="163">
        <v>3294</v>
      </c>
      <c r="B3309" s="164"/>
      <c r="C3309" s="165"/>
      <c r="D3309" s="166"/>
      <c r="E3309" s="165"/>
      <c r="F3309" s="165"/>
      <c r="G3309" s="220"/>
      <c r="H3309" s="165"/>
      <c r="I3309" s="167"/>
      <c r="J3309" s="168"/>
      <c r="K3309" s="845"/>
    </row>
    <row r="3310" spans="1:11" x14ac:dyDescent="0.2">
      <c r="A3310" s="163">
        <v>3295</v>
      </c>
      <c r="B3310" s="164"/>
      <c r="C3310" s="165"/>
      <c r="D3310" s="166"/>
      <c r="E3310" s="165"/>
      <c r="F3310" s="165"/>
      <c r="G3310" s="220"/>
      <c r="H3310" s="165"/>
      <c r="I3310" s="167"/>
      <c r="J3310" s="168"/>
      <c r="K3310" s="845"/>
    </row>
    <row r="3311" spans="1:11" x14ac:dyDescent="0.2">
      <c r="A3311" s="163">
        <v>3296</v>
      </c>
      <c r="B3311" s="164"/>
      <c r="C3311" s="165"/>
      <c r="D3311" s="166"/>
      <c r="E3311" s="165"/>
      <c r="F3311" s="165"/>
      <c r="G3311" s="220"/>
      <c r="H3311" s="165"/>
      <c r="I3311" s="167"/>
      <c r="J3311" s="168"/>
      <c r="K3311" s="845"/>
    </row>
    <row r="3312" spans="1:11" x14ac:dyDescent="0.2">
      <c r="A3312" s="163">
        <v>3297</v>
      </c>
      <c r="B3312" s="164"/>
      <c r="C3312" s="165"/>
      <c r="D3312" s="166"/>
      <c r="E3312" s="165"/>
      <c r="F3312" s="165"/>
      <c r="G3312" s="220"/>
      <c r="H3312" s="165"/>
      <c r="I3312" s="167"/>
      <c r="J3312" s="168"/>
      <c r="K3312" s="845"/>
    </row>
    <row r="3313" spans="1:11" x14ac:dyDescent="0.2">
      <c r="A3313" s="163">
        <v>3298</v>
      </c>
      <c r="B3313" s="164"/>
      <c r="C3313" s="165"/>
      <c r="D3313" s="166"/>
      <c r="E3313" s="165"/>
      <c r="F3313" s="165"/>
      <c r="G3313" s="220"/>
      <c r="H3313" s="165"/>
      <c r="I3313" s="167"/>
      <c r="J3313" s="168"/>
      <c r="K3313" s="845"/>
    </row>
    <row r="3314" spans="1:11" x14ac:dyDescent="0.2">
      <c r="A3314" s="163">
        <v>3299</v>
      </c>
      <c r="B3314" s="164"/>
      <c r="C3314" s="165"/>
      <c r="D3314" s="166"/>
      <c r="E3314" s="165"/>
      <c r="F3314" s="165"/>
      <c r="G3314" s="220"/>
      <c r="H3314" s="165"/>
      <c r="I3314" s="167"/>
      <c r="J3314" s="168"/>
      <c r="K3314" s="845"/>
    </row>
    <row r="3315" spans="1:11" x14ac:dyDescent="0.2">
      <c r="A3315" s="163">
        <v>3300</v>
      </c>
      <c r="B3315" s="164"/>
      <c r="C3315" s="165"/>
      <c r="D3315" s="166"/>
      <c r="E3315" s="165"/>
      <c r="F3315" s="165"/>
      <c r="G3315" s="220"/>
      <c r="H3315" s="165"/>
      <c r="I3315" s="167"/>
      <c r="J3315" s="168"/>
      <c r="K3315" s="845"/>
    </row>
    <row r="3316" spans="1:11" x14ac:dyDescent="0.2">
      <c r="A3316" s="163">
        <v>3301</v>
      </c>
      <c r="B3316" s="164"/>
      <c r="C3316" s="165"/>
      <c r="D3316" s="166"/>
      <c r="E3316" s="165"/>
      <c r="F3316" s="165"/>
      <c r="G3316" s="220"/>
      <c r="H3316" s="165"/>
      <c r="I3316" s="167"/>
      <c r="J3316" s="168"/>
      <c r="K3316" s="845"/>
    </row>
    <row r="3317" spans="1:11" x14ac:dyDescent="0.2">
      <c r="A3317" s="163">
        <v>3302</v>
      </c>
      <c r="B3317" s="164"/>
      <c r="C3317" s="165"/>
      <c r="D3317" s="166"/>
      <c r="E3317" s="165"/>
      <c r="F3317" s="165"/>
      <c r="G3317" s="220"/>
      <c r="H3317" s="165"/>
      <c r="I3317" s="167"/>
      <c r="J3317" s="168"/>
      <c r="K3317" s="845"/>
    </row>
    <row r="3318" spans="1:11" x14ac:dyDescent="0.2">
      <c r="A3318" s="163">
        <v>3303</v>
      </c>
      <c r="B3318" s="164"/>
      <c r="C3318" s="165"/>
      <c r="D3318" s="166"/>
      <c r="E3318" s="165"/>
      <c r="F3318" s="165"/>
      <c r="G3318" s="220"/>
      <c r="H3318" s="165"/>
      <c r="I3318" s="167"/>
      <c r="J3318" s="168"/>
      <c r="K3318" s="845"/>
    </row>
    <row r="3319" spans="1:11" x14ac:dyDescent="0.2">
      <c r="A3319" s="163">
        <v>3304</v>
      </c>
      <c r="B3319" s="164"/>
      <c r="C3319" s="165"/>
      <c r="D3319" s="166"/>
      <c r="E3319" s="165"/>
      <c r="F3319" s="165"/>
      <c r="G3319" s="220"/>
      <c r="H3319" s="165"/>
      <c r="I3319" s="167"/>
      <c r="J3319" s="168"/>
      <c r="K3319" s="845"/>
    </row>
    <row r="3320" spans="1:11" x14ac:dyDescent="0.2">
      <c r="A3320" s="163">
        <v>3305</v>
      </c>
      <c r="B3320" s="164"/>
      <c r="C3320" s="165"/>
      <c r="D3320" s="166"/>
      <c r="E3320" s="165"/>
      <c r="F3320" s="165"/>
      <c r="G3320" s="220"/>
      <c r="H3320" s="165"/>
      <c r="I3320" s="167"/>
      <c r="J3320" s="168"/>
      <c r="K3320" s="845"/>
    </row>
    <row r="3321" spans="1:11" x14ac:dyDescent="0.2">
      <c r="A3321" s="163">
        <v>3306</v>
      </c>
      <c r="B3321" s="164"/>
      <c r="C3321" s="165"/>
      <c r="D3321" s="166"/>
      <c r="E3321" s="165"/>
      <c r="F3321" s="165"/>
      <c r="G3321" s="220"/>
      <c r="H3321" s="165"/>
      <c r="I3321" s="167"/>
      <c r="J3321" s="168"/>
      <c r="K3321" s="845"/>
    </row>
    <row r="3322" spans="1:11" x14ac:dyDescent="0.2">
      <c r="A3322" s="163">
        <v>3307</v>
      </c>
      <c r="B3322" s="164"/>
      <c r="C3322" s="165"/>
      <c r="D3322" s="166"/>
      <c r="E3322" s="165"/>
      <c r="F3322" s="165"/>
      <c r="G3322" s="220"/>
      <c r="H3322" s="165"/>
      <c r="I3322" s="167"/>
      <c r="J3322" s="168"/>
      <c r="K3322" s="845"/>
    </row>
    <row r="3323" spans="1:11" x14ac:dyDescent="0.2">
      <c r="A3323" s="163">
        <v>3308</v>
      </c>
      <c r="B3323" s="164"/>
      <c r="C3323" s="165"/>
      <c r="D3323" s="166"/>
      <c r="E3323" s="165"/>
      <c r="F3323" s="165"/>
      <c r="G3323" s="220"/>
      <c r="H3323" s="165"/>
      <c r="I3323" s="167"/>
      <c r="J3323" s="168"/>
      <c r="K3323" s="845"/>
    </row>
    <row r="3324" spans="1:11" x14ac:dyDescent="0.2">
      <c r="A3324" s="163">
        <v>3309</v>
      </c>
      <c r="B3324" s="164"/>
      <c r="C3324" s="165"/>
      <c r="D3324" s="166"/>
      <c r="E3324" s="165"/>
      <c r="F3324" s="165"/>
      <c r="G3324" s="220"/>
      <c r="H3324" s="165"/>
      <c r="I3324" s="167"/>
      <c r="J3324" s="168"/>
      <c r="K3324" s="845"/>
    </row>
    <row r="3325" spans="1:11" x14ac:dyDescent="0.2">
      <c r="A3325" s="163">
        <v>3310</v>
      </c>
      <c r="B3325" s="164"/>
      <c r="C3325" s="165"/>
      <c r="D3325" s="166"/>
      <c r="E3325" s="165"/>
      <c r="F3325" s="165"/>
      <c r="G3325" s="220"/>
      <c r="H3325" s="165"/>
      <c r="I3325" s="167"/>
      <c r="J3325" s="168"/>
      <c r="K3325" s="845"/>
    </row>
    <row r="3326" spans="1:11" x14ac:dyDescent="0.2">
      <c r="A3326" s="163">
        <v>3311</v>
      </c>
      <c r="B3326" s="164"/>
      <c r="C3326" s="165"/>
      <c r="D3326" s="166"/>
      <c r="E3326" s="165"/>
      <c r="F3326" s="165"/>
      <c r="G3326" s="220"/>
      <c r="H3326" s="165"/>
      <c r="I3326" s="167"/>
      <c r="J3326" s="168"/>
      <c r="K3326" s="845"/>
    </row>
    <row r="3327" spans="1:11" x14ac:dyDescent="0.2">
      <c r="A3327" s="163">
        <v>3312</v>
      </c>
      <c r="B3327" s="164"/>
      <c r="C3327" s="165"/>
      <c r="D3327" s="166"/>
      <c r="E3327" s="165"/>
      <c r="F3327" s="165"/>
      <c r="G3327" s="220"/>
      <c r="H3327" s="165"/>
      <c r="I3327" s="167"/>
      <c r="J3327" s="168"/>
      <c r="K3327" s="845"/>
    </row>
    <row r="3328" spans="1:11" x14ac:dyDescent="0.2">
      <c r="A3328" s="163">
        <v>3313</v>
      </c>
      <c r="B3328" s="164"/>
      <c r="C3328" s="165"/>
      <c r="D3328" s="166"/>
      <c r="E3328" s="165"/>
      <c r="F3328" s="165"/>
      <c r="G3328" s="220"/>
      <c r="H3328" s="165"/>
      <c r="I3328" s="167"/>
      <c r="J3328" s="168"/>
      <c r="K3328" s="845"/>
    </row>
    <row r="3329" spans="1:11" x14ac:dyDescent="0.2">
      <c r="A3329" s="163">
        <v>3314</v>
      </c>
      <c r="B3329" s="164"/>
      <c r="C3329" s="165"/>
      <c r="D3329" s="166"/>
      <c r="E3329" s="165"/>
      <c r="F3329" s="165"/>
      <c r="G3329" s="220"/>
      <c r="H3329" s="165"/>
      <c r="I3329" s="167"/>
      <c r="J3329" s="168"/>
      <c r="K3329" s="845"/>
    </row>
    <row r="3330" spans="1:11" x14ac:dyDescent="0.2">
      <c r="A3330" s="163">
        <v>3315</v>
      </c>
      <c r="B3330" s="164"/>
      <c r="C3330" s="165"/>
      <c r="D3330" s="166"/>
      <c r="E3330" s="165"/>
      <c r="F3330" s="165"/>
      <c r="G3330" s="220"/>
      <c r="H3330" s="165"/>
      <c r="I3330" s="167"/>
      <c r="J3330" s="168"/>
      <c r="K3330" s="845"/>
    </row>
    <row r="3331" spans="1:11" x14ac:dyDescent="0.2">
      <c r="A3331" s="163">
        <v>3316</v>
      </c>
      <c r="B3331" s="164"/>
      <c r="C3331" s="165"/>
      <c r="D3331" s="166"/>
      <c r="E3331" s="165"/>
      <c r="F3331" s="165"/>
      <c r="G3331" s="220"/>
      <c r="H3331" s="165"/>
      <c r="I3331" s="167"/>
      <c r="J3331" s="168"/>
      <c r="K3331" s="845"/>
    </row>
    <row r="3332" spans="1:11" x14ac:dyDescent="0.2">
      <c r="A3332" s="163">
        <v>3317</v>
      </c>
      <c r="B3332" s="164"/>
      <c r="C3332" s="165"/>
      <c r="D3332" s="166"/>
      <c r="E3332" s="165"/>
      <c r="F3332" s="165"/>
      <c r="G3332" s="220"/>
      <c r="H3332" s="165"/>
      <c r="I3332" s="167"/>
      <c r="J3332" s="168"/>
      <c r="K3332" s="845"/>
    </row>
    <row r="3333" spans="1:11" x14ac:dyDescent="0.2">
      <c r="A3333" s="163">
        <v>3318</v>
      </c>
      <c r="B3333" s="164"/>
      <c r="C3333" s="165"/>
      <c r="D3333" s="166"/>
      <c r="E3333" s="165"/>
      <c r="F3333" s="165"/>
      <c r="G3333" s="220"/>
      <c r="H3333" s="165"/>
      <c r="I3333" s="167"/>
      <c r="J3333" s="168"/>
      <c r="K3333" s="845"/>
    </row>
    <row r="3334" spans="1:11" x14ac:dyDescent="0.2">
      <c r="A3334" s="163">
        <v>3319</v>
      </c>
      <c r="B3334" s="164"/>
      <c r="C3334" s="165"/>
      <c r="D3334" s="166"/>
      <c r="E3334" s="165"/>
      <c r="F3334" s="165"/>
      <c r="G3334" s="220"/>
      <c r="H3334" s="165"/>
      <c r="I3334" s="167"/>
      <c r="J3334" s="168"/>
      <c r="K3334" s="845"/>
    </row>
    <row r="3335" spans="1:11" x14ac:dyDescent="0.2">
      <c r="A3335" s="163">
        <v>3320</v>
      </c>
      <c r="B3335" s="164"/>
      <c r="C3335" s="165"/>
      <c r="D3335" s="166"/>
      <c r="E3335" s="165"/>
      <c r="F3335" s="165"/>
      <c r="G3335" s="220"/>
      <c r="H3335" s="165"/>
      <c r="I3335" s="167"/>
      <c r="J3335" s="168"/>
      <c r="K3335" s="845"/>
    </row>
    <row r="3336" spans="1:11" x14ac:dyDescent="0.2">
      <c r="A3336" s="163">
        <v>3321</v>
      </c>
      <c r="B3336" s="164"/>
      <c r="C3336" s="165"/>
      <c r="D3336" s="166"/>
      <c r="E3336" s="165"/>
      <c r="F3336" s="165"/>
      <c r="G3336" s="220"/>
      <c r="H3336" s="165"/>
      <c r="I3336" s="167"/>
      <c r="J3336" s="168"/>
      <c r="K3336" s="845"/>
    </row>
    <row r="3337" spans="1:11" x14ac:dyDescent="0.2">
      <c r="A3337" s="163">
        <v>3322</v>
      </c>
      <c r="B3337" s="164"/>
      <c r="C3337" s="165"/>
      <c r="D3337" s="166"/>
      <c r="E3337" s="165"/>
      <c r="F3337" s="165"/>
      <c r="G3337" s="220"/>
      <c r="H3337" s="165"/>
      <c r="I3337" s="167"/>
      <c r="J3337" s="168"/>
      <c r="K3337" s="845"/>
    </row>
    <row r="3338" spans="1:11" x14ac:dyDescent="0.2">
      <c r="A3338" s="163">
        <v>3323</v>
      </c>
      <c r="B3338" s="164"/>
      <c r="C3338" s="165"/>
      <c r="D3338" s="166"/>
      <c r="E3338" s="165"/>
      <c r="F3338" s="165"/>
      <c r="G3338" s="220"/>
      <c r="H3338" s="165"/>
      <c r="I3338" s="167"/>
      <c r="J3338" s="168"/>
      <c r="K3338" s="845"/>
    </row>
    <row r="3339" spans="1:11" x14ac:dyDescent="0.2">
      <c r="A3339" s="163">
        <v>3324</v>
      </c>
      <c r="B3339" s="164"/>
      <c r="C3339" s="165"/>
      <c r="D3339" s="166"/>
      <c r="E3339" s="165"/>
      <c r="F3339" s="165"/>
      <c r="G3339" s="220"/>
      <c r="H3339" s="165"/>
      <c r="I3339" s="167"/>
      <c r="J3339" s="168"/>
      <c r="K3339" s="845"/>
    </row>
    <row r="3340" spans="1:11" x14ac:dyDescent="0.2">
      <c r="A3340" s="163">
        <v>3325</v>
      </c>
      <c r="B3340" s="164"/>
      <c r="C3340" s="165"/>
      <c r="D3340" s="166"/>
      <c r="E3340" s="165"/>
      <c r="F3340" s="165"/>
      <c r="G3340" s="220"/>
      <c r="H3340" s="165"/>
      <c r="I3340" s="167"/>
      <c r="J3340" s="168"/>
      <c r="K3340" s="845"/>
    </row>
    <row r="3341" spans="1:11" x14ac:dyDescent="0.2">
      <c r="A3341" s="163">
        <v>3326</v>
      </c>
      <c r="B3341" s="164"/>
      <c r="C3341" s="165"/>
      <c r="D3341" s="166"/>
      <c r="E3341" s="165"/>
      <c r="F3341" s="165"/>
      <c r="G3341" s="220"/>
      <c r="H3341" s="165"/>
      <c r="I3341" s="167"/>
      <c r="J3341" s="168"/>
      <c r="K3341" s="845"/>
    </row>
    <row r="3342" spans="1:11" x14ac:dyDescent="0.2">
      <c r="A3342" s="163">
        <v>3327</v>
      </c>
      <c r="B3342" s="164"/>
      <c r="C3342" s="165"/>
      <c r="D3342" s="166"/>
      <c r="E3342" s="165"/>
      <c r="F3342" s="165"/>
      <c r="G3342" s="220"/>
      <c r="H3342" s="165"/>
      <c r="I3342" s="167"/>
      <c r="J3342" s="168"/>
      <c r="K3342" s="845"/>
    </row>
    <row r="3343" spans="1:11" x14ac:dyDescent="0.2">
      <c r="A3343" s="163">
        <v>3328</v>
      </c>
      <c r="B3343" s="164"/>
      <c r="C3343" s="165"/>
      <c r="D3343" s="166"/>
      <c r="E3343" s="165"/>
      <c r="F3343" s="165"/>
      <c r="G3343" s="220"/>
      <c r="H3343" s="165"/>
      <c r="I3343" s="167"/>
      <c r="J3343" s="168"/>
      <c r="K3343" s="845"/>
    </row>
    <row r="3344" spans="1:11" x14ac:dyDescent="0.2">
      <c r="A3344" s="163">
        <v>3329</v>
      </c>
      <c r="B3344" s="164"/>
      <c r="C3344" s="165"/>
      <c r="D3344" s="166"/>
      <c r="E3344" s="165"/>
      <c r="F3344" s="165"/>
      <c r="G3344" s="220"/>
      <c r="H3344" s="165"/>
      <c r="I3344" s="167"/>
      <c r="J3344" s="168"/>
      <c r="K3344" s="845"/>
    </row>
    <row r="3345" spans="1:11" x14ac:dyDescent="0.2">
      <c r="A3345" s="163">
        <v>3330</v>
      </c>
      <c r="B3345" s="164"/>
      <c r="C3345" s="165"/>
      <c r="D3345" s="166"/>
      <c r="E3345" s="165"/>
      <c r="F3345" s="165"/>
      <c r="G3345" s="220"/>
      <c r="H3345" s="165"/>
      <c r="I3345" s="167"/>
      <c r="J3345" s="168"/>
      <c r="K3345" s="845"/>
    </row>
    <row r="3346" spans="1:11" x14ac:dyDescent="0.2">
      <c r="A3346" s="163">
        <v>3331</v>
      </c>
      <c r="B3346" s="164"/>
      <c r="C3346" s="165"/>
      <c r="D3346" s="166"/>
      <c r="E3346" s="165"/>
      <c r="F3346" s="165"/>
      <c r="G3346" s="220"/>
      <c r="H3346" s="165"/>
      <c r="I3346" s="167"/>
      <c r="J3346" s="168"/>
      <c r="K3346" s="845"/>
    </row>
    <row r="3347" spans="1:11" x14ac:dyDescent="0.2">
      <c r="A3347" s="163">
        <v>3332</v>
      </c>
      <c r="B3347" s="164"/>
      <c r="C3347" s="165"/>
      <c r="D3347" s="166"/>
      <c r="E3347" s="165"/>
      <c r="F3347" s="165"/>
      <c r="G3347" s="220"/>
      <c r="H3347" s="165"/>
      <c r="I3347" s="167"/>
      <c r="J3347" s="168"/>
      <c r="K3347" s="845"/>
    </row>
    <row r="3348" spans="1:11" x14ac:dyDescent="0.2">
      <c r="A3348" s="163">
        <v>3333</v>
      </c>
      <c r="B3348" s="164"/>
      <c r="C3348" s="165"/>
      <c r="D3348" s="166"/>
      <c r="E3348" s="165"/>
      <c r="F3348" s="165"/>
      <c r="G3348" s="220"/>
      <c r="H3348" s="165"/>
      <c r="I3348" s="167"/>
      <c r="J3348" s="168"/>
      <c r="K3348" s="845"/>
    </row>
    <row r="3349" spans="1:11" x14ac:dyDescent="0.2">
      <c r="A3349" s="163">
        <v>3334</v>
      </c>
      <c r="B3349" s="164"/>
      <c r="C3349" s="165"/>
      <c r="D3349" s="166"/>
      <c r="E3349" s="165"/>
      <c r="F3349" s="165"/>
      <c r="G3349" s="220"/>
      <c r="H3349" s="165"/>
      <c r="I3349" s="167"/>
      <c r="J3349" s="168"/>
      <c r="K3349" s="845"/>
    </row>
    <row r="3350" spans="1:11" x14ac:dyDescent="0.2">
      <c r="A3350" s="163">
        <v>3335</v>
      </c>
      <c r="B3350" s="164"/>
      <c r="C3350" s="165"/>
      <c r="D3350" s="166"/>
      <c r="E3350" s="165"/>
      <c r="F3350" s="165"/>
      <c r="G3350" s="220"/>
      <c r="H3350" s="165"/>
      <c r="I3350" s="167"/>
      <c r="J3350" s="168"/>
      <c r="K3350" s="845"/>
    </row>
    <row r="3351" spans="1:11" x14ac:dyDescent="0.2">
      <c r="A3351" s="163">
        <v>3336</v>
      </c>
      <c r="B3351" s="164"/>
      <c r="C3351" s="165"/>
      <c r="D3351" s="166"/>
      <c r="E3351" s="165"/>
      <c r="F3351" s="165"/>
      <c r="G3351" s="220"/>
      <c r="H3351" s="165"/>
      <c r="I3351" s="167"/>
      <c r="J3351" s="168"/>
      <c r="K3351" s="845"/>
    </row>
    <row r="3352" spans="1:11" x14ac:dyDescent="0.2">
      <c r="A3352" s="163">
        <v>3337</v>
      </c>
      <c r="B3352" s="164"/>
      <c r="C3352" s="165"/>
      <c r="D3352" s="166"/>
      <c r="E3352" s="165"/>
      <c r="F3352" s="165"/>
      <c r="G3352" s="220"/>
      <c r="H3352" s="165"/>
      <c r="I3352" s="167"/>
      <c r="J3352" s="168"/>
      <c r="K3352" s="845"/>
    </row>
    <row r="3353" spans="1:11" x14ac:dyDescent="0.2">
      <c r="A3353" s="163">
        <v>3338</v>
      </c>
      <c r="B3353" s="164"/>
      <c r="C3353" s="165"/>
      <c r="D3353" s="166"/>
      <c r="E3353" s="165"/>
      <c r="F3353" s="165"/>
      <c r="G3353" s="220"/>
      <c r="H3353" s="165"/>
      <c r="I3353" s="167"/>
      <c r="J3353" s="168"/>
      <c r="K3353" s="845"/>
    </row>
    <row r="3354" spans="1:11" x14ac:dyDescent="0.2">
      <c r="A3354" s="163">
        <v>3339</v>
      </c>
      <c r="B3354" s="164"/>
      <c r="C3354" s="165"/>
      <c r="D3354" s="166"/>
      <c r="E3354" s="165"/>
      <c r="F3354" s="165"/>
      <c r="G3354" s="220"/>
      <c r="H3354" s="165"/>
      <c r="I3354" s="167"/>
      <c r="J3354" s="168"/>
      <c r="K3354" s="845"/>
    </row>
    <row r="3355" spans="1:11" x14ac:dyDescent="0.2">
      <c r="A3355" s="163">
        <v>3340</v>
      </c>
      <c r="B3355" s="164"/>
      <c r="C3355" s="165"/>
      <c r="D3355" s="166"/>
      <c r="E3355" s="165"/>
      <c r="F3355" s="165"/>
      <c r="G3355" s="220"/>
      <c r="H3355" s="165"/>
      <c r="I3355" s="167"/>
      <c r="J3355" s="168"/>
      <c r="K3355" s="845"/>
    </row>
    <row r="3356" spans="1:11" x14ac:dyDescent="0.2">
      <c r="A3356" s="163">
        <v>3341</v>
      </c>
      <c r="B3356" s="164"/>
      <c r="C3356" s="165"/>
      <c r="D3356" s="166"/>
      <c r="E3356" s="165"/>
      <c r="F3356" s="165"/>
      <c r="G3356" s="220"/>
      <c r="H3356" s="165"/>
      <c r="I3356" s="167"/>
      <c r="J3356" s="168"/>
      <c r="K3356" s="845"/>
    </row>
    <row r="3357" spans="1:11" x14ac:dyDescent="0.2">
      <c r="A3357" s="163">
        <v>3342</v>
      </c>
      <c r="B3357" s="164"/>
      <c r="C3357" s="165"/>
      <c r="D3357" s="166"/>
      <c r="E3357" s="165"/>
      <c r="F3357" s="165"/>
      <c r="G3357" s="220"/>
      <c r="H3357" s="165"/>
      <c r="I3357" s="167"/>
      <c r="J3357" s="168"/>
      <c r="K3357" s="845"/>
    </row>
    <row r="3358" spans="1:11" x14ac:dyDescent="0.2">
      <c r="A3358" s="163">
        <v>3343</v>
      </c>
      <c r="B3358" s="164"/>
      <c r="C3358" s="165"/>
      <c r="D3358" s="166"/>
      <c r="E3358" s="165"/>
      <c r="F3358" s="165"/>
      <c r="G3358" s="220"/>
      <c r="H3358" s="165"/>
      <c r="I3358" s="167"/>
      <c r="J3358" s="168"/>
      <c r="K3358" s="845"/>
    </row>
    <row r="3359" spans="1:11" x14ac:dyDescent="0.2">
      <c r="A3359" s="163">
        <v>3344</v>
      </c>
      <c r="B3359" s="164"/>
      <c r="C3359" s="165"/>
      <c r="D3359" s="166"/>
      <c r="E3359" s="165"/>
      <c r="F3359" s="165"/>
      <c r="G3359" s="220"/>
      <c r="H3359" s="165"/>
      <c r="I3359" s="167"/>
      <c r="J3359" s="168"/>
      <c r="K3359" s="845"/>
    </row>
    <row r="3360" spans="1:11" x14ac:dyDescent="0.2">
      <c r="A3360" s="163">
        <v>3345</v>
      </c>
      <c r="B3360" s="164"/>
      <c r="C3360" s="165"/>
      <c r="D3360" s="166"/>
      <c r="E3360" s="165"/>
      <c r="F3360" s="165"/>
      <c r="G3360" s="220"/>
      <c r="H3360" s="165"/>
      <c r="I3360" s="167"/>
      <c r="J3360" s="168"/>
      <c r="K3360" s="845"/>
    </row>
    <row r="3361" spans="1:11" x14ac:dyDescent="0.2">
      <c r="A3361" s="163">
        <v>3346</v>
      </c>
      <c r="B3361" s="164"/>
      <c r="C3361" s="165"/>
      <c r="D3361" s="166"/>
      <c r="E3361" s="165"/>
      <c r="F3361" s="165"/>
      <c r="G3361" s="220"/>
      <c r="H3361" s="165"/>
      <c r="I3361" s="167"/>
      <c r="J3361" s="168"/>
      <c r="K3361" s="845"/>
    </row>
    <row r="3362" spans="1:11" x14ac:dyDescent="0.2">
      <c r="A3362" s="163">
        <v>3347</v>
      </c>
      <c r="B3362" s="164"/>
      <c r="C3362" s="165"/>
      <c r="D3362" s="166"/>
      <c r="E3362" s="165"/>
      <c r="F3362" s="165"/>
      <c r="G3362" s="220"/>
      <c r="H3362" s="165"/>
      <c r="I3362" s="167"/>
      <c r="J3362" s="168"/>
      <c r="K3362" s="845"/>
    </row>
    <row r="3363" spans="1:11" x14ac:dyDescent="0.2">
      <c r="A3363" s="163">
        <v>3348</v>
      </c>
      <c r="B3363" s="164"/>
      <c r="C3363" s="165"/>
      <c r="D3363" s="166"/>
      <c r="E3363" s="165"/>
      <c r="F3363" s="165"/>
      <c r="G3363" s="220"/>
      <c r="H3363" s="165"/>
      <c r="I3363" s="167"/>
      <c r="J3363" s="168"/>
      <c r="K3363" s="845"/>
    </row>
    <row r="3364" spans="1:11" x14ac:dyDescent="0.2">
      <c r="A3364" s="163">
        <v>3349</v>
      </c>
      <c r="B3364" s="164"/>
      <c r="C3364" s="165"/>
      <c r="D3364" s="166"/>
      <c r="E3364" s="165"/>
      <c r="F3364" s="165"/>
      <c r="G3364" s="220"/>
      <c r="H3364" s="165"/>
      <c r="I3364" s="167"/>
      <c r="J3364" s="168"/>
      <c r="K3364" s="845"/>
    </row>
    <row r="3365" spans="1:11" x14ac:dyDescent="0.2">
      <c r="A3365" s="163">
        <v>3350</v>
      </c>
      <c r="B3365" s="164"/>
      <c r="C3365" s="165"/>
      <c r="D3365" s="166"/>
      <c r="E3365" s="165"/>
      <c r="F3365" s="165"/>
      <c r="G3365" s="220"/>
      <c r="H3365" s="165"/>
      <c r="I3365" s="167"/>
      <c r="J3365" s="168"/>
      <c r="K3365" s="845"/>
    </row>
    <row r="3366" spans="1:11" x14ac:dyDescent="0.2">
      <c r="A3366" s="163">
        <v>3351</v>
      </c>
      <c r="B3366" s="164"/>
      <c r="C3366" s="165"/>
      <c r="D3366" s="166"/>
      <c r="E3366" s="165"/>
      <c r="F3366" s="165"/>
      <c r="G3366" s="220"/>
      <c r="H3366" s="165"/>
      <c r="I3366" s="167"/>
      <c r="J3366" s="168"/>
      <c r="K3366" s="845"/>
    </row>
    <row r="3367" spans="1:11" x14ac:dyDescent="0.2">
      <c r="A3367" s="163">
        <v>3352</v>
      </c>
      <c r="B3367" s="164"/>
      <c r="C3367" s="165"/>
      <c r="D3367" s="166"/>
      <c r="E3367" s="165"/>
      <c r="F3367" s="165"/>
      <c r="G3367" s="220"/>
      <c r="H3367" s="165"/>
      <c r="I3367" s="167"/>
      <c r="J3367" s="168"/>
      <c r="K3367" s="845"/>
    </row>
    <row r="3368" spans="1:11" x14ac:dyDescent="0.2">
      <c r="A3368" s="163">
        <v>3353</v>
      </c>
      <c r="B3368" s="164"/>
      <c r="C3368" s="165"/>
      <c r="D3368" s="166"/>
      <c r="E3368" s="165"/>
      <c r="F3368" s="165"/>
      <c r="G3368" s="220"/>
      <c r="H3368" s="165"/>
      <c r="I3368" s="167"/>
      <c r="J3368" s="168"/>
      <c r="K3368" s="845"/>
    </row>
    <row r="3369" spans="1:11" x14ac:dyDescent="0.2">
      <c r="A3369" s="163">
        <v>3354</v>
      </c>
      <c r="B3369" s="164"/>
      <c r="C3369" s="165"/>
      <c r="D3369" s="166"/>
      <c r="E3369" s="165"/>
      <c r="F3369" s="165"/>
      <c r="G3369" s="220"/>
      <c r="H3369" s="165"/>
      <c r="I3369" s="167"/>
      <c r="J3369" s="168"/>
      <c r="K3369" s="845"/>
    </row>
    <row r="3370" spans="1:11" x14ac:dyDescent="0.2">
      <c r="A3370" s="163">
        <v>3355</v>
      </c>
      <c r="B3370" s="164"/>
      <c r="C3370" s="165"/>
      <c r="D3370" s="166"/>
      <c r="E3370" s="165"/>
      <c r="F3370" s="165"/>
      <c r="G3370" s="220"/>
      <c r="H3370" s="165"/>
      <c r="I3370" s="167"/>
      <c r="J3370" s="168"/>
      <c r="K3370" s="845"/>
    </row>
    <row r="3371" spans="1:11" x14ac:dyDescent="0.2">
      <c r="A3371" s="163">
        <v>3356</v>
      </c>
      <c r="B3371" s="164"/>
      <c r="C3371" s="165"/>
      <c r="D3371" s="166"/>
      <c r="E3371" s="165"/>
      <c r="F3371" s="165"/>
      <c r="G3371" s="220"/>
      <c r="H3371" s="165"/>
      <c r="I3371" s="167"/>
      <c r="J3371" s="168"/>
      <c r="K3371" s="845"/>
    </row>
    <row r="3372" spans="1:11" x14ac:dyDescent="0.2">
      <c r="A3372" s="163">
        <v>3357</v>
      </c>
      <c r="B3372" s="164"/>
      <c r="C3372" s="165"/>
      <c r="D3372" s="166"/>
      <c r="E3372" s="165"/>
      <c r="F3372" s="165"/>
      <c r="G3372" s="220"/>
      <c r="H3372" s="165"/>
      <c r="I3372" s="167"/>
      <c r="J3372" s="168"/>
      <c r="K3372" s="845"/>
    </row>
    <row r="3373" spans="1:11" x14ac:dyDescent="0.2">
      <c r="A3373" s="163">
        <v>3358</v>
      </c>
      <c r="B3373" s="164"/>
      <c r="C3373" s="165"/>
      <c r="D3373" s="166"/>
      <c r="E3373" s="165"/>
      <c r="F3373" s="165"/>
      <c r="G3373" s="220"/>
      <c r="H3373" s="165"/>
      <c r="I3373" s="167"/>
      <c r="J3373" s="168"/>
      <c r="K3373" s="845"/>
    </row>
    <row r="3374" spans="1:11" x14ac:dyDescent="0.2">
      <c r="A3374" s="163">
        <v>3359</v>
      </c>
      <c r="B3374" s="164"/>
      <c r="C3374" s="165"/>
      <c r="D3374" s="166"/>
      <c r="E3374" s="165"/>
      <c r="F3374" s="165"/>
      <c r="G3374" s="220"/>
      <c r="H3374" s="165"/>
      <c r="I3374" s="167"/>
      <c r="J3374" s="168"/>
      <c r="K3374" s="845"/>
    </row>
    <row r="3375" spans="1:11" x14ac:dyDescent="0.2">
      <c r="A3375" s="163">
        <v>3360</v>
      </c>
      <c r="B3375" s="164"/>
      <c r="C3375" s="165"/>
      <c r="D3375" s="166"/>
      <c r="E3375" s="165"/>
      <c r="F3375" s="165"/>
      <c r="G3375" s="220"/>
      <c r="H3375" s="165"/>
      <c r="I3375" s="167"/>
      <c r="J3375" s="168"/>
      <c r="K3375" s="845"/>
    </row>
    <row r="3376" spans="1:11" x14ac:dyDescent="0.2">
      <c r="A3376" s="163">
        <v>3361</v>
      </c>
      <c r="B3376" s="164"/>
      <c r="C3376" s="165"/>
      <c r="D3376" s="166"/>
      <c r="E3376" s="165"/>
      <c r="F3376" s="165"/>
      <c r="G3376" s="220"/>
      <c r="H3376" s="165"/>
      <c r="I3376" s="167"/>
      <c r="J3376" s="168"/>
      <c r="K3376" s="845"/>
    </row>
    <row r="3377" spans="1:11" x14ac:dyDescent="0.2">
      <c r="A3377" s="163">
        <v>3362</v>
      </c>
      <c r="B3377" s="164"/>
      <c r="C3377" s="165"/>
      <c r="D3377" s="166"/>
      <c r="E3377" s="165"/>
      <c r="F3377" s="165"/>
      <c r="G3377" s="220"/>
      <c r="H3377" s="165"/>
      <c r="I3377" s="167"/>
      <c r="J3377" s="168"/>
      <c r="K3377" s="845"/>
    </row>
    <row r="3378" spans="1:11" x14ac:dyDescent="0.2">
      <c r="A3378" s="163">
        <v>3363</v>
      </c>
      <c r="B3378" s="164"/>
      <c r="C3378" s="165"/>
      <c r="D3378" s="166"/>
      <c r="E3378" s="165"/>
      <c r="F3378" s="165"/>
      <c r="G3378" s="220"/>
      <c r="H3378" s="165"/>
      <c r="I3378" s="167"/>
      <c r="J3378" s="168"/>
      <c r="K3378" s="845"/>
    </row>
    <row r="3379" spans="1:11" x14ac:dyDescent="0.2">
      <c r="A3379" s="163">
        <v>3364</v>
      </c>
      <c r="B3379" s="164"/>
      <c r="C3379" s="165"/>
      <c r="D3379" s="166"/>
      <c r="E3379" s="165"/>
      <c r="F3379" s="165"/>
      <c r="G3379" s="220"/>
      <c r="H3379" s="165"/>
      <c r="I3379" s="167"/>
      <c r="J3379" s="168"/>
      <c r="K3379" s="845"/>
    </row>
    <row r="3380" spans="1:11" x14ac:dyDescent="0.2">
      <c r="A3380" s="163">
        <v>3365</v>
      </c>
      <c r="B3380" s="164"/>
      <c r="C3380" s="165"/>
      <c r="D3380" s="166"/>
      <c r="E3380" s="165"/>
      <c r="F3380" s="165"/>
      <c r="G3380" s="220"/>
      <c r="H3380" s="165"/>
      <c r="I3380" s="167"/>
      <c r="J3380" s="168"/>
      <c r="K3380" s="845"/>
    </row>
    <row r="3381" spans="1:11" x14ac:dyDescent="0.2">
      <c r="A3381" s="163">
        <v>3366</v>
      </c>
      <c r="B3381" s="164"/>
      <c r="C3381" s="165"/>
      <c r="D3381" s="166"/>
      <c r="E3381" s="165"/>
      <c r="F3381" s="165"/>
      <c r="G3381" s="220"/>
      <c r="H3381" s="165"/>
      <c r="I3381" s="167"/>
      <c r="J3381" s="168"/>
      <c r="K3381" s="845"/>
    </row>
    <row r="3382" spans="1:11" x14ac:dyDescent="0.2">
      <c r="A3382" s="163">
        <v>3367</v>
      </c>
      <c r="B3382" s="164"/>
      <c r="C3382" s="165"/>
      <c r="D3382" s="166"/>
      <c r="E3382" s="165"/>
      <c r="F3382" s="165"/>
      <c r="G3382" s="220"/>
      <c r="H3382" s="165"/>
      <c r="I3382" s="167"/>
      <c r="J3382" s="168"/>
      <c r="K3382" s="845"/>
    </row>
    <row r="3383" spans="1:11" x14ac:dyDescent="0.2">
      <c r="A3383" s="163">
        <v>3368</v>
      </c>
      <c r="B3383" s="164"/>
      <c r="C3383" s="165"/>
      <c r="D3383" s="166"/>
      <c r="E3383" s="165"/>
      <c r="F3383" s="165"/>
      <c r="G3383" s="220"/>
      <c r="H3383" s="165"/>
      <c r="I3383" s="167"/>
      <c r="J3383" s="168"/>
      <c r="K3383" s="845"/>
    </row>
    <row r="3384" spans="1:11" x14ac:dyDescent="0.2">
      <c r="A3384" s="163">
        <v>3369</v>
      </c>
      <c r="B3384" s="164"/>
      <c r="C3384" s="165"/>
      <c r="D3384" s="166"/>
      <c r="E3384" s="165"/>
      <c r="F3384" s="165"/>
      <c r="G3384" s="220"/>
      <c r="H3384" s="165"/>
      <c r="I3384" s="167"/>
      <c r="J3384" s="168"/>
      <c r="K3384" s="845"/>
    </row>
    <row r="3385" spans="1:11" x14ac:dyDescent="0.2">
      <c r="A3385" s="163">
        <v>3370</v>
      </c>
      <c r="B3385" s="164"/>
      <c r="C3385" s="165"/>
      <c r="D3385" s="166"/>
      <c r="E3385" s="165"/>
      <c r="F3385" s="165"/>
      <c r="G3385" s="220"/>
      <c r="H3385" s="165"/>
      <c r="I3385" s="167"/>
      <c r="J3385" s="168"/>
      <c r="K3385" s="845"/>
    </row>
    <row r="3386" spans="1:11" x14ac:dyDescent="0.2">
      <c r="A3386" s="163">
        <v>3371</v>
      </c>
      <c r="B3386" s="164"/>
      <c r="C3386" s="165"/>
      <c r="D3386" s="166"/>
      <c r="E3386" s="165"/>
      <c r="F3386" s="165"/>
      <c r="G3386" s="220"/>
      <c r="H3386" s="165"/>
      <c r="I3386" s="167"/>
      <c r="J3386" s="168"/>
      <c r="K3386" s="845"/>
    </row>
    <row r="3387" spans="1:11" x14ac:dyDescent="0.2">
      <c r="A3387" s="163">
        <v>3372</v>
      </c>
      <c r="B3387" s="164"/>
      <c r="C3387" s="165"/>
      <c r="D3387" s="166"/>
      <c r="E3387" s="165"/>
      <c r="F3387" s="165"/>
      <c r="G3387" s="220"/>
      <c r="H3387" s="165"/>
      <c r="I3387" s="167"/>
      <c r="J3387" s="168"/>
      <c r="K3387" s="845"/>
    </row>
    <row r="3388" spans="1:11" x14ac:dyDescent="0.2">
      <c r="A3388" s="163">
        <v>3373</v>
      </c>
      <c r="B3388" s="164"/>
      <c r="C3388" s="165"/>
      <c r="D3388" s="166"/>
      <c r="E3388" s="165"/>
      <c r="F3388" s="165"/>
      <c r="G3388" s="220"/>
      <c r="H3388" s="165"/>
      <c r="I3388" s="167"/>
      <c r="J3388" s="168"/>
      <c r="K3388" s="845"/>
    </row>
    <row r="3389" spans="1:11" x14ac:dyDescent="0.2">
      <c r="A3389" s="163">
        <v>3374</v>
      </c>
      <c r="B3389" s="164"/>
      <c r="C3389" s="165"/>
      <c r="D3389" s="166"/>
      <c r="E3389" s="165"/>
      <c r="F3389" s="165"/>
      <c r="G3389" s="220"/>
      <c r="H3389" s="165"/>
      <c r="I3389" s="167"/>
      <c r="J3389" s="168"/>
      <c r="K3389" s="845"/>
    </row>
    <row r="3390" spans="1:11" x14ac:dyDescent="0.2">
      <c r="A3390" s="163">
        <v>3375</v>
      </c>
      <c r="B3390" s="164"/>
      <c r="C3390" s="165"/>
      <c r="D3390" s="166"/>
      <c r="E3390" s="165"/>
      <c r="F3390" s="165"/>
      <c r="G3390" s="220"/>
      <c r="H3390" s="165"/>
      <c r="I3390" s="167"/>
      <c r="J3390" s="168"/>
      <c r="K3390" s="845"/>
    </row>
    <row r="3391" spans="1:11" x14ac:dyDescent="0.2">
      <c r="A3391" s="163">
        <v>3376</v>
      </c>
      <c r="B3391" s="164"/>
      <c r="C3391" s="165"/>
      <c r="D3391" s="166"/>
      <c r="E3391" s="165"/>
      <c r="F3391" s="165"/>
      <c r="G3391" s="220"/>
      <c r="H3391" s="165"/>
      <c r="I3391" s="167"/>
      <c r="J3391" s="168"/>
      <c r="K3391" s="845"/>
    </row>
    <row r="3392" spans="1:11" x14ac:dyDescent="0.2">
      <c r="A3392" s="163">
        <v>3377</v>
      </c>
      <c r="B3392" s="164"/>
      <c r="C3392" s="165"/>
      <c r="D3392" s="166"/>
      <c r="E3392" s="165"/>
      <c r="F3392" s="165"/>
      <c r="G3392" s="220"/>
      <c r="H3392" s="165"/>
      <c r="I3392" s="167"/>
      <c r="J3392" s="168"/>
      <c r="K3392" s="845"/>
    </row>
    <row r="3393" spans="1:11" x14ac:dyDescent="0.2">
      <c r="A3393" s="163">
        <v>3378</v>
      </c>
      <c r="B3393" s="164"/>
      <c r="C3393" s="165"/>
      <c r="D3393" s="166"/>
      <c r="E3393" s="165"/>
      <c r="F3393" s="165"/>
      <c r="G3393" s="220"/>
      <c r="H3393" s="165"/>
      <c r="I3393" s="167"/>
      <c r="J3393" s="168"/>
      <c r="K3393" s="845"/>
    </row>
    <row r="3394" spans="1:11" x14ac:dyDescent="0.2">
      <c r="A3394" s="163">
        <v>3379</v>
      </c>
      <c r="B3394" s="164"/>
      <c r="C3394" s="165"/>
      <c r="D3394" s="166"/>
      <c r="E3394" s="165"/>
      <c r="F3394" s="165"/>
      <c r="G3394" s="220"/>
      <c r="H3394" s="165"/>
      <c r="I3394" s="167"/>
      <c r="J3394" s="168"/>
      <c r="K3394" s="845"/>
    </row>
    <row r="3395" spans="1:11" x14ac:dyDescent="0.2">
      <c r="A3395" s="163">
        <v>3380</v>
      </c>
      <c r="B3395" s="164"/>
      <c r="C3395" s="165"/>
      <c r="D3395" s="166"/>
      <c r="E3395" s="165"/>
      <c r="F3395" s="165"/>
      <c r="G3395" s="220"/>
      <c r="H3395" s="165"/>
      <c r="I3395" s="167"/>
      <c r="J3395" s="168"/>
      <c r="K3395" s="845"/>
    </row>
    <row r="3396" spans="1:11" x14ac:dyDescent="0.2">
      <c r="A3396" s="163">
        <v>3381</v>
      </c>
      <c r="B3396" s="164"/>
      <c r="C3396" s="165"/>
      <c r="D3396" s="166"/>
      <c r="E3396" s="165"/>
      <c r="F3396" s="165"/>
      <c r="G3396" s="220"/>
      <c r="H3396" s="165"/>
      <c r="I3396" s="167"/>
      <c r="J3396" s="168"/>
      <c r="K3396" s="845"/>
    </row>
    <row r="3397" spans="1:11" x14ac:dyDescent="0.2">
      <c r="A3397" s="163">
        <v>3382</v>
      </c>
      <c r="B3397" s="164"/>
      <c r="C3397" s="165"/>
      <c r="D3397" s="166"/>
      <c r="E3397" s="165"/>
      <c r="F3397" s="165"/>
      <c r="G3397" s="220"/>
      <c r="H3397" s="165"/>
      <c r="I3397" s="167"/>
      <c r="J3397" s="168"/>
      <c r="K3397" s="845"/>
    </row>
    <row r="3398" spans="1:11" x14ac:dyDescent="0.2">
      <c r="A3398" s="163">
        <v>3383</v>
      </c>
      <c r="B3398" s="164"/>
      <c r="C3398" s="165"/>
      <c r="D3398" s="166"/>
      <c r="E3398" s="165"/>
      <c r="F3398" s="165"/>
      <c r="G3398" s="220"/>
      <c r="H3398" s="165"/>
      <c r="I3398" s="167"/>
      <c r="J3398" s="168"/>
      <c r="K3398" s="845"/>
    </row>
    <row r="3399" spans="1:11" x14ac:dyDescent="0.2">
      <c r="A3399" s="163">
        <v>3384</v>
      </c>
      <c r="B3399" s="164"/>
      <c r="C3399" s="165"/>
      <c r="D3399" s="166"/>
      <c r="E3399" s="165"/>
      <c r="F3399" s="165"/>
      <c r="G3399" s="220"/>
      <c r="H3399" s="165"/>
      <c r="I3399" s="167"/>
      <c r="J3399" s="168"/>
      <c r="K3399" s="845"/>
    </row>
    <row r="3400" spans="1:11" x14ac:dyDescent="0.2">
      <c r="A3400" s="163">
        <v>3385</v>
      </c>
      <c r="B3400" s="164"/>
      <c r="C3400" s="165"/>
      <c r="D3400" s="166"/>
      <c r="E3400" s="165"/>
      <c r="F3400" s="165"/>
      <c r="G3400" s="220"/>
      <c r="H3400" s="165"/>
      <c r="I3400" s="167"/>
      <c r="J3400" s="168"/>
      <c r="K3400" s="845"/>
    </row>
    <row r="3401" spans="1:11" x14ac:dyDescent="0.2">
      <c r="A3401" s="163">
        <v>3386</v>
      </c>
      <c r="B3401" s="164"/>
      <c r="C3401" s="165"/>
      <c r="D3401" s="166"/>
      <c r="E3401" s="165"/>
      <c r="F3401" s="165"/>
      <c r="G3401" s="220"/>
      <c r="H3401" s="165"/>
      <c r="I3401" s="167"/>
      <c r="J3401" s="168"/>
      <c r="K3401" s="845"/>
    </row>
    <row r="3402" spans="1:11" x14ac:dyDescent="0.2">
      <c r="A3402" s="163">
        <v>3387</v>
      </c>
      <c r="B3402" s="164"/>
      <c r="C3402" s="165"/>
      <c r="D3402" s="166"/>
      <c r="E3402" s="165"/>
      <c r="F3402" s="165"/>
      <c r="G3402" s="220"/>
      <c r="H3402" s="165"/>
      <c r="I3402" s="167"/>
      <c r="J3402" s="168"/>
      <c r="K3402" s="845"/>
    </row>
    <row r="3403" spans="1:11" x14ac:dyDescent="0.2">
      <c r="A3403" s="163">
        <v>3388</v>
      </c>
      <c r="B3403" s="164"/>
      <c r="C3403" s="165"/>
      <c r="D3403" s="166"/>
      <c r="E3403" s="165"/>
      <c r="F3403" s="165"/>
      <c r="G3403" s="220"/>
      <c r="H3403" s="165"/>
      <c r="I3403" s="167"/>
      <c r="J3403" s="168"/>
      <c r="K3403" s="845"/>
    </row>
    <row r="3404" spans="1:11" x14ac:dyDescent="0.2">
      <c r="A3404" s="163">
        <v>3389</v>
      </c>
      <c r="B3404" s="164"/>
      <c r="C3404" s="165"/>
      <c r="D3404" s="166"/>
      <c r="E3404" s="165"/>
      <c r="F3404" s="165"/>
      <c r="G3404" s="220"/>
      <c r="H3404" s="165"/>
      <c r="I3404" s="167"/>
      <c r="J3404" s="168"/>
      <c r="K3404" s="845"/>
    </row>
    <row r="3405" spans="1:11" x14ac:dyDescent="0.2">
      <c r="A3405" s="163">
        <v>3390</v>
      </c>
      <c r="B3405" s="164"/>
      <c r="C3405" s="165"/>
      <c r="D3405" s="166"/>
      <c r="E3405" s="165"/>
      <c r="F3405" s="165"/>
      <c r="G3405" s="220"/>
      <c r="H3405" s="165"/>
      <c r="I3405" s="167"/>
      <c r="J3405" s="168"/>
      <c r="K3405" s="845"/>
    </row>
    <row r="3406" spans="1:11" x14ac:dyDescent="0.2">
      <c r="A3406" s="163">
        <v>3391</v>
      </c>
      <c r="B3406" s="164"/>
      <c r="C3406" s="165"/>
      <c r="D3406" s="166"/>
      <c r="E3406" s="165"/>
      <c r="F3406" s="165"/>
      <c r="G3406" s="220"/>
      <c r="H3406" s="165"/>
      <c r="I3406" s="167"/>
      <c r="J3406" s="168"/>
      <c r="K3406" s="845"/>
    </row>
    <row r="3407" spans="1:11" x14ac:dyDescent="0.2">
      <c r="A3407" s="163">
        <v>3392</v>
      </c>
      <c r="B3407" s="164"/>
      <c r="C3407" s="165"/>
      <c r="D3407" s="166"/>
      <c r="E3407" s="165"/>
      <c r="F3407" s="165"/>
      <c r="G3407" s="220"/>
      <c r="H3407" s="165"/>
      <c r="I3407" s="167"/>
      <c r="J3407" s="168"/>
      <c r="K3407" s="845"/>
    </row>
    <row r="3408" spans="1:11" x14ac:dyDescent="0.2">
      <c r="A3408" s="163">
        <v>3393</v>
      </c>
      <c r="B3408" s="164"/>
      <c r="C3408" s="165"/>
      <c r="D3408" s="166"/>
      <c r="E3408" s="165"/>
      <c r="F3408" s="165"/>
      <c r="G3408" s="220"/>
      <c r="H3408" s="165"/>
      <c r="I3408" s="167"/>
      <c r="J3408" s="168"/>
      <c r="K3408" s="845"/>
    </row>
    <row r="3409" spans="1:11" x14ac:dyDescent="0.2">
      <c r="A3409" s="163">
        <v>3394</v>
      </c>
      <c r="B3409" s="164"/>
      <c r="C3409" s="165"/>
      <c r="D3409" s="166"/>
      <c r="E3409" s="165"/>
      <c r="F3409" s="165"/>
      <c r="G3409" s="220"/>
      <c r="H3409" s="165"/>
      <c r="I3409" s="167"/>
      <c r="J3409" s="168"/>
      <c r="K3409" s="845"/>
    </row>
    <row r="3410" spans="1:11" x14ac:dyDescent="0.2">
      <c r="A3410" s="163">
        <v>3395</v>
      </c>
      <c r="B3410" s="164"/>
      <c r="C3410" s="165"/>
      <c r="D3410" s="166"/>
      <c r="E3410" s="165"/>
      <c r="F3410" s="165"/>
      <c r="G3410" s="220"/>
      <c r="H3410" s="165"/>
      <c r="I3410" s="167"/>
      <c r="J3410" s="168"/>
      <c r="K3410" s="845"/>
    </row>
    <row r="3411" spans="1:11" x14ac:dyDescent="0.2">
      <c r="A3411" s="163">
        <v>3396</v>
      </c>
      <c r="B3411" s="164"/>
      <c r="C3411" s="165"/>
      <c r="D3411" s="166"/>
      <c r="E3411" s="165"/>
      <c r="F3411" s="165"/>
      <c r="G3411" s="220"/>
      <c r="H3411" s="165"/>
      <c r="I3411" s="167"/>
      <c r="J3411" s="168"/>
      <c r="K3411" s="845"/>
    </row>
    <row r="3412" spans="1:11" x14ac:dyDescent="0.2">
      <c r="A3412" s="163">
        <v>3397</v>
      </c>
      <c r="B3412" s="164"/>
      <c r="C3412" s="165"/>
      <c r="D3412" s="166"/>
      <c r="E3412" s="165"/>
      <c r="F3412" s="165"/>
      <c r="G3412" s="220"/>
      <c r="H3412" s="165"/>
      <c r="I3412" s="167"/>
      <c r="J3412" s="168"/>
      <c r="K3412" s="845"/>
    </row>
    <row r="3413" spans="1:11" x14ac:dyDescent="0.2">
      <c r="A3413" s="163">
        <v>3398</v>
      </c>
      <c r="B3413" s="164"/>
      <c r="C3413" s="165"/>
      <c r="D3413" s="166"/>
      <c r="E3413" s="165"/>
      <c r="F3413" s="165"/>
      <c r="G3413" s="220"/>
      <c r="H3413" s="165"/>
      <c r="I3413" s="167"/>
      <c r="J3413" s="168"/>
      <c r="K3413" s="845"/>
    </row>
    <row r="3414" spans="1:11" x14ac:dyDescent="0.2">
      <c r="A3414" s="163">
        <v>3399</v>
      </c>
      <c r="B3414" s="164"/>
      <c r="C3414" s="165"/>
      <c r="D3414" s="166"/>
      <c r="E3414" s="165"/>
      <c r="F3414" s="165"/>
      <c r="G3414" s="220"/>
      <c r="H3414" s="165"/>
      <c r="I3414" s="167"/>
      <c r="J3414" s="168"/>
      <c r="K3414" s="845"/>
    </row>
    <row r="3415" spans="1:11" x14ac:dyDescent="0.2">
      <c r="A3415" s="163">
        <v>3400</v>
      </c>
      <c r="B3415" s="164"/>
      <c r="C3415" s="165"/>
      <c r="D3415" s="166"/>
      <c r="E3415" s="165"/>
      <c r="F3415" s="165"/>
      <c r="G3415" s="220"/>
      <c r="H3415" s="165"/>
      <c r="I3415" s="167"/>
      <c r="J3415" s="168"/>
      <c r="K3415" s="845"/>
    </row>
    <row r="3416" spans="1:11" x14ac:dyDescent="0.2">
      <c r="A3416" s="163">
        <v>3401</v>
      </c>
      <c r="B3416" s="164"/>
      <c r="C3416" s="165"/>
      <c r="D3416" s="166"/>
      <c r="E3416" s="165"/>
      <c r="F3416" s="165"/>
      <c r="G3416" s="220"/>
      <c r="H3416" s="165"/>
      <c r="I3416" s="167"/>
      <c r="J3416" s="168"/>
      <c r="K3416" s="845"/>
    </row>
    <row r="3417" spans="1:11" x14ac:dyDescent="0.2">
      <c r="A3417" s="163">
        <v>3402</v>
      </c>
      <c r="B3417" s="164"/>
      <c r="C3417" s="165"/>
      <c r="D3417" s="166"/>
      <c r="E3417" s="165"/>
      <c r="F3417" s="165"/>
      <c r="G3417" s="220"/>
      <c r="H3417" s="165"/>
      <c r="I3417" s="167"/>
      <c r="J3417" s="168"/>
      <c r="K3417" s="845"/>
    </row>
    <row r="3418" spans="1:11" x14ac:dyDescent="0.2">
      <c r="A3418" s="163">
        <v>3403</v>
      </c>
      <c r="B3418" s="164"/>
      <c r="C3418" s="165"/>
      <c r="D3418" s="166"/>
      <c r="E3418" s="165"/>
      <c r="F3418" s="165"/>
      <c r="G3418" s="220"/>
      <c r="H3418" s="165"/>
      <c r="I3418" s="167"/>
      <c r="J3418" s="168"/>
      <c r="K3418" s="845"/>
    </row>
    <row r="3419" spans="1:11" x14ac:dyDescent="0.2">
      <c r="A3419" s="163">
        <v>3404</v>
      </c>
      <c r="B3419" s="164"/>
      <c r="C3419" s="165"/>
      <c r="D3419" s="166"/>
      <c r="E3419" s="165"/>
      <c r="F3419" s="165"/>
      <c r="G3419" s="220"/>
      <c r="H3419" s="165"/>
      <c r="I3419" s="167"/>
      <c r="J3419" s="168"/>
      <c r="K3419" s="845"/>
    </row>
    <row r="3420" spans="1:11" x14ac:dyDescent="0.2">
      <c r="A3420" s="163">
        <v>3405</v>
      </c>
      <c r="B3420" s="164"/>
      <c r="C3420" s="165"/>
      <c r="D3420" s="166"/>
      <c r="E3420" s="165"/>
      <c r="F3420" s="165"/>
      <c r="G3420" s="220"/>
      <c r="H3420" s="165"/>
      <c r="I3420" s="167"/>
      <c r="J3420" s="168"/>
      <c r="K3420" s="845"/>
    </row>
    <row r="3421" spans="1:11" x14ac:dyDescent="0.2">
      <c r="A3421" s="163">
        <v>3406</v>
      </c>
      <c r="B3421" s="164"/>
      <c r="C3421" s="165"/>
      <c r="D3421" s="166"/>
      <c r="E3421" s="165"/>
      <c r="F3421" s="165"/>
      <c r="G3421" s="220"/>
      <c r="H3421" s="165"/>
      <c r="I3421" s="167"/>
      <c r="J3421" s="168"/>
      <c r="K3421" s="845"/>
    </row>
    <row r="3422" spans="1:11" x14ac:dyDescent="0.2">
      <c r="A3422" s="163">
        <v>3407</v>
      </c>
      <c r="B3422" s="164"/>
      <c r="C3422" s="165"/>
      <c r="D3422" s="166"/>
      <c r="E3422" s="165"/>
      <c r="F3422" s="165"/>
      <c r="G3422" s="220"/>
      <c r="H3422" s="165"/>
      <c r="I3422" s="167"/>
      <c r="J3422" s="168"/>
      <c r="K3422" s="845"/>
    </row>
    <row r="3423" spans="1:11" x14ac:dyDescent="0.2">
      <c r="A3423" s="163">
        <v>3408</v>
      </c>
      <c r="B3423" s="164"/>
      <c r="C3423" s="165"/>
      <c r="D3423" s="166"/>
      <c r="E3423" s="165"/>
      <c r="F3423" s="165"/>
      <c r="G3423" s="220"/>
      <c r="H3423" s="165"/>
      <c r="I3423" s="167"/>
      <c r="J3423" s="168"/>
      <c r="K3423" s="845"/>
    </row>
    <row r="3424" spans="1:11" x14ac:dyDescent="0.2">
      <c r="A3424" s="163">
        <v>3409</v>
      </c>
      <c r="B3424" s="164"/>
      <c r="C3424" s="165"/>
      <c r="D3424" s="166"/>
      <c r="E3424" s="165"/>
      <c r="F3424" s="165"/>
      <c r="G3424" s="220"/>
      <c r="H3424" s="165"/>
      <c r="I3424" s="167"/>
      <c r="J3424" s="168"/>
      <c r="K3424" s="845"/>
    </row>
    <row r="3425" spans="1:11" x14ac:dyDescent="0.2">
      <c r="A3425" s="163">
        <v>3410</v>
      </c>
      <c r="B3425" s="164"/>
      <c r="C3425" s="165"/>
      <c r="D3425" s="166"/>
      <c r="E3425" s="165"/>
      <c r="F3425" s="165"/>
      <c r="G3425" s="220"/>
      <c r="H3425" s="165"/>
      <c r="I3425" s="167"/>
      <c r="J3425" s="168"/>
      <c r="K3425" s="845"/>
    </row>
    <row r="3426" spans="1:11" x14ac:dyDescent="0.2">
      <c r="A3426" s="163">
        <v>3411</v>
      </c>
      <c r="B3426" s="164"/>
      <c r="C3426" s="165"/>
      <c r="D3426" s="166"/>
      <c r="E3426" s="165"/>
      <c r="F3426" s="165"/>
      <c r="G3426" s="220"/>
      <c r="H3426" s="165"/>
      <c r="I3426" s="167"/>
      <c r="J3426" s="168"/>
      <c r="K3426" s="845"/>
    </row>
    <row r="3427" spans="1:11" x14ac:dyDescent="0.2">
      <c r="A3427" s="163">
        <v>3412</v>
      </c>
      <c r="B3427" s="164"/>
      <c r="C3427" s="165"/>
      <c r="D3427" s="166"/>
      <c r="E3427" s="165"/>
      <c r="F3427" s="165"/>
      <c r="G3427" s="220"/>
      <c r="H3427" s="165"/>
      <c r="I3427" s="167"/>
      <c r="J3427" s="168"/>
      <c r="K3427" s="845"/>
    </row>
    <row r="3428" spans="1:11" x14ac:dyDescent="0.2">
      <c r="A3428" s="163">
        <v>3413</v>
      </c>
      <c r="B3428" s="164"/>
      <c r="C3428" s="165"/>
      <c r="D3428" s="166"/>
      <c r="E3428" s="165"/>
      <c r="F3428" s="165"/>
      <c r="G3428" s="220"/>
      <c r="H3428" s="165"/>
      <c r="I3428" s="167"/>
      <c r="J3428" s="168"/>
      <c r="K3428" s="845"/>
    </row>
    <row r="3429" spans="1:11" x14ac:dyDescent="0.2">
      <c r="A3429" s="163">
        <v>3414</v>
      </c>
      <c r="B3429" s="164"/>
      <c r="C3429" s="165"/>
      <c r="D3429" s="166"/>
      <c r="E3429" s="165"/>
      <c r="F3429" s="165"/>
      <c r="G3429" s="220"/>
      <c r="H3429" s="165"/>
      <c r="I3429" s="167"/>
      <c r="J3429" s="168"/>
      <c r="K3429" s="845"/>
    </row>
    <row r="3430" spans="1:11" x14ac:dyDescent="0.2">
      <c r="A3430" s="163">
        <v>3415</v>
      </c>
      <c r="B3430" s="164"/>
      <c r="C3430" s="165"/>
      <c r="D3430" s="166"/>
      <c r="E3430" s="165"/>
      <c r="F3430" s="165"/>
      <c r="G3430" s="220"/>
      <c r="H3430" s="165"/>
      <c r="I3430" s="167"/>
      <c r="J3430" s="168"/>
      <c r="K3430" s="845"/>
    </row>
    <row r="3431" spans="1:11" x14ac:dyDescent="0.2">
      <c r="A3431" s="163">
        <v>3416</v>
      </c>
      <c r="B3431" s="164"/>
      <c r="C3431" s="165"/>
      <c r="D3431" s="166"/>
      <c r="E3431" s="165"/>
      <c r="F3431" s="165"/>
      <c r="G3431" s="220"/>
      <c r="H3431" s="165"/>
      <c r="I3431" s="167"/>
      <c r="J3431" s="168"/>
      <c r="K3431" s="845"/>
    </row>
    <row r="3432" spans="1:11" x14ac:dyDescent="0.2">
      <c r="A3432" s="163">
        <v>3417</v>
      </c>
      <c r="B3432" s="164"/>
      <c r="C3432" s="165"/>
      <c r="D3432" s="166"/>
      <c r="E3432" s="165"/>
      <c r="F3432" s="165"/>
      <c r="G3432" s="220"/>
      <c r="H3432" s="165"/>
      <c r="I3432" s="167"/>
      <c r="J3432" s="168"/>
      <c r="K3432" s="845"/>
    </row>
    <row r="3433" spans="1:11" x14ac:dyDescent="0.2">
      <c r="A3433" s="163">
        <v>3418</v>
      </c>
      <c r="B3433" s="164"/>
      <c r="C3433" s="165"/>
      <c r="D3433" s="166"/>
      <c r="E3433" s="165"/>
      <c r="F3433" s="165"/>
      <c r="G3433" s="220"/>
      <c r="H3433" s="165"/>
      <c r="I3433" s="167"/>
      <c r="J3433" s="168"/>
      <c r="K3433" s="845"/>
    </row>
    <row r="3434" spans="1:11" x14ac:dyDescent="0.2">
      <c r="A3434" s="163">
        <v>3419</v>
      </c>
      <c r="B3434" s="164"/>
      <c r="C3434" s="165"/>
      <c r="D3434" s="166"/>
      <c r="E3434" s="165"/>
      <c r="F3434" s="165"/>
      <c r="G3434" s="220"/>
      <c r="H3434" s="165"/>
      <c r="I3434" s="167"/>
      <c r="J3434" s="168"/>
      <c r="K3434" s="845"/>
    </row>
    <row r="3435" spans="1:11" x14ac:dyDescent="0.2">
      <c r="A3435" s="163">
        <v>3420</v>
      </c>
      <c r="B3435" s="164"/>
      <c r="C3435" s="165"/>
      <c r="D3435" s="166"/>
      <c r="E3435" s="165"/>
      <c r="F3435" s="165"/>
      <c r="G3435" s="220"/>
      <c r="H3435" s="165"/>
      <c r="I3435" s="167"/>
      <c r="J3435" s="168"/>
      <c r="K3435" s="845"/>
    </row>
    <row r="3436" spans="1:11" x14ac:dyDescent="0.2">
      <c r="A3436" s="163">
        <v>3421</v>
      </c>
      <c r="B3436" s="164"/>
      <c r="C3436" s="165"/>
      <c r="D3436" s="166"/>
      <c r="E3436" s="165"/>
      <c r="F3436" s="165"/>
      <c r="G3436" s="220"/>
      <c r="H3436" s="165"/>
      <c r="I3436" s="167"/>
      <c r="J3436" s="168"/>
      <c r="K3436" s="845"/>
    </row>
    <row r="3437" spans="1:11" x14ac:dyDescent="0.2">
      <c r="A3437" s="163">
        <v>3422</v>
      </c>
      <c r="B3437" s="164"/>
      <c r="C3437" s="165"/>
      <c r="D3437" s="166"/>
      <c r="E3437" s="165"/>
      <c r="F3437" s="165"/>
      <c r="G3437" s="220"/>
      <c r="H3437" s="165"/>
      <c r="I3437" s="167"/>
      <c r="J3437" s="168"/>
      <c r="K3437" s="845"/>
    </row>
    <row r="3438" spans="1:11" x14ac:dyDescent="0.2">
      <c r="A3438" s="163">
        <v>3423</v>
      </c>
      <c r="B3438" s="164"/>
      <c r="C3438" s="165"/>
      <c r="D3438" s="166"/>
      <c r="E3438" s="165"/>
      <c r="F3438" s="165"/>
      <c r="G3438" s="220"/>
      <c r="H3438" s="165"/>
      <c r="I3438" s="167"/>
      <c r="J3438" s="168"/>
      <c r="K3438" s="845"/>
    </row>
    <row r="3439" spans="1:11" x14ac:dyDescent="0.2">
      <c r="A3439" s="163">
        <v>3424</v>
      </c>
      <c r="B3439" s="164"/>
      <c r="C3439" s="165"/>
      <c r="D3439" s="166"/>
      <c r="E3439" s="165"/>
      <c r="F3439" s="165"/>
      <c r="G3439" s="220"/>
      <c r="H3439" s="165"/>
      <c r="I3439" s="167"/>
      <c r="J3439" s="168"/>
      <c r="K3439" s="845"/>
    </row>
    <row r="3440" spans="1:11" x14ac:dyDescent="0.2">
      <c r="A3440" s="163">
        <v>3425</v>
      </c>
      <c r="B3440" s="164"/>
      <c r="C3440" s="165"/>
      <c r="D3440" s="166"/>
      <c r="E3440" s="165"/>
      <c r="F3440" s="165"/>
      <c r="G3440" s="220"/>
      <c r="H3440" s="165"/>
      <c r="I3440" s="167"/>
      <c r="J3440" s="168"/>
      <c r="K3440" s="845"/>
    </row>
    <row r="3441" spans="1:11" x14ac:dyDescent="0.2">
      <c r="A3441" s="163">
        <v>3426</v>
      </c>
      <c r="B3441" s="164"/>
      <c r="C3441" s="165"/>
      <c r="D3441" s="166"/>
      <c r="E3441" s="165"/>
      <c r="F3441" s="165"/>
      <c r="G3441" s="220"/>
      <c r="H3441" s="165"/>
      <c r="I3441" s="167"/>
      <c r="J3441" s="168"/>
      <c r="K3441" s="845"/>
    </row>
    <row r="3442" spans="1:11" x14ac:dyDescent="0.2">
      <c r="A3442" s="163">
        <v>3427</v>
      </c>
      <c r="B3442" s="164"/>
      <c r="C3442" s="165"/>
      <c r="D3442" s="166"/>
      <c r="E3442" s="165"/>
      <c r="F3442" s="165"/>
      <c r="G3442" s="220"/>
      <c r="H3442" s="165"/>
      <c r="I3442" s="167"/>
      <c r="J3442" s="168"/>
      <c r="K3442" s="845"/>
    </row>
    <row r="3443" spans="1:11" x14ac:dyDescent="0.2">
      <c r="A3443" s="163">
        <v>3428</v>
      </c>
      <c r="B3443" s="164"/>
      <c r="C3443" s="165"/>
      <c r="D3443" s="166"/>
      <c r="E3443" s="165"/>
      <c r="F3443" s="165"/>
      <c r="G3443" s="220"/>
      <c r="H3443" s="165"/>
      <c r="I3443" s="167"/>
      <c r="J3443" s="168"/>
      <c r="K3443" s="845"/>
    </row>
    <row r="3444" spans="1:11" x14ac:dyDescent="0.2">
      <c r="A3444" s="163">
        <v>3429</v>
      </c>
      <c r="B3444" s="164"/>
      <c r="C3444" s="165"/>
      <c r="D3444" s="166"/>
      <c r="E3444" s="165"/>
      <c r="F3444" s="165"/>
      <c r="G3444" s="220"/>
      <c r="H3444" s="165"/>
      <c r="I3444" s="167"/>
      <c r="J3444" s="168"/>
      <c r="K3444" s="845"/>
    </row>
    <row r="3445" spans="1:11" x14ac:dyDescent="0.2">
      <c r="A3445" s="163">
        <v>3430</v>
      </c>
      <c r="B3445" s="164"/>
      <c r="C3445" s="165"/>
      <c r="D3445" s="166"/>
      <c r="E3445" s="165"/>
      <c r="F3445" s="165"/>
      <c r="G3445" s="220"/>
      <c r="H3445" s="165"/>
      <c r="I3445" s="167"/>
      <c r="J3445" s="168"/>
      <c r="K3445" s="845"/>
    </row>
    <row r="3446" spans="1:11" x14ac:dyDescent="0.2">
      <c r="A3446" s="163">
        <v>3431</v>
      </c>
      <c r="B3446" s="164"/>
      <c r="C3446" s="165"/>
      <c r="D3446" s="166"/>
      <c r="E3446" s="165"/>
      <c r="F3446" s="165"/>
      <c r="G3446" s="220"/>
      <c r="H3446" s="165"/>
      <c r="I3446" s="167"/>
      <c r="J3446" s="168"/>
      <c r="K3446" s="845"/>
    </row>
    <row r="3447" spans="1:11" x14ac:dyDescent="0.2">
      <c r="A3447" s="163">
        <v>3432</v>
      </c>
      <c r="B3447" s="164"/>
      <c r="C3447" s="165"/>
      <c r="D3447" s="166"/>
      <c r="E3447" s="165"/>
      <c r="F3447" s="165"/>
      <c r="G3447" s="220"/>
      <c r="H3447" s="165"/>
      <c r="I3447" s="167"/>
      <c r="J3447" s="168"/>
      <c r="K3447" s="845"/>
    </row>
    <row r="3448" spans="1:11" x14ac:dyDescent="0.2">
      <c r="A3448" s="163">
        <v>3433</v>
      </c>
      <c r="B3448" s="164"/>
      <c r="C3448" s="165"/>
      <c r="D3448" s="166"/>
      <c r="E3448" s="165"/>
      <c r="F3448" s="165"/>
      <c r="G3448" s="220"/>
      <c r="H3448" s="165"/>
      <c r="I3448" s="167"/>
      <c r="J3448" s="168"/>
      <c r="K3448" s="845"/>
    </row>
    <row r="3449" spans="1:11" x14ac:dyDescent="0.2">
      <c r="A3449" s="163">
        <v>3434</v>
      </c>
      <c r="B3449" s="164"/>
      <c r="C3449" s="165"/>
      <c r="D3449" s="166"/>
      <c r="E3449" s="165"/>
      <c r="F3449" s="165"/>
      <c r="G3449" s="220"/>
      <c r="H3449" s="165"/>
      <c r="I3449" s="167"/>
      <c r="J3449" s="168"/>
      <c r="K3449" s="845"/>
    </row>
    <row r="3450" spans="1:11" x14ac:dyDescent="0.2">
      <c r="A3450" s="163">
        <v>3435</v>
      </c>
      <c r="B3450" s="164"/>
      <c r="C3450" s="165"/>
      <c r="D3450" s="166"/>
      <c r="E3450" s="165"/>
      <c r="F3450" s="165"/>
      <c r="G3450" s="220"/>
      <c r="H3450" s="165"/>
      <c r="I3450" s="167"/>
      <c r="J3450" s="168"/>
      <c r="K3450" s="845"/>
    </row>
    <row r="3451" spans="1:11" x14ac:dyDescent="0.2">
      <c r="A3451" s="163">
        <v>3436</v>
      </c>
      <c r="B3451" s="164"/>
      <c r="C3451" s="165"/>
      <c r="D3451" s="166"/>
      <c r="E3451" s="165"/>
      <c r="F3451" s="165"/>
      <c r="G3451" s="220"/>
      <c r="H3451" s="165"/>
      <c r="I3451" s="167"/>
      <c r="J3451" s="168"/>
      <c r="K3451" s="845"/>
    </row>
    <row r="3452" spans="1:11" x14ac:dyDescent="0.2">
      <c r="A3452" s="163">
        <v>3437</v>
      </c>
      <c r="B3452" s="164"/>
      <c r="C3452" s="165"/>
      <c r="D3452" s="166"/>
      <c r="E3452" s="165"/>
      <c r="F3452" s="165"/>
      <c r="G3452" s="220"/>
      <c r="H3452" s="165"/>
      <c r="I3452" s="167"/>
      <c r="J3452" s="168"/>
      <c r="K3452" s="845"/>
    </row>
    <row r="3453" spans="1:11" x14ac:dyDescent="0.2">
      <c r="A3453" s="163">
        <v>3438</v>
      </c>
      <c r="B3453" s="164"/>
      <c r="C3453" s="165"/>
      <c r="D3453" s="166"/>
      <c r="E3453" s="165"/>
      <c r="F3453" s="165"/>
      <c r="G3453" s="220"/>
      <c r="H3453" s="165"/>
      <c r="I3453" s="167"/>
      <c r="J3453" s="168"/>
      <c r="K3453" s="845"/>
    </row>
    <row r="3454" spans="1:11" x14ac:dyDescent="0.2">
      <c r="A3454" s="163">
        <v>3439</v>
      </c>
      <c r="B3454" s="164"/>
      <c r="C3454" s="165"/>
      <c r="D3454" s="166"/>
      <c r="E3454" s="165"/>
      <c r="F3454" s="165"/>
      <c r="G3454" s="220"/>
      <c r="H3454" s="165"/>
      <c r="I3454" s="167"/>
      <c r="J3454" s="168"/>
      <c r="K3454" s="845"/>
    </row>
    <row r="3455" spans="1:11" x14ac:dyDescent="0.2">
      <c r="A3455" s="163">
        <v>3440</v>
      </c>
      <c r="B3455" s="164"/>
      <c r="C3455" s="165"/>
      <c r="D3455" s="166"/>
      <c r="E3455" s="165"/>
      <c r="F3455" s="165"/>
      <c r="G3455" s="220"/>
      <c r="H3455" s="165"/>
      <c r="I3455" s="167"/>
      <c r="J3455" s="168"/>
      <c r="K3455" s="845"/>
    </row>
    <row r="3456" spans="1:11" x14ac:dyDescent="0.2">
      <c r="A3456" s="163">
        <v>3441</v>
      </c>
      <c r="B3456" s="164"/>
      <c r="C3456" s="165"/>
      <c r="D3456" s="166"/>
      <c r="E3456" s="165"/>
      <c r="F3456" s="165"/>
      <c r="G3456" s="220"/>
      <c r="H3456" s="165"/>
      <c r="I3456" s="167"/>
      <c r="J3456" s="168"/>
      <c r="K3456" s="845"/>
    </row>
    <row r="3457" spans="1:11" x14ac:dyDescent="0.2">
      <c r="A3457" s="163">
        <v>3442</v>
      </c>
      <c r="B3457" s="164"/>
      <c r="C3457" s="165"/>
      <c r="D3457" s="166"/>
      <c r="E3457" s="165"/>
      <c r="F3457" s="165"/>
      <c r="G3457" s="220"/>
      <c r="H3457" s="165"/>
      <c r="I3457" s="167"/>
      <c r="J3457" s="168"/>
      <c r="K3457" s="845"/>
    </row>
    <row r="3458" spans="1:11" x14ac:dyDescent="0.2">
      <c r="A3458" s="163">
        <v>3443</v>
      </c>
      <c r="B3458" s="164"/>
      <c r="C3458" s="165"/>
      <c r="D3458" s="166"/>
      <c r="E3458" s="165"/>
      <c r="F3458" s="165"/>
      <c r="G3458" s="220"/>
      <c r="H3458" s="165"/>
      <c r="I3458" s="167"/>
      <c r="J3458" s="168"/>
      <c r="K3458" s="845"/>
    </row>
    <row r="3459" spans="1:11" x14ac:dyDescent="0.2">
      <c r="A3459" s="163">
        <v>3444</v>
      </c>
      <c r="B3459" s="164"/>
      <c r="C3459" s="165"/>
      <c r="D3459" s="166"/>
      <c r="E3459" s="165"/>
      <c r="F3459" s="165"/>
      <c r="G3459" s="220"/>
      <c r="H3459" s="165"/>
      <c r="I3459" s="167"/>
      <c r="J3459" s="168"/>
      <c r="K3459" s="845"/>
    </row>
    <row r="3460" spans="1:11" x14ac:dyDescent="0.2">
      <c r="A3460" s="163">
        <v>3445</v>
      </c>
      <c r="B3460" s="164"/>
      <c r="C3460" s="165"/>
      <c r="D3460" s="166"/>
      <c r="E3460" s="165"/>
      <c r="F3460" s="165"/>
      <c r="G3460" s="220"/>
      <c r="H3460" s="165"/>
      <c r="I3460" s="167"/>
      <c r="J3460" s="168"/>
      <c r="K3460" s="845"/>
    </row>
    <row r="3461" spans="1:11" x14ac:dyDescent="0.2">
      <c r="A3461" s="163">
        <v>3446</v>
      </c>
      <c r="B3461" s="164"/>
      <c r="C3461" s="165"/>
      <c r="D3461" s="166"/>
      <c r="E3461" s="165"/>
      <c r="F3461" s="165"/>
      <c r="G3461" s="220"/>
      <c r="H3461" s="165"/>
      <c r="I3461" s="167"/>
      <c r="J3461" s="168"/>
      <c r="K3461" s="845"/>
    </row>
    <row r="3462" spans="1:11" x14ac:dyDescent="0.2">
      <c r="A3462" s="163">
        <v>3447</v>
      </c>
      <c r="B3462" s="164"/>
      <c r="C3462" s="165"/>
      <c r="D3462" s="166"/>
      <c r="E3462" s="165"/>
      <c r="F3462" s="165"/>
      <c r="G3462" s="220"/>
      <c r="H3462" s="165"/>
      <c r="I3462" s="167"/>
      <c r="J3462" s="168"/>
      <c r="K3462" s="845"/>
    </row>
    <row r="3463" spans="1:11" x14ac:dyDescent="0.2">
      <c r="A3463" s="163">
        <v>3448</v>
      </c>
      <c r="B3463" s="164"/>
      <c r="C3463" s="165"/>
      <c r="D3463" s="166"/>
      <c r="E3463" s="165"/>
      <c r="F3463" s="165"/>
      <c r="G3463" s="220"/>
      <c r="H3463" s="165"/>
      <c r="I3463" s="167"/>
      <c r="J3463" s="168"/>
      <c r="K3463" s="845"/>
    </row>
    <row r="3464" spans="1:11" x14ac:dyDescent="0.2">
      <c r="A3464" s="163">
        <v>3449</v>
      </c>
      <c r="B3464" s="164"/>
      <c r="C3464" s="165"/>
      <c r="D3464" s="166"/>
      <c r="E3464" s="165"/>
      <c r="F3464" s="165"/>
      <c r="G3464" s="220"/>
      <c r="H3464" s="165"/>
      <c r="I3464" s="167"/>
      <c r="J3464" s="168"/>
      <c r="K3464" s="845"/>
    </row>
    <row r="3465" spans="1:11" x14ac:dyDescent="0.2">
      <c r="A3465" s="163">
        <v>3450</v>
      </c>
      <c r="B3465" s="164"/>
      <c r="C3465" s="165"/>
      <c r="D3465" s="166"/>
      <c r="E3465" s="165"/>
      <c r="F3465" s="165"/>
      <c r="G3465" s="220"/>
      <c r="H3465" s="165"/>
      <c r="I3465" s="167"/>
      <c r="J3465" s="168"/>
      <c r="K3465" s="845"/>
    </row>
    <row r="3466" spans="1:11" x14ac:dyDescent="0.2">
      <c r="A3466" s="163">
        <v>3451</v>
      </c>
      <c r="B3466" s="164"/>
      <c r="C3466" s="165"/>
      <c r="D3466" s="166"/>
      <c r="E3466" s="165"/>
      <c r="F3466" s="165"/>
      <c r="G3466" s="220"/>
      <c r="H3466" s="165"/>
      <c r="I3466" s="167"/>
      <c r="J3466" s="168"/>
      <c r="K3466" s="845"/>
    </row>
    <row r="3467" spans="1:11" x14ac:dyDescent="0.2">
      <c r="A3467" s="163">
        <v>3452</v>
      </c>
      <c r="B3467" s="164"/>
      <c r="C3467" s="165"/>
      <c r="D3467" s="166"/>
      <c r="E3467" s="165"/>
      <c r="F3467" s="165"/>
      <c r="G3467" s="220"/>
      <c r="H3467" s="165"/>
      <c r="I3467" s="167"/>
      <c r="J3467" s="168"/>
      <c r="K3467" s="845"/>
    </row>
    <row r="3468" spans="1:11" x14ac:dyDescent="0.2">
      <c r="A3468" s="163">
        <v>3453</v>
      </c>
      <c r="B3468" s="164"/>
      <c r="C3468" s="165"/>
      <c r="D3468" s="166"/>
      <c r="E3468" s="165"/>
      <c r="F3468" s="165"/>
      <c r="G3468" s="220"/>
      <c r="H3468" s="165"/>
      <c r="I3468" s="167"/>
      <c r="J3468" s="168"/>
      <c r="K3468" s="845"/>
    </row>
    <row r="3469" spans="1:11" x14ac:dyDescent="0.2">
      <c r="A3469" s="163">
        <v>3454</v>
      </c>
      <c r="B3469" s="164"/>
      <c r="C3469" s="165"/>
      <c r="D3469" s="166"/>
      <c r="E3469" s="165"/>
      <c r="F3469" s="165"/>
      <c r="G3469" s="220"/>
      <c r="H3469" s="165"/>
      <c r="I3469" s="167"/>
      <c r="J3469" s="168"/>
      <c r="K3469" s="845"/>
    </row>
    <row r="3470" spans="1:11" x14ac:dyDescent="0.2">
      <c r="A3470" s="163">
        <v>3455</v>
      </c>
      <c r="B3470" s="164"/>
      <c r="C3470" s="165"/>
      <c r="D3470" s="166"/>
      <c r="E3470" s="165"/>
      <c r="F3470" s="165"/>
      <c r="G3470" s="220"/>
      <c r="H3470" s="165"/>
      <c r="I3470" s="167"/>
      <c r="J3470" s="168"/>
      <c r="K3470" s="845"/>
    </row>
    <row r="3471" spans="1:11" x14ac:dyDescent="0.2">
      <c r="A3471" s="163">
        <v>3456</v>
      </c>
      <c r="B3471" s="164"/>
      <c r="C3471" s="165"/>
      <c r="D3471" s="166"/>
      <c r="E3471" s="165"/>
      <c r="F3471" s="165"/>
      <c r="G3471" s="220"/>
      <c r="H3471" s="165"/>
      <c r="I3471" s="167"/>
      <c r="J3471" s="168"/>
      <c r="K3471" s="845"/>
    </row>
    <row r="3472" spans="1:11" x14ac:dyDescent="0.2">
      <c r="A3472" s="163">
        <v>3457</v>
      </c>
      <c r="B3472" s="164"/>
      <c r="C3472" s="165"/>
      <c r="D3472" s="166"/>
      <c r="E3472" s="165"/>
      <c r="F3472" s="165"/>
      <c r="G3472" s="220"/>
      <c r="H3472" s="165"/>
      <c r="I3472" s="167"/>
      <c r="J3472" s="168"/>
      <c r="K3472" s="845"/>
    </row>
    <row r="3473" spans="1:11" x14ac:dyDescent="0.2">
      <c r="A3473" s="163">
        <v>3458</v>
      </c>
      <c r="B3473" s="164"/>
      <c r="C3473" s="165"/>
      <c r="D3473" s="166"/>
      <c r="E3473" s="165"/>
      <c r="F3473" s="165"/>
      <c r="G3473" s="220"/>
      <c r="H3473" s="165"/>
      <c r="I3473" s="167"/>
      <c r="J3473" s="168"/>
      <c r="K3473" s="845"/>
    </row>
    <row r="3474" spans="1:11" x14ac:dyDescent="0.2">
      <c r="A3474" s="163">
        <v>3459</v>
      </c>
      <c r="B3474" s="164"/>
      <c r="C3474" s="165"/>
      <c r="D3474" s="166"/>
      <c r="E3474" s="165"/>
      <c r="F3474" s="165"/>
      <c r="G3474" s="220"/>
      <c r="H3474" s="165"/>
      <c r="I3474" s="167"/>
      <c r="J3474" s="168"/>
      <c r="K3474" s="845"/>
    </row>
    <row r="3475" spans="1:11" x14ac:dyDescent="0.2">
      <c r="A3475" s="163">
        <v>3460</v>
      </c>
      <c r="B3475" s="164"/>
      <c r="C3475" s="165"/>
      <c r="D3475" s="166"/>
      <c r="E3475" s="165"/>
      <c r="F3475" s="165"/>
      <c r="G3475" s="220"/>
      <c r="H3475" s="165"/>
      <c r="I3475" s="167"/>
      <c r="J3475" s="168"/>
      <c r="K3475" s="845"/>
    </row>
    <row r="3476" spans="1:11" x14ac:dyDescent="0.2">
      <c r="A3476" s="163">
        <v>3461</v>
      </c>
      <c r="B3476" s="164"/>
      <c r="C3476" s="165"/>
      <c r="D3476" s="166"/>
      <c r="E3476" s="165"/>
      <c r="F3476" s="165"/>
      <c r="G3476" s="220"/>
      <c r="H3476" s="165"/>
      <c r="I3476" s="167"/>
      <c r="J3476" s="168"/>
      <c r="K3476" s="845"/>
    </row>
    <row r="3477" spans="1:11" x14ac:dyDescent="0.2">
      <c r="A3477" s="163">
        <v>3462</v>
      </c>
      <c r="B3477" s="164"/>
      <c r="C3477" s="165"/>
      <c r="D3477" s="166"/>
      <c r="E3477" s="165"/>
      <c r="F3477" s="165"/>
      <c r="G3477" s="220"/>
      <c r="H3477" s="165"/>
      <c r="I3477" s="167"/>
      <c r="J3477" s="168"/>
      <c r="K3477" s="845"/>
    </row>
    <row r="3478" spans="1:11" x14ac:dyDescent="0.2">
      <c r="A3478" s="163">
        <v>3463</v>
      </c>
      <c r="B3478" s="164"/>
      <c r="C3478" s="165"/>
      <c r="D3478" s="166"/>
      <c r="E3478" s="165"/>
      <c r="F3478" s="165"/>
      <c r="G3478" s="220"/>
      <c r="H3478" s="165"/>
      <c r="I3478" s="167"/>
      <c r="J3478" s="168"/>
      <c r="K3478" s="845"/>
    </row>
    <row r="3479" spans="1:11" x14ac:dyDescent="0.2">
      <c r="A3479" s="163">
        <v>3464</v>
      </c>
      <c r="B3479" s="164"/>
      <c r="C3479" s="165"/>
      <c r="D3479" s="166"/>
      <c r="E3479" s="165"/>
      <c r="F3479" s="165"/>
      <c r="G3479" s="220"/>
      <c r="H3479" s="165"/>
      <c r="I3479" s="167"/>
      <c r="J3479" s="168"/>
      <c r="K3479" s="845"/>
    </row>
    <row r="3480" spans="1:11" x14ac:dyDescent="0.2">
      <c r="A3480" s="163">
        <v>3465</v>
      </c>
      <c r="B3480" s="164"/>
      <c r="C3480" s="165"/>
      <c r="D3480" s="166"/>
      <c r="E3480" s="165"/>
      <c r="F3480" s="165"/>
      <c r="G3480" s="220"/>
      <c r="H3480" s="165"/>
      <c r="I3480" s="167"/>
      <c r="J3480" s="168"/>
      <c r="K3480" s="845"/>
    </row>
    <row r="3481" spans="1:11" x14ac:dyDescent="0.2">
      <c r="A3481" s="163">
        <v>3466</v>
      </c>
      <c r="B3481" s="164"/>
      <c r="C3481" s="165"/>
      <c r="D3481" s="166"/>
      <c r="E3481" s="165"/>
      <c r="F3481" s="165"/>
      <c r="G3481" s="220"/>
      <c r="H3481" s="165"/>
      <c r="I3481" s="167"/>
      <c r="J3481" s="168"/>
      <c r="K3481" s="845"/>
    </row>
    <row r="3482" spans="1:11" x14ac:dyDescent="0.2">
      <c r="A3482" s="163">
        <v>3467</v>
      </c>
      <c r="B3482" s="164"/>
      <c r="C3482" s="165"/>
      <c r="D3482" s="166"/>
      <c r="E3482" s="165"/>
      <c r="F3482" s="165"/>
      <c r="G3482" s="220"/>
      <c r="H3482" s="165"/>
      <c r="I3482" s="167"/>
      <c r="J3482" s="168"/>
      <c r="K3482" s="845"/>
    </row>
    <row r="3483" spans="1:11" x14ac:dyDescent="0.2">
      <c r="A3483" s="163">
        <v>3468</v>
      </c>
      <c r="B3483" s="164"/>
      <c r="C3483" s="165"/>
      <c r="D3483" s="166"/>
      <c r="E3483" s="165"/>
      <c r="F3483" s="165"/>
      <c r="G3483" s="220"/>
      <c r="H3483" s="165"/>
      <c r="I3483" s="167"/>
      <c r="J3483" s="168"/>
      <c r="K3483" s="845"/>
    </row>
    <row r="3484" spans="1:11" x14ac:dyDescent="0.2">
      <c r="A3484" s="163">
        <v>3469</v>
      </c>
      <c r="B3484" s="164"/>
      <c r="C3484" s="165"/>
      <c r="D3484" s="166"/>
      <c r="E3484" s="165"/>
      <c r="F3484" s="165"/>
      <c r="G3484" s="220"/>
      <c r="H3484" s="165"/>
      <c r="I3484" s="167"/>
      <c r="J3484" s="168"/>
      <c r="K3484" s="845"/>
    </row>
    <row r="3485" spans="1:11" x14ac:dyDescent="0.2">
      <c r="A3485" s="163">
        <v>3470</v>
      </c>
      <c r="B3485" s="164"/>
      <c r="C3485" s="165"/>
      <c r="D3485" s="166"/>
      <c r="E3485" s="165"/>
      <c r="F3485" s="165"/>
      <c r="G3485" s="220"/>
      <c r="H3485" s="165"/>
      <c r="I3485" s="167"/>
      <c r="J3485" s="168"/>
      <c r="K3485" s="845"/>
    </row>
    <row r="3486" spans="1:11" x14ac:dyDescent="0.2">
      <c r="A3486" s="163">
        <v>3471</v>
      </c>
      <c r="B3486" s="164"/>
      <c r="C3486" s="165"/>
      <c r="D3486" s="166"/>
      <c r="E3486" s="165"/>
      <c r="F3486" s="165"/>
      <c r="G3486" s="220"/>
      <c r="H3486" s="165"/>
      <c r="I3486" s="167"/>
      <c r="J3486" s="168"/>
      <c r="K3486" s="845"/>
    </row>
    <row r="3487" spans="1:11" x14ac:dyDescent="0.2">
      <c r="A3487" s="163">
        <v>3472</v>
      </c>
      <c r="B3487" s="164"/>
      <c r="C3487" s="165"/>
      <c r="D3487" s="166"/>
      <c r="E3487" s="165"/>
      <c r="F3487" s="165"/>
      <c r="G3487" s="220"/>
      <c r="H3487" s="165"/>
      <c r="I3487" s="167"/>
      <c r="J3487" s="168"/>
      <c r="K3487" s="845"/>
    </row>
    <row r="3488" spans="1:11" x14ac:dyDescent="0.2">
      <c r="A3488" s="163">
        <v>3473</v>
      </c>
      <c r="B3488" s="164"/>
      <c r="C3488" s="165"/>
      <c r="D3488" s="166"/>
      <c r="E3488" s="165"/>
      <c r="F3488" s="165"/>
      <c r="G3488" s="220"/>
      <c r="H3488" s="165"/>
      <c r="I3488" s="167"/>
      <c r="J3488" s="168"/>
      <c r="K3488" s="845"/>
    </row>
    <row r="3489" spans="1:11" x14ac:dyDescent="0.2">
      <c r="A3489" s="163">
        <v>3474</v>
      </c>
      <c r="B3489" s="164"/>
      <c r="C3489" s="165"/>
      <c r="D3489" s="166"/>
      <c r="E3489" s="165"/>
      <c r="F3489" s="165"/>
      <c r="G3489" s="220"/>
      <c r="H3489" s="165"/>
      <c r="I3489" s="167"/>
      <c r="J3489" s="168"/>
      <c r="K3489" s="845"/>
    </row>
    <row r="3490" spans="1:11" x14ac:dyDescent="0.2">
      <c r="A3490" s="163">
        <v>3475</v>
      </c>
      <c r="B3490" s="164"/>
      <c r="C3490" s="165"/>
      <c r="D3490" s="166"/>
      <c r="E3490" s="165"/>
      <c r="F3490" s="165"/>
      <c r="G3490" s="220"/>
      <c r="H3490" s="165"/>
      <c r="I3490" s="167"/>
      <c r="J3490" s="168"/>
      <c r="K3490" s="845"/>
    </row>
    <row r="3491" spans="1:11" x14ac:dyDescent="0.2">
      <c r="A3491" s="163">
        <v>3476</v>
      </c>
      <c r="B3491" s="164"/>
      <c r="C3491" s="165"/>
      <c r="D3491" s="166"/>
      <c r="E3491" s="165"/>
      <c r="F3491" s="165"/>
      <c r="G3491" s="220"/>
      <c r="H3491" s="165"/>
      <c r="I3491" s="167"/>
      <c r="J3491" s="168"/>
      <c r="K3491" s="845"/>
    </row>
    <row r="3492" spans="1:11" x14ac:dyDescent="0.2">
      <c r="A3492" s="163">
        <v>3477</v>
      </c>
      <c r="B3492" s="164"/>
      <c r="C3492" s="165"/>
      <c r="D3492" s="166"/>
      <c r="E3492" s="165"/>
      <c r="F3492" s="165"/>
      <c r="G3492" s="220"/>
      <c r="H3492" s="165"/>
      <c r="I3492" s="167"/>
      <c r="J3492" s="168"/>
      <c r="K3492" s="845"/>
    </row>
    <row r="3493" spans="1:11" x14ac:dyDescent="0.2">
      <c r="A3493" s="163">
        <v>3478</v>
      </c>
      <c r="B3493" s="164"/>
      <c r="C3493" s="165"/>
      <c r="D3493" s="166"/>
      <c r="E3493" s="165"/>
      <c r="F3493" s="165"/>
      <c r="G3493" s="220"/>
      <c r="H3493" s="165"/>
      <c r="I3493" s="167"/>
      <c r="J3493" s="168"/>
      <c r="K3493" s="845"/>
    </row>
    <row r="3494" spans="1:11" x14ac:dyDescent="0.2">
      <c r="A3494" s="163">
        <v>3479</v>
      </c>
      <c r="B3494" s="164"/>
      <c r="C3494" s="165"/>
      <c r="D3494" s="166"/>
      <c r="E3494" s="165"/>
      <c r="F3494" s="165"/>
      <c r="G3494" s="220"/>
      <c r="H3494" s="165"/>
      <c r="I3494" s="167"/>
      <c r="J3494" s="168"/>
      <c r="K3494" s="845"/>
    </row>
    <row r="3495" spans="1:11" x14ac:dyDescent="0.2">
      <c r="A3495" s="163">
        <v>3480</v>
      </c>
      <c r="B3495" s="164"/>
      <c r="C3495" s="165"/>
      <c r="D3495" s="166"/>
      <c r="E3495" s="165"/>
      <c r="F3495" s="165"/>
      <c r="G3495" s="220"/>
      <c r="H3495" s="165"/>
      <c r="I3495" s="167"/>
      <c r="J3495" s="168"/>
      <c r="K3495" s="845"/>
    </row>
    <row r="3496" spans="1:11" x14ac:dyDescent="0.2">
      <c r="A3496" s="163">
        <v>3481</v>
      </c>
      <c r="B3496" s="164"/>
      <c r="C3496" s="165"/>
      <c r="D3496" s="166"/>
      <c r="E3496" s="165"/>
      <c r="F3496" s="165"/>
      <c r="G3496" s="220"/>
      <c r="H3496" s="165"/>
      <c r="I3496" s="167"/>
      <c r="J3496" s="168"/>
      <c r="K3496" s="845"/>
    </row>
    <row r="3497" spans="1:11" x14ac:dyDescent="0.2">
      <c r="A3497" s="163">
        <v>3482</v>
      </c>
      <c r="B3497" s="164"/>
      <c r="C3497" s="165"/>
      <c r="D3497" s="166"/>
      <c r="E3497" s="165"/>
      <c r="F3497" s="165"/>
      <c r="G3497" s="220"/>
      <c r="H3497" s="165"/>
      <c r="I3497" s="167"/>
      <c r="J3497" s="168"/>
      <c r="K3497" s="845"/>
    </row>
    <row r="3498" spans="1:11" x14ac:dyDescent="0.2">
      <c r="A3498" s="163">
        <v>3483</v>
      </c>
      <c r="B3498" s="164"/>
      <c r="C3498" s="165"/>
      <c r="D3498" s="166"/>
      <c r="E3498" s="165"/>
      <c r="F3498" s="165"/>
      <c r="G3498" s="220"/>
      <c r="H3498" s="165"/>
      <c r="I3498" s="167"/>
      <c r="J3498" s="168"/>
      <c r="K3498" s="845"/>
    </row>
    <row r="3499" spans="1:11" x14ac:dyDescent="0.2">
      <c r="A3499" s="163">
        <v>3484</v>
      </c>
      <c r="B3499" s="164"/>
      <c r="C3499" s="165"/>
      <c r="D3499" s="166"/>
      <c r="E3499" s="165"/>
      <c r="F3499" s="165"/>
      <c r="G3499" s="220"/>
      <c r="H3499" s="165"/>
      <c r="I3499" s="167"/>
      <c r="J3499" s="168"/>
      <c r="K3499" s="845"/>
    </row>
    <row r="3500" spans="1:11" x14ac:dyDescent="0.2">
      <c r="A3500" s="163">
        <v>3485</v>
      </c>
      <c r="B3500" s="164"/>
      <c r="C3500" s="165"/>
      <c r="D3500" s="166"/>
      <c r="E3500" s="165"/>
      <c r="F3500" s="165"/>
      <c r="G3500" s="220"/>
      <c r="H3500" s="165"/>
      <c r="I3500" s="167"/>
      <c r="J3500" s="168"/>
      <c r="K3500" s="845"/>
    </row>
    <row r="3501" spans="1:11" x14ac:dyDescent="0.2">
      <c r="A3501" s="163">
        <v>3486</v>
      </c>
      <c r="B3501" s="164"/>
      <c r="C3501" s="165"/>
      <c r="D3501" s="166"/>
      <c r="E3501" s="165"/>
      <c r="F3501" s="165"/>
      <c r="G3501" s="220"/>
      <c r="H3501" s="165"/>
      <c r="I3501" s="167"/>
      <c r="J3501" s="168"/>
      <c r="K3501" s="845"/>
    </row>
    <row r="3502" spans="1:11" x14ac:dyDescent="0.2">
      <c r="A3502" s="163">
        <v>3487</v>
      </c>
      <c r="B3502" s="164"/>
      <c r="C3502" s="165"/>
      <c r="D3502" s="166"/>
      <c r="E3502" s="165"/>
      <c r="F3502" s="165"/>
      <c r="G3502" s="220"/>
      <c r="H3502" s="165"/>
      <c r="I3502" s="167"/>
      <c r="J3502" s="168"/>
      <c r="K3502" s="845"/>
    </row>
    <row r="3503" spans="1:11" x14ac:dyDescent="0.2">
      <c r="A3503" s="163">
        <v>3488</v>
      </c>
      <c r="B3503" s="164"/>
      <c r="C3503" s="165"/>
      <c r="D3503" s="166"/>
      <c r="E3503" s="165"/>
      <c r="F3503" s="165"/>
      <c r="G3503" s="220"/>
      <c r="H3503" s="165"/>
      <c r="I3503" s="167"/>
      <c r="J3503" s="168"/>
      <c r="K3503" s="845"/>
    </row>
    <row r="3504" spans="1:11" x14ac:dyDescent="0.2">
      <c r="A3504" s="163">
        <v>3489</v>
      </c>
      <c r="B3504" s="164"/>
      <c r="C3504" s="165"/>
      <c r="D3504" s="166"/>
      <c r="E3504" s="165"/>
      <c r="F3504" s="165"/>
      <c r="G3504" s="220"/>
      <c r="H3504" s="165"/>
      <c r="I3504" s="167"/>
      <c r="J3504" s="168"/>
      <c r="K3504" s="845"/>
    </row>
    <row r="3505" spans="1:11" x14ac:dyDescent="0.2">
      <c r="A3505" s="163">
        <v>3490</v>
      </c>
      <c r="B3505" s="164"/>
      <c r="C3505" s="165"/>
      <c r="D3505" s="166"/>
      <c r="E3505" s="165"/>
      <c r="F3505" s="165"/>
      <c r="G3505" s="220"/>
      <c r="H3505" s="165"/>
      <c r="I3505" s="167"/>
      <c r="J3505" s="168"/>
      <c r="K3505" s="845"/>
    </row>
    <row r="3506" spans="1:11" x14ac:dyDescent="0.2">
      <c r="A3506" s="163">
        <v>3491</v>
      </c>
      <c r="B3506" s="164"/>
      <c r="C3506" s="165"/>
      <c r="D3506" s="166"/>
      <c r="E3506" s="165"/>
      <c r="F3506" s="165"/>
      <c r="G3506" s="220"/>
      <c r="H3506" s="165"/>
      <c r="I3506" s="167"/>
      <c r="J3506" s="168"/>
      <c r="K3506" s="845"/>
    </row>
    <row r="3507" spans="1:11" x14ac:dyDescent="0.2">
      <c r="A3507" s="163">
        <v>3492</v>
      </c>
      <c r="B3507" s="164"/>
      <c r="C3507" s="165"/>
      <c r="D3507" s="166"/>
      <c r="E3507" s="165"/>
      <c r="F3507" s="165"/>
      <c r="G3507" s="220"/>
      <c r="H3507" s="165"/>
      <c r="I3507" s="167"/>
      <c r="J3507" s="168"/>
      <c r="K3507" s="845"/>
    </row>
    <row r="3508" spans="1:11" x14ac:dyDescent="0.2">
      <c r="A3508" s="163">
        <v>3493</v>
      </c>
      <c r="B3508" s="164"/>
      <c r="C3508" s="165"/>
      <c r="D3508" s="166"/>
      <c r="E3508" s="165"/>
      <c r="F3508" s="165"/>
      <c r="G3508" s="220"/>
      <c r="H3508" s="165"/>
      <c r="I3508" s="167"/>
      <c r="J3508" s="168"/>
      <c r="K3508" s="845"/>
    </row>
    <row r="3509" spans="1:11" x14ac:dyDescent="0.2">
      <c r="A3509" s="163">
        <v>3494</v>
      </c>
      <c r="B3509" s="164"/>
      <c r="C3509" s="165"/>
      <c r="D3509" s="166"/>
      <c r="E3509" s="165"/>
      <c r="F3509" s="165"/>
      <c r="G3509" s="220"/>
      <c r="H3509" s="165"/>
      <c r="I3509" s="167"/>
      <c r="J3509" s="168"/>
      <c r="K3509" s="845"/>
    </row>
    <row r="3510" spans="1:11" x14ac:dyDescent="0.2">
      <c r="A3510" s="163">
        <v>3495</v>
      </c>
      <c r="B3510" s="164"/>
      <c r="C3510" s="165"/>
      <c r="D3510" s="166"/>
      <c r="E3510" s="165"/>
      <c r="F3510" s="165"/>
      <c r="G3510" s="220"/>
      <c r="H3510" s="165"/>
      <c r="I3510" s="167"/>
      <c r="J3510" s="168"/>
      <c r="K3510" s="845"/>
    </row>
    <row r="3511" spans="1:11" x14ac:dyDescent="0.2">
      <c r="A3511" s="163">
        <v>3496</v>
      </c>
      <c r="B3511" s="164"/>
      <c r="C3511" s="165"/>
      <c r="D3511" s="166"/>
      <c r="E3511" s="165"/>
      <c r="F3511" s="165"/>
      <c r="G3511" s="220"/>
      <c r="H3511" s="165"/>
      <c r="I3511" s="167"/>
      <c r="J3511" s="168"/>
      <c r="K3511" s="845"/>
    </row>
    <row r="3512" spans="1:11" x14ac:dyDescent="0.2">
      <c r="A3512" s="163">
        <v>3497</v>
      </c>
      <c r="B3512" s="164"/>
      <c r="C3512" s="165"/>
      <c r="D3512" s="166"/>
      <c r="E3512" s="165"/>
      <c r="F3512" s="165"/>
      <c r="G3512" s="220"/>
      <c r="H3512" s="165"/>
      <c r="I3512" s="167"/>
      <c r="J3512" s="168"/>
      <c r="K3512" s="845"/>
    </row>
    <row r="3513" spans="1:11" x14ac:dyDescent="0.2">
      <c r="A3513" s="163">
        <v>3498</v>
      </c>
      <c r="B3513" s="164"/>
      <c r="C3513" s="165"/>
      <c r="D3513" s="166"/>
      <c r="E3513" s="165"/>
      <c r="F3513" s="165"/>
      <c r="G3513" s="220"/>
      <c r="H3513" s="165"/>
      <c r="I3513" s="167"/>
      <c r="J3513" s="168"/>
      <c r="K3513" s="845"/>
    </row>
    <row r="3514" spans="1:11" x14ac:dyDescent="0.2">
      <c r="A3514" s="163">
        <v>3499</v>
      </c>
      <c r="B3514" s="164"/>
      <c r="C3514" s="165"/>
      <c r="D3514" s="166"/>
      <c r="E3514" s="165"/>
      <c r="F3514" s="165"/>
      <c r="G3514" s="220"/>
      <c r="H3514" s="165"/>
      <c r="I3514" s="167"/>
      <c r="J3514" s="168"/>
      <c r="K3514" s="845"/>
    </row>
    <row r="3515" spans="1:11" x14ac:dyDescent="0.2">
      <c r="A3515" s="163">
        <v>3500</v>
      </c>
      <c r="B3515" s="164"/>
      <c r="C3515" s="165"/>
      <c r="D3515" s="166"/>
      <c r="E3515" s="165"/>
      <c r="F3515" s="165"/>
      <c r="G3515" s="220"/>
      <c r="H3515" s="165"/>
      <c r="I3515" s="167"/>
      <c r="J3515" s="168"/>
      <c r="K3515" s="845"/>
    </row>
    <row r="3516" spans="1:11" x14ac:dyDescent="0.2">
      <c r="A3516" s="163">
        <v>3501</v>
      </c>
      <c r="B3516" s="164"/>
      <c r="C3516" s="165"/>
      <c r="D3516" s="166"/>
      <c r="E3516" s="165"/>
      <c r="F3516" s="165"/>
      <c r="G3516" s="220"/>
      <c r="H3516" s="165"/>
      <c r="I3516" s="167"/>
      <c r="J3516" s="168"/>
      <c r="K3516" s="845"/>
    </row>
    <row r="3517" spans="1:11" x14ac:dyDescent="0.2">
      <c r="A3517" s="163">
        <v>3502</v>
      </c>
      <c r="B3517" s="164"/>
      <c r="C3517" s="165"/>
      <c r="D3517" s="166"/>
      <c r="E3517" s="165"/>
      <c r="F3517" s="165"/>
      <c r="G3517" s="220"/>
      <c r="H3517" s="165"/>
      <c r="I3517" s="167"/>
      <c r="J3517" s="168"/>
      <c r="K3517" s="845"/>
    </row>
    <row r="3518" spans="1:11" x14ac:dyDescent="0.2">
      <c r="A3518" s="163">
        <v>3503</v>
      </c>
      <c r="B3518" s="164"/>
      <c r="C3518" s="165"/>
      <c r="D3518" s="166"/>
      <c r="E3518" s="165"/>
      <c r="F3518" s="165"/>
      <c r="G3518" s="220"/>
      <c r="H3518" s="165"/>
      <c r="I3518" s="167"/>
      <c r="J3518" s="168"/>
      <c r="K3518" s="845"/>
    </row>
    <row r="3519" spans="1:11" x14ac:dyDescent="0.2">
      <c r="A3519" s="163">
        <v>3504</v>
      </c>
      <c r="B3519" s="164"/>
      <c r="C3519" s="165"/>
      <c r="D3519" s="166"/>
      <c r="E3519" s="165"/>
      <c r="F3519" s="165"/>
      <c r="G3519" s="220"/>
      <c r="H3519" s="165"/>
      <c r="I3519" s="167"/>
      <c r="J3519" s="168"/>
      <c r="K3519" s="845"/>
    </row>
    <row r="3520" spans="1:11" x14ac:dyDescent="0.2">
      <c r="A3520" s="163">
        <v>3505</v>
      </c>
      <c r="B3520" s="164"/>
      <c r="C3520" s="165"/>
      <c r="D3520" s="166"/>
      <c r="E3520" s="165"/>
      <c r="F3520" s="165"/>
      <c r="G3520" s="220"/>
      <c r="H3520" s="165"/>
      <c r="I3520" s="167"/>
      <c r="J3520" s="168"/>
      <c r="K3520" s="845"/>
    </row>
    <row r="3521" spans="1:11" x14ac:dyDescent="0.2">
      <c r="A3521" s="163">
        <v>3506</v>
      </c>
      <c r="B3521" s="164"/>
      <c r="C3521" s="165"/>
      <c r="D3521" s="166"/>
      <c r="E3521" s="165"/>
      <c r="F3521" s="165"/>
      <c r="G3521" s="220"/>
      <c r="H3521" s="165"/>
      <c r="I3521" s="167"/>
      <c r="J3521" s="168"/>
      <c r="K3521" s="845"/>
    </row>
    <row r="3522" spans="1:11" x14ac:dyDescent="0.2">
      <c r="A3522" s="163">
        <v>3507</v>
      </c>
      <c r="B3522" s="164"/>
      <c r="C3522" s="165"/>
      <c r="D3522" s="166"/>
      <c r="E3522" s="165"/>
      <c r="F3522" s="165"/>
      <c r="G3522" s="220"/>
      <c r="H3522" s="165"/>
      <c r="I3522" s="167"/>
      <c r="J3522" s="168"/>
      <c r="K3522" s="845"/>
    </row>
    <row r="3523" spans="1:11" x14ac:dyDescent="0.2">
      <c r="A3523" s="163">
        <v>3508</v>
      </c>
      <c r="B3523" s="164"/>
      <c r="C3523" s="165"/>
      <c r="D3523" s="166"/>
      <c r="E3523" s="165"/>
      <c r="F3523" s="165"/>
      <c r="G3523" s="220"/>
      <c r="H3523" s="165"/>
      <c r="I3523" s="167"/>
      <c r="J3523" s="168"/>
      <c r="K3523" s="845"/>
    </row>
    <row r="3524" spans="1:11" x14ac:dyDescent="0.2">
      <c r="A3524" s="163">
        <v>3509</v>
      </c>
      <c r="B3524" s="164"/>
      <c r="C3524" s="165"/>
      <c r="D3524" s="166"/>
      <c r="E3524" s="165"/>
      <c r="F3524" s="165"/>
      <c r="G3524" s="220"/>
      <c r="H3524" s="165"/>
      <c r="I3524" s="167"/>
      <c r="J3524" s="168"/>
      <c r="K3524" s="845"/>
    </row>
    <row r="3525" spans="1:11" x14ac:dyDescent="0.2">
      <c r="A3525" s="163">
        <v>3510</v>
      </c>
      <c r="B3525" s="164"/>
      <c r="C3525" s="165"/>
      <c r="D3525" s="166"/>
      <c r="E3525" s="165"/>
      <c r="F3525" s="165"/>
      <c r="G3525" s="220"/>
      <c r="H3525" s="165"/>
      <c r="I3525" s="167"/>
      <c r="J3525" s="168"/>
      <c r="K3525" s="845"/>
    </row>
    <row r="3526" spans="1:11" x14ac:dyDescent="0.2">
      <c r="A3526" s="163">
        <v>3511</v>
      </c>
      <c r="B3526" s="164"/>
      <c r="C3526" s="165"/>
      <c r="D3526" s="166"/>
      <c r="E3526" s="165"/>
      <c r="F3526" s="165"/>
      <c r="G3526" s="220"/>
      <c r="H3526" s="165"/>
      <c r="I3526" s="167"/>
      <c r="J3526" s="168"/>
      <c r="K3526" s="845"/>
    </row>
    <row r="3527" spans="1:11" x14ac:dyDescent="0.2">
      <c r="A3527" s="163">
        <v>3512</v>
      </c>
      <c r="B3527" s="164"/>
      <c r="C3527" s="165"/>
      <c r="D3527" s="166"/>
      <c r="E3527" s="165"/>
      <c r="F3527" s="165"/>
      <c r="G3527" s="220"/>
      <c r="H3527" s="165"/>
      <c r="I3527" s="167"/>
      <c r="J3527" s="168"/>
      <c r="K3527" s="845"/>
    </row>
    <row r="3528" spans="1:11" x14ac:dyDescent="0.2">
      <c r="A3528" s="163">
        <v>3513</v>
      </c>
      <c r="B3528" s="164"/>
      <c r="C3528" s="165"/>
      <c r="D3528" s="166"/>
      <c r="E3528" s="165"/>
      <c r="F3528" s="165"/>
      <c r="G3528" s="220"/>
      <c r="H3528" s="165"/>
      <c r="I3528" s="167"/>
      <c r="J3528" s="168"/>
      <c r="K3528" s="845"/>
    </row>
    <row r="3529" spans="1:11" x14ac:dyDescent="0.2">
      <c r="A3529" s="163">
        <v>3514</v>
      </c>
      <c r="B3529" s="164"/>
      <c r="C3529" s="165"/>
      <c r="D3529" s="166"/>
      <c r="E3529" s="165"/>
      <c r="F3529" s="165"/>
      <c r="G3529" s="220"/>
      <c r="H3529" s="165"/>
      <c r="I3529" s="167"/>
      <c r="J3529" s="168"/>
      <c r="K3529" s="845"/>
    </row>
    <row r="3530" spans="1:11" x14ac:dyDescent="0.2">
      <c r="A3530" s="163">
        <v>3515</v>
      </c>
      <c r="B3530" s="164"/>
      <c r="C3530" s="165"/>
      <c r="D3530" s="166"/>
      <c r="E3530" s="165"/>
      <c r="F3530" s="165"/>
      <c r="G3530" s="220"/>
      <c r="H3530" s="165"/>
      <c r="I3530" s="167"/>
      <c r="J3530" s="168"/>
      <c r="K3530" s="845"/>
    </row>
    <row r="3531" spans="1:11" x14ac:dyDescent="0.2">
      <c r="A3531" s="163">
        <v>3516</v>
      </c>
      <c r="B3531" s="164"/>
      <c r="C3531" s="165"/>
      <c r="D3531" s="166"/>
      <c r="E3531" s="165"/>
      <c r="F3531" s="165"/>
      <c r="G3531" s="220"/>
      <c r="H3531" s="165"/>
      <c r="I3531" s="167"/>
      <c r="J3531" s="168"/>
      <c r="K3531" s="845"/>
    </row>
    <row r="3532" spans="1:11" x14ac:dyDescent="0.2">
      <c r="A3532" s="163">
        <v>3517</v>
      </c>
      <c r="B3532" s="164"/>
      <c r="C3532" s="165"/>
      <c r="D3532" s="166"/>
      <c r="E3532" s="165"/>
      <c r="F3532" s="165"/>
      <c r="G3532" s="220"/>
      <c r="H3532" s="165"/>
      <c r="I3532" s="167"/>
      <c r="J3532" s="168"/>
      <c r="K3532" s="845"/>
    </row>
    <row r="3533" spans="1:11" x14ac:dyDescent="0.2">
      <c r="A3533" s="163">
        <v>3518</v>
      </c>
      <c r="B3533" s="164"/>
      <c r="C3533" s="165"/>
      <c r="D3533" s="166"/>
      <c r="E3533" s="165"/>
      <c r="F3533" s="165"/>
      <c r="G3533" s="220"/>
      <c r="H3533" s="165"/>
      <c r="I3533" s="167"/>
      <c r="J3533" s="168"/>
      <c r="K3533" s="845"/>
    </row>
    <row r="3534" spans="1:11" x14ac:dyDescent="0.2">
      <c r="A3534" s="163">
        <v>3519</v>
      </c>
      <c r="B3534" s="164"/>
      <c r="C3534" s="165"/>
      <c r="D3534" s="166"/>
      <c r="E3534" s="165"/>
      <c r="F3534" s="165"/>
      <c r="G3534" s="220"/>
      <c r="H3534" s="165"/>
      <c r="I3534" s="167"/>
      <c r="J3534" s="168"/>
      <c r="K3534" s="845"/>
    </row>
    <row r="3535" spans="1:11" x14ac:dyDescent="0.2">
      <c r="A3535" s="163">
        <v>3520</v>
      </c>
      <c r="B3535" s="164"/>
      <c r="C3535" s="165"/>
      <c r="D3535" s="166"/>
      <c r="E3535" s="165"/>
      <c r="F3535" s="165"/>
      <c r="G3535" s="220"/>
      <c r="H3535" s="165"/>
      <c r="I3535" s="167"/>
      <c r="J3535" s="168"/>
      <c r="K3535" s="845"/>
    </row>
    <row r="3536" spans="1:11" x14ac:dyDescent="0.2">
      <c r="A3536" s="163">
        <v>3521</v>
      </c>
      <c r="B3536" s="164"/>
      <c r="C3536" s="165"/>
      <c r="D3536" s="166"/>
      <c r="E3536" s="165"/>
      <c r="F3536" s="165"/>
      <c r="G3536" s="220"/>
      <c r="H3536" s="165"/>
      <c r="I3536" s="167"/>
      <c r="J3536" s="168"/>
      <c r="K3536" s="845"/>
    </row>
    <row r="3537" spans="1:11" x14ac:dyDescent="0.2">
      <c r="A3537" s="163">
        <v>3522</v>
      </c>
      <c r="B3537" s="164"/>
      <c r="C3537" s="165"/>
      <c r="D3537" s="166"/>
      <c r="E3537" s="165"/>
      <c r="F3537" s="165"/>
      <c r="G3537" s="220"/>
      <c r="H3537" s="165"/>
      <c r="I3537" s="167"/>
      <c r="J3537" s="168"/>
      <c r="K3537" s="845"/>
    </row>
    <row r="3538" spans="1:11" x14ac:dyDescent="0.2">
      <c r="A3538" s="163">
        <v>3523</v>
      </c>
      <c r="B3538" s="164"/>
      <c r="C3538" s="165"/>
      <c r="D3538" s="166"/>
      <c r="E3538" s="165"/>
      <c r="F3538" s="165"/>
      <c r="G3538" s="220"/>
      <c r="H3538" s="165"/>
      <c r="I3538" s="167"/>
      <c r="J3538" s="168"/>
      <c r="K3538" s="845"/>
    </row>
    <row r="3539" spans="1:11" x14ac:dyDescent="0.2">
      <c r="A3539" s="163">
        <v>3524</v>
      </c>
      <c r="B3539" s="164"/>
      <c r="C3539" s="165"/>
      <c r="D3539" s="166"/>
      <c r="E3539" s="165"/>
      <c r="F3539" s="165"/>
      <c r="G3539" s="220"/>
      <c r="H3539" s="165"/>
      <c r="I3539" s="167"/>
      <c r="J3539" s="168"/>
      <c r="K3539" s="845"/>
    </row>
    <row r="3540" spans="1:11" x14ac:dyDescent="0.2">
      <c r="A3540" s="163">
        <v>3525</v>
      </c>
      <c r="B3540" s="164"/>
      <c r="C3540" s="165"/>
      <c r="D3540" s="166"/>
      <c r="E3540" s="165"/>
      <c r="F3540" s="165"/>
      <c r="G3540" s="220"/>
      <c r="H3540" s="165"/>
      <c r="I3540" s="167"/>
      <c r="J3540" s="168"/>
      <c r="K3540" s="845"/>
    </row>
    <row r="3541" spans="1:11" x14ac:dyDescent="0.2">
      <c r="A3541" s="163">
        <v>3526</v>
      </c>
      <c r="B3541" s="164"/>
      <c r="C3541" s="165"/>
      <c r="D3541" s="166"/>
      <c r="E3541" s="165"/>
      <c r="F3541" s="165"/>
      <c r="G3541" s="220"/>
      <c r="H3541" s="165"/>
      <c r="I3541" s="167"/>
      <c r="J3541" s="168"/>
      <c r="K3541" s="845"/>
    </row>
    <row r="3542" spans="1:11" x14ac:dyDescent="0.2">
      <c r="A3542" s="163">
        <v>3527</v>
      </c>
      <c r="B3542" s="164"/>
      <c r="C3542" s="165"/>
      <c r="D3542" s="166"/>
      <c r="E3542" s="165"/>
      <c r="F3542" s="165"/>
      <c r="G3542" s="220"/>
      <c r="H3542" s="165"/>
      <c r="I3542" s="167"/>
      <c r="J3542" s="168"/>
      <c r="K3542" s="845"/>
    </row>
    <row r="3543" spans="1:11" x14ac:dyDescent="0.2">
      <c r="A3543" s="163">
        <v>3528</v>
      </c>
      <c r="B3543" s="164"/>
      <c r="C3543" s="165"/>
      <c r="D3543" s="166"/>
      <c r="E3543" s="165"/>
      <c r="F3543" s="165"/>
      <c r="G3543" s="220"/>
      <c r="H3543" s="165"/>
      <c r="I3543" s="167"/>
      <c r="J3543" s="168"/>
      <c r="K3543" s="845"/>
    </row>
    <row r="3544" spans="1:11" x14ac:dyDescent="0.2">
      <c r="A3544" s="163">
        <v>3529</v>
      </c>
      <c r="B3544" s="164"/>
      <c r="C3544" s="165"/>
      <c r="D3544" s="166"/>
      <c r="E3544" s="165"/>
      <c r="F3544" s="165"/>
      <c r="G3544" s="220"/>
      <c r="H3544" s="165"/>
      <c r="I3544" s="167"/>
      <c r="J3544" s="168"/>
      <c r="K3544" s="845"/>
    </row>
    <row r="3545" spans="1:11" x14ac:dyDescent="0.2">
      <c r="A3545" s="163">
        <v>3530</v>
      </c>
      <c r="B3545" s="164"/>
      <c r="C3545" s="165"/>
      <c r="D3545" s="166"/>
      <c r="E3545" s="165"/>
      <c r="F3545" s="165"/>
      <c r="G3545" s="220"/>
      <c r="H3545" s="165"/>
      <c r="I3545" s="167"/>
      <c r="J3545" s="168"/>
      <c r="K3545" s="845"/>
    </row>
    <row r="3546" spans="1:11" x14ac:dyDescent="0.2">
      <c r="A3546" s="163">
        <v>3531</v>
      </c>
      <c r="B3546" s="164"/>
      <c r="C3546" s="165"/>
      <c r="D3546" s="166"/>
      <c r="E3546" s="165"/>
      <c r="F3546" s="165"/>
      <c r="G3546" s="220"/>
      <c r="H3546" s="165"/>
      <c r="I3546" s="167"/>
      <c r="J3546" s="168"/>
      <c r="K3546" s="845"/>
    </row>
    <row r="3547" spans="1:11" x14ac:dyDescent="0.2">
      <c r="A3547" s="163">
        <v>3532</v>
      </c>
      <c r="B3547" s="164"/>
      <c r="C3547" s="165"/>
      <c r="D3547" s="166"/>
      <c r="E3547" s="165"/>
      <c r="F3547" s="165"/>
      <c r="G3547" s="220"/>
      <c r="H3547" s="165"/>
      <c r="I3547" s="167"/>
      <c r="J3547" s="168"/>
      <c r="K3547" s="845"/>
    </row>
    <row r="3548" spans="1:11" x14ac:dyDescent="0.2">
      <c r="A3548" s="163">
        <v>3533</v>
      </c>
      <c r="B3548" s="164"/>
      <c r="C3548" s="165"/>
      <c r="D3548" s="166"/>
      <c r="E3548" s="165"/>
      <c r="F3548" s="165"/>
      <c r="G3548" s="220"/>
      <c r="H3548" s="165"/>
      <c r="I3548" s="167"/>
      <c r="J3548" s="168"/>
      <c r="K3548" s="845"/>
    </row>
    <row r="3549" spans="1:11" x14ac:dyDescent="0.2">
      <c r="A3549" s="163">
        <v>3534</v>
      </c>
      <c r="B3549" s="164"/>
      <c r="C3549" s="165"/>
      <c r="D3549" s="166"/>
      <c r="E3549" s="165"/>
      <c r="F3549" s="165"/>
      <c r="G3549" s="220"/>
      <c r="H3549" s="165"/>
      <c r="I3549" s="167"/>
      <c r="J3549" s="168"/>
      <c r="K3549" s="845"/>
    </row>
    <row r="3550" spans="1:11" x14ac:dyDescent="0.2">
      <c r="A3550" s="163">
        <v>3535</v>
      </c>
      <c r="B3550" s="164"/>
      <c r="C3550" s="165"/>
      <c r="D3550" s="166"/>
      <c r="E3550" s="165"/>
      <c r="F3550" s="165"/>
      <c r="G3550" s="220"/>
      <c r="H3550" s="165"/>
      <c r="I3550" s="167"/>
      <c r="J3550" s="168"/>
      <c r="K3550" s="845"/>
    </row>
    <row r="3551" spans="1:11" x14ac:dyDescent="0.2">
      <c r="A3551" s="163">
        <v>3536</v>
      </c>
      <c r="B3551" s="164"/>
      <c r="C3551" s="165"/>
      <c r="D3551" s="166"/>
      <c r="E3551" s="165"/>
      <c r="F3551" s="165"/>
      <c r="G3551" s="220"/>
      <c r="H3551" s="165"/>
      <c r="I3551" s="167"/>
      <c r="J3551" s="168"/>
      <c r="K3551" s="845"/>
    </row>
    <row r="3552" spans="1:11" x14ac:dyDescent="0.2">
      <c r="A3552" s="163">
        <v>3537</v>
      </c>
      <c r="B3552" s="164"/>
      <c r="C3552" s="165"/>
      <c r="D3552" s="166"/>
      <c r="E3552" s="165"/>
      <c r="F3552" s="165"/>
      <c r="G3552" s="220"/>
      <c r="H3552" s="165"/>
      <c r="I3552" s="167"/>
      <c r="J3552" s="168"/>
      <c r="K3552" s="845"/>
    </row>
    <row r="3553" spans="1:11" x14ac:dyDescent="0.2">
      <c r="A3553" s="163">
        <v>3538</v>
      </c>
      <c r="B3553" s="164"/>
      <c r="C3553" s="165"/>
      <c r="D3553" s="166"/>
      <c r="E3553" s="165"/>
      <c r="F3553" s="165"/>
      <c r="G3553" s="220"/>
      <c r="H3553" s="165"/>
      <c r="I3553" s="167"/>
      <c r="J3553" s="168"/>
      <c r="K3553" s="845"/>
    </row>
    <row r="3554" spans="1:11" x14ac:dyDescent="0.2">
      <c r="A3554" s="163">
        <v>3539</v>
      </c>
      <c r="B3554" s="164"/>
      <c r="C3554" s="165"/>
      <c r="D3554" s="166"/>
      <c r="E3554" s="165"/>
      <c r="F3554" s="165"/>
      <c r="G3554" s="220"/>
      <c r="H3554" s="165"/>
      <c r="I3554" s="167"/>
      <c r="J3554" s="168"/>
      <c r="K3554" s="845"/>
    </row>
    <row r="3555" spans="1:11" x14ac:dyDescent="0.2">
      <c r="A3555" s="163">
        <v>3540</v>
      </c>
      <c r="B3555" s="164"/>
      <c r="C3555" s="165"/>
      <c r="D3555" s="166"/>
      <c r="E3555" s="165"/>
      <c r="F3555" s="165"/>
      <c r="G3555" s="220"/>
      <c r="H3555" s="165"/>
      <c r="I3555" s="167"/>
      <c r="J3555" s="168"/>
      <c r="K3555" s="845"/>
    </row>
    <row r="3556" spans="1:11" x14ac:dyDescent="0.2">
      <c r="A3556" s="163">
        <v>3541</v>
      </c>
      <c r="B3556" s="164"/>
      <c r="C3556" s="165"/>
      <c r="D3556" s="166"/>
      <c r="E3556" s="165"/>
      <c r="F3556" s="165"/>
      <c r="G3556" s="220"/>
      <c r="H3556" s="165"/>
      <c r="I3556" s="167"/>
      <c r="J3556" s="168"/>
      <c r="K3556" s="845"/>
    </row>
    <row r="3557" spans="1:11" x14ac:dyDescent="0.2">
      <c r="A3557" s="163">
        <v>3542</v>
      </c>
      <c r="B3557" s="164"/>
      <c r="C3557" s="165"/>
      <c r="D3557" s="166"/>
      <c r="E3557" s="165"/>
      <c r="F3557" s="165"/>
      <c r="G3557" s="220"/>
      <c r="H3557" s="165"/>
      <c r="I3557" s="167"/>
      <c r="J3557" s="168"/>
      <c r="K3557" s="845"/>
    </row>
    <row r="3558" spans="1:11" x14ac:dyDescent="0.2">
      <c r="A3558" s="163">
        <v>3543</v>
      </c>
      <c r="B3558" s="164"/>
      <c r="C3558" s="165"/>
      <c r="D3558" s="166"/>
      <c r="E3558" s="165"/>
      <c r="F3558" s="165"/>
      <c r="G3558" s="220"/>
      <c r="H3558" s="165"/>
      <c r="I3558" s="167"/>
      <c r="J3558" s="168"/>
      <c r="K3558" s="845"/>
    </row>
    <row r="3559" spans="1:11" x14ac:dyDescent="0.2">
      <c r="A3559" s="163">
        <v>3544</v>
      </c>
      <c r="B3559" s="164"/>
      <c r="C3559" s="165"/>
      <c r="D3559" s="166"/>
      <c r="E3559" s="165"/>
      <c r="F3559" s="165"/>
      <c r="G3559" s="220"/>
      <c r="H3559" s="165"/>
      <c r="I3559" s="167"/>
      <c r="J3559" s="168"/>
      <c r="K3559" s="845"/>
    </row>
    <row r="3560" spans="1:11" x14ac:dyDescent="0.2">
      <c r="A3560" s="163">
        <v>3545</v>
      </c>
      <c r="B3560" s="164"/>
      <c r="C3560" s="165"/>
      <c r="D3560" s="166"/>
      <c r="E3560" s="165"/>
      <c r="F3560" s="165"/>
      <c r="G3560" s="220"/>
      <c r="H3560" s="165"/>
      <c r="I3560" s="167"/>
      <c r="J3560" s="168"/>
      <c r="K3560" s="845"/>
    </row>
    <row r="3561" spans="1:11" x14ac:dyDescent="0.2">
      <c r="A3561" s="163">
        <v>3546</v>
      </c>
      <c r="B3561" s="164"/>
      <c r="C3561" s="165"/>
      <c r="D3561" s="166"/>
      <c r="E3561" s="165"/>
      <c r="F3561" s="165"/>
      <c r="G3561" s="220"/>
      <c r="H3561" s="165"/>
      <c r="I3561" s="167"/>
      <c r="J3561" s="168"/>
      <c r="K3561" s="845"/>
    </row>
    <row r="3562" spans="1:11" x14ac:dyDescent="0.2">
      <c r="A3562" s="163">
        <v>3547</v>
      </c>
      <c r="B3562" s="164"/>
      <c r="C3562" s="165"/>
      <c r="D3562" s="166"/>
      <c r="E3562" s="165"/>
      <c r="F3562" s="165"/>
      <c r="G3562" s="220"/>
      <c r="H3562" s="165"/>
      <c r="I3562" s="167"/>
      <c r="J3562" s="168"/>
      <c r="K3562" s="845"/>
    </row>
    <row r="3563" spans="1:11" x14ac:dyDescent="0.2">
      <c r="A3563" s="163">
        <v>3548</v>
      </c>
      <c r="B3563" s="164"/>
      <c r="C3563" s="165"/>
      <c r="D3563" s="166"/>
      <c r="E3563" s="165"/>
      <c r="F3563" s="165"/>
      <c r="G3563" s="220"/>
      <c r="H3563" s="165"/>
      <c r="I3563" s="167"/>
      <c r="J3563" s="168"/>
      <c r="K3563" s="845"/>
    </row>
    <row r="3564" spans="1:11" x14ac:dyDescent="0.2">
      <c r="A3564" s="163">
        <v>3549</v>
      </c>
      <c r="B3564" s="164"/>
      <c r="C3564" s="165"/>
      <c r="D3564" s="166"/>
      <c r="E3564" s="165"/>
      <c r="F3564" s="165"/>
      <c r="G3564" s="220"/>
      <c r="H3564" s="165"/>
      <c r="I3564" s="167"/>
      <c r="J3564" s="168"/>
      <c r="K3564" s="845"/>
    </row>
    <row r="3565" spans="1:11" x14ac:dyDescent="0.2">
      <c r="A3565" s="163">
        <v>3550</v>
      </c>
      <c r="B3565" s="164"/>
      <c r="C3565" s="165"/>
      <c r="D3565" s="166"/>
      <c r="E3565" s="165"/>
      <c r="F3565" s="165"/>
      <c r="G3565" s="220"/>
      <c r="H3565" s="165"/>
      <c r="I3565" s="167"/>
      <c r="J3565" s="168"/>
      <c r="K3565" s="845"/>
    </row>
    <row r="3566" spans="1:11" x14ac:dyDescent="0.2">
      <c r="A3566" s="163">
        <v>3551</v>
      </c>
      <c r="B3566" s="164"/>
      <c r="C3566" s="165"/>
      <c r="D3566" s="166"/>
      <c r="E3566" s="165"/>
      <c r="F3566" s="165"/>
      <c r="G3566" s="220"/>
      <c r="H3566" s="165"/>
      <c r="I3566" s="167"/>
      <c r="J3566" s="168"/>
      <c r="K3566" s="845"/>
    </row>
    <row r="3567" spans="1:11" x14ac:dyDescent="0.2">
      <c r="A3567" s="163">
        <v>3552</v>
      </c>
      <c r="B3567" s="164"/>
      <c r="C3567" s="165"/>
      <c r="D3567" s="166"/>
      <c r="E3567" s="165"/>
      <c r="F3567" s="165"/>
      <c r="G3567" s="220"/>
      <c r="H3567" s="165"/>
      <c r="I3567" s="167"/>
      <c r="J3567" s="168"/>
      <c r="K3567" s="845"/>
    </row>
    <row r="3568" spans="1:11" x14ac:dyDescent="0.2">
      <c r="A3568" s="163">
        <v>3553</v>
      </c>
      <c r="B3568" s="164"/>
      <c r="C3568" s="165"/>
      <c r="D3568" s="166"/>
      <c r="E3568" s="165"/>
      <c r="F3568" s="165"/>
      <c r="G3568" s="220"/>
      <c r="H3568" s="165"/>
      <c r="I3568" s="167"/>
      <c r="J3568" s="168"/>
      <c r="K3568" s="845"/>
    </row>
    <row r="3569" spans="1:11" x14ac:dyDescent="0.2">
      <c r="A3569" s="163">
        <v>3554</v>
      </c>
      <c r="B3569" s="164"/>
      <c r="C3569" s="165"/>
      <c r="D3569" s="166"/>
      <c r="E3569" s="165"/>
      <c r="F3569" s="165"/>
      <c r="G3569" s="220"/>
      <c r="H3569" s="165"/>
      <c r="I3569" s="167"/>
      <c r="J3569" s="168"/>
      <c r="K3569" s="845"/>
    </row>
    <row r="3570" spans="1:11" x14ac:dyDescent="0.2">
      <c r="A3570" s="163">
        <v>3555</v>
      </c>
      <c r="B3570" s="164"/>
      <c r="C3570" s="165"/>
      <c r="D3570" s="166"/>
      <c r="E3570" s="165"/>
      <c r="F3570" s="165"/>
      <c r="G3570" s="220"/>
      <c r="H3570" s="165"/>
      <c r="I3570" s="167"/>
      <c r="J3570" s="168"/>
      <c r="K3570" s="845"/>
    </row>
    <row r="3571" spans="1:11" x14ac:dyDescent="0.2">
      <c r="A3571" s="163">
        <v>3556</v>
      </c>
      <c r="B3571" s="164"/>
      <c r="C3571" s="165"/>
      <c r="D3571" s="166"/>
      <c r="E3571" s="165"/>
      <c r="F3571" s="165"/>
      <c r="G3571" s="220"/>
      <c r="H3571" s="165"/>
      <c r="I3571" s="167"/>
      <c r="J3571" s="168"/>
      <c r="K3571" s="845"/>
    </row>
    <row r="3572" spans="1:11" x14ac:dyDescent="0.2">
      <c r="A3572" s="163">
        <v>3557</v>
      </c>
      <c r="B3572" s="164"/>
      <c r="C3572" s="165"/>
      <c r="D3572" s="166"/>
      <c r="E3572" s="165"/>
      <c r="F3572" s="165"/>
      <c r="G3572" s="220"/>
      <c r="H3572" s="165"/>
      <c r="I3572" s="167"/>
      <c r="J3572" s="168"/>
      <c r="K3572" s="845"/>
    </row>
    <row r="3573" spans="1:11" x14ac:dyDescent="0.2">
      <c r="A3573" s="163">
        <v>3558</v>
      </c>
      <c r="B3573" s="164"/>
      <c r="C3573" s="165"/>
      <c r="D3573" s="166"/>
      <c r="E3573" s="165"/>
      <c r="F3573" s="165"/>
      <c r="G3573" s="220"/>
      <c r="H3573" s="165"/>
      <c r="I3573" s="167"/>
      <c r="J3573" s="168"/>
      <c r="K3573" s="845"/>
    </row>
    <row r="3574" spans="1:11" x14ac:dyDescent="0.2">
      <c r="A3574" s="163">
        <v>3559</v>
      </c>
      <c r="B3574" s="164"/>
      <c r="C3574" s="165"/>
      <c r="D3574" s="166"/>
      <c r="E3574" s="165"/>
      <c r="F3574" s="165"/>
      <c r="G3574" s="220"/>
      <c r="H3574" s="165"/>
      <c r="I3574" s="167"/>
      <c r="J3574" s="168"/>
      <c r="K3574" s="845"/>
    </row>
    <row r="3575" spans="1:11" x14ac:dyDescent="0.2">
      <c r="A3575" s="163">
        <v>3560</v>
      </c>
      <c r="B3575" s="164"/>
      <c r="C3575" s="165"/>
      <c r="D3575" s="166"/>
      <c r="E3575" s="165"/>
      <c r="F3575" s="165"/>
      <c r="G3575" s="220"/>
      <c r="H3575" s="165"/>
      <c r="I3575" s="167"/>
      <c r="J3575" s="168"/>
      <c r="K3575" s="845"/>
    </row>
    <row r="3576" spans="1:11" x14ac:dyDescent="0.2">
      <c r="A3576" s="163">
        <v>3561</v>
      </c>
      <c r="B3576" s="164"/>
      <c r="C3576" s="165"/>
      <c r="D3576" s="166"/>
      <c r="E3576" s="165"/>
      <c r="F3576" s="165"/>
      <c r="G3576" s="220"/>
      <c r="H3576" s="165"/>
      <c r="I3576" s="167"/>
      <c r="J3576" s="168"/>
      <c r="K3576" s="845"/>
    </row>
    <row r="3577" spans="1:11" x14ac:dyDescent="0.2">
      <c r="A3577" s="163">
        <v>3562</v>
      </c>
      <c r="B3577" s="164"/>
      <c r="C3577" s="165"/>
      <c r="D3577" s="166"/>
      <c r="E3577" s="165"/>
      <c r="F3577" s="165"/>
      <c r="G3577" s="220"/>
      <c r="H3577" s="165"/>
      <c r="I3577" s="167"/>
      <c r="J3577" s="168"/>
      <c r="K3577" s="845"/>
    </row>
    <row r="3578" spans="1:11" x14ac:dyDescent="0.2">
      <c r="A3578" s="163">
        <v>3563</v>
      </c>
      <c r="B3578" s="164"/>
      <c r="C3578" s="165"/>
      <c r="D3578" s="166"/>
      <c r="E3578" s="165"/>
      <c r="F3578" s="165"/>
      <c r="G3578" s="220"/>
      <c r="H3578" s="165"/>
      <c r="I3578" s="167"/>
      <c r="J3578" s="168"/>
      <c r="K3578" s="845"/>
    </row>
    <row r="3579" spans="1:11" x14ac:dyDescent="0.2">
      <c r="A3579" s="163">
        <v>3564</v>
      </c>
      <c r="B3579" s="164"/>
      <c r="C3579" s="165"/>
      <c r="D3579" s="166"/>
      <c r="E3579" s="165"/>
      <c r="F3579" s="165"/>
      <c r="G3579" s="220"/>
      <c r="H3579" s="165"/>
      <c r="I3579" s="167"/>
      <c r="J3579" s="168"/>
      <c r="K3579" s="845"/>
    </row>
    <row r="3580" spans="1:11" x14ac:dyDescent="0.2">
      <c r="A3580" s="163">
        <v>3565</v>
      </c>
      <c r="B3580" s="164"/>
      <c r="C3580" s="165"/>
      <c r="D3580" s="166"/>
      <c r="E3580" s="165"/>
      <c r="F3580" s="165"/>
      <c r="G3580" s="220"/>
      <c r="H3580" s="165"/>
      <c r="I3580" s="167"/>
      <c r="J3580" s="168"/>
      <c r="K3580" s="845"/>
    </row>
    <row r="3581" spans="1:11" x14ac:dyDescent="0.2">
      <c r="A3581" s="163">
        <v>3566</v>
      </c>
      <c r="B3581" s="164"/>
      <c r="C3581" s="165"/>
      <c r="D3581" s="166"/>
      <c r="E3581" s="165"/>
      <c r="F3581" s="165"/>
      <c r="G3581" s="220"/>
      <c r="H3581" s="165"/>
      <c r="I3581" s="167"/>
      <c r="J3581" s="168"/>
      <c r="K3581" s="845"/>
    </row>
    <row r="3582" spans="1:11" x14ac:dyDescent="0.2">
      <c r="A3582" s="163">
        <v>3567</v>
      </c>
      <c r="B3582" s="164"/>
      <c r="C3582" s="165"/>
      <c r="D3582" s="166"/>
      <c r="E3582" s="165"/>
      <c r="F3582" s="165"/>
      <c r="G3582" s="220"/>
      <c r="H3582" s="165"/>
      <c r="I3582" s="167"/>
      <c r="J3582" s="168"/>
      <c r="K3582" s="845"/>
    </row>
    <row r="3583" spans="1:11" x14ac:dyDescent="0.2">
      <c r="A3583" s="163">
        <v>3568</v>
      </c>
      <c r="B3583" s="164"/>
      <c r="C3583" s="165"/>
      <c r="D3583" s="166"/>
      <c r="E3583" s="165"/>
      <c r="F3583" s="165"/>
      <c r="G3583" s="220"/>
      <c r="H3583" s="165"/>
      <c r="I3583" s="167"/>
      <c r="J3583" s="168"/>
      <c r="K3583" s="845"/>
    </row>
    <row r="3584" spans="1:11" x14ac:dyDescent="0.2">
      <c r="A3584" s="163">
        <v>3569</v>
      </c>
      <c r="B3584" s="164"/>
      <c r="C3584" s="165"/>
      <c r="D3584" s="166"/>
      <c r="E3584" s="165"/>
      <c r="F3584" s="165"/>
      <c r="G3584" s="220"/>
      <c r="H3584" s="165"/>
      <c r="I3584" s="167"/>
      <c r="J3584" s="168"/>
      <c r="K3584" s="845"/>
    </row>
    <row r="3585" spans="1:11" x14ac:dyDescent="0.2">
      <c r="A3585" s="163">
        <v>3570</v>
      </c>
      <c r="B3585" s="164"/>
      <c r="C3585" s="165"/>
      <c r="D3585" s="166"/>
      <c r="E3585" s="165"/>
      <c r="F3585" s="165"/>
      <c r="G3585" s="220"/>
      <c r="H3585" s="165"/>
      <c r="I3585" s="167"/>
      <c r="J3585" s="168"/>
      <c r="K3585" s="845"/>
    </row>
    <row r="3586" spans="1:11" x14ac:dyDescent="0.2">
      <c r="A3586" s="163">
        <v>3571</v>
      </c>
      <c r="B3586" s="164"/>
      <c r="C3586" s="165"/>
      <c r="D3586" s="166"/>
      <c r="E3586" s="165"/>
      <c r="F3586" s="165"/>
      <c r="G3586" s="220"/>
      <c r="H3586" s="165"/>
      <c r="I3586" s="167"/>
      <c r="J3586" s="168"/>
      <c r="K3586" s="845"/>
    </row>
    <row r="3587" spans="1:11" x14ac:dyDescent="0.2">
      <c r="A3587" s="163">
        <v>3572</v>
      </c>
      <c r="B3587" s="164"/>
      <c r="C3587" s="165"/>
      <c r="D3587" s="166"/>
      <c r="E3587" s="165"/>
      <c r="F3587" s="165"/>
      <c r="G3587" s="220"/>
      <c r="H3587" s="165"/>
      <c r="I3587" s="167"/>
      <c r="J3587" s="168"/>
      <c r="K3587" s="845"/>
    </row>
    <row r="3588" spans="1:11" x14ac:dyDescent="0.2">
      <c r="A3588" s="163">
        <v>3573</v>
      </c>
      <c r="B3588" s="164"/>
      <c r="C3588" s="165"/>
      <c r="D3588" s="166"/>
      <c r="E3588" s="165"/>
      <c r="F3588" s="165"/>
      <c r="G3588" s="220"/>
      <c r="H3588" s="165"/>
      <c r="I3588" s="167"/>
      <c r="J3588" s="168"/>
      <c r="K3588" s="845"/>
    </row>
    <row r="3589" spans="1:11" x14ac:dyDescent="0.2">
      <c r="A3589" s="163">
        <v>3574</v>
      </c>
      <c r="B3589" s="164"/>
      <c r="C3589" s="165"/>
      <c r="D3589" s="166"/>
      <c r="E3589" s="165"/>
      <c r="F3589" s="165"/>
      <c r="G3589" s="220"/>
      <c r="H3589" s="165"/>
      <c r="I3589" s="167"/>
      <c r="J3589" s="168"/>
      <c r="K3589" s="845"/>
    </row>
    <row r="3590" spans="1:11" x14ac:dyDescent="0.2">
      <c r="A3590" s="163">
        <v>3575</v>
      </c>
      <c r="B3590" s="164"/>
      <c r="C3590" s="165"/>
      <c r="D3590" s="166"/>
      <c r="E3590" s="165"/>
      <c r="F3590" s="165"/>
      <c r="G3590" s="220"/>
      <c r="H3590" s="165"/>
      <c r="I3590" s="167"/>
      <c r="J3590" s="168"/>
      <c r="K3590" s="845"/>
    </row>
    <row r="3591" spans="1:11" x14ac:dyDescent="0.2">
      <c r="A3591" s="163">
        <v>3576</v>
      </c>
      <c r="B3591" s="164"/>
      <c r="C3591" s="165"/>
      <c r="D3591" s="166"/>
      <c r="E3591" s="165"/>
      <c r="F3591" s="165"/>
      <c r="G3591" s="220"/>
      <c r="H3591" s="165"/>
      <c r="I3591" s="167"/>
      <c r="J3591" s="168"/>
      <c r="K3591" s="845"/>
    </row>
    <row r="3592" spans="1:11" x14ac:dyDescent="0.2">
      <c r="A3592" s="163">
        <v>3577</v>
      </c>
      <c r="B3592" s="164"/>
      <c r="C3592" s="165"/>
      <c r="D3592" s="166"/>
      <c r="E3592" s="165"/>
      <c r="F3592" s="165"/>
      <c r="G3592" s="220"/>
      <c r="H3592" s="165"/>
      <c r="I3592" s="167"/>
      <c r="J3592" s="168"/>
      <c r="K3592" s="845"/>
    </row>
    <row r="3593" spans="1:11" x14ac:dyDescent="0.2">
      <c r="A3593" s="163">
        <v>3578</v>
      </c>
      <c r="B3593" s="164"/>
      <c r="C3593" s="165"/>
      <c r="D3593" s="166"/>
      <c r="E3593" s="165"/>
      <c r="F3593" s="165"/>
      <c r="G3593" s="220"/>
      <c r="H3593" s="165"/>
      <c r="I3593" s="167"/>
      <c r="J3593" s="168"/>
      <c r="K3593" s="845"/>
    </row>
    <row r="3594" spans="1:11" x14ac:dyDescent="0.2">
      <c r="A3594" s="163">
        <v>3579</v>
      </c>
      <c r="B3594" s="164"/>
      <c r="C3594" s="165"/>
      <c r="D3594" s="166"/>
      <c r="E3594" s="165"/>
      <c r="F3594" s="165"/>
      <c r="G3594" s="220"/>
      <c r="H3594" s="165"/>
      <c r="I3594" s="167"/>
      <c r="J3594" s="168"/>
      <c r="K3594" s="845"/>
    </row>
    <row r="3595" spans="1:11" x14ac:dyDescent="0.2">
      <c r="A3595" s="163">
        <v>3580</v>
      </c>
      <c r="B3595" s="164"/>
      <c r="C3595" s="165"/>
      <c r="D3595" s="166"/>
      <c r="E3595" s="165"/>
      <c r="F3595" s="165"/>
      <c r="G3595" s="220"/>
      <c r="H3595" s="165"/>
      <c r="I3595" s="167"/>
      <c r="J3595" s="168"/>
      <c r="K3595" s="845"/>
    </row>
    <row r="3596" spans="1:11" x14ac:dyDescent="0.2">
      <c r="A3596" s="163">
        <v>3581</v>
      </c>
      <c r="B3596" s="164"/>
      <c r="C3596" s="165"/>
      <c r="D3596" s="166"/>
      <c r="E3596" s="165"/>
      <c r="F3596" s="165"/>
      <c r="G3596" s="220"/>
      <c r="H3596" s="165"/>
      <c r="I3596" s="167"/>
      <c r="J3596" s="168"/>
      <c r="K3596" s="845"/>
    </row>
    <row r="3597" spans="1:11" x14ac:dyDescent="0.2">
      <c r="A3597" s="163">
        <v>3582</v>
      </c>
      <c r="B3597" s="164"/>
      <c r="C3597" s="165"/>
      <c r="D3597" s="166"/>
      <c r="E3597" s="165"/>
      <c r="F3597" s="165"/>
      <c r="G3597" s="220"/>
      <c r="H3597" s="165"/>
      <c r="I3597" s="167"/>
      <c r="J3597" s="168"/>
      <c r="K3597" s="845"/>
    </row>
    <row r="3598" spans="1:11" x14ac:dyDescent="0.2">
      <c r="A3598" s="163">
        <v>3583</v>
      </c>
      <c r="B3598" s="164"/>
      <c r="C3598" s="165"/>
      <c r="D3598" s="166"/>
      <c r="E3598" s="165"/>
      <c r="F3598" s="165"/>
      <c r="G3598" s="220"/>
      <c r="H3598" s="165"/>
      <c r="I3598" s="167"/>
      <c r="J3598" s="168"/>
      <c r="K3598" s="845"/>
    </row>
    <row r="3599" spans="1:11" x14ac:dyDescent="0.2">
      <c r="A3599" s="163">
        <v>3584</v>
      </c>
      <c r="B3599" s="164"/>
      <c r="C3599" s="165"/>
      <c r="D3599" s="166"/>
      <c r="E3599" s="165"/>
      <c r="F3599" s="165"/>
      <c r="G3599" s="220"/>
      <c r="H3599" s="165"/>
      <c r="I3599" s="167"/>
      <c r="J3599" s="168"/>
      <c r="K3599" s="845"/>
    </row>
    <row r="3600" spans="1:11" x14ac:dyDescent="0.2">
      <c r="A3600" s="163">
        <v>3585</v>
      </c>
      <c r="B3600" s="164"/>
      <c r="C3600" s="165"/>
      <c r="D3600" s="166"/>
      <c r="E3600" s="165"/>
      <c r="F3600" s="165"/>
      <c r="G3600" s="220"/>
      <c r="H3600" s="165"/>
      <c r="I3600" s="167"/>
      <c r="J3600" s="168"/>
      <c r="K3600" s="845"/>
    </row>
    <row r="3601" spans="1:11" x14ac:dyDescent="0.2">
      <c r="A3601" s="163">
        <v>3586</v>
      </c>
      <c r="B3601" s="164"/>
      <c r="C3601" s="165"/>
      <c r="D3601" s="166"/>
      <c r="E3601" s="165"/>
      <c r="F3601" s="165"/>
      <c r="G3601" s="220"/>
      <c r="H3601" s="165"/>
      <c r="I3601" s="167"/>
      <c r="J3601" s="168"/>
      <c r="K3601" s="845"/>
    </row>
    <row r="3602" spans="1:11" x14ac:dyDescent="0.2">
      <c r="A3602" s="163">
        <v>3587</v>
      </c>
      <c r="B3602" s="164"/>
      <c r="C3602" s="165"/>
      <c r="D3602" s="166"/>
      <c r="E3602" s="165"/>
      <c r="F3602" s="165"/>
      <c r="G3602" s="220"/>
      <c r="H3602" s="165"/>
      <c r="I3602" s="167"/>
      <c r="J3602" s="168"/>
      <c r="K3602" s="845"/>
    </row>
    <row r="3603" spans="1:11" x14ac:dyDescent="0.2">
      <c r="A3603" s="163">
        <v>3588</v>
      </c>
      <c r="B3603" s="164"/>
      <c r="C3603" s="165"/>
      <c r="D3603" s="166"/>
      <c r="E3603" s="165"/>
      <c r="F3603" s="165"/>
      <c r="G3603" s="220"/>
      <c r="H3603" s="165"/>
      <c r="I3603" s="167"/>
      <c r="J3603" s="168"/>
      <c r="K3603" s="845"/>
    </row>
    <row r="3604" spans="1:11" x14ac:dyDescent="0.2">
      <c r="A3604" s="163">
        <v>3589</v>
      </c>
      <c r="B3604" s="164"/>
      <c r="C3604" s="165"/>
      <c r="D3604" s="166"/>
      <c r="E3604" s="165"/>
      <c r="F3604" s="165"/>
      <c r="G3604" s="220"/>
      <c r="H3604" s="165"/>
      <c r="I3604" s="167"/>
      <c r="J3604" s="168"/>
      <c r="K3604" s="845"/>
    </row>
    <row r="3605" spans="1:11" x14ac:dyDescent="0.2">
      <c r="A3605" s="163">
        <v>3590</v>
      </c>
      <c r="B3605" s="164"/>
      <c r="C3605" s="165"/>
      <c r="D3605" s="166"/>
      <c r="E3605" s="165"/>
      <c r="F3605" s="165"/>
      <c r="G3605" s="220"/>
      <c r="H3605" s="165"/>
      <c r="I3605" s="167"/>
      <c r="J3605" s="168"/>
      <c r="K3605" s="845"/>
    </row>
    <row r="3606" spans="1:11" x14ac:dyDescent="0.2">
      <c r="A3606" s="163">
        <v>3591</v>
      </c>
      <c r="B3606" s="164"/>
      <c r="C3606" s="165"/>
      <c r="D3606" s="166"/>
      <c r="E3606" s="165"/>
      <c r="F3606" s="165"/>
      <c r="G3606" s="220"/>
      <c r="H3606" s="165"/>
      <c r="I3606" s="167"/>
      <c r="J3606" s="168"/>
      <c r="K3606" s="845"/>
    </row>
    <row r="3607" spans="1:11" x14ac:dyDescent="0.2">
      <c r="A3607" s="163">
        <v>3592</v>
      </c>
      <c r="B3607" s="164"/>
      <c r="C3607" s="165"/>
      <c r="D3607" s="166"/>
      <c r="E3607" s="165"/>
      <c r="F3607" s="165"/>
      <c r="G3607" s="220"/>
      <c r="H3607" s="165"/>
      <c r="I3607" s="167"/>
      <c r="J3607" s="168"/>
      <c r="K3607" s="845"/>
    </row>
    <row r="3608" spans="1:11" x14ac:dyDescent="0.2">
      <c r="A3608" s="163">
        <v>3593</v>
      </c>
      <c r="B3608" s="164"/>
      <c r="C3608" s="165"/>
      <c r="D3608" s="166"/>
      <c r="E3608" s="165"/>
      <c r="F3608" s="165"/>
      <c r="G3608" s="220"/>
      <c r="H3608" s="165"/>
      <c r="I3608" s="167"/>
      <c r="J3608" s="168"/>
      <c r="K3608" s="845"/>
    </row>
    <row r="3609" spans="1:11" x14ac:dyDescent="0.2">
      <c r="A3609" s="163">
        <v>3594</v>
      </c>
      <c r="B3609" s="164"/>
      <c r="C3609" s="165"/>
      <c r="D3609" s="166"/>
      <c r="E3609" s="165"/>
      <c r="F3609" s="165"/>
      <c r="G3609" s="220"/>
      <c r="H3609" s="165"/>
      <c r="I3609" s="167"/>
      <c r="J3609" s="168"/>
      <c r="K3609" s="845"/>
    </row>
    <row r="3610" spans="1:11" x14ac:dyDescent="0.2">
      <c r="A3610" s="163">
        <v>3595</v>
      </c>
      <c r="B3610" s="164"/>
      <c r="C3610" s="165"/>
      <c r="D3610" s="166"/>
      <c r="E3610" s="165"/>
      <c r="F3610" s="165"/>
      <c r="G3610" s="220"/>
      <c r="H3610" s="165"/>
      <c r="I3610" s="167"/>
      <c r="J3610" s="168"/>
      <c r="K3610" s="845"/>
    </row>
    <row r="3611" spans="1:11" x14ac:dyDescent="0.2">
      <c r="A3611" s="163">
        <v>3596</v>
      </c>
      <c r="B3611" s="164"/>
      <c r="C3611" s="165"/>
      <c r="D3611" s="166"/>
      <c r="E3611" s="165"/>
      <c r="F3611" s="165"/>
      <c r="G3611" s="220"/>
      <c r="H3611" s="165"/>
      <c r="I3611" s="167"/>
      <c r="J3611" s="168"/>
      <c r="K3611" s="845"/>
    </row>
    <row r="3612" spans="1:11" x14ac:dyDescent="0.2">
      <c r="A3612" s="163">
        <v>3597</v>
      </c>
      <c r="B3612" s="164"/>
      <c r="C3612" s="165"/>
      <c r="D3612" s="166"/>
      <c r="E3612" s="165"/>
      <c r="F3612" s="165"/>
      <c r="G3612" s="220"/>
      <c r="H3612" s="165"/>
      <c r="I3612" s="167"/>
      <c r="J3612" s="168"/>
      <c r="K3612" s="845"/>
    </row>
    <row r="3613" spans="1:11" x14ac:dyDescent="0.2">
      <c r="A3613" s="163">
        <v>3598</v>
      </c>
      <c r="B3613" s="164"/>
      <c r="C3613" s="165"/>
      <c r="D3613" s="166"/>
      <c r="E3613" s="165"/>
      <c r="F3613" s="165"/>
      <c r="G3613" s="220"/>
      <c r="H3613" s="165"/>
      <c r="I3613" s="167"/>
      <c r="J3613" s="168"/>
      <c r="K3613" s="845"/>
    </row>
    <row r="3614" spans="1:11" x14ac:dyDescent="0.2">
      <c r="A3614" s="163">
        <v>3599</v>
      </c>
      <c r="B3614" s="164"/>
      <c r="C3614" s="165"/>
      <c r="D3614" s="166"/>
      <c r="E3614" s="165"/>
      <c r="F3614" s="165"/>
      <c r="G3614" s="220"/>
      <c r="H3614" s="165"/>
      <c r="I3614" s="167"/>
      <c r="J3614" s="168"/>
      <c r="K3614" s="845"/>
    </row>
    <row r="3615" spans="1:11" x14ac:dyDescent="0.2">
      <c r="A3615" s="163">
        <v>3600</v>
      </c>
      <c r="B3615" s="164"/>
      <c r="C3615" s="165"/>
      <c r="D3615" s="166"/>
      <c r="E3615" s="165"/>
      <c r="F3615" s="165"/>
      <c r="G3615" s="220"/>
      <c r="H3615" s="165"/>
      <c r="I3615" s="167"/>
      <c r="J3615" s="168"/>
      <c r="K3615" s="845"/>
    </row>
    <row r="3616" spans="1:11" x14ac:dyDescent="0.2">
      <c r="A3616" s="163">
        <v>3601</v>
      </c>
      <c r="B3616" s="164"/>
      <c r="C3616" s="165"/>
      <c r="D3616" s="166"/>
      <c r="E3616" s="165"/>
      <c r="F3616" s="165"/>
      <c r="G3616" s="220"/>
      <c r="H3616" s="165"/>
      <c r="I3616" s="167"/>
      <c r="J3616" s="168"/>
      <c r="K3616" s="845"/>
    </row>
    <row r="3617" spans="1:11" x14ac:dyDescent="0.2">
      <c r="A3617" s="163">
        <v>3602</v>
      </c>
      <c r="B3617" s="164"/>
      <c r="C3617" s="165"/>
      <c r="D3617" s="166"/>
      <c r="E3617" s="165"/>
      <c r="F3617" s="165"/>
      <c r="G3617" s="220"/>
      <c r="H3617" s="165"/>
      <c r="I3617" s="167"/>
      <c r="J3617" s="168"/>
      <c r="K3617" s="845"/>
    </row>
    <row r="3618" spans="1:11" x14ac:dyDescent="0.2">
      <c r="A3618" s="163">
        <v>3603</v>
      </c>
      <c r="B3618" s="164"/>
      <c r="C3618" s="165"/>
      <c r="D3618" s="166"/>
      <c r="E3618" s="165"/>
      <c r="F3618" s="165"/>
      <c r="G3618" s="220"/>
      <c r="H3618" s="165"/>
      <c r="I3618" s="167"/>
      <c r="J3618" s="168"/>
      <c r="K3618" s="845"/>
    </row>
    <row r="3619" spans="1:11" x14ac:dyDescent="0.2">
      <c r="A3619" s="163">
        <v>3604</v>
      </c>
      <c r="B3619" s="164"/>
      <c r="C3619" s="165"/>
      <c r="D3619" s="166"/>
      <c r="E3619" s="165"/>
      <c r="F3619" s="165"/>
      <c r="G3619" s="220"/>
      <c r="H3619" s="165"/>
      <c r="I3619" s="167"/>
      <c r="J3619" s="168"/>
      <c r="K3619" s="845"/>
    </row>
    <row r="3620" spans="1:11" x14ac:dyDescent="0.2">
      <c r="A3620" s="163">
        <v>3605</v>
      </c>
      <c r="B3620" s="164"/>
      <c r="C3620" s="165"/>
      <c r="D3620" s="166"/>
      <c r="E3620" s="165"/>
      <c r="F3620" s="165"/>
      <c r="G3620" s="220"/>
      <c r="H3620" s="165"/>
      <c r="I3620" s="167"/>
      <c r="J3620" s="168"/>
      <c r="K3620" s="845"/>
    </row>
    <row r="3621" spans="1:11" x14ac:dyDescent="0.2">
      <c r="A3621" s="163">
        <v>3606</v>
      </c>
      <c r="B3621" s="164"/>
      <c r="C3621" s="165"/>
      <c r="D3621" s="166"/>
      <c r="E3621" s="165"/>
      <c r="F3621" s="165"/>
      <c r="G3621" s="220"/>
      <c r="H3621" s="165"/>
      <c r="I3621" s="167"/>
      <c r="J3621" s="168"/>
      <c r="K3621" s="845"/>
    </row>
    <row r="3622" spans="1:11" x14ac:dyDescent="0.2">
      <c r="A3622" s="163">
        <v>3607</v>
      </c>
      <c r="B3622" s="164"/>
      <c r="C3622" s="165"/>
      <c r="D3622" s="166"/>
      <c r="E3622" s="165"/>
      <c r="F3622" s="165"/>
      <c r="G3622" s="220"/>
      <c r="H3622" s="165"/>
      <c r="I3622" s="167"/>
      <c r="J3622" s="168"/>
      <c r="K3622" s="845"/>
    </row>
    <row r="3623" spans="1:11" x14ac:dyDescent="0.2">
      <c r="A3623" s="163">
        <v>3608</v>
      </c>
      <c r="B3623" s="164"/>
      <c r="C3623" s="165"/>
      <c r="D3623" s="166"/>
      <c r="E3623" s="165"/>
      <c r="F3623" s="165"/>
      <c r="G3623" s="220"/>
      <c r="H3623" s="165"/>
      <c r="I3623" s="167"/>
      <c r="J3623" s="168"/>
      <c r="K3623" s="845"/>
    </row>
    <row r="3624" spans="1:11" x14ac:dyDescent="0.2">
      <c r="A3624" s="163">
        <v>3609</v>
      </c>
      <c r="B3624" s="164"/>
      <c r="C3624" s="165"/>
      <c r="D3624" s="166"/>
      <c r="E3624" s="165"/>
      <c r="F3624" s="165"/>
      <c r="G3624" s="220"/>
      <c r="H3624" s="165"/>
      <c r="I3624" s="167"/>
      <c r="J3624" s="168"/>
      <c r="K3624" s="845"/>
    </row>
    <row r="3625" spans="1:11" x14ac:dyDescent="0.2">
      <c r="A3625" s="163">
        <v>3610</v>
      </c>
      <c r="B3625" s="164"/>
      <c r="C3625" s="165"/>
      <c r="D3625" s="166"/>
      <c r="E3625" s="165"/>
      <c r="F3625" s="165"/>
      <c r="G3625" s="220"/>
      <c r="H3625" s="165"/>
      <c r="I3625" s="167"/>
      <c r="J3625" s="168"/>
      <c r="K3625" s="845"/>
    </row>
    <row r="3626" spans="1:11" x14ac:dyDescent="0.2">
      <c r="A3626" s="163">
        <v>3611</v>
      </c>
      <c r="B3626" s="164"/>
      <c r="C3626" s="165"/>
      <c r="D3626" s="166"/>
      <c r="E3626" s="165"/>
      <c r="F3626" s="165"/>
      <c r="G3626" s="220"/>
      <c r="H3626" s="165"/>
      <c r="I3626" s="167"/>
      <c r="J3626" s="168"/>
      <c r="K3626" s="845"/>
    </row>
    <row r="3627" spans="1:11" x14ac:dyDescent="0.2">
      <c r="A3627" s="163">
        <v>3612</v>
      </c>
      <c r="B3627" s="164"/>
      <c r="C3627" s="165"/>
      <c r="D3627" s="166"/>
      <c r="E3627" s="165"/>
      <c r="F3627" s="165"/>
      <c r="G3627" s="220"/>
      <c r="H3627" s="165"/>
      <c r="I3627" s="167"/>
      <c r="J3627" s="168"/>
      <c r="K3627" s="845"/>
    </row>
    <row r="3628" spans="1:11" x14ac:dyDescent="0.2">
      <c r="A3628" s="163">
        <v>3613</v>
      </c>
      <c r="B3628" s="164"/>
      <c r="C3628" s="165"/>
      <c r="D3628" s="166"/>
      <c r="E3628" s="165"/>
      <c r="F3628" s="165"/>
      <c r="G3628" s="220"/>
      <c r="H3628" s="165"/>
      <c r="I3628" s="167"/>
      <c r="J3628" s="168"/>
      <c r="K3628" s="845"/>
    </row>
    <row r="3629" spans="1:11" x14ac:dyDescent="0.2">
      <c r="A3629" s="163">
        <v>3614</v>
      </c>
      <c r="B3629" s="164"/>
      <c r="C3629" s="165"/>
      <c r="D3629" s="166"/>
      <c r="E3629" s="165"/>
      <c r="F3629" s="165"/>
      <c r="G3629" s="220"/>
      <c r="H3629" s="165"/>
      <c r="I3629" s="167"/>
      <c r="J3629" s="168"/>
      <c r="K3629" s="845"/>
    </row>
    <row r="3630" spans="1:11" x14ac:dyDescent="0.2">
      <c r="A3630" s="163">
        <v>3615</v>
      </c>
      <c r="B3630" s="164"/>
      <c r="C3630" s="165"/>
      <c r="D3630" s="166"/>
      <c r="E3630" s="165"/>
      <c r="F3630" s="165"/>
      <c r="G3630" s="220"/>
      <c r="H3630" s="165"/>
      <c r="I3630" s="167"/>
      <c r="J3630" s="168"/>
      <c r="K3630" s="845"/>
    </row>
    <row r="3631" spans="1:11" x14ac:dyDescent="0.2">
      <c r="A3631" s="163">
        <v>3616</v>
      </c>
      <c r="B3631" s="164"/>
      <c r="C3631" s="165"/>
      <c r="D3631" s="166"/>
      <c r="E3631" s="165"/>
      <c r="F3631" s="165"/>
      <c r="G3631" s="220"/>
      <c r="H3631" s="165"/>
      <c r="I3631" s="167"/>
      <c r="J3631" s="168"/>
      <c r="K3631" s="845"/>
    </row>
    <row r="3632" spans="1:11" x14ac:dyDescent="0.2">
      <c r="A3632" s="163">
        <v>3617</v>
      </c>
      <c r="B3632" s="164"/>
      <c r="C3632" s="165"/>
      <c r="D3632" s="166"/>
      <c r="E3632" s="165"/>
      <c r="F3632" s="165"/>
      <c r="G3632" s="220"/>
      <c r="H3632" s="165"/>
      <c r="I3632" s="167"/>
      <c r="J3632" s="168"/>
      <c r="K3632" s="845"/>
    </row>
    <row r="3633" spans="1:11" x14ac:dyDescent="0.2">
      <c r="A3633" s="163">
        <v>3618</v>
      </c>
      <c r="B3633" s="164"/>
      <c r="C3633" s="165"/>
      <c r="D3633" s="166"/>
      <c r="E3633" s="165"/>
      <c r="F3633" s="165"/>
      <c r="G3633" s="220"/>
      <c r="H3633" s="165"/>
      <c r="I3633" s="167"/>
      <c r="J3633" s="168"/>
      <c r="K3633" s="845"/>
    </row>
    <row r="3634" spans="1:11" x14ac:dyDescent="0.2">
      <c r="A3634" s="163">
        <v>3619</v>
      </c>
      <c r="B3634" s="164"/>
      <c r="C3634" s="165"/>
      <c r="D3634" s="166"/>
      <c r="E3634" s="165"/>
      <c r="F3634" s="165"/>
      <c r="G3634" s="220"/>
      <c r="H3634" s="165"/>
      <c r="I3634" s="167"/>
      <c r="J3634" s="168"/>
      <c r="K3634" s="845"/>
    </row>
    <row r="3635" spans="1:11" x14ac:dyDescent="0.2">
      <c r="A3635" s="163">
        <v>3620</v>
      </c>
      <c r="B3635" s="164"/>
      <c r="C3635" s="165"/>
      <c r="D3635" s="166"/>
      <c r="E3635" s="165"/>
      <c r="F3635" s="165"/>
      <c r="G3635" s="220"/>
      <c r="H3635" s="165"/>
      <c r="I3635" s="167"/>
      <c r="J3635" s="168"/>
      <c r="K3635" s="845"/>
    </row>
    <row r="3636" spans="1:11" x14ac:dyDescent="0.2">
      <c r="A3636" s="163">
        <v>3621</v>
      </c>
      <c r="B3636" s="164"/>
      <c r="C3636" s="165"/>
      <c r="D3636" s="166"/>
      <c r="E3636" s="165"/>
      <c r="F3636" s="165"/>
      <c r="G3636" s="220"/>
      <c r="H3636" s="165"/>
      <c r="I3636" s="167"/>
      <c r="J3636" s="168"/>
      <c r="K3636" s="845"/>
    </row>
    <row r="3637" spans="1:11" x14ac:dyDescent="0.2">
      <c r="A3637" s="163">
        <v>3622</v>
      </c>
      <c r="B3637" s="164"/>
      <c r="C3637" s="165"/>
      <c r="D3637" s="166"/>
      <c r="E3637" s="165"/>
      <c r="F3637" s="165"/>
      <c r="G3637" s="220"/>
      <c r="H3637" s="165"/>
      <c r="I3637" s="167"/>
      <c r="J3637" s="168"/>
      <c r="K3637" s="845"/>
    </row>
    <row r="3638" spans="1:11" x14ac:dyDescent="0.2">
      <c r="A3638" s="163">
        <v>3623</v>
      </c>
      <c r="B3638" s="164"/>
      <c r="C3638" s="165"/>
      <c r="D3638" s="166"/>
      <c r="E3638" s="165"/>
      <c r="F3638" s="165"/>
      <c r="G3638" s="220"/>
      <c r="H3638" s="165"/>
      <c r="I3638" s="167"/>
      <c r="J3638" s="168"/>
      <c r="K3638" s="845"/>
    </row>
    <row r="3639" spans="1:11" x14ac:dyDescent="0.2">
      <c r="A3639" s="163">
        <v>3624</v>
      </c>
      <c r="B3639" s="164"/>
      <c r="C3639" s="165"/>
      <c r="D3639" s="166"/>
      <c r="E3639" s="165"/>
      <c r="F3639" s="165"/>
      <c r="G3639" s="220"/>
      <c r="H3639" s="165"/>
      <c r="I3639" s="167"/>
      <c r="J3639" s="168"/>
      <c r="K3639" s="845"/>
    </row>
    <row r="3640" spans="1:11" x14ac:dyDescent="0.2">
      <c r="A3640" s="163">
        <v>3625</v>
      </c>
      <c r="B3640" s="164"/>
      <c r="C3640" s="165"/>
      <c r="D3640" s="166"/>
      <c r="E3640" s="165"/>
      <c r="F3640" s="165"/>
      <c r="G3640" s="220"/>
      <c r="H3640" s="165"/>
      <c r="I3640" s="167"/>
      <c r="J3640" s="168"/>
      <c r="K3640" s="845"/>
    </row>
    <row r="3641" spans="1:11" x14ac:dyDescent="0.2">
      <c r="A3641" s="163">
        <v>3626</v>
      </c>
      <c r="B3641" s="164"/>
      <c r="C3641" s="165"/>
      <c r="D3641" s="166"/>
      <c r="E3641" s="165"/>
      <c r="F3641" s="165"/>
      <c r="G3641" s="220"/>
      <c r="H3641" s="165"/>
      <c r="I3641" s="167"/>
      <c r="J3641" s="168"/>
      <c r="K3641" s="845"/>
    </row>
    <row r="3642" spans="1:11" x14ac:dyDescent="0.2">
      <c r="A3642" s="163">
        <v>3627</v>
      </c>
      <c r="B3642" s="164"/>
      <c r="C3642" s="165"/>
      <c r="D3642" s="166"/>
      <c r="E3642" s="165"/>
      <c r="F3642" s="165"/>
      <c r="G3642" s="220"/>
      <c r="H3642" s="165"/>
      <c r="I3642" s="167"/>
      <c r="J3642" s="168"/>
      <c r="K3642" s="845"/>
    </row>
    <row r="3643" spans="1:11" x14ac:dyDescent="0.2">
      <c r="A3643" s="163">
        <v>3628</v>
      </c>
      <c r="B3643" s="164"/>
      <c r="C3643" s="165"/>
      <c r="D3643" s="166"/>
      <c r="E3643" s="165"/>
      <c r="F3643" s="165"/>
      <c r="G3643" s="220"/>
      <c r="H3643" s="165"/>
      <c r="I3643" s="167"/>
      <c r="J3643" s="168"/>
      <c r="K3643" s="845"/>
    </row>
    <row r="3644" spans="1:11" x14ac:dyDescent="0.2">
      <c r="A3644" s="163">
        <v>3629</v>
      </c>
      <c r="B3644" s="164"/>
      <c r="C3644" s="165"/>
      <c r="D3644" s="166"/>
      <c r="E3644" s="165"/>
      <c r="F3644" s="165"/>
      <c r="G3644" s="220"/>
      <c r="H3644" s="165"/>
      <c r="I3644" s="167"/>
      <c r="J3644" s="168"/>
      <c r="K3644" s="845"/>
    </row>
    <row r="3645" spans="1:11" x14ac:dyDescent="0.2">
      <c r="A3645" s="163">
        <v>3630</v>
      </c>
      <c r="B3645" s="164"/>
      <c r="C3645" s="165"/>
      <c r="D3645" s="166"/>
      <c r="E3645" s="165"/>
      <c r="F3645" s="165"/>
      <c r="G3645" s="220"/>
      <c r="H3645" s="165"/>
      <c r="I3645" s="167"/>
      <c r="J3645" s="168"/>
      <c r="K3645" s="845"/>
    </row>
    <row r="3646" spans="1:11" x14ac:dyDescent="0.2">
      <c r="A3646" s="163">
        <v>3631</v>
      </c>
      <c r="B3646" s="164"/>
      <c r="C3646" s="165"/>
      <c r="D3646" s="166"/>
      <c r="E3646" s="165"/>
      <c r="F3646" s="165"/>
      <c r="G3646" s="220"/>
      <c r="H3646" s="165"/>
      <c r="I3646" s="167"/>
      <c r="J3646" s="168"/>
      <c r="K3646" s="845"/>
    </row>
    <row r="3647" spans="1:11" x14ac:dyDescent="0.2">
      <c r="A3647" s="163">
        <v>3632</v>
      </c>
      <c r="B3647" s="164"/>
      <c r="C3647" s="165"/>
      <c r="D3647" s="166"/>
      <c r="E3647" s="165"/>
      <c r="F3647" s="165"/>
      <c r="G3647" s="220"/>
      <c r="H3647" s="165"/>
      <c r="I3647" s="167"/>
      <c r="J3647" s="168"/>
      <c r="K3647" s="845"/>
    </row>
    <row r="3648" spans="1:11" x14ac:dyDescent="0.2">
      <c r="A3648" s="163">
        <v>3633</v>
      </c>
      <c r="B3648" s="164"/>
      <c r="C3648" s="165"/>
      <c r="D3648" s="166"/>
      <c r="E3648" s="165"/>
      <c r="F3648" s="165"/>
      <c r="G3648" s="220"/>
      <c r="H3648" s="165"/>
      <c r="I3648" s="167"/>
      <c r="J3648" s="168"/>
      <c r="K3648" s="845"/>
    </row>
    <row r="3649" spans="1:11" x14ac:dyDescent="0.2">
      <c r="A3649" s="163">
        <v>3634</v>
      </c>
      <c r="B3649" s="164"/>
      <c r="C3649" s="165"/>
      <c r="D3649" s="166"/>
      <c r="E3649" s="165"/>
      <c r="F3649" s="165"/>
      <c r="G3649" s="220"/>
      <c r="H3649" s="165"/>
      <c r="I3649" s="167"/>
      <c r="J3649" s="168"/>
      <c r="K3649" s="845"/>
    </row>
    <row r="3650" spans="1:11" x14ac:dyDescent="0.2">
      <c r="A3650" s="163">
        <v>3635</v>
      </c>
      <c r="B3650" s="164"/>
      <c r="C3650" s="165"/>
      <c r="D3650" s="166"/>
      <c r="E3650" s="165"/>
      <c r="F3650" s="165"/>
      <c r="G3650" s="220"/>
      <c r="H3650" s="165"/>
      <c r="I3650" s="167"/>
      <c r="J3650" s="168"/>
      <c r="K3650" s="845"/>
    </row>
    <row r="3651" spans="1:11" x14ac:dyDescent="0.2">
      <c r="A3651" s="163">
        <v>3636</v>
      </c>
      <c r="B3651" s="164"/>
      <c r="C3651" s="165"/>
      <c r="D3651" s="166"/>
      <c r="E3651" s="165"/>
      <c r="F3651" s="165"/>
      <c r="G3651" s="220"/>
      <c r="H3651" s="165"/>
      <c r="I3651" s="167"/>
      <c r="J3651" s="168"/>
      <c r="K3651" s="845"/>
    </row>
    <row r="3652" spans="1:11" x14ac:dyDescent="0.2">
      <c r="A3652" s="163">
        <v>3637</v>
      </c>
      <c r="B3652" s="164"/>
      <c r="C3652" s="165"/>
      <c r="D3652" s="166"/>
      <c r="E3652" s="165"/>
      <c r="F3652" s="165"/>
      <c r="G3652" s="220"/>
      <c r="H3652" s="165"/>
      <c r="I3652" s="167"/>
      <c r="J3652" s="168"/>
      <c r="K3652" s="845"/>
    </row>
    <row r="3653" spans="1:11" x14ac:dyDescent="0.2">
      <c r="A3653" s="163">
        <v>3638</v>
      </c>
      <c r="B3653" s="164"/>
      <c r="C3653" s="165"/>
      <c r="D3653" s="166"/>
      <c r="E3653" s="165"/>
      <c r="F3653" s="165"/>
      <c r="G3653" s="220"/>
      <c r="H3653" s="165"/>
      <c r="I3653" s="167"/>
      <c r="J3653" s="168"/>
      <c r="K3653" s="845"/>
    </row>
    <row r="3654" spans="1:11" x14ac:dyDescent="0.2">
      <c r="A3654" s="163">
        <v>3639</v>
      </c>
      <c r="B3654" s="164"/>
      <c r="C3654" s="165"/>
      <c r="D3654" s="166"/>
      <c r="E3654" s="165"/>
      <c r="F3654" s="165"/>
      <c r="G3654" s="220"/>
      <c r="H3654" s="165"/>
      <c r="I3654" s="167"/>
      <c r="J3654" s="168"/>
      <c r="K3654" s="845"/>
    </row>
    <row r="3655" spans="1:11" x14ac:dyDescent="0.2">
      <c r="A3655" s="163">
        <v>3640</v>
      </c>
      <c r="B3655" s="164"/>
      <c r="C3655" s="165"/>
      <c r="D3655" s="166"/>
      <c r="E3655" s="165"/>
      <c r="F3655" s="165"/>
      <c r="G3655" s="220"/>
      <c r="H3655" s="165"/>
      <c r="I3655" s="167"/>
      <c r="J3655" s="168"/>
      <c r="K3655" s="845"/>
    </row>
    <row r="3656" spans="1:11" x14ac:dyDescent="0.2">
      <c r="A3656" s="163">
        <v>3641</v>
      </c>
      <c r="B3656" s="164"/>
      <c r="C3656" s="165"/>
      <c r="D3656" s="166"/>
      <c r="E3656" s="165"/>
      <c r="F3656" s="165"/>
      <c r="G3656" s="220"/>
      <c r="H3656" s="165"/>
      <c r="I3656" s="167"/>
      <c r="J3656" s="168"/>
      <c r="K3656" s="845"/>
    </row>
    <row r="3657" spans="1:11" x14ac:dyDescent="0.2">
      <c r="A3657" s="163">
        <v>3642</v>
      </c>
      <c r="B3657" s="164"/>
      <c r="C3657" s="165"/>
      <c r="D3657" s="166"/>
      <c r="E3657" s="165"/>
      <c r="F3657" s="165"/>
      <c r="G3657" s="220"/>
      <c r="H3657" s="165"/>
      <c r="I3657" s="167"/>
      <c r="J3657" s="168"/>
      <c r="K3657" s="845"/>
    </row>
    <row r="3658" spans="1:11" x14ac:dyDescent="0.2">
      <c r="A3658" s="163">
        <v>3643</v>
      </c>
      <c r="B3658" s="164"/>
      <c r="C3658" s="165"/>
      <c r="D3658" s="166"/>
      <c r="E3658" s="165"/>
      <c r="F3658" s="165"/>
      <c r="G3658" s="220"/>
      <c r="H3658" s="165"/>
      <c r="I3658" s="167"/>
      <c r="J3658" s="168"/>
      <c r="K3658" s="845"/>
    </row>
    <row r="3659" spans="1:11" x14ac:dyDescent="0.2">
      <c r="A3659" s="163">
        <v>3644</v>
      </c>
      <c r="B3659" s="164"/>
      <c r="C3659" s="165"/>
      <c r="D3659" s="166"/>
      <c r="E3659" s="165"/>
      <c r="F3659" s="165"/>
      <c r="G3659" s="220"/>
      <c r="H3659" s="165"/>
      <c r="I3659" s="167"/>
      <c r="J3659" s="168"/>
      <c r="K3659" s="845"/>
    </row>
    <row r="3660" spans="1:11" x14ac:dyDescent="0.2">
      <c r="A3660" s="163">
        <v>3645</v>
      </c>
      <c r="B3660" s="164"/>
      <c r="C3660" s="165"/>
      <c r="D3660" s="166"/>
      <c r="E3660" s="165"/>
      <c r="F3660" s="165"/>
      <c r="G3660" s="220"/>
      <c r="H3660" s="165"/>
      <c r="I3660" s="167"/>
      <c r="J3660" s="168"/>
      <c r="K3660" s="845"/>
    </row>
    <row r="3661" spans="1:11" x14ac:dyDescent="0.2">
      <c r="A3661" s="163">
        <v>3646</v>
      </c>
      <c r="B3661" s="164"/>
      <c r="C3661" s="165"/>
      <c r="D3661" s="166"/>
      <c r="E3661" s="165"/>
      <c r="F3661" s="165"/>
      <c r="G3661" s="220"/>
      <c r="H3661" s="165"/>
      <c r="I3661" s="167"/>
      <c r="J3661" s="168"/>
      <c r="K3661" s="845"/>
    </row>
    <row r="3662" spans="1:11" x14ac:dyDescent="0.2">
      <c r="A3662" s="163">
        <v>3647</v>
      </c>
      <c r="B3662" s="164"/>
      <c r="C3662" s="165"/>
      <c r="D3662" s="166"/>
      <c r="E3662" s="165"/>
      <c r="F3662" s="165"/>
      <c r="G3662" s="220"/>
      <c r="H3662" s="165"/>
      <c r="I3662" s="167"/>
      <c r="J3662" s="168"/>
      <c r="K3662" s="845"/>
    </row>
    <row r="3663" spans="1:11" x14ac:dyDescent="0.2">
      <c r="A3663" s="163">
        <v>3648</v>
      </c>
      <c r="B3663" s="164"/>
      <c r="C3663" s="165"/>
      <c r="D3663" s="166"/>
      <c r="E3663" s="165"/>
      <c r="F3663" s="165"/>
      <c r="G3663" s="220"/>
      <c r="H3663" s="165"/>
      <c r="I3663" s="167"/>
      <c r="J3663" s="168"/>
      <c r="K3663" s="845"/>
    </row>
    <row r="3664" spans="1:11" x14ac:dyDescent="0.2">
      <c r="A3664" s="163">
        <v>3649</v>
      </c>
      <c r="B3664" s="164"/>
      <c r="C3664" s="165"/>
      <c r="D3664" s="166"/>
      <c r="E3664" s="165"/>
      <c r="F3664" s="165"/>
      <c r="G3664" s="220"/>
      <c r="H3664" s="165"/>
      <c r="I3664" s="167"/>
      <c r="J3664" s="168"/>
      <c r="K3664" s="845"/>
    </row>
    <row r="3665" spans="1:11" x14ac:dyDescent="0.2">
      <c r="A3665" s="163">
        <v>3650</v>
      </c>
      <c r="B3665" s="164"/>
      <c r="C3665" s="165"/>
      <c r="D3665" s="166"/>
      <c r="E3665" s="165"/>
      <c r="F3665" s="165"/>
      <c r="G3665" s="220"/>
      <c r="H3665" s="165"/>
      <c r="I3665" s="167"/>
      <c r="J3665" s="168"/>
      <c r="K3665" s="845"/>
    </row>
    <row r="3666" spans="1:11" x14ac:dyDescent="0.2">
      <c r="A3666" s="163">
        <v>3651</v>
      </c>
      <c r="B3666" s="164"/>
      <c r="C3666" s="165"/>
      <c r="D3666" s="166"/>
      <c r="E3666" s="165"/>
      <c r="F3666" s="165"/>
      <c r="G3666" s="220"/>
      <c r="H3666" s="165"/>
      <c r="I3666" s="167"/>
      <c r="J3666" s="168"/>
      <c r="K3666" s="845"/>
    </row>
    <row r="3667" spans="1:11" x14ac:dyDescent="0.2">
      <c r="A3667" s="163">
        <v>3652</v>
      </c>
      <c r="B3667" s="164"/>
      <c r="C3667" s="165"/>
      <c r="D3667" s="166"/>
      <c r="E3667" s="165"/>
      <c r="F3667" s="165"/>
      <c r="G3667" s="220"/>
      <c r="H3667" s="165"/>
      <c r="I3667" s="167"/>
      <c r="J3667" s="168"/>
      <c r="K3667" s="845"/>
    </row>
    <row r="3668" spans="1:11" x14ac:dyDescent="0.2">
      <c r="A3668" s="163">
        <v>3653</v>
      </c>
      <c r="B3668" s="164"/>
      <c r="C3668" s="165"/>
      <c r="D3668" s="166"/>
      <c r="E3668" s="165"/>
      <c r="F3668" s="165"/>
      <c r="G3668" s="220"/>
      <c r="H3668" s="165"/>
      <c r="I3668" s="167"/>
      <c r="J3668" s="168"/>
      <c r="K3668" s="845"/>
    </row>
    <row r="3669" spans="1:11" x14ac:dyDescent="0.2">
      <c r="A3669" s="163">
        <v>3654</v>
      </c>
      <c r="B3669" s="164"/>
      <c r="C3669" s="165"/>
      <c r="D3669" s="166"/>
      <c r="E3669" s="165"/>
      <c r="F3669" s="165"/>
      <c r="G3669" s="220"/>
      <c r="H3669" s="165"/>
      <c r="I3669" s="167"/>
      <c r="J3669" s="168"/>
      <c r="K3669" s="845"/>
    </row>
    <row r="3670" spans="1:11" x14ac:dyDescent="0.2">
      <c r="A3670" s="163">
        <v>3655</v>
      </c>
      <c r="B3670" s="164"/>
      <c r="C3670" s="165"/>
      <c r="D3670" s="166"/>
      <c r="E3670" s="165"/>
      <c r="F3670" s="165"/>
      <c r="G3670" s="220"/>
      <c r="H3670" s="165"/>
      <c r="I3670" s="167"/>
      <c r="J3670" s="168"/>
      <c r="K3670" s="845"/>
    </row>
    <row r="3671" spans="1:11" x14ac:dyDescent="0.2">
      <c r="A3671" s="163">
        <v>3656</v>
      </c>
      <c r="B3671" s="164"/>
      <c r="C3671" s="165"/>
      <c r="D3671" s="166"/>
      <c r="E3671" s="165"/>
      <c r="F3671" s="165"/>
      <c r="G3671" s="220"/>
      <c r="H3671" s="165"/>
      <c r="I3671" s="167"/>
      <c r="J3671" s="168"/>
      <c r="K3671" s="845"/>
    </row>
    <row r="3672" spans="1:11" x14ac:dyDescent="0.2">
      <c r="A3672" s="163">
        <v>3657</v>
      </c>
      <c r="B3672" s="164"/>
      <c r="C3672" s="165"/>
      <c r="D3672" s="166"/>
      <c r="E3672" s="165"/>
      <c r="F3672" s="165"/>
      <c r="G3672" s="220"/>
      <c r="H3672" s="165"/>
      <c r="I3672" s="167"/>
      <c r="J3672" s="168"/>
      <c r="K3672" s="845"/>
    </row>
    <row r="3673" spans="1:11" x14ac:dyDescent="0.2">
      <c r="A3673" s="163">
        <v>3658</v>
      </c>
      <c r="B3673" s="164"/>
      <c r="C3673" s="165"/>
      <c r="D3673" s="166"/>
      <c r="E3673" s="165"/>
      <c r="F3673" s="165"/>
      <c r="G3673" s="220"/>
      <c r="H3673" s="165"/>
      <c r="I3673" s="167"/>
      <c r="J3673" s="168"/>
      <c r="K3673" s="845"/>
    </row>
    <row r="3674" spans="1:11" x14ac:dyDescent="0.2">
      <c r="A3674" s="163">
        <v>3659</v>
      </c>
      <c r="B3674" s="164"/>
      <c r="C3674" s="165"/>
      <c r="D3674" s="166"/>
      <c r="E3674" s="165"/>
      <c r="F3674" s="165"/>
      <c r="G3674" s="220"/>
      <c r="H3674" s="165"/>
      <c r="I3674" s="167"/>
      <c r="J3674" s="168"/>
      <c r="K3674" s="845"/>
    </row>
    <row r="3675" spans="1:11" x14ac:dyDescent="0.2">
      <c r="A3675" s="163">
        <v>3660</v>
      </c>
      <c r="B3675" s="164"/>
      <c r="C3675" s="165"/>
      <c r="D3675" s="166"/>
      <c r="E3675" s="165"/>
      <c r="F3675" s="165"/>
      <c r="G3675" s="220"/>
      <c r="H3675" s="165"/>
      <c r="I3675" s="167"/>
      <c r="J3675" s="168"/>
      <c r="K3675" s="845"/>
    </row>
    <row r="3676" spans="1:11" x14ac:dyDescent="0.2">
      <c r="A3676" s="163">
        <v>3661</v>
      </c>
      <c r="B3676" s="164"/>
      <c r="C3676" s="165"/>
      <c r="D3676" s="166"/>
      <c r="E3676" s="165"/>
      <c r="F3676" s="165"/>
      <c r="G3676" s="220"/>
      <c r="H3676" s="165"/>
      <c r="I3676" s="167"/>
      <c r="J3676" s="168"/>
      <c r="K3676" s="845"/>
    </row>
    <row r="3677" spans="1:11" x14ac:dyDescent="0.2">
      <c r="A3677" s="163">
        <v>3662</v>
      </c>
      <c r="B3677" s="164"/>
      <c r="C3677" s="165"/>
      <c r="D3677" s="166"/>
      <c r="E3677" s="165"/>
      <c r="F3677" s="165"/>
      <c r="G3677" s="220"/>
      <c r="H3677" s="165"/>
      <c r="I3677" s="167"/>
      <c r="J3677" s="168"/>
      <c r="K3677" s="845"/>
    </row>
    <row r="3678" spans="1:11" x14ac:dyDescent="0.2">
      <c r="A3678" s="163">
        <v>3663</v>
      </c>
      <c r="B3678" s="164"/>
      <c r="C3678" s="165"/>
      <c r="D3678" s="166"/>
      <c r="E3678" s="165"/>
      <c r="F3678" s="165"/>
      <c r="G3678" s="220"/>
      <c r="H3678" s="165"/>
      <c r="I3678" s="167"/>
      <c r="J3678" s="168"/>
      <c r="K3678" s="845"/>
    </row>
    <row r="3679" spans="1:11" x14ac:dyDescent="0.2">
      <c r="A3679" s="163">
        <v>3664</v>
      </c>
      <c r="B3679" s="164"/>
      <c r="C3679" s="165"/>
      <c r="D3679" s="166"/>
      <c r="E3679" s="165"/>
      <c r="F3679" s="165"/>
      <c r="G3679" s="220"/>
      <c r="H3679" s="165"/>
      <c r="I3679" s="167"/>
      <c r="J3679" s="168"/>
      <c r="K3679" s="845"/>
    </row>
    <row r="3680" spans="1:11" x14ac:dyDescent="0.2">
      <c r="A3680" s="163">
        <v>3665</v>
      </c>
      <c r="B3680" s="164"/>
      <c r="C3680" s="165"/>
      <c r="D3680" s="166"/>
      <c r="E3680" s="165"/>
      <c r="F3680" s="165"/>
      <c r="G3680" s="220"/>
      <c r="H3680" s="165"/>
      <c r="I3680" s="167"/>
      <c r="J3680" s="168"/>
      <c r="K3680" s="845"/>
    </row>
    <row r="3681" spans="1:11" x14ac:dyDescent="0.2">
      <c r="A3681" s="163">
        <v>3666</v>
      </c>
      <c r="B3681" s="164"/>
      <c r="C3681" s="165"/>
      <c r="D3681" s="166"/>
      <c r="E3681" s="165"/>
      <c r="F3681" s="165"/>
      <c r="G3681" s="220"/>
      <c r="H3681" s="165"/>
      <c r="I3681" s="167"/>
      <c r="J3681" s="168"/>
      <c r="K3681" s="845"/>
    </row>
    <row r="3682" spans="1:11" x14ac:dyDescent="0.2">
      <c r="A3682" s="163">
        <v>3667</v>
      </c>
      <c r="B3682" s="164"/>
      <c r="C3682" s="165"/>
      <c r="D3682" s="166"/>
      <c r="E3682" s="165"/>
      <c r="F3682" s="165"/>
      <c r="G3682" s="220"/>
      <c r="H3682" s="165"/>
      <c r="I3682" s="167"/>
      <c r="J3682" s="168"/>
      <c r="K3682" s="845"/>
    </row>
    <row r="3683" spans="1:11" x14ac:dyDescent="0.2">
      <c r="A3683" s="163">
        <v>3668</v>
      </c>
      <c r="B3683" s="164"/>
      <c r="C3683" s="165"/>
      <c r="D3683" s="166"/>
      <c r="E3683" s="165"/>
      <c r="F3683" s="165"/>
      <c r="G3683" s="220"/>
      <c r="H3683" s="165"/>
      <c r="I3683" s="167"/>
      <c r="J3683" s="168"/>
      <c r="K3683" s="845"/>
    </row>
    <row r="3684" spans="1:11" x14ac:dyDescent="0.2">
      <c r="A3684" s="163">
        <v>3669</v>
      </c>
      <c r="B3684" s="164"/>
      <c r="C3684" s="165"/>
      <c r="D3684" s="166"/>
      <c r="E3684" s="165"/>
      <c r="F3684" s="165"/>
      <c r="G3684" s="220"/>
      <c r="H3684" s="165"/>
      <c r="I3684" s="167"/>
      <c r="J3684" s="168"/>
      <c r="K3684" s="845"/>
    </row>
    <row r="3685" spans="1:11" x14ac:dyDescent="0.2">
      <c r="A3685" s="163">
        <v>3670</v>
      </c>
      <c r="B3685" s="164"/>
      <c r="C3685" s="165"/>
      <c r="D3685" s="166"/>
      <c r="E3685" s="165"/>
      <c r="F3685" s="165"/>
      <c r="G3685" s="220"/>
      <c r="H3685" s="165"/>
      <c r="I3685" s="167"/>
      <c r="J3685" s="168"/>
      <c r="K3685" s="845"/>
    </row>
    <row r="3686" spans="1:11" x14ac:dyDescent="0.2">
      <c r="A3686" s="163">
        <v>3671</v>
      </c>
      <c r="B3686" s="164"/>
      <c r="C3686" s="165"/>
      <c r="D3686" s="166"/>
      <c r="E3686" s="165"/>
      <c r="F3686" s="165"/>
      <c r="G3686" s="220"/>
      <c r="H3686" s="165"/>
      <c r="I3686" s="167"/>
      <c r="J3686" s="168"/>
      <c r="K3686" s="845"/>
    </row>
    <row r="3687" spans="1:11" x14ac:dyDescent="0.2">
      <c r="A3687" s="163">
        <v>3672</v>
      </c>
      <c r="B3687" s="164"/>
      <c r="C3687" s="165"/>
      <c r="D3687" s="166"/>
      <c r="E3687" s="165"/>
      <c r="F3687" s="165"/>
      <c r="G3687" s="220"/>
      <c r="H3687" s="165"/>
      <c r="I3687" s="167"/>
      <c r="J3687" s="168"/>
      <c r="K3687" s="845"/>
    </row>
    <row r="3688" spans="1:11" x14ac:dyDescent="0.2">
      <c r="A3688" s="163">
        <v>3673</v>
      </c>
      <c r="B3688" s="164"/>
      <c r="C3688" s="165"/>
      <c r="D3688" s="166"/>
      <c r="E3688" s="165"/>
      <c r="F3688" s="165"/>
      <c r="G3688" s="220"/>
      <c r="H3688" s="165"/>
      <c r="I3688" s="167"/>
      <c r="J3688" s="168"/>
      <c r="K3688" s="845"/>
    </row>
    <row r="3689" spans="1:11" x14ac:dyDescent="0.2">
      <c r="A3689" s="163">
        <v>3674</v>
      </c>
      <c r="B3689" s="164"/>
      <c r="C3689" s="165"/>
      <c r="D3689" s="166"/>
      <c r="E3689" s="165"/>
      <c r="F3689" s="165"/>
      <c r="G3689" s="220"/>
      <c r="H3689" s="165"/>
      <c r="I3689" s="167"/>
      <c r="J3689" s="168"/>
      <c r="K3689" s="845"/>
    </row>
    <row r="3690" spans="1:11" x14ac:dyDescent="0.2">
      <c r="A3690" s="163">
        <v>3675</v>
      </c>
      <c r="B3690" s="164"/>
      <c r="C3690" s="165"/>
      <c r="D3690" s="166"/>
      <c r="E3690" s="165"/>
      <c r="F3690" s="165"/>
      <c r="G3690" s="220"/>
      <c r="H3690" s="165"/>
      <c r="I3690" s="167"/>
      <c r="J3690" s="168"/>
      <c r="K3690" s="845"/>
    </row>
    <row r="3691" spans="1:11" x14ac:dyDescent="0.2">
      <c r="A3691" s="163">
        <v>3676</v>
      </c>
      <c r="B3691" s="164"/>
      <c r="C3691" s="165"/>
      <c r="D3691" s="166"/>
      <c r="E3691" s="165"/>
      <c r="F3691" s="165"/>
      <c r="G3691" s="220"/>
      <c r="H3691" s="165"/>
      <c r="I3691" s="167"/>
      <c r="J3691" s="168"/>
      <c r="K3691" s="845"/>
    </row>
    <row r="3692" spans="1:11" x14ac:dyDescent="0.2">
      <c r="A3692" s="163">
        <v>3677</v>
      </c>
      <c r="B3692" s="164"/>
      <c r="C3692" s="165"/>
      <c r="D3692" s="166"/>
      <c r="E3692" s="165"/>
      <c r="F3692" s="165"/>
      <c r="G3692" s="220"/>
      <c r="H3692" s="165"/>
      <c r="I3692" s="167"/>
      <c r="J3692" s="168"/>
      <c r="K3692" s="845"/>
    </row>
    <row r="3693" spans="1:11" x14ac:dyDescent="0.2">
      <c r="A3693" s="163">
        <v>3678</v>
      </c>
      <c r="B3693" s="164"/>
      <c r="C3693" s="165"/>
      <c r="D3693" s="166"/>
      <c r="E3693" s="165"/>
      <c r="F3693" s="165"/>
      <c r="G3693" s="220"/>
      <c r="H3693" s="165"/>
      <c r="I3693" s="167"/>
      <c r="J3693" s="168"/>
      <c r="K3693" s="845"/>
    </row>
    <row r="3694" spans="1:11" x14ac:dyDescent="0.2">
      <c r="A3694" s="163">
        <v>3679</v>
      </c>
      <c r="B3694" s="164"/>
      <c r="C3694" s="165"/>
      <c r="D3694" s="166"/>
      <c r="E3694" s="165"/>
      <c r="F3694" s="165"/>
      <c r="G3694" s="220"/>
      <c r="H3694" s="165"/>
      <c r="I3694" s="167"/>
      <c r="J3694" s="168"/>
      <c r="K3694" s="845"/>
    </row>
    <row r="3695" spans="1:11" x14ac:dyDescent="0.2">
      <c r="A3695" s="163">
        <v>3680</v>
      </c>
      <c r="B3695" s="164"/>
      <c r="C3695" s="165"/>
      <c r="D3695" s="166"/>
      <c r="E3695" s="165"/>
      <c r="F3695" s="165"/>
      <c r="G3695" s="220"/>
      <c r="H3695" s="165"/>
      <c r="I3695" s="167"/>
      <c r="J3695" s="168"/>
      <c r="K3695" s="845"/>
    </row>
    <row r="3696" spans="1:11" x14ac:dyDescent="0.2">
      <c r="A3696" s="163">
        <v>3681</v>
      </c>
      <c r="B3696" s="164"/>
      <c r="C3696" s="165"/>
      <c r="D3696" s="166"/>
      <c r="E3696" s="165"/>
      <c r="F3696" s="165"/>
      <c r="G3696" s="220"/>
      <c r="H3696" s="165"/>
      <c r="I3696" s="167"/>
      <c r="J3696" s="168"/>
      <c r="K3696" s="845"/>
    </row>
    <row r="3697" spans="1:11" x14ac:dyDescent="0.2">
      <c r="A3697" s="163">
        <v>3682</v>
      </c>
      <c r="B3697" s="164"/>
      <c r="C3697" s="165"/>
      <c r="D3697" s="166"/>
      <c r="E3697" s="165"/>
      <c r="F3697" s="165"/>
      <c r="G3697" s="220"/>
      <c r="H3697" s="165"/>
      <c r="I3697" s="167"/>
      <c r="J3697" s="168"/>
      <c r="K3697" s="845"/>
    </row>
    <row r="3698" spans="1:11" x14ac:dyDescent="0.2">
      <c r="A3698" s="163">
        <v>3683</v>
      </c>
      <c r="B3698" s="164"/>
      <c r="C3698" s="165"/>
      <c r="D3698" s="166"/>
      <c r="E3698" s="165"/>
      <c r="F3698" s="165"/>
      <c r="G3698" s="220"/>
      <c r="H3698" s="165"/>
      <c r="I3698" s="167"/>
      <c r="J3698" s="168"/>
      <c r="K3698" s="845"/>
    </row>
    <row r="3699" spans="1:11" x14ac:dyDescent="0.2">
      <c r="A3699" s="163">
        <v>3684</v>
      </c>
      <c r="B3699" s="164"/>
      <c r="C3699" s="165"/>
      <c r="D3699" s="166"/>
      <c r="E3699" s="165"/>
      <c r="F3699" s="165"/>
      <c r="G3699" s="220"/>
      <c r="H3699" s="165"/>
      <c r="I3699" s="167"/>
      <c r="J3699" s="168"/>
      <c r="K3699" s="845"/>
    </row>
    <row r="3700" spans="1:11" x14ac:dyDescent="0.2">
      <c r="A3700" s="163">
        <v>3685</v>
      </c>
      <c r="B3700" s="164"/>
      <c r="C3700" s="165"/>
      <c r="D3700" s="166"/>
      <c r="E3700" s="165"/>
      <c r="F3700" s="165"/>
      <c r="G3700" s="220"/>
      <c r="H3700" s="165"/>
      <c r="I3700" s="167"/>
      <c r="J3700" s="168"/>
      <c r="K3700" s="845"/>
    </row>
    <row r="3701" spans="1:11" x14ac:dyDescent="0.2">
      <c r="A3701" s="163">
        <v>3686</v>
      </c>
      <c r="B3701" s="164"/>
      <c r="C3701" s="165"/>
      <c r="D3701" s="166"/>
      <c r="E3701" s="165"/>
      <c r="F3701" s="165"/>
      <c r="G3701" s="220"/>
      <c r="H3701" s="165"/>
      <c r="I3701" s="167"/>
      <c r="J3701" s="168"/>
      <c r="K3701" s="845"/>
    </row>
    <row r="3702" spans="1:11" x14ac:dyDescent="0.2">
      <c r="A3702" s="163">
        <v>3687</v>
      </c>
      <c r="B3702" s="164"/>
      <c r="C3702" s="165"/>
      <c r="D3702" s="166"/>
      <c r="E3702" s="165"/>
      <c r="F3702" s="165"/>
      <c r="G3702" s="220"/>
      <c r="H3702" s="165"/>
      <c r="I3702" s="167"/>
      <c r="J3702" s="168"/>
      <c r="K3702" s="845"/>
    </row>
    <row r="3703" spans="1:11" x14ac:dyDescent="0.2">
      <c r="A3703" s="163">
        <v>3688</v>
      </c>
      <c r="B3703" s="164"/>
      <c r="C3703" s="165"/>
      <c r="D3703" s="166"/>
      <c r="E3703" s="165"/>
      <c r="F3703" s="165"/>
      <c r="G3703" s="220"/>
      <c r="H3703" s="165"/>
      <c r="I3703" s="167"/>
      <c r="J3703" s="168"/>
      <c r="K3703" s="845"/>
    </row>
    <row r="3704" spans="1:11" x14ac:dyDescent="0.2">
      <c r="A3704" s="163">
        <v>3689</v>
      </c>
      <c r="B3704" s="164"/>
      <c r="C3704" s="165"/>
      <c r="D3704" s="166"/>
      <c r="E3704" s="165"/>
      <c r="F3704" s="165"/>
      <c r="G3704" s="220"/>
      <c r="H3704" s="165"/>
      <c r="I3704" s="167"/>
      <c r="J3704" s="168"/>
      <c r="K3704" s="845"/>
    </row>
    <row r="3705" spans="1:11" x14ac:dyDescent="0.2">
      <c r="A3705" s="163">
        <v>3690</v>
      </c>
      <c r="B3705" s="164"/>
      <c r="C3705" s="165"/>
      <c r="D3705" s="166"/>
      <c r="E3705" s="165"/>
      <c r="F3705" s="165"/>
      <c r="G3705" s="220"/>
      <c r="H3705" s="165"/>
      <c r="I3705" s="167"/>
      <c r="J3705" s="168"/>
      <c r="K3705" s="845"/>
    </row>
    <row r="3706" spans="1:11" x14ac:dyDescent="0.2">
      <c r="A3706" s="163">
        <v>3691</v>
      </c>
      <c r="B3706" s="164"/>
      <c r="C3706" s="165"/>
      <c r="D3706" s="166"/>
      <c r="E3706" s="165"/>
      <c r="F3706" s="165"/>
      <c r="G3706" s="220"/>
      <c r="H3706" s="165"/>
      <c r="I3706" s="167"/>
      <c r="J3706" s="168"/>
      <c r="K3706" s="845"/>
    </row>
    <row r="3707" spans="1:11" x14ac:dyDescent="0.2">
      <c r="A3707" s="163">
        <v>3692</v>
      </c>
      <c r="B3707" s="164"/>
      <c r="C3707" s="165"/>
      <c r="D3707" s="166"/>
      <c r="E3707" s="165"/>
      <c r="F3707" s="165"/>
      <c r="G3707" s="220"/>
      <c r="H3707" s="165"/>
      <c r="I3707" s="167"/>
      <c r="J3707" s="168"/>
      <c r="K3707" s="845"/>
    </row>
    <row r="3708" spans="1:11" x14ac:dyDescent="0.2">
      <c r="A3708" s="163">
        <v>3693</v>
      </c>
      <c r="B3708" s="164"/>
      <c r="C3708" s="165"/>
      <c r="D3708" s="166"/>
      <c r="E3708" s="165"/>
      <c r="F3708" s="165"/>
      <c r="G3708" s="220"/>
      <c r="H3708" s="165"/>
      <c r="I3708" s="167"/>
      <c r="J3708" s="168"/>
      <c r="K3708" s="845"/>
    </row>
    <row r="3709" spans="1:11" x14ac:dyDescent="0.2">
      <c r="A3709" s="163">
        <v>3694</v>
      </c>
      <c r="B3709" s="164"/>
      <c r="C3709" s="165"/>
      <c r="D3709" s="166"/>
      <c r="E3709" s="165"/>
      <c r="F3709" s="165"/>
      <c r="G3709" s="220"/>
      <c r="H3709" s="165"/>
      <c r="I3709" s="167"/>
      <c r="J3709" s="168"/>
      <c r="K3709" s="845"/>
    </row>
    <row r="3710" spans="1:11" x14ac:dyDescent="0.2">
      <c r="A3710" s="163">
        <v>3695</v>
      </c>
      <c r="B3710" s="164"/>
      <c r="C3710" s="165"/>
      <c r="D3710" s="166"/>
      <c r="E3710" s="165"/>
      <c r="F3710" s="165"/>
      <c r="G3710" s="220"/>
      <c r="H3710" s="165"/>
      <c r="I3710" s="167"/>
      <c r="J3710" s="168"/>
      <c r="K3710" s="845"/>
    </row>
    <row r="3711" spans="1:11" x14ac:dyDescent="0.2">
      <c r="A3711" s="163">
        <v>3696</v>
      </c>
      <c r="B3711" s="164"/>
      <c r="C3711" s="165"/>
      <c r="D3711" s="166"/>
      <c r="E3711" s="165"/>
      <c r="F3711" s="165"/>
      <c r="G3711" s="220"/>
      <c r="H3711" s="165"/>
      <c r="I3711" s="167"/>
      <c r="J3711" s="168"/>
      <c r="K3711" s="845"/>
    </row>
    <row r="3712" spans="1:11" x14ac:dyDescent="0.2">
      <c r="A3712" s="163">
        <v>3697</v>
      </c>
      <c r="B3712" s="164"/>
      <c r="C3712" s="165"/>
      <c r="D3712" s="166"/>
      <c r="E3712" s="165"/>
      <c r="F3712" s="165"/>
      <c r="G3712" s="220"/>
      <c r="H3712" s="165"/>
      <c r="I3712" s="167"/>
      <c r="J3712" s="168"/>
      <c r="K3712" s="845"/>
    </row>
    <row r="3713" spans="1:11" x14ac:dyDescent="0.2">
      <c r="A3713" s="163">
        <v>3698</v>
      </c>
      <c r="B3713" s="164"/>
      <c r="C3713" s="165"/>
      <c r="D3713" s="166"/>
      <c r="E3713" s="165"/>
      <c r="F3713" s="165"/>
      <c r="G3713" s="220"/>
      <c r="H3713" s="165"/>
      <c r="I3713" s="167"/>
      <c r="J3713" s="168"/>
      <c r="K3713" s="845"/>
    </row>
    <row r="3714" spans="1:11" x14ac:dyDescent="0.2">
      <c r="A3714" s="163">
        <v>3699</v>
      </c>
      <c r="B3714" s="164"/>
      <c r="C3714" s="165"/>
      <c r="D3714" s="166"/>
      <c r="E3714" s="165"/>
      <c r="F3714" s="165"/>
      <c r="G3714" s="220"/>
      <c r="H3714" s="165"/>
      <c r="I3714" s="167"/>
      <c r="J3714" s="168"/>
      <c r="K3714" s="845"/>
    </row>
    <row r="3715" spans="1:11" x14ac:dyDescent="0.2">
      <c r="A3715" s="163">
        <v>3700</v>
      </c>
      <c r="B3715" s="164"/>
      <c r="C3715" s="165"/>
      <c r="D3715" s="166"/>
      <c r="E3715" s="165"/>
      <c r="F3715" s="165"/>
      <c r="G3715" s="220"/>
      <c r="H3715" s="165"/>
      <c r="I3715" s="167"/>
      <c r="J3715" s="168"/>
      <c r="K3715" s="845"/>
    </row>
    <row r="3716" spans="1:11" x14ac:dyDescent="0.2">
      <c r="A3716" s="163">
        <v>3701</v>
      </c>
      <c r="B3716" s="164"/>
      <c r="C3716" s="165"/>
      <c r="D3716" s="166"/>
      <c r="E3716" s="165"/>
      <c r="F3716" s="165"/>
      <c r="G3716" s="220"/>
      <c r="H3716" s="165"/>
      <c r="I3716" s="167"/>
      <c r="J3716" s="168"/>
      <c r="K3716" s="845"/>
    </row>
    <row r="3717" spans="1:11" x14ac:dyDescent="0.2">
      <c r="A3717" s="163">
        <v>3702</v>
      </c>
      <c r="B3717" s="164"/>
      <c r="C3717" s="165"/>
      <c r="D3717" s="166"/>
      <c r="E3717" s="165"/>
      <c r="F3717" s="165"/>
      <c r="G3717" s="220"/>
      <c r="H3717" s="165"/>
      <c r="I3717" s="167"/>
      <c r="J3717" s="168"/>
      <c r="K3717" s="845"/>
    </row>
    <row r="3718" spans="1:11" x14ac:dyDescent="0.2">
      <c r="A3718" s="163">
        <v>3703</v>
      </c>
      <c r="B3718" s="164"/>
      <c r="C3718" s="165"/>
      <c r="D3718" s="166"/>
      <c r="E3718" s="165"/>
      <c r="F3718" s="165"/>
      <c r="G3718" s="220"/>
      <c r="H3718" s="165"/>
      <c r="I3718" s="167"/>
      <c r="J3718" s="168"/>
      <c r="K3718" s="845"/>
    </row>
    <row r="3719" spans="1:11" x14ac:dyDescent="0.2">
      <c r="A3719" s="163">
        <v>3704</v>
      </c>
      <c r="B3719" s="164"/>
      <c r="C3719" s="165"/>
      <c r="D3719" s="166"/>
      <c r="E3719" s="165"/>
      <c r="F3719" s="165"/>
      <c r="G3719" s="220"/>
      <c r="H3719" s="165"/>
      <c r="I3719" s="167"/>
      <c r="J3719" s="168"/>
      <c r="K3719" s="845"/>
    </row>
    <row r="3720" spans="1:11" x14ac:dyDescent="0.2">
      <c r="A3720" s="163">
        <v>3705</v>
      </c>
      <c r="B3720" s="164"/>
      <c r="C3720" s="165"/>
      <c r="D3720" s="166"/>
      <c r="E3720" s="165"/>
      <c r="F3720" s="165"/>
      <c r="G3720" s="220"/>
      <c r="H3720" s="165"/>
      <c r="I3720" s="167"/>
      <c r="J3720" s="168"/>
      <c r="K3720" s="845"/>
    </row>
    <row r="3721" spans="1:11" x14ac:dyDescent="0.2">
      <c r="A3721" s="163">
        <v>3706</v>
      </c>
      <c r="B3721" s="164"/>
      <c r="C3721" s="165"/>
      <c r="D3721" s="166"/>
      <c r="E3721" s="165"/>
      <c r="F3721" s="165"/>
      <c r="G3721" s="220"/>
      <c r="H3721" s="165"/>
      <c r="I3721" s="167"/>
      <c r="J3721" s="168"/>
      <c r="K3721" s="845"/>
    </row>
    <row r="3722" spans="1:11" x14ac:dyDescent="0.2">
      <c r="A3722" s="163">
        <v>3707</v>
      </c>
      <c r="B3722" s="164"/>
      <c r="C3722" s="165"/>
      <c r="D3722" s="166"/>
      <c r="E3722" s="165"/>
      <c r="F3722" s="165"/>
      <c r="G3722" s="220"/>
      <c r="H3722" s="165"/>
      <c r="I3722" s="167"/>
      <c r="J3722" s="168"/>
      <c r="K3722" s="845"/>
    </row>
    <row r="3723" spans="1:11" x14ac:dyDescent="0.2">
      <c r="A3723" s="163">
        <v>3708</v>
      </c>
      <c r="B3723" s="164"/>
      <c r="C3723" s="165"/>
      <c r="D3723" s="166"/>
      <c r="E3723" s="165"/>
      <c r="F3723" s="165"/>
      <c r="G3723" s="220"/>
      <c r="H3723" s="165"/>
      <c r="I3723" s="167"/>
      <c r="J3723" s="168"/>
      <c r="K3723" s="845"/>
    </row>
    <row r="3724" spans="1:11" x14ac:dyDescent="0.2">
      <c r="A3724" s="163">
        <v>3709</v>
      </c>
      <c r="B3724" s="164"/>
      <c r="C3724" s="165"/>
      <c r="D3724" s="166"/>
      <c r="E3724" s="165"/>
      <c r="F3724" s="165"/>
      <c r="G3724" s="220"/>
      <c r="H3724" s="165"/>
      <c r="I3724" s="167"/>
      <c r="J3724" s="168"/>
      <c r="K3724" s="845"/>
    </row>
    <row r="3725" spans="1:11" x14ac:dyDescent="0.2">
      <c r="A3725" s="163">
        <v>3710</v>
      </c>
      <c r="B3725" s="164"/>
      <c r="C3725" s="165"/>
      <c r="D3725" s="166"/>
      <c r="E3725" s="165"/>
      <c r="F3725" s="165"/>
      <c r="G3725" s="220"/>
      <c r="H3725" s="165"/>
      <c r="I3725" s="167"/>
      <c r="J3725" s="168"/>
      <c r="K3725" s="845"/>
    </row>
    <row r="3726" spans="1:11" x14ac:dyDescent="0.2">
      <c r="A3726" s="163">
        <v>3711</v>
      </c>
      <c r="B3726" s="164"/>
      <c r="C3726" s="165"/>
      <c r="D3726" s="166"/>
      <c r="E3726" s="165"/>
      <c r="F3726" s="165"/>
      <c r="G3726" s="220"/>
      <c r="H3726" s="165"/>
      <c r="I3726" s="167"/>
      <c r="J3726" s="168"/>
      <c r="K3726" s="845"/>
    </row>
    <row r="3727" spans="1:11" x14ac:dyDescent="0.2">
      <c r="A3727" s="163">
        <v>3712</v>
      </c>
      <c r="B3727" s="164"/>
      <c r="C3727" s="165"/>
      <c r="D3727" s="166"/>
      <c r="E3727" s="165"/>
      <c r="F3727" s="165"/>
      <c r="G3727" s="220"/>
      <c r="H3727" s="165"/>
      <c r="I3727" s="167"/>
      <c r="J3727" s="168"/>
      <c r="K3727" s="845"/>
    </row>
    <row r="3728" spans="1:11" x14ac:dyDescent="0.2">
      <c r="A3728" s="163">
        <v>3713</v>
      </c>
      <c r="B3728" s="164"/>
      <c r="C3728" s="165"/>
      <c r="D3728" s="166"/>
      <c r="E3728" s="165"/>
      <c r="F3728" s="165"/>
      <c r="G3728" s="220"/>
      <c r="H3728" s="165"/>
      <c r="I3728" s="167"/>
      <c r="J3728" s="168"/>
      <c r="K3728" s="845"/>
    </row>
    <row r="3729" spans="1:11" x14ac:dyDescent="0.2">
      <c r="A3729" s="163">
        <v>3714</v>
      </c>
      <c r="B3729" s="164"/>
      <c r="C3729" s="165"/>
      <c r="D3729" s="166"/>
      <c r="E3729" s="165"/>
      <c r="F3729" s="165"/>
      <c r="G3729" s="220"/>
      <c r="H3729" s="165"/>
      <c r="I3729" s="167"/>
      <c r="J3729" s="168"/>
      <c r="K3729" s="845"/>
    </row>
    <row r="3730" spans="1:11" x14ac:dyDescent="0.2">
      <c r="A3730" s="163">
        <v>3715</v>
      </c>
      <c r="B3730" s="164"/>
      <c r="C3730" s="165"/>
      <c r="D3730" s="166"/>
      <c r="E3730" s="165"/>
      <c r="F3730" s="165"/>
      <c r="G3730" s="220"/>
      <c r="H3730" s="165"/>
      <c r="I3730" s="167"/>
      <c r="J3730" s="168"/>
      <c r="K3730" s="845"/>
    </row>
    <row r="3731" spans="1:11" x14ac:dyDescent="0.2">
      <c r="A3731" s="163">
        <v>3716</v>
      </c>
      <c r="B3731" s="164"/>
      <c r="C3731" s="165"/>
      <c r="D3731" s="166"/>
      <c r="E3731" s="165"/>
      <c r="F3731" s="165"/>
      <c r="G3731" s="220"/>
      <c r="H3731" s="165"/>
      <c r="I3731" s="167"/>
      <c r="J3731" s="168"/>
      <c r="K3731" s="845"/>
    </row>
    <row r="3732" spans="1:11" x14ac:dyDescent="0.2">
      <c r="A3732" s="163">
        <v>3717</v>
      </c>
      <c r="B3732" s="164"/>
      <c r="C3732" s="165"/>
      <c r="D3732" s="166"/>
      <c r="E3732" s="165"/>
      <c r="F3732" s="165"/>
      <c r="G3732" s="220"/>
      <c r="H3732" s="165"/>
      <c r="I3732" s="167"/>
      <c r="J3732" s="168"/>
      <c r="K3732" s="845"/>
    </row>
    <row r="3733" spans="1:11" x14ac:dyDescent="0.2">
      <c r="A3733" s="163">
        <v>3718</v>
      </c>
      <c r="B3733" s="164"/>
      <c r="C3733" s="165"/>
      <c r="D3733" s="166"/>
      <c r="E3733" s="165"/>
      <c r="F3733" s="165"/>
      <c r="G3733" s="220"/>
      <c r="H3733" s="165"/>
      <c r="I3733" s="167"/>
      <c r="J3733" s="168"/>
      <c r="K3733" s="845"/>
    </row>
    <row r="3734" spans="1:11" x14ac:dyDescent="0.2">
      <c r="A3734" s="163">
        <v>3719</v>
      </c>
      <c r="B3734" s="164"/>
      <c r="C3734" s="165"/>
      <c r="D3734" s="166"/>
      <c r="E3734" s="165"/>
      <c r="F3734" s="165"/>
      <c r="G3734" s="220"/>
      <c r="H3734" s="165"/>
      <c r="I3734" s="167"/>
      <c r="J3734" s="168"/>
      <c r="K3734" s="845"/>
    </row>
    <row r="3735" spans="1:11" x14ac:dyDescent="0.2">
      <c r="A3735" s="163">
        <v>3720</v>
      </c>
      <c r="B3735" s="164"/>
      <c r="C3735" s="165"/>
      <c r="D3735" s="166"/>
      <c r="E3735" s="165"/>
      <c r="F3735" s="165"/>
      <c r="G3735" s="220"/>
      <c r="H3735" s="165"/>
      <c r="I3735" s="167"/>
      <c r="J3735" s="168"/>
      <c r="K3735" s="845"/>
    </row>
    <row r="3736" spans="1:11" x14ac:dyDescent="0.2">
      <c r="A3736" s="163">
        <v>3721</v>
      </c>
      <c r="B3736" s="164"/>
      <c r="C3736" s="165"/>
      <c r="D3736" s="166"/>
      <c r="E3736" s="165"/>
      <c r="F3736" s="165"/>
      <c r="G3736" s="220"/>
      <c r="H3736" s="165"/>
      <c r="I3736" s="167"/>
      <c r="J3736" s="168"/>
      <c r="K3736" s="845"/>
    </row>
    <row r="3737" spans="1:11" x14ac:dyDescent="0.2">
      <c r="A3737" s="163">
        <v>3722</v>
      </c>
      <c r="B3737" s="164"/>
      <c r="C3737" s="165"/>
      <c r="D3737" s="166"/>
      <c r="E3737" s="165"/>
      <c r="F3737" s="165"/>
      <c r="G3737" s="220"/>
      <c r="H3737" s="165"/>
      <c r="I3737" s="167"/>
      <c r="J3737" s="168"/>
      <c r="K3737" s="845"/>
    </row>
    <row r="3738" spans="1:11" x14ac:dyDescent="0.2">
      <c r="A3738" s="163">
        <v>3723</v>
      </c>
      <c r="B3738" s="164"/>
      <c r="C3738" s="165"/>
      <c r="D3738" s="166"/>
      <c r="E3738" s="165"/>
      <c r="F3738" s="165"/>
      <c r="G3738" s="220"/>
      <c r="H3738" s="165"/>
      <c r="I3738" s="167"/>
      <c r="J3738" s="168"/>
      <c r="K3738" s="845"/>
    </row>
    <row r="3739" spans="1:11" x14ac:dyDescent="0.2">
      <c r="A3739" s="163">
        <v>3724</v>
      </c>
      <c r="B3739" s="164"/>
      <c r="C3739" s="165"/>
      <c r="D3739" s="166"/>
      <c r="E3739" s="165"/>
      <c r="F3739" s="165"/>
      <c r="G3739" s="220"/>
      <c r="H3739" s="165"/>
      <c r="I3739" s="167"/>
      <c r="J3739" s="168"/>
      <c r="K3739" s="845"/>
    </row>
    <row r="3740" spans="1:11" x14ac:dyDescent="0.2">
      <c r="A3740" s="163">
        <v>3725</v>
      </c>
      <c r="B3740" s="164"/>
      <c r="C3740" s="165"/>
      <c r="D3740" s="166"/>
      <c r="E3740" s="165"/>
      <c r="F3740" s="165"/>
      <c r="G3740" s="220"/>
      <c r="H3740" s="165"/>
      <c r="I3740" s="167"/>
      <c r="J3740" s="168"/>
      <c r="K3740" s="845"/>
    </row>
    <row r="3741" spans="1:11" x14ac:dyDescent="0.2">
      <c r="A3741" s="163">
        <v>3726</v>
      </c>
      <c r="B3741" s="164"/>
      <c r="C3741" s="165"/>
      <c r="D3741" s="166"/>
      <c r="E3741" s="165"/>
      <c r="F3741" s="165"/>
      <c r="G3741" s="220"/>
      <c r="H3741" s="165"/>
      <c r="I3741" s="167"/>
      <c r="J3741" s="168"/>
      <c r="K3741" s="845"/>
    </row>
    <row r="3742" spans="1:11" x14ac:dyDescent="0.2">
      <c r="A3742" s="163">
        <v>3727</v>
      </c>
      <c r="B3742" s="164"/>
      <c r="C3742" s="165"/>
      <c r="D3742" s="166"/>
      <c r="E3742" s="165"/>
      <c r="F3742" s="165"/>
      <c r="G3742" s="220"/>
      <c r="H3742" s="165"/>
      <c r="I3742" s="167"/>
      <c r="J3742" s="168"/>
      <c r="K3742" s="845"/>
    </row>
    <row r="3743" spans="1:11" x14ac:dyDescent="0.2">
      <c r="A3743" s="163">
        <v>3728</v>
      </c>
      <c r="B3743" s="164"/>
      <c r="C3743" s="165"/>
      <c r="D3743" s="166"/>
      <c r="E3743" s="165"/>
      <c r="F3743" s="165"/>
      <c r="G3743" s="220"/>
      <c r="H3743" s="165"/>
      <c r="I3743" s="167"/>
      <c r="J3743" s="168"/>
      <c r="K3743" s="845"/>
    </row>
    <row r="3744" spans="1:11" x14ac:dyDescent="0.2">
      <c r="A3744" s="163">
        <v>3729</v>
      </c>
      <c r="B3744" s="164"/>
      <c r="C3744" s="165"/>
      <c r="D3744" s="166"/>
      <c r="E3744" s="165"/>
      <c r="F3744" s="165"/>
      <c r="G3744" s="220"/>
      <c r="H3744" s="165"/>
      <c r="I3744" s="167"/>
      <c r="J3744" s="168"/>
      <c r="K3744" s="845"/>
    </row>
    <row r="3745" spans="1:11" x14ac:dyDescent="0.2">
      <c r="A3745" s="163">
        <v>3730</v>
      </c>
      <c r="B3745" s="164"/>
      <c r="C3745" s="165"/>
      <c r="D3745" s="166"/>
      <c r="E3745" s="165"/>
      <c r="F3745" s="165"/>
      <c r="G3745" s="220"/>
      <c r="H3745" s="165"/>
      <c r="I3745" s="167"/>
      <c r="J3745" s="168"/>
      <c r="K3745" s="845"/>
    </row>
    <row r="3746" spans="1:11" x14ac:dyDescent="0.2">
      <c r="A3746" s="163">
        <v>3731</v>
      </c>
      <c r="B3746" s="164"/>
      <c r="C3746" s="165"/>
      <c r="D3746" s="166"/>
      <c r="E3746" s="165"/>
      <c r="F3746" s="165"/>
      <c r="G3746" s="220"/>
      <c r="H3746" s="165"/>
      <c r="I3746" s="167"/>
      <c r="J3746" s="168"/>
      <c r="K3746" s="845"/>
    </row>
    <row r="3747" spans="1:11" x14ac:dyDescent="0.2">
      <c r="A3747" s="163">
        <v>3732</v>
      </c>
      <c r="B3747" s="164"/>
      <c r="C3747" s="165"/>
      <c r="D3747" s="166"/>
      <c r="E3747" s="165"/>
      <c r="F3747" s="165"/>
      <c r="G3747" s="220"/>
      <c r="H3747" s="165"/>
      <c r="I3747" s="167"/>
      <c r="J3747" s="168"/>
      <c r="K3747" s="845"/>
    </row>
    <row r="3748" spans="1:11" x14ac:dyDescent="0.2">
      <c r="A3748" s="163">
        <v>3733</v>
      </c>
      <c r="B3748" s="164"/>
      <c r="C3748" s="165"/>
      <c r="D3748" s="166"/>
      <c r="E3748" s="165"/>
      <c r="F3748" s="165"/>
      <c r="G3748" s="220"/>
      <c r="H3748" s="165"/>
      <c r="I3748" s="167"/>
      <c r="J3748" s="168"/>
      <c r="K3748" s="845"/>
    </row>
    <row r="3749" spans="1:11" x14ac:dyDescent="0.2">
      <c r="A3749" s="163">
        <v>3734</v>
      </c>
      <c r="B3749" s="164"/>
      <c r="C3749" s="165"/>
      <c r="D3749" s="166"/>
      <c r="E3749" s="165"/>
      <c r="F3749" s="165"/>
      <c r="G3749" s="220"/>
      <c r="H3749" s="165"/>
      <c r="I3749" s="167"/>
      <c r="J3749" s="168"/>
      <c r="K3749" s="845"/>
    </row>
    <row r="3750" spans="1:11" x14ac:dyDescent="0.2">
      <c r="A3750" s="163">
        <v>3735</v>
      </c>
      <c r="B3750" s="164"/>
      <c r="C3750" s="165"/>
      <c r="D3750" s="166"/>
      <c r="E3750" s="165"/>
      <c r="F3750" s="165"/>
      <c r="G3750" s="220"/>
      <c r="H3750" s="165"/>
      <c r="I3750" s="167"/>
      <c r="J3750" s="168"/>
      <c r="K3750" s="845"/>
    </row>
    <row r="3751" spans="1:11" x14ac:dyDescent="0.2">
      <c r="A3751" s="163">
        <v>3736</v>
      </c>
      <c r="B3751" s="164"/>
      <c r="C3751" s="165"/>
      <c r="D3751" s="166"/>
      <c r="E3751" s="165"/>
      <c r="F3751" s="165"/>
      <c r="G3751" s="220"/>
      <c r="H3751" s="165"/>
      <c r="I3751" s="167"/>
      <c r="J3751" s="168"/>
      <c r="K3751" s="845"/>
    </row>
    <row r="3752" spans="1:11" x14ac:dyDescent="0.2">
      <c r="A3752" s="163">
        <v>3737</v>
      </c>
      <c r="B3752" s="164"/>
      <c r="C3752" s="165"/>
      <c r="D3752" s="166"/>
      <c r="E3752" s="165"/>
      <c r="F3752" s="165"/>
      <c r="G3752" s="220"/>
      <c r="H3752" s="165"/>
      <c r="I3752" s="167"/>
      <c r="J3752" s="168"/>
      <c r="K3752" s="845"/>
    </row>
    <row r="3753" spans="1:11" x14ac:dyDescent="0.2">
      <c r="A3753" s="163">
        <v>3738</v>
      </c>
      <c r="B3753" s="164"/>
      <c r="C3753" s="165"/>
      <c r="D3753" s="166"/>
      <c r="E3753" s="165"/>
      <c r="F3753" s="165"/>
      <c r="G3753" s="220"/>
      <c r="H3753" s="165"/>
      <c r="I3753" s="167"/>
      <c r="J3753" s="168"/>
      <c r="K3753" s="845"/>
    </row>
    <row r="3754" spans="1:11" x14ac:dyDescent="0.2">
      <c r="A3754" s="163">
        <v>3739</v>
      </c>
      <c r="B3754" s="164"/>
      <c r="C3754" s="165"/>
      <c r="D3754" s="166"/>
      <c r="E3754" s="165"/>
      <c r="F3754" s="165"/>
      <c r="G3754" s="220"/>
      <c r="H3754" s="165"/>
      <c r="I3754" s="167"/>
      <c r="J3754" s="168"/>
      <c r="K3754" s="845"/>
    </row>
    <row r="3755" spans="1:11" x14ac:dyDescent="0.2">
      <c r="A3755" s="163">
        <v>3740</v>
      </c>
      <c r="B3755" s="164"/>
      <c r="C3755" s="165"/>
      <c r="D3755" s="166"/>
      <c r="E3755" s="165"/>
      <c r="F3755" s="165"/>
      <c r="G3755" s="220"/>
      <c r="H3755" s="165"/>
      <c r="I3755" s="167"/>
      <c r="J3755" s="168"/>
      <c r="K3755" s="845"/>
    </row>
    <row r="3756" spans="1:11" x14ac:dyDescent="0.2">
      <c r="A3756" s="163">
        <v>3741</v>
      </c>
      <c r="B3756" s="164"/>
      <c r="C3756" s="165"/>
      <c r="D3756" s="166"/>
      <c r="E3756" s="165"/>
      <c r="F3756" s="165"/>
      <c r="G3756" s="220"/>
      <c r="H3756" s="165"/>
      <c r="I3756" s="167"/>
      <c r="J3756" s="168"/>
      <c r="K3756" s="845"/>
    </row>
    <row r="3757" spans="1:11" x14ac:dyDescent="0.2">
      <c r="A3757" s="163">
        <v>3742</v>
      </c>
      <c r="B3757" s="164"/>
      <c r="C3757" s="165"/>
      <c r="D3757" s="166"/>
      <c r="E3757" s="165"/>
      <c r="F3757" s="165"/>
      <c r="G3757" s="220"/>
      <c r="H3757" s="165"/>
      <c r="I3757" s="167"/>
      <c r="J3757" s="168"/>
      <c r="K3757" s="845"/>
    </row>
    <row r="3758" spans="1:11" x14ac:dyDescent="0.2">
      <c r="A3758" s="163">
        <v>3743</v>
      </c>
      <c r="B3758" s="164"/>
      <c r="C3758" s="165"/>
      <c r="D3758" s="166"/>
      <c r="E3758" s="165"/>
      <c r="F3758" s="165"/>
      <c r="G3758" s="220"/>
      <c r="H3758" s="165"/>
      <c r="I3758" s="167"/>
      <c r="J3758" s="168"/>
      <c r="K3758" s="845"/>
    </row>
    <row r="3759" spans="1:11" x14ac:dyDescent="0.2">
      <c r="A3759" s="163">
        <v>3744</v>
      </c>
      <c r="B3759" s="164"/>
      <c r="C3759" s="165"/>
      <c r="D3759" s="166"/>
      <c r="E3759" s="165"/>
      <c r="F3759" s="165"/>
      <c r="G3759" s="220"/>
      <c r="H3759" s="165"/>
      <c r="I3759" s="167"/>
      <c r="J3759" s="168"/>
      <c r="K3759" s="845"/>
    </row>
    <row r="3760" spans="1:11" x14ac:dyDescent="0.2">
      <c r="A3760" s="163">
        <v>3745</v>
      </c>
      <c r="B3760" s="164"/>
      <c r="C3760" s="165"/>
      <c r="D3760" s="166"/>
      <c r="E3760" s="165"/>
      <c r="F3760" s="165"/>
      <c r="G3760" s="220"/>
      <c r="H3760" s="165"/>
      <c r="I3760" s="167"/>
      <c r="J3760" s="168"/>
      <c r="K3760" s="845"/>
    </row>
    <row r="3761" spans="1:11" x14ac:dyDescent="0.2">
      <c r="A3761" s="163">
        <v>3746</v>
      </c>
      <c r="B3761" s="164"/>
      <c r="C3761" s="165"/>
      <c r="D3761" s="166"/>
      <c r="E3761" s="165"/>
      <c r="F3761" s="165"/>
      <c r="G3761" s="220"/>
      <c r="H3761" s="165"/>
      <c r="I3761" s="167"/>
      <c r="J3761" s="168"/>
      <c r="K3761" s="845"/>
    </row>
    <row r="3762" spans="1:11" x14ac:dyDescent="0.2">
      <c r="A3762" s="163">
        <v>3747</v>
      </c>
      <c r="B3762" s="164"/>
      <c r="C3762" s="165"/>
      <c r="D3762" s="166"/>
      <c r="E3762" s="165"/>
      <c r="F3762" s="165"/>
      <c r="G3762" s="220"/>
      <c r="H3762" s="165"/>
      <c r="I3762" s="167"/>
      <c r="J3762" s="168"/>
      <c r="K3762" s="845"/>
    </row>
    <row r="3763" spans="1:11" x14ac:dyDescent="0.2">
      <c r="A3763" s="163">
        <v>3748</v>
      </c>
      <c r="B3763" s="164"/>
      <c r="C3763" s="165"/>
      <c r="D3763" s="166"/>
      <c r="E3763" s="165"/>
      <c r="F3763" s="165"/>
      <c r="G3763" s="220"/>
      <c r="H3763" s="165"/>
      <c r="I3763" s="167"/>
      <c r="J3763" s="168"/>
      <c r="K3763" s="845"/>
    </row>
    <row r="3764" spans="1:11" x14ac:dyDescent="0.2">
      <c r="A3764" s="163">
        <v>3749</v>
      </c>
      <c r="B3764" s="164"/>
      <c r="C3764" s="165"/>
      <c r="D3764" s="166"/>
      <c r="E3764" s="165"/>
      <c r="F3764" s="165"/>
      <c r="G3764" s="220"/>
      <c r="H3764" s="165"/>
      <c r="I3764" s="167"/>
      <c r="J3764" s="168"/>
      <c r="K3764" s="845"/>
    </row>
    <row r="3765" spans="1:11" x14ac:dyDescent="0.2">
      <c r="A3765" s="163">
        <v>3750</v>
      </c>
      <c r="B3765" s="164"/>
      <c r="C3765" s="165"/>
      <c r="D3765" s="166"/>
      <c r="E3765" s="165"/>
      <c r="F3765" s="165"/>
      <c r="G3765" s="220"/>
      <c r="H3765" s="165"/>
      <c r="I3765" s="167"/>
      <c r="J3765" s="168"/>
      <c r="K3765" s="845"/>
    </row>
    <row r="3766" spans="1:11" x14ac:dyDescent="0.2">
      <c r="A3766" s="163">
        <v>3751</v>
      </c>
      <c r="B3766" s="164"/>
      <c r="C3766" s="165"/>
      <c r="D3766" s="166"/>
      <c r="E3766" s="165"/>
      <c r="F3766" s="165"/>
      <c r="G3766" s="220"/>
      <c r="H3766" s="165"/>
      <c r="I3766" s="167"/>
      <c r="J3766" s="168"/>
      <c r="K3766" s="845"/>
    </row>
    <row r="3767" spans="1:11" x14ac:dyDescent="0.2">
      <c r="A3767" s="163">
        <v>3752</v>
      </c>
      <c r="B3767" s="164"/>
      <c r="C3767" s="165"/>
      <c r="D3767" s="166"/>
      <c r="E3767" s="165"/>
      <c r="F3767" s="165"/>
      <c r="G3767" s="220"/>
      <c r="H3767" s="165"/>
      <c r="I3767" s="167"/>
      <c r="J3767" s="168"/>
      <c r="K3767" s="845"/>
    </row>
    <row r="3768" spans="1:11" x14ac:dyDescent="0.2">
      <c r="A3768" s="163">
        <v>3753</v>
      </c>
      <c r="B3768" s="164"/>
      <c r="C3768" s="165"/>
      <c r="D3768" s="166"/>
      <c r="E3768" s="165"/>
      <c r="F3768" s="165"/>
      <c r="G3768" s="220"/>
      <c r="H3768" s="165"/>
      <c r="I3768" s="167"/>
      <c r="J3768" s="168"/>
      <c r="K3768" s="845"/>
    </row>
    <row r="3769" spans="1:11" x14ac:dyDescent="0.2">
      <c r="A3769" s="163">
        <v>3754</v>
      </c>
      <c r="B3769" s="164"/>
      <c r="C3769" s="165"/>
      <c r="D3769" s="166"/>
      <c r="E3769" s="165"/>
      <c r="F3769" s="165"/>
      <c r="G3769" s="220"/>
      <c r="H3769" s="165"/>
      <c r="I3769" s="167"/>
      <c r="J3769" s="168"/>
      <c r="K3769" s="845"/>
    </row>
    <row r="3770" spans="1:11" x14ac:dyDescent="0.2">
      <c r="A3770" s="163">
        <v>3755</v>
      </c>
      <c r="B3770" s="164"/>
      <c r="C3770" s="165"/>
      <c r="D3770" s="166"/>
      <c r="E3770" s="165"/>
      <c r="F3770" s="165"/>
      <c r="G3770" s="220"/>
      <c r="H3770" s="165"/>
      <c r="I3770" s="167"/>
      <c r="J3770" s="168"/>
      <c r="K3770" s="845"/>
    </row>
    <row r="3771" spans="1:11" x14ac:dyDescent="0.2">
      <c r="A3771" s="163">
        <v>3756</v>
      </c>
      <c r="B3771" s="164"/>
      <c r="C3771" s="165"/>
      <c r="D3771" s="166"/>
      <c r="E3771" s="165"/>
      <c r="F3771" s="165"/>
      <c r="G3771" s="220"/>
      <c r="H3771" s="165"/>
      <c r="I3771" s="167"/>
      <c r="J3771" s="168"/>
      <c r="K3771" s="845"/>
    </row>
    <row r="3772" spans="1:11" x14ac:dyDescent="0.2">
      <c r="A3772" s="163">
        <v>3757</v>
      </c>
      <c r="B3772" s="164"/>
      <c r="C3772" s="165"/>
      <c r="D3772" s="166"/>
      <c r="E3772" s="165"/>
      <c r="F3772" s="165"/>
      <c r="G3772" s="220"/>
      <c r="H3772" s="165"/>
      <c r="I3772" s="167"/>
      <c r="J3772" s="168"/>
      <c r="K3772" s="845"/>
    </row>
    <row r="3773" spans="1:11" x14ac:dyDescent="0.2">
      <c r="A3773" s="163">
        <v>3758</v>
      </c>
      <c r="B3773" s="164"/>
      <c r="C3773" s="165"/>
      <c r="D3773" s="166"/>
      <c r="E3773" s="165"/>
      <c r="F3773" s="165"/>
      <c r="G3773" s="220"/>
      <c r="H3773" s="165"/>
      <c r="I3773" s="167"/>
      <c r="J3773" s="168"/>
      <c r="K3773" s="845"/>
    </row>
    <row r="3774" spans="1:11" x14ac:dyDescent="0.2">
      <c r="A3774" s="163">
        <v>3759</v>
      </c>
      <c r="B3774" s="164"/>
      <c r="C3774" s="165"/>
      <c r="D3774" s="166"/>
      <c r="E3774" s="165"/>
      <c r="F3774" s="165"/>
      <c r="G3774" s="220"/>
      <c r="H3774" s="165"/>
      <c r="I3774" s="167"/>
      <c r="J3774" s="168"/>
      <c r="K3774" s="845"/>
    </row>
    <row r="3775" spans="1:11" x14ac:dyDescent="0.2">
      <c r="A3775" s="163">
        <v>3760</v>
      </c>
      <c r="B3775" s="164"/>
      <c r="C3775" s="165"/>
      <c r="D3775" s="166"/>
      <c r="E3775" s="165"/>
      <c r="F3775" s="165"/>
      <c r="G3775" s="220"/>
      <c r="H3775" s="165"/>
      <c r="I3775" s="167"/>
      <c r="J3775" s="168"/>
      <c r="K3775" s="845"/>
    </row>
    <row r="3776" spans="1:11" x14ac:dyDescent="0.2">
      <c r="A3776" s="163">
        <v>3761</v>
      </c>
      <c r="B3776" s="164"/>
      <c r="C3776" s="165"/>
      <c r="D3776" s="166"/>
      <c r="E3776" s="165"/>
      <c r="F3776" s="165"/>
      <c r="G3776" s="220"/>
      <c r="H3776" s="165"/>
      <c r="I3776" s="167"/>
      <c r="J3776" s="168"/>
      <c r="K3776" s="845"/>
    </row>
    <row r="3777" spans="1:11" x14ac:dyDescent="0.2">
      <c r="A3777" s="163">
        <v>3762</v>
      </c>
      <c r="B3777" s="164"/>
      <c r="C3777" s="165"/>
      <c r="D3777" s="166"/>
      <c r="E3777" s="165"/>
      <c r="F3777" s="165"/>
      <c r="G3777" s="220"/>
      <c r="H3777" s="165"/>
      <c r="I3777" s="167"/>
      <c r="J3777" s="168"/>
      <c r="K3777" s="845"/>
    </row>
    <row r="3778" spans="1:11" x14ac:dyDescent="0.2">
      <c r="A3778" s="163">
        <v>3763</v>
      </c>
      <c r="B3778" s="164"/>
      <c r="C3778" s="165"/>
      <c r="D3778" s="166"/>
      <c r="E3778" s="165"/>
      <c r="F3778" s="165"/>
      <c r="G3778" s="220"/>
      <c r="H3778" s="165"/>
      <c r="I3778" s="167"/>
      <c r="J3778" s="168"/>
      <c r="K3778" s="845"/>
    </row>
    <row r="3779" spans="1:11" x14ac:dyDescent="0.2">
      <c r="A3779" s="163">
        <v>3764</v>
      </c>
      <c r="B3779" s="164"/>
      <c r="C3779" s="165"/>
      <c r="D3779" s="166"/>
      <c r="E3779" s="165"/>
      <c r="F3779" s="165"/>
      <c r="G3779" s="220"/>
      <c r="H3779" s="165"/>
      <c r="I3779" s="167"/>
      <c r="J3779" s="168"/>
      <c r="K3779" s="845"/>
    </row>
    <row r="3780" spans="1:11" x14ac:dyDescent="0.2">
      <c r="A3780" s="163">
        <v>3765</v>
      </c>
      <c r="B3780" s="164"/>
      <c r="C3780" s="165"/>
      <c r="D3780" s="166"/>
      <c r="E3780" s="165"/>
      <c r="F3780" s="165"/>
      <c r="G3780" s="220"/>
      <c r="H3780" s="165"/>
      <c r="I3780" s="167"/>
      <c r="J3780" s="168"/>
      <c r="K3780" s="845"/>
    </row>
    <row r="3781" spans="1:11" x14ac:dyDescent="0.2">
      <c r="A3781" s="163">
        <v>3766</v>
      </c>
      <c r="B3781" s="164"/>
      <c r="C3781" s="165"/>
      <c r="D3781" s="166"/>
      <c r="E3781" s="165"/>
      <c r="F3781" s="165"/>
      <c r="G3781" s="220"/>
      <c r="H3781" s="165"/>
      <c r="I3781" s="167"/>
      <c r="J3781" s="168"/>
      <c r="K3781" s="845"/>
    </row>
    <row r="3782" spans="1:11" x14ac:dyDescent="0.2">
      <c r="A3782" s="163">
        <v>3767</v>
      </c>
      <c r="B3782" s="164"/>
      <c r="C3782" s="165"/>
      <c r="D3782" s="166"/>
      <c r="E3782" s="165"/>
      <c r="F3782" s="165"/>
      <c r="G3782" s="220"/>
      <c r="H3782" s="165"/>
      <c r="I3782" s="167"/>
      <c r="J3782" s="168"/>
      <c r="K3782" s="845"/>
    </row>
    <row r="3783" spans="1:11" x14ac:dyDescent="0.2">
      <c r="A3783" s="163">
        <v>3768</v>
      </c>
      <c r="B3783" s="164"/>
      <c r="C3783" s="165"/>
      <c r="D3783" s="166"/>
      <c r="E3783" s="165"/>
      <c r="F3783" s="165"/>
      <c r="G3783" s="220"/>
      <c r="H3783" s="165"/>
      <c r="I3783" s="167"/>
      <c r="J3783" s="168"/>
      <c r="K3783" s="845"/>
    </row>
    <row r="3784" spans="1:11" x14ac:dyDescent="0.2">
      <c r="A3784" s="163">
        <v>3769</v>
      </c>
      <c r="B3784" s="164"/>
      <c r="C3784" s="165"/>
      <c r="D3784" s="166"/>
      <c r="E3784" s="165"/>
      <c r="F3784" s="165"/>
      <c r="G3784" s="220"/>
      <c r="H3784" s="165"/>
      <c r="I3784" s="167"/>
      <c r="J3784" s="168"/>
      <c r="K3784" s="845"/>
    </row>
    <row r="3785" spans="1:11" x14ac:dyDescent="0.2">
      <c r="A3785" s="163">
        <v>3770</v>
      </c>
      <c r="B3785" s="164"/>
      <c r="C3785" s="165"/>
      <c r="D3785" s="166"/>
      <c r="E3785" s="165"/>
      <c r="F3785" s="165"/>
      <c r="G3785" s="220"/>
      <c r="H3785" s="165"/>
      <c r="I3785" s="167"/>
      <c r="J3785" s="168"/>
      <c r="K3785" s="845"/>
    </row>
    <row r="3786" spans="1:11" x14ac:dyDescent="0.2">
      <c r="A3786" s="163">
        <v>3771</v>
      </c>
      <c r="B3786" s="164"/>
      <c r="C3786" s="165"/>
      <c r="D3786" s="166"/>
      <c r="E3786" s="165"/>
      <c r="F3786" s="165"/>
      <c r="G3786" s="220"/>
      <c r="H3786" s="165"/>
      <c r="I3786" s="167"/>
      <c r="J3786" s="168"/>
      <c r="K3786" s="845"/>
    </row>
    <row r="3787" spans="1:11" x14ac:dyDescent="0.2">
      <c r="A3787" s="163">
        <v>3772</v>
      </c>
      <c r="B3787" s="164"/>
      <c r="C3787" s="165"/>
      <c r="D3787" s="166"/>
      <c r="E3787" s="165"/>
      <c r="F3787" s="165"/>
      <c r="G3787" s="220"/>
      <c r="H3787" s="165"/>
      <c r="I3787" s="167"/>
      <c r="J3787" s="168"/>
      <c r="K3787" s="845"/>
    </row>
    <row r="3788" spans="1:11" x14ac:dyDescent="0.2">
      <c r="A3788" s="163">
        <v>3773</v>
      </c>
      <c r="B3788" s="164"/>
      <c r="C3788" s="165"/>
      <c r="D3788" s="166"/>
      <c r="E3788" s="165"/>
      <c r="F3788" s="165"/>
      <c r="G3788" s="220"/>
      <c r="H3788" s="165"/>
      <c r="I3788" s="167"/>
      <c r="J3788" s="168"/>
      <c r="K3788" s="845"/>
    </row>
    <row r="3789" spans="1:11" x14ac:dyDescent="0.2">
      <c r="A3789" s="163">
        <v>3774</v>
      </c>
      <c r="B3789" s="164"/>
      <c r="C3789" s="165"/>
      <c r="D3789" s="166"/>
      <c r="E3789" s="165"/>
      <c r="F3789" s="165"/>
      <c r="G3789" s="220"/>
      <c r="H3789" s="165"/>
      <c r="I3789" s="167"/>
      <c r="J3789" s="168"/>
      <c r="K3789" s="845"/>
    </row>
    <row r="3790" spans="1:11" x14ac:dyDescent="0.2">
      <c r="A3790" s="163">
        <v>3775</v>
      </c>
      <c r="B3790" s="164"/>
      <c r="C3790" s="165"/>
      <c r="D3790" s="166"/>
      <c r="E3790" s="165"/>
      <c r="F3790" s="165"/>
      <c r="G3790" s="220"/>
      <c r="H3790" s="165"/>
      <c r="I3790" s="167"/>
      <c r="J3790" s="168"/>
      <c r="K3790" s="845"/>
    </row>
    <row r="3791" spans="1:11" x14ac:dyDescent="0.2">
      <c r="A3791" s="163">
        <v>3776</v>
      </c>
      <c r="B3791" s="164"/>
      <c r="C3791" s="165"/>
      <c r="D3791" s="166"/>
      <c r="E3791" s="165"/>
      <c r="F3791" s="165"/>
      <c r="G3791" s="220"/>
      <c r="H3791" s="165"/>
      <c r="I3791" s="167"/>
      <c r="J3791" s="168"/>
      <c r="K3791" s="845"/>
    </row>
    <row r="3792" spans="1:11" x14ac:dyDescent="0.2">
      <c r="A3792" s="163">
        <v>3777</v>
      </c>
      <c r="B3792" s="164"/>
      <c r="C3792" s="165"/>
      <c r="D3792" s="166"/>
      <c r="E3792" s="165"/>
      <c r="F3792" s="165"/>
      <c r="G3792" s="220"/>
      <c r="H3792" s="165"/>
      <c r="I3792" s="167"/>
      <c r="J3792" s="168"/>
      <c r="K3792" s="845"/>
    </row>
    <row r="3793" spans="1:11" x14ac:dyDescent="0.2">
      <c r="A3793" s="163">
        <v>3778</v>
      </c>
      <c r="B3793" s="164"/>
      <c r="C3793" s="165"/>
      <c r="D3793" s="166"/>
      <c r="E3793" s="165"/>
      <c r="F3793" s="165"/>
      <c r="G3793" s="220"/>
      <c r="H3793" s="165"/>
      <c r="I3793" s="167"/>
      <c r="J3793" s="168"/>
      <c r="K3793" s="845"/>
    </row>
    <row r="3794" spans="1:11" x14ac:dyDescent="0.2">
      <c r="A3794" s="163">
        <v>3779</v>
      </c>
      <c r="B3794" s="164"/>
      <c r="C3794" s="165"/>
      <c r="D3794" s="166"/>
      <c r="E3794" s="165"/>
      <c r="F3794" s="165"/>
      <c r="G3794" s="220"/>
      <c r="H3794" s="165"/>
      <c r="I3794" s="167"/>
      <c r="J3794" s="168"/>
      <c r="K3794" s="845"/>
    </row>
    <row r="3795" spans="1:11" x14ac:dyDescent="0.2">
      <c r="A3795" s="163">
        <v>3780</v>
      </c>
      <c r="B3795" s="164"/>
      <c r="C3795" s="165"/>
      <c r="D3795" s="166"/>
      <c r="E3795" s="165"/>
      <c r="F3795" s="165"/>
      <c r="G3795" s="220"/>
      <c r="H3795" s="165"/>
      <c r="I3795" s="167"/>
      <c r="J3795" s="168"/>
      <c r="K3795" s="845"/>
    </row>
    <row r="3796" spans="1:11" x14ac:dyDescent="0.2">
      <c r="A3796" s="163">
        <v>3781</v>
      </c>
      <c r="B3796" s="164"/>
      <c r="C3796" s="165"/>
      <c r="D3796" s="166"/>
      <c r="E3796" s="165"/>
      <c r="F3796" s="165"/>
      <c r="G3796" s="220"/>
      <c r="H3796" s="165"/>
      <c r="I3796" s="167"/>
      <c r="J3796" s="168"/>
      <c r="K3796" s="845"/>
    </row>
    <row r="3797" spans="1:11" x14ac:dyDescent="0.2">
      <c r="A3797" s="163">
        <v>3782</v>
      </c>
      <c r="B3797" s="164"/>
      <c r="C3797" s="165"/>
      <c r="D3797" s="166"/>
      <c r="E3797" s="165"/>
      <c r="F3797" s="165"/>
      <c r="G3797" s="220"/>
      <c r="H3797" s="165"/>
      <c r="I3797" s="167"/>
      <c r="J3797" s="168"/>
      <c r="K3797" s="845"/>
    </row>
    <row r="3798" spans="1:11" x14ac:dyDescent="0.2">
      <c r="A3798" s="163">
        <v>3783</v>
      </c>
      <c r="B3798" s="164"/>
      <c r="C3798" s="165"/>
      <c r="D3798" s="166"/>
      <c r="E3798" s="165"/>
      <c r="F3798" s="165"/>
      <c r="G3798" s="220"/>
      <c r="H3798" s="165"/>
      <c r="I3798" s="167"/>
      <c r="J3798" s="168"/>
      <c r="K3798" s="845"/>
    </row>
    <row r="3799" spans="1:11" x14ac:dyDescent="0.2">
      <c r="A3799" s="163">
        <v>3784</v>
      </c>
      <c r="B3799" s="164"/>
      <c r="C3799" s="165"/>
      <c r="D3799" s="166"/>
      <c r="E3799" s="165"/>
      <c r="F3799" s="165"/>
      <c r="G3799" s="220"/>
      <c r="H3799" s="165"/>
      <c r="I3799" s="167"/>
      <c r="J3799" s="168"/>
      <c r="K3799" s="845"/>
    </row>
    <row r="3800" spans="1:11" x14ac:dyDescent="0.2">
      <c r="A3800" s="163">
        <v>3785</v>
      </c>
      <c r="B3800" s="164"/>
      <c r="C3800" s="165"/>
      <c r="D3800" s="166"/>
      <c r="E3800" s="165"/>
      <c r="F3800" s="165"/>
      <c r="G3800" s="220"/>
      <c r="H3800" s="165"/>
      <c r="I3800" s="167"/>
      <c r="J3800" s="168"/>
      <c r="K3800" s="845"/>
    </row>
    <row r="3801" spans="1:11" x14ac:dyDescent="0.2">
      <c r="A3801" s="163">
        <v>3786</v>
      </c>
      <c r="B3801" s="164"/>
      <c r="C3801" s="165"/>
      <c r="D3801" s="166"/>
      <c r="E3801" s="165"/>
      <c r="F3801" s="165"/>
      <c r="G3801" s="220"/>
      <c r="H3801" s="165"/>
      <c r="I3801" s="167"/>
      <c r="J3801" s="168"/>
      <c r="K3801" s="845"/>
    </row>
    <row r="3802" spans="1:11" x14ac:dyDescent="0.2">
      <c r="A3802" s="163">
        <v>3787</v>
      </c>
      <c r="B3802" s="164"/>
      <c r="C3802" s="165"/>
      <c r="D3802" s="166"/>
      <c r="E3802" s="165"/>
      <c r="F3802" s="165"/>
      <c r="G3802" s="220"/>
      <c r="H3802" s="165"/>
      <c r="I3802" s="167"/>
      <c r="J3802" s="168"/>
      <c r="K3802" s="845"/>
    </row>
    <row r="3803" spans="1:11" x14ac:dyDescent="0.2">
      <c r="A3803" s="163">
        <v>3788</v>
      </c>
      <c r="B3803" s="164"/>
      <c r="C3803" s="165"/>
      <c r="D3803" s="166"/>
      <c r="E3803" s="165"/>
      <c r="F3803" s="165"/>
      <c r="G3803" s="220"/>
      <c r="H3803" s="165"/>
      <c r="I3803" s="167"/>
      <c r="J3803" s="168"/>
      <c r="K3803" s="845"/>
    </row>
    <row r="3804" spans="1:11" x14ac:dyDescent="0.2">
      <c r="A3804" s="163">
        <v>3789</v>
      </c>
      <c r="B3804" s="164"/>
      <c r="C3804" s="165"/>
      <c r="D3804" s="166"/>
      <c r="E3804" s="165"/>
      <c r="F3804" s="165"/>
      <c r="G3804" s="220"/>
      <c r="H3804" s="165"/>
      <c r="I3804" s="167"/>
      <c r="J3804" s="168"/>
      <c r="K3804" s="845"/>
    </row>
    <row r="3805" spans="1:11" x14ac:dyDescent="0.2">
      <c r="A3805" s="163">
        <v>3790</v>
      </c>
      <c r="B3805" s="164"/>
      <c r="C3805" s="165"/>
      <c r="D3805" s="166"/>
      <c r="E3805" s="165"/>
      <c r="F3805" s="165"/>
      <c r="G3805" s="220"/>
      <c r="H3805" s="165"/>
      <c r="I3805" s="167"/>
      <c r="J3805" s="168"/>
      <c r="K3805" s="845"/>
    </row>
    <row r="3806" spans="1:11" x14ac:dyDescent="0.2">
      <c r="A3806" s="163">
        <v>3791</v>
      </c>
      <c r="B3806" s="164"/>
      <c r="C3806" s="165"/>
      <c r="D3806" s="166"/>
      <c r="E3806" s="165"/>
      <c r="F3806" s="165"/>
      <c r="G3806" s="220"/>
      <c r="H3806" s="165"/>
      <c r="I3806" s="167"/>
      <c r="J3806" s="168"/>
      <c r="K3806" s="845"/>
    </row>
    <row r="3807" spans="1:11" x14ac:dyDescent="0.2">
      <c r="A3807" s="163">
        <v>3792</v>
      </c>
      <c r="B3807" s="164"/>
      <c r="C3807" s="165"/>
      <c r="D3807" s="166"/>
      <c r="E3807" s="165"/>
      <c r="F3807" s="165"/>
      <c r="G3807" s="220"/>
      <c r="H3807" s="165"/>
      <c r="I3807" s="167"/>
      <c r="J3807" s="168"/>
      <c r="K3807" s="845"/>
    </row>
    <row r="3808" spans="1:11" x14ac:dyDescent="0.2">
      <c r="A3808" s="163">
        <v>3793</v>
      </c>
      <c r="B3808" s="164"/>
      <c r="C3808" s="165"/>
      <c r="D3808" s="166"/>
      <c r="E3808" s="165"/>
      <c r="F3808" s="165"/>
      <c r="G3808" s="220"/>
      <c r="H3808" s="165"/>
      <c r="I3808" s="167"/>
      <c r="J3808" s="168"/>
      <c r="K3808" s="845"/>
    </row>
    <row r="3809" spans="1:11" x14ac:dyDescent="0.2">
      <c r="A3809" s="163">
        <v>3794</v>
      </c>
      <c r="B3809" s="164"/>
      <c r="C3809" s="165"/>
      <c r="D3809" s="166"/>
      <c r="E3809" s="165"/>
      <c r="F3809" s="165"/>
      <c r="G3809" s="220"/>
      <c r="H3809" s="165"/>
      <c r="I3809" s="167"/>
      <c r="J3809" s="168"/>
      <c r="K3809" s="845"/>
    </row>
    <row r="3810" spans="1:11" x14ac:dyDescent="0.2">
      <c r="A3810" s="163">
        <v>3795</v>
      </c>
      <c r="B3810" s="164"/>
      <c r="C3810" s="165"/>
      <c r="D3810" s="166"/>
      <c r="E3810" s="165"/>
      <c r="F3810" s="165"/>
      <c r="G3810" s="220"/>
      <c r="H3810" s="165"/>
      <c r="I3810" s="167"/>
      <c r="J3810" s="168"/>
      <c r="K3810" s="845"/>
    </row>
    <row r="3811" spans="1:11" x14ac:dyDescent="0.2">
      <c r="A3811" s="163">
        <v>3796</v>
      </c>
      <c r="B3811" s="164"/>
      <c r="C3811" s="165"/>
      <c r="D3811" s="166"/>
      <c r="E3811" s="165"/>
      <c r="F3811" s="165"/>
      <c r="G3811" s="220"/>
      <c r="H3811" s="165"/>
      <c r="I3811" s="167"/>
      <c r="J3811" s="168"/>
      <c r="K3811" s="845"/>
    </row>
    <row r="3812" spans="1:11" x14ac:dyDescent="0.2">
      <c r="A3812" s="163">
        <v>3797</v>
      </c>
      <c r="B3812" s="164"/>
      <c r="C3812" s="165"/>
      <c r="D3812" s="166"/>
      <c r="E3812" s="165"/>
      <c r="F3812" s="165"/>
      <c r="G3812" s="220"/>
      <c r="H3812" s="165"/>
      <c r="I3812" s="167"/>
      <c r="J3812" s="168"/>
      <c r="K3812" s="845"/>
    </row>
    <row r="3813" spans="1:11" x14ac:dyDescent="0.2">
      <c r="A3813" s="163">
        <v>3798</v>
      </c>
      <c r="B3813" s="164"/>
      <c r="C3813" s="165"/>
      <c r="D3813" s="166"/>
      <c r="E3813" s="165"/>
      <c r="F3813" s="165"/>
      <c r="G3813" s="220"/>
      <c r="H3813" s="165"/>
      <c r="I3813" s="167"/>
      <c r="J3813" s="168"/>
      <c r="K3813" s="845"/>
    </row>
    <row r="3814" spans="1:11" x14ac:dyDescent="0.2">
      <c r="A3814" s="163">
        <v>3799</v>
      </c>
      <c r="B3814" s="164"/>
      <c r="C3814" s="165"/>
      <c r="D3814" s="166"/>
      <c r="E3814" s="165"/>
      <c r="F3814" s="165"/>
      <c r="G3814" s="220"/>
      <c r="H3814" s="165"/>
      <c r="I3814" s="167"/>
      <c r="J3814" s="168"/>
      <c r="K3814" s="845"/>
    </row>
    <row r="3815" spans="1:11" x14ac:dyDescent="0.2">
      <c r="A3815" s="163">
        <v>3800</v>
      </c>
      <c r="B3815" s="164"/>
      <c r="C3815" s="165"/>
      <c r="D3815" s="166"/>
      <c r="E3815" s="165"/>
      <c r="F3815" s="165"/>
      <c r="G3815" s="220"/>
      <c r="H3815" s="165"/>
      <c r="I3815" s="167"/>
      <c r="J3815" s="168"/>
      <c r="K3815" s="845"/>
    </row>
    <row r="3816" spans="1:11" x14ac:dyDescent="0.2">
      <c r="A3816" s="163">
        <v>3801</v>
      </c>
      <c r="B3816" s="164"/>
      <c r="C3816" s="165"/>
      <c r="D3816" s="166"/>
      <c r="E3816" s="165"/>
      <c r="F3816" s="165"/>
      <c r="G3816" s="220"/>
      <c r="H3816" s="165"/>
      <c r="I3816" s="167"/>
      <c r="J3816" s="168"/>
      <c r="K3816" s="845"/>
    </row>
    <row r="3817" spans="1:11" x14ac:dyDescent="0.2">
      <c r="A3817" s="163">
        <v>3802</v>
      </c>
      <c r="B3817" s="164"/>
      <c r="C3817" s="165"/>
      <c r="D3817" s="166"/>
      <c r="E3817" s="165"/>
      <c r="F3817" s="165"/>
      <c r="G3817" s="220"/>
      <c r="H3817" s="165"/>
      <c r="I3817" s="167"/>
      <c r="J3817" s="168"/>
      <c r="K3817" s="845"/>
    </row>
    <row r="3818" spans="1:11" x14ac:dyDescent="0.2">
      <c r="A3818" s="163">
        <v>3803</v>
      </c>
      <c r="B3818" s="164"/>
      <c r="C3818" s="165"/>
      <c r="D3818" s="166"/>
      <c r="E3818" s="165"/>
      <c r="F3818" s="165"/>
      <c r="G3818" s="220"/>
      <c r="H3818" s="165"/>
      <c r="I3818" s="167"/>
      <c r="J3818" s="168"/>
      <c r="K3818" s="845"/>
    </row>
    <row r="3819" spans="1:11" x14ac:dyDescent="0.2">
      <c r="A3819" s="163">
        <v>3804</v>
      </c>
      <c r="B3819" s="164"/>
      <c r="C3819" s="165"/>
      <c r="D3819" s="166"/>
      <c r="E3819" s="165"/>
      <c r="F3819" s="165"/>
      <c r="G3819" s="220"/>
      <c r="H3819" s="165"/>
      <c r="I3819" s="167"/>
      <c r="J3819" s="168"/>
      <c r="K3819" s="845"/>
    </row>
    <row r="3820" spans="1:11" x14ac:dyDescent="0.2">
      <c r="A3820" s="163">
        <v>3805</v>
      </c>
      <c r="B3820" s="164"/>
      <c r="C3820" s="165"/>
      <c r="D3820" s="166"/>
      <c r="E3820" s="165"/>
      <c r="F3820" s="165"/>
      <c r="G3820" s="220"/>
      <c r="H3820" s="165"/>
      <c r="I3820" s="167"/>
      <c r="J3820" s="168"/>
      <c r="K3820" s="845"/>
    </row>
    <row r="3821" spans="1:11" x14ac:dyDescent="0.2">
      <c r="A3821" s="163">
        <v>3806</v>
      </c>
      <c r="B3821" s="164"/>
      <c r="C3821" s="165"/>
      <c r="D3821" s="166"/>
      <c r="E3821" s="165"/>
      <c r="F3821" s="165"/>
      <c r="G3821" s="220"/>
      <c r="H3821" s="165"/>
      <c r="I3821" s="167"/>
      <c r="J3821" s="168"/>
      <c r="K3821" s="845"/>
    </row>
    <row r="3822" spans="1:11" x14ac:dyDescent="0.2">
      <c r="A3822" s="163">
        <v>3807</v>
      </c>
      <c r="B3822" s="164"/>
      <c r="C3822" s="165"/>
      <c r="D3822" s="166"/>
      <c r="E3822" s="165"/>
      <c r="F3822" s="165"/>
      <c r="G3822" s="220"/>
      <c r="H3822" s="165"/>
      <c r="I3822" s="167"/>
      <c r="J3822" s="168"/>
      <c r="K3822" s="845"/>
    </row>
    <row r="3823" spans="1:11" x14ac:dyDescent="0.2">
      <c r="A3823" s="163">
        <v>3808</v>
      </c>
      <c r="B3823" s="164"/>
      <c r="C3823" s="165"/>
      <c r="D3823" s="166"/>
      <c r="E3823" s="165"/>
      <c r="F3823" s="165"/>
      <c r="G3823" s="220"/>
      <c r="H3823" s="165"/>
      <c r="I3823" s="167"/>
      <c r="J3823" s="168"/>
      <c r="K3823" s="845"/>
    </row>
    <row r="3824" spans="1:11" x14ac:dyDescent="0.2">
      <c r="A3824" s="163">
        <v>3809</v>
      </c>
      <c r="B3824" s="164"/>
      <c r="C3824" s="165"/>
      <c r="D3824" s="166"/>
      <c r="E3824" s="165"/>
      <c r="F3824" s="165"/>
      <c r="G3824" s="220"/>
      <c r="H3824" s="165"/>
      <c r="I3824" s="167"/>
      <c r="J3824" s="168"/>
      <c r="K3824" s="845"/>
    </row>
    <row r="3825" spans="1:11" x14ac:dyDescent="0.2">
      <c r="A3825" s="163">
        <v>3810</v>
      </c>
      <c r="B3825" s="164"/>
      <c r="C3825" s="165"/>
      <c r="D3825" s="166"/>
      <c r="E3825" s="165"/>
      <c r="F3825" s="165"/>
      <c r="G3825" s="220"/>
      <c r="H3825" s="165"/>
      <c r="I3825" s="167"/>
      <c r="J3825" s="168"/>
      <c r="K3825" s="845"/>
    </row>
    <row r="3826" spans="1:11" x14ac:dyDescent="0.2">
      <c r="A3826" s="163">
        <v>3811</v>
      </c>
      <c r="B3826" s="164"/>
      <c r="C3826" s="165"/>
      <c r="D3826" s="166"/>
      <c r="E3826" s="165"/>
      <c r="F3826" s="165"/>
      <c r="G3826" s="220"/>
      <c r="H3826" s="165"/>
      <c r="I3826" s="167"/>
      <c r="J3826" s="168"/>
      <c r="K3826" s="845"/>
    </row>
    <row r="3827" spans="1:11" x14ac:dyDescent="0.2">
      <c r="A3827" s="163">
        <v>3812</v>
      </c>
      <c r="B3827" s="164"/>
      <c r="C3827" s="165"/>
      <c r="D3827" s="166"/>
      <c r="E3827" s="165"/>
      <c r="F3827" s="165"/>
      <c r="G3827" s="220"/>
      <c r="H3827" s="165"/>
      <c r="I3827" s="167"/>
      <c r="J3827" s="168"/>
      <c r="K3827" s="845"/>
    </row>
    <row r="3828" spans="1:11" x14ac:dyDescent="0.2">
      <c r="A3828" s="163">
        <v>3813</v>
      </c>
      <c r="B3828" s="164"/>
      <c r="C3828" s="165"/>
      <c r="D3828" s="166"/>
      <c r="E3828" s="165"/>
      <c r="F3828" s="165"/>
      <c r="G3828" s="220"/>
      <c r="H3828" s="165"/>
      <c r="I3828" s="167"/>
      <c r="J3828" s="168"/>
      <c r="K3828" s="845"/>
    </row>
    <row r="3829" spans="1:11" x14ac:dyDescent="0.2">
      <c r="A3829" s="163">
        <v>3814</v>
      </c>
      <c r="B3829" s="164"/>
      <c r="C3829" s="165"/>
      <c r="D3829" s="166"/>
      <c r="E3829" s="165"/>
      <c r="F3829" s="165"/>
      <c r="G3829" s="220"/>
      <c r="H3829" s="165"/>
      <c r="I3829" s="167"/>
      <c r="J3829" s="168"/>
      <c r="K3829" s="845"/>
    </row>
    <row r="3830" spans="1:11" x14ac:dyDescent="0.2">
      <c r="A3830" s="163">
        <v>3815</v>
      </c>
      <c r="B3830" s="164"/>
      <c r="C3830" s="165"/>
      <c r="D3830" s="166"/>
      <c r="E3830" s="165"/>
      <c r="F3830" s="165"/>
      <c r="G3830" s="220"/>
      <c r="H3830" s="165"/>
      <c r="I3830" s="167"/>
      <c r="J3830" s="168"/>
      <c r="K3830" s="845"/>
    </row>
    <row r="3831" spans="1:11" x14ac:dyDescent="0.2">
      <c r="A3831" s="163">
        <v>3816</v>
      </c>
      <c r="B3831" s="164"/>
      <c r="C3831" s="165"/>
      <c r="D3831" s="166"/>
      <c r="E3831" s="165"/>
      <c r="F3831" s="165"/>
      <c r="G3831" s="220"/>
      <c r="H3831" s="165"/>
      <c r="I3831" s="167"/>
      <c r="J3831" s="168"/>
      <c r="K3831" s="845"/>
    </row>
    <row r="3832" spans="1:11" x14ac:dyDescent="0.2">
      <c r="A3832" s="163">
        <v>3817</v>
      </c>
      <c r="B3832" s="164"/>
      <c r="C3832" s="165"/>
      <c r="D3832" s="166"/>
      <c r="E3832" s="165"/>
      <c r="F3832" s="165"/>
      <c r="G3832" s="220"/>
      <c r="H3832" s="165"/>
      <c r="I3832" s="167"/>
      <c r="J3832" s="168"/>
      <c r="K3832" s="845"/>
    </row>
    <row r="3833" spans="1:11" x14ac:dyDescent="0.2">
      <c r="A3833" s="163">
        <v>3818</v>
      </c>
      <c r="B3833" s="164"/>
      <c r="C3833" s="165"/>
      <c r="D3833" s="166"/>
      <c r="E3833" s="165"/>
      <c r="F3833" s="165"/>
      <c r="G3833" s="220"/>
      <c r="H3833" s="165"/>
      <c r="I3833" s="167"/>
      <c r="J3833" s="168"/>
      <c r="K3833" s="845"/>
    </row>
    <row r="3834" spans="1:11" x14ac:dyDescent="0.2">
      <c r="A3834" s="163">
        <v>3819</v>
      </c>
      <c r="B3834" s="164"/>
      <c r="C3834" s="165"/>
      <c r="D3834" s="166"/>
      <c r="E3834" s="165"/>
      <c r="F3834" s="165"/>
      <c r="G3834" s="220"/>
      <c r="H3834" s="165"/>
      <c r="I3834" s="167"/>
      <c r="J3834" s="168"/>
      <c r="K3834" s="845"/>
    </row>
    <row r="3835" spans="1:11" x14ac:dyDescent="0.2">
      <c r="A3835" s="163">
        <v>3820</v>
      </c>
      <c r="B3835" s="164"/>
      <c r="C3835" s="165"/>
      <c r="D3835" s="166"/>
      <c r="E3835" s="165"/>
      <c r="F3835" s="165"/>
      <c r="G3835" s="220"/>
      <c r="H3835" s="165"/>
      <c r="I3835" s="167"/>
      <c r="J3835" s="168"/>
      <c r="K3835" s="845"/>
    </row>
    <row r="3836" spans="1:11" x14ac:dyDescent="0.2">
      <c r="A3836" s="163">
        <v>3821</v>
      </c>
      <c r="B3836" s="164"/>
      <c r="C3836" s="165"/>
      <c r="D3836" s="166"/>
      <c r="E3836" s="165"/>
      <c r="F3836" s="165"/>
      <c r="G3836" s="220"/>
      <c r="H3836" s="165"/>
      <c r="I3836" s="167"/>
      <c r="J3836" s="168"/>
      <c r="K3836" s="845"/>
    </row>
    <row r="3837" spans="1:11" x14ac:dyDescent="0.2">
      <c r="A3837" s="163">
        <v>3822</v>
      </c>
      <c r="B3837" s="164"/>
      <c r="C3837" s="165"/>
      <c r="D3837" s="166"/>
      <c r="E3837" s="165"/>
      <c r="F3837" s="165"/>
      <c r="G3837" s="220"/>
      <c r="H3837" s="165"/>
      <c r="I3837" s="167"/>
      <c r="J3837" s="168"/>
      <c r="K3837" s="845"/>
    </row>
    <row r="3838" spans="1:11" x14ac:dyDescent="0.2">
      <c r="A3838" s="163">
        <v>3823</v>
      </c>
      <c r="B3838" s="164"/>
      <c r="C3838" s="165"/>
      <c r="D3838" s="166"/>
      <c r="E3838" s="165"/>
      <c r="F3838" s="165"/>
      <c r="G3838" s="220"/>
      <c r="H3838" s="165"/>
      <c r="I3838" s="167"/>
      <c r="J3838" s="168"/>
      <c r="K3838" s="845"/>
    </row>
    <row r="3839" spans="1:11" x14ac:dyDescent="0.2">
      <c r="A3839" s="163">
        <v>3824</v>
      </c>
      <c r="B3839" s="164"/>
      <c r="C3839" s="165"/>
      <c r="D3839" s="166"/>
      <c r="E3839" s="165"/>
      <c r="F3839" s="165"/>
      <c r="G3839" s="220"/>
      <c r="H3839" s="165"/>
      <c r="I3839" s="167"/>
      <c r="J3839" s="168"/>
      <c r="K3839" s="845"/>
    </row>
    <row r="3840" spans="1:11" x14ac:dyDescent="0.2">
      <c r="A3840" s="163">
        <v>3825</v>
      </c>
      <c r="B3840" s="164"/>
      <c r="C3840" s="165"/>
      <c r="D3840" s="166"/>
      <c r="E3840" s="165"/>
      <c r="F3840" s="165"/>
      <c r="G3840" s="220"/>
      <c r="H3840" s="165"/>
      <c r="I3840" s="167"/>
      <c r="J3840" s="168"/>
      <c r="K3840" s="845"/>
    </row>
    <row r="3841" spans="1:11" x14ac:dyDescent="0.2">
      <c r="A3841" s="163">
        <v>3826</v>
      </c>
      <c r="B3841" s="164"/>
      <c r="C3841" s="165"/>
      <c r="D3841" s="166"/>
      <c r="E3841" s="165"/>
      <c r="F3841" s="165"/>
      <c r="G3841" s="220"/>
      <c r="H3841" s="165"/>
      <c r="I3841" s="167"/>
      <c r="J3841" s="168"/>
      <c r="K3841" s="845"/>
    </row>
    <row r="3842" spans="1:11" x14ac:dyDescent="0.2">
      <c r="A3842" s="163">
        <v>3827</v>
      </c>
      <c r="B3842" s="164"/>
      <c r="C3842" s="165"/>
      <c r="D3842" s="166"/>
      <c r="E3842" s="165"/>
      <c r="F3842" s="165"/>
      <c r="G3842" s="220"/>
      <c r="H3842" s="165"/>
      <c r="I3842" s="167"/>
      <c r="J3842" s="168"/>
      <c r="K3842" s="845"/>
    </row>
    <row r="3843" spans="1:11" x14ac:dyDescent="0.2">
      <c r="A3843" s="163">
        <v>3828</v>
      </c>
      <c r="B3843" s="164"/>
      <c r="C3843" s="165"/>
      <c r="D3843" s="166"/>
      <c r="E3843" s="165"/>
      <c r="F3843" s="165"/>
      <c r="G3843" s="220"/>
      <c r="H3843" s="165"/>
      <c r="I3843" s="167"/>
      <c r="J3843" s="168"/>
      <c r="K3843" s="845"/>
    </row>
    <row r="3844" spans="1:11" x14ac:dyDescent="0.2">
      <c r="A3844" s="163">
        <v>3829</v>
      </c>
      <c r="B3844" s="164"/>
      <c r="C3844" s="165"/>
      <c r="D3844" s="166"/>
      <c r="E3844" s="165"/>
      <c r="F3844" s="165"/>
      <c r="G3844" s="220"/>
      <c r="H3844" s="165"/>
      <c r="I3844" s="167"/>
      <c r="J3844" s="168"/>
      <c r="K3844" s="845"/>
    </row>
    <row r="3845" spans="1:11" x14ac:dyDescent="0.2">
      <c r="A3845" s="163">
        <v>3830</v>
      </c>
      <c r="B3845" s="164"/>
      <c r="C3845" s="165"/>
      <c r="D3845" s="166"/>
      <c r="E3845" s="165"/>
      <c r="F3845" s="165"/>
      <c r="G3845" s="220"/>
      <c r="H3845" s="165"/>
      <c r="I3845" s="167"/>
      <c r="J3845" s="168"/>
      <c r="K3845" s="845"/>
    </row>
    <row r="3846" spans="1:11" x14ac:dyDescent="0.2">
      <c r="A3846" s="163">
        <v>3831</v>
      </c>
      <c r="B3846" s="164"/>
      <c r="C3846" s="165"/>
      <c r="D3846" s="166"/>
      <c r="E3846" s="165"/>
      <c r="F3846" s="165"/>
      <c r="G3846" s="220"/>
      <c r="H3846" s="165"/>
      <c r="I3846" s="167"/>
      <c r="J3846" s="168"/>
      <c r="K3846" s="845"/>
    </row>
    <row r="3847" spans="1:11" x14ac:dyDescent="0.2">
      <c r="A3847" s="163">
        <v>3832</v>
      </c>
      <c r="B3847" s="164"/>
      <c r="C3847" s="165"/>
      <c r="D3847" s="166"/>
      <c r="E3847" s="165"/>
      <c r="F3847" s="165"/>
      <c r="G3847" s="220"/>
      <c r="H3847" s="165"/>
      <c r="I3847" s="167"/>
      <c r="J3847" s="168"/>
      <c r="K3847" s="845"/>
    </row>
    <row r="3848" spans="1:11" x14ac:dyDescent="0.2">
      <c r="A3848" s="163">
        <v>3833</v>
      </c>
      <c r="B3848" s="164"/>
      <c r="C3848" s="165"/>
      <c r="D3848" s="166"/>
      <c r="E3848" s="165"/>
      <c r="F3848" s="165"/>
      <c r="G3848" s="220"/>
      <c r="H3848" s="165"/>
      <c r="I3848" s="167"/>
      <c r="J3848" s="168"/>
      <c r="K3848" s="845"/>
    </row>
    <row r="3849" spans="1:11" x14ac:dyDescent="0.2">
      <c r="A3849" s="163">
        <v>3834</v>
      </c>
      <c r="B3849" s="164"/>
      <c r="C3849" s="165"/>
      <c r="D3849" s="166"/>
      <c r="E3849" s="165"/>
      <c r="F3849" s="165"/>
      <c r="G3849" s="220"/>
      <c r="H3849" s="165"/>
      <c r="I3849" s="167"/>
      <c r="J3849" s="168"/>
      <c r="K3849" s="845"/>
    </row>
    <row r="3850" spans="1:11" x14ac:dyDescent="0.2">
      <c r="A3850" s="163">
        <v>3835</v>
      </c>
      <c r="B3850" s="164"/>
      <c r="C3850" s="165"/>
      <c r="D3850" s="166"/>
      <c r="E3850" s="165"/>
      <c r="F3850" s="165"/>
      <c r="G3850" s="220"/>
      <c r="H3850" s="165"/>
      <c r="I3850" s="167"/>
      <c r="J3850" s="168"/>
      <c r="K3850" s="845"/>
    </row>
    <row r="3851" spans="1:11" x14ac:dyDescent="0.2">
      <c r="A3851" s="163">
        <v>3836</v>
      </c>
      <c r="B3851" s="164"/>
      <c r="C3851" s="165"/>
      <c r="D3851" s="166"/>
      <c r="E3851" s="165"/>
      <c r="F3851" s="165"/>
      <c r="G3851" s="220"/>
      <c r="H3851" s="165"/>
      <c r="I3851" s="167"/>
      <c r="J3851" s="168"/>
      <c r="K3851" s="845"/>
    </row>
    <row r="3852" spans="1:11" x14ac:dyDescent="0.2">
      <c r="A3852" s="163">
        <v>3837</v>
      </c>
      <c r="B3852" s="164"/>
      <c r="C3852" s="165"/>
      <c r="D3852" s="166"/>
      <c r="E3852" s="165"/>
      <c r="F3852" s="165"/>
      <c r="G3852" s="220"/>
      <c r="H3852" s="165"/>
      <c r="I3852" s="167"/>
      <c r="J3852" s="168"/>
      <c r="K3852" s="845"/>
    </row>
    <row r="3853" spans="1:11" x14ac:dyDescent="0.2">
      <c r="A3853" s="163">
        <v>3838</v>
      </c>
      <c r="B3853" s="164"/>
      <c r="C3853" s="165"/>
      <c r="D3853" s="166"/>
      <c r="E3853" s="165"/>
      <c r="F3853" s="165"/>
      <c r="G3853" s="220"/>
      <c r="H3853" s="165"/>
      <c r="I3853" s="167"/>
      <c r="J3853" s="168"/>
      <c r="K3853" s="845"/>
    </row>
    <row r="3854" spans="1:11" x14ac:dyDescent="0.2">
      <c r="A3854" s="163">
        <v>3839</v>
      </c>
      <c r="B3854" s="164"/>
      <c r="C3854" s="165"/>
      <c r="D3854" s="166"/>
      <c r="E3854" s="165"/>
      <c r="F3854" s="165"/>
      <c r="G3854" s="220"/>
      <c r="H3854" s="165"/>
      <c r="I3854" s="167"/>
      <c r="J3854" s="168"/>
      <c r="K3854" s="845"/>
    </row>
    <row r="3855" spans="1:11" x14ac:dyDescent="0.2">
      <c r="A3855" s="163">
        <v>3840</v>
      </c>
      <c r="B3855" s="164"/>
      <c r="C3855" s="165"/>
      <c r="D3855" s="166"/>
      <c r="E3855" s="165"/>
      <c r="F3855" s="165"/>
      <c r="G3855" s="220"/>
      <c r="H3855" s="165"/>
      <c r="I3855" s="167"/>
      <c r="J3855" s="168"/>
      <c r="K3855" s="845"/>
    </row>
    <row r="3856" spans="1:11" x14ac:dyDescent="0.2">
      <c r="A3856" s="163">
        <v>3841</v>
      </c>
      <c r="B3856" s="164"/>
      <c r="C3856" s="165"/>
      <c r="D3856" s="166"/>
      <c r="E3856" s="165"/>
      <c r="F3856" s="165"/>
      <c r="G3856" s="220"/>
      <c r="H3856" s="165"/>
      <c r="I3856" s="167"/>
      <c r="J3856" s="168"/>
      <c r="K3856" s="845"/>
    </row>
    <row r="3857" spans="1:11" x14ac:dyDescent="0.2">
      <c r="A3857" s="163">
        <v>3842</v>
      </c>
      <c r="B3857" s="164"/>
      <c r="C3857" s="165"/>
      <c r="D3857" s="166"/>
      <c r="E3857" s="165"/>
      <c r="F3857" s="165"/>
      <c r="G3857" s="220"/>
      <c r="H3857" s="165"/>
      <c r="I3857" s="167"/>
      <c r="J3857" s="168"/>
      <c r="K3857" s="845"/>
    </row>
    <row r="3858" spans="1:11" x14ac:dyDescent="0.2">
      <c r="A3858" s="163">
        <v>3843</v>
      </c>
      <c r="B3858" s="164"/>
      <c r="C3858" s="165"/>
      <c r="D3858" s="166"/>
      <c r="E3858" s="165"/>
      <c r="F3858" s="165"/>
      <c r="G3858" s="220"/>
      <c r="H3858" s="165"/>
      <c r="I3858" s="167"/>
      <c r="J3858" s="168"/>
      <c r="K3858" s="845"/>
    </row>
    <row r="3859" spans="1:11" x14ac:dyDescent="0.2">
      <c r="A3859" s="163">
        <v>3844</v>
      </c>
      <c r="B3859" s="164"/>
      <c r="C3859" s="165"/>
      <c r="D3859" s="166"/>
      <c r="E3859" s="165"/>
      <c r="F3859" s="165"/>
      <c r="G3859" s="220"/>
      <c r="H3859" s="165"/>
      <c r="I3859" s="167"/>
      <c r="J3859" s="168"/>
      <c r="K3859" s="845"/>
    </row>
    <row r="3860" spans="1:11" x14ac:dyDescent="0.2">
      <c r="A3860" s="163">
        <v>3845</v>
      </c>
      <c r="B3860" s="164"/>
      <c r="C3860" s="165"/>
      <c r="D3860" s="166"/>
      <c r="E3860" s="165"/>
      <c r="F3860" s="165"/>
      <c r="G3860" s="220"/>
      <c r="H3860" s="165"/>
      <c r="I3860" s="167"/>
      <c r="J3860" s="168"/>
      <c r="K3860" s="845"/>
    </row>
    <row r="3861" spans="1:11" x14ac:dyDescent="0.2">
      <c r="A3861" s="163">
        <v>3846</v>
      </c>
      <c r="B3861" s="164"/>
      <c r="C3861" s="165"/>
      <c r="D3861" s="166"/>
      <c r="E3861" s="165"/>
      <c r="F3861" s="165"/>
      <c r="G3861" s="220"/>
      <c r="H3861" s="165"/>
      <c r="I3861" s="167"/>
      <c r="J3861" s="168"/>
      <c r="K3861" s="845"/>
    </row>
    <row r="3862" spans="1:11" x14ac:dyDescent="0.2">
      <c r="A3862" s="163">
        <v>3847</v>
      </c>
      <c r="B3862" s="164"/>
      <c r="C3862" s="165"/>
      <c r="D3862" s="166"/>
      <c r="E3862" s="165"/>
      <c r="F3862" s="165"/>
      <c r="G3862" s="220"/>
      <c r="H3862" s="165"/>
      <c r="I3862" s="167"/>
      <c r="J3862" s="168"/>
      <c r="K3862" s="845"/>
    </row>
    <row r="3863" spans="1:11" x14ac:dyDescent="0.2">
      <c r="A3863" s="163">
        <v>3848</v>
      </c>
      <c r="B3863" s="164"/>
      <c r="C3863" s="165"/>
      <c r="D3863" s="166"/>
      <c r="E3863" s="165"/>
      <c r="F3863" s="165"/>
      <c r="G3863" s="220"/>
      <c r="H3863" s="165"/>
      <c r="I3863" s="167"/>
      <c r="J3863" s="168"/>
      <c r="K3863" s="845"/>
    </row>
    <row r="3864" spans="1:11" x14ac:dyDescent="0.2">
      <c r="A3864" s="163">
        <v>3849</v>
      </c>
      <c r="B3864" s="164"/>
      <c r="C3864" s="165"/>
      <c r="D3864" s="166"/>
      <c r="E3864" s="165"/>
      <c r="F3864" s="165"/>
      <c r="G3864" s="220"/>
      <c r="H3864" s="165"/>
      <c r="I3864" s="167"/>
      <c r="J3864" s="168"/>
      <c r="K3864" s="845"/>
    </row>
    <row r="3865" spans="1:11" x14ac:dyDescent="0.2">
      <c r="A3865" s="163">
        <v>3850</v>
      </c>
      <c r="B3865" s="164"/>
      <c r="C3865" s="165"/>
      <c r="D3865" s="166"/>
      <c r="E3865" s="165"/>
      <c r="F3865" s="165"/>
      <c r="G3865" s="220"/>
      <c r="H3865" s="165"/>
      <c r="I3865" s="167"/>
      <c r="J3865" s="168"/>
      <c r="K3865" s="845"/>
    </row>
    <row r="3866" spans="1:11" x14ac:dyDescent="0.2">
      <c r="A3866" s="163">
        <v>3851</v>
      </c>
      <c r="B3866" s="164"/>
      <c r="C3866" s="165"/>
      <c r="D3866" s="166"/>
      <c r="E3866" s="165"/>
      <c r="F3866" s="165"/>
      <c r="G3866" s="220"/>
      <c r="H3866" s="165"/>
      <c r="I3866" s="167"/>
      <c r="J3866" s="168"/>
      <c r="K3866" s="845"/>
    </row>
    <row r="3867" spans="1:11" x14ac:dyDescent="0.2">
      <c r="A3867" s="163">
        <v>3852</v>
      </c>
      <c r="B3867" s="164"/>
      <c r="C3867" s="165"/>
      <c r="D3867" s="166"/>
      <c r="E3867" s="165"/>
      <c r="F3867" s="165"/>
      <c r="G3867" s="220"/>
      <c r="H3867" s="165"/>
      <c r="I3867" s="167"/>
      <c r="J3867" s="168"/>
      <c r="K3867" s="845"/>
    </row>
    <row r="3868" spans="1:11" x14ac:dyDescent="0.2">
      <c r="A3868" s="163">
        <v>3853</v>
      </c>
      <c r="B3868" s="164"/>
      <c r="C3868" s="165"/>
      <c r="D3868" s="166"/>
      <c r="E3868" s="165"/>
      <c r="F3868" s="165"/>
      <c r="G3868" s="220"/>
      <c r="H3868" s="165"/>
      <c r="I3868" s="167"/>
      <c r="J3868" s="168"/>
      <c r="K3868" s="845"/>
    </row>
    <row r="3869" spans="1:11" x14ac:dyDescent="0.2">
      <c r="A3869" s="163">
        <v>3854</v>
      </c>
      <c r="B3869" s="164"/>
      <c r="C3869" s="165"/>
      <c r="D3869" s="166"/>
      <c r="E3869" s="165"/>
      <c r="F3869" s="165"/>
      <c r="G3869" s="220"/>
      <c r="H3869" s="165"/>
      <c r="I3869" s="167"/>
      <c r="J3869" s="168"/>
      <c r="K3869" s="845"/>
    </row>
    <row r="3870" spans="1:11" x14ac:dyDescent="0.2">
      <c r="A3870" s="163">
        <v>3855</v>
      </c>
      <c r="B3870" s="164"/>
      <c r="C3870" s="165"/>
      <c r="D3870" s="166"/>
      <c r="E3870" s="165"/>
      <c r="F3870" s="165"/>
      <c r="G3870" s="220"/>
      <c r="H3870" s="165"/>
      <c r="I3870" s="167"/>
      <c r="J3870" s="168"/>
      <c r="K3870" s="845"/>
    </row>
    <row r="3871" spans="1:11" x14ac:dyDescent="0.2">
      <c r="A3871" s="163">
        <v>3856</v>
      </c>
      <c r="B3871" s="164"/>
      <c r="C3871" s="165"/>
      <c r="D3871" s="166"/>
      <c r="E3871" s="165"/>
      <c r="F3871" s="165"/>
      <c r="G3871" s="220"/>
      <c r="H3871" s="165"/>
      <c r="I3871" s="167"/>
      <c r="J3871" s="168"/>
      <c r="K3871" s="845"/>
    </row>
    <row r="3872" spans="1:11" x14ac:dyDescent="0.2">
      <c r="A3872" s="163">
        <v>3857</v>
      </c>
      <c r="B3872" s="164"/>
      <c r="C3872" s="165"/>
      <c r="D3872" s="166"/>
      <c r="E3872" s="165"/>
      <c r="F3872" s="165"/>
      <c r="G3872" s="220"/>
      <c r="H3872" s="165"/>
      <c r="I3872" s="167"/>
      <c r="J3872" s="168"/>
      <c r="K3872" s="845"/>
    </row>
    <row r="3873" spans="1:11" x14ac:dyDescent="0.2">
      <c r="A3873" s="163">
        <v>3858</v>
      </c>
      <c r="B3873" s="164"/>
      <c r="C3873" s="165"/>
      <c r="D3873" s="166"/>
      <c r="E3873" s="165"/>
      <c r="F3873" s="165"/>
      <c r="G3873" s="220"/>
      <c r="H3873" s="165"/>
      <c r="I3873" s="167"/>
      <c r="J3873" s="168"/>
      <c r="K3873" s="845"/>
    </row>
    <row r="3874" spans="1:11" x14ac:dyDescent="0.2">
      <c r="A3874" s="163">
        <v>3859</v>
      </c>
      <c r="B3874" s="164"/>
      <c r="C3874" s="165"/>
      <c r="D3874" s="166"/>
      <c r="E3874" s="165"/>
      <c r="F3874" s="165"/>
      <c r="G3874" s="220"/>
      <c r="H3874" s="165"/>
      <c r="I3874" s="167"/>
      <c r="J3874" s="168"/>
      <c r="K3874" s="845"/>
    </row>
    <row r="3875" spans="1:11" x14ac:dyDescent="0.2">
      <c r="A3875" s="163">
        <v>3860</v>
      </c>
      <c r="B3875" s="164"/>
      <c r="C3875" s="165"/>
      <c r="D3875" s="166"/>
      <c r="E3875" s="165"/>
      <c r="F3875" s="165"/>
      <c r="G3875" s="220"/>
      <c r="H3875" s="165"/>
      <c r="I3875" s="167"/>
      <c r="J3875" s="168"/>
      <c r="K3875" s="845"/>
    </row>
    <row r="3876" spans="1:11" x14ac:dyDescent="0.2">
      <c r="A3876" s="163">
        <v>3861</v>
      </c>
      <c r="B3876" s="164"/>
      <c r="C3876" s="165"/>
      <c r="D3876" s="166"/>
      <c r="E3876" s="165"/>
      <c r="F3876" s="165"/>
      <c r="G3876" s="220"/>
      <c r="H3876" s="165"/>
      <c r="I3876" s="167"/>
      <c r="J3876" s="168"/>
      <c r="K3876" s="845"/>
    </row>
    <row r="3877" spans="1:11" x14ac:dyDescent="0.2">
      <c r="A3877" s="163">
        <v>3862</v>
      </c>
      <c r="B3877" s="164"/>
      <c r="C3877" s="165"/>
      <c r="D3877" s="166"/>
      <c r="E3877" s="165"/>
      <c r="F3877" s="165"/>
      <c r="G3877" s="220"/>
      <c r="H3877" s="165"/>
      <c r="I3877" s="167"/>
      <c r="J3877" s="168"/>
      <c r="K3877" s="845"/>
    </row>
    <row r="3878" spans="1:11" x14ac:dyDescent="0.2">
      <c r="A3878" s="163">
        <v>3863</v>
      </c>
      <c r="B3878" s="164"/>
      <c r="C3878" s="165"/>
      <c r="D3878" s="166"/>
      <c r="E3878" s="165"/>
      <c r="F3878" s="165"/>
      <c r="G3878" s="220"/>
      <c r="H3878" s="165"/>
      <c r="I3878" s="167"/>
      <c r="J3878" s="168"/>
      <c r="K3878" s="845"/>
    </row>
    <row r="3879" spans="1:11" x14ac:dyDescent="0.2">
      <c r="A3879" s="163">
        <v>3864</v>
      </c>
      <c r="B3879" s="164"/>
      <c r="C3879" s="165"/>
      <c r="D3879" s="166"/>
      <c r="E3879" s="165"/>
      <c r="F3879" s="165"/>
      <c r="G3879" s="220"/>
      <c r="H3879" s="165"/>
      <c r="I3879" s="167"/>
      <c r="J3879" s="168"/>
      <c r="K3879" s="845"/>
    </row>
    <row r="3880" spans="1:11" x14ac:dyDescent="0.2">
      <c r="A3880" s="163">
        <v>3865</v>
      </c>
      <c r="B3880" s="164"/>
      <c r="C3880" s="165"/>
      <c r="D3880" s="166"/>
      <c r="E3880" s="165"/>
      <c r="F3880" s="165"/>
      <c r="G3880" s="220"/>
      <c r="H3880" s="165"/>
      <c r="I3880" s="167"/>
      <c r="J3880" s="168"/>
      <c r="K3880" s="845"/>
    </row>
    <row r="3881" spans="1:11" x14ac:dyDescent="0.2">
      <c r="A3881" s="163">
        <v>3866</v>
      </c>
      <c r="B3881" s="164"/>
      <c r="C3881" s="165"/>
      <c r="D3881" s="166"/>
      <c r="E3881" s="165"/>
      <c r="F3881" s="165"/>
      <c r="G3881" s="220"/>
      <c r="H3881" s="165"/>
      <c r="I3881" s="167"/>
      <c r="J3881" s="168"/>
      <c r="K3881" s="845"/>
    </row>
    <row r="3882" spans="1:11" x14ac:dyDescent="0.2">
      <c r="A3882" s="163">
        <v>3867</v>
      </c>
      <c r="B3882" s="164"/>
      <c r="C3882" s="165"/>
      <c r="D3882" s="166"/>
      <c r="E3882" s="165"/>
      <c r="F3882" s="165"/>
      <c r="G3882" s="220"/>
      <c r="H3882" s="165"/>
      <c r="I3882" s="167"/>
      <c r="J3882" s="168"/>
      <c r="K3882" s="845"/>
    </row>
    <row r="3883" spans="1:11" x14ac:dyDescent="0.2">
      <c r="A3883" s="163">
        <v>3868</v>
      </c>
      <c r="B3883" s="164"/>
      <c r="C3883" s="165"/>
      <c r="D3883" s="166"/>
      <c r="E3883" s="165"/>
      <c r="F3883" s="165"/>
      <c r="G3883" s="220"/>
      <c r="H3883" s="165"/>
      <c r="I3883" s="167"/>
      <c r="J3883" s="168"/>
      <c r="K3883" s="845"/>
    </row>
    <row r="3884" spans="1:11" x14ac:dyDescent="0.2">
      <c r="A3884" s="163">
        <v>3869</v>
      </c>
      <c r="B3884" s="164"/>
      <c r="C3884" s="165"/>
      <c r="D3884" s="166"/>
      <c r="E3884" s="165"/>
      <c r="F3884" s="165"/>
      <c r="G3884" s="220"/>
      <c r="H3884" s="165"/>
      <c r="I3884" s="167"/>
      <c r="J3884" s="168"/>
      <c r="K3884" s="845"/>
    </row>
    <row r="3885" spans="1:11" x14ac:dyDescent="0.2">
      <c r="A3885" s="163">
        <v>3870</v>
      </c>
      <c r="B3885" s="164"/>
      <c r="C3885" s="165"/>
      <c r="D3885" s="166"/>
      <c r="E3885" s="165"/>
      <c r="F3885" s="165"/>
      <c r="G3885" s="220"/>
      <c r="H3885" s="165"/>
      <c r="I3885" s="167"/>
      <c r="J3885" s="168"/>
      <c r="K3885" s="845"/>
    </row>
    <row r="3886" spans="1:11" x14ac:dyDescent="0.2">
      <c r="A3886" s="163">
        <v>3871</v>
      </c>
      <c r="B3886" s="164"/>
      <c r="C3886" s="165"/>
      <c r="D3886" s="166"/>
      <c r="E3886" s="165"/>
      <c r="F3886" s="165"/>
      <c r="G3886" s="220"/>
      <c r="H3886" s="165"/>
      <c r="I3886" s="167"/>
      <c r="J3886" s="168"/>
      <c r="K3886" s="845"/>
    </row>
    <row r="3887" spans="1:11" x14ac:dyDescent="0.2">
      <c r="A3887" s="163">
        <v>3872</v>
      </c>
      <c r="B3887" s="164"/>
      <c r="C3887" s="165"/>
      <c r="D3887" s="166"/>
      <c r="E3887" s="165"/>
      <c r="F3887" s="165"/>
      <c r="G3887" s="220"/>
      <c r="H3887" s="165"/>
      <c r="I3887" s="167"/>
      <c r="J3887" s="168"/>
      <c r="K3887" s="845"/>
    </row>
    <row r="3888" spans="1:11" x14ac:dyDescent="0.2">
      <c r="A3888" s="163">
        <v>3873</v>
      </c>
      <c r="B3888" s="164"/>
      <c r="C3888" s="165"/>
      <c r="D3888" s="166"/>
      <c r="E3888" s="165"/>
      <c r="F3888" s="165"/>
      <c r="G3888" s="220"/>
      <c r="H3888" s="165"/>
      <c r="I3888" s="167"/>
      <c r="J3888" s="168"/>
      <c r="K3888" s="845"/>
    </row>
    <row r="3889" spans="1:11" x14ac:dyDescent="0.2">
      <c r="A3889" s="163">
        <v>3874</v>
      </c>
      <c r="B3889" s="164"/>
      <c r="C3889" s="165"/>
      <c r="D3889" s="166"/>
      <c r="E3889" s="165"/>
      <c r="F3889" s="165"/>
      <c r="G3889" s="220"/>
      <c r="H3889" s="165"/>
      <c r="I3889" s="167"/>
      <c r="J3889" s="168"/>
      <c r="K3889" s="845"/>
    </row>
    <row r="3890" spans="1:11" x14ac:dyDescent="0.2">
      <c r="A3890" s="163">
        <v>3875</v>
      </c>
      <c r="B3890" s="164"/>
      <c r="C3890" s="165"/>
      <c r="D3890" s="166"/>
      <c r="E3890" s="165"/>
      <c r="F3890" s="165"/>
      <c r="G3890" s="220"/>
      <c r="H3890" s="165"/>
      <c r="I3890" s="167"/>
      <c r="J3890" s="168"/>
      <c r="K3890" s="845"/>
    </row>
    <row r="3891" spans="1:11" x14ac:dyDescent="0.2">
      <c r="A3891" s="163">
        <v>3876</v>
      </c>
      <c r="B3891" s="164"/>
      <c r="C3891" s="165"/>
      <c r="D3891" s="166"/>
      <c r="E3891" s="165"/>
      <c r="F3891" s="165"/>
      <c r="G3891" s="220"/>
      <c r="H3891" s="165"/>
      <c r="I3891" s="167"/>
      <c r="J3891" s="168"/>
      <c r="K3891" s="845"/>
    </row>
    <row r="3892" spans="1:11" x14ac:dyDescent="0.2">
      <c r="A3892" s="163">
        <v>3877</v>
      </c>
      <c r="B3892" s="164"/>
      <c r="C3892" s="165"/>
      <c r="D3892" s="166"/>
      <c r="E3892" s="165"/>
      <c r="F3892" s="165"/>
      <c r="G3892" s="220"/>
      <c r="H3892" s="165"/>
      <c r="I3892" s="167"/>
      <c r="J3892" s="168"/>
      <c r="K3892" s="845"/>
    </row>
    <row r="3893" spans="1:11" x14ac:dyDescent="0.2">
      <c r="A3893" s="163">
        <v>3878</v>
      </c>
      <c r="B3893" s="164"/>
      <c r="C3893" s="165"/>
      <c r="D3893" s="166"/>
      <c r="E3893" s="165"/>
      <c r="F3893" s="165"/>
      <c r="G3893" s="220"/>
      <c r="H3893" s="165"/>
      <c r="I3893" s="167"/>
      <c r="J3893" s="168"/>
      <c r="K3893" s="845"/>
    </row>
    <row r="3894" spans="1:11" x14ac:dyDescent="0.2">
      <c r="A3894" s="163">
        <v>3879</v>
      </c>
      <c r="B3894" s="164"/>
      <c r="C3894" s="165"/>
      <c r="D3894" s="166"/>
      <c r="E3894" s="165"/>
      <c r="F3894" s="165"/>
      <c r="G3894" s="220"/>
      <c r="H3894" s="165"/>
      <c r="I3894" s="167"/>
      <c r="J3894" s="168"/>
      <c r="K3894" s="845"/>
    </row>
    <row r="3895" spans="1:11" x14ac:dyDescent="0.2">
      <c r="A3895" s="163">
        <v>3880</v>
      </c>
      <c r="B3895" s="164"/>
      <c r="C3895" s="165"/>
      <c r="D3895" s="166"/>
      <c r="E3895" s="165"/>
      <c r="F3895" s="165"/>
      <c r="G3895" s="220"/>
      <c r="H3895" s="165"/>
      <c r="I3895" s="167"/>
      <c r="J3895" s="168"/>
      <c r="K3895" s="845"/>
    </row>
    <row r="3896" spans="1:11" x14ac:dyDescent="0.2">
      <c r="A3896" s="163">
        <v>3881</v>
      </c>
      <c r="B3896" s="164"/>
      <c r="C3896" s="165"/>
      <c r="D3896" s="166"/>
      <c r="E3896" s="165"/>
      <c r="F3896" s="165"/>
      <c r="G3896" s="220"/>
      <c r="H3896" s="165"/>
      <c r="I3896" s="167"/>
      <c r="J3896" s="168"/>
      <c r="K3896" s="845"/>
    </row>
    <row r="3897" spans="1:11" x14ac:dyDescent="0.2">
      <c r="A3897" s="163">
        <v>3882</v>
      </c>
      <c r="B3897" s="164"/>
      <c r="C3897" s="165"/>
      <c r="D3897" s="166"/>
      <c r="E3897" s="165"/>
      <c r="F3897" s="165"/>
      <c r="G3897" s="220"/>
      <c r="H3897" s="165"/>
      <c r="I3897" s="167"/>
      <c r="J3897" s="168"/>
      <c r="K3897" s="845"/>
    </row>
    <row r="3898" spans="1:11" x14ac:dyDescent="0.2">
      <c r="A3898" s="163">
        <v>3883</v>
      </c>
      <c r="B3898" s="164"/>
      <c r="C3898" s="165"/>
      <c r="D3898" s="166"/>
      <c r="E3898" s="165"/>
      <c r="F3898" s="165"/>
      <c r="G3898" s="220"/>
      <c r="H3898" s="165"/>
      <c r="I3898" s="167"/>
      <c r="J3898" s="168"/>
      <c r="K3898" s="845"/>
    </row>
    <row r="3899" spans="1:11" x14ac:dyDescent="0.2">
      <c r="A3899" s="163">
        <v>3884</v>
      </c>
      <c r="B3899" s="164"/>
      <c r="C3899" s="165"/>
      <c r="D3899" s="166"/>
      <c r="E3899" s="165"/>
      <c r="F3899" s="165"/>
      <c r="G3899" s="220"/>
      <c r="H3899" s="165"/>
      <c r="I3899" s="167"/>
      <c r="J3899" s="168"/>
      <c r="K3899" s="845"/>
    </row>
    <row r="3900" spans="1:11" x14ac:dyDescent="0.2">
      <c r="A3900" s="163">
        <v>3885</v>
      </c>
      <c r="B3900" s="164"/>
      <c r="C3900" s="165"/>
      <c r="D3900" s="166"/>
      <c r="E3900" s="165"/>
      <c r="F3900" s="165"/>
      <c r="G3900" s="220"/>
      <c r="H3900" s="165"/>
      <c r="I3900" s="167"/>
      <c r="J3900" s="168"/>
      <c r="K3900" s="845"/>
    </row>
    <row r="3901" spans="1:11" x14ac:dyDescent="0.2">
      <c r="A3901" s="163">
        <v>3886</v>
      </c>
      <c r="B3901" s="164"/>
      <c r="C3901" s="165"/>
      <c r="D3901" s="166"/>
      <c r="E3901" s="165"/>
      <c r="F3901" s="165"/>
      <c r="G3901" s="220"/>
      <c r="H3901" s="165"/>
      <c r="I3901" s="167"/>
      <c r="J3901" s="168"/>
      <c r="K3901" s="845"/>
    </row>
    <row r="3902" spans="1:11" x14ac:dyDescent="0.2">
      <c r="A3902" s="163">
        <v>3887</v>
      </c>
      <c r="B3902" s="164"/>
      <c r="C3902" s="165"/>
      <c r="D3902" s="166"/>
      <c r="E3902" s="165"/>
      <c r="F3902" s="165"/>
      <c r="G3902" s="220"/>
      <c r="H3902" s="165"/>
      <c r="I3902" s="167"/>
      <c r="J3902" s="168"/>
      <c r="K3902" s="845"/>
    </row>
    <row r="3903" spans="1:11" x14ac:dyDescent="0.2">
      <c r="A3903" s="163">
        <v>3888</v>
      </c>
      <c r="B3903" s="164"/>
      <c r="C3903" s="165"/>
      <c r="D3903" s="166"/>
      <c r="E3903" s="165"/>
      <c r="F3903" s="165"/>
      <c r="G3903" s="220"/>
      <c r="H3903" s="165"/>
      <c r="I3903" s="167"/>
      <c r="J3903" s="168"/>
      <c r="K3903" s="845"/>
    </row>
    <row r="3904" spans="1:11" x14ac:dyDescent="0.2">
      <c r="A3904" s="163">
        <v>3889</v>
      </c>
      <c r="B3904" s="164"/>
      <c r="C3904" s="165"/>
      <c r="D3904" s="166"/>
      <c r="E3904" s="165"/>
      <c r="F3904" s="165"/>
      <c r="G3904" s="220"/>
      <c r="H3904" s="165"/>
      <c r="I3904" s="167"/>
      <c r="J3904" s="168"/>
      <c r="K3904" s="845"/>
    </row>
    <row r="3905" spans="1:11" x14ac:dyDescent="0.2">
      <c r="A3905" s="163">
        <v>3890</v>
      </c>
      <c r="B3905" s="164"/>
      <c r="C3905" s="165"/>
      <c r="D3905" s="166"/>
      <c r="E3905" s="165"/>
      <c r="F3905" s="165"/>
      <c r="G3905" s="220"/>
      <c r="H3905" s="165"/>
      <c r="I3905" s="167"/>
      <c r="J3905" s="168"/>
      <c r="K3905" s="845"/>
    </row>
    <row r="3906" spans="1:11" x14ac:dyDescent="0.2">
      <c r="A3906" s="163">
        <v>3891</v>
      </c>
      <c r="B3906" s="164"/>
      <c r="C3906" s="165"/>
      <c r="D3906" s="166"/>
      <c r="E3906" s="165"/>
      <c r="F3906" s="165"/>
      <c r="G3906" s="220"/>
      <c r="H3906" s="165"/>
      <c r="I3906" s="167"/>
      <c r="J3906" s="168"/>
      <c r="K3906" s="845"/>
    </row>
    <row r="3907" spans="1:11" x14ac:dyDescent="0.2">
      <c r="A3907" s="163">
        <v>3892</v>
      </c>
      <c r="B3907" s="164"/>
      <c r="C3907" s="165"/>
      <c r="D3907" s="166"/>
      <c r="E3907" s="165"/>
      <c r="F3907" s="165"/>
      <c r="G3907" s="220"/>
      <c r="H3907" s="165"/>
      <c r="I3907" s="167"/>
      <c r="J3907" s="168"/>
      <c r="K3907" s="845"/>
    </row>
    <row r="3908" spans="1:11" x14ac:dyDescent="0.2">
      <c r="A3908" s="163">
        <v>3893</v>
      </c>
      <c r="B3908" s="164"/>
      <c r="C3908" s="165"/>
      <c r="D3908" s="166"/>
      <c r="E3908" s="165"/>
      <c r="F3908" s="165"/>
      <c r="G3908" s="220"/>
      <c r="H3908" s="165"/>
      <c r="I3908" s="167"/>
      <c r="J3908" s="168"/>
      <c r="K3908" s="845"/>
    </row>
    <row r="3909" spans="1:11" x14ac:dyDescent="0.2">
      <c r="A3909" s="163">
        <v>3894</v>
      </c>
      <c r="B3909" s="164"/>
      <c r="C3909" s="165"/>
      <c r="D3909" s="166"/>
      <c r="E3909" s="165"/>
      <c r="F3909" s="165"/>
      <c r="G3909" s="220"/>
      <c r="H3909" s="165"/>
      <c r="I3909" s="167"/>
      <c r="J3909" s="168"/>
      <c r="K3909" s="845"/>
    </row>
    <row r="3910" spans="1:11" x14ac:dyDescent="0.2">
      <c r="A3910" s="163">
        <v>3895</v>
      </c>
      <c r="B3910" s="164"/>
      <c r="C3910" s="165"/>
      <c r="D3910" s="166"/>
      <c r="E3910" s="165"/>
      <c r="F3910" s="165"/>
      <c r="G3910" s="220"/>
      <c r="H3910" s="165"/>
      <c r="I3910" s="167"/>
      <c r="J3910" s="168"/>
      <c r="K3910" s="845"/>
    </row>
    <row r="3911" spans="1:11" x14ac:dyDescent="0.2">
      <c r="A3911" s="163">
        <v>3896</v>
      </c>
      <c r="B3911" s="164"/>
      <c r="C3911" s="165"/>
      <c r="D3911" s="166"/>
      <c r="E3911" s="165"/>
      <c r="F3911" s="165"/>
      <c r="G3911" s="220"/>
      <c r="H3911" s="165"/>
      <c r="I3911" s="167"/>
      <c r="J3911" s="168"/>
      <c r="K3911" s="845"/>
    </row>
    <row r="3912" spans="1:11" x14ac:dyDescent="0.2">
      <c r="A3912" s="163">
        <v>3897</v>
      </c>
      <c r="B3912" s="164"/>
      <c r="C3912" s="165"/>
      <c r="D3912" s="166"/>
      <c r="E3912" s="165"/>
      <c r="F3912" s="165"/>
      <c r="G3912" s="220"/>
      <c r="H3912" s="165"/>
      <c r="I3912" s="167"/>
      <c r="J3912" s="168"/>
      <c r="K3912" s="845"/>
    </row>
    <row r="3913" spans="1:11" x14ac:dyDescent="0.2">
      <c r="A3913" s="163">
        <v>3898</v>
      </c>
      <c r="B3913" s="164"/>
      <c r="C3913" s="165"/>
      <c r="D3913" s="166"/>
      <c r="E3913" s="165"/>
      <c r="F3913" s="165"/>
      <c r="G3913" s="220"/>
      <c r="H3913" s="165"/>
      <c r="I3913" s="167"/>
      <c r="J3913" s="168"/>
      <c r="K3913" s="845"/>
    </row>
    <row r="3914" spans="1:11" x14ac:dyDescent="0.2">
      <c r="A3914" s="163">
        <v>3899</v>
      </c>
      <c r="B3914" s="164"/>
      <c r="C3914" s="165"/>
      <c r="D3914" s="166"/>
      <c r="E3914" s="165"/>
      <c r="F3914" s="165"/>
      <c r="G3914" s="220"/>
      <c r="H3914" s="165"/>
      <c r="I3914" s="167"/>
      <c r="J3914" s="168"/>
      <c r="K3914" s="845"/>
    </row>
    <row r="3915" spans="1:11" x14ac:dyDescent="0.2">
      <c r="A3915" s="163">
        <v>3900</v>
      </c>
      <c r="B3915" s="164"/>
      <c r="C3915" s="165"/>
      <c r="D3915" s="166"/>
      <c r="E3915" s="165"/>
      <c r="F3915" s="165"/>
      <c r="G3915" s="220"/>
      <c r="H3915" s="165"/>
      <c r="I3915" s="167"/>
      <c r="J3915" s="168"/>
      <c r="K3915" s="845"/>
    </row>
    <row r="3916" spans="1:11" x14ac:dyDescent="0.2">
      <c r="A3916" s="163">
        <v>3901</v>
      </c>
      <c r="B3916" s="164"/>
      <c r="C3916" s="165"/>
      <c r="D3916" s="166"/>
      <c r="E3916" s="165"/>
      <c r="F3916" s="165"/>
      <c r="G3916" s="220"/>
      <c r="H3916" s="165"/>
      <c r="I3916" s="167"/>
      <c r="J3916" s="168"/>
      <c r="K3916" s="845"/>
    </row>
    <row r="3917" spans="1:11" x14ac:dyDescent="0.2">
      <c r="A3917" s="163">
        <v>3902</v>
      </c>
      <c r="B3917" s="164"/>
      <c r="C3917" s="165"/>
      <c r="D3917" s="166"/>
      <c r="E3917" s="165"/>
      <c r="F3917" s="165"/>
      <c r="G3917" s="220"/>
      <c r="H3917" s="165"/>
      <c r="I3917" s="167"/>
      <c r="J3917" s="168"/>
      <c r="K3917" s="845"/>
    </row>
    <row r="3918" spans="1:11" x14ac:dyDescent="0.2">
      <c r="A3918" s="163">
        <v>3903</v>
      </c>
      <c r="B3918" s="164"/>
      <c r="C3918" s="165"/>
      <c r="D3918" s="166"/>
      <c r="E3918" s="165"/>
      <c r="F3918" s="165"/>
      <c r="G3918" s="220"/>
      <c r="H3918" s="165"/>
      <c r="I3918" s="167"/>
      <c r="J3918" s="168"/>
      <c r="K3918" s="845"/>
    </row>
    <row r="3919" spans="1:11" x14ac:dyDescent="0.2">
      <c r="A3919" s="163">
        <v>3904</v>
      </c>
      <c r="B3919" s="164"/>
      <c r="C3919" s="165"/>
      <c r="D3919" s="166"/>
      <c r="E3919" s="165"/>
      <c r="F3919" s="165"/>
      <c r="G3919" s="220"/>
      <c r="H3919" s="165"/>
      <c r="I3919" s="167"/>
      <c r="J3919" s="168"/>
      <c r="K3919" s="845"/>
    </row>
    <row r="3920" spans="1:11" x14ac:dyDescent="0.2">
      <c r="A3920" s="163">
        <v>3905</v>
      </c>
      <c r="B3920" s="164"/>
      <c r="C3920" s="165"/>
      <c r="D3920" s="166"/>
      <c r="E3920" s="165"/>
      <c r="F3920" s="165"/>
      <c r="G3920" s="220"/>
      <c r="H3920" s="165"/>
      <c r="I3920" s="167"/>
      <c r="J3920" s="168"/>
      <c r="K3920" s="845"/>
    </row>
    <row r="3921" spans="1:11" x14ac:dyDescent="0.2">
      <c r="A3921" s="163">
        <v>3906</v>
      </c>
      <c r="B3921" s="164"/>
      <c r="C3921" s="165"/>
      <c r="D3921" s="166"/>
      <c r="E3921" s="165"/>
      <c r="F3921" s="165"/>
      <c r="G3921" s="220"/>
      <c r="H3921" s="165"/>
      <c r="I3921" s="167"/>
      <c r="J3921" s="168"/>
      <c r="K3921" s="845"/>
    </row>
    <row r="3922" spans="1:11" x14ac:dyDescent="0.2">
      <c r="A3922" s="163">
        <v>3907</v>
      </c>
      <c r="B3922" s="164"/>
      <c r="C3922" s="165"/>
      <c r="D3922" s="166"/>
      <c r="E3922" s="165"/>
      <c r="F3922" s="165"/>
      <c r="G3922" s="220"/>
      <c r="H3922" s="165"/>
      <c r="I3922" s="167"/>
      <c r="J3922" s="168"/>
      <c r="K3922" s="845"/>
    </row>
    <row r="3923" spans="1:11" x14ac:dyDescent="0.2">
      <c r="A3923" s="163">
        <v>3908</v>
      </c>
      <c r="B3923" s="164"/>
      <c r="C3923" s="165"/>
      <c r="D3923" s="166"/>
      <c r="E3923" s="165"/>
      <c r="F3923" s="165"/>
      <c r="G3923" s="220"/>
      <c r="H3923" s="165"/>
      <c r="I3923" s="167"/>
      <c r="J3923" s="168"/>
      <c r="K3923" s="845"/>
    </row>
    <row r="3924" spans="1:11" x14ac:dyDescent="0.2">
      <c r="A3924" s="163">
        <v>3909</v>
      </c>
      <c r="B3924" s="164"/>
      <c r="C3924" s="165"/>
      <c r="D3924" s="166"/>
      <c r="E3924" s="165"/>
      <c r="F3924" s="165"/>
      <c r="G3924" s="220"/>
      <c r="H3924" s="165"/>
      <c r="I3924" s="167"/>
      <c r="J3924" s="168"/>
      <c r="K3924" s="845"/>
    </row>
    <row r="3925" spans="1:11" x14ac:dyDescent="0.2">
      <c r="A3925" s="163">
        <v>3910</v>
      </c>
      <c r="B3925" s="164"/>
      <c r="C3925" s="165"/>
      <c r="D3925" s="166"/>
      <c r="E3925" s="165"/>
      <c r="F3925" s="165"/>
      <c r="G3925" s="220"/>
      <c r="H3925" s="165"/>
      <c r="I3925" s="167"/>
      <c r="J3925" s="168"/>
      <c r="K3925" s="845"/>
    </row>
    <row r="3926" spans="1:11" x14ac:dyDescent="0.2">
      <c r="A3926" s="163">
        <v>3911</v>
      </c>
      <c r="B3926" s="164"/>
      <c r="C3926" s="165"/>
      <c r="D3926" s="166"/>
      <c r="E3926" s="165"/>
      <c r="F3926" s="165"/>
      <c r="G3926" s="220"/>
      <c r="H3926" s="165"/>
      <c r="I3926" s="167"/>
      <c r="J3926" s="168"/>
      <c r="K3926" s="845"/>
    </row>
    <row r="3927" spans="1:11" x14ac:dyDescent="0.2">
      <c r="A3927" s="163">
        <v>3912</v>
      </c>
      <c r="B3927" s="164"/>
      <c r="C3927" s="165"/>
      <c r="D3927" s="166"/>
      <c r="E3927" s="165"/>
      <c r="F3927" s="165"/>
      <c r="G3927" s="220"/>
      <c r="H3927" s="165"/>
      <c r="I3927" s="167"/>
      <c r="J3927" s="168"/>
      <c r="K3927" s="845"/>
    </row>
    <row r="3928" spans="1:11" x14ac:dyDescent="0.2">
      <c r="A3928" s="163">
        <v>3913</v>
      </c>
      <c r="B3928" s="164"/>
      <c r="C3928" s="165"/>
      <c r="D3928" s="166"/>
      <c r="E3928" s="165"/>
      <c r="F3928" s="165"/>
      <c r="G3928" s="220"/>
      <c r="H3928" s="165"/>
      <c r="I3928" s="167"/>
      <c r="J3928" s="168"/>
      <c r="K3928" s="845"/>
    </row>
    <row r="3929" spans="1:11" x14ac:dyDescent="0.2">
      <c r="A3929" s="163">
        <v>3914</v>
      </c>
      <c r="B3929" s="164"/>
      <c r="C3929" s="165"/>
      <c r="D3929" s="166"/>
      <c r="E3929" s="165"/>
      <c r="F3929" s="165"/>
      <c r="G3929" s="220"/>
      <c r="H3929" s="165"/>
      <c r="I3929" s="167"/>
      <c r="J3929" s="168"/>
      <c r="K3929" s="845"/>
    </row>
    <row r="3930" spans="1:11" x14ac:dyDescent="0.2">
      <c r="A3930" s="163">
        <v>3915</v>
      </c>
      <c r="B3930" s="164"/>
      <c r="C3930" s="165"/>
      <c r="D3930" s="166"/>
      <c r="E3930" s="165"/>
      <c r="F3930" s="165"/>
      <c r="G3930" s="220"/>
      <c r="H3930" s="165"/>
      <c r="I3930" s="167"/>
      <c r="J3930" s="168"/>
      <c r="K3930" s="845"/>
    </row>
    <row r="3931" spans="1:11" x14ac:dyDescent="0.2">
      <c r="A3931" s="163">
        <v>3916</v>
      </c>
      <c r="B3931" s="164"/>
      <c r="C3931" s="165"/>
      <c r="D3931" s="166"/>
      <c r="E3931" s="165"/>
      <c r="F3931" s="165"/>
      <c r="G3931" s="220"/>
      <c r="H3931" s="165"/>
      <c r="I3931" s="167"/>
      <c r="J3931" s="168"/>
      <c r="K3931" s="845"/>
    </row>
    <row r="3932" spans="1:11" x14ac:dyDescent="0.2">
      <c r="A3932" s="163">
        <v>3917</v>
      </c>
      <c r="B3932" s="164"/>
      <c r="C3932" s="165"/>
      <c r="D3932" s="166"/>
      <c r="E3932" s="165"/>
      <c r="F3932" s="165"/>
      <c r="G3932" s="220"/>
      <c r="H3932" s="165"/>
      <c r="I3932" s="167"/>
      <c r="J3932" s="168"/>
      <c r="K3932" s="845"/>
    </row>
    <row r="3933" spans="1:11" x14ac:dyDescent="0.2">
      <c r="A3933" s="163">
        <v>3918</v>
      </c>
      <c r="B3933" s="164"/>
      <c r="C3933" s="165"/>
      <c r="D3933" s="166"/>
      <c r="E3933" s="165"/>
      <c r="F3933" s="165"/>
      <c r="G3933" s="220"/>
      <c r="H3933" s="165"/>
      <c r="I3933" s="167"/>
      <c r="J3933" s="168"/>
      <c r="K3933" s="845"/>
    </row>
    <row r="3934" spans="1:11" x14ac:dyDescent="0.2">
      <c r="A3934" s="163">
        <v>3919</v>
      </c>
      <c r="B3934" s="164"/>
      <c r="C3934" s="165"/>
      <c r="D3934" s="166"/>
      <c r="E3934" s="165"/>
      <c r="F3934" s="165"/>
      <c r="G3934" s="220"/>
      <c r="H3934" s="165"/>
      <c r="I3934" s="167"/>
      <c r="J3934" s="168"/>
      <c r="K3934" s="845"/>
    </row>
    <row r="3935" spans="1:11" x14ac:dyDescent="0.2">
      <c r="A3935" s="163">
        <v>3920</v>
      </c>
      <c r="B3935" s="164"/>
      <c r="C3935" s="165"/>
      <c r="D3935" s="166"/>
      <c r="E3935" s="165"/>
      <c r="F3935" s="165"/>
      <c r="G3935" s="220"/>
      <c r="H3935" s="165"/>
      <c r="I3935" s="167"/>
      <c r="J3935" s="168"/>
      <c r="K3935" s="845"/>
    </row>
    <row r="3936" spans="1:11" x14ac:dyDescent="0.2">
      <c r="A3936" s="163">
        <v>3921</v>
      </c>
      <c r="B3936" s="164"/>
      <c r="C3936" s="165"/>
      <c r="D3936" s="166"/>
      <c r="E3936" s="165"/>
      <c r="F3936" s="165"/>
      <c r="G3936" s="220"/>
      <c r="H3936" s="165"/>
      <c r="I3936" s="167"/>
      <c r="J3936" s="168"/>
      <c r="K3936" s="845"/>
    </row>
    <row r="3937" spans="1:11" x14ac:dyDescent="0.2">
      <c r="A3937" s="163">
        <v>3922</v>
      </c>
      <c r="B3937" s="164"/>
      <c r="C3937" s="165"/>
      <c r="D3937" s="166"/>
      <c r="E3937" s="165"/>
      <c r="F3937" s="165"/>
      <c r="G3937" s="220"/>
      <c r="H3937" s="165"/>
      <c r="I3937" s="167"/>
      <c r="J3937" s="168"/>
      <c r="K3937" s="845"/>
    </row>
    <row r="3938" spans="1:11" x14ac:dyDescent="0.2">
      <c r="A3938" s="163">
        <v>3923</v>
      </c>
      <c r="B3938" s="164"/>
      <c r="C3938" s="165"/>
      <c r="D3938" s="166"/>
      <c r="E3938" s="165"/>
      <c r="F3938" s="165"/>
      <c r="G3938" s="220"/>
      <c r="H3938" s="165"/>
      <c r="I3938" s="167"/>
      <c r="J3938" s="168"/>
      <c r="K3938" s="845"/>
    </row>
    <row r="3939" spans="1:11" x14ac:dyDescent="0.2">
      <c r="A3939" s="163">
        <v>3924</v>
      </c>
      <c r="B3939" s="164"/>
      <c r="C3939" s="165"/>
      <c r="D3939" s="166"/>
      <c r="E3939" s="165"/>
      <c r="F3939" s="165"/>
      <c r="G3939" s="220"/>
      <c r="H3939" s="165"/>
      <c r="I3939" s="167"/>
      <c r="J3939" s="168"/>
      <c r="K3939" s="845"/>
    </row>
    <row r="3940" spans="1:11" x14ac:dyDescent="0.2">
      <c r="A3940" s="163">
        <v>3925</v>
      </c>
      <c r="B3940" s="164"/>
      <c r="C3940" s="165"/>
      <c r="D3940" s="166"/>
      <c r="E3940" s="165"/>
      <c r="F3940" s="165"/>
      <c r="G3940" s="220"/>
      <c r="H3940" s="165"/>
      <c r="I3940" s="167"/>
      <c r="J3940" s="168"/>
      <c r="K3940" s="845"/>
    </row>
    <row r="3941" spans="1:11" x14ac:dyDescent="0.2">
      <c r="A3941" s="163">
        <v>3926</v>
      </c>
      <c r="B3941" s="164"/>
      <c r="C3941" s="165"/>
      <c r="D3941" s="166"/>
      <c r="E3941" s="165"/>
      <c r="F3941" s="165"/>
      <c r="G3941" s="220"/>
      <c r="H3941" s="165"/>
      <c r="I3941" s="167"/>
      <c r="J3941" s="168"/>
      <c r="K3941" s="845"/>
    </row>
    <row r="3942" spans="1:11" x14ac:dyDescent="0.2">
      <c r="A3942" s="163">
        <v>3927</v>
      </c>
      <c r="B3942" s="164"/>
      <c r="C3942" s="165"/>
      <c r="D3942" s="166"/>
      <c r="E3942" s="165"/>
      <c r="F3942" s="165"/>
      <c r="G3942" s="220"/>
      <c r="H3942" s="165"/>
      <c r="I3942" s="167"/>
      <c r="J3942" s="168"/>
      <c r="K3942" s="845"/>
    </row>
    <row r="3943" spans="1:11" x14ac:dyDescent="0.2">
      <c r="A3943" s="163">
        <v>3928</v>
      </c>
      <c r="B3943" s="164"/>
      <c r="C3943" s="165"/>
      <c r="D3943" s="166"/>
      <c r="E3943" s="165"/>
      <c r="F3943" s="165"/>
      <c r="G3943" s="220"/>
      <c r="H3943" s="165"/>
      <c r="I3943" s="167"/>
      <c r="J3943" s="168"/>
      <c r="K3943" s="845"/>
    </row>
    <row r="3944" spans="1:11" x14ac:dyDescent="0.2">
      <c r="A3944" s="163">
        <v>3929</v>
      </c>
      <c r="B3944" s="164"/>
      <c r="C3944" s="165"/>
      <c r="D3944" s="166"/>
      <c r="E3944" s="165"/>
      <c r="F3944" s="165"/>
      <c r="G3944" s="220"/>
      <c r="H3944" s="165"/>
      <c r="I3944" s="167"/>
      <c r="J3944" s="168"/>
      <c r="K3944" s="845"/>
    </row>
    <row r="3945" spans="1:11" x14ac:dyDescent="0.2">
      <c r="A3945" s="163">
        <v>3930</v>
      </c>
      <c r="B3945" s="164"/>
      <c r="C3945" s="165"/>
      <c r="D3945" s="166"/>
      <c r="E3945" s="165"/>
      <c r="F3945" s="165"/>
      <c r="G3945" s="220"/>
      <c r="H3945" s="165"/>
      <c r="I3945" s="167"/>
      <c r="J3945" s="168"/>
      <c r="K3945" s="845"/>
    </row>
    <row r="3946" spans="1:11" x14ac:dyDescent="0.2">
      <c r="A3946" s="163">
        <v>3931</v>
      </c>
      <c r="B3946" s="164"/>
      <c r="C3946" s="165"/>
      <c r="D3946" s="166"/>
      <c r="E3946" s="165"/>
      <c r="F3946" s="165"/>
      <c r="G3946" s="220"/>
      <c r="H3946" s="165"/>
      <c r="I3946" s="167"/>
      <c r="J3946" s="168"/>
      <c r="K3946" s="845"/>
    </row>
    <row r="3947" spans="1:11" x14ac:dyDescent="0.2">
      <c r="A3947" s="163">
        <v>3932</v>
      </c>
      <c r="B3947" s="164"/>
      <c r="C3947" s="165"/>
      <c r="D3947" s="166"/>
      <c r="E3947" s="165"/>
      <c r="F3947" s="165"/>
      <c r="G3947" s="220"/>
      <c r="H3947" s="165"/>
      <c r="I3947" s="167"/>
      <c r="J3947" s="168"/>
      <c r="K3947" s="845"/>
    </row>
    <row r="3948" spans="1:11" x14ac:dyDescent="0.2">
      <c r="A3948" s="163">
        <v>3933</v>
      </c>
      <c r="B3948" s="164"/>
      <c r="C3948" s="165"/>
      <c r="D3948" s="166"/>
      <c r="E3948" s="165"/>
      <c r="F3948" s="165"/>
      <c r="G3948" s="220"/>
      <c r="H3948" s="165"/>
      <c r="I3948" s="167"/>
      <c r="J3948" s="168"/>
      <c r="K3948" s="845"/>
    </row>
    <row r="3949" spans="1:11" x14ac:dyDescent="0.2">
      <c r="A3949" s="163">
        <v>3934</v>
      </c>
      <c r="B3949" s="164"/>
      <c r="C3949" s="165"/>
      <c r="D3949" s="166"/>
      <c r="E3949" s="165"/>
      <c r="F3949" s="165"/>
      <c r="G3949" s="220"/>
      <c r="H3949" s="165"/>
      <c r="I3949" s="167"/>
      <c r="J3949" s="168"/>
      <c r="K3949" s="845"/>
    </row>
    <row r="3950" spans="1:11" x14ac:dyDescent="0.2">
      <c r="A3950" s="163">
        <v>3935</v>
      </c>
      <c r="B3950" s="164"/>
      <c r="C3950" s="165"/>
      <c r="D3950" s="166"/>
      <c r="E3950" s="165"/>
      <c r="F3950" s="165"/>
      <c r="G3950" s="220"/>
      <c r="H3950" s="165"/>
      <c r="I3950" s="167"/>
      <c r="J3950" s="168"/>
      <c r="K3950" s="845"/>
    </row>
    <row r="3951" spans="1:11" x14ac:dyDescent="0.2">
      <c r="A3951" s="163">
        <v>3936</v>
      </c>
      <c r="B3951" s="164"/>
      <c r="C3951" s="165"/>
      <c r="D3951" s="166"/>
      <c r="E3951" s="165"/>
      <c r="F3951" s="165"/>
      <c r="G3951" s="220"/>
      <c r="H3951" s="165"/>
      <c r="I3951" s="167"/>
      <c r="J3951" s="168"/>
      <c r="K3951" s="845"/>
    </row>
    <row r="3952" spans="1:11" x14ac:dyDescent="0.2">
      <c r="A3952" s="163">
        <v>3937</v>
      </c>
      <c r="B3952" s="164"/>
      <c r="C3952" s="165"/>
      <c r="D3952" s="166"/>
      <c r="E3952" s="165"/>
      <c r="F3952" s="165"/>
      <c r="G3952" s="220"/>
      <c r="H3952" s="165"/>
      <c r="I3952" s="167"/>
      <c r="J3952" s="168"/>
      <c r="K3952" s="845"/>
    </row>
    <row r="3953" spans="1:11" x14ac:dyDescent="0.2">
      <c r="A3953" s="163">
        <v>3938</v>
      </c>
      <c r="B3953" s="164"/>
      <c r="C3953" s="165"/>
      <c r="D3953" s="166"/>
      <c r="E3953" s="165"/>
      <c r="F3953" s="165"/>
      <c r="G3953" s="220"/>
      <c r="H3953" s="165"/>
      <c r="I3953" s="167"/>
      <c r="J3953" s="168"/>
      <c r="K3953" s="845"/>
    </row>
    <row r="3954" spans="1:11" x14ac:dyDescent="0.2">
      <c r="A3954" s="163">
        <v>3939</v>
      </c>
      <c r="B3954" s="164"/>
      <c r="C3954" s="165"/>
      <c r="D3954" s="166"/>
      <c r="E3954" s="165"/>
      <c r="F3954" s="165"/>
      <c r="G3954" s="220"/>
      <c r="H3954" s="165"/>
      <c r="I3954" s="167"/>
      <c r="J3954" s="168"/>
      <c r="K3954" s="845"/>
    </row>
    <row r="3955" spans="1:11" x14ac:dyDescent="0.2">
      <c r="A3955" s="163">
        <v>3940</v>
      </c>
      <c r="B3955" s="164"/>
      <c r="C3955" s="165"/>
      <c r="D3955" s="166"/>
      <c r="E3955" s="165"/>
      <c r="F3955" s="165"/>
      <c r="G3955" s="220"/>
      <c r="H3955" s="165"/>
      <c r="I3955" s="167"/>
      <c r="J3955" s="168"/>
      <c r="K3955" s="845"/>
    </row>
    <row r="3956" spans="1:11" x14ac:dyDescent="0.2">
      <c r="A3956" s="163">
        <v>3941</v>
      </c>
      <c r="B3956" s="164"/>
      <c r="C3956" s="165"/>
      <c r="D3956" s="166"/>
      <c r="E3956" s="165"/>
      <c r="F3956" s="165"/>
      <c r="G3956" s="220"/>
      <c r="H3956" s="165"/>
      <c r="I3956" s="167"/>
      <c r="J3956" s="168"/>
      <c r="K3956" s="845"/>
    </row>
    <row r="3957" spans="1:11" x14ac:dyDescent="0.2">
      <c r="A3957" s="163">
        <v>3942</v>
      </c>
      <c r="B3957" s="164"/>
      <c r="C3957" s="165"/>
      <c r="D3957" s="166"/>
      <c r="E3957" s="165"/>
      <c r="F3957" s="165"/>
      <c r="G3957" s="220"/>
      <c r="H3957" s="165"/>
      <c r="I3957" s="167"/>
      <c r="J3957" s="168"/>
      <c r="K3957" s="845"/>
    </row>
    <row r="3958" spans="1:11" x14ac:dyDescent="0.2">
      <c r="A3958" s="163">
        <v>3943</v>
      </c>
      <c r="B3958" s="164"/>
      <c r="C3958" s="165"/>
      <c r="D3958" s="166"/>
      <c r="E3958" s="165"/>
      <c r="F3958" s="165"/>
      <c r="G3958" s="220"/>
      <c r="H3958" s="165"/>
      <c r="I3958" s="167"/>
      <c r="J3958" s="168"/>
      <c r="K3958" s="845"/>
    </row>
    <row r="3959" spans="1:11" x14ac:dyDescent="0.2">
      <c r="A3959" s="163">
        <v>3944</v>
      </c>
      <c r="B3959" s="164"/>
      <c r="C3959" s="165"/>
      <c r="D3959" s="166"/>
      <c r="E3959" s="165"/>
      <c r="F3959" s="165"/>
      <c r="G3959" s="220"/>
      <c r="H3959" s="165"/>
      <c r="I3959" s="167"/>
      <c r="J3959" s="168"/>
      <c r="K3959" s="845"/>
    </row>
    <row r="3960" spans="1:11" x14ac:dyDescent="0.2">
      <c r="A3960" s="163">
        <v>3945</v>
      </c>
      <c r="B3960" s="164"/>
      <c r="C3960" s="165"/>
      <c r="D3960" s="166"/>
      <c r="E3960" s="165"/>
      <c r="F3960" s="165"/>
      <c r="G3960" s="220"/>
      <c r="H3960" s="165"/>
      <c r="I3960" s="167"/>
      <c r="J3960" s="168"/>
      <c r="K3960" s="845"/>
    </row>
    <row r="3961" spans="1:11" x14ac:dyDescent="0.2">
      <c r="A3961" s="163">
        <v>3946</v>
      </c>
      <c r="B3961" s="164"/>
      <c r="C3961" s="165"/>
      <c r="D3961" s="166"/>
      <c r="E3961" s="165"/>
      <c r="F3961" s="165"/>
      <c r="G3961" s="220"/>
      <c r="H3961" s="165"/>
      <c r="I3961" s="167"/>
      <c r="J3961" s="168"/>
      <c r="K3961" s="845"/>
    </row>
    <row r="3962" spans="1:11" x14ac:dyDescent="0.2">
      <c r="A3962" s="163">
        <v>3947</v>
      </c>
      <c r="B3962" s="164"/>
      <c r="C3962" s="165"/>
      <c r="D3962" s="166"/>
      <c r="E3962" s="165"/>
      <c r="F3962" s="165"/>
      <c r="G3962" s="220"/>
      <c r="H3962" s="165"/>
      <c r="I3962" s="167"/>
      <c r="J3962" s="168"/>
      <c r="K3962" s="845"/>
    </row>
    <row r="3963" spans="1:11" x14ac:dyDescent="0.2">
      <c r="A3963" s="163">
        <v>3948</v>
      </c>
      <c r="B3963" s="164"/>
      <c r="C3963" s="165"/>
      <c r="D3963" s="166"/>
      <c r="E3963" s="165"/>
      <c r="F3963" s="165"/>
      <c r="G3963" s="220"/>
      <c r="H3963" s="165"/>
      <c r="I3963" s="167"/>
      <c r="J3963" s="168"/>
      <c r="K3963" s="845"/>
    </row>
    <row r="3964" spans="1:11" x14ac:dyDescent="0.2">
      <c r="A3964" s="163">
        <v>3949</v>
      </c>
      <c r="B3964" s="164"/>
      <c r="C3964" s="165"/>
      <c r="D3964" s="166"/>
      <c r="E3964" s="165"/>
      <c r="F3964" s="165"/>
      <c r="G3964" s="220"/>
      <c r="H3964" s="165"/>
      <c r="I3964" s="167"/>
      <c r="J3964" s="168"/>
      <c r="K3964" s="845"/>
    </row>
    <row r="3965" spans="1:11" x14ac:dyDescent="0.2">
      <c r="A3965" s="163">
        <v>3950</v>
      </c>
      <c r="B3965" s="164"/>
      <c r="C3965" s="165"/>
      <c r="D3965" s="166"/>
      <c r="E3965" s="165"/>
      <c r="F3965" s="165"/>
      <c r="G3965" s="220"/>
      <c r="H3965" s="165"/>
      <c r="I3965" s="167"/>
      <c r="J3965" s="168"/>
      <c r="K3965" s="845"/>
    </row>
    <row r="3966" spans="1:11" x14ac:dyDescent="0.2">
      <c r="A3966" s="163">
        <v>3951</v>
      </c>
      <c r="B3966" s="164"/>
      <c r="C3966" s="165"/>
      <c r="D3966" s="166"/>
      <c r="E3966" s="165"/>
      <c r="F3966" s="165"/>
      <c r="G3966" s="220"/>
      <c r="H3966" s="165"/>
      <c r="I3966" s="167"/>
      <c r="J3966" s="168"/>
      <c r="K3966" s="845"/>
    </row>
    <row r="3967" spans="1:11" x14ac:dyDescent="0.2">
      <c r="A3967" s="163">
        <v>3952</v>
      </c>
      <c r="B3967" s="164"/>
      <c r="C3967" s="165"/>
      <c r="D3967" s="166"/>
      <c r="E3967" s="165"/>
      <c r="F3967" s="165"/>
      <c r="G3967" s="220"/>
      <c r="H3967" s="165"/>
      <c r="I3967" s="167"/>
      <c r="J3967" s="168"/>
      <c r="K3967" s="845"/>
    </row>
    <row r="3968" spans="1:11" x14ac:dyDescent="0.2">
      <c r="A3968" s="163">
        <v>3953</v>
      </c>
      <c r="B3968" s="164"/>
      <c r="C3968" s="165"/>
      <c r="D3968" s="166"/>
      <c r="E3968" s="165"/>
      <c r="F3968" s="165"/>
      <c r="G3968" s="220"/>
      <c r="H3968" s="165"/>
      <c r="I3968" s="167"/>
      <c r="J3968" s="168"/>
      <c r="K3968" s="845"/>
    </row>
    <row r="3969" spans="1:11" x14ac:dyDescent="0.2">
      <c r="A3969" s="163">
        <v>3954</v>
      </c>
      <c r="B3969" s="164"/>
      <c r="C3969" s="165"/>
      <c r="D3969" s="166"/>
      <c r="E3969" s="165"/>
      <c r="F3969" s="165"/>
      <c r="G3969" s="220"/>
      <c r="H3969" s="165"/>
      <c r="I3969" s="167"/>
      <c r="J3969" s="168"/>
      <c r="K3969" s="845"/>
    </row>
    <row r="3970" spans="1:11" x14ac:dyDescent="0.2">
      <c r="A3970" s="163">
        <v>3955</v>
      </c>
      <c r="B3970" s="164"/>
      <c r="C3970" s="165"/>
      <c r="D3970" s="166"/>
      <c r="E3970" s="165"/>
      <c r="F3970" s="165"/>
      <c r="G3970" s="220"/>
      <c r="H3970" s="165"/>
      <c r="I3970" s="167"/>
      <c r="J3970" s="168"/>
      <c r="K3970" s="845"/>
    </row>
    <row r="3971" spans="1:11" x14ac:dyDescent="0.2">
      <c r="A3971" s="163">
        <v>3956</v>
      </c>
      <c r="B3971" s="164"/>
      <c r="C3971" s="165"/>
      <c r="D3971" s="166"/>
      <c r="E3971" s="165"/>
      <c r="F3971" s="165"/>
      <c r="G3971" s="220"/>
      <c r="H3971" s="165"/>
      <c r="I3971" s="167"/>
      <c r="J3971" s="168"/>
      <c r="K3971" s="845"/>
    </row>
    <row r="3972" spans="1:11" x14ac:dyDescent="0.2">
      <c r="A3972" s="163">
        <v>3957</v>
      </c>
      <c r="B3972" s="164"/>
      <c r="C3972" s="165"/>
      <c r="D3972" s="166"/>
      <c r="E3972" s="165"/>
      <c r="F3972" s="165"/>
      <c r="G3972" s="220"/>
      <c r="H3972" s="165"/>
      <c r="I3972" s="167"/>
      <c r="J3972" s="168"/>
      <c r="K3972" s="845"/>
    </row>
    <row r="3973" spans="1:11" x14ac:dyDescent="0.2">
      <c r="A3973" s="163">
        <v>3958</v>
      </c>
      <c r="B3973" s="164"/>
      <c r="C3973" s="165"/>
      <c r="D3973" s="166"/>
      <c r="E3973" s="165"/>
      <c r="F3973" s="165"/>
      <c r="G3973" s="220"/>
      <c r="H3973" s="165"/>
      <c r="I3973" s="167"/>
      <c r="J3973" s="168"/>
      <c r="K3973" s="845"/>
    </row>
    <row r="3974" spans="1:11" x14ac:dyDescent="0.2">
      <c r="A3974" s="163">
        <v>3959</v>
      </c>
      <c r="B3974" s="164"/>
      <c r="C3974" s="165"/>
      <c r="D3974" s="166"/>
      <c r="E3974" s="165"/>
      <c r="F3974" s="165"/>
      <c r="G3974" s="220"/>
      <c r="H3974" s="165"/>
      <c r="I3974" s="167"/>
      <c r="J3974" s="168"/>
      <c r="K3974" s="845"/>
    </row>
    <row r="3975" spans="1:11" x14ac:dyDescent="0.2">
      <c r="A3975" s="163">
        <v>3960</v>
      </c>
      <c r="B3975" s="164"/>
      <c r="C3975" s="165"/>
      <c r="D3975" s="166"/>
      <c r="E3975" s="165"/>
      <c r="F3975" s="165"/>
      <c r="G3975" s="220"/>
      <c r="H3975" s="165"/>
      <c r="I3975" s="167"/>
      <c r="J3975" s="168"/>
      <c r="K3975" s="845"/>
    </row>
    <row r="3976" spans="1:11" x14ac:dyDescent="0.2">
      <c r="A3976" s="163">
        <v>3961</v>
      </c>
      <c r="B3976" s="164"/>
      <c r="C3976" s="165"/>
      <c r="D3976" s="166"/>
      <c r="E3976" s="165"/>
      <c r="F3976" s="165"/>
      <c r="G3976" s="220"/>
      <c r="H3976" s="165"/>
      <c r="I3976" s="167"/>
      <c r="J3976" s="168"/>
      <c r="K3976" s="845"/>
    </row>
    <row r="3977" spans="1:11" x14ac:dyDescent="0.2">
      <c r="A3977" s="163">
        <v>3962</v>
      </c>
      <c r="B3977" s="164"/>
      <c r="C3977" s="165"/>
      <c r="D3977" s="166"/>
      <c r="E3977" s="165"/>
      <c r="F3977" s="165"/>
      <c r="G3977" s="220"/>
      <c r="H3977" s="165"/>
      <c r="I3977" s="167"/>
      <c r="J3977" s="168"/>
      <c r="K3977" s="845"/>
    </row>
    <row r="3978" spans="1:11" x14ac:dyDescent="0.2">
      <c r="A3978" s="163">
        <v>3963</v>
      </c>
      <c r="B3978" s="164"/>
      <c r="C3978" s="165"/>
      <c r="D3978" s="166"/>
      <c r="E3978" s="165"/>
      <c r="F3978" s="165"/>
      <c r="G3978" s="220"/>
      <c r="H3978" s="165"/>
      <c r="I3978" s="167"/>
      <c r="J3978" s="168"/>
      <c r="K3978" s="845"/>
    </row>
    <row r="3979" spans="1:11" x14ac:dyDescent="0.2">
      <c r="A3979" s="163">
        <v>3964</v>
      </c>
      <c r="B3979" s="164"/>
      <c r="C3979" s="165"/>
      <c r="D3979" s="166"/>
      <c r="E3979" s="165"/>
      <c r="F3979" s="165"/>
      <c r="G3979" s="220"/>
      <c r="H3979" s="165"/>
      <c r="I3979" s="167"/>
      <c r="J3979" s="168"/>
      <c r="K3979" s="845"/>
    </row>
    <row r="3980" spans="1:11" x14ac:dyDescent="0.2">
      <c r="A3980" s="163">
        <v>3965</v>
      </c>
      <c r="B3980" s="164"/>
      <c r="C3980" s="165"/>
      <c r="D3980" s="166"/>
      <c r="E3980" s="165"/>
      <c r="F3980" s="165"/>
      <c r="G3980" s="220"/>
      <c r="H3980" s="165"/>
      <c r="I3980" s="167"/>
      <c r="J3980" s="168"/>
      <c r="K3980" s="845"/>
    </row>
    <row r="3981" spans="1:11" x14ac:dyDescent="0.2">
      <c r="A3981" s="163">
        <v>3966</v>
      </c>
      <c r="B3981" s="164"/>
      <c r="C3981" s="165"/>
      <c r="D3981" s="166"/>
      <c r="E3981" s="165"/>
      <c r="F3981" s="165"/>
      <c r="G3981" s="220"/>
      <c r="H3981" s="165"/>
      <c r="I3981" s="167"/>
      <c r="J3981" s="168"/>
      <c r="K3981" s="845"/>
    </row>
    <row r="3982" spans="1:11" x14ac:dyDescent="0.2">
      <c r="A3982" s="163">
        <v>3967</v>
      </c>
      <c r="B3982" s="164"/>
      <c r="C3982" s="165"/>
      <c r="D3982" s="166"/>
      <c r="E3982" s="165"/>
      <c r="F3982" s="165"/>
      <c r="G3982" s="220"/>
      <c r="H3982" s="165"/>
      <c r="I3982" s="167"/>
      <c r="J3982" s="168"/>
      <c r="K3982" s="845"/>
    </row>
    <row r="3983" spans="1:11" x14ac:dyDescent="0.2">
      <c r="A3983" s="163">
        <v>3968</v>
      </c>
      <c r="B3983" s="164"/>
      <c r="C3983" s="165"/>
      <c r="D3983" s="166"/>
      <c r="E3983" s="165"/>
      <c r="F3983" s="165"/>
      <c r="G3983" s="220"/>
      <c r="H3983" s="165"/>
      <c r="I3983" s="167"/>
      <c r="J3983" s="168"/>
      <c r="K3983" s="845"/>
    </row>
    <row r="3984" spans="1:11" x14ac:dyDescent="0.2">
      <c r="A3984" s="163">
        <v>3969</v>
      </c>
      <c r="B3984" s="164"/>
      <c r="C3984" s="165"/>
      <c r="D3984" s="166"/>
      <c r="E3984" s="165"/>
      <c r="F3984" s="165"/>
      <c r="G3984" s="220"/>
      <c r="H3984" s="165"/>
      <c r="I3984" s="167"/>
      <c r="J3984" s="168"/>
      <c r="K3984" s="845"/>
    </row>
    <row r="3985" spans="1:11" x14ac:dyDescent="0.2">
      <c r="A3985" s="163">
        <v>3970</v>
      </c>
      <c r="B3985" s="164"/>
      <c r="C3985" s="165"/>
      <c r="D3985" s="166"/>
      <c r="E3985" s="165"/>
      <c r="F3985" s="165"/>
      <c r="G3985" s="220"/>
      <c r="H3985" s="165"/>
      <c r="I3985" s="167"/>
      <c r="J3985" s="168"/>
      <c r="K3985" s="845"/>
    </row>
    <row r="3986" spans="1:11" x14ac:dyDescent="0.2">
      <c r="A3986" s="163">
        <v>3971</v>
      </c>
      <c r="B3986" s="164"/>
      <c r="C3986" s="165"/>
      <c r="D3986" s="166"/>
      <c r="E3986" s="165"/>
      <c r="F3986" s="165"/>
      <c r="G3986" s="220"/>
      <c r="H3986" s="165"/>
      <c r="I3986" s="167"/>
      <c r="J3986" s="168"/>
      <c r="K3986" s="845"/>
    </row>
    <row r="3987" spans="1:11" x14ac:dyDescent="0.2">
      <c r="A3987" s="163">
        <v>3972</v>
      </c>
      <c r="B3987" s="164"/>
      <c r="C3987" s="165"/>
      <c r="D3987" s="166"/>
      <c r="E3987" s="165"/>
      <c r="F3987" s="165"/>
      <c r="G3987" s="220"/>
      <c r="H3987" s="165"/>
      <c r="I3987" s="167"/>
      <c r="J3987" s="168"/>
      <c r="K3987" s="845"/>
    </row>
    <row r="3988" spans="1:11" x14ac:dyDescent="0.2">
      <c r="A3988" s="163">
        <v>3973</v>
      </c>
      <c r="B3988" s="164"/>
      <c r="C3988" s="165"/>
      <c r="D3988" s="166"/>
      <c r="E3988" s="165"/>
      <c r="F3988" s="165"/>
      <c r="G3988" s="220"/>
      <c r="H3988" s="165"/>
      <c r="I3988" s="167"/>
      <c r="J3988" s="168"/>
      <c r="K3988" s="845"/>
    </row>
    <row r="3989" spans="1:11" x14ac:dyDescent="0.2">
      <c r="A3989" s="163">
        <v>3974</v>
      </c>
      <c r="B3989" s="164"/>
      <c r="C3989" s="165"/>
      <c r="D3989" s="166"/>
      <c r="E3989" s="165"/>
      <c r="F3989" s="165"/>
      <c r="G3989" s="220"/>
      <c r="H3989" s="165"/>
      <c r="I3989" s="167"/>
      <c r="J3989" s="168"/>
      <c r="K3989" s="845"/>
    </row>
    <row r="3990" spans="1:11" x14ac:dyDescent="0.2">
      <c r="A3990" s="163">
        <v>3975</v>
      </c>
      <c r="B3990" s="164"/>
      <c r="C3990" s="165"/>
      <c r="D3990" s="166"/>
      <c r="E3990" s="165"/>
      <c r="F3990" s="165"/>
      <c r="G3990" s="220"/>
      <c r="H3990" s="165"/>
      <c r="I3990" s="167"/>
      <c r="J3990" s="168"/>
      <c r="K3990" s="845"/>
    </row>
    <row r="3991" spans="1:11" x14ac:dyDescent="0.2">
      <c r="A3991" s="163">
        <v>3976</v>
      </c>
      <c r="B3991" s="164"/>
      <c r="C3991" s="165"/>
      <c r="D3991" s="166"/>
      <c r="E3991" s="165"/>
      <c r="F3991" s="165"/>
      <c r="G3991" s="220"/>
      <c r="H3991" s="165"/>
      <c r="I3991" s="167"/>
      <c r="J3991" s="168"/>
      <c r="K3991" s="845"/>
    </row>
    <row r="3992" spans="1:11" x14ac:dyDescent="0.2">
      <c r="A3992" s="163">
        <v>3977</v>
      </c>
      <c r="B3992" s="164"/>
      <c r="C3992" s="165"/>
      <c r="D3992" s="166"/>
      <c r="E3992" s="165"/>
      <c r="F3992" s="165"/>
      <c r="G3992" s="220"/>
      <c r="H3992" s="165"/>
      <c r="I3992" s="167"/>
      <c r="J3992" s="168"/>
      <c r="K3992" s="845"/>
    </row>
    <row r="3993" spans="1:11" x14ac:dyDescent="0.2">
      <c r="A3993" s="163">
        <v>3978</v>
      </c>
      <c r="B3993" s="164"/>
      <c r="C3993" s="165"/>
      <c r="D3993" s="166"/>
      <c r="E3993" s="165"/>
      <c r="F3993" s="165"/>
      <c r="G3993" s="220"/>
      <c r="H3993" s="165"/>
      <c r="I3993" s="167"/>
      <c r="J3993" s="168"/>
      <c r="K3993" s="845"/>
    </row>
    <row r="3994" spans="1:11" x14ac:dyDescent="0.2">
      <c r="A3994" s="163">
        <v>3979</v>
      </c>
      <c r="B3994" s="164"/>
      <c r="C3994" s="165"/>
      <c r="D3994" s="166"/>
      <c r="E3994" s="165"/>
      <c r="F3994" s="165"/>
      <c r="G3994" s="220"/>
      <c r="H3994" s="165"/>
      <c r="I3994" s="167"/>
      <c r="J3994" s="168"/>
      <c r="K3994" s="845"/>
    </row>
    <row r="3995" spans="1:11" x14ac:dyDescent="0.2">
      <c r="A3995" s="163">
        <v>3980</v>
      </c>
      <c r="B3995" s="164"/>
      <c r="C3995" s="165"/>
      <c r="D3995" s="166"/>
      <c r="E3995" s="165"/>
      <c r="F3995" s="165"/>
      <c r="G3995" s="220"/>
      <c r="H3995" s="165"/>
      <c r="I3995" s="167"/>
      <c r="J3995" s="168"/>
      <c r="K3995" s="845"/>
    </row>
    <row r="3996" spans="1:11" x14ac:dyDescent="0.2">
      <c r="A3996" s="163">
        <v>3981</v>
      </c>
      <c r="B3996" s="164"/>
      <c r="C3996" s="165"/>
      <c r="D3996" s="166"/>
      <c r="E3996" s="165"/>
      <c r="F3996" s="165"/>
      <c r="G3996" s="220"/>
      <c r="H3996" s="165"/>
      <c r="I3996" s="167"/>
      <c r="J3996" s="168"/>
      <c r="K3996" s="845"/>
    </row>
    <row r="3997" spans="1:11" x14ac:dyDescent="0.2">
      <c r="A3997" s="163">
        <v>3982</v>
      </c>
      <c r="B3997" s="164"/>
      <c r="C3997" s="165"/>
      <c r="D3997" s="166"/>
      <c r="E3997" s="165"/>
      <c r="F3997" s="165"/>
      <c r="G3997" s="220"/>
      <c r="H3997" s="165"/>
      <c r="I3997" s="167"/>
      <c r="J3997" s="168"/>
      <c r="K3997" s="845"/>
    </row>
    <row r="3998" spans="1:11" x14ac:dyDescent="0.2">
      <c r="A3998" s="163">
        <v>3983</v>
      </c>
      <c r="B3998" s="164"/>
      <c r="C3998" s="165"/>
      <c r="D3998" s="166"/>
      <c r="E3998" s="165"/>
      <c r="F3998" s="165"/>
      <c r="G3998" s="220"/>
      <c r="H3998" s="165"/>
      <c r="I3998" s="167"/>
      <c r="J3998" s="168"/>
      <c r="K3998" s="845"/>
    </row>
    <row r="3999" spans="1:11" x14ac:dyDescent="0.2">
      <c r="A3999" s="163">
        <v>3984</v>
      </c>
      <c r="B3999" s="164"/>
      <c r="C3999" s="165"/>
      <c r="D3999" s="166"/>
      <c r="E3999" s="165"/>
      <c r="F3999" s="165"/>
      <c r="G3999" s="220"/>
      <c r="H3999" s="165"/>
      <c r="I3999" s="167"/>
      <c r="J3999" s="168"/>
      <c r="K3999" s="845"/>
    </row>
    <row r="4000" spans="1:11" x14ac:dyDescent="0.2">
      <c r="A4000" s="163">
        <v>3985</v>
      </c>
      <c r="B4000" s="164"/>
      <c r="C4000" s="165"/>
      <c r="D4000" s="166"/>
      <c r="E4000" s="165"/>
      <c r="F4000" s="165"/>
      <c r="G4000" s="220"/>
      <c r="H4000" s="165"/>
      <c r="I4000" s="167"/>
      <c r="J4000" s="168"/>
      <c r="K4000" s="845"/>
    </row>
    <row r="4001" spans="1:11" x14ac:dyDescent="0.2">
      <c r="A4001" s="163">
        <v>3986</v>
      </c>
      <c r="B4001" s="164"/>
      <c r="C4001" s="165"/>
      <c r="D4001" s="166"/>
      <c r="E4001" s="165"/>
      <c r="F4001" s="165"/>
      <c r="G4001" s="220"/>
      <c r="H4001" s="165"/>
      <c r="I4001" s="167"/>
      <c r="J4001" s="168"/>
      <c r="K4001" s="845"/>
    </row>
    <row r="4002" spans="1:11" x14ac:dyDescent="0.2">
      <c r="A4002" s="163">
        <v>3987</v>
      </c>
      <c r="B4002" s="164"/>
      <c r="C4002" s="165"/>
      <c r="D4002" s="166"/>
      <c r="E4002" s="165"/>
      <c r="F4002" s="165"/>
      <c r="G4002" s="220"/>
      <c r="H4002" s="165"/>
      <c r="I4002" s="167"/>
      <c r="J4002" s="168"/>
      <c r="K4002" s="845"/>
    </row>
    <row r="4003" spans="1:11" x14ac:dyDescent="0.2">
      <c r="A4003" s="163">
        <v>3988</v>
      </c>
      <c r="B4003" s="164"/>
      <c r="C4003" s="165"/>
      <c r="D4003" s="166"/>
      <c r="E4003" s="165"/>
      <c r="F4003" s="165"/>
      <c r="G4003" s="220"/>
      <c r="H4003" s="165"/>
      <c r="I4003" s="167"/>
      <c r="J4003" s="168"/>
      <c r="K4003" s="845"/>
    </row>
    <row r="4004" spans="1:11" x14ac:dyDescent="0.2">
      <c r="A4004" s="163">
        <v>3989</v>
      </c>
      <c r="B4004" s="164"/>
      <c r="C4004" s="165"/>
      <c r="D4004" s="166"/>
      <c r="E4004" s="165"/>
      <c r="F4004" s="165"/>
      <c r="G4004" s="220"/>
      <c r="H4004" s="165"/>
      <c r="I4004" s="167"/>
      <c r="J4004" s="168"/>
      <c r="K4004" s="845"/>
    </row>
    <row r="4005" spans="1:11" x14ac:dyDescent="0.2">
      <c r="A4005" s="163">
        <v>3990</v>
      </c>
      <c r="B4005" s="164"/>
      <c r="C4005" s="165"/>
      <c r="D4005" s="166"/>
      <c r="E4005" s="165"/>
      <c r="F4005" s="165"/>
      <c r="G4005" s="220"/>
      <c r="H4005" s="165"/>
      <c r="I4005" s="167"/>
      <c r="J4005" s="168"/>
      <c r="K4005" s="845"/>
    </row>
    <row r="4006" spans="1:11" x14ac:dyDescent="0.2">
      <c r="A4006" s="163">
        <v>3991</v>
      </c>
      <c r="B4006" s="164"/>
      <c r="C4006" s="165"/>
      <c r="D4006" s="166"/>
      <c r="E4006" s="165"/>
      <c r="F4006" s="165"/>
      <c r="G4006" s="220"/>
      <c r="H4006" s="165"/>
      <c r="I4006" s="167"/>
      <c r="J4006" s="168"/>
      <c r="K4006" s="845"/>
    </row>
    <row r="4007" spans="1:11" x14ac:dyDescent="0.2">
      <c r="A4007" s="163">
        <v>3992</v>
      </c>
      <c r="B4007" s="164"/>
      <c r="C4007" s="165"/>
      <c r="D4007" s="166"/>
      <c r="E4007" s="165"/>
      <c r="F4007" s="165"/>
      <c r="G4007" s="220"/>
      <c r="H4007" s="165"/>
      <c r="I4007" s="167"/>
      <c r="J4007" s="168"/>
      <c r="K4007" s="845"/>
    </row>
    <row r="4008" spans="1:11" x14ac:dyDescent="0.2">
      <c r="A4008" s="163">
        <v>3993</v>
      </c>
      <c r="B4008" s="164"/>
      <c r="C4008" s="165"/>
      <c r="D4008" s="166"/>
      <c r="E4008" s="165"/>
      <c r="F4008" s="165"/>
      <c r="G4008" s="220"/>
      <c r="H4008" s="165"/>
      <c r="I4008" s="167"/>
      <c r="J4008" s="168"/>
      <c r="K4008" s="845"/>
    </row>
    <row r="4009" spans="1:11" x14ac:dyDescent="0.2">
      <c r="A4009" s="163">
        <v>3994</v>
      </c>
      <c r="B4009" s="164"/>
      <c r="C4009" s="165"/>
      <c r="D4009" s="166"/>
      <c r="E4009" s="165"/>
      <c r="F4009" s="165"/>
      <c r="G4009" s="220"/>
      <c r="H4009" s="165"/>
      <c r="I4009" s="167"/>
      <c r="J4009" s="168"/>
      <c r="K4009" s="845"/>
    </row>
    <row r="4010" spans="1:11" x14ac:dyDescent="0.2">
      <c r="A4010" s="163">
        <v>3995</v>
      </c>
      <c r="B4010" s="164"/>
      <c r="C4010" s="165"/>
      <c r="D4010" s="166"/>
      <c r="E4010" s="165"/>
      <c r="F4010" s="165"/>
      <c r="G4010" s="220"/>
      <c r="H4010" s="165"/>
      <c r="I4010" s="167"/>
      <c r="J4010" s="168"/>
      <c r="K4010" s="845"/>
    </row>
    <row r="4011" spans="1:11" x14ac:dyDescent="0.2">
      <c r="A4011" s="163">
        <v>3996</v>
      </c>
      <c r="B4011" s="164"/>
      <c r="C4011" s="165"/>
      <c r="D4011" s="166"/>
      <c r="E4011" s="165"/>
      <c r="F4011" s="165"/>
      <c r="G4011" s="220"/>
      <c r="H4011" s="165"/>
      <c r="I4011" s="167"/>
      <c r="J4011" s="168"/>
      <c r="K4011" s="845"/>
    </row>
    <row r="4012" spans="1:11" x14ac:dyDescent="0.2">
      <c r="A4012" s="163">
        <v>3997</v>
      </c>
      <c r="B4012" s="164"/>
      <c r="C4012" s="165"/>
      <c r="D4012" s="166"/>
      <c r="E4012" s="165"/>
      <c r="F4012" s="165"/>
      <c r="G4012" s="220"/>
      <c r="H4012" s="165"/>
      <c r="I4012" s="167"/>
      <c r="J4012" s="168"/>
      <c r="K4012" s="845"/>
    </row>
    <row r="4013" spans="1:11" x14ac:dyDescent="0.2">
      <c r="A4013" s="163">
        <v>3998</v>
      </c>
      <c r="B4013" s="164"/>
      <c r="C4013" s="165"/>
      <c r="D4013" s="166"/>
      <c r="E4013" s="165"/>
      <c r="F4013" s="165"/>
      <c r="G4013" s="220"/>
      <c r="H4013" s="165"/>
      <c r="I4013" s="167"/>
      <c r="J4013" s="168"/>
      <c r="K4013" s="845"/>
    </row>
    <row r="4014" spans="1:11" x14ac:dyDescent="0.2">
      <c r="A4014" s="163">
        <v>3999</v>
      </c>
      <c r="B4014" s="164"/>
      <c r="C4014" s="165"/>
      <c r="D4014" s="166"/>
      <c r="E4014" s="165"/>
      <c r="F4014" s="165"/>
      <c r="G4014" s="220"/>
      <c r="H4014" s="165"/>
      <c r="I4014" s="167"/>
      <c r="J4014" s="168"/>
      <c r="K4014" s="845"/>
    </row>
    <row r="4015" spans="1:11" x14ac:dyDescent="0.2">
      <c r="A4015" s="163">
        <v>4000</v>
      </c>
      <c r="B4015" s="164"/>
      <c r="C4015" s="165"/>
      <c r="D4015" s="166"/>
      <c r="E4015" s="165"/>
      <c r="F4015" s="165"/>
      <c r="G4015" s="220"/>
      <c r="H4015" s="165"/>
      <c r="I4015" s="167"/>
      <c r="J4015" s="168"/>
      <c r="K4015" s="845"/>
    </row>
    <row r="4016" spans="1:11" x14ac:dyDescent="0.2">
      <c r="A4016" s="163">
        <v>4001</v>
      </c>
      <c r="B4016" s="164"/>
      <c r="C4016" s="165"/>
      <c r="D4016" s="166"/>
      <c r="E4016" s="165"/>
      <c r="F4016" s="165"/>
      <c r="G4016" s="220"/>
      <c r="H4016" s="165"/>
      <c r="I4016" s="167"/>
      <c r="J4016" s="168"/>
      <c r="K4016" s="845"/>
    </row>
    <row r="4017" spans="1:11" x14ac:dyDescent="0.2">
      <c r="A4017" s="163">
        <v>4002</v>
      </c>
      <c r="B4017" s="164"/>
      <c r="C4017" s="165"/>
      <c r="D4017" s="166"/>
      <c r="E4017" s="165"/>
      <c r="F4017" s="165"/>
      <c r="G4017" s="220"/>
      <c r="H4017" s="165"/>
      <c r="I4017" s="167"/>
      <c r="J4017" s="168"/>
      <c r="K4017" s="845"/>
    </row>
    <row r="4018" spans="1:11" x14ac:dyDescent="0.2">
      <c r="A4018" s="163">
        <v>4003</v>
      </c>
      <c r="B4018" s="164"/>
      <c r="C4018" s="165"/>
      <c r="D4018" s="166"/>
      <c r="E4018" s="165"/>
      <c r="F4018" s="165"/>
      <c r="G4018" s="220"/>
      <c r="H4018" s="165"/>
      <c r="I4018" s="167"/>
      <c r="J4018" s="168"/>
      <c r="K4018" s="845"/>
    </row>
    <row r="4019" spans="1:11" x14ac:dyDescent="0.2">
      <c r="A4019" s="163">
        <v>4004</v>
      </c>
      <c r="B4019" s="164"/>
      <c r="C4019" s="165"/>
      <c r="D4019" s="166"/>
      <c r="E4019" s="165"/>
      <c r="F4019" s="165"/>
      <c r="G4019" s="220"/>
      <c r="H4019" s="165"/>
      <c r="I4019" s="167"/>
      <c r="J4019" s="168"/>
      <c r="K4019" s="845"/>
    </row>
    <row r="4020" spans="1:11" x14ac:dyDescent="0.2">
      <c r="A4020" s="163">
        <v>4005</v>
      </c>
      <c r="B4020" s="164"/>
      <c r="C4020" s="165"/>
      <c r="D4020" s="166"/>
      <c r="E4020" s="165"/>
      <c r="F4020" s="165"/>
      <c r="G4020" s="220"/>
      <c r="H4020" s="165"/>
      <c r="I4020" s="167"/>
      <c r="J4020" s="168"/>
      <c r="K4020" s="845"/>
    </row>
    <row r="4021" spans="1:11" x14ac:dyDescent="0.2">
      <c r="A4021" s="163">
        <v>4006</v>
      </c>
      <c r="B4021" s="164"/>
      <c r="C4021" s="165"/>
      <c r="D4021" s="166"/>
      <c r="E4021" s="165"/>
      <c r="F4021" s="165"/>
      <c r="G4021" s="220"/>
      <c r="H4021" s="165"/>
      <c r="I4021" s="167"/>
      <c r="J4021" s="168"/>
      <c r="K4021" s="845"/>
    </row>
    <row r="4022" spans="1:11" x14ac:dyDescent="0.2">
      <c r="A4022" s="163">
        <v>4007</v>
      </c>
      <c r="B4022" s="164"/>
      <c r="C4022" s="165"/>
      <c r="D4022" s="166"/>
      <c r="E4022" s="165"/>
      <c r="F4022" s="165"/>
      <c r="G4022" s="220"/>
      <c r="H4022" s="165"/>
      <c r="I4022" s="167"/>
      <c r="J4022" s="168"/>
      <c r="K4022" s="845"/>
    </row>
    <row r="4023" spans="1:11" x14ac:dyDescent="0.2">
      <c r="A4023" s="163">
        <v>4008</v>
      </c>
      <c r="B4023" s="164"/>
      <c r="C4023" s="165"/>
      <c r="D4023" s="166"/>
      <c r="E4023" s="165"/>
      <c r="F4023" s="165"/>
      <c r="G4023" s="220"/>
      <c r="H4023" s="165"/>
      <c r="I4023" s="167"/>
      <c r="J4023" s="168"/>
      <c r="K4023" s="845"/>
    </row>
    <row r="4024" spans="1:11" x14ac:dyDescent="0.2">
      <c r="A4024" s="163">
        <v>4009</v>
      </c>
      <c r="B4024" s="164"/>
      <c r="C4024" s="165"/>
      <c r="D4024" s="166"/>
      <c r="E4024" s="165"/>
      <c r="F4024" s="165"/>
      <c r="G4024" s="220"/>
      <c r="H4024" s="165"/>
      <c r="I4024" s="167"/>
      <c r="J4024" s="168"/>
      <c r="K4024" s="845"/>
    </row>
    <row r="4025" spans="1:11" x14ac:dyDescent="0.2">
      <c r="A4025" s="163">
        <v>4010</v>
      </c>
      <c r="B4025" s="164"/>
      <c r="C4025" s="165"/>
      <c r="D4025" s="166"/>
      <c r="E4025" s="165"/>
      <c r="F4025" s="165"/>
      <c r="G4025" s="220"/>
      <c r="H4025" s="165"/>
      <c r="I4025" s="167"/>
      <c r="J4025" s="168"/>
      <c r="K4025" s="845"/>
    </row>
    <row r="4026" spans="1:11" x14ac:dyDescent="0.2">
      <c r="A4026" s="163">
        <v>4011</v>
      </c>
      <c r="B4026" s="164"/>
      <c r="C4026" s="165"/>
      <c r="D4026" s="166"/>
      <c r="E4026" s="165"/>
      <c r="F4026" s="165"/>
      <c r="G4026" s="220"/>
      <c r="H4026" s="165"/>
      <c r="I4026" s="167"/>
      <c r="J4026" s="168"/>
      <c r="K4026" s="845"/>
    </row>
    <row r="4027" spans="1:11" x14ac:dyDescent="0.2">
      <c r="A4027" s="163">
        <v>4012</v>
      </c>
      <c r="B4027" s="164"/>
      <c r="C4027" s="165"/>
      <c r="D4027" s="166"/>
      <c r="E4027" s="165"/>
      <c r="F4027" s="165"/>
      <c r="G4027" s="220"/>
      <c r="H4027" s="165"/>
      <c r="I4027" s="167"/>
      <c r="J4027" s="168"/>
      <c r="K4027" s="845"/>
    </row>
    <row r="4028" spans="1:11" x14ac:dyDescent="0.2">
      <c r="A4028" s="163">
        <v>4013</v>
      </c>
      <c r="B4028" s="164"/>
      <c r="C4028" s="165"/>
      <c r="D4028" s="166"/>
      <c r="E4028" s="165"/>
      <c r="F4028" s="165"/>
      <c r="G4028" s="220"/>
      <c r="H4028" s="165"/>
      <c r="I4028" s="167"/>
      <c r="J4028" s="168"/>
      <c r="K4028" s="845"/>
    </row>
    <row r="4029" spans="1:11" x14ac:dyDescent="0.2">
      <c r="A4029" s="163">
        <v>4014</v>
      </c>
      <c r="B4029" s="164"/>
      <c r="C4029" s="165"/>
      <c r="D4029" s="166"/>
      <c r="E4029" s="165"/>
      <c r="F4029" s="165"/>
      <c r="G4029" s="220"/>
      <c r="H4029" s="165"/>
      <c r="I4029" s="167"/>
      <c r="J4029" s="168"/>
      <c r="K4029" s="845"/>
    </row>
    <row r="4030" spans="1:11" x14ac:dyDescent="0.2">
      <c r="A4030" s="163">
        <v>4015</v>
      </c>
      <c r="B4030" s="164"/>
      <c r="C4030" s="165"/>
      <c r="D4030" s="166"/>
      <c r="E4030" s="165"/>
      <c r="F4030" s="165"/>
      <c r="G4030" s="220"/>
      <c r="H4030" s="165"/>
      <c r="I4030" s="167"/>
      <c r="J4030" s="168"/>
      <c r="K4030" s="845"/>
    </row>
    <row r="4031" spans="1:11" x14ac:dyDescent="0.2">
      <c r="A4031" s="163">
        <v>4016</v>
      </c>
      <c r="B4031" s="164"/>
      <c r="C4031" s="165"/>
      <c r="D4031" s="166"/>
      <c r="E4031" s="165"/>
      <c r="F4031" s="165"/>
      <c r="G4031" s="220"/>
      <c r="H4031" s="165"/>
      <c r="I4031" s="167"/>
      <c r="J4031" s="168"/>
      <c r="K4031" s="845"/>
    </row>
    <row r="4032" spans="1:11" x14ac:dyDescent="0.2">
      <c r="A4032" s="163">
        <v>4017</v>
      </c>
      <c r="B4032" s="164"/>
      <c r="C4032" s="165"/>
      <c r="D4032" s="166"/>
      <c r="E4032" s="165"/>
      <c r="F4032" s="165"/>
      <c r="G4032" s="220"/>
      <c r="H4032" s="165"/>
      <c r="I4032" s="167"/>
      <c r="J4032" s="168"/>
      <c r="K4032" s="845"/>
    </row>
    <row r="4033" spans="1:11" x14ac:dyDescent="0.2">
      <c r="A4033" s="163">
        <v>4018</v>
      </c>
      <c r="B4033" s="164"/>
      <c r="C4033" s="165"/>
      <c r="D4033" s="166"/>
      <c r="E4033" s="165"/>
      <c r="F4033" s="165"/>
      <c r="G4033" s="220"/>
      <c r="H4033" s="165"/>
      <c r="I4033" s="167"/>
      <c r="J4033" s="168"/>
      <c r="K4033" s="845"/>
    </row>
    <row r="4034" spans="1:11" x14ac:dyDescent="0.2">
      <c r="A4034" s="163">
        <v>4019</v>
      </c>
      <c r="B4034" s="164"/>
      <c r="C4034" s="165"/>
      <c r="D4034" s="166"/>
      <c r="E4034" s="165"/>
      <c r="F4034" s="165"/>
      <c r="G4034" s="220"/>
      <c r="H4034" s="165"/>
      <c r="I4034" s="167"/>
      <c r="J4034" s="168"/>
      <c r="K4034" s="845"/>
    </row>
    <row r="4035" spans="1:11" x14ac:dyDescent="0.2">
      <c r="A4035" s="163">
        <v>4020</v>
      </c>
      <c r="B4035" s="164"/>
      <c r="C4035" s="165"/>
      <c r="D4035" s="166"/>
      <c r="E4035" s="165"/>
      <c r="F4035" s="165"/>
      <c r="G4035" s="220"/>
      <c r="H4035" s="165"/>
      <c r="I4035" s="167"/>
      <c r="J4035" s="168"/>
      <c r="K4035" s="845"/>
    </row>
    <row r="4036" spans="1:11" x14ac:dyDescent="0.2">
      <c r="A4036" s="163">
        <v>4021</v>
      </c>
      <c r="B4036" s="164"/>
      <c r="C4036" s="165"/>
      <c r="D4036" s="166"/>
      <c r="E4036" s="165"/>
      <c r="F4036" s="165"/>
      <c r="G4036" s="220"/>
      <c r="H4036" s="165"/>
      <c r="I4036" s="167"/>
      <c r="J4036" s="168"/>
      <c r="K4036" s="845"/>
    </row>
    <row r="4037" spans="1:11" x14ac:dyDescent="0.2">
      <c r="A4037" s="163">
        <v>4022</v>
      </c>
      <c r="B4037" s="164"/>
      <c r="C4037" s="165"/>
      <c r="D4037" s="166"/>
      <c r="E4037" s="165"/>
      <c r="F4037" s="165"/>
      <c r="G4037" s="220"/>
      <c r="H4037" s="165"/>
      <c r="I4037" s="167"/>
      <c r="J4037" s="168"/>
      <c r="K4037" s="845"/>
    </row>
    <row r="4038" spans="1:11" x14ac:dyDescent="0.2">
      <c r="A4038" s="163">
        <v>4023</v>
      </c>
      <c r="B4038" s="164"/>
      <c r="C4038" s="165"/>
      <c r="D4038" s="166"/>
      <c r="E4038" s="165"/>
      <c r="F4038" s="165"/>
      <c r="G4038" s="220"/>
      <c r="H4038" s="165"/>
      <c r="I4038" s="167"/>
      <c r="J4038" s="168"/>
      <c r="K4038" s="845"/>
    </row>
    <row r="4039" spans="1:11" x14ac:dyDescent="0.2">
      <c r="A4039" s="163">
        <v>4024</v>
      </c>
      <c r="B4039" s="164"/>
      <c r="C4039" s="165"/>
      <c r="D4039" s="166"/>
      <c r="E4039" s="165"/>
      <c r="F4039" s="165"/>
      <c r="G4039" s="220"/>
      <c r="H4039" s="165"/>
      <c r="I4039" s="167"/>
      <c r="J4039" s="168"/>
      <c r="K4039" s="845"/>
    </row>
    <row r="4040" spans="1:11" x14ac:dyDescent="0.2">
      <c r="A4040" s="163">
        <v>4025</v>
      </c>
      <c r="B4040" s="164"/>
      <c r="C4040" s="165"/>
      <c r="D4040" s="166"/>
      <c r="E4040" s="165"/>
      <c r="F4040" s="165"/>
      <c r="G4040" s="220"/>
      <c r="H4040" s="165"/>
      <c r="I4040" s="167"/>
      <c r="J4040" s="168"/>
      <c r="K4040" s="845"/>
    </row>
    <row r="4041" spans="1:11" x14ac:dyDescent="0.2">
      <c r="A4041" s="163">
        <v>4026</v>
      </c>
      <c r="B4041" s="164"/>
      <c r="C4041" s="165"/>
      <c r="D4041" s="166"/>
      <c r="E4041" s="165"/>
      <c r="F4041" s="165"/>
      <c r="G4041" s="220"/>
      <c r="H4041" s="165"/>
      <c r="I4041" s="167"/>
      <c r="J4041" s="168"/>
      <c r="K4041" s="845"/>
    </row>
    <row r="4042" spans="1:11" x14ac:dyDescent="0.2">
      <c r="A4042" s="163">
        <v>4027</v>
      </c>
      <c r="B4042" s="164"/>
      <c r="C4042" s="165"/>
      <c r="D4042" s="166"/>
      <c r="E4042" s="165"/>
      <c r="F4042" s="165"/>
      <c r="G4042" s="220"/>
      <c r="H4042" s="165"/>
      <c r="I4042" s="167"/>
      <c r="J4042" s="168"/>
      <c r="K4042" s="845"/>
    </row>
    <row r="4043" spans="1:11" x14ac:dyDescent="0.2">
      <c r="A4043" s="163">
        <v>4028</v>
      </c>
      <c r="B4043" s="164"/>
      <c r="C4043" s="165"/>
      <c r="D4043" s="166"/>
      <c r="E4043" s="165"/>
      <c r="F4043" s="165"/>
      <c r="G4043" s="220"/>
      <c r="H4043" s="165"/>
      <c r="I4043" s="167"/>
      <c r="J4043" s="168"/>
      <c r="K4043" s="845"/>
    </row>
    <row r="4044" spans="1:11" x14ac:dyDescent="0.2">
      <c r="A4044" s="163">
        <v>4029</v>
      </c>
      <c r="B4044" s="164"/>
      <c r="C4044" s="165"/>
      <c r="D4044" s="166"/>
      <c r="E4044" s="165"/>
      <c r="F4044" s="165"/>
      <c r="G4044" s="220"/>
      <c r="H4044" s="165"/>
      <c r="I4044" s="167"/>
      <c r="J4044" s="168"/>
      <c r="K4044" s="845"/>
    </row>
    <row r="4045" spans="1:11" x14ac:dyDescent="0.2">
      <c r="A4045" s="163">
        <v>4030</v>
      </c>
      <c r="B4045" s="164"/>
      <c r="C4045" s="165"/>
      <c r="D4045" s="166"/>
      <c r="E4045" s="165"/>
      <c r="F4045" s="165"/>
      <c r="G4045" s="220"/>
      <c r="H4045" s="165"/>
      <c r="I4045" s="167"/>
      <c r="J4045" s="168"/>
      <c r="K4045" s="845"/>
    </row>
    <row r="4046" spans="1:11" x14ac:dyDescent="0.2">
      <c r="A4046" s="163">
        <v>4031</v>
      </c>
      <c r="B4046" s="164"/>
      <c r="C4046" s="165"/>
      <c r="D4046" s="166"/>
      <c r="E4046" s="165"/>
      <c r="F4046" s="165"/>
      <c r="G4046" s="220"/>
      <c r="H4046" s="165"/>
      <c r="I4046" s="167"/>
      <c r="J4046" s="168"/>
      <c r="K4046" s="845"/>
    </row>
    <row r="4047" spans="1:11" x14ac:dyDescent="0.2">
      <c r="A4047" s="163">
        <v>4032</v>
      </c>
      <c r="B4047" s="164"/>
      <c r="C4047" s="165"/>
      <c r="D4047" s="166"/>
      <c r="E4047" s="165"/>
      <c r="F4047" s="165"/>
      <c r="G4047" s="220"/>
      <c r="H4047" s="165"/>
      <c r="I4047" s="167"/>
      <c r="J4047" s="168"/>
      <c r="K4047" s="845"/>
    </row>
    <row r="4048" spans="1:11" x14ac:dyDescent="0.2">
      <c r="A4048" s="163">
        <v>4033</v>
      </c>
      <c r="B4048" s="164"/>
      <c r="C4048" s="165"/>
      <c r="D4048" s="166"/>
      <c r="E4048" s="165"/>
      <c r="F4048" s="165"/>
      <c r="G4048" s="220"/>
      <c r="H4048" s="165"/>
      <c r="I4048" s="167"/>
      <c r="J4048" s="168"/>
      <c r="K4048" s="845"/>
    </row>
    <row r="4049" spans="1:11" x14ac:dyDescent="0.2">
      <c r="A4049" s="163">
        <v>4034</v>
      </c>
      <c r="B4049" s="164"/>
      <c r="C4049" s="165"/>
      <c r="D4049" s="166"/>
      <c r="E4049" s="165"/>
      <c r="F4049" s="165"/>
      <c r="G4049" s="220"/>
      <c r="H4049" s="165"/>
      <c r="I4049" s="167"/>
      <c r="J4049" s="168"/>
      <c r="K4049" s="845"/>
    </row>
    <row r="4050" spans="1:11" x14ac:dyDescent="0.2">
      <c r="A4050" s="163">
        <v>4035</v>
      </c>
      <c r="B4050" s="164"/>
      <c r="C4050" s="165"/>
      <c r="D4050" s="166"/>
      <c r="E4050" s="165"/>
      <c r="F4050" s="165"/>
      <c r="G4050" s="220"/>
      <c r="H4050" s="165"/>
      <c r="I4050" s="167"/>
      <c r="J4050" s="168"/>
      <c r="K4050" s="845"/>
    </row>
    <row r="4051" spans="1:11" x14ac:dyDescent="0.2">
      <c r="A4051" s="163">
        <v>4036</v>
      </c>
      <c r="B4051" s="164"/>
      <c r="C4051" s="165"/>
      <c r="D4051" s="166"/>
      <c r="E4051" s="165"/>
      <c r="F4051" s="165"/>
      <c r="G4051" s="220"/>
      <c r="H4051" s="165"/>
      <c r="I4051" s="167"/>
      <c r="J4051" s="168"/>
      <c r="K4051" s="845"/>
    </row>
    <row r="4052" spans="1:11" x14ac:dyDescent="0.2">
      <c r="A4052" s="163">
        <v>4037</v>
      </c>
      <c r="B4052" s="164"/>
      <c r="C4052" s="165"/>
      <c r="D4052" s="166"/>
      <c r="E4052" s="165"/>
      <c r="F4052" s="165"/>
      <c r="G4052" s="220"/>
      <c r="H4052" s="165"/>
      <c r="I4052" s="167"/>
      <c r="J4052" s="168"/>
      <c r="K4052" s="845"/>
    </row>
    <row r="4053" spans="1:11" x14ac:dyDescent="0.2">
      <c r="A4053" s="163">
        <v>4038</v>
      </c>
      <c r="B4053" s="164"/>
      <c r="C4053" s="165"/>
      <c r="D4053" s="166"/>
      <c r="E4053" s="165"/>
      <c r="F4053" s="165"/>
      <c r="G4053" s="220"/>
      <c r="H4053" s="165"/>
      <c r="I4053" s="167"/>
      <c r="J4053" s="168"/>
      <c r="K4053" s="845"/>
    </row>
    <row r="4054" spans="1:11" x14ac:dyDescent="0.2">
      <c r="A4054" s="163">
        <v>4039</v>
      </c>
      <c r="B4054" s="164"/>
      <c r="C4054" s="165"/>
      <c r="D4054" s="166"/>
      <c r="E4054" s="165"/>
      <c r="F4054" s="165"/>
      <c r="G4054" s="220"/>
      <c r="H4054" s="165"/>
      <c r="I4054" s="167"/>
      <c r="J4054" s="168"/>
      <c r="K4054" s="845"/>
    </row>
    <row r="4055" spans="1:11" x14ac:dyDescent="0.2">
      <c r="A4055" s="163">
        <v>4040</v>
      </c>
      <c r="B4055" s="164"/>
      <c r="C4055" s="165"/>
      <c r="D4055" s="166"/>
      <c r="E4055" s="165"/>
      <c r="F4055" s="165"/>
      <c r="G4055" s="220"/>
      <c r="H4055" s="165"/>
      <c r="I4055" s="167"/>
      <c r="J4055" s="168"/>
      <c r="K4055" s="845"/>
    </row>
    <row r="4056" spans="1:11" x14ac:dyDescent="0.2">
      <c r="A4056" s="163">
        <v>4041</v>
      </c>
      <c r="B4056" s="164"/>
      <c r="C4056" s="165"/>
      <c r="D4056" s="166"/>
      <c r="E4056" s="165"/>
      <c r="F4056" s="165"/>
      <c r="G4056" s="220"/>
      <c r="H4056" s="165"/>
      <c r="I4056" s="167"/>
      <c r="J4056" s="168"/>
      <c r="K4056" s="845"/>
    </row>
    <row r="4057" spans="1:11" x14ac:dyDescent="0.2">
      <c r="A4057" s="163">
        <v>4042</v>
      </c>
      <c r="B4057" s="164"/>
      <c r="C4057" s="165"/>
      <c r="D4057" s="166"/>
      <c r="E4057" s="165"/>
      <c r="F4057" s="165"/>
      <c r="G4057" s="220"/>
      <c r="H4057" s="165"/>
      <c r="I4057" s="167"/>
      <c r="J4057" s="168"/>
      <c r="K4057" s="845"/>
    </row>
    <row r="4058" spans="1:11" x14ac:dyDescent="0.2">
      <c r="A4058" s="163">
        <v>4043</v>
      </c>
      <c r="B4058" s="164"/>
      <c r="C4058" s="165"/>
      <c r="D4058" s="166"/>
      <c r="E4058" s="165"/>
      <c r="F4058" s="165"/>
      <c r="G4058" s="220"/>
      <c r="H4058" s="165"/>
      <c r="I4058" s="167"/>
      <c r="J4058" s="168"/>
      <c r="K4058" s="845"/>
    </row>
    <row r="4059" spans="1:11" x14ac:dyDescent="0.2">
      <c r="A4059" s="163">
        <v>4044</v>
      </c>
      <c r="B4059" s="164"/>
      <c r="C4059" s="165"/>
      <c r="D4059" s="166"/>
      <c r="E4059" s="165"/>
      <c r="F4059" s="165"/>
      <c r="G4059" s="220"/>
      <c r="H4059" s="165"/>
      <c r="I4059" s="167"/>
      <c r="J4059" s="168"/>
      <c r="K4059" s="845"/>
    </row>
    <row r="4060" spans="1:11" x14ac:dyDescent="0.2">
      <c r="A4060" s="163">
        <v>4045</v>
      </c>
      <c r="B4060" s="164"/>
      <c r="C4060" s="165"/>
      <c r="D4060" s="166"/>
      <c r="E4060" s="165"/>
      <c r="F4060" s="165"/>
      <c r="G4060" s="220"/>
      <c r="H4060" s="165"/>
      <c r="I4060" s="167"/>
      <c r="J4060" s="168"/>
      <c r="K4060" s="845"/>
    </row>
    <row r="4061" spans="1:11" x14ac:dyDescent="0.2">
      <c r="A4061" s="163">
        <v>4046</v>
      </c>
      <c r="B4061" s="164"/>
      <c r="C4061" s="165"/>
      <c r="D4061" s="166"/>
      <c r="E4061" s="165"/>
      <c r="F4061" s="165"/>
      <c r="G4061" s="220"/>
      <c r="H4061" s="165"/>
      <c r="I4061" s="167"/>
      <c r="J4061" s="168"/>
      <c r="K4061" s="845"/>
    </row>
    <row r="4062" spans="1:11" x14ac:dyDescent="0.2">
      <c r="A4062" s="163">
        <v>4047</v>
      </c>
      <c r="B4062" s="164"/>
      <c r="C4062" s="165"/>
      <c r="D4062" s="166"/>
      <c r="E4062" s="165"/>
      <c r="F4062" s="165"/>
      <c r="G4062" s="220"/>
      <c r="H4062" s="165"/>
      <c r="I4062" s="167"/>
      <c r="J4062" s="168"/>
      <c r="K4062" s="845"/>
    </row>
    <row r="4063" spans="1:11" x14ac:dyDescent="0.2">
      <c r="A4063" s="163">
        <v>4048</v>
      </c>
      <c r="B4063" s="164"/>
      <c r="C4063" s="165"/>
      <c r="D4063" s="166"/>
      <c r="E4063" s="165"/>
      <c r="F4063" s="165"/>
      <c r="G4063" s="220"/>
      <c r="H4063" s="165"/>
      <c r="I4063" s="167"/>
      <c r="J4063" s="168"/>
      <c r="K4063" s="845"/>
    </row>
    <row r="4064" spans="1:11" x14ac:dyDescent="0.2">
      <c r="A4064" s="163">
        <v>4049</v>
      </c>
      <c r="B4064" s="164"/>
      <c r="C4064" s="165"/>
      <c r="D4064" s="166"/>
      <c r="E4064" s="165"/>
      <c r="F4064" s="165"/>
      <c r="G4064" s="220"/>
      <c r="H4064" s="165"/>
      <c r="I4064" s="167"/>
      <c r="J4064" s="168"/>
      <c r="K4064" s="845"/>
    </row>
    <row r="4065" spans="1:11" x14ac:dyDescent="0.2">
      <c r="A4065" s="163">
        <v>4050</v>
      </c>
      <c r="B4065" s="164"/>
      <c r="C4065" s="165"/>
      <c r="D4065" s="166"/>
      <c r="E4065" s="165"/>
      <c r="F4065" s="165"/>
      <c r="G4065" s="220"/>
      <c r="H4065" s="165"/>
      <c r="I4065" s="167"/>
      <c r="J4065" s="168"/>
      <c r="K4065" s="845"/>
    </row>
    <row r="4066" spans="1:11" x14ac:dyDescent="0.2">
      <c r="A4066" s="163">
        <v>4051</v>
      </c>
      <c r="B4066" s="164"/>
      <c r="C4066" s="165"/>
      <c r="D4066" s="166"/>
      <c r="E4066" s="165"/>
      <c r="F4066" s="165"/>
      <c r="G4066" s="220"/>
      <c r="H4066" s="165"/>
      <c r="I4066" s="167"/>
      <c r="J4066" s="168"/>
      <c r="K4066" s="845"/>
    </row>
    <row r="4067" spans="1:11" x14ac:dyDescent="0.2">
      <c r="A4067" s="163">
        <v>4052</v>
      </c>
      <c r="B4067" s="164"/>
      <c r="C4067" s="165"/>
      <c r="D4067" s="166"/>
      <c r="E4067" s="165"/>
      <c r="F4067" s="165"/>
      <c r="G4067" s="220"/>
      <c r="H4067" s="165"/>
      <c r="I4067" s="167"/>
      <c r="J4067" s="168"/>
      <c r="K4067" s="845"/>
    </row>
    <row r="4068" spans="1:11" x14ac:dyDescent="0.2">
      <c r="A4068" s="163">
        <v>4053</v>
      </c>
      <c r="B4068" s="164"/>
      <c r="C4068" s="165"/>
      <c r="D4068" s="166"/>
      <c r="E4068" s="165"/>
      <c r="F4068" s="165"/>
      <c r="G4068" s="220"/>
      <c r="H4068" s="165"/>
      <c r="I4068" s="167"/>
      <c r="J4068" s="168"/>
      <c r="K4068" s="845"/>
    </row>
    <row r="4069" spans="1:11" x14ac:dyDescent="0.2">
      <c r="A4069" s="163">
        <v>4054</v>
      </c>
      <c r="B4069" s="164"/>
      <c r="C4069" s="165"/>
      <c r="D4069" s="166"/>
      <c r="E4069" s="165"/>
      <c r="F4069" s="165"/>
      <c r="G4069" s="220"/>
      <c r="H4069" s="165"/>
      <c r="I4069" s="167"/>
      <c r="J4069" s="168"/>
      <c r="K4069" s="845"/>
    </row>
    <row r="4070" spans="1:11" x14ac:dyDescent="0.2">
      <c r="A4070" s="163">
        <v>4055</v>
      </c>
      <c r="B4070" s="164"/>
      <c r="C4070" s="165"/>
      <c r="D4070" s="166"/>
      <c r="E4070" s="165"/>
      <c r="F4070" s="165"/>
      <c r="G4070" s="220"/>
      <c r="H4070" s="165"/>
      <c r="I4070" s="167"/>
      <c r="J4070" s="168"/>
      <c r="K4070" s="845"/>
    </row>
    <row r="4071" spans="1:11" x14ac:dyDescent="0.2">
      <c r="A4071" s="163">
        <v>4056</v>
      </c>
      <c r="B4071" s="164"/>
      <c r="C4071" s="165"/>
      <c r="D4071" s="166"/>
      <c r="E4071" s="165"/>
      <c r="F4071" s="165"/>
      <c r="G4071" s="220"/>
      <c r="H4071" s="165"/>
      <c r="I4071" s="167"/>
      <c r="J4071" s="168"/>
      <c r="K4071" s="845"/>
    </row>
    <row r="4072" spans="1:11" x14ac:dyDescent="0.2">
      <c r="A4072" s="163">
        <v>4057</v>
      </c>
      <c r="B4072" s="164"/>
      <c r="C4072" s="165"/>
      <c r="D4072" s="166"/>
      <c r="E4072" s="165"/>
      <c r="F4072" s="165"/>
      <c r="G4072" s="220"/>
      <c r="H4072" s="165"/>
      <c r="I4072" s="167"/>
      <c r="J4072" s="168"/>
      <c r="K4072" s="845"/>
    </row>
    <row r="4073" spans="1:11" x14ac:dyDescent="0.2">
      <c r="A4073" s="163">
        <v>4058</v>
      </c>
      <c r="B4073" s="164"/>
      <c r="C4073" s="165"/>
      <c r="D4073" s="166"/>
      <c r="E4073" s="165"/>
      <c r="F4073" s="165"/>
      <c r="G4073" s="220"/>
      <c r="H4073" s="165"/>
      <c r="I4073" s="167"/>
      <c r="J4073" s="168"/>
      <c r="K4073" s="845"/>
    </row>
    <row r="4074" spans="1:11" x14ac:dyDescent="0.2">
      <c r="A4074" s="163">
        <v>4059</v>
      </c>
      <c r="B4074" s="164"/>
      <c r="C4074" s="165"/>
      <c r="D4074" s="166"/>
      <c r="E4074" s="165"/>
      <c r="F4074" s="165"/>
      <c r="G4074" s="220"/>
      <c r="H4074" s="165"/>
      <c r="I4074" s="167"/>
      <c r="J4074" s="168"/>
      <c r="K4074" s="845"/>
    </row>
    <row r="4075" spans="1:11" x14ac:dyDescent="0.2">
      <c r="A4075" s="163">
        <v>4060</v>
      </c>
      <c r="B4075" s="164"/>
      <c r="C4075" s="165"/>
      <c r="D4075" s="166"/>
      <c r="E4075" s="165"/>
      <c r="F4075" s="165"/>
      <c r="G4075" s="220"/>
      <c r="H4075" s="165"/>
      <c r="I4075" s="167"/>
      <c r="J4075" s="168"/>
      <c r="K4075" s="845"/>
    </row>
    <row r="4076" spans="1:11" x14ac:dyDescent="0.2">
      <c r="A4076" s="163">
        <v>4061</v>
      </c>
      <c r="B4076" s="164"/>
      <c r="C4076" s="165"/>
      <c r="D4076" s="166"/>
      <c r="E4076" s="165"/>
      <c r="F4076" s="165"/>
      <c r="G4076" s="220"/>
      <c r="H4076" s="165"/>
      <c r="I4076" s="167"/>
      <c r="J4076" s="168"/>
      <c r="K4076" s="845"/>
    </row>
    <row r="4077" spans="1:11" x14ac:dyDescent="0.2">
      <c r="A4077" s="163">
        <v>4062</v>
      </c>
      <c r="B4077" s="164"/>
      <c r="C4077" s="165"/>
      <c r="D4077" s="166"/>
      <c r="E4077" s="165"/>
      <c r="F4077" s="165"/>
      <c r="G4077" s="220"/>
      <c r="H4077" s="165"/>
      <c r="I4077" s="167"/>
      <c r="J4077" s="168"/>
      <c r="K4077" s="845"/>
    </row>
    <row r="4078" spans="1:11" x14ac:dyDescent="0.2">
      <c r="A4078" s="163">
        <v>4063</v>
      </c>
      <c r="B4078" s="164"/>
      <c r="C4078" s="165"/>
      <c r="D4078" s="166"/>
      <c r="E4078" s="165"/>
      <c r="F4078" s="165"/>
      <c r="G4078" s="220"/>
      <c r="H4078" s="165"/>
      <c r="I4078" s="167"/>
      <c r="J4078" s="168"/>
      <c r="K4078" s="845"/>
    </row>
    <row r="4079" spans="1:11" x14ac:dyDescent="0.2">
      <c r="A4079" s="163">
        <v>4064</v>
      </c>
      <c r="B4079" s="164"/>
      <c r="C4079" s="165"/>
      <c r="D4079" s="166"/>
      <c r="E4079" s="165"/>
      <c r="F4079" s="165"/>
      <c r="G4079" s="220"/>
      <c r="H4079" s="165"/>
      <c r="I4079" s="167"/>
      <c r="J4079" s="168"/>
      <c r="K4079" s="845"/>
    </row>
    <row r="4080" spans="1:11" x14ac:dyDescent="0.2">
      <c r="A4080" s="163">
        <v>4065</v>
      </c>
      <c r="B4080" s="164"/>
      <c r="C4080" s="165"/>
      <c r="D4080" s="166"/>
      <c r="E4080" s="165"/>
      <c r="F4080" s="165"/>
      <c r="G4080" s="220"/>
      <c r="H4080" s="165"/>
      <c r="I4080" s="167"/>
      <c r="J4080" s="168"/>
      <c r="K4080" s="845"/>
    </row>
    <row r="4081" spans="1:11" x14ac:dyDescent="0.2">
      <c r="A4081" s="163">
        <v>4066</v>
      </c>
      <c r="B4081" s="164"/>
      <c r="C4081" s="165"/>
      <c r="D4081" s="166"/>
      <c r="E4081" s="165"/>
      <c r="F4081" s="165"/>
      <c r="G4081" s="220"/>
      <c r="H4081" s="165"/>
      <c r="I4081" s="167"/>
      <c r="J4081" s="168"/>
      <c r="K4081" s="845"/>
    </row>
    <row r="4082" spans="1:11" x14ac:dyDescent="0.2">
      <c r="A4082" s="163">
        <v>4067</v>
      </c>
      <c r="B4082" s="164"/>
      <c r="C4082" s="165"/>
      <c r="D4082" s="166"/>
      <c r="E4082" s="165"/>
      <c r="F4082" s="165"/>
      <c r="G4082" s="220"/>
      <c r="H4082" s="165"/>
      <c r="I4082" s="167"/>
      <c r="J4082" s="168"/>
      <c r="K4082" s="845"/>
    </row>
    <row r="4083" spans="1:11" x14ac:dyDescent="0.2">
      <c r="A4083" s="163">
        <v>4068</v>
      </c>
      <c r="B4083" s="164"/>
      <c r="C4083" s="165"/>
      <c r="D4083" s="166"/>
      <c r="E4083" s="165"/>
      <c r="F4083" s="165"/>
      <c r="G4083" s="220"/>
      <c r="H4083" s="165"/>
      <c r="I4083" s="167"/>
      <c r="J4083" s="168"/>
      <c r="K4083" s="845"/>
    </row>
    <row r="4084" spans="1:11" x14ac:dyDescent="0.2">
      <c r="A4084" s="163">
        <v>4069</v>
      </c>
      <c r="B4084" s="164"/>
      <c r="C4084" s="165"/>
      <c r="D4084" s="166"/>
      <c r="E4084" s="165"/>
      <c r="F4084" s="165"/>
      <c r="G4084" s="220"/>
      <c r="H4084" s="165"/>
      <c r="I4084" s="167"/>
      <c r="J4084" s="168"/>
      <c r="K4084" s="845"/>
    </row>
    <row r="4085" spans="1:11" x14ac:dyDescent="0.2">
      <c r="A4085" s="163">
        <v>4070</v>
      </c>
      <c r="B4085" s="164"/>
      <c r="C4085" s="165"/>
      <c r="D4085" s="166"/>
      <c r="E4085" s="165"/>
      <c r="F4085" s="165"/>
      <c r="G4085" s="220"/>
      <c r="H4085" s="165"/>
      <c r="I4085" s="167"/>
      <c r="J4085" s="168"/>
      <c r="K4085" s="845"/>
    </row>
    <row r="4086" spans="1:11" x14ac:dyDescent="0.2">
      <c r="A4086" s="163">
        <v>4071</v>
      </c>
      <c r="B4086" s="164"/>
      <c r="C4086" s="165"/>
      <c r="D4086" s="166"/>
      <c r="E4086" s="165"/>
      <c r="F4086" s="165"/>
      <c r="G4086" s="220"/>
      <c r="H4086" s="165"/>
      <c r="I4086" s="167"/>
      <c r="J4086" s="168"/>
      <c r="K4086" s="845"/>
    </row>
    <row r="4087" spans="1:11" x14ac:dyDescent="0.2">
      <c r="A4087" s="163">
        <v>4072</v>
      </c>
      <c r="B4087" s="164"/>
      <c r="C4087" s="165"/>
      <c r="D4087" s="166"/>
      <c r="E4087" s="165"/>
      <c r="F4087" s="165"/>
      <c r="G4087" s="220"/>
      <c r="H4087" s="165"/>
      <c r="I4087" s="167"/>
      <c r="J4087" s="168"/>
      <c r="K4087" s="845"/>
    </row>
    <row r="4088" spans="1:11" x14ac:dyDescent="0.2">
      <c r="A4088" s="163">
        <v>4073</v>
      </c>
      <c r="B4088" s="164"/>
      <c r="C4088" s="165"/>
      <c r="D4088" s="166"/>
      <c r="E4088" s="165"/>
      <c r="F4088" s="165"/>
      <c r="G4088" s="220"/>
      <c r="H4088" s="165"/>
      <c r="I4088" s="167"/>
      <c r="J4088" s="168"/>
      <c r="K4088" s="845"/>
    </row>
    <row r="4089" spans="1:11" x14ac:dyDescent="0.2">
      <c r="A4089" s="163">
        <v>4074</v>
      </c>
      <c r="B4089" s="164"/>
      <c r="C4089" s="165"/>
      <c r="D4089" s="166"/>
      <c r="E4089" s="165"/>
      <c r="F4089" s="165"/>
      <c r="G4089" s="220"/>
      <c r="H4089" s="165"/>
      <c r="I4089" s="167"/>
      <c r="J4089" s="168"/>
      <c r="K4089" s="845"/>
    </row>
    <row r="4090" spans="1:11" x14ac:dyDescent="0.2">
      <c r="A4090" s="163">
        <v>4075</v>
      </c>
      <c r="B4090" s="164"/>
      <c r="C4090" s="165"/>
      <c r="D4090" s="166"/>
      <c r="E4090" s="165"/>
      <c r="F4090" s="165"/>
      <c r="G4090" s="220"/>
      <c r="H4090" s="165"/>
      <c r="I4090" s="167"/>
      <c r="J4090" s="168"/>
      <c r="K4090" s="845"/>
    </row>
    <row r="4091" spans="1:11" x14ac:dyDescent="0.2">
      <c r="A4091" s="163">
        <v>4076</v>
      </c>
      <c r="B4091" s="164"/>
      <c r="C4091" s="165"/>
      <c r="D4091" s="166"/>
      <c r="E4091" s="165"/>
      <c r="F4091" s="165"/>
      <c r="G4091" s="220"/>
      <c r="H4091" s="165"/>
      <c r="I4091" s="167"/>
      <c r="J4091" s="168"/>
      <c r="K4091" s="845"/>
    </row>
    <row r="4092" spans="1:11" x14ac:dyDescent="0.2">
      <c r="A4092" s="163">
        <v>4077</v>
      </c>
      <c r="B4092" s="164"/>
      <c r="C4092" s="165"/>
      <c r="D4092" s="166"/>
      <c r="E4092" s="165"/>
      <c r="F4092" s="165"/>
      <c r="G4092" s="220"/>
      <c r="H4092" s="165"/>
      <c r="I4092" s="167"/>
      <c r="J4092" s="168"/>
      <c r="K4092" s="845"/>
    </row>
    <row r="4093" spans="1:11" x14ac:dyDescent="0.2">
      <c r="A4093" s="163">
        <v>4078</v>
      </c>
      <c r="B4093" s="164"/>
      <c r="C4093" s="165"/>
      <c r="D4093" s="166"/>
      <c r="E4093" s="165"/>
      <c r="F4093" s="165"/>
      <c r="G4093" s="220"/>
      <c r="H4093" s="165"/>
      <c r="I4093" s="167"/>
      <c r="J4093" s="168"/>
      <c r="K4093" s="845"/>
    </row>
    <row r="4094" spans="1:11" x14ac:dyDescent="0.2">
      <c r="A4094" s="163">
        <v>4079</v>
      </c>
      <c r="B4094" s="164"/>
      <c r="C4094" s="165"/>
      <c r="D4094" s="166"/>
      <c r="E4094" s="165"/>
      <c r="F4094" s="165"/>
      <c r="G4094" s="220"/>
      <c r="H4094" s="165"/>
      <c r="I4094" s="167"/>
      <c r="J4094" s="168"/>
      <c r="K4094" s="845"/>
    </row>
    <row r="4095" spans="1:11" x14ac:dyDescent="0.2">
      <c r="A4095" s="163">
        <v>4080</v>
      </c>
      <c r="B4095" s="164"/>
      <c r="C4095" s="165"/>
      <c r="D4095" s="166"/>
      <c r="E4095" s="165"/>
      <c r="F4095" s="165"/>
      <c r="G4095" s="220"/>
      <c r="H4095" s="165"/>
      <c r="I4095" s="167"/>
      <c r="J4095" s="168"/>
      <c r="K4095" s="845"/>
    </row>
    <row r="4096" spans="1:11" x14ac:dyDescent="0.2">
      <c r="A4096" s="163">
        <v>4081</v>
      </c>
      <c r="B4096" s="164"/>
      <c r="C4096" s="165"/>
      <c r="D4096" s="166"/>
      <c r="E4096" s="165"/>
      <c r="F4096" s="165"/>
      <c r="G4096" s="220"/>
      <c r="H4096" s="165"/>
      <c r="I4096" s="167"/>
      <c r="J4096" s="168"/>
      <c r="K4096" s="845"/>
    </row>
    <row r="4097" spans="1:11" x14ac:dyDescent="0.2">
      <c r="A4097" s="163">
        <v>4082</v>
      </c>
      <c r="B4097" s="164"/>
      <c r="C4097" s="165"/>
      <c r="D4097" s="166"/>
      <c r="E4097" s="165"/>
      <c r="F4097" s="165"/>
      <c r="G4097" s="220"/>
      <c r="H4097" s="165"/>
      <c r="I4097" s="167"/>
      <c r="J4097" s="168"/>
      <c r="K4097" s="845"/>
    </row>
    <row r="4098" spans="1:11" x14ac:dyDescent="0.2">
      <c r="A4098" s="163">
        <v>4083</v>
      </c>
      <c r="B4098" s="164"/>
      <c r="C4098" s="165"/>
      <c r="D4098" s="166"/>
      <c r="E4098" s="165"/>
      <c r="F4098" s="165"/>
      <c r="G4098" s="220"/>
      <c r="H4098" s="165"/>
      <c r="I4098" s="167"/>
      <c r="J4098" s="168"/>
      <c r="K4098" s="845"/>
    </row>
    <row r="4099" spans="1:11" x14ac:dyDescent="0.2">
      <c r="A4099" s="163">
        <v>4084</v>
      </c>
      <c r="B4099" s="164"/>
      <c r="C4099" s="165"/>
      <c r="D4099" s="166"/>
      <c r="E4099" s="165"/>
      <c r="F4099" s="165"/>
      <c r="G4099" s="220"/>
      <c r="H4099" s="165"/>
      <c r="I4099" s="167"/>
      <c r="J4099" s="168"/>
      <c r="K4099" s="845"/>
    </row>
    <row r="4100" spans="1:11" x14ac:dyDescent="0.2">
      <c r="A4100" s="163">
        <v>4085</v>
      </c>
      <c r="B4100" s="164"/>
      <c r="C4100" s="165"/>
      <c r="D4100" s="166"/>
      <c r="E4100" s="165"/>
      <c r="F4100" s="165"/>
      <c r="G4100" s="220"/>
      <c r="H4100" s="165"/>
      <c r="I4100" s="167"/>
      <c r="J4100" s="168"/>
      <c r="K4100" s="845"/>
    </row>
    <row r="4101" spans="1:11" x14ac:dyDescent="0.2">
      <c r="A4101" s="163">
        <v>4086</v>
      </c>
      <c r="B4101" s="164"/>
      <c r="C4101" s="165"/>
      <c r="D4101" s="166"/>
      <c r="E4101" s="165"/>
      <c r="F4101" s="165"/>
      <c r="G4101" s="220"/>
      <c r="H4101" s="165"/>
      <c r="I4101" s="167"/>
      <c r="J4101" s="168"/>
      <c r="K4101" s="845"/>
    </row>
    <row r="4102" spans="1:11" x14ac:dyDescent="0.2">
      <c r="A4102" s="163">
        <v>4087</v>
      </c>
      <c r="B4102" s="164"/>
      <c r="C4102" s="165"/>
      <c r="D4102" s="166"/>
      <c r="E4102" s="165"/>
      <c r="F4102" s="165"/>
      <c r="G4102" s="220"/>
      <c r="H4102" s="165"/>
      <c r="I4102" s="167"/>
      <c r="J4102" s="168"/>
      <c r="K4102" s="845"/>
    </row>
    <row r="4103" spans="1:11" x14ac:dyDescent="0.2">
      <c r="A4103" s="163">
        <v>4088</v>
      </c>
      <c r="B4103" s="164"/>
      <c r="C4103" s="165"/>
      <c r="D4103" s="166"/>
      <c r="E4103" s="165"/>
      <c r="F4103" s="165"/>
      <c r="G4103" s="220"/>
      <c r="H4103" s="165"/>
      <c r="I4103" s="167"/>
      <c r="J4103" s="168"/>
      <c r="K4103" s="845"/>
    </row>
    <row r="4104" spans="1:11" x14ac:dyDescent="0.2">
      <c r="A4104" s="163">
        <v>4089</v>
      </c>
      <c r="B4104" s="164"/>
      <c r="C4104" s="165"/>
      <c r="D4104" s="166"/>
      <c r="E4104" s="165"/>
      <c r="F4104" s="165"/>
      <c r="G4104" s="220"/>
      <c r="H4104" s="165"/>
      <c r="I4104" s="167"/>
      <c r="J4104" s="168"/>
      <c r="K4104" s="845"/>
    </row>
    <row r="4105" spans="1:11" x14ac:dyDescent="0.2">
      <c r="A4105" s="163">
        <v>4090</v>
      </c>
      <c r="B4105" s="164"/>
      <c r="C4105" s="165"/>
      <c r="D4105" s="166"/>
      <c r="E4105" s="165"/>
      <c r="F4105" s="165"/>
      <c r="G4105" s="220"/>
      <c r="H4105" s="165"/>
      <c r="I4105" s="167"/>
      <c r="J4105" s="168"/>
      <c r="K4105" s="845"/>
    </row>
    <row r="4106" spans="1:11" x14ac:dyDescent="0.2">
      <c r="A4106" s="163">
        <v>4091</v>
      </c>
      <c r="B4106" s="164"/>
      <c r="C4106" s="165"/>
      <c r="D4106" s="166"/>
      <c r="E4106" s="165"/>
      <c r="F4106" s="165"/>
      <c r="G4106" s="220"/>
      <c r="H4106" s="165"/>
      <c r="I4106" s="167"/>
      <c r="J4106" s="168"/>
      <c r="K4106" s="845"/>
    </row>
    <row r="4107" spans="1:11" x14ac:dyDescent="0.2">
      <c r="A4107" s="163">
        <v>4092</v>
      </c>
      <c r="B4107" s="164"/>
      <c r="C4107" s="165"/>
      <c r="D4107" s="166"/>
      <c r="E4107" s="165"/>
      <c r="F4107" s="165"/>
      <c r="G4107" s="220"/>
      <c r="H4107" s="165"/>
      <c r="I4107" s="167"/>
      <c r="J4107" s="168"/>
      <c r="K4107" s="845"/>
    </row>
    <row r="4108" spans="1:11" x14ac:dyDescent="0.2">
      <c r="A4108" s="163">
        <v>4093</v>
      </c>
      <c r="B4108" s="164"/>
      <c r="C4108" s="165"/>
      <c r="D4108" s="166"/>
      <c r="E4108" s="165"/>
      <c r="F4108" s="165"/>
      <c r="G4108" s="220"/>
      <c r="H4108" s="165"/>
      <c r="I4108" s="167"/>
      <c r="J4108" s="168"/>
      <c r="K4108" s="845"/>
    </row>
    <row r="4109" spans="1:11" x14ac:dyDescent="0.2">
      <c r="A4109" s="163">
        <v>4094</v>
      </c>
      <c r="B4109" s="164"/>
      <c r="C4109" s="165"/>
      <c r="D4109" s="166"/>
      <c r="E4109" s="165"/>
      <c r="F4109" s="165"/>
      <c r="G4109" s="220"/>
      <c r="H4109" s="165"/>
      <c r="I4109" s="167"/>
      <c r="J4109" s="168"/>
      <c r="K4109" s="845"/>
    </row>
    <row r="4110" spans="1:11" x14ac:dyDescent="0.2">
      <c r="A4110" s="163">
        <v>4095</v>
      </c>
      <c r="B4110" s="164"/>
      <c r="C4110" s="165"/>
      <c r="D4110" s="166"/>
      <c r="E4110" s="165"/>
      <c r="F4110" s="165"/>
      <c r="G4110" s="220"/>
      <c r="H4110" s="165"/>
      <c r="I4110" s="167"/>
      <c r="J4110" s="168"/>
      <c r="K4110" s="845"/>
    </row>
    <row r="4111" spans="1:11" x14ac:dyDescent="0.2">
      <c r="A4111" s="163">
        <v>4096</v>
      </c>
      <c r="B4111" s="164"/>
      <c r="C4111" s="165"/>
      <c r="D4111" s="166"/>
      <c r="E4111" s="165"/>
      <c r="F4111" s="165"/>
      <c r="G4111" s="220"/>
      <c r="H4111" s="165"/>
      <c r="I4111" s="167"/>
      <c r="J4111" s="168"/>
      <c r="K4111" s="845"/>
    </row>
    <row r="4112" spans="1:11" x14ac:dyDescent="0.2">
      <c r="A4112" s="163">
        <v>4097</v>
      </c>
      <c r="B4112" s="164"/>
      <c r="C4112" s="165"/>
      <c r="D4112" s="166"/>
      <c r="E4112" s="165"/>
      <c r="F4112" s="165"/>
      <c r="G4112" s="220"/>
      <c r="H4112" s="165"/>
      <c r="I4112" s="167"/>
      <c r="J4112" s="168"/>
      <c r="K4112" s="845"/>
    </row>
    <row r="4113" spans="1:11" x14ac:dyDescent="0.2">
      <c r="A4113" s="163">
        <v>4098</v>
      </c>
      <c r="B4113" s="164"/>
      <c r="C4113" s="165"/>
      <c r="D4113" s="166"/>
      <c r="E4113" s="165"/>
      <c r="F4113" s="165"/>
      <c r="G4113" s="220"/>
      <c r="H4113" s="165"/>
      <c r="I4113" s="167"/>
      <c r="J4113" s="168"/>
      <c r="K4113" s="845"/>
    </row>
    <row r="4114" spans="1:11" x14ac:dyDescent="0.2">
      <c r="A4114" s="163">
        <v>4099</v>
      </c>
      <c r="B4114" s="164"/>
      <c r="C4114" s="165"/>
      <c r="D4114" s="166"/>
      <c r="E4114" s="165"/>
      <c r="F4114" s="165"/>
      <c r="G4114" s="220"/>
      <c r="H4114" s="165"/>
      <c r="I4114" s="167"/>
      <c r="J4114" s="168"/>
      <c r="K4114" s="845"/>
    </row>
    <row r="4115" spans="1:11" x14ac:dyDescent="0.2">
      <c r="A4115" s="163">
        <v>4100</v>
      </c>
      <c r="B4115" s="164"/>
      <c r="C4115" s="165"/>
      <c r="D4115" s="166"/>
      <c r="E4115" s="165"/>
      <c r="F4115" s="165"/>
      <c r="G4115" s="220"/>
      <c r="H4115" s="165"/>
      <c r="I4115" s="167"/>
      <c r="J4115" s="168"/>
      <c r="K4115" s="845"/>
    </row>
    <row r="4116" spans="1:11" x14ac:dyDescent="0.2">
      <c r="A4116" s="163">
        <v>4101</v>
      </c>
      <c r="B4116" s="164"/>
      <c r="C4116" s="165"/>
      <c r="D4116" s="166"/>
      <c r="E4116" s="165"/>
      <c r="F4116" s="165"/>
      <c r="G4116" s="220"/>
      <c r="H4116" s="165"/>
      <c r="I4116" s="167"/>
      <c r="J4116" s="168"/>
      <c r="K4116" s="845"/>
    </row>
    <row r="4117" spans="1:11" x14ac:dyDescent="0.2">
      <c r="A4117" s="163">
        <v>4102</v>
      </c>
      <c r="B4117" s="164"/>
      <c r="C4117" s="165"/>
      <c r="D4117" s="166"/>
      <c r="E4117" s="165"/>
      <c r="F4117" s="165"/>
      <c r="G4117" s="220"/>
      <c r="H4117" s="165"/>
      <c r="I4117" s="167"/>
      <c r="J4117" s="168"/>
      <c r="K4117" s="845"/>
    </row>
    <row r="4118" spans="1:11" x14ac:dyDescent="0.2">
      <c r="A4118" s="163">
        <v>4103</v>
      </c>
      <c r="B4118" s="164"/>
      <c r="C4118" s="165"/>
      <c r="D4118" s="166"/>
      <c r="E4118" s="165"/>
      <c r="F4118" s="165"/>
      <c r="G4118" s="220"/>
      <c r="H4118" s="165"/>
      <c r="I4118" s="167"/>
      <c r="J4118" s="168"/>
      <c r="K4118" s="845"/>
    </row>
    <row r="4119" spans="1:11" x14ac:dyDescent="0.2">
      <c r="A4119" s="163">
        <v>4104</v>
      </c>
      <c r="B4119" s="164"/>
      <c r="C4119" s="165"/>
      <c r="D4119" s="166"/>
      <c r="E4119" s="165"/>
      <c r="F4119" s="165"/>
      <c r="G4119" s="220"/>
      <c r="H4119" s="165"/>
      <c r="I4119" s="167"/>
      <c r="J4119" s="168"/>
      <c r="K4119" s="845"/>
    </row>
    <row r="4120" spans="1:11" x14ac:dyDescent="0.2">
      <c r="A4120" s="163">
        <v>4105</v>
      </c>
      <c r="B4120" s="164"/>
      <c r="C4120" s="165"/>
      <c r="D4120" s="166"/>
      <c r="E4120" s="165"/>
      <c r="F4120" s="165"/>
      <c r="G4120" s="220"/>
      <c r="H4120" s="165"/>
      <c r="I4120" s="167"/>
      <c r="J4120" s="168"/>
      <c r="K4120" s="845"/>
    </row>
    <row r="4121" spans="1:11" x14ac:dyDescent="0.2">
      <c r="A4121" s="163">
        <v>4106</v>
      </c>
      <c r="B4121" s="164"/>
      <c r="C4121" s="165"/>
      <c r="D4121" s="166"/>
      <c r="E4121" s="165"/>
      <c r="F4121" s="165"/>
      <c r="G4121" s="220"/>
      <c r="H4121" s="165"/>
      <c r="I4121" s="167"/>
      <c r="J4121" s="168"/>
      <c r="K4121" s="845"/>
    </row>
    <row r="4122" spans="1:11" x14ac:dyDescent="0.2">
      <c r="A4122" s="163">
        <v>4107</v>
      </c>
      <c r="B4122" s="164"/>
      <c r="C4122" s="165"/>
      <c r="D4122" s="166"/>
      <c r="E4122" s="165"/>
      <c r="F4122" s="165"/>
      <c r="G4122" s="220"/>
      <c r="H4122" s="165"/>
      <c r="I4122" s="167"/>
      <c r="J4122" s="168"/>
      <c r="K4122" s="845"/>
    </row>
    <row r="4123" spans="1:11" x14ac:dyDescent="0.2">
      <c r="A4123" s="163">
        <v>4108</v>
      </c>
      <c r="B4123" s="164"/>
      <c r="C4123" s="165"/>
      <c r="D4123" s="166"/>
      <c r="E4123" s="165"/>
      <c r="F4123" s="165"/>
      <c r="G4123" s="220"/>
      <c r="H4123" s="165"/>
      <c r="I4123" s="167"/>
      <c r="J4123" s="168"/>
      <c r="K4123" s="845"/>
    </row>
    <row r="4124" spans="1:11" x14ac:dyDescent="0.2">
      <c r="A4124" s="163">
        <v>4109</v>
      </c>
      <c r="B4124" s="164"/>
      <c r="C4124" s="165"/>
      <c r="D4124" s="166"/>
      <c r="E4124" s="165"/>
      <c r="F4124" s="165"/>
      <c r="G4124" s="220"/>
      <c r="H4124" s="165"/>
      <c r="I4124" s="167"/>
      <c r="J4124" s="168"/>
      <c r="K4124" s="845"/>
    </row>
    <row r="4125" spans="1:11" x14ac:dyDescent="0.2">
      <c r="A4125" s="163">
        <v>4110</v>
      </c>
      <c r="B4125" s="164"/>
      <c r="C4125" s="165"/>
      <c r="D4125" s="166"/>
      <c r="E4125" s="165"/>
      <c r="F4125" s="165"/>
      <c r="G4125" s="220"/>
      <c r="H4125" s="165"/>
      <c r="I4125" s="167"/>
      <c r="J4125" s="168"/>
      <c r="K4125" s="845"/>
    </row>
    <row r="4126" spans="1:11" x14ac:dyDescent="0.2">
      <c r="A4126" s="163">
        <v>4111</v>
      </c>
      <c r="B4126" s="164"/>
      <c r="C4126" s="165"/>
      <c r="D4126" s="166"/>
      <c r="E4126" s="165"/>
      <c r="F4126" s="165"/>
      <c r="G4126" s="220"/>
      <c r="H4126" s="165"/>
      <c r="I4126" s="167"/>
      <c r="J4126" s="168"/>
      <c r="K4126" s="845"/>
    </row>
    <row r="4127" spans="1:11" x14ac:dyDescent="0.2">
      <c r="A4127" s="163">
        <v>4112</v>
      </c>
      <c r="B4127" s="164"/>
      <c r="C4127" s="165"/>
      <c r="D4127" s="166"/>
      <c r="E4127" s="165"/>
      <c r="F4127" s="165"/>
      <c r="G4127" s="220"/>
      <c r="H4127" s="165"/>
      <c r="I4127" s="167"/>
      <c r="J4127" s="168"/>
      <c r="K4127" s="845"/>
    </row>
    <row r="4128" spans="1:11" x14ac:dyDescent="0.2">
      <c r="A4128" s="163">
        <v>4113</v>
      </c>
      <c r="B4128" s="164"/>
      <c r="C4128" s="165"/>
      <c r="D4128" s="166"/>
      <c r="E4128" s="165"/>
      <c r="F4128" s="165"/>
      <c r="G4128" s="220"/>
      <c r="H4128" s="165"/>
      <c r="I4128" s="167"/>
      <c r="J4128" s="168"/>
      <c r="K4128" s="845"/>
    </row>
    <row r="4129" spans="1:11" x14ac:dyDescent="0.2">
      <c r="A4129" s="163">
        <v>4114</v>
      </c>
      <c r="B4129" s="164"/>
      <c r="C4129" s="165"/>
      <c r="D4129" s="166"/>
      <c r="E4129" s="165"/>
      <c r="F4129" s="165"/>
      <c r="G4129" s="220"/>
      <c r="H4129" s="165"/>
      <c r="I4129" s="167"/>
      <c r="J4129" s="168"/>
      <c r="K4129" s="845"/>
    </row>
    <row r="4130" spans="1:11" x14ac:dyDescent="0.2">
      <c r="A4130" s="163">
        <v>4115</v>
      </c>
      <c r="B4130" s="164"/>
      <c r="C4130" s="165"/>
      <c r="D4130" s="166"/>
      <c r="E4130" s="165"/>
      <c r="F4130" s="165"/>
      <c r="G4130" s="220"/>
      <c r="H4130" s="165"/>
      <c r="I4130" s="167"/>
      <c r="J4130" s="168"/>
      <c r="K4130" s="845"/>
    </row>
    <row r="4131" spans="1:11" x14ac:dyDescent="0.2">
      <c r="A4131" s="163">
        <v>4116</v>
      </c>
      <c r="B4131" s="164"/>
      <c r="C4131" s="165"/>
      <c r="D4131" s="166"/>
      <c r="E4131" s="165"/>
      <c r="F4131" s="165"/>
      <c r="G4131" s="220"/>
      <c r="H4131" s="165"/>
      <c r="I4131" s="167"/>
      <c r="J4131" s="168"/>
      <c r="K4131" s="845"/>
    </row>
    <row r="4132" spans="1:11" x14ac:dyDescent="0.2">
      <c r="A4132" s="163">
        <v>4117</v>
      </c>
      <c r="B4132" s="164"/>
      <c r="C4132" s="165"/>
      <c r="D4132" s="166"/>
      <c r="E4132" s="165"/>
      <c r="F4132" s="165"/>
      <c r="G4132" s="220"/>
      <c r="H4132" s="165"/>
      <c r="I4132" s="167"/>
      <c r="J4132" s="168"/>
      <c r="K4132" s="845"/>
    </row>
    <row r="4133" spans="1:11" x14ac:dyDescent="0.2">
      <c r="A4133" s="163">
        <v>4118</v>
      </c>
      <c r="B4133" s="164"/>
      <c r="C4133" s="165"/>
      <c r="D4133" s="166"/>
      <c r="E4133" s="165"/>
      <c r="F4133" s="165"/>
      <c r="G4133" s="220"/>
      <c r="H4133" s="165"/>
      <c r="I4133" s="167"/>
      <c r="J4133" s="168"/>
      <c r="K4133" s="845"/>
    </row>
    <row r="4134" spans="1:11" x14ac:dyDescent="0.2">
      <c r="A4134" s="163">
        <v>4119</v>
      </c>
      <c r="B4134" s="164"/>
      <c r="C4134" s="165"/>
      <c r="D4134" s="166"/>
      <c r="E4134" s="165"/>
      <c r="F4134" s="165"/>
      <c r="G4134" s="220"/>
      <c r="H4134" s="165"/>
      <c r="I4134" s="167"/>
      <c r="J4134" s="168"/>
      <c r="K4134" s="845"/>
    </row>
    <row r="4135" spans="1:11" x14ac:dyDescent="0.2">
      <c r="A4135" s="163">
        <v>4120</v>
      </c>
      <c r="B4135" s="164"/>
      <c r="C4135" s="165"/>
      <c r="D4135" s="166"/>
      <c r="E4135" s="165"/>
      <c r="F4135" s="165"/>
      <c r="G4135" s="220"/>
      <c r="H4135" s="165"/>
      <c r="I4135" s="167"/>
      <c r="J4135" s="168"/>
      <c r="K4135" s="845"/>
    </row>
    <row r="4136" spans="1:11" x14ac:dyDescent="0.2">
      <c r="A4136" s="163">
        <v>4121</v>
      </c>
      <c r="B4136" s="164"/>
      <c r="C4136" s="165"/>
      <c r="D4136" s="166"/>
      <c r="E4136" s="165"/>
      <c r="F4136" s="165"/>
      <c r="G4136" s="220"/>
      <c r="H4136" s="165"/>
      <c r="I4136" s="167"/>
      <c r="J4136" s="168"/>
      <c r="K4136" s="845"/>
    </row>
    <row r="4137" spans="1:11" x14ac:dyDescent="0.2">
      <c r="A4137" s="163">
        <v>4122</v>
      </c>
      <c r="B4137" s="164"/>
      <c r="C4137" s="165"/>
      <c r="D4137" s="166"/>
      <c r="E4137" s="165"/>
      <c r="F4137" s="165"/>
      <c r="G4137" s="220"/>
      <c r="H4137" s="165"/>
      <c r="I4137" s="167"/>
      <c r="J4137" s="168"/>
      <c r="K4137" s="845"/>
    </row>
    <row r="4138" spans="1:11" x14ac:dyDescent="0.2">
      <c r="A4138" s="163">
        <v>4123</v>
      </c>
      <c r="B4138" s="164"/>
      <c r="C4138" s="165"/>
      <c r="D4138" s="166"/>
      <c r="E4138" s="165"/>
      <c r="F4138" s="165"/>
      <c r="G4138" s="220"/>
      <c r="H4138" s="165"/>
      <c r="I4138" s="167"/>
      <c r="J4138" s="168"/>
      <c r="K4138" s="845"/>
    </row>
    <row r="4139" spans="1:11" x14ac:dyDescent="0.2">
      <c r="A4139" s="163">
        <v>4124</v>
      </c>
      <c r="B4139" s="164"/>
      <c r="C4139" s="165"/>
      <c r="D4139" s="166"/>
      <c r="E4139" s="165"/>
      <c r="F4139" s="165"/>
      <c r="G4139" s="220"/>
      <c r="H4139" s="165"/>
      <c r="I4139" s="167"/>
      <c r="J4139" s="168"/>
      <c r="K4139" s="845"/>
    </row>
    <row r="4140" spans="1:11" x14ac:dyDescent="0.2">
      <c r="A4140" s="163">
        <v>4125</v>
      </c>
      <c r="B4140" s="164"/>
      <c r="C4140" s="165"/>
      <c r="D4140" s="166"/>
      <c r="E4140" s="165"/>
      <c r="F4140" s="165"/>
      <c r="G4140" s="220"/>
      <c r="H4140" s="165"/>
      <c r="I4140" s="167"/>
      <c r="J4140" s="168"/>
      <c r="K4140" s="845"/>
    </row>
    <row r="4141" spans="1:11" x14ac:dyDescent="0.2">
      <c r="A4141" s="163">
        <v>4126</v>
      </c>
      <c r="B4141" s="164"/>
      <c r="C4141" s="165"/>
      <c r="D4141" s="166"/>
      <c r="E4141" s="165"/>
      <c r="F4141" s="165"/>
      <c r="G4141" s="220"/>
      <c r="H4141" s="165"/>
      <c r="I4141" s="167"/>
      <c r="J4141" s="168"/>
      <c r="K4141" s="845"/>
    </row>
    <row r="4142" spans="1:11" x14ac:dyDescent="0.2">
      <c r="A4142" s="163">
        <v>4127</v>
      </c>
      <c r="B4142" s="164"/>
      <c r="C4142" s="165"/>
      <c r="D4142" s="166"/>
      <c r="E4142" s="165"/>
      <c r="F4142" s="165"/>
      <c r="G4142" s="220"/>
      <c r="H4142" s="165"/>
      <c r="I4142" s="167"/>
      <c r="J4142" s="168"/>
      <c r="K4142" s="845"/>
    </row>
    <row r="4143" spans="1:11" x14ac:dyDescent="0.2">
      <c r="A4143" s="163">
        <v>4128</v>
      </c>
      <c r="B4143" s="164"/>
      <c r="C4143" s="165"/>
      <c r="D4143" s="166"/>
      <c r="E4143" s="165"/>
      <c r="F4143" s="165"/>
      <c r="G4143" s="220"/>
      <c r="H4143" s="165"/>
      <c r="I4143" s="167"/>
      <c r="J4143" s="168"/>
      <c r="K4143" s="845"/>
    </row>
    <row r="4144" spans="1:11" x14ac:dyDescent="0.2">
      <c r="A4144" s="163">
        <v>4129</v>
      </c>
      <c r="B4144" s="164"/>
      <c r="C4144" s="165"/>
      <c r="D4144" s="166"/>
      <c r="E4144" s="165"/>
      <c r="F4144" s="165"/>
      <c r="G4144" s="220"/>
      <c r="H4144" s="165"/>
      <c r="I4144" s="167"/>
      <c r="J4144" s="168"/>
      <c r="K4144" s="845"/>
    </row>
    <row r="4145" spans="1:11" x14ac:dyDescent="0.2">
      <c r="A4145" s="163">
        <v>4130</v>
      </c>
      <c r="B4145" s="164"/>
      <c r="C4145" s="165"/>
      <c r="D4145" s="166"/>
      <c r="E4145" s="165"/>
      <c r="F4145" s="165"/>
      <c r="G4145" s="220"/>
      <c r="H4145" s="165"/>
      <c r="I4145" s="167"/>
      <c r="J4145" s="168"/>
      <c r="K4145" s="845"/>
    </row>
    <row r="4146" spans="1:11" x14ac:dyDescent="0.2">
      <c r="A4146" s="163">
        <v>4131</v>
      </c>
      <c r="B4146" s="164"/>
      <c r="C4146" s="165"/>
      <c r="D4146" s="166"/>
      <c r="E4146" s="165"/>
      <c r="F4146" s="165"/>
      <c r="G4146" s="220"/>
      <c r="H4146" s="165"/>
      <c r="I4146" s="167"/>
      <c r="J4146" s="168"/>
      <c r="K4146" s="845"/>
    </row>
    <row r="4147" spans="1:11" x14ac:dyDescent="0.2">
      <c r="A4147" s="163">
        <v>4132</v>
      </c>
      <c r="B4147" s="164"/>
      <c r="C4147" s="165"/>
      <c r="D4147" s="166"/>
      <c r="E4147" s="165"/>
      <c r="F4147" s="165"/>
      <c r="G4147" s="220"/>
      <c r="H4147" s="165"/>
      <c r="I4147" s="167"/>
      <c r="J4147" s="168"/>
      <c r="K4147" s="845"/>
    </row>
    <row r="4148" spans="1:11" x14ac:dyDescent="0.2">
      <c r="A4148" s="163">
        <v>4133</v>
      </c>
      <c r="B4148" s="164"/>
      <c r="C4148" s="165"/>
      <c r="D4148" s="166"/>
      <c r="E4148" s="165"/>
      <c r="F4148" s="165"/>
      <c r="G4148" s="220"/>
      <c r="H4148" s="165"/>
      <c r="I4148" s="167"/>
      <c r="J4148" s="168"/>
      <c r="K4148" s="845"/>
    </row>
    <row r="4149" spans="1:11" x14ac:dyDescent="0.2">
      <c r="A4149" s="163">
        <v>4134</v>
      </c>
      <c r="B4149" s="164"/>
      <c r="C4149" s="165"/>
      <c r="D4149" s="166"/>
      <c r="E4149" s="165"/>
      <c r="F4149" s="165"/>
      <c r="G4149" s="220"/>
      <c r="H4149" s="165"/>
      <c r="I4149" s="167"/>
      <c r="J4149" s="168"/>
      <c r="K4149" s="845"/>
    </row>
    <row r="4150" spans="1:11" x14ac:dyDescent="0.2">
      <c r="A4150" s="163">
        <v>4135</v>
      </c>
      <c r="B4150" s="164"/>
      <c r="C4150" s="165"/>
      <c r="D4150" s="166"/>
      <c r="E4150" s="165"/>
      <c r="F4150" s="165"/>
      <c r="G4150" s="220"/>
      <c r="H4150" s="165"/>
      <c r="I4150" s="167"/>
      <c r="J4150" s="168"/>
      <c r="K4150" s="845"/>
    </row>
    <row r="4151" spans="1:11" x14ac:dyDescent="0.2">
      <c r="A4151" s="163">
        <v>4136</v>
      </c>
      <c r="B4151" s="164"/>
      <c r="C4151" s="165"/>
      <c r="D4151" s="166"/>
      <c r="E4151" s="165"/>
      <c r="F4151" s="165"/>
      <c r="G4151" s="220"/>
      <c r="H4151" s="165"/>
      <c r="I4151" s="167"/>
      <c r="J4151" s="168"/>
      <c r="K4151" s="845"/>
    </row>
    <row r="4152" spans="1:11" x14ac:dyDescent="0.2">
      <c r="A4152" s="163">
        <v>4137</v>
      </c>
      <c r="B4152" s="164"/>
      <c r="C4152" s="165"/>
      <c r="D4152" s="166"/>
      <c r="E4152" s="165"/>
      <c r="F4152" s="165"/>
      <c r="G4152" s="220"/>
      <c r="H4152" s="165"/>
      <c r="I4152" s="167"/>
      <c r="J4152" s="168"/>
      <c r="K4152" s="845"/>
    </row>
    <row r="4153" spans="1:11" x14ac:dyDescent="0.2">
      <c r="A4153" s="163">
        <v>4138</v>
      </c>
      <c r="B4153" s="164"/>
      <c r="C4153" s="165"/>
      <c r="D4153" s="166"/>
      <c r="E4153" s="165"/>
      <c r="F4153" s="165"/>
      <c r="G4153" s="220"/>
      <c r="H4153" s="165"/>
      <c r="I4153" s="167"/>
      <c r="J4153" s="168"/>
      <c r="K4153" s="845"/>
    </row>
    <row r="4154" spans="1:11" x14ac:dyDescent="0.2">
      <c r="A4154" s="163">
        <v>4139</v>
      </c>
      <c r="B4154" s="164"/>
      <c r="C4154" s="165"/>
      <c r="D4154" s="166"/>
      <c r="E4154" s="165"/>
      <c r="F4154" s="165"/>
      <c r="G4154" s="220"/>
      <c r="H4154" s="165"/>
      <c r="I4154" s="167"/>
      <c r="J4154" s="168"/>
      <c r="K4154" s="845"/>
    </row>
    <row r="4155" spans="1:11" x14ac:dyDescent="0.2">
      <c r="A4155" s="163">
        <v>4140</v>
      </c>
      <c r="B4155" s="164"/>
      <c r="C4155" s="165"/>
      <c r="D4155" s="166"/>
      <c r="E4155" s="165"/>
      <c r="F4155" s="165"/>
      <c r="G4155" s="220"/>
      <c r="H4155" s="165"/>
      <c r="I4155" s="167"/>
      <c r="J4155" s="168"/>
      <c r="K4155" s="845"/>
    </row>
    <row r="4156" spans="1:11" x14ac:dyDescent="0.2">
      <c r="A4156" s="163">
        <v>4141</v>
      </c>
      <c r="B4156" s="164"/>
      <c r="C4156" s="165"/>
      <c r="D4156" s="166"/>
      <c r="E4156" s="165"/>
      <c r="F4156" s="165"/>
      <c r="G4156" s="220"/>
      <c r="H4156" s="165"/>
      <c r="I4156" s="167"/>
      <c r="J4156" s="168"/>
      <c r="K4156" s="845"/>
    </row>
    <row r="4157" spans="1:11" x14ac:dyDescent="0.2">
      <c r="A4157" s="163">
        <v>4142</v>
      </c>
      <c r="B4157" s="164"/>
      <c r="C4157" s="165"/>
      <c r="D4157" s="166"/>
      <c r="E4157" s="165"/>
      <c r="F4157" s="165"/>
      <c r="G4157" s="220"/>
      <c r="H4157" s="165"/>
      <c r="I4157" s="167"/>
      <c r="J4157" s="168"/>
      <c r="K4157" s="845"/>
    </row>
    <row r="4158" spans="1:11" x14ac:dyDescent="0.2">
      <c r="A4158" s="163">
        <v>4143</v>
      </c>
      <c r="B4158" s="164"/>
      <c r="C4158" s="165"/>
      <c r="D4158" s="166"/>
      <c r="E4158" s="165"/>
      <c r="F4158" s="165"/>
      <c r="G4158" s="220"/>
      <c r="H4158" s="165"/>
      <c r="I4158" s="167"/>
      <c r="J4158" s="168"/>
      <c r="K4158" s="845"/>
    </row>
    <row r="4159" spans="1:11" x14ac:dyDescent="0.2">
      <c r="A4159" s="163">
        <v>4144</v>
      </c>
      <c r="B4159" s="164"/>
      <c r="C4159" s="165"/>
      <c r="D4159" s="166"/>
      <c r="E4159" s="165"/>
      <c r="F4159" s="165"/>
      <c r="G4159" s="220"/>
      <c r="H4159" s="165"/>
      <c r="I4159" s="167"/>
      <c r="J4159" s="168"/>
      <c r="K4159" s="845"/>
    </row>
    <row r="4160" spans="1:11" x14ac:dyDescent="0.2">
      <c r="A4160" s="163">
        <v>4145</v>
      </c>
      <c r="B4160" s="164"/>
      <c r="C4160" s="165"/>
      <c r="D4160" s="166"/>
      <c r="E4160" s="165"/>
      <c r="F4160" s="165"/>
      <c r="G4160" s="220"/>
      <c r="H4160" s="165"/>
      <c r="I4160" s="167"/>
      <c r="J4160" s="168"/>
      <c r="K4160" s="845"/>
    </row>
    <row r="4161" spans="1:11" x14ac:dyDescent="0.2">
      <c r="A4161" s="163">
        <v>4146</v>
      </c>
      <c r="B4161" s="164"/>
      <c r="C4161" s="165"/>
      <c r="D4161" s="166"/>
      <c r="E4161" s="165"/>
      <c r="F4161" s="165"/>
      <c r="G4161" s="220"/>
      <c r="H4161" s="165"/>
      <c r="I4161" s="167"/>
      <c r="J4161" s="168"/>
      <c r="K4161" s="845"/>
    </row>
    <row r="4162" spans="1:11" x14ac:dyDescent="0.2">
      <c r="A4162" s="163">
        <v>4147</v>
      </c>
      <c r="B4162" s="164"/>
      <c r="C4162" s="165"/>
      <c r="D4162" s="166"/>
      <c r="E4162" s="165"/>
      <c r="F4162" s="165"/>
      <c r="G4162" s="220"/>
      <c r="H4162" s="165"/>
      <c r="I4162" s="167"/>
      <c r="J4162" s="168"/>
      <c r="K4162" s="845"/>
    </row>
    <row r="4163" spans="1:11" x14ac:dyDescent="0.2">
      <c r="A4163" s="163">
        <v>4148</v>
      </c>
      <c r="B4163" s="164"/>
      <c r="C4163" s="165"/>
      <c r="D4163" s="166"/>
      <c r="E4163" s="165"/>
      <c r="F4163" s="165"/>
      <c r="G4163" s="220"/>
      <c r="H4163" s="165"/>
      <c r="I4163" s="167"/>
      <c r="J4163" s="168"/>
      <c r="K4163" s="845"/>
    </row>
    <row r="4164" spans="1:11" x14ac:dyDescent="0.2">
      <c r="A4164" s="163">
        <v>4149</v>
      </c>
      <c r="B4164" s="164"/>
      <c r="C4164" s="165"/>
      <c r="D4164" s="166"/>
      <c r="E4164" s="165"/>
      <c r="F4164" s="165"/>
      <c r="G4164" s="220"/>
      <c r="H4164" s="165"/>
      <c r="I4164" s="167"/>
      <c r="J4164" s="168"/>
      <c r="K4164" s="845"/>
    </row>
    <row r="4165" spans="1:11" x14ac:dyDescent="0.2">
      <c r="A4165" s="163">
        <v>4150</v>
      </c>
      <c r="B4165" s="164"/>
      <c r="C4165" s="165"/>
      <c r="D4165" s="166"/>
      <c r="E4165" s="165"/>
      <c r="F4165" s="165"/>
      <c r="G4165" s="220"/>
      <c r="H4165" s="165"/>
      <c r="I4165" s="167"/>
      <c r="J4165" s="168"/>
      <c r="K4165" s="845"/>
    </row>
    <row r="4166" spans="1:11" x14ac:dyDescent="0.2">
      <c r="A4166" s="163">
        <v>4151</v>
      </c>
      <c r="B4166" s="164"/>
      <c r="C4166" s="165"/>
      <c r="D4166" s="166"/>
      <c r="E4166" s="165"/>
      <c r="F4166" s="165"/>
      <c r="G4166" s="220"/>
      <c r="H4166" s="165"/>
      <c r="I4166" s="167"/>
      <c r="J4166" s="168"/>
      <c r="K4166" s="845"/>
    </row>
    <row r="4167" spans="1:11" x14ac:dyDescent="0.2">
      <c r="A4167" s="163">
        <v>4152</v>
      </c>
      <c r="B4167" s="164"/>
      <c r="C4167" s="165"/>
      <c r="D4167" s="166"/>
      <c r="E4167" s="165"/>
      <c r="F4167" s="165"/>
      <c r="G4167" s="220"/>
      <c r="H4167" s="165"/>
      <c r="I4167" s="167"/>
      <c r="J4167" s="168"/>
      <c r="K4167" s="845"/>
    </row>
    <row r="4168" spans="1:11" x14ac:dyDescent="0.2">
      <c r="A4168" s="163">
        <v>4153</v>
      </c>
      <c r="B4168" s="164"/>
      <c r="C4168" s="165"/>
      <c r="D4168" s="166"/>
      <c r="E4168" s="165"/>
      <c r="F4168" s="165"/>
      <c r="G4168" s="220"/>
      <c r="H4168" s="165"/>
      <c r="I4168" s="167"/>
      <c r="J4168" s="168"/>
      <c r="K4168" s="845"/>
    </row>
    <row r="4169" spans="1:11" x14ac:dyDescent="0.2">
      <c r="A4169" s="163">
        <v>4154</v>
      </c>
      <c r="B4169" s="164"/>
      <c r="C4169" s="165"/>
      <c r="D4169" s="166"/>
      <c r="E4169" s="165"/>
      <c r="F4169" s="165"/>
      <c r="G4169" s="220"/>
      <c r="H4169" s="165"/>
      <c r="I4169" s="167"/>
      <c r="J4169" s="168"/>
      <c r="K4169" s="845"/>
    </row>
    <row r="4170" spans="1:11" x14ac:dyDescent="0.2">
      <c r="A4170" s="163">
        <v>4155</v>
      </c>
      <c r="B4170" s="164"/>
      <c r="C4170" s="165"/>
      <c r="D4170" s="166"/>
      <c r="E4170" s="165"/>
      <c r="F4170" s="165"/>
      <c r="G4170" s="220"/>
      <c r="H4170" s="165"/>
      <c r="I4170" s="167"/>
      <c r="J4170" s="168"/>
      <c r="K4170" s="845"/>
    </row>
    <row r="4171" spans="1:11" x14ac:dyDescent="0.2">
      <c r="A4171" s="163">
        <v>4156</v>
      </c>
      <c r="B4171" s="164"/>
      <c r="C4171" s="165"/>
      <c r="D4171" s="166"/>
      <c r="E4171" s="165"/>
      <c r="F4171" s="165"/>
      <c r="G4171" s="220"/>
      <c r="H4171" s="165"/>
      <c r="I4171" s="167"/>
      <c r="J4171" s="168"/>
      <c r="K4171" s="845"/>
    </row>
    <row r="4172" spans="1:11" x14ac:dyDescent="0.2">
      <c r="A4172" s="163">
        <v>4157</v>
      </c>
      <c r="B4172" s="164"/>
      <c r="C4172" s="165"/>
      <c r="D4172" s="166"/>
      <c r="E4172" s="165"/>
      <c r="F4172" s="165"/>
      <c r="G4172" s="220"/>
      <c r="H4172" s="165"/>
      <c r="I4172" s="167"/>
      <c r="J4172" s="168"/>
      <c r="K4172" s="845"/>
    </row>
    <row r="4173" spans="1:11" x14ac:dyDescent="0.2">
      <c r="A4173" s="163">
        <v>4158</v>
      </c>
      <c r="B4173" s="164"/>
      <c r="C4173" s="165"/>
      <c r="D4173" s="166"/>
      <c r="E4173" s="165"/>
      <c r="F4173" s="165"/>
      <c r="G4173" s="220"/>
      <c r="H4173" s="165"/>
      <c r="I4173" s="167"/>
      <c r="J4173" s="168"/>
      <c r="K4173" s="845"/>
    </row>
    <row r="4174" spans="1:11" x14ac:dyDescent="0.2">
      <c r="A4174" s="163">
        <v>4159</v>
      </c>
      <c r="B4174" s="164"/>
      <c r="C4174" s="165"/>
      <c r="D4174" s="166"/>
      <c r="E4174" s="165"/>
      <c r="F4174" s="165"/>
      <c r="G4174" s="220"/>
      <c r="H4174" s="165"/>
      <c r="I4174" s="167"/>
      <c r="J4174" s="168"/>
      <c r="K4174" s="845"/>
    </row>
    <row r="4175" spans="1:11" x14ac:dyDescent="0.2">
      <c r="A4175" s="163">
        <v>4160</v>
      </c>
      <c r="B4175" s="164"/>
      <c r="C4175" s="165"/>
      <c r="D4175" s="166"/>
      <c r="E4175" s="165"/>
      <c r="F4175" s="165"/>
      <c r="G4175" s="220"/>
      <c r="H4175" s="165"/>
      <c r="I4175" s="167"/>
      <c r="J4175" s="168"/>
      <c r="K4175" s="845"/>
    </row>
    <row r="4176" spans="1:11" x14ac:dyDescent="0.2">
      <c r="A4176" s="163">
        <v>4161</v>
      </c>
      <c r="B4176" s="164"/>
      <c r="C4176" s="165"/>
      <c r="D4176" s="166"/>
      <c r="E4176" s="165"/>
      <c r="F4176" s="165"/>
      <c r="G4176" s="220"/>
      <c r="H4176" s="165"/>
      <c r="I4176" s="167"/>
      <c r="J4176" s="168"/>
      <c r="K4176" s="845"/>
    </row>
    <row r="4177" spans="1:11" x14ac:dyDescent="0.2">
      <c r="A4177" s="163">
        <v>4162</v>
      </c>
      <c r="B4177" s="164"/>
      <c r="C4177" s="165"/>
      <c r="D4177" s="166"/>
      <c r="E4177" s="165"/>
      <c r="F4177" s="165"/>
      <c r="G4177" s="220"/>
      <c r="H4177" s="165"/>
      <c r="I4177" s="167"/>
      <c r="J4177" s="168"/>
      <c r="K4177" s="845"/>
    </row>
    <row r="4178" spans="1:11" x14ac:dyDescent="0.2">
      <c r="A4178" s="163">
        <v>4163</v>
      </c>
      <c r="B4178" s="164"/>
      <c r="C4178" s="165"/>
      <c r="D4178" s="166"/>
      <c r="E4178" s="165"/>
      <c r="F4178" s="165"/>
      <c r="G4178" s="220"/>
      <c r="H4178" s="165"/>
      <c r="I4178" s="167"/>
      <c r="J4178" s="168"/>
      <c r="K4178" s="845"/>
    </row>
    <row r="4179" spans="1:11" x14ac:dyDescent="0.2">
      <c r="A4179" s="163">
        <v>4164</v>
      </c>
      <c r="B4179" s="164"/>
      <c r="C4179" s="165"/>
      <c r="D4179" s="166"/>
      <c r="E4179" s="165"/>
      <c r="F4179" s="165"/>
      <c r="G4179" s="220"/>
      <c r="H4179" s="165"/>
      <c r="I4179" s="167"/>
      <c r="J4179" s="168"/>
      <c r="K4179" s="845"/>
    </row>
    <row r="4180" spans="1:11" x14ac:dyDescent="0.2">
      <c r="A4180" s="163">
        <v>4165</v>
      </c>
      <c r="B4180" s="164"/>
      <c r="C4180" s="165"/>
      <c r="D4180" s="166"/>
      <c r="E4180" s="165"/>
      <c r="F4180" s="165"/>
      <c r="G4180" s="220"/>
      <c r="H4180" s="165"/>
      <c r="I4180" s="167"/>
      <c r="J4180" s="168"/>
      <c r="K4180" s="845"/>
    </row>
    <row r="4181" spans="1:11" x14ac:dyDescent="0.2">
      <c r="A4181" s="163">
        <v>4166</v>
      </c>
      <c r="B4181" s="164"/>
      <c r="C4181" s="165"/>
      <c r="D4181" s="166"/>
      <c r="E4181" s="165"/>
      <c r="F4181" s="165"/>
      <c r="G4181" s="220"/>
      <c r="H4181" s="165"/>
      <c r="I4181" s="167"/>
      <c r="J4181" s="168"/>
      <c r="K4181" s="845"/>
    </row>
    <row r="4182" spans="1:11" x14ac:dyDescent="0.2">
      <c r="A4182" s="163">
        <v>4167</v>
      </c>
      <c r="B4182" s="164"/>
      <c r="C4182" s="165"/>
      <c r="D4182" s="166"/>
      <c r="E4182" s="165"/>
      <c r="F4182" s="165"/>
      <c r="G4182" s="220"/>
      <c r="H4182" s="165"/>
      <c r="I4182" s="167"/>
      <c r="J4182" s="168"/>
      <c r="K4182" s="845"/>
    </row>
    <row r="4183" spans="1:11" x14ac:dyDescent="0.2">
      <c r="A4183" s="163">
        <v>4168</v>
      </c>
      <c r="B4183" s="164"/>
      <c r="C4183" s="165"/>
      <c r="D4183" s="166"/>
      <c r="E4183" s="165"/>
      <c r="F4183" s="165"/>
      <c r="G4183" s="220"/>
      <c r="H4183" s="165"/>
      <c r="I4183" s="167"/>
      <c r="J4183" s="168"/>
      <c r="K4183" s="845"/>
    </row>
    <row r="4184" spans="1:11" x14ac:dyDescent="0.2">
      <c r="A4184" s="163">
        <v>4169</v>
      </c>
      <c r="B4184" s="164"/>
      <c r="C4184" s="165"/>
      <c r="D4184" s="166"/>
      <c r="E4184" s="165"/>
      <c r="F4184" s="165"/>
      <c r="G4184" s="220"/>
      <c r="H4184" s="165"/>
      <c r="I4184" s="167"/>
      <c r="J4184" s="168"/>
      <c r="K4184" s="845"/>
    </row>
    <row r="4185" spans="1:11" x14ac:dyDescent="0.2">
      <c r="A4185" s="163">
        <v>4170</v>
      </c>
      <c r="B4185" s="164"/>
      <c r="C4185" s="165"/>
      <c r="D4185" s="166"/>
      <c r="E4185" s="165"/>
      <c r="F4185" s="165"/>
      <c r="G4185" s="220"/>
      <c r="H4185" s="165"/>
      <c r="I4185" s="167"/>
      <c r="J4185" s="168"/>
      <c r="K4185" s="845"/>
    </row>
    <row r="4186" spans="1:11" x14ac:dyDescent="0.2">
      <c r="A4186" s="163">
        <v>4171</v>
      </c>
      <c r="B4186" s="164"/>
      <c r="C4186" s="165"/>
      <c r="D4186" s="166"/>
      <c r="E4186" s="165"/>
      <c r="F4186" s="165"/>
      <c r="G4186" s="220"/>
      <c r="H4186" s="165"/>
      <c r="I4186" s="167"/>
      <c r="J4186" s="168"/>
      <c r="K4186" s="845"/>
    </row>
    <row r="4187" spans="1:11" x14ac:dyDescent="0.2">
      <c r="A4187" s="163">
        <v>4172</v>
      </c>
      <c r="B4187" s="164"/>
      <c r="C4187" s="165"/>
      <c r="D4187" s="166"/>
      <c r="E4187" s="165"/>
      <c r="F4187" s="165"/>
      <c r="G4187" s="220"/>
      <c r="H4187" s="165"/>
      <c r="I4187" s="167"/>
      <c r="J4187" s="168"/>
      <c r="K4187" s="845"/>
    </row>
    <row r="4188" spans="1:11" x14ac:dyDescent="0.2">
      <c r="A4188" s="163">
        <v>4173</v>
      </c>
      <c r="B4188" s="164"/>
      <c r="C4188" s="165"/>
      <c r="D4188" s="166"/>
      <c r="E4188" s="165"/>
      <c r="F4188" s="165"/>
      <c r="G4188" s="220"/>
      <c r="H4188" s="165"/>
      <c r="I4188" s="167"/>
      <c r="J4188" s="168"/>
      <c r="K4188" s="845"/>
    </row>
    <row r="4189" spans="1:11" x14ac:dyDescent="0.2">
      <c r="A4189" s="163">
        <v>4174</v>
      </c>
      <c r="B4189" s="164"/>
      <c r="C4189" s="165"/>
      <c r="D4189" s="166"/>
      <c r="E4189" s="165"/>
      <c r="F4189" s="165"/>
      <c r="G4189" s="220"/>
      <c r="H4189" s="165"/>
      <c r="I4189" s="167"/>
      <c r="J4189" s="168"/>
      <c r="K4189" s="845"/>
    </row>
    <row r="4190" spans="1:11" x14ac:dyDescent="0.2">
      <c r="A4190" s="163">
        <v>4175</v>
      </c>
      <c r="B4190" s="164"/>
      <c r="C4190" s="165"/>
      <c r="D4190" s="166"/>
      <c r="E4190" s="165"/>
      <c r="F4190" s="165"/>
      <c r="G4190" s="220"/>
      <c r="H4190" s="165"/>
      <c r="I4190" s="167"/>
      <c r="J4190" s="168"/>
      <c r="K4190" s="845"/>
    </row>
    <row r="4191" spans="1:11" x14ac:dyDescent="0.2">
      <c r="A4191" s="163">
        <v>4176</v>
      </c>
      <c r="B4191" s="164"/>
      <c r="C4191" s="165"/>
      <c r="D4191" s="166"/>
      <c r="E4191" s="165"/>
      <c r="F4191" s="165"/>
      <c r="G4191" s="220"/>
      <c r="H4191" s="165"/>
      <c r="I4191" s="167"/>
      <c r="J4191" s="168"/>
      <c r="K4191" s="845"/>
    </row>
    <row r="4192" spans="1:11" x14ac:dyDescent="0.2">
      <c r="A4192" s="163">
        <v>4177</v>
      </c>
      <c r="B4192" s="164"/>
      <c r="C4192" s="165"/>
      <c r="D4192" s="166"/>
      <c r="E4192" s="165"/>
      <c r="F4192" s="165"/>
      <c r="G4192" s="220"/>
      <c r="H4192" s="165"/>
      <c r="I4192" s="167"/>
      <c r="J4192" s="168"/>
      <c r="K4192" s="845"/>
    </row>
    <row r="4193" spans="1:11" x14ac:dyDescent="0.2">
      <c r="A4193" s="163">
        <v>4178</v>
      </c>
      <c r="B4193" s="164"/>
      <c r="C4193" s="165"/>
      <c r="D4193" s="166"/>
      <c r="E4193" s="165"/>
      <c r="F4193" s="165"/>
      <c r="G4193" s="220"/>
      <c r="H4193" s="165"/>
      <c r="I4193" s="167"/>
      <c r="J4193" s="168"/>
      <c r="K4193" s="845"/>
    </row>
    <row r="4194" spans="1:11" x14ac:dyDescent="0.2">
      <c r="A4194" s="163">
        <v>4179</v>
      </c>
      <c r="B4194" s="164"/>
      <c r="C4194" s="165"/>
      <c r="D4194" s="166"/>
      <c r="E4194" s="165"/>
      <c r="F4194" s="165"/>
      <c r="G4194" s="220"/>
      <c r="H4194" s="165"/>
      <c r="I4194" s="167"/>
      <c r="J4194" s="168"/>
      <c r="K4194" s="845"/>
    </row>
    <row r="4195" spans="1:11" x14ac:dyDescent="0.2">
      <c r="A4195" s="163">
        <v>4180</v>
      </c>
      <c r="B4195" s="164"/>
      <c r="C4195" s="165"/>
      <c r="D4195" s="166"/>
      <c r="E4195" s="165"/>
      <c r="F4195" s="165"/>
      <c r="G4195" s="220"/>
      <c r="H4195" s="165"/>
      <c r="I4195" s="167"/>
      <c r="J4195" s="168"/>
      <c r="K4195" s="845"/>
    </row>
    <row r="4196" spans="1:11" x14ac:dyDescent="0.2">
      <c r="A4196" s="163">
        <v>4181</v>
      </c>
      <c r="B4196" s="164"/>
      <c r="C4196" s="165"/>
      <c r="D4196" s="166"/>
      <c r="E4196" s="165"/>
      <c r="F4196" s="165"/>
      <c r="G4196" s="220"/>
      <c r="H4196" s="165"/>
      <c r="I4196" s="167"/>
      <c r="J4196" s="168"/>
      <c r="K4196" s="845"/>
    </row>
    <row r="4197" spans="1:11" x14ac:dyDescent="0.2">
      <c r="A4197" s="163">
        <v>4182</v>
      </c>
      <c r="B4197" s="164"/>
      <c r="C4197" s="165"/>
      <c r="D4197" s="166"/>
      <c r="E4197" s="165"/>
      <c r="F4197" s="165"/>
      <c r="G4197" s="220"/>
      <c r="H4197" s="165"/>
      <c r="I4197" s="167"/>
      <c r="J4197" s="168"/>
      <c r="K4197" s="845"/>
    </row>
    <row r="4198" spans="1:11" x14ac:dyDescent="0.2">
      <c r="A4198" s="163">
        <v>4183</v>
      </c>
      <c r="B4198" s="164"/>
      <c r="C4198" s="165"/>
      <c r="D4198" s="166"/>
      <c r="E4198" s="165"/>
      <c r="F4198" s="165"/>
      <c r="G4198" s="220"/>
      <c r="H4198" s="165"/>
      <c r="I4198" s="167"/>
      <c r="J4198" s="168"/>
      <c r="K4198" s="845"/>
    </row>
    <row r="4199" spans="1:11" x14ac:dyDescent="0.2">
      <c r="A4199" s="163">
        <v>4184</v>
      </c>
      <c r="B4199" s="164"/>
      <c r="C4199" s="165"/>
      <c r="D4199" s="166"/>
      <c r="E4199" s="165"/>
      <c r="F4199" s="165"/>
      <c r="G4199" s="220"/>
      <c r="H4199" s="165"/>
      <c r="I4199" s="167"/>
      <c r="J4199" s="168"/>
      <c r="K4199" s="845"/>
    </row>
    <row r="4200" spans="1:11" x14ac:dyDescent="0.2">
      <c r="A4200" s="163">
        <v>4185</v>
      </c>
      <c r="B4200" s="164"/>
      <c r="C4200" s="165"/>
      <c r="D4200" s="166"/>
      <c r="E4200" s="165"/>
      <c r="F4200" s="165"/>
      <c r="G4200" s="220"/>
      <c r="H4200" s="165"/>
      <c r="I4200" s="167"/>
      <c r="J4200" s="168"/>
      <c r="K4200" s="845"/>
    </row>
    <row r="4201" spans="1:11" x14ac:dyDescent="0.2">
      <c r="A4201" s="163">
        <v>4186</v>
      </c>
      <c r="B4201" s="164"/>
      <c r="C4201" s="165"/>
      <c r="D4201" s="166"/>
      <c r="E4201" s="165"/>
      <c r="F4201" s="165"/>
      <c r="G4201" s="220"/>
      <c r="H4201" s="165"/>
      <c r="I4201" s="167"/>
      <c r="J4201" s="168"/>
      <c r="K4201" s="845"/>
    </row>
    <row r="4202" spans="1:11" x14ac:dyDescent="0.2">
      <c r="A4202" s="163">
        <v>4187</v>
      </c>
      <c r="B4202" s="164"/>
      <c r="C4202" s="165"/>
      <c r="D4202" s="166"/>
      <c r="E4202" s="165"/>
      <c r="F4202" s="165"/>
      <c r="G4202" s="220"/>
      <c r="H4202" s="165"/>
      <c r="I4202" s="167"/>
      <c r="J4202" s="168"/>
      <c r="K4202" s="845"/>
    </row>
    <row r="4203" spans="1:11" x14ac:dyDescent="0.2">
      <c r="A4203" s="163">
        <v>4188</v>
      </c>
      <c r="B4203" s="164"/>
      <c r="C4203" s="165"/>
      <c r="D4203" s="166"/>
      <c r="E4203" s="165"/>
      <c r="F4203" s="165"/>
      <c r="G4203" s="220"/>
      <c r="H4203" s="165"/>
      <c r="I4203" s="167"/>
      <c r="J4203" s="168"/>
      <c r="K4203" s="845"/>
    </row>
    <row r="4204" spans="1:11" x14ac:dyDescent="0.2">
      <c r="A4204" s="163">
        <v>4189</v>
      </c>
      <c r="B4204" s="164"/>
      <c r="C4204" s="165"/>
      <c r="D4204" s="166"/>
      <c r="E4204" s="165"/>
      <c r="F4204" s="165"/>
      <c r="G4204" s="220"/>
      <c r="H4204" s="165"/>
      <c r="I4204" s="167"/>
      <c r="J4204" s="168"/>
      <c r="K4204" s="845"/>
    </row>
    <row r="4205" spans="1:11" x14ac:dyDescent="0.2">
      <c r="A4205" s="163">
        <v>4190</v>
      </c>
      <c r="B4205" s="164"/>
      <c r="C4205" s="165"/>
      <c r="D4205" s="166"/>
      <c r="E4205" s="165"/>
      <c r="F4205" s="165"/>
      <c r="G4205" s="220"/>
      <c r="H4205" s="165"/>
      <c r="I4205" s="167"/>
      <c r="J4205" s="168"/>
      <c r="K4205" s="845"/>
    </row>
    <row r="4206" spans="1:11" x14ac:dyDescent="0.2">
      <c r="A4206" s="163">
        <v>4191</v>
      </c>
      <c r="B4206" s="164"/>
      <c r="C4206" s="165"/>
      <c r="D4206" s="166"/>
      <c r="E4206" s="165"/>
      <c r="F4206" s="165"/>
      <c r="G4206" s="220"/>
      <c r="H4206" s="165"/>
      <c r="I4206" s="167"/>
      <c r="J4206" s="168"/>
      <c r="K4206" s="845"/>
    </row>
    <row r="4207" spans="1:11" x14ac:dyDescent="0.2">
      <c r="A4207" s="163">
        <v>4192</v>
      </c>
      <c r="B4207" s="164"/>
      <c r="C4207" s="165"/>
      <c r="D4207" s="166"/>
      <c r="E4207" s="165"/>
      <c r="F4207" s="165"/>
      <c r="G4207" s="220"/>
      <c r="H4207" s="165"/>
      <c r="I4207" s="167"/>
      <c r="J4207" s="168"/>
      <c r="K4207" s="845"/>
    </row>
    <row r="4208" spans="1:11" x14ac:dyDescent="0.2">
      <c r="A4208" s="163">
        <v>4193</v>
      </c>
      <c r="B4208" s="164"/>
      <c r="C4208" s="165"/>
      <c r="D4208" s="166"/>
      <c r="E4208" s="165"/>
      <c r="F4208" s="165"/>
      <c r="G4208" s="220"/>
      <c r="H4208" s="165"/>
      <c r="I4208" s="167"/>
      <c r="J4208" s="168"/>
      <c r="K4208" s="845"/>
    </row>
    <row r="4209" spans="1:11" x14ac:dyDescent="0.2">
      <c r="A4209" s="163">
        <v>4194</v>
      </c>
      <c r="B4209" s="164"/>
      <c r="C4209" s="165"/>
      <c r="D4209" s="166"/>
      <c r="E4209" s="165"/>
      <c r="F4209" s="165"/>
      <c r="G4209" s="220"/>
      <c r="H4209" s="165"/>
      <c r="I4209" s="167"/>
      <c r="J4209" s="168"/>
      <c r="K4209" s="845"/>
    </row>
    <row r="4210" spans="1:11" x14ac:dyDescent="0.2">
      <c r="A4210" s="163">
        <v>4195</v>
      </c>
      <c r="B4210" s="164"/>
      <c r="C4210" s="165"/>
      <c r="D4210" s="166"/>
      <c r="E4210" s="165"/>
      <c r="F4210" s="165"/>
      <c r="G4210" s="220"/>
      <c r="H4210" s="165"/>
      <c r="I4210" s="167"/>
      <c r="J4210" s="168"/>
      <c r="K4210" s="845"/>
    </row>
    <row r="4211" spans="1:11" x14ac:dyDescent="0.2">
      <c r="A4211" s="163">
        <v>4196</v>
      </c>
      <c r="B4211" s="164"/>
      <c r="C4211" s="165"/>
      <c r="D4211" s="166"/>
      <c r="E4211" s="165"/>
      <c r="F4211" s="165"/>
      <c r="G4211" s="220"/>
      <c r="H4211" s="165"/>
      <c r="I4211" s="167"/>
      <c r="J4211" s="168"/>
      <c r="K4211" s="845"/>
    </row>
    <row r="4212" spans="1:11" x14ac:dyDescent="0.2">
      <c r="A4212" s="163">
        <v>4197</v>
      </c>
      <c r="B4212" s="164"/>
      <c r="C4212" s="165"/>
      <c r="D4212" s="166"/>
      <c r="E4212" s="165"/>
      <c r="F4212" s="165"/>
      <c r="G4212" s="220"/>
      <c r="H4212" s="165"/>
      <c r="I4212" s="167"/>
      <c r="J4212" s="168"/>
      <c r="K4212" s="845"/>
    </row>
    <row r="4213" spans="1:11" x14ac:dyDescent="0.2">
      <c r="A4213" s="163">
        <v>4198</v>
      </c>
      <c r="B4213" s="164"/>
      <c r="C4213" s="165"/>
      <c r="D4213" s="166"/>
      <c r="E4213" s="165"/>
      <c r="F4213" s="165"/>
      <c r="G4213" s="220"/>
      <c r="H4213" s="165"/>
      <c r="I4213" s="167"/>
      <c r="J4213" s="168"/>
      <c r="K4213" s="845"/>
    </row>
    <row r="4214" spans="1:11" x14ac:dyDescent="0.2">
      <c r="A4214" s="163">
        <v>4199</v>
      </c>
      <c r="B4214" s="164"/>
      <c r="C4214" s="165"/>
      <c r="D4214" s="166"/>
      <c r="E4214" s="165"/>
      <c r="F4214" s="165"/>
      <c r="G4214" s="220"/>
      <c r="H4214" s="165"/>
      <c r="I4214" s="167"/>
      <c r="J4214" s="168"/>
      <c r="K4214" s="845"/>
    </row>
    <row r="4215" spans="1:11" x14ac:dyDescent="0.2">
      <c r="A4215" s="163">
        <v>4200</v>
      </c>
      <c r="B4215" s="164"/>
      <c r="C4215" s="165"/>
      <c r="D4215" s="166"/>
      <c r="E4215" s="165"/>
      <c r="F4215" s="165"/>
      <c r="G4215" s="220"/>
      <c r="H4215" s="165"/>
      <c r="I4215" s="167"/>
      <c r="J4215" s="168"/>
      <c r="K4215" s="845"/>
    </row>
    <row r="4216" spans="1:11" x14ac:dyDescent="0.2">
      <c r="A4216" s="163">
        <v>4201</v>
      </c>
      <c r="B4216" s="164"/>
      <c r="C4216" s="165"/>
      <c r="D4216" s="166"/>
      <c r="E4216" s="165"/>
      <c r="F4216" s="165"/>
      <c r="G4216" s="220"/>
      <c r="H4216" s="165"/>
      <c r="I4216" s="167"/>
      <c r="J4216" s="168"/>
      <c r="K4216" s="845"/>
    </row>
    <row r="4217" spans="1:11" x14ac:dyDescent="0.2">
      <c r="A4217" s="163">
        <v>4202</v>
      </c>
      <c r="B4217" s="164"/>
      <c r="C4217" s="165"/>
      <c r="D4217" s="166"/>
      <c r="E4217" s="165"/>
      <c r="F4217" s="165"/>
      <c r="G4217" s="220"/>
      <c r="H4217" s="165"/>
      <c r="I4217" s="167"/>
      <c r="J4217" s="168"/>
      <c r="K4217" s="845"/>
    </row>
    <row r="4218" spans="1:11" x14ac:dyDescent="0.2">
      <c r="A4218" s="163">
        <v>4203</v>
      </c>
      <c r="B4218" s="164"/>
      <c r="C4218" s="165"/>
      <c r="D4218" s="166"/>
      <c r="E4218" s="165"/>
      <c r="F4218" s="165"/>
      <c r="G4218" s="220"/>
      <c r="H4218" s="165"/>
      <c r="I4218" s="167"/>
      <c r="J4218" s="168"/>
      <c r="K4218" s="845"/>
    </row>
    <row r="4219" spans="1:11" x14ac:dyDescent="0.2">
      <c r="A4219" s="163">
        <v>4204</v>
      </c>
      <c r="B4219" s="164"/>
      <c r="C4219" s="165"/>
      <c r="D4219" s="166"/>
      <c r="E4219" s="165"/>
      <c r="F4219" s="165"/>
      <c r="G4219" s="220"/>
      <c r="H4219" s="165"/>
      <c r="I4219" s="167"/>
      <c r="J4219" s="168"/>
      <c r="K4219" s="845"/>
    </row>
    <row r="4220" spans="1:11" x14ac:dyDescent="0.2">
      <c r="A4220" s="163">
        <v>4205</v>
      </c>
      <c r="B4220" s="164"/>
      <c r="C4220" s="165"/>
      <c r="D4220" s="166"/>
      <c r="E4220" s="165"/>
      <c r="F4220" s="165"/>
      <c r="G4220" s="220"/>
      <c r="H4220" s="165"/>
      <c r="I4220" s="167"/>
      <c r="J4220" s="168"/>
      <c r="K4220" s="845"/>
    </row>
    <row r="4221" spans="1:11" x14ac:dyDescent="0.2">
      <c r="A4221" s="163">
        <v>4206</v>
      </c>
      <c r="B4221" s="164"/>
      <c r="C4221" s="165"/>
      <c r="D4221" s="166"/>
      <c r="E4221" s="165"/>
      <c r="F4221" s="165"/>
      <c r="G4221" s="220"/>
      <c r="H4221" s="165"/>
      <c r="I4221" s="167"/>
      <c r="J4221" s="168"/>
      <c r="K4221" s="845"/>
    </row>
    <row r="4222" spans="1:11" x14ac:dyDescent="0.2">
      <c r="A4222" s="163">
        <v>4207</v>
      </c>
      <c r="B4222" s="164"/>
      <c r="C4222" s="165"/>
      <c r="D4222" s="166"/>
      <c r="E4222" s="165"/>
      <c r="F4222" s="165"/>
      <c r="G4222" s="220"/>
      <c r="H4222" s="165"/>
      <c r="I4222" s="167"/>
      <c r="J4222" s="168"/>
      <c r="K4222" s="845"/>
    </row>
    <row r="4223" spans="1:11" x14ac:dyDescent="0.2">
      <c r="A4223" s="163">
        <v>4208</v>
      </c>
      <c r="B4223" s="164"/>
      <c r="C4223" s="165"/>
      <c r="D4223" s="166"/>
      <c r="E4223" s="165"/>
      <c r="F4223" s="165"/>
      <c r="G4223" s="220"/>
      <c r="H4223" s="165"/>
      <c r="I4223" s="167"/>
      <c r="J4223" s="168"/>
      <c r="K4223" s="845"/>
    </row>
    <row r="4224" spans="1:11" x14ac:dyDescent="0.2">
      <c r="A4224" s="163">
        <v>4209</v>
      </c>
      <c r="B4224" s="164"/>
      <c r="C4224" s="165"/>
      <c r="D4224" s="166"/>
      <c r="E4224" s="165"/>
      <c r="F4224" s="165"/>
      <c r="G4224" s="220"/>
      <c r="H4224" s="165"/>
      <c r="I4224" s="167"/>
      <c r="J4224" s="168"/>
      <c r="K4224" s="845"/>
    </row>
    <row r="4225" spans="1:11" x14ac:dyDescent="0.2">
      <c r="A4225" s="163">
        <v>4210</v>
      </c>
      <c r="B4225" s="164"/>
      <c r="C4225" s="165"/>
      <c r="D4225" s="166"/>
      <c r="E4225" s="165"/>
      <c r="F4225" s="165"/>
      <c r="G4225" s="220"/>
      <c r="H4225" s="165"/>
      <c r="I4225" s="167"/>
      <c r="J4225" s="168"/>
      <c r="K4225" s="845"/>
    </row>
    <row r="4226" spans="1:11" x14ac:dyDescent="0.2">
      <c r="A4226" s="163">
        <v>4211</v>
      </c>
      <c r="B4226" s="164"/>
      <c r="C4226" s="165"/>
      <c r="D4226" s="166"/>
      <c r="E4226" s="165"/>
      <c r="F4226" s="165"/>
      <c r="G4226" s="220"/>
      <c r="H4226" s="165"/>
      <c r="I4226" s="167"/>
      <c r="J4226" s="168"/>
      <c r="K4226" s="845"/>
    </row>
    <row r="4227" spans="1:11" x14ac:dyDescent="0.2">
      <c r="A4227" s="163">
        <v>4212</v>
      </c>
      <c r="B4227" s="164"/>
      <c r="C4227" s="165"/>
      <c r="D4227" s="166"/>
      <c r="E4227" s="165"/>
      <c r="F4227" s="165"/>
      <c r="G4227" s="220"/>
      <c r="H4227" s="165"/>
      <c r="I4227" s="167"/>
      <c r="J4227" s="168"/>
      <c r="K4227" s="845"/>
    </row>
    <row r="4228" spans="1:11" x14ac:dyDescent="0.2">
      <c r="A4228" s="163">
        <v>4213</v>
      </c>
      <c r="B4228" s="164"/>
      <c r="C4228" s="165"/>
      <c r="D4228" s="166"/>
      <c r="E4228" s="165"/>
      <c r="F4228" s="165"/>
      <c r="G4228" s="220"/>
      <c r="H4228" s="165"/>
      <c r="I4228" s="167"/>
      <c r="J4228" s="168"/>
      <c r="K4228" s="845"/>
    </row>
    <row r="4229" spans="1:11" x14ac:dyDescent="0.2">
      <c r="A4229" s="163">
        <v>4214</v>
      </c>
      <c r="B4229" s="164"/>
      <c r="C4229" s="165"/>
      <c r="D4229" s="166"/>
      <c r="E4229" s="165"/>
      <c r="F4229" s="165"/>
      <c r="G4229" s="220"/>
      <c r="H4229" s="165"/>
      <c r="I4229" s="167"/>
      <c r="J4229" s="168"/>
      <c r="K4229" s="845"/>
    </row>
    <row r="4230" spans="1:11" x14ac:dyDescent="0.2">
      <c r="A4230" s="163">
        <v>4215</v>
      </c>
      <c r="B4230" s="164"/>
      <c r="C4230" s="165"/>
      <c r="D4230" s="166"/>
      <c r="E4230" s="165"/>
      <c r="F4230" s="165"/>
      <c r="G4230" s="220"/>
      <c r="H4230" s="165"/>
      <c r="I4230" s="167"/>
      <c r="J4230" s="168"/>
      <c r="K4230" s="845"/>
    </row>
    <row r="4231" spans="1:11" x14ac:dyDescent="0.2">
      <c r="A4231" s="163">
        <v>4216</v>
      </c>
      <c r="B4231" s="164"/>
      <c r="C4231" s="165"/>
      <c r="D4231" s="166"/>
      <c r="E4231" s="165"/>
      <c r="F4231" s="165"/>
      <c r="G4231" s="220"/>
      <c r="H4231" s="165"/>
      <c r="I4231" s="167"/>
      <c r="J4231" s="168"/>
      <c r="K4231" s="845"/>
    </row>
    <row r="4232" spans="1:11" x14ac:dyDescent="0.2">
      <c r="A4232" s="163">
        <v>4217</v>
      </c>
      <c r="B4232" s="164"/>
      <c r="C4232" s="165"/>
      <c r="D4232" s="166"/>
      <c r="E4232" s="165"/>
      <c r="F4232" s="165"/>
      <c r="G4232" s="220"/>
      <c r="H4232" s="165"/>
      <c r="I4232" s="167"/>
      <c r="J4232" s="168"/>
      <c r="K4232" s="845"/>
    </row>
    <row r="4233" spans="1:11" x14ac:dyDescent="0.2">
      <c r="A4233" s="163">
        <v>4218</v>
      </c>
      <c r="B4233" s="164"/>
      <c r="C4233" s="165"/>
      <c r="D4233" s="166"/>
      <c r="E4233" s="165"/>
      <c r="F4233" s="165"/>
      <c r="G4233" s="220"/>
      <c r="H4233" s="165"/>
      <c r="I4233" s="167"/>
      <c r="J4233" s="168"/>
      <c r="K4233" s="845"/>
    </row>
    <row r="4234" spans="1:11" x14ac:dyDescent="0.2">
      <c r="A4234" s="163">
        <v>4219</v>
      </c>
      <c r="B4234" s="164"/>
      <c r="C4234" s="165"/>
      <c r="D4234" s="166"/>
      <c r="E4234" s="165"/>
      <c r="F4234" s="165"/>
      <c r="G4234" s="220"/>
      <c r="H4234" s="165"/>
      <c r="I4234" s="167"/>
      <c r="J4234" s="168"/>
      <c r="K4234" s="845"/>
    </row>
    <row r="4235" spans="1:11" x14ac:dyDescent="0.2">
      <c r="A4235" s="163">
        <v>4220</v>
      </c>
      <c r="B4235" s="164"/>
      <c r="C4235" s="165"/>
      <c r="D4235" s="166"/>
      <c r="E4235" s="165"/>
      <c r="F4235" s="165"/>
      <c r="G4235" s="220"/>
      <c r="H4235" s="165"/>
      <c r="I4235" s="167"/>
      <c r="J4235" s="168"/>
      <c r="K4235" s="845"/>
    </row>
    <row r="4236" spans="1:11" x14ac:dyDescent="0.2">
      <c r="A4236" s="163">
        <v>4221</v>
      </c>
      <c r="B4236" s="164"/>
      <c r="C4236" s="165"/>
      <c r="D4236" s="166"/>
      <c r="E4236" s="165"/>
      <c r="F4236" s="165"/>
      <c r="G4236" s="220"/>
      <c r="H4236" s="165"/>
      <c r="I4236" s="167"/>
      <c r="J4236" s="168"/>
      <c r="K4236" s="845"/>
    </row>
    <row r="4237" spans="1:11" x14ac:dyDescent="0.2">
      <c r="A4237" s="163">
        <v>4222</v>
      </c>
      <c r="B4237" s="164"/>
      <c r="C4237" s="165"/>
      <c r="D4237" s="166"/>
      <c r="E4237" s="165"/>
      <c r="F4237" s="165"/>
      <c r="G4237" s="220"/>
      <c r="H4237" s="165"/>
      <c r="I4237" s="167"/>
      <c r="J4237" s="168"/>
      <c r="K4237" s="845"/>
    </row>
    <row r="4238" spans="1:11" x14ac:dyDescent="0.2">
      <c r="A4238" s="163">
        <v>4223</v>
      </c>
      <c r="B4238" s="164"/>
      <c r="C4238" s="165"/>
      <c r="D4238" s="166"/>
      <c r="E4238" s="165"/>
      <c r="F4238" s="165"/>
      <c r="G4238" s="220"/>
      <c r="H4238" s="165"/>
      <c r="I4238" s="167"/>
      <c r="J4238" s="168"/>
      <c r="K4238" s="845"/>
    </row>
    <row r="4239" spans="1:11" x14ac:dyDescent="0.2">
      <c r="A4239" s="163">
        <v>4224</v>
      </c>
      <c r="B4239" s="164"/>
      <c r="C4239" s="165"/>
      <c r="D4239" s="166"/>
      <c r="E4239" s="165"/>
      <c r="F4239" s="165"/>
      <c r="G4239" s="220"/>
      <c r="H4239" s="165"/>
      <c r="I4239" s="167"/>
      <c r="J4239" s="168"/>
      <c r="K4239" s="845"/>
    </row>
    <row r="4240" spans="1:11" x14ac:dyDescent="0.2">
      <c r="A4240" s="163">
        <v>4225</v>
      </c>
      <c r="B4240" s="164"/>
      <c r="C4240" s="165"/>
      <c r="D4240" s="166"/>
      <c r="E4240" s="165"/>
      <c r="F4240" s="165"/>
      <c r="G4240" s="220"/>
      <c r="H4240" s="165"/>
      <c r="I4240" s="167"/>
      <c r="J4240" s="168"/>
      <c r="K4240" s="845"/>
    </row>
    <row r="4241" spans="1:11" x14ac:dyDescent="0.2">
      <c r="A4241" s="163">
        <v>4226</v>
      </c>
      <c r="B4241" s="164"/>
      <c r="C4241" s="165"/>
      <c r="D4241" s="166"/>
      <c r="E4241" s="165"/>
      <c r="F4241" s="165"/>
      <c r="G4241" s="220"/>
      <c r="H4241" s="165"/>
      <c r="I4241" s="167"/>
      <c r="J4241" s="168"/>
      <c r="K4241" s="845"/>
    </row>
    <row r="4242" spans="1:11" x14ac:dyDescent="0.2">
      <c r="A4242" s="163">
        <v>4227</v>
      </c>
      <c r="B4242" s="164"/>
      <c r="C4242" s="165"/>
      <c r="D4242" s="166"/>
      <c r="E4242" s="165"/>
      <c r="F4242" s="165"/>
      <c r="G4242" s="220"/>
      <c r="H4242" s="165"/>
      <c r="I4242" s="167"/>
      <c r="J4242" s="168"/>
      <c r="K4242" s="845"/>
    </row>
    <row r="4243" spans="1:11" x14ac:dyDescent="0.2">
      <c r="A4243" s="163">
        <v>4228</v>
      </c>
      <c r="B4243" s="164"/>
      <c r="C4243" s="165"/>
      <c r="D4243" s="166"/>
      <c r="E4243" s="165"/>
      <c r="F4243" s="165"/>
      <c r="G4243" s="220"/>
      <c r="H4243" s="165"/>
      <c r="I4243" s="167"/>
      <c r="J4243" s="168"/>
      <c r="K4243" s="845"/>
    </row>
    <row r="4244" spans="1:11" x14ac:dyDescent="0.2">
      <c r="A4244" s="163">
        <v>4229</v>
      </c>
      <c r="B4244" s="164"/>
      <c r="C4244" s="165"/>
      <c r="D4244" s="166"/>
      <c r="E4244" s="165"/>
      <c r="F4244" s="165"/>
      <c r="G4244" s="220"/>
      <c r="H4244" s="165"/>
      <c r="I4244" s="167"/>
      <c r="J4244" s="168"/>
      <c r="K4244" s="845"/>
    </row>
    <row r="4245" spans="1:11" x14ac:dyDescent="0.2">
      <c r="A4245" s="163">
        <v>4230</v>
      </c>
      <c r="B4245" s="164"/>
      <c r="C4245" s="165"/>
      <c r="D4245" s="166"/>
      <c r="E4245" s="165"/>
      <c r="F4245" s="165"/>
      <c r="G4245" s="220"/>
      <c r="H4245" s="165"/>
      <c r="I4245" s="167"/>
      <c r="J4245" s="168"/>
      <c r="K4245" s="845"/>
    </row>
    <row r="4246" spans="1:11" x14ac:dyDescent="0.2">
      <c r="A4246" s="163">
        <v>4231</v>
      </c>
      <c r="B4246" s="164"/>
      <c r="C4246" s="165"/>
      <c r="D4246" s="166"/>
      <c r="E4246" s="165"/>
      <c r="F4246" s="165"/>
      <c r="G4246" s="220"/>
      <c r="H4246" s="165"/>
      <c r="I4246" s="167"/>
      <c r="J4246" s="168"/>
      <c r="K4246" s="845"/>
    </row>
    <row r="4247" spans="1:11" x14ac:dyDescent="0.2">
      <c r="A4247" s="163">
        <v>4232</v>
      </c>
      <c r="B4247" s="164"/>
      <c r="C4247" s="165"/>
      <c r="D4247" s="166"/>
      <c r="E4247" s="165"/>
      <c r="F4247" s="165"/>
      <c r="G4247" s="220"/>
      <c r="H4247" s="165"/>
      <c r="I4247" s="167"/>
      <c r="J4247" s="168"/>
      <c r="K4247" s="845"/>
    </row>
    <row r="4248" spans="1:11" x14ac:dyDescent="0.2">
      <c r="A4248" s="163">
        <v>4233</v>
      </c>
      <c r="B4248" s="164"/>
      <c r="C4248" s="165"/>
      <c r="D4248" s="166"/>
      <c r="E4248" s="165"/>
      <c r="F4248" s="165"/>
      <c r="G4248" s="220"/>
      <c r="H4248" s="165"/>
      <c r="I4248" s="167"/>
      <c r="J4248" s="168"/>
      <c r="K4248" s="845"/>
    </row>
    <row r="4249" spans="1:11" x14ac:dyDescent="0.2">
      <c r="A4249" s="163">
        <v>4234</v>
      </c>
      <c r="B4249" s="164"/>
      <c r="C4249" s="165"/>
      <c r="D4249" s="166"/>
      <c r="E4249" s="165"/>
      <c r="F4249" s="165"/>
      <c r="G4249" s="220"/>
      <c r="H4249" s="165"/>
      <c r="I4249" s="167"/>
      <c r="J4249" s="168"/>
      <c r="K4249" s="845"/>
    </row>
    <row r="4250" spans="1:11" x14ac:dyDescent="0.2">
      <c r="A4250" s="163">
        <v>4235</v>
      </c>
      <c r="B4250" s="164"/>
      <c r="C4250" s="165"/>
      <c r="D4250" s="166"/>
      <c r="E4250" s="165"/>
      <c r="F4250" s="165"/>
      <c r="G4250" s="220"/>
      <c r="H4250" s="165"/>
      <c r="I4250" s="167"/>
      <c r="J4250" s="168"/>
      <c r="K4250" s="845"/>
    </row>
    <row r="4251" spans="1:11" x14ac:dyDescent="0.2">
      <c r="A4251" s="163">
        <v>4236</v>
      </c>
      <c r="B4251" s="164"/>
      <c r="C4251" s="165"/>
      <c r="D4251" s="166"/>
      <c r="E4251" s="165"/>
      <c r="F4251" s="165"/>
      <c r="G4251" s="220"/>
      <c r="H4251" s="165"/>
      <c r="I4251" s="167"/>
      <c r="J4251" s="168"/>
      <c r="K4251" s="845"/>
    </row>
    <row r="4252" spans="1:11" x14ac:dyDescent="0.2">
      <c r="A4252" s="163">
        <v>4237</v>
      </c>
      <c r="B4252" s="164"/>
      <c r="C4252" s="165"/>
      <c r="D4252" s="166"/>
      <c r="E4252" s="165"/>
      <c r="F4252" s="165"/>
      <c r="G4252" s="220"/>
      <c r="H4252" s="165"/>
      <c r="I4252" s="167"/>
      <c r="J4252" s="168"/>
      <c r="K4252" s="845"/>
    </row>
    <row r="4253" spans="1:11" x14ac:dyDescent="0.2">
      <c r="A4253" s="163">
        <v>4238</v>
      </c>
      <c r="B4253" s="164"/>
      <c r="C4253" s="165"/>
      <c r="D4253" s="166"/>
      <c r="E4253" s="165"/>
      <c r="F4253" s="165"/>
      <c r="G4253" s="220"/>
      <c r="H4253" s="165"/>
      <c r="I4253" s="167"/>
      <c r="J4253" s="168"/>
      <c r="K4253" s="845"/>
    </row>
    <row r="4254" spans="1:11" x14ac:dyDescent="0.2">
      <c r="A4254" s="163">
        <v>4239</v>
      </c>
      <c r="B4254" s="164"/>
      <c r="C4254" s="165"/>
      <c r="D4254" s="166"/>
      <c r="E4254" s="165"/>
      <c r="F4254" s="165"/>
      <c r="G4254" s="220"/>
      <c r="H4254" s="165"/>
      <c r="I4254" s="167"/>
      <c r="J4254" s="168"/>
      <c r="K4254" s="845"/>
    </row>
    <row r="4255" spans="1:11" x14ac:dyDescent="0.2">
      <c r="A4255" s="163">
        <v>4240</v>
      </c>
      <c r="B4255" s="164"/>
      <c r="C4255" s="165"/>
      <c r="D4255" s="166"/>
      <c r="E4255" s="165"/>
      <c r="F4255" s="165"/>
      <c r="G4255" s="220"/>
      <c r="H4255" s="165"/>
      <c r="I4255" s="167"/>
      <c r="J4255" s="168"/>
      <c r="K4255" s="845"/>
    </row>
    <row r="4256" spans="1:11" x14ac:dyDescent="0.2">
      <c r="A4256" s="163">
        <v>4241</v>
      </c>
      <c r="B4256" s="164"/>
      <c r="C4256" s="165"/>
      <c r="D4256" s="166"/>
      <c r="E4256" s="165"/>
      <c r="F4256" s="165"/>
      <c r="G4256" s="220"/>
      <c r="H4256" s="165"/>
      <c r="I4256" s="167"/>
      <c r="J4256" s="168"/>
      <c r="K4256" s="845"/>
    </row>
    <row r="4257" spans="1:11" x14ac:dyDescent="0.2">
      <c r="A4257" s="163">
        <v>4242</v>
      </c>
      <c r="B4257" s="164"/>
      <c r="C4257" s="165"/>
      <c r="D4257" s="166"/>
      <c r="E4257" s="165"/>
      <c r="F4257" s="165"/>
      <c r="G4257" s="220"/>
      <c r="H4257" s="165"/>
      <c r="I4257" s="167"/>
      <c r="J4257" s="168"/>
      <c r="K4257" s="845"/>
    </row>
    <row r="4258" spans="1:11" x14ac:dyDescent="0.2">
      <c r="A4258" s="163">
        <v>4243</v>
      </c>
      <c r="B4258" s="164"/>
      <c r="C4258" s="165"/>
      <c r="D4258" s="166"/>
      <c r="E4258" s="165"/>
      <c r="F4258" s="165"/>
      <c r="G4258" s="220"/>
      <c r="H4258" s="165"/>
      <c r="I4258" s="167"/>
      <c r="J4258" s="168"/>
      <c r="K4258" s="845"/>
    </row>
    <row r="4259" spans="1:11" x14ac:dyDescent="0.2">
      <c r="A4259" s="163">
        <v>4244</v>
      </c>
      <c r="B4259" s="164"/>
      <c r="C4259" s="165"/>
      <c r="D4259" s="166"/>
      <c r="E4259" s="165"/>
      <c r="F4259" s="165"/>
      <c r="G4259" s="220"/>
      <c r="H4259" s="165"/>
      <c r="I4259" s="167"/>
      <c r="J4259" s="168"/>
      <c r="K4259" s="845"/>
    </row>
    <row r="4260" spans="1:11" x14ac:dyDescent="0.2">
      <c r="A4260" s="163">
        <v>4245</v>
      </c>
      <c r="B4260" s="164"/>
      <c r="C4260" s="165"/>
      <c r="D4260" s="166"/>
      <c r="E4260" s="165"/>
      <c r="F4260" s="165"/>
      <c r="G4260" s="220"/>
      <c r="H4260" s="165"/>
      <c r="I4260" s="167"/>
      <c r="J4260" s="168"/>
      <c r="K4260" s="845"/>
    </row>
    <row r="4261" spans="1:11" x14ac:dyDescent="0.2">
      <c r="A4261" s="163">
        <v>4246</v>
      </c>
      <c r="B4261" s="164"/>
      <c r="C4261" s="165"/>
      <c r="D4261" s="166"/>
      <c r="E4261" s="165"/>
      <c r="F4261" s="165"/>
      <c r="G4261" s="220"/>
      <c r="H4261" s="165"/>
      <c r="I4261" s="167"/>
      <c r="J4261" s="168"/>
      <c r="K4261" s="845"/>
    </row>
    <row r="4262" spans="1:11" x14ac:dyDescent="0.2">
      <c r="A4262" s="163">
        <v>4247</v>
      </c>
      <c r="B4262" s="164"/>
      <c r="C4262" s="165"/>
      <c r="D4262" s="166"/>
      <c r="E4262" s="165"/>
      <c r="F4262" s="165"/>
      <c r="G4262" s="220"/>
      <c r="H4262" s="165"/>
      <c r="I4262" s="167"/>
      <c r="J4262" s="168"/>
      <c r="K4262" s="845"/>
    </row>
    <row r="4263" spans="1:11" x14ac:dyDescent="0.2">
      <c r="A4263" s="163">
        <v>4248</v>
      </c>
      <c r="B4263" s="164"/>
      <c r="C4263" s="165"/>
      <c r="D4263" s="166"/>
      <c r="E4263" s="165"/>
      <c r="F4263" s="165"/>
      <c r="G4263" s="220"/>
      <c r="H4263" s="165"/>
      <c r="I4263" s="167"/>
      <c r="J4263" s="168"/>
      <c r="K4263" s="845"/>
    </row>
    <row r="4264" spans="1:11" x14ac:dyDescent="0.2">
      <c r="A4264" s="163">
        <v>4249</v>
      </c>
      <c r="B4264" s="164"/>
      <c r="C4264" s="165"/>
      <c r="D4264" s="166"/>
      <c r="E4264" s="165"/>
      <c r="F4264" s="165"/>
      <c r="G4264" s="220"/>
      <c r="H4264" s="165"/>
      <c r="I4264" s="167"/>
      <c r="J4264" s="168"/>
      <c r="K4264" s="845"/>
    </row>
    <row r="4265" spans="1:11" x14ac:dyDescent="0.2">
      <c r="A4265" s="163">
        <v>4250</v>
      </c>
      <c r="B4265" s="164"/>
      <c r="C4265" s="165"/>
      <c r="D4265" s="166"/>
      <c r="E4265" s="165"/>
      <c r="F4265" s="165"/>
      <c r="G4265" s="220"/>
      <c r="H4265" s="165"/>
      <c r="I4265" s="167"/>
      <c r="J4265" s="168"/>
      <c r="K4265" s="845"/>
    </row>
    <row r="4266" spans="1:11" x14ac:dyDescent="0.2">
      <c r="A4266" s="163">
        <v>4251</v>
      </c>
      <c r="B4266" s="164"/>
      <c r="C4266" s="165"/>
      <c r="D4266" s="166"/>
      <c r="E4266" s="165"/>
      <c r="F4266" s="165"/>
      <c r="G4266" s="220"/>
      <c r="H4266" s="165"/>
      <c r="I4266" s="167"/>
      <c r="J4266" s="168"/>
      <c r="K4266" s="845"/>
    </row>
    <row r="4267" spans="1:11" x14ac:dyDescent="0.2">
      <c r="A4267" s="163">
        <v>4252</v>
      </c>
      <c r="B4267" s="164"/>
      <c r="C4267" s="165"/>
      <c r="D4267" s="166"/>
      <c r="E4267" s="165"/>
      <c r="F4267" s="165"/>
      <c r="G4267" s="220"/>
      <c r="H4267" s="165"/>
      <c r="I4267" s="167"/>
      <c r="J4267" s="168"/>
      <c r="K4267" s="845"/>
    </row>
    <row r="4268" spans="1:11" x14ac:dyDescent="0.2">
      <c r="A4268" s="163">
        <v>4253</v>
      </c>
      <c r="B4268" s="164"/>
      <c r="C4268" s="165"/>
      <c r="D4268" s="166"/>
      <c r="E4268" s="165"/>
      <c r="F4268" s="165"/>
      <c r="G4268" s="220"/>
      <c r="H4268" s="165"/>
      <c r="I4268" s="167"/>
      <c r="J4268" s="168"/>
      <c r="K4268" s="845"/>
    </row>
    <row r="4269" spans="1:11" x14ac:dyDescent="0.2">
      <c r="A4269" s="163">
        <v>4254</v>
      </c>
      <c r="B4269" s="164"/>
      <c r="C4269" s="165"/>
      <c r="D4269" s="166"/>
      <c r="E4269" s="165"/>
      <c r="F4269" s="165"/>
      <c r="G4269" s="220"/>
      <c r="H4269" s="165"/>
      <c r="I4269" s="167"/>
      <c r="J4269" s="168"/>
      <c r="K4269" s="845"/>
    </row>
    <row r="4270" spans="1:11" x14ac:dyDescent="0.2">
      <c r="A4270" s="163">
        <v>4255</v>
      </c>
      <c r="B4270" s="164"/>
      <c r="C4270" s="165"/>
      <c r="D4270" s="166"/>
      <c r="E4270" s="165"/>
      <c r="F4270" s="165"/>
      <c r="G4270" s="220"/>
      <c r="H4270" s="165"/>
      <c r="I4270" s="167"/>
      <c r="J4270" s="168"/>
      <c r="K4270" s="845"/>
    </row>
    <row r="4271" spans="1:11" x14ac:dyDescent="0.2">
      <c r="A4271" s="163">
        <v>4256</v>
      </c>
      <c r="B4271" s="164"/>
      <c r="C4271" s="165"/>
      <c r="D4271" s="166"/>
      <c r="E4271" s="165"/>
      <c r="F4271" s="165"/>
      <c r="G4271" s="220"/>
      <c r="H4271" s="165"/>
      <c r="I4271" s="167"/>
      <c r="J4271" s="168"/>
      <c r="K4271" s="845"/>
    </row>
    <row r="4272" spans="1:11" x14ac:dyDescent="0.2">
      <c r="A4272" s="163">
        <v>4257</v>
      </c>
      <c r="B4272" s="164"/>
      <c r="C4272" s="165"/>
      <c r="D4272" s="166"/>
      <c r="E4272" s="165"/>
      <c r="F4272" s="165"/>
      <c r="G4272" s="220"/>
      <c r="H4272" s="165"/>
      <c r="I4272" s="167"/>
      <c r="J4272" s="168"/>
      <c r="K4272" s="845"/>
    </row>
    <row r="4273" spans="1:11" x14ac:dyDescent="0.2">
      <c r="A4273" s="163">
        <v>4258</v>
      </c>
      <c r="B4273" s="164"/>
      <c r="C4273" s="165"/>
      <c r="D4273" s="166"/>
      <c r="E4273" s="165"/>
      <c r="F4273" s="165"/>
      <c r="G4273" s="220"/>
      <c r="H4273" s="165"/>
      <c r="I4273" s="167"/>
      <c r="J4273" s="168"/>
      <c r="K4273" s="845"/>
    </row>
    <row r="4274" spans="1:11" x14ac:dyDescent="0.2">
      <c r="A4274" s="163">
        <v>4259</v>
      </c>
      <c r="B4274" s="164"/>
      <c r="C4274" s="165"/>
      <c r="D4274" s="166"/>
      <c r="E4274" s="165"/>
      <c r="F4274" s="165"/>
      <c r="G4274" s="220"/>
      <c r="H4274" s="165"/>
      <c r="I4274" s="167"/>
      <c r="J4274" s="168"/>
      <c r="K4274" s="845"/>
    </row>
    <row r="4275" spans="1:11" x14ac:dyDescent="0.2">
      <c r="A4275" s="163">
        <v>4260</v>
      </c>
      <c r="B4275" s="164"/>
      <c r="C4275" s="165"/>
      <c r="D4275" s="166"/>
      <c r="E4275" s="165"/>
      <c r="F4275" s="165"/>
      <c r="G4275" s="220"/>
      <c r="H4275" s="165"/>
      <c r="I4275" s="167"/>
      <c r="J4275" s="168"/>
      <c r="K4275" s="845"/>
    </row>
    <row r="4276" spans="1:11" x14ac:dyDescent="0.2">
      <c r="A4276" s="163">
        <v>4261</v>
      </c>
      <c r="B4276" s="164"/>
      <c r="C4276" s="165"/>
      <c r="D4276" s="166"/>
      <c r="E4276" s="165"/>
      <c r="F4276" s="165"/>
      <c r="G4276" s="220"/>
      <c r="H4276" s="165"/>
      <c r="I4276" s="167"/>
      <c r="J4276" s="168"/>
      <c r="K4276" s="845"/>
    </row>
    <row r="4277" spans="1:11" x14ac:dyDescent="0.2">
      <c r="A4277" s="163">
        <v>4262</v>
      </c>
      <c r="B4277" s="164"/>
      <c r="C4277" s="165"/>
      <c r="D4277" s="166"/>
      <c r="E4277" s="165"/>
      <c r="F4277" s="165"/>
      <c r="G4277" s="220"/>
      <c r="H4277" s="165"/>
      <c r="I4277" s="167"/>
      <c r="J4277" s="168"/>
      <c r="K4277" s="845"/>
    </row>
    <row r="4278" spans="1:11" x14ac:dyDescent="0.2">
      <c r="A4278" s="163">
        <v>4263</v>
      </c>
      <c r="B4278" s="164"/>
      <c r="C4278" s="165"/>
      <c r="D4278" s="166"/>
      <c r="E4278" s="165"/>
      <c r="F4278" s="165"/>
      <c r="G4278" s="220"/>
      <c r="H4278" s="165"/>
      <c r="I4278" s="167"/>
      <c r="J4278" s="168"/>
      <c r="K4278" s="845"/>
    </row>
    <row r="4279" spans="1:11" x14ac:dyDescent="0.2">
      <c r="A4279" s="163">
        <v>4264</v>
      </c>
      <c r="B4279" s="164"/>
      <c r="C4279" s="165"/>
      <c r="D4279" s="166"/>
      <c r="E4279" s="165"/>
      <c r="F4279" s="165"/>
      <c r="G4279" s="220"/>
      <c r="H4279" s="165"/>
      <c r="I4279" s="167"/>
      <c r="J4279" s="168"/>
      <c r="K4279" s="845"/>
    </row>
    <row r="4280" spans="1:11" x14ac:dyDescent="0.2">
      <c r="A4280" s="163">
        <v>4265</v>
      </c>
      <c r="B4280" s="164"/>
      <c r="C4280" s="165"/>
      <c r="D4280" s="166"/>
      <c r="E4280" s="165"/>
      <c r="F4280" s="165"/>
      <c r="G4280" s="220"/>
      <c r="H4280" s="165"/>
      <c r="I4280" s="167"/>
      <c r="J4280" s="168"/>
      <c r="K4280" s="845"/>
    </row>
    <row r="4281" spans="1:11" x14ac:dyDescent="0.2">
      <c r="A4281" s="163">
        <v>4266</v>
      </c>
      <c r="B4281" s="164"/>
      <c r="C4281" s="165"/>
      <c r="D4281" s="166"/>
      <c r="E4281" s="165"/>
      <c r="F4281" s="165"/>
      <c r="G4281" s="220"/>
      <c r="H4281" s="165"/>
      <c r="I4281" s="167"/>
      <c r="J4281" s="168"/>
      <c r="K4281" s="845"/>
    </row>
    <row r="4282" spans="1:11" x14ac:dyDescent="0.2">
      <c r="A4282" s="163">
        <v>4267</v>
      </c>
      <c r="B4282" s="164"/>
      <c r="C4282" s="165"/>
      <c r="D4282" s="166"/>
      <c r="E4282" s="165"/>
      <c r="F4282" s="165"/>
      <c r="G4282" s="220"/>
      <c r="H4282" s="165"/>
      <c r="I4282" s="167"/>
      <c r="J4282" s="168"/>
      <c r="K4282" s="845"/>
    </row>
    <row r="4283" spans="1:11" x14ac:dyDescent="0.2">
      <c r="A4283" s="163">
        <v>4268</v>
      </c>
      <c r="B4283" s="164"/>
      <c r="C4283" s="165"/>
      <c r="D4283" s="166"/>
      <c r="E4283" s="165"/>
      <c r="F4283" s="165"/>
      <c r="G4283" s="220"/>
      <c r="H4283" s="165"/>
      <c r="I4283" s="167"/>
      <c r="J4283" s="168"/>
      <c r="K4283" s="845"/>
    </row>
    <row r="4284" spans="1:11" x14ac:dyDescent="0.2">
      <c r="A4284" s="163">
        <v>4269</v>
      </c>
      <c r="B4284" s="164"/>
      <c r="C4284" s="165"/>
      <c r="D4284" s="166"/>
      <c r="E4284" s="165"/>
      <c r="F4284" s="165"/>
      <c r="G4284" s="220"/>
      <c r="H4284" s="165"/>
      <c r="I4284" s="167"/>
      <c r="J4284" s="168"/>
      <c r="K4284" s="845"/>
    </row>
    <row r="4285" spans="1:11" x14ac:dyDescent="0.2">
      <c r="A4285" s="163">
        <v>4270</v>
      </c>
      <c r="B4285" s="164"/>
      <c r="C4285" s="165"/>
      <c r="D4285" s="166"/>
      <c r="E4285" s="165"/>
      <c r="F4285" s="165"/>
      <c r="G4285" s="220"/>
      <c r="H4285" s="165"/>
      <c r="I4285" s="167"/>
      <c r="J4285" s="168"/>
      <c r="K4285" s="845"/>
    </row>
    <row r="4286" spans="1:11" x14ac:dyDescent="0.2">
      <c r="A4286" s="163">
        <v>4271</v>
      </c>
      <c r="B4286" s="164"/>
      <c r="C4286" s="165"/>
      <c r="D4286" s="166"/>
      <c r="E4286" s="165"/>
      <c r="F4286" s="165"/>
      <c r="G4286" s="220"/>
      <c r="H4286" s="165"/>
      <c r="I4286" s="167"/>
      <c r="J4286" s="168"/>
      <c r="K4286" s="845"/>
    </row>
    <row r="4287" spans="1:11" x14ac:dyDescent="0.2">
      <c r="A4287" s="163">
        <v>4272</v>
      </c>
      <c r="B4287" s="164"/>
      <c r="C4287" s="165"/>
      <c r="D4287" s="166"/>
      <c r="E4287" s="165"/>
      <c r="F4287" s="165"/>
      <c r="G4287" s="220"/>
      <c r="H4287" s="165"/>
      <c r="I4287" s="167"/>
      <c r="J4287" s="168"/>
      <c r="K4287" s="845"/>
    </row>
    <row r="4288" spans="1:11" x14ac:dyDescent="0.2">
      <c r="A4288" s="163">
        <v>4273</v>
      </c>
      <c r="B4288" s="164"/>
      <c r="C4288" s="165"/>
      <c r="D4288" s="166"/>
      <c r="E4288" s="165"/>
      <c r="F4288" s="165"/>
      <c r="G4288" s="220"/>
      <c r="H4288" s="165"/>
      <c r="I4288" s="167"/>
      <c r="J4288" s="168"/>
      <c r="K4288" s="845"/>
    </row>
    <row r="4289" spans="1:11" x14ac:dyDescent="0.2">
      <c r="A4289" s="163">
        <v>4274</v>
      </c>
      <c r="B4289" s="164"/>
      <c r="C4289" s="165"/>
      <c r="D4289" s="166"/>
      <c r="E4289" s="165"/>
      <c r="F4289" s="165"/>
      <c r="G4289" s="220"/>
      <c r="H4289" s="165"/>
      <c r="I4289" s="167"/>
      <c r="J4289" s="168"/>
      <c r="K4289" s="845"/>
    </row>
    <row r="4290" spans="1:11" x14ac:dyDescent="0.2">
      <c r="A4290" s="163">
        <v>4275</v>
      </c>
      <c r="B4290" s="164"/>
      <c r="C4290" s="165"/>
      <c r="D4290" s="166"/>
      <c r="E4290" s="165"/>
      <c r="F4290" s="165"/>
      <c r="G4290" s="220"/>
      <c r="H4290" s="165"/>
      <c r="I4290" s="167"/>
      <c r="J4290" s="168"/>
      <c r="K4290" s="845"/>
    </row>
    <row r="4291" spans="1:11" x14ac:dyDescent="0.2">
      <c r="A4291" s="163">
        <v>4276</v>
      </c>
      <c r="B4291" s="164"/>
      <c r="C4291" s="165"/>
      <c r="D4291" s="166"/>
      <c r="E4291" s="165"/>
      <c r="F4291" s="165"/>
      <c r="G4291" s="220"/>
      <c r="H4291" s="165"/>
      <c r="I4291" s="167"/>
      <c r="J4291" s="168"/>
      <c r="K4291" s="845"/>
    </row>
    <row r="4292" spans="1:11" x14ac:dyDescent="0.2">
      <c r="A4292" s="163">
        <v>4277</v>
      </c>
      <c r="B4292" s="164"/>
      <c r="C4292" s="165"/>
      <c r="D4292" s="166"/>
      <c r="E4292" s="165"/>
      <c r="F4292" s="165"/>
      <c r="G4292" s="220"/>
      <c r="H4292" s="165"/>
      <c r="I4292" s="167"/>
      <c r="J4292" s="168"/>
      <c r="K4292" s="845"/>
    </row>
    <row r="4293" spans="1:11" x14ac:dyDescent="0.2">
      <c r="A4293" s="163">
        <v>4278</v>
      </c>
      <c r="B4293" s="164"/>
      <c r="C4293" s="165"/>
      <c r="D4293" s="166"/>
      <c r="E4293" s="165"/>
      <c r="F4293" s="165"/>
      <c r="G4293" s="220"/>
      <c r="H4293" s="165"/>
      <c r="I4293" s="167"/>
      <c r="J4293" s="168"/>
      <c r="K4293" s="845"/>
    </row>
    <row r="4294" spans="1:11" x14ac:dyDescent="0.2">
      <c r="A4294" s="163">
        <v>4279</v>
      </c>
      <c r="B4294" s="164"/>
      <c r="C4294" s="165"/>
      <c r="D4294" s="166"/>
      <c r="E4294" s="165"/>
      <c r="F4294" s="165"/>
      <c r="G4294" s="220"/>
      <c r="H4294" s="165"/>
      <c r="I4294" s="167"/>
      <c r="J4294" s="168"/>
      <c r="K4294" s="845"/>
    </row>
    <row r="4295" spans="1:11" x14ac:dyDescent="0.2">
      <c r="A4295" s="163">
        <v>4280</v>
      </c>
      <c r="B4295" s="164"/>
      <c r="C4295" s="165"/>
      <c r="D4295" s="166"/>
      <c r="E4295" s="165"/>
      <c r="F4295" s="165"/>
      <c r="G4295" s="220"/>
      <c r="H4295" s="165"/>
      <c r="I4295" s="167"/>
      <c r="J4295" s="168"/>
      <c r="K4295" s="845"/>
    </row>
    <row r="4296" spans="1:11" x14ac:dyDescent="0.2">
      <c r="A4296" s="163">
        <v>4281</v>
      </c>
      <c r="B4296" s="164"/>
      <c r="C4296" s="165"/>
      <c r="D4296" s="166"/>
      <c r="E4296" s="165"/>
      <c r="F4296" s="165"/>
      <c r="G4296" s="220"/>
      <c r="H4296" s="165"/>
      <c r="I4296" s="167"/>
      <c r="J4296" s="168"/>
      <c r="K4296" s="845"/>
    </row>
    <row r="4297" spans="1:11" x14ac:dyDescent="0.2">
      <c r="A4297" s="163">
        <v>4282</v>
      </c>
      <c r="B4297" s="164"/>
      <c r="C4297" s="165"/>
      <c r="D4297" s="166"/>
      <c r="E4297" s="165"/>
      <c r="F4297" s="165"/>
      <c r="G4297" s="220"/>
      <c r="H4297" s="165"/>
      <c r="I4297" s="167"/>
      <c r="J4297" s="168"/>
      <c r="K4297" s="845"/>
    </row>
    <row r="4298" spans="1:11" x14ac:dyDescent="0.2">
      <c r="A4298" s="163">
        <v>4283</v>
      </c>
      <c r="B4298" s="164"/>
      <c r="C4298" s="165"/>
      <c r="D4298" s="166"/>
      <c r="E4298" s="165"/>
      <c r="F4298" s="165"/>
      <c r="G4298" s="220"/>
      <c r="H4298" s="165"/>
      <c r="I4298" s="167"/>
      <c r="J4298" s="168"/>
      <c r="K4298" s="845"/>
    </row>
    <row r="4299" spans="1:11" x14ac:dyDescent="0.2">
      <c r="A4299" s="163">
        <v>4284</v>
      </c>
      <c r="B4299" s="164"/>
      <c r="C4299" s="165"/>
      <c r="D4299" s="166"/>
      <c r="E4299" s="165"/>
      <c r="F4299" s="165"/>
      <c r="G4299" s="220"/>
      <c r="H4299" s="165"/>
      <c r="I4299" s="167"/>
      <c r="J4299" s="168"/>
      <c r="K4299" s="845"/>
    </row>
    <row r="4300" spans="1:11" x14ac:dyDescent="0.2">
      <c r="A4300" s="163">
        <v>4285</v>
      </c>
      <c r="B4300" s="164"/>
      <c r="C4300" s="165"/>
      <c r="D4300" s="166"/>
      <c r="E4300" s="165"/>
      <c r="F4300" s="165"/>
      <c r="G4300" s="220"/>
      <c r="H4300" s="165"/>
      <c r="I4300" s="167"/>
      <c r="J4300" s="168"/>
      <c r="K4300" s="845"/>
    </row>
    <row r="4301" spans="1:11" x14ac:dyDescent="0.2">
      <c r="A4301" s="163">
        <v>4286</v>
      </c>
      <c r="B4301" s="164"/>
      <c r="C4301" s="165"/>
      <c r="D4301" s="166"/>
      <c r="E4301" s="165"/>
      <c r="F4301" s="165"/>
      <c r="G4301" s="220"/>
      <c r="H4301" s="165"/>
      <c r="I4301" s="167"/>
      <c r="J4301" s="168"/>
      <c r="K4301" s="845"/>
    </row>
    <row r="4302" spans="1:11" x14ac:dyDescent="0.2">
      <c r="A4302" s="163">
        <v>4287</v>
      </c>
      <c r="B4302" s="164"/>
      <c r="C4302" s="165"/>
      <c r="D4302" s="166"/>
      <c r="E4302" s="165"/>
      <c r="F4302" s="165"/>
      <c r="G4302" s="220"/>
      <c r="H4302" s="165"/>
      <c r="I4302" s="167"/>
      <c r="J4302" s="168"/>
      <c r="K4302" s="845"/>
    </row>
    <row r="4303" spans="1:11" x14ac:dyDescent="0.2">
      <c r="A4303" s="163">
        <v>4288</v>
      </c>
      <c r="B4303" s="164"/>
      <c r="C4303" s="165"/>
      <c r="D4303" s="166"/>
      <c r="E4303" s="165"/>
      <c r="F4303" s="165"/>
      <c r="G4303" s="220"/>
      <c r="H4303" s="165"/>
      <c r="I4303" s="167"/>
      <c r="J4303" s="168"/>
      <c r="K4303" s="845"/>
    </row>
    <row r="4304" spans="1:11" x14ac:dyDescent="0.2">
      <c r="A4304" s="163">
        <v>4289</v>
      </c>
      <c r="B4304" s="164"/>
      <c r="C4304" s="165"/>
      <c r="D4304" s="166"/>
      <c r="E4304" s="165"/>
      <c r="F4304" s="165"/>
      <c r="G4304" s="220"/>
      <c r="H4304" s="165"/>
      <c r="I4304" s="167"/>
      <c r="J4304" s="168"/>
      <c r="K4304" s="845"/>
    </row>
    <row r="4305" spans="1:11" x14ac:dyDescent="0.2">
      <c r="A4305" s="163">
        <v>4290</v>
      </c>
      <c r="B4305" s="164"/>
      <c r="C4305" s="165"/>
      <c r="D4305" s="166"/>
      <c r="E4305" s="165"/>
      <c r="F4305" s="165"/>
      <c r="G4305" s="220"/>
      <c r="H4305" s="165"/>
      <c r="I4305" s="167"/>
      <c r="J4305" s="168"/>
      <c r="K4305" s="845"/>
    </row>
    <row r="4306" spans="1:11" x14ac:dyDescent="0.2">
      <c r="A4306" s="163">
        <v>4291</v>
      </c>
      <c r="B4306" s="164"/>
      <c r="C4306" s="165"/>
      <c r="D4306" s="166"/>
      <c r="E4306" s="165"/>
      <c r="F4306" s="165"/>
      <c r="G4306" s="220"/>
      <c r="H4306" s="165"/>
      <c r="I4306" s="167"/>
      <c r="J4306" s="168"/>
      <c r="K4306" s="845"/>
    </row>
    <row r="4307" spans="1:11" x14ac:dyDescent="0.2">
      <c r="A4307" s="163">
        <v>4292</v>
      </c>
      <c r="B4307" s="164"/>
      <c r="C4307" s="165"/>
      <c r="D4307" s="166"/>
      <c r="E4307" s="165"/>
      <c r="F4307" s="165"/>
      <c r="G4307" s="220"/>
      <c r="H4307" s="165"/>
      <c r="I4307" s="167"/>
      <c r="J4307" s="168"/>
      <c r="K4307" s="845"/>
    </row>
    <row r="4308" spans="1:11" x14ac:dyDescent="0.2">
      <c r="A4308" s="163">
        <v>4293</v>
      </c>
      <c r="B4308" s="164"/>
      <c r="C4308" s="165"/>
      <c r="D4308" s="166"/>
      <c r="E4308" s="165"/>
      <c r="F4308" s="165"/>
      <c r="G4308" s="220"/>
      <c r="H4308" s="165"/>
      <c r="I4308" s="167"/>
      <c r="J4308" s="168"/>
      <c r="K4308" s="845"/>
    </row>
    <row r="4309" spans="1:11" x14ac:dyDescent="0.2">
      <c r="A4309" s="163">
        <v>4294</v>
      </c>
      <c r="B4309" s="164"/>
      <c r="C4309" s="165"/>
      <c r="D4309" s="166"/>
      <c r="E4309" s="165"/>
      <c r="F4309" s="165"/>
      <c r="G4309" s="220"/>
      <c r="H4309" s="165"/>
      <c r="I4309" s="167"/>
      <c r="J4309" s="168"/>
      <c r="K4309" s="845"/>
    </row>
    <row r="4310" spans="1:11" x14ac:dyDescent="0.2">
      <c r="A4310" s="163">
        <v>4295</v>
      </c>
      <c r="B4310" s="164"/>
      <c r="C4310" s="165"/>
      <c r="D4310" s="166"/>
      <c r="E4310" s="165"/>
      <c r="F4310" s="165"/>
      <c r="G4310" s="220"/>
      <c r="H4310" s="165"/>
      <c r="I4310" s="167"/>
      <c r="J4310" s="168"/>
      <c r="K4310" s="845"/>
    </row>
    <row r="4311" spans="1:11" x14ac:dyDescent="0.2">
      <c r="A4311" s="163">
        <v>4296</v>
      </c>
      <c r="B4311" s="164"/>
      <c r="C4311" s="165"/>
      <c r="D4311" s="166"/>
      <c r="E4311" s="165"/>
      <c r="F4311" s="165"/>
      <c r="G4311" s="220"/>
      <c r="H4311" s="165"/>
      <c r="I4311" s="167"/>
      <c r="J4311" s="168"/>
      <c r="K4311" s="845"/>
    </row>
    <row r="4312" spans="1:11" x14ac:dyDescent="0.2">
      <c r="A4312" s="163">
        <v>4297</v>
      </c>
      <c r="B4312" s="164"/>
      <c r="C4312" s="165"/>
      <c r="D4312" s="166"/>
      <c r="E4312" s="165"/>
      <c r="F4312" s="165"/>
      <c r="G4312" s="220"/>
      <c r="H4312" s="165"/>
      <c r="I4312" s="167"/>
      <c r="J4312" s="168"/>
      <c r="K4312" s="845"/>
    </row>
    <row r="4313" spans="1:11" x14ac:dyDescent="0.2">
      <c r="A4313" s="163">
        <v>4298</v>
      </c>
      <c r="B4313" s="164"/>
      <c r="C4313" s="165"/>
      <c r="D4313" s="166"/>
      <c r="E4313" s="165"/>
      <c r="F4313" s="165"/>
      <c r="G4313" s="220"/>
      <c r="H4313" s="165"/>
      <c r="I4313" s="167"/>
      <c r="J4313" s="168"/>
      <c r="K4313" s="845"/>
    </row>
    <row r="4314" spans="1:11" x14ac:dyDescent="0.2">
      <c r="A4314" s="163">
        <v>4299</v>
      </c>
      <c r="B4314" s="164"/>
      <c r="C4314" s="165"/>
      <c r="D4314" s="166"/>
      <c r="E4314" s="165"/>
      <c r="F4314" s="165"/>
      <c r="G4314" s="220"/>
      <c r="H4314" s="165"/>
      <c r="I4314" s="167"/>
      <c r="J4314" s="168"/>
      <c r="K4314" s="845"/>
    </row>
    <row r="4315" spans="1:11" x14ac:dyDescent="0.2">
      <c r="A4315" s="163">
        <v>4300</v>
      </c>
      <c r="B4315" s="164"/>
      <c r="C4315" s="165"/>
      <c r="D4315" s="166"/>
      <c r="E4315" s="165"/>
      <c r="F4315" s="165"/>
      <c r="G4315" s="220"/>
      <c r="H4315" s="165"/>
      <c r="I4315" s="167"/>
      <c r="J4315" s="168"/>
      <c r="K4315" s="845"/>
    </row>
    <row r="4316" spans="1:11" x14ac:dyDescent="0.2">
      <c r="A4316" s="163">
        <v>4301</v>
      </c>
      <c r="B4316" s="164"/>
      <c r="C4316" s="165"/>
      <c r="D4316" s="166"/>
      <c r="E4316" s="165"/>
      <c r="F4316" s="165"/>
      <c r="G4316" s="220"/>
      <c r="H4316" s="165"/>
      <c r="I4316" s="167"/>
      <c r="J4316" s="168"/>
      <c r="K4316" s="845"/>
    </row>
    <row r="4317" spans="1:11" x14ac:dyDescent="0.2">
      <c r="A4317" s="163">
        <v>4302</v>
      </c>
      <c r="B4317" s="164"/>
      <c r="C4317" s="165"/>
      <c r="D4317" s="166"/>
      <c r="E4317" s="165"/>
      <c r="F4317" s="165"/>
      <c r="G4317" s="220"/>
      <c r="H4317" s="165"/>
      <c r="I4317" s="167"/>
      <c r="J4317" s="168"/>
      <c r="K4317" s="845"/>
    </row>
    <row r="4318" spans="1:11" x14ac:dyDescent="0.2">
      <c r="A4318" s="163">
        <v>4303</v>
      </c>
      <c r="B4318" s="164"/>
      <c r="C4318" s="165"/>
      <c r="D4318" s="166"/>
      <c r="E4318" s="165"/>
      <c r="F4318" s="165"/>
      <c r="G4318" s="220"/>
      <c r="H4318" s="165"/>
      <c r="I4318" s="167"/>
      <c r="J4318" s="168"/>
      <c r="K4318" s="845"/>
    </row>
    <row r="4319" spans="1:11" x14ac:dyDescent="0.2">
      <c r="A4319" s="163">
        <v>4304</v>
      </c>
      <c r="B4319" s="164"/>
      <c r="C4319" s="165"/>
      <c r="D4319" s="166"/>
      <c r="E4319" s="165"/>
      <c r="F4319" s="165"/>
      <c r="G4319" s="220"/>
      <c r="H4319" s="165"/>
      <c r="I4319" s="167"/>
      <c r="J4319" s="168"/>
      <c r="K4319" s="845"/>
    </row>
    <row r="4320" spans="1:11" x14ac:dyDescent="0.2">
      <c r="A4320" s="163">
        <v>4305</v>
      </c>
      <c r="B4320" s="164"/>
      <c r="C4320" s="165"/>
      <c r="D4320" s="166"/>
      <c r="E4320" s="165"/>
      <c r="F4320" s="165"/>
      <c r="G4320" s="220"/>
      <c r="H4320" s="165"/>
      <c r="I4320" s="167"/>
      <c r="J4320" s="168"/>
      <c r="K4320" s="845"/>
    </row>
    <row r="4321" spans="1:11" x14ac:dyDescent="0.2">
      <c r="A4321" s="163">
        <v>4306</v>
      </c>
      <c r="B4321" s="164"/>
      <c r="C4321" s="165"/>
      <c r="D4321" s="166"/>
      <c r="E4321" s="165"/>
      <c r="F4321" s="165"/>
      <c r="G4321" s="220"/>
      <c r="H4321" s="165"/>
      <c r="I4321" s="167"/>
      <c r="J4321" s="168"/>
      <c r="K4321" s="845"/>
    </row>
    <row r="4322" spans="1:11" x14ac:dyDescent="0.2">
      <c r="A4322" s="163">
        <v>4307</v>
      </c>
      <c r="B4322" s="164"/>
      <c r="C4322" s="165"/>
      <c r="D4322" s="166"/>
      <c r="E4322" s="165"/>
      <c r="F4322" s="165"/>
      <c r="G4322" s="220"/>
      <c r="H4322" s="165"/>
      <c r="I4322" s="167"/>
      <c r="J4322" s="168"/>
      <c r="K4322" s="845"/>
    </row>
    <row r="4323" spans="1:11" x14ac:dyDescent="0.2">
      <c r="A4323" s="163">
        <v>4308</v>
      </c>
      <c r="B4323" s="164"/>
      <c r="C4323" s="165"/>
      <c r="D4323" s="166"/>
      <c r="E4323" s="165"/>
      <c r="F4323" s="165"/>
      <c r="G4323" s="220"/>
      <c r="H4323" s="165"/>
      <c r="I4323" s="167"/>
      <c r="J4323" s="168"/>
      <c r="K4323" s="845"/>
    </row>
    <row r="4324" spans="1:11" x14ac:dyDescent="0.2">
      <c r="A4324" s="163">
        <v>4309</v>
      </c>
      <c r="B4324" s="164"/>
      <c r="C4324" s="165"/>
      <c r="D4324" s="166"/>
      <c r="E4324" s="165"/>
      <c r="F4324" s="165"/>
      <c r="G4324" s="220"/>
      <c r="H4324" s="165"/>
      <c r="I4324" s="167"/>
      <c r="J4324" s="168"/>
      <c r="K4324" s="845"/>
    </row>
    <row r="4325" spans="1:11" x14ac:dyDescent="0.2">
      <c r="A4325" s="163">
        <v>4310</v>
      </c>
      <c r="B4325" s="164"/>
      <c r="C4325" s="165"/>
      <c r="D4325" s="166"/>
      <c r="E4325" s="165"/>
      <c r="F4325" s="165"/>
      <c r="G4325" s="220"/>
      <c r="H4325" s="165"/>
      <c r="I4325" s="167"/>
      <c r="J4325" s="168"/>
      <c r="K4325" s="845"/>
    </row>
    <row r="4326" spans="1:11" x14ac:dyDescent="0.2">
      <c r="A4326" s="163">
        <v>4311</v>
      </c>
      <c r="B4326" s="164"/>
      <c r="C4326" s="165"/>
      <c r="D4326" s="166"/>
      <c r="E4326" s="165"/>
      <c r="F4326" s="165"/>
      <c r="G4326" s="220"/>
      <c r="H4326" s="165"/>
      <c r="I4326" s="167"/>
      <c r="J4326" s="168"/>
      <c r="K4326" s="845"/>
    </row>
    <row r="4327" spans="1:11" x14ac:dyDescent="0.2">
      <c r="A4327" s="163">
        <v>4312</v>
      </c>
      <c r="B4327" s="164"/>
      <c r="C4327" s="165"/>
      <c r="D4327" s="166"/>
      <c r="E4327" s="165"/>
      <c r="F4327" s="165"/>
      <c r="G4327" s="220"/>
      <c r="H4327" s="165"/>
      <c r="I4327" s="167"/>
      <c r="J4327" s="168"/>
      <c r="K4327" s="845"/>
    </row>
    <row r="4328" spans="1:11" x14ac:dyDescent="0.2">
      <c r="A4328" s="163">
        <v>4313</v>
      </c>
      <c r="B4328" s="164"/>
      <c r="C4328" s="165"/>
      <c r="D4328" s="166"/>
      <c r="E4328" s="165"/>
      <c r="F4328" s="165"/>
      <c r="G4328" s="220"/>
      <c r="H4328" s="165"/>
      <c r="I4328" s="167"/>
      <c r="J4328" s="168"/>
      <c r="K4328" s="845"/>
    </row>
    <row r="4329" spans="1:11" x14ac:dyDescent="0.2">
      <c r="A4329" s="163">
        <v>4314</v>
      </c>
      <c r="B4329" s="164"/>
      <c r="C4329" s="165"/>
      <c r="D4329" s="166"/>
      <c r="E4329" s="165"/>
      <c r="F4329" s="165"/>
      <c r="G4329" s="220"/>
      <c r="H4329" s="165"/>
      <c r="I4329" s="167"/>
      <c r="J4329" s="168"/>
      <c r="K4329" s="845"/>
    </row>
    <row r="4330" spans="1:11" x14ac:dyDescent="0.2">
      <c r="A4330" s="163">
        <v>4315</v>
      </c>
      <c r="B4330" s="164"/>
      <c r="C4330" s="165"/>
      <c r="D4330" s="166"/>
      <c r="E4330" s="165"/>
      <c r="F4330" s="165"/>
      <c r="G4330" s="220"/>
      <c r="H4330" s="165"/>
      <c r="I4330" s="167"/>
      <c r="J4330" s="168"/>
      <c r="K4330" s="845"/>
    </row>
    <row r="4331" spans="1:11" x14ac:dyDescent="0.2">
      <c r="A4331" s="163">
        <v>4316</v>
      </c>
      <c r="B4331" s="164"/>
      <c r="C4331" s="165"/>
      <c r="D4331" s="166"/>
      <c r="E4331" s="165"/>
      <c r="F4331" s="165"/>
      <c r="G4331" s="220"/>
      <c r="H4331" s="165"/>
      <c r="I4331" s="167"/>
      <c r="J4331" s="168"/>
      <c r="K4331" s="845"/>
    </row>
    <row r="4332" spans="1:11" x14ac:dyDescent="0.2">
      <c r="A4332" s="163">
        <v>4317</v>
      </c>
      <c r="B4332" s="164"/>
      <c r="C4332" s="165"/>
      <c r="D4332" s="166"/>
      <c r="E4332" s="165"/>
      <c r="F4332" s="165"/>
      <c r="G4332" s="220"/>
      <c r="H4332" s="165"/>
      <c r="I4332" s="167"/>
      <c r="J4332" s="168"/>
      <c r="K4332" s="845"/>
    </row>
    <row r="4333" spans="1:11" x14ac:dyDescent="0.2">
      <c r="A4333" s="163">
        <v>4318</v>
      </c>
      <c r="B4333" s="164"/>
      <c r="C4333" s="165"/>
      <c r="D4333" s="166"/>
      <c r="E4333" s="165"/>
      <c r="F4333" s="165"/>
      <c r="G4333" s="220"/>
      <c r="H4333" s="165"/>
      <c r="I4333" s="167"/>
      <c r="J4333" s="168"/>
      <c r="K4333" s="845"/>
    </row>
    <row r="4334" spans="1:11" x14ac:dyDescent="0.2">
      <c r="A4334" s="163">
        <v>4319</v>
      </c>
      <c r="B4334" s="164"/>
      <c r="C4334" s="165"/>
      <c r="D4334" s="166"/>
      <c r="E4334" s="165"/>
      <c r="F4334" s="165"/>
      <c r="G4334" s="220"/>
      <c r="H4334" s="165"/>
      <c r="I4334" s="167"/>
      <c r="J4334" s="168"/>
      <c r="K4334" s="845"/>
    </row>
    <row r="4335" spans="1:11" x14ac:dyDescent="0.2">
      <c r="A4335" s="163">
        <v>4320</v>
      </c>
      <c r="B4335" s="164"/>
      <c r="C4335" s="165"/>
      <c r="D4335" s="166"/>
      <c r="E4335" s="165"/>
      <c r="F4335" s="165"/>
      <c r="G4335" s="220"/>
      <c r="H4335" s="165"/>
      <c r="I4335" s="167"/>
      <c r="J4335" s="168"/>
      <c r="K4335" s="845"/>
    </row>
    <row r="4336" spans="1:11" x14ac:dyDescent="0.2">
      <c r="A4336" s="163">
        <v>4321</v>
      </c>
      <c r="B4336" s="164"/>
      <c r="C4336" s="165"/>
      <c r="D4336" s="166"/>
      <c r="E4336" s="165"/>
      <c r="F4336" s="165"/>
      <c r="G4336" s="220"/>
      <c r="H4336" s="165"/>
      <c r="I4336" s="167"/>
      <c r="J4336" s="168"/>
      <c r="K4336" s="845"/>
    </row>
    <row r="4337" spans="1:11" x14ac:dyDescent="0.2">
      <c r="A4337" s="163">
        <v>4322</v>
      </c>
      <c r="B4337" s="164"/>
      <c r="C4337" s="165"/>
      <c r="D4337" s="166"/>
      <c r="E4337" s="165"/>
      <c r="F4337" s="165"/>
      <c r="G4337" s="220"/>
      <c r="H4337" s="165"/>
      <c r="I4337" s="167"/>
      <c r="J4337" s="168"/>
      <c r="K4337" s="845"/>
    </row>
    <row r="4338" spans="1:11" x14ac:dyDescent="0.2">
      <c r="A4338" s="163">
        <v>4323</v>
      </c>
      <c r="B4338" s="164"/>
      <c r="C4338" s="165"/>
      <c r="D4338" s="166"/>
      <c r="E4338" s="165"/>
      <c r="F4338" s="165"/>
      <c r="G4338" s="220"/>
      <c r="H4338" s="165"/>
      <c r="I4338" s="167"/>
      <c r="J4338" s="168"/>
      <c r="K4338" s="845"/>
    </row>
    <row r="4339" spans="1:11" x14ac:dyDescent="0.2">
      <c r="A4339" s="163">
        <v>4324</v>
      </c>
      <c r="B4339" s="164"/>
      <c r="C4339" s="165"/>
      <c r="D4339" s="166"/>
      <c r="E4339" s="165"/>
      <c r="F4339" s="165"/>
      <c r="G4339" s="220"/>
      <c r="H4339" s="165"/>
      <c r="I4339" s="167"/>
      <c r="J4339" s="168"/>
      <c r="K4339" s="845"/>
    </row>
    <row r="4340" spans="1:11" x14ac:dyDescent="0.2">
      <c r="A4340" s="163">
        <v>4325</v>
      </c>
      <c r="B4340" s="164"/>
      <c r="C4340" s="165"/>
      <c r="D4340" s="166"/>
      <c r="E4340" s="165"/>
      <c r="F4340" s="165"/>
      <c r="G4340" s="220"/>
      <c r="H4340" s="165"/>
      <c r="I4340" s="167"/>
      <c r="J4340" s="168"/>
      <c r="K4340" s="845"/>
    </row>
    <row r="4341" spans="1:11" x14ac:dyDescent="0.2">
      <c r="A4341" s="163">
        <v>4326</v>
      </c>
      <c r="B4341" s="164"/>
      <c r="C4341" s="165"/>
      <c r="D4341" s="166"/>
      <c r="E4341" s="165"/>
      <c r="F4341" s="165"/>
      <c r="G4341" s="220"/>
      <c r="H4341" s="165"/>
      <c r="I4341" s="167"/>
      <c r="J4341" s="168"/>
      <c r="K4341" s="845"/>
    </row>
    <row r="4342" spans="1:11" x14ac:dyDescent="0.2">
      <c r="A4342" s="163">
        <v>4327</v>
      </c>
      <c r="B4342" s="164"/>
      <c r="C4342" s="165"/>
      <c r="D4342" s="166"/>
      <c r="E4342" s="165"/>
      <c r="F4342" s="165"/>
      <c r="G4342" s="220"/>
      <c r="H4342" s="165"/>
      <c r="I4342" s="167"/>
      <c r="J4342" s="168"/>
      <c r="K4342" s="845"/>
    </row>
    <row r="4343" spans="1:11" x14ac:dyDescent="0.2">
      <c r="A4343" s="163">
        <v>4328</v>
      </c>
      <c r="B4343" s="164"/>
      <c r="C4343" s="165"/>
      <c r="D4343" s="166"/>
      <c r="E4343" s="165"/>
      <c r="F4343" s="165"/>
      <c r="G4343" s="220"/>
      <c r="H4343" s="165"/>
      <c r="I4343" s="167"/>
      <c r="J4343" s="168"/>
      <c r="K4343" s="845"/>
    </row>
    <row r="4344" spans="1:11" x14ac:dyDescent="0.2">
      <c r="A4344" s="163">
        <v>4329</v>
      </c>
      <c r="B4344" s="164"/>
      <c r="C4344" s="165"/>
      <c r="D4344" s="166"/>
      <c r="E4344" s="165"/>
      <c r="F4344" s="165"/>
      <c r="G4344" s="220"/>
      <c r="H4344" s="165"/>
      <c r="I4344" s="167"/>
      <c r="J4344" s="168"/>
      <c r="K4344" s="845"/>
    </row>
    <row r="4345" spans="1:11" x14ac:dyDescent="0.2">
      <c r="A4345" s="163">
        <v>4330</v>
      </c>
      <c r="B4345" s="164"/>
      <c r="C4345" s="165"/>
      <c r="D4345" s="166"/>
      <c r="E4345" s="165"/>
      <c r="F4345" s="165"/>
      <c r="G4345" s="220"/>
      <c r="H4345" s="165"/>
      <c r="I4345" s="167"/>
      <c r="J4345" s="168"/>
      <c r="K4345" s="845"/>
    </row>
    <row r="4346" spans="1:11" x14ac:dyDescent="0.2">
      <c r="A4346" s="163">
        <v>4331</v>
      </c>
      <c r="B4346" s="164"/>
      <c r="C4346" s="165"/>
      <c r="D4346" s="166"/>
      <c r="E4346" s="165"/>
      <c r="F4346" s="165"/>
      <c r="G4346" s="220"/>
      <c r="H4346" s="165"/>
      <c r="I4346" s="167"/>
      <c r="J4346" s="168"/>
      <c r="K4346" s="845"/>
    </row>
    <row r="4347" spans="1:11" x14ac:dyDescent="0.2">
      <c r="A4347" s="163">
        <v>4332</v>
      </c>
      <c r="B4347" s="164"/>
      <c r="C4347" s="165"/>
      <c r="D4347" s="166"/>
      <c r="E4347" s="165"/>
      <c r="F4347" s="165"/>
      <c r="G4347" s="220"/>
      <c r="H4347" s="165"/>
      <c r="I4347" s="167"/>
      <c r="J4347" s="168"/>
      <c r="K4347" s="845"/>
    </row>
    <row r="4348" spans="1:11" x14ac:dyDescent="0.2">
      <c r="A4348" s="163">
        <v>4333</v>
      </c>
      <c r="B4348" s="164"/>
      <c r="C4348" s="165"/>
      <c r="D4348" s="166"/>
      <c r="E4348" s="165"/>
      <c r="F4348" s="165"/>
      <c r="G4348" s="220"/>
      <c r="H4348" s="165"/>
      <c r="I4348" s="167"/>
      <c r="J4348" s="168"/>
      <c r="K4348" s="845"/>
    </row>
    <row r="4349" spans="1:11" x14ac:dyDescent="0.2">
      <c r="A4349" s="163">
        <v>4334</v>
      </c>
      <c r="B4349" s="164"/>
      <c r="C4349" s="165"/>
      <c r="D4349" s="166"/>
      <c r="E4349" s="165"/>
      <c r="F4349" s="165"/>
      <c r="G4349" s="220"/>
      <c r="H4349" s="165"/>
      <c r="I4349" s="167"/>
      <c r="J4349" s="168"/>
      <c r="K4349" s="845"/>
    </row>
    <row r="4350" spans="1:11" x14ac:dyDescent="0.2">
      <c r="A4350" s="163">
        <v>4335</v>
      </c>
      <c r="B4350" s="164"/>
      <c r="C4350" s="165"/>
      <c r="D4350" s="166"/>
      <c r="E4350" s="165"/>
      <c r="F4350" s="165"/>
      <c r="G4350" s="220"/>
      <c r="H4350" s="165"/>
      <c r="I4350" s="167"/>
      <c r="J4350" s="168"/>
      <c r="K4350" s="845"/>
    </row>
    <row r="4351" spans="1:11" x14ac:dyDescent="0.2">
      <c r="A4351" s="163">
        <v>4336</v>
      </c>
      <c r="B4351" s="164"/>
      <c r="C4351" s="165"/>
      <c r="D4351" s="166"/>
      <c r="E4351" s="165"/>
      <c r="F4351" s="165"/>
      <c r="G4351" s="220"/>
      <c r="H4351" s="165"/>
      <c r="I4351" s="167"/>
      <c r="J4351" s="168"/>
      <c r="K4351" s="845"/>
    </row>
    <row r="4352" spans="1:11" x14ac:dyDescent="0.2">
      <c r="A4352" s="163">
        <v>4337</v>
      </c>
      <c r="B4352" s="164"/>
      <c r="C4352" s="165"/>
      <c r="D4352" s="166"/>
      <c r="E4352" s="165"/>
      <c r="F4352" s="165"/>
      <c r="G4352" s="220"/>
      <c r="H4352" s="165"/>
      <c r="I4352" s="167"/>
      <c r="J4352" s="168"/>
      <c r="K4352" s="845"/>
    </row>
    <row r="4353" spans="1:11" x14ac:dyDescent="0.2">
      <c r="A4353" s="163">
        <v>4338</v>
      </c>
      <c r="B4353" s="164"/>
      <c r="C4353" s="165"/>
      <c r="D4353" s="166"/>
      <c r="E4353" s="165"/>
      <c r="F4353" s="165"/>
      <c r="G4353" s="220"/>
      <c r="H4353" s="165"/>
      <c r="I4353" s="167"/>
      <c r="J4353" s="168"/>
      <c r="K4353" s="845"/>
    </row>
    <row r="4354" spans="1:11" x14ac:dyDescent="0.2">
      <c r="A4354" s="163">
        <v>4339</v>
      </c>
      <c r="B4354" s="164"/>
      <c r="C4354" s="165"/>
      <c r="D4354" s="166"/>
      <c r="E4354" s="165"/>
      <c r="F4354" s="165"/>
      <c r="G4354" s="220"/>
      <c r="H4354" s="165"/>
      <c r="I4354" s="167"/>
      <c r="J4354" s="168"/>
      <c r="K4354" s="845"/>
    </row>
    <row r="4355" spans="1:11" x14ac:dyDescent="0.2">
      <c r="A4355" s="163">
        <v>4340</v>
      </c>
      <c r="B4355" s="164"/>
      <c r="C4355" s="165"/>
      <c r="D4355" s="166"/>
      <c r="E4355" s="165"/>
      <c r="F4355" s="165"/>
      <c r="G4355" s="220"/>
      <c r="H4355" s="165"/>
      <c r="I4355" s="167"/>
      <c r="J4355" s="168"/>
      <c r="K4355" s="845"/>
    </row>
    <row r="4356" spans="1:11" x14ac:dyDescent="0.2">
      <c r="A4356" s="163">
        <v>4341</v>
      </c>
      <c r="B4356" s="164"/>
      <c r="C4356" s="165"/>
      <c r="D4356" s="166"/>
      <c r="E4356" s="165"/>
      <c r="F4356" s="165"/>
      <c r="G4356" s="220"/>
      <c r="H4356" s="165"/>
      <c r="I4356" s="167"/>
      <c r="J4356" s="168"/>
      <c r="K4356" s="845"/>
    </row>
    <row r="4357" spans="1:11" x14ac:dyDescent="0.2">
      <c r="A4357" s="163">
        <v>4342</v>
      </c>
      <c r="B4357" s="164"/>
      <c r="C4357" s="165"/>
      <c r="D4357" s="166"/>
      <c r="E4357" s="165"/>
      <c r="F4357" s="165"/>
      <c r="G4357" s="220"/>
      <c r="H4357" s="165"/>
      <c r="I4357" s="167"/>
      <c r="J4357" s="168"/>
      <c r="K4357" s="845"/>
    </row>
    <row r="4358" spans="1:11" x14ac:dyDescent="0.2">
      <c r="A4358" s="163">
        <v>4343</v>
      </c>
      <c r="B4358" s="164"/>
      <c r="C4358" s="165"/>
      <c r="D4358" s="166"/>
      <c r="E4358" s="165"/>
      <c r="F4358" s="165"/>
      <c r="G4358" s="220"/>
      <c r="H4358" s="165"/>
      <c r="I4358" s="167"/>
      <c r="J4358" s="168"/>
      <c r="K4358" s="845"/>
    </row>
    <row r="4359" spans="1:11" x14ac:dyDescent="0.2">
      <c r="A4359" s="163">
        <v>4344</v>
      </c>
      <c r="B4359" s="164"/>
      <c r="C4359" s="165"/>
      <c r="D4359" s="166"/>
      <c r="E4359" s="165"/>
      <c r="F4359" s="165"/>
      <c r="G4359" s="220"/>
      <c r="H4359" s="165"/>
      <c r="I4359" s="167"/>
      <c r="J4359" s="168"/>
      <c r="K4359" s="845"/>
    </row>
    <row r="4360" spans="1:11" x14ac:dyDescent="0.2">
      <c r="A4360" s="163">
        <v>4345</v>
      </c>
      <c r="B4360" s="164"/>
      <c r="C4360" s="165"/>
      <c r="D4360" s="166"/>
      <c r="E4360" s="165"/>
      <c r="F4360" s="165"/>
      <c r="G4360" s="220"/>
      <c r="H4360" s="165"/>
      <c r="I4360" s="167"/>
      <c r="J4360" s="168"/>
      <c r="K4360" s="845"/>
    </row>
    <row r="4361" spans="1:11" x14ac:dyDescent="0.2">
      <c r="A4361" s="163">
        <v>4346</v>
      </c>
      <c r="B4361" s="164"/>
      <c r="C4361" s="165"/>
      <c r="D4361" s="166"/>
      <c r="E4361" s="165"/>
      <c r="F4361" s="165"/>
      <c r="G4361" s="220"/>
      <c r="H4361" s="165"/>
      <c r="I4361" s="167"/>
      <c r="J4361" s="168"/>
      <c r="K4361" s="845"/>
    </row>
    <row r="4362" spans="1:11" x14ac:dyDescent="0.2">
      <c r="A4362" s="163">
        <v>4347</v>
      </c>
      <c r="B4362" s="164"/>
      <c r="C4362" s="165"/>
      <c r="D4362" s="166"/>
      <c r="E4362" s="165"/>
      <c r="F4362" s="165"/>
      <c r="G4362" s="220"/>
      <c r="H4362" s="165"/>
      <c r="I4362" s="167"/>
      <c r="J4362" s="168"/>
      <c r="K4362" s="845"/>
    </row>
    <row r="4363" spans="1:11" x14ac:dyDescent="0.2">
      <c r="A4363" s="163">
        <v>4348</v>
      </c>
      <c r="B4363" s="164"/>
      <c r="C4363" s="165"/>
      <c r="D4363" s="166"/>
      <c r="E4363" s="165"/>
      <c r="F4363" s="165"/>
      <c r="G4363" s="220"/>
      <c r="H4363" s="165"/>
      <c r="I4363" s="167"/>
      <c r="J4363" s="168"/>
      <c r="K4363" s="845"/>
    </row>
    <row r="4364" spans="1:11" x14ac:dyDescent="0.2">
      <c r="A4364" s="163">
        <v>4349</v>
      </c>
      <c r="B4364" s="164"/>
      <c r="C4364" s="165"/>
      <c r="D4364" s="166"/>
      <c r="E4364" s="165"/>
      <c r="F4364" s="165"/>
      <c r="G4364" s="220"/>
      <c r="H4364" s="165"/>
      <c r="I4364" s="167"/>
      <c r="J4364" s="168"/>
      <c r="K4364" s="845"/>
    </row>
    <row r="4365" spans="1:11" x14ac:dyDescent="0.2">
      <c r="A4365" s="163">
        <v>4350</v>
      </c>
      <c r="B4365" s="164"/>
      <c r="C4365" s="165"/>
      <c r="D4365" s="166"/>
      <c r="E4365" s="165"/>
      <c r="F4365" s="165"/>
      <c r="G4365" s="220"/>
      <c r="H4365" s="165"/>
      <c r="I4365" s="167"/>
      <c r="J4365" s="168"/>
      <c r="K4365" s="845"/>
    </row>
    <row r="4366" spans="1:11" x14ac:dyDescent="0.2">
      <c r="A4366" s="163">
        <v>4351</v>
      </c>
      <c r="B4366" s="164"/>
      <c r="C4366" s="165"/>
      <c r="D4366" s="166"/>
      <c r="E4366" s="165"/>
      <c r="F4366" s="165"/>
      <c r="G4366" s="220"/>
      <c r="H4366" s="165"/>
      <c r="I4366" s="167"/>
      <c r="J4366" s="168"/>
      <c r="K4366" s="845"/>
    </row>
    <row r="4367" spans="1:11" x14ac:dyDescent="0.2">
      <c r="A4367" s="163">
        <v>4352</v>
      </c>
      <c r="B4367" s="164"/>
      <c r="C4367" s="165"/>
      <c r="D4367" s="166"/>
      <c r="E4367" s="165"/>
      <c r="F4367" s="165"/>
      <c r="G4367" s="220"/>
      <c r="H4367" s="165"/>
      <c r="I4367" s="167"/>
      <c r="J4367" s="168"/>
      <c r="K4367" s="845"/>
    </row>
    <row r="4368" spans="1:11" x14ac:dyDescent="0.2">
      <c r="A4368" s="163">
        <v>4353</v>
      </c>
      <c r="B4368" s="164"/>
      <c r="C4368" s="165"/>
      <c r="D4368" s="166"/>
      <c r="E4368" s="165"/>
      <c r="F4368" s="165"/>
      <c r="G4368" s="220"/>
      <c r="H4368" s="165"/>
      <c r="I4368" s="167"/>
      <c r="J4368" s="168"/>
      <c r="K4368" s="845"/>
    </row>
    <row r="4369" spans="1:11" x14ac:dyDescent="0.2">
      <c r="A4369" s="163">
        <v>4354</v>
      </c>
      <c r="B4369" s="164"/>
      <c r="C4369" s="165"/>
      <c r="D4369" s="166"/>
      <c r="E4369" s="165"/>
      <c r="F4369" s="165"/>
      <c r="G4369" s="220"/>
      <c r="H4369" s="165"/>
      <c r="I4369" s="167"/>
      <c r="J4369" s="168"/>
      <c r="K4369" s="845"/>
    </row>
    <row r="4370" spans="1:11" x14ac:dyDescent="0.2">
      <c r="A4370" s="163">
        <v>4355</v>
      </c>
      <c r="B4370" s="164"/>
      <c r="C4370" s="165"/>
      <c r="D4370" s="166"/>
      <c r="E4370" s="165"/>
      <c r="F4370" s="165"/>
      <c r="G4370" s="220"/>
      <c r="H4370" s="165"/>
      <c r="I4370" s="167"/>
      <c r="J4370" s="168"/>
      <c r="K4370" s="845"/>
    </row>
    <row r="4371" spans="1:11" x14ac:dyDescent="0.2">
      <c r="A4371" s="163">
        <v>4356</v>
      </c>
      <c r="B4371" s="164"/>
      <c r="C4371" s="165"/>
      <c r="D4371" s="166"/>
      <c r="E4371" s="165"/>
      <c r="F4371" s="165"/>
      <c r="G4371" s="220"/>
      <c r="H4371" s="165"/>
      <c r="I4371" s="167"/>
      <c r="J4371" s="168"/>
      <c r="K4371" s="845"/>
    </row>
    <row r="4372" spans="1:11" x14ac:dyDescent="0.2">
      <c r="A4372" s="163">
        <v>4357</v>
      </c>
      <c r="B4372" s="164"/>
      <c r="C4372" s="165"/>
      <c r="D4372" s="166"/>
      <c r="E4372" s="165"/>
      <c r="F4372" s="165"/>
      <c r="G4372" s="220"/>
      <c r="H4372" s="165"/>
      <c r="I4372" s="167"/>
      <c r="J4372" s="168"/>
      <c r="K4372" s="845"/>
    </row>
    <row r="4373" spans="1:11" x14ac:dyDescent="0.2">
      <c r="A4373" s="163">
        <v>4358</v>
      </c>
      <c r="B4373" s="164"/>
      <c r="C4373" s="165"/>
      <c r="D4373" s="166"/>
      <c r="E4373" s="165"/>
      <c r="F4373" s="165"/>
      <c r="G4373" s="220"/>
      <c r="H4373" s="165"/>
      <c r="I4373" s="167"/>
      <c r="J4373" s="168"/>
      <c r="K4373" s="845"/>
    </row>
    <row r="4374" spans="1:11" x14ac:dyDescent="0.2">
      <c r="A4374" s="163">
        <v>4359</v>
      </c>
      <c r="B4374" s="164"/>
      <c r="C4374" s="165"/>
      <c r="D4374" s="166"/>
      <c r="E4374" s="165"/>
      <c r="F4374" s="165"/>
      <c r="G4374" s="220"/>
      <c r="H4374" s="165"/>
      <c r="I4374" s="167"/>
      <c r="J4374" s="168"/>
      <c r="K4374" s="845"/>
    </row>
    <row r="4375" spans="1:11" x14ac:dyDescent="0.2">
      <c r="A4375" s="163">
        <v>4360</v>
      </c>
      <c r="B4375" s="164"/>
      <c r="C4375" s="165"/>
      <c r="D4375" s="166"/>
      <c r="E4375" s="165"/>
      <c r="F4375" s="165"/>
      <c r="G4375" s="220"/>
      <c r="H4375" s="165"/>
      <c r="I4375" s="167"/>
      <c r="J4375" s="168"/>
      <c r="K4375" s="845"/>
    </row>
    <row r="4376" spans="1:11" x14ac:dyDescent="0.2">
      <c r="A4376" s="163">
        <v>4361</v>
      </c>
      <c r="B4376" s="164"/>
      <c r="C4376" s="165"/>
      <c r="D4376" s="166"/>
      <c r="E4376" s="165"/>
      <c r="F4376" s="165"/>
      <c r="G4376" s="220"/>
      <c r="H4376" s="165"/>
      <c r="I4376" s="167"/>
      <c r="J4376" s="168"/>
      <c r="K4376" s="845"/>
    </row>
    <row r="4377" spans="1:11" x14ac:dyDescent="0.2">
      <c r="A4377" s="163">
        <v>4362</v>
      </c>
      <c r="B4377" s="164"/>
      <c r="C4377" s="165"/>
      <c r="D4377" s="166"/>
      <c r="E4377" s="165"/>
      <c r="F4377" s="165"/>
      <c r="G4377" s="220"/>
      <c r="H4377" s="165"/>
      <c r="I4377" s="167"/>
      <c r="J4377" s="168"/>
      <c r="K4377" s="845"/>
    </row>
    <row r="4378" spans="1:11" x14ac:dyDescent="0.2">
      <c r="A4378" s="163">
        <v>4363</v>
      </c>
      <c r="B4378" s="164"/>
      <c r="C4378" s="165"/>
      <c r="D4378" s="166"/>
      <c r="E4378" s="165"/>
      <c r="F4378" s="165"/>
      <c r="G4378" s="220"/>
      <c r="H4378" s="165"/>
      <c r="I4378" s="167"/>
      <c r="J4378" s="168"/>
      <c r="K4378" s="845"/>
    </row>
    <row r="4379" spans="1:11" x14ac:dyDescent="0.2">
      <c r="A4379" s="163">
        <v>4364</v>
      </c>
      <c r="B4379" s="164"/>
      <c r="C4379" s="165"/>
      <c r="D4379" s="166"/>
      <c r="E4379" s="165"/>
      <c r="F4379" s="165"/>
      <c r="G4379" s="220"/>
      <c r="H4379" s="165"/>
      <c r="I4379" s="167"/>
      <c r="J4379" s="168"/>
      <c r="K4379" s="845"/>
    </row>
    <row r="4380" spans="1:11" x14ac:dyDescent="0.2">
      <c r="A4380" s="163">
        <v>4365</v>
      </c>
      <c r="B4380" s="164"/>
      <c r="C4380" s="165"/>
      <c r="D4380" s="166"/>
      <c r="E4380" s="165"/>
      <c r="F4380" s="165"/>
      <c r="G4380" s="220"/>
      <c r="H4380" s="165"/>
      <c r="I4380" s="167"/>
      <c r="J4380" s="168"/>
      <c r="K4380" s="845"/>
    </row>
    <row r="4381" spans="1:11" x14ac:dyDescent="0.2">
      <c r="A4381" s="163">
        <v>4366</v>
      </c>
      <c r="B4381" s="164"/>
      <c r="C4381" s="165"/>
      <c r="D4381" s="166"/>
      <c r="E4381" s="165"/>
      <c r="F4381" s="165"/>
      <c r="G4381" s="220"/>
      <c r="H4381" s="165"/>
      <c r="I4381" s="167"/>
      <c r="J4381" s="168"/>
      <c r="K4381" s="845"/>
    </row>
    <row r="4382" spans="1:11" x14ac:dyDescent="0.2">
      <c r="A4382" s="163">
        <v>4367</v>
      </c>
      <c r="B4382" s="164"/>
      <c r="C4382" s="165"/>
      <c r="D4382" s="166"/>
      <c r="E4382" s="165"/>
      <c r="F4382" s="165"/>
      <c r="G4382" s="220"/>
      <c r="H4382" s="165"/>
      <c r="I4382" s="167"/>
      <c r="J4382" s="168"/>
      <c r="K4382" s="845"/>
    </row>
    <row r="4383" spans="1:11" x14ac:dyDescent="0.2">
      <c r="A4383" s="163">
        <v>4368</v>
      </c>
      <c r="B4383" s="164"/>
      <c r="C4383" s="165"/>
      <c r="D4383" s="166"/>
      <c r="E4383" s="165"/>
      <c r="F4383" s="165"/>
      <c r="G4383" s="220"/>
      <c r="H4383" s="165"/>
      <c r="I4383" s="167"/>
      <c r="J4383" s="168"/>
      <c r="K4383" s="845"/>
    </row>
    <row r="4384" spans="1:11" x14ac:dyDescent="0.2">
      <c r="A4384" s="163">
        <v>4369</v>
      </c>
      <c r="B4384" s="164"/>
      <c r="C4384" s="165"/>
      <c r="D4384" s="166"/>
      <c r="E4384" s="165"/>
      <c r="F4384" s="165"/>
      <c r="G4384" s="220"/>
      <c r="H4384" s="165"/>
      <c r="I4384" s="167"/>
      <c r="J4384" s="168"/>
      <c r="K4384" s="845"/>
    </row>
    <row r="4385" spans="1:11" x14ac:dyDescent="0.2">
      <c r="A4385" s="163">
        <v>4370</v>
      </c>
      <c r="B4385" s="164"/>
      <c r="C4385" s="165"/>
      <c r="D4385" s="166"/>
      <c r="E4385" s="165"/>
      <c r="F4385" s="165"/>
      <c r="G4385" s="220"/>
      <c r="H4385" s="165"/>
      <c r="I4385" s="167"/>
      <c r="J4385" s="168"/>
      <c r="K4385" s="845"/>
    </row>
    <row r="4386" spans="1:11" x14ac:dyDescent="0.2">
      <c r="A4386" s="163">
        <v>4371</v>
      </c>
      <c r="B4386" s="164"/>
      <c r="C4386" s="165"/>
      <c r="D4386" s="166"/>
      <c r="E4386" s="165"/>
      <c r="F4386" s="165"/>
      <c r="G4386" s="220"/>
      <c r="H4386" s="165"/>
      <c r="I4386" s="167"/>
      <c r="J4386" s="168"/>
      <c r="K4386" s="845"/>
    </row>
    <row r="4387" spans="1:11" x14ac:dyDescent="0.2">
      <c r="A4387" s="163">
        <v>4372</v>
      </c>
      <c r="B4387" s="164"/>
      <c r="C4387" s="165"/>
      <c r="D4387" s="166"/>
      <c r="E4387" s="165"/>
      <c r="F4387" s="165"/>
      <c r="G4387" s="220"/>
      <c r="H4387" s="165"/>
      <c r="I4387" s="167"/>
      <c r="J4387" s="168"/>
      <c r="K4387" s="845"/>
    </row>
    <row r="4388" spans="1:11" x14ac:dyDescent="0.2">
      <c r="A4388" s="163">
        <v>4373</v>
      </c>
      <c r="B4388" s="164"/>
      <c r="C4388" s="165"/>
      <c r="D4388" s="166"/>
      <c r="E4388" s="165"/>
      <c r="F4388" s="165"/>
      <c r="G4388" s="220"/>
      <c r="H4388" s="165"/>
      <c r="I4388" s="167"/>
      <c r="J4388" s="168"/>
      <c r="K4388" s="845"/>
    </row>
    <row r="4389" spans="1:11" x14ac:dyDescent="0.2">
      <c r="A4389" s="163">
        <v>4374</v>
      </c>
      <c r="B4389" s="164"/>
      <c r="C4389" s="165"/>
      <c r="D4389" s="166"/>
      <c r="E4389" s="165"/>
      <c r="F4389" s="165"/>
      <c r="G4389" s="220"/>
      <c r="H4389" s="165"/>
      <c r="I4389" s="167"/>
      <c r="J4389" s="168"/>
      <c r="K4389" s="845"/>
    </row>
    <row r="4390" spans="1:11" x14ac:dyDescent="0.2">
      <c r="A4390" s="163">
        <v>4375</v>
      </c>
      <c r="B4390" s="164"/>
      <c r="C4390" s="165"/>
      <c r="D4390" s="166"/>
      <c r="E4390" s="165"/>
      <c r="F4390" s="165"/>
      <c r="G4390" s="220"/>
      <c r="H4390" s="165"/>
      <c r="I4390" s="167"/>
      <c r="J4390" s="168"/>
      <c r="K4390" s="845"/>
    </row>
    <row r="4391" spans="1:11" x14ac:dyDescent="0.2">
      <c r="A4391" s="163">
        <v>4376</v>
      </c>
      <c r="B4391" s="164"/>
      <c r="C4391" s="165"/>
      <c r="D4391" s="166"/>
      <c r="E4391" s="165"/>
      <c r="F4391" s="165"/>
      <c r="G4391" s="220"/>
      <c r="H4391" s="165"/>
      <c r="I4391" s="167"/>
      <c r="J4391" s="168"/>
      <c r="K4391" s="845"/>
    </row>
    <row r="4392" spans="1:11" x14ac:dyDescent="0.2">
      <c r="A4392" s="163">
        <v>4377</v>
      </c>
      <c r="B4392" s="164"/>
      <c r="C4392" s="165"/>
      <c r="D4392" s="166"/>
      <c r="E4392" s="165"/>
      <c r="F4392" s="165"/>
      <c r="G4392" s="220"/>
      <c r="H4392" s="165"/>
      <c r="I4392" s="167"/>
      <c r="J4392" s="168"/>
      <c r="K4392" s="845"/>
    </row>
    <row r="4393" spans="1:11" x14ac:dyDescent="0.2">
      <c r="A4393" s="163">
        <v>4378</v>
      </c>
      <c r="B4393" s="164"/>
      <c r="C4393" s="165"/>
      <c r="D4393" s="166"/>
      <c r="E4393" s="165"/>
      <c r="F4393" s="165"/>
      <c r="G4393" s="220"/>
      <c r="H4393" s="165"/>
      <c r="I4393" s="167"/>
      <c r="J4393" s="168"/>
      <c r="K4393" s="845"/>
    </row>
    <row r="4394" spans="1:11" x14ac:dyDescent="0.2">
      <c r="A4394" s="163">
        <v>4379</v>
      </c>
      <c r="B4394" s="164"/>
      <c r="C4394" s="165"/>
      <c r="D4394" s="166"/>
      <c r="E4394" s="165"/>
      <c r="F4394" s="165"/>
      <c r="G4394" s="220"/>
      <c r="H4394" s="165"/>
      <c r="I4394" s="167"/>
      <c r="J4394" s="168"/>
      <c r="K4394" s="845"/>
    </row>
    <row r="4395" spans="1:11" x14ac:dyDescent="0.2">
      <c r="A4395" s="163">
        <v>4380</v>
      </c>
      <c r="B4395" s="164"/>
      <c r="C4395" s="165"/>
      <c r="D4395" s="166"/>
      <c r="E4395" s="165"/>
      <c r="F4395" s="165"/>
      <c r="G4395" s="220"/>
      <c r="H4395" s="165"/>
      <c r="I4395" s="167"/>
      <c r="J4395" s="168"/>
      <c r="K4395" s="845"/>
    </row>
    <row r="4396" spans="1:11" x14ac:dyDescent="0.2">
      <c r="A4396" s="163">
        <v>4381</v>
      </c>
      <c r="B4396" s="164"/>
      <c r="C4396" s="165"/>
      <c r="D4396" s="166"/>
      <c r="E4396" s="165"/>
      <c r="F4396" s="165"/>
      <c r="G4396" s="220"/>
      <c r="H4396" s="165"/>
      <c r="I4396" s="167"/>
      <c r="J4396" s="168"/>
      <c r="K4396" s="845"/>
    </row>
    <row r="4397" spans="1:11" x14ac:dyDescent="0.2">
      <c r="A4397" s="163">
        <v>4382</v>
      </c>
      <c r="B4397" s="164"/>
      <c r="C4397" s="165"/>
      <c r="D4397" s="166"/>
      <c r="E4397" s="165"/>
      <c r="F4397" s="165"/>
      <c r="G4397" s="220"/>
      <c r="H4397" s="165"/>
      <c r="I4397" s="167"/>
      <c r="J4397" s="168"/>
      <c r="K4397" s="845"/>
    </row>
    <row r="4398" spans="1:11" x14ac:dyDescent="0.2">
      <c r="A4398" s="163">
        <v>4383</v>
      </c>
      <c r="B4398" s="164"/>
      <c r="C4398" s="165"/>
      <c r="D4398" s="166"/>
      <c r="E4398" s="165"/>
      <c r="F4398" s="165"/>
      <c r="G4398" s="220"/>
      <c r="H4398" s="165"/>
      <c r="I4398" s="167"/>
      <c r="J4398" s="168"/>
      <c r="K4398" s="845"/>
    </row>
    <row r="4399" spans="1:11" x14ac:dyDescent="0.2">
      <c r="A4399" s="163">
        <v>4384</v>
      </c>
      <c r="B4399" s="164"/>
      <c r="C4399" s="165"/>
      <c r="D4399" s="166"/>
      <c r="E4399" s="165"/>
      <c r="F4399" s="165"/>
      <c r="G4399" s="220"/>
      <c r="H4399" s="165"/>
      <c r="I4399" s="167"/>
      <c r="J4399" s="168"/>
      <c r="K4399" s="845"/>
    </row>
    <row r="4400" spans="1:11" x14ac:dyDescent="0.2">
      <c r="A4400" s="163">
        <v>4385</v>
      </c>
      <c r="B4400" s="164"/>
      <c r="C4400" s="165"/>
      <c r="D4400" s="166"/>
      <c r="E4400" s="165"/>
      <c r="F4400" s="165"/>
      <c r="G4400" s="220"/>
      <c r="H4400" s="165"/>
      <c r="I4400" s="167"/>
      <c r="J4400" s="168"/>
      <c r="K4400" s="845"/>
    </row>
    <row r="4401" spans="1:11" x14ac:dyDescent="0.2">
      <c r="A4401" s="163">
        <v>4386</v>
      </c>
      <c r="B4401" s="164"/>
      <c r="C4401" s="165"/>
      <c r="D4401" s="166"/>
      <c r="E4401" s="165"/>
      <c r="F4401" s="165"/>
      <c r="G4401" s="220"/>
      <c r="H4401" s="165"/>
      <c r="I4401" s="167"/>
      <c r="J4401" s="168"/>
      <c r="K4401" s="845"/>
    </row>
    <row r="4402" spans="1:11" x14ac:dyDescent="0.2">
      <c r="A4402" s="163">
        <v>4387</v>
      </c>
      <c r="B4402" s="164"/>
      <c r="C4402" s="165"/>
      <c r="D4402" s="166"/>
      <c r="E4402" s="165"/>
      <c r="F4402" s="165"/>
      <c r="G4402" s="220"/>
      <c r="H4402" s="165"/>
      <c r="I4402" s="167"/>
      <c r="J4402" s="168"/>
      <c r="K4402" s="845"/>
    </row>
    <row r="4403" spans="1:11" x14ac:dyDescent="0.2">
      <c r="A4403" s="163">
        <v>4388</v>
      </c>
      <c r="B4403" s="164"/>
      <c r="C4403" s="165"/>
      <c r="D4403" s="166"/>
      <c r="E4403" s="165"/>
      <c r="F4403" s="165"/>
      <c r="G4403" s="220"/>
      <c r="H4403" s="165"/>
      <c r="I4403" s="167"/>
      <c r="J4403" s="168"/>
      <c r="K4403" s="845"/>
    </row>
    <row r="4404" spans="1:11" x14ac:dyDescent="0.2">
      <c r="A4404" s="163">
        <v>4389</v>
      </c>
      <c r="B4404" s="164"/>
      <c r="C4404" s="165"/>
      <c r="D4404" s="166"/>
      <c r="E4404" s="165"/>
      <c r="F4404" s="165"/>
      <c r="G4404" s="220"/>
      <c r="H4404" s="165"/>
      <c r="I4404" s="167"/>
      <c r="J4404" s="168"/>
      <c r="K4404" s="845"/>
    </row>
    <row r="4405" spans="1:11" x14ac:dyDescent="0.2">
      <c r="A4405" s="163">
        <v>4390</v>
      </c>
      <c r="B4405" s="164"/>
      <c r="C4405" s="165"/>
      <c r="D4405" s="166"/>
      <c r="E4405" s="165"/>
      <c r="F4405" s="165"/>
      <c r="G4405" s="220"/>
      <c r="H4405" s="165"/>
      <c r="I4405" s="167"/>
      <c r="J4405" s="168"/>
      <c r="K4405" s="845"/>
    </row>
    <row r="4406" spans="1:11" x14ac:dyDescent="0.2">
      <c r="A4406" s="163">
        <v>4391</v>
      </c>
      <c r="B4406" s="164"/>
      <c r="C4406" s="165"/>
      <c r="D4406" s="166"/>
      <c r="E4406" s="165"/>
      <c r="F4406" s="165"/>
      <c r="G4406" s="220"/>
      <c r="H4406" s="165"/>
      <c r="I4406" s="167"/>
      <c r="J4406" s="168"/>
      <c r="K4406" s="845"/>
    </row>
    <row r="4407" spans="1:11" x14ac:dyDescent="0.2">
      <c r="A4407" s="163">
        <v>4392</v>
      </c>
      <c r="B4407" s="164"/>
      <c r="C4407" s="165"/>
      <c r="D4407" s="166"/>
      <c r="E4407" s="165"/>
      <c r="F4407" s="165"/>
      <c r="G4407" s="220"/>
      <c r="H4407" s="165"/>
      <c r="I4407" s="167"/>
      <c r="J4407" s="168"/>
      <c r="K4407" s="845"/>
    </row>
    <row r="4408" spans="1:11" x14ac:dyDescent="0.2">
      <c r="A4408" s="163">
        <v>4393</v>
      </c>
      <c r="B4408" s="164"/>
      <c r="C4408" s="165"/>
      <c r="D4408" s="166"/>
      <c r="E4408" s="165"/>
      <c r="F4408" s="165"/>
      <c r="G4408" s="220"/>
      <c r="H4408" s="165"/>
      <c r="I4408" s="167"/>
      <c r="J4408" s="168"/>
      <c r="K4408" s="845"/>
    </row>
    <row r="4409" spans="1:11" x14ac:dyDescent="0.2">
      <c r="A4409" s="163">
        <v>4394</v>
      </c>
      <c r="B4409" s="164"/>
      <c r="C4409" s="165"/>
      <c r="D4409" s="166"/>
      <c r="E4409" s="165"/>
      <c r="F4409" s="165"/>
      <c r="G4409" s="220"/>
      <c r="H4409" s="165"/>
      <c r="I4409" s="167"/>
      <c r="J4409" s="168"/>
      <c r="K4409" s="845"/>
    </row>
    <row r="4410" spans="1:11" x14ac:dyDescent="0.2">
      <c r="A4410" s="163">
        <v>4395</v>
      </c>
      <c r="B4410" s="164"/>
      <c r="C4410" s="165"/>
      <c r="D4410" s="166"/>
      <c r="E4410" s="165"/>
      <c r="F4410" s="165"/>
      <c r="G4410" s="220"/>
      <c r="H4410" s="165"/>
      <c r="I4410" s="167"/>
      <c r="J4410" s="168"/>
      <c r="K4410" s="845"/>
    </row>
    <row r="4411" spans="1:11" x14ac:dyDescent="0.2">
      <c r="A4411" s="163">
        <v>4396</v>
      </c>
      <c r="B4411" s="164"/>
      <c r="C4411" s="165"/>
      <c r="D4411" s="166"/>
      <c r="E4411" s="165"/>
      <c r="F4411" s="165"/>
      <c r="G4411" s="220"/>
      <c r="H4411" s="165"/>
      <c r="I4411" s="167"/>
      <c r="J4411" s="168"/>
      <c r="K4411" s="845"/>
    </row>
    <row r="4412" spans="1:11" x14ac:dyDescent="0.2">
      <c r="A4412" s="163">
        <v>4397</v>
      </c>
      <c r="B4412" s="164"/>
      <c r="C4412" s="165"/>
      <c r="D4412" s="166"/>
      <c r="E4412" s="165"/>
      <c r="F4412" s="165"/>
      <c r="G4412" s="220"/>
      <c r="H4412" s="165"/>
      <c r="I4412" s="167"/>
      <c r="J4412" s="168"/>
      <c r="K4412" s="845"/>
    </row>
    <row r="4413" spans="1:11" x14ac:dyDescent="0.2">
      <c r="A4413" s="163">
        <v>4398</v>
      </c>
      <c r="B4413" s="164"/>
      <c r="C4413" s="165"/>
      <c r="D4413" s="166"/>
      <c r="E4413" s="165"/>
      <c r="F4413" s="165"/>
      <c r="G4413" s="220"/>
      <c r="H4413" s="165"/>
      <c r="I4413" s="167"/>
      <c r="J4413" s="168"/>
      <c r="K4413" s="845"/>
    </row>
    <row r="4414" spans="1:11" x14ac:dyDescent="0.2">
      <c r="A4414" s="163">
        <v>4399</v>
      </c>
      <c r="B4414" s="164"/>
      <c r="C4414" s="165"/>
      <c r="D4414" s="166"/>
      <c r="E4414" s="165"/>
      <c r="F4414" s="165"/>
      <c r="G4414" s="220"/>
      <c r="H4414" s="165"/>
      <c r="I4414" s="167"/>
      <c r="J4414" s="168"/>
      <c r="K4414" s="845"/>
    </row>
    <row r="4415" spans="1:11" x14ac:dyDescent="0.2">
      <c r="A4415" s="163">
        <v>4400</v>
      </c>
      <c r="B4415" s="164"/>
      <c r="C4415" s="165"/>
      <c r="D4415" s="166"/>
      <c r="E4415" s="165"/>
      <c r="F4415" s="165"/>
      <c r="G4415" s="220"/>
      <c r="H4415" s="165"/>
      <c r="I4415" s="167"/>
      <c r="J4415" s="168"/>
      <c r="K4415" s="845"/>
    </row>
    <row r="4416" spans="1:11" x14ac:dyDescent="0.2">
      <c r="A4416" s="163">
        <v>4401</v>
      </c>
      <c r="B4416" s="164"/>
      <c r="C4416" s="165"/>
      <c r="D4416" s="166"/>
      <c r="E4416" s="165"/>
      <c r="F4416" s="165"/>
      <c r="G4416" s="220"/>
      <c r="H4416" s="165"/>
      <c r="I4416" s="167"/>
      <c r="J4416" s="168"/>
      <c r="K4416" s="845"/>
    </row>
    <row r="4417" spans="1:11" x14ac:dyDescent="0.2">
      <c r="A4417" s="163">
        <v>4402</v>
      </c>
      <c r="B4417" s="164"/>
      <c r="C4417" s="165"/>
      <c r="D4417" s="166"/>
      <c r="E4417" s="165"/>
      <c r="F4417" s="165"/>
      <c r="G4417" s="220"/>
      <c r="H4417" s="165"/>
      <c r="I4417" s="167"/>
      <c r="J4417" s="168"/>
      <c r="K4417" s="845"/>
    </row>
    <row r="4418" spans="1:11" x14ac:dyDescent="0.2">
      <c r="A4418" s="163">
        <v>4403</v>
      </c>
      <c r="B4418" s="164"/>
      <c r="C4418" s="165"/>
      <c r="D4418" s="166"/>
      <c r="E4418" s="165"/>
      <c r="F4418" s="165"/>
      <c r="G4418" s="220"/>
      <c r="H4418" s="165"/>
      <c r="I4418" s="167"/>
      <c r="J4418" s="168"/>
      <c r="K4418" s="845"/>
    </row>
    <row r="4419" spans="1:11" x14ac:dyDescent="0.2">
      <c r="A4419" s="163">
        <v>4404</v>
      </c>
      <c r="B4419" s="164"/>
      <c r="C4419" s="165"/>
      <c r="D4419" s="166"/>
      <c r="E4419" s="165"/>
      <c r="F4419" s="165"/>
      <c r="G4419" s="220"/>
      <c r="H4419" s="165"/>
      <c r="I4419" s="167"/>
      <c r="J4419" s="168"/>
      <c r="K4419" s="845"/>
    </row>
    <row r="4420" spans="1:11" x14ac:dyDescent="0.2">
      <c r="A4420" s="163">
        <v>4405</v>
      </c>
      <c r="B4420" s="164"/>
      <c r="C4420" s="165"/>
      <c r="D4420" s="166"/>
      <c r="E4420" s="165"/>
      <c r="F4420" s="165"/>
      <c r="G4420" s="220"/>
      <c r="H4420" s="165"/>
      <c r="I4420" s="167"/>
      <c r="J4420" s="168"/>
      <c r="K4420" s="845"/>
    </row>
    <row r="4421" spans="1:11" x14ac:dyDescent="0.2">
      <c r="A4421" s="163">
        <v>4406</v>
      </c>
      <c r="B4421" s="164"/>
      <c r="C4421" s="165"/>
      <c r="D4421" s="166"/>
      <c r="E4421" s="165"/>
      <c r="F4421" s="165"/>
      <c r="G4421" s="220"/>
      <c r="H4421" s="165"/>
      <c r="I4421" s="167"/>
      <c r="J4421" s="168"/>
      <c r="K4421" s="845"/>
    </row>
    <row r="4422" spans="1:11" x14ac:dyDescent="0.2">
      <c r="A4422" s="163">
        <v>4407</v>
      </c>
      <c r="B4422" s="164"/>
      <c r="C4422" s="165"/>
      <c r="D4422" s="166"/>
      <c r="E4422" s="165"/>
      <c r="F4422" s="165"/>
      <c r="G4422" s="220"/>
      <c r="H4422" s="165"/>
      <c r="I4422" s="167"/>
      <c r="J4422" s="168"/>
      <c r="K4422" s="845"/>
    </row>
    <row r="4423" spans="1:11" x14ac:dyDescent="0.2">
      <c r="A4423" s="163">
        <v>4408</v>
      </c>
      <c r="B4423" s="164"/>
      <c r="C4423" s="165"/>
      <c r="D4423" s="166"/>
      <c r="E4423" s="165"/>
      <c r="F4423" s="165"/>
      <c r="G4423" s="220"/>
      <c r="H4423" s="165"/>
      <c r="I4423" s="167"/>
      <c r="J4423" s="168"/>
      <c r="K4423" s="845"/>
    </row>
    <row r="4424" spans="1:11" x14ac:dyDescent="0.2">
      <c r="A4424" s="163">
        <v>4409</v>
      </c>
      <c r="B4424" s="164"/>
      <c r="C4424" s="165"/>
      <c r="D4424" s="166"/>
      <c r="E4424" s="165"/>
      <c r="F4424" s="165"/>
      <c r="G4424" s="220"/>
      <c r="H4424" s="165"/>
      <c r="I4424" s="167"/>
      <c r="J4424" s="168"/>
      <c r="K4424" s="845"/>
    </row>
    <row r="4425" spans="1:11" x14ac:dyDescent="0.2">
      <c r="A4425" s="163">
        <v>4410</v>
      </c>
      <c r="B4425" s="164"/>
      <c r="C4425" s="165"/>
      <c r="D4425" s="166"/>
      <c r="E4425" s="165"/>
      <c r="F4425" s="165"/>
      <c r="G4425" s="220"/>
      <c r="H4425" s="165"/>
      <c r="I4425" s="167"/>
      <c r="J4425" s="168"/>
      <c r="K4425" s="845"/>
    </row>
    <row r="4426" spans="1:11" x14ac:dyDescent="0.2">
      <c r="A4426" s="163">
        <v>4411</v>
      </c>
      <c r="B4426" s="164"/>
      <c r="C4426" s="165"/>
      <c r="D4426" s="166"/>
      <c r="E4426" s="165"/>
      <c r="F4426" s="165"/>
      <c r="G4426" s="220"/>
      <c r="H4426" s="165"/>
      <c r="I4426" s="167"/>
      <c r="J4426" s="168"/>
      <c r="K4426" s="845"/>
    </row>
    <row r="4427" spans="1:11" x14ac:dyDescent="0.2">
      <c r="A4427" s="163">
        <v>4412</v>
      </c>
      <c r="B4427" s="164"/>
      <c r="C4427" s="165"/>
      <c r="D4427" s="166"/>
      <c r="E4427" s="165"/>
      <c r="F4427" s="165"/>
      <c r="G4427" s="220"/>
      <c r="H4427" s="165"/>
      <c r="I4427" s="167"/>
      <c r="J4427" s="168"/>
      <c r="K4427" s="845"/>
    </row>
    <row r="4428" spans="1:11" x14ac:dyDescent="0.2">
      <c r="A4428" s="163">
        <v>4413</v>
      </c>
      <c r="B4428" s="164"/>
      <c r="C4428" s="165"/>
      <c r="D4428" s="166"/>
      <c r="E4428" s="165"/>
      <c r="F4428" s="165"/>
      <c r="G4428" s="220"/>
      <c r="H4428" s="165"/>
      <c r="I4428" s="167"/>
      <c r="J4428" s="168"/>
      <c r="K4428" s="845"/>
    </row>
    <row r="4429" spans="1:11" x14ac:dyDescent="0.2">
      <c r="A4429" s="163">
        <v>4414</v>
      </c>
      <c r="B4429" s="164"/>
      <c r="C4429" s="165"/>
      <c r="D4429" s="166"/>
      <c r="E4429" s="165"/>
      <c r="F4429" s="165"/>
      <c r="G4429" s="220"/>
      <c r="H4429" s="165"/>
      <c r="I4429" s="167"/>
      <c r="J4429" s="168"/>
      <c r="K4429" s="845"/>
    </row>
    <row r="4430" spans="1:11" x14ac:dyDescent="0.2">
      <c r="A4430" s="163">
        <v>4415</v>
      </c>
      <c r="B4430" s="164"/>
      <c r="C4430" s="165"/>
      <c r="D4430" s="166"/>
      <c r="E4430" s="165"/>
      <c r="F4430" s="165"/>
      <c r="G4430" s="220"/>
      <c r="H4430" s="165"/>
      <c r="I4430" s="167"/>
      <c r="J4430" s="168"/>
      <c r="K4430" s="845"/>
    </row>
    <row r="4431" spans="1:11" x14ac:dyDescent="0.2">
      <c r="A4431" s="163">
        <v>4416</v>
      </c>
      <c r="B4431" s="164"/>
      <c r="C4431" s="165"/>
      <c r="D4431" s="166"/>
      <c r="E4431" s="165"/>
      <c r="F4431" s="165"/>
      <c r="G4431" s="220"/>
      <c r="H4431" s="165"/>
      <c r="I4431" s="167"/>
      <c r="J4431" s="168"/>
      <c r="K4431" s="845"/>
    </row>
    <row r="4432" spans="1:11" x14ac:dyDescent="0.2">
      <c r="A4432" s="163">
        <v>4417</v>
      </c>
      <c r="B4432" s="164"/>
      <c r="C4432" s="165"/>
      <c r="D4432" s="166"/>
      <c r="E4432" s="165"/>
      <c r="F4432" s="165"/>
      <c r="G4432" s="220"/>
      <c r="H4432" s="165"/>
      <c r="I4432" s="167"/>
      <c r="J4432" s="168"/>
      <c r="K4432" s="845"/>
    </row>
    <row r="4433" spans="1:11" x14ac:dyDescent="0.2">
      <c r="A4433" s="163">
        <v>4418</v>
      </c>
      <c r="B4433" s="164"/>
      <c r="C4433" s="165"/>
      <c r="D4433" s="166"/>
      <c r="E4433" s="165"/>
      <c r="F4433" s="165"/>
      <c r="G4433" s="220"/>
      <c r="H4433" s="165"/>
      <c r="I4433" s="167"/>
      <c r="J4433" s="168"/>
      <c r="K4433" s="845"/>
    </row>
    <row r="4434" spans="1:11" x14ac:dyDescent="0.2">
      <c r="A4434" s="163">
        <v>4419</v>
      </c>
      <c r="B4434" s="164"/>
      <c r="C4434" s="165"/>
      <c r="D4434" s="166"/>
      <c r="E4434" s="165"/>
      <c r="F4434" s="165"/>
      <c r="G4434" s="220"/>
      <c r="H4434" s="165"/>
      <c r="I4434" s="167"/>
      <c r="J4434" s="168"/>
      <c r="K4434" s="845"/>
    </row>
    <row r="4435" spans="1:11" x14ac:dyDescent="0.2">
      <c r="A4435" s="163">
        <v>4420</v>
      </c>
      <c r="B4435" s="164"/>
      <c r="C4435" s="165"/>
      <c r="D4435" s="166"/>
      <c r="E4435" s="165"/>
      <c r="F4435" s="165"/>
      <c r="G4435" s="220"/>
      <c r="H4435" s="165"/>
      <c r="I4435" s="167"/>
      <c r="J4435" s="168"/>
      <c r="K4435" s="845"/>
    </row>
    <row r="4436" spans="1:11" x14ac:dyDescent="0.2">
      <c r="A4436" s="163">
        <v>4421</v>
      </c>
      <c r="B4436" s="164"/>
      <c r="C4436" s="165"/>
      <c r="D4436" s="166"/>
      <c r="E4436" s="165"/>
      <c r="F4436" s="165"/>
      <c r="G4436" s="220"/>
      <c r="H4436" s="165"/>
      <c r="I4436" s="167"/>
      <c r="J4436" s="168"/>
      <c r="K4436" s="845"/>
    </row>
    <row r="4437" spans="1:11" x14ac:dyDescent="0.2">
      <c r="A4437" s="163">
        <v>4422</v>
      </c>
      <c r="B4437" s="164"/>
      <c r="C4437" s="165"/>
      <c r="D4437" s="166"/>
      <c r="E4437" s="165"/>
      <c r="F4437" s="165"/>
      <c r="G4437" s="220"/>
      <c r="H4437" s="165"/>
      <c r="I4437" s="167"/>
      <c r="J4437" s="168"/>
      <c r="K4437" s="845"/>
    </row>
    <row r="4438" spans="1:11" x14ac:dyDescent="0.2">
      <c r="A4438" s="163">
        <v>4423</v>
      </c>
      <c r="B4438" s="164"/>
      <c r="C4438" s="165"/>
      <c r="D4438" s="166"/>
      <c r="E4438" s="165"/>
      <c r="F4438" s="165"/>
      <c r="G4438" s="220"/>
      <c r="H4438" s="165"/>
      <c r="I4438" s="167"/>
      <c r="J4438" s="168"/>
      <c r="K4438" s="845"/>
    </row>
    <row r="4439" spans="1:11" x14ac:dyDescent="0.2">
      <c r="A4439" s="163">
        <v>4424</v>
      </c>
      <c r="B4439" s="164"/>
      <c r="C4439" s="165"/>
      <c r="D4439" s="166"/>
      <c r="E4439" s="165"/>
      <c r="F4439" s="165"/>
      <c r="G4439" s="220"/>
      <c r="H4439" s="165"/>
      <c r="I4439" s="167"/>
      <c r="J4439" s="168"/>
      <c r="K4439" s="845"/>
    </row>
    <row r="4440" spans="1:11" x14ac:dyDescent="0.2">
      <c r="A4440" s="163">
        <v>4425</v>
      </c>
      <c r="B4440" s="164"/>
      <c r="C4440" s="165"/>
      <c r="D4440" s="166"/>
      <c r="E4440" s="165"/>
      <c r="F4440" s="165"/>
      <c r="G4440" s="220"/>
      <c r="H4440" s="165"/>
      <c r="I4440" s="167"/>
      <c r="J4440" s="168"/>
      <c r="K4440" s="845"/>
    </row>
    <row r="4441" spans="1:11" x14ac:dyDescent="0.2">
      <c r="A4441" s="163">
        <v>4426</v>
      </c>
      <c r="B4441" s="164"/>
      <c r="C4441" s="165"/>
      <c r="D4441" s="166"/>
      <c r="E4441" s="165"/>
      <c r="F4441" s="165"/>
      <c r="G4441" s="220"/>
      <c r="H4441" s="165"/>
      <c r="I4441" s="167"/>
      <c r="J4441" s="168"/>
      <c r="K4441" s="845"/>
    </row>
    <row r="4442" spans="1:11" x14ac:dyDescent="0.2">
      <c r="A4442" s="163">
        <v>4427</v>
      </c>
      <c r="B4442" s="164"/>
      <c r="C4442" s="165"/>
      <c r="D4442" s="166"/>
      <c r="E4442" s="165"/>
      <c r="F4442" s="165"/>
      <c r="G4442" s="220"/>
      <c r="H4442" s="165"/>
      <c r="I4442" s="167"/>
      <c r="J4442" s="168"/>
      <c r="K4442" s="845"/>
    </row>
    <row r="4443" spans="1:11" x14ac:dyDescent="0.2">
      <c r="A4443" s="163">
        <v>4428</v>
      </c>
      <c r="B4443" s="164"/>
      <c r="C4443" s="165"/>
      <c r="D4443" s="166"/>
      <c r="E4443" s="165"/>
      <c r="F4443" s="165"/>
      <c r="G4443" s="220"/>
      <c r="H4443" s="165"/>
      <c r="I4443" s="167"/>
      <c r="J4443" s="168"/>
      <c r="K4443" s="845"/>
    </row>
    <row r="4444" spans="1:11" x14ac:dyDescent="0.2">
      <c r="A4444" s="163">
        <v>4429</v>
      </c>
      <c r="B4444" s="164"/>
      <c r="C4444" s="165"/>
      <c r="D4444" s="166"/>
      <c r="E4444" s="165"/>
      <c r="F4444" s="165"/>
      <c r="G4444" s="220"/>
      <c r="H4444" s="165"/>
      <c r="I4444" s="167"/>
      <c r="J4444" s="168"/>
      <c r="K4444" s="845"/>
    </row>
    <row r="4445" spans="1:11" x14ac:dyDescent="0.2">
      <c r="A4445" s="163">
        <v>4430</v>
      </c>
      <c r="B4445" s="164"/>
      <c r="C4445" s="165"/>
      <c r="D4445" s="166"/>
      <c r="E4445" s="165"/>
      <c r="F4445" s="165"/>
      <c r="G4445" s="220"/>
      <c r="H4445" s="165"/>
      <c r="I4445" s="167"/>
      <c r="J4445" s="168"/>
      <c r="K4445" s="845"/>
    </row>
    <row r="4446" spans="1:11" x14ac:dyDescent="0.2">
      <c r="A4446" s="163">
        <v>4431</v>
      </c>
      <c r="B4446" s="164"/>
      <c r="C4446" s="165"/>
      <c r="D4446" s="166"/>
      <c r="E4446" s="165"/>
      <c r="F4446" s="165"/>
      <c r="G4446" s="220"/>
      <c r="H4446" s="165"/>
      <c r="I4446" s="167"/>
      <c r="J4446" s="168"/>
      <c r="K4446" s="845"/>
    </row>
    <row r="4447" spans="1:11" x14ac:dyDescent="0.2">
      <c r="A4447" s="163">
        <v>4432</v>
      </c>
      <c r="B4447" s="164"/>
      <c r="C4447" s="165"/>
      <c r="D4447" s="166"/>
      <c r="E4447" s="165"/>
      <c r="F4447" s="165"/>
      <c r="G4447" s="220"/>
      <c r="H4447" s="165"/>
      <c r="I4447" s="167"/>
      <c r="J4447" s="168"/>
      <c r="K4447" s="845"/>
    </row>
    <row r="4448" spans="1:11" x14ac:dyDescent="0.2">
      <c r="A4448" s="163">
        <v>4433</v>
      </c>
      <c r="B4448" s="164"/>
      <c r="C4448" s="165"/>
      <c r="D4448" s="166"/>
      <c r="E4448" s="165"/>
      <c r="F4448" s="165"/>
      <c r="G4448" s="220"/>
      <c r="H4448" s="165"/>
      <c r="I4448" s="167"/>
      <c r="J4448" s="168"/>
      <c r="K4448" s="845"/>
    </row>
    <row r="4449" spans="1:11" x14ac:dyDescent="0.2">
      <c r="A4449" s="163">
        <v>4434</v>
      </c>
      <c r="B4449" s="164"/>
      <c r="C4449" s="165"/>
      <c r="D4449" s="166"/>
      <c r="E4449" s="165"/>
      <c r="F4449" s="165"/>
      <c r="G4449" s="220"/>
      <c r="H4449" s="165"/>
      <c r="I4449" s="167"/>
      <c r="J4449" s="168"/>
      <c r="K4449" s="845"/>
    </row>
    <row r="4450" spans="1:11" x14ac:dyDescent="0.2">
      <c r="A4450" s="163">
        <v>4435</v>
      </c>
      <c r="B4450" s="164"/>
      <c r="C4450" s="165"/>
      <c r="D4450" s="166"/>
      <c r="E4450" s="165"/>
      <c r="F4450" s="165"/>
      <c r="G4450" s="220"/>
      <c r="H4450" s="165"/>
      <c r="I4450" s="167"/>
      <c r="J4450" s="168"/>
      <c r="K4450" s="845"/>
    </row>
    <row r="4451" spans="1:11" x14ac:dyDescent="0.2">
      <c r="A4451" s="163">
        <v>4436</v>
      </c>
      <c r="B4451" s="164"/>
      <c r="C4451" s="165"/>
      <c r="D4451" s="166"/>
      <c r="E4451" s="165"/>
      <c r="F4451" s="165"/>
      <c r="G4451" s="220"/>
      <c r="H4451" s="165"/>
      <c r="I4451" s="167"/>
      <c r="J4451" s="168"/>
      <c r="K4451" s="845"/>
    </row>
    <row r="4452" spans="1:11" x14ac:dyDescent="0.2">
      <c r="A4452" s="163">
        <v>4437</v>
      </c>
      <c r="B4452" s="164"/>
      <c r="C4452" s="165"/>
      <c r="D4452" s="166"/>
      <c r="E4452" s="165"/>
      <c r="F4452" s="165"/>
      <c r="G4452" s="220"/>
      <c r="H4452" s="165"/>
      <c r="I4452" s="167"/>
      <c r="J4452" s="168"/>
      <c r="K4452" s="845"/>
    </row>
    <row r="4453" spans="1:11" x14ac:dyDescent="0.2">
      <c r="A4453" s="163">
        <v>4438</v>
      </c>
      <c r="B4453" s="164"/>
      <c r="C4453" s="165"/>
      <c r="D4453" s="166"/>
      <c r="E4453" s="165"/>
      <c r="F4453" s="165"/>
      <c r="G4453" s="220"/>
      <c r="H4453" s="165"/>
      <c r="I4453" s="167"/>
      <c r="J4453" s="168"/>
      <c r="K4453" s="845"/>
    </row>
    <row r="4454" spans="1:11" x14ac:dyDescent="0.2">
      <c r="A4454" s="163">
        <v>4439</v>
      </c>
      <c r="B4454" s="164"/>
      <c r="C4454" s="165"/>
      <c r="D4454" s="166"/>
      <c r="E4454" s="165"/>
      <c r="F4454" s="165"/>
      <c r="G4454" s="220"/>
      <c r="H4454" s="165"/>
      <c r="I4454" s="167"/>
      <c r="J4454" s="168"/>
      <c r="K4454" s="845"/>
    </row>
    <row r="4455" spans="1:11" x14ac:dyDescent="0.2">
      <c r="A4455" s="163">
        <v>4440</v>
      </c>
      <c r="B4455" s="164"/>
      <c r="C4455" s="165"/>
      <c r="D4455" s="166"/>
      <c r="E4455" s="165"/>
      <c r="F4455" s="165"/>
      <c r="G4455" s="220"/>
      <c r="H4455" s="165"/>
      <c r="I4455" s="167"/>
      <c r="J4455" s="168"/>
      <c r="K4455" s="845"/>
    </row>
    <row r="4456" spans="1:11" x14ac:dyDescent="0.2">
      <c r="A4456" s="163">
        <v>4441</v>
      </c>
      <c r="B4456" s="164"/>
      <c r="C4456" s="165"/>
      <c r="D4456" s="166"/>
      <c r="E4456" s="165"/>
      <c r="F4456" s="165"/>
      <c r="G4456" s="220"/>
      <c r="H4456" s="165"/>
      <c r="I4456" s="167"/>
      <c r="J4456" s="168"/>
      <c r="K4456" s="845"/>
    </row>
    <row r="4457" spans="1:11" x14ac:dyDescent="0.2">
      <c r="A4457" s="163">
        <v>4442</v>
      </c>
      <c r="B4457" s="164"/>
      <c r="C4457" s="165"/>
      <c r="D4457" s="166"/>
      <c r="E4457" s="165"/>
      <c r="F4457" s="165"/>
      <c r="G4457" s="220"/>
      <c r="H4457" s="165"/>
      <c r="I4457" s="167"/>
      <c r="J4457" s="168"/>
      <c r="K4457" s="845"/>
    </row>
    <row r="4458" spans="1:11" x14ac:dyDescent="0.2">
      <c r="A4458" s="163">
        <v>4443</v>
      </c>
      <c r="B4458" s="164"/>
      <c r="C4458" s="165"/>
      <c r="D4458" s="166"/>
      <c r="E4458" s="165"/>
      <c r="F4458" s="165"/>
      <c r="G4458" s="220"/>
      <c r="H4458" s="165"/>
      <c r="I4458" s="167"/>
      <c r="J4458" s="168"/>
      <c r="K4458" s="845"/>
    </row>
    <row r="4459" spans="1:11" x14ac:dyDescent="0.2">
      <c r="A4459" s="163">
        <v>4444</v>
      </c>
      <c r="B4459" s="164"/>
      <c r="C4459" s="165"/>
      <c r="D4459" s="166"/>
      <c r="E4459" s="165"/>
      <c r="F4459" s="165"/>
      <c r="G4459" s="220"/>
      <c r="H4459" s="165"/>
      <c r="I4459" s="167"/>
      <c r="J4459" s="168"/>
      <c r="K4459" s="845"/>
    </row>
    <row r="4460" spans="1:11" x14ac:dyDescent="0.2">
      <c r="A4460" s="163">
        <v>4445</v>
      </c>
      <c r="B4460" s="164"/>
      <c r="C4460" s="165"/>
      <c r="D4460" s="166"/>
      <c r="E4460" s="165"/>
      <c r="F4460" s="165"/>
      <c r="G4460" s="220"/>
      <c r="H4460" s="165"/>
      <c r="I4460" s="167"/>
      <c r="J4460" s="168"/>
      <c r="K4460" s="845"/>
    </row>
    <row r="4461" spans="1:11" x14ac:dyDescent="0.2">
      <c r="A4461" s="163">
        <v>4446</v>
      </c>
      <c r="B4461" s="164"/>
      <c r="C4461" s="165"/>
      <c r="D4461" s="166"/>
      <c r="E4461" s="165"/>
      <c r="F4461" s="165"/>
      <c r="G4461" s="220"/>
      <c r="H4461" s="165"/>
      <c r="I4461" s="167"/>
      <c r="J4461" s="168"/>
      <c r="K4461" s="845"/>
    </row>
    <row r="4462" spans="1:11" x14ac:dyDescent="0.2">
      <c r="A4462" s="163">
        <v>4447</v>
      </c>
      <c r="B4462" s="164"/>
      <c r="C4462" s="165"/>
      <c r="D4462" s="166"/>
      <c r="E4462" s="165"/>
      <c r="F4462" s="165"/>
      <c r="G4462" s="220"/>
      <c r="H4462" s="165"/>
      <c r="I4462" s="167"/>
      <c r="J4462" s="168"/>
      <c r="K4462" s="845"/>
    </row>
    <row r="4463" spans="1:11" x14ac:dyDescent="0.2">
      <c r="A4463" s="163">
        <v>4448</v>
      </c>
      <c r="B4463" s="164"/>
      <c r="C4463" s="165"/>
      <c r="D4463" s="166"/>
      <c r="E4463" s="165"/>
      <c r="F4463" s="165"/>
      <c r="G4463" s="220"/>
      <c r="H4463" s="165"/>
      <c r="I4463" s="167"/>
      <c r="J4463" s="168"/>
      <c r="K4463" s="845"/>
    </row>
    <row r="4464" spans="1:11" x14ac:dyDescent="0.2">
      <c r="A4464" s="163">
        <v>4449</v>
      </c>
      <c r="B4464" s="164"/>
      <c r="C4464" s="165"/>
      <c r="D4464" s="166"/>
      <c r="E4464" s="165"/>
      <c r="F4464" s="165"/>
      <c r="G4464" s="220"/>
      <c r="H4464" s="165"/>
      <c r="I4464" s="167"/>
      <c r="J4464" s="168"/>
      <c r="K4464" s="845"/>
    </row>
    <row r="4465" spans="1:11" x14ac:dyDescent="0.2">
      <c r="A4465" s="163">
        <v>4450</v>
      </c>
      <c r="B4465" s="164"/>
      <c r="C4465" s="165"/>
      <c r="D4465" s="166"/>
      <c r="E4465" s="165"/>
      <c r="F4465" s="165"/>
      <c r="G4465" s="220"/>
      <c r="H4465" s="165"/>
      <c r="I4465" s="167"/>
      <c r="J4465" s="168"/>
      <c r="K4465" s="845"/>
    </row>
    <row r="4466" spans="1:11" x14ac:dyDescent="0.2">
      <c r="A4466" s="163">
        <v>4451</v>
      </c>
      <c r="B4466" s="164"/>
      <c r="C4466" s="165"/>
      <c r="D4466" s="166"/>
      <c r="E4466" s="165"/>
      <c r="F4466" s="165"/>
      <c r="G4466" s="220"/>
      <c r="H4466" s="165"/>
      <c r="I4466" s="167"/>
      <c r="J4466" s="168"/>
      <c r="K4466" s="845"/>
    </row>
    <row r="4467" spans="1:11" x14ac:dyDescent="0.2">
      <c r="A4467" s="163">
        <v>4452</v>
      </c>
      <c r="B4467" s="164"/>
      <c r="C4467" s="165"/>
      <c r="D4467" s="166"/>
      <c r="E4467" s="165"/>
      <c r="F4467" s="165"/>
      <c r="G4467" s="220"/>
      <c r="H4467" s="165"/>
      <c r="I4467" s="167"/>
      <c r="J4467" s="168"/>
      <c r="K4467" s="845"/>
    </row>
    <row r="4468" spans="1:11" x14ac:dyDescent="0.2">
      <c r="A4468" s="163">
        <v>4453</v>
      </c>
      <c r="B4468" s="164"/>
      <c r="C4468" s="165"/>
      <c r="D4468" s="166"/>
      <c r="E4468" s="165"/>
      <c r="F4468" s="165"/>
      <c r="G4468" s="220"/>
      <c r="H4468" s="165"/>
      <c r="I4468" s="167"/>
      <c r="J4468" s="168"/>
      <c r="K4468" s="845"/>
    </row>
    <row r="4469" spans="1:11" x14ac:dyDescent="0.2">
      <c r="A4469" s="163">
        <v>4454</v>
      </c>
      <c r="B4469" s="164"/>
      <c r="C4469" s="165"/>
      <c r="D4469" s="166"/>
      <c r="E4469" s="165"/>
      <c r="F4469" s="165"/>
      <c r="G4469" s="220"/>
      <c r="H4469" s="165"/>
      <c r="I4469" s="167"/>
      <c r="J4469" s="168"/>
      <c r="K4469" s="845"/>
    </row>
    <row r="4470" spans="1:11" x14ac:dyDescent="0.2">
      <c r="A4470" s="163">
        <v>4455</v>
      </c>
      <c r="B4470" s="164"/>
      <c r="C4470" s="165"/>
      <c r="D4470" s="166"/>
      <c r="E4470" s="165"/>
      <c r="F4470" s="165"/>
      <c r="G4470" s="220"/>
      <c r="H4470" s="165"/>
      <c r="I4470" s="167"/>
      <c r="J4470" s="168"/>
      <c r="K4470" s="845"/>
    </row>
    <row r="4471" spans="1:11" x14ac:dyDescent="0.2">
      <c r="A4471" s="163">
        <v>4456</v>
      </c>
      <c r="B4471" s="164"/>
      <c r="C4471" s="165"/>
      <c r="D4471" s="166"/>
      <c r="E4471" s="165"/>
      <c r="F4471" s="165"/>
      <c r="G4471" s="220"/>
      <c r="H4471" s="165"/>
      <c r="I4471" s="167"/>
      <c r="J4471" s="168"/>
      <c r="K4471" s="845"/>
    </row>
    <row r="4472" spans="1:11" x14ac:dyDescent="0.2">
      <c r="A4472" s="163">
        <v>4457</v>
      </c>
      <c r="B4472" s="164"/>
      <c r="C4472" s="165"/>
      <c r="D4472" s="166"/>
      <c r="E4472" s="165"/>
      <c r="F4472" s="165"/>
      <c r="G4472" s="220"/>
      <c r="H4472" s="165"/>
      <c r="I4472" s="167"/>
      <c r="J4472" s="168"/>
      <c r="K4472" s="845"/>
    </row>
    <row r="4473" spans="1:11" x14ac:dyDescent="0.2">
      <c r="A4473" s="163">
        <v>4458</v>
      </c>
      <c r="B4473" s="164"/>
      <c r="C4473" s="165"/>
      <c r="D4473" s="166"/>
      <c r="E4473" s="165"/>
      <c r="F4473" s="165"/>
      <c r="G4473" s="220"/>
      <c r="H4473" s="165"/>
      <c r="I4473" s="167"/>
      <c r="J4473" s="168"/>
      <c r="K4473" s="845"/>
    </row>
    <row r="4474" spans="1:11" x14ac:dyDescent="0.2">
      <c r="A4474" s="163">
        <v>4459</v>
      </c>
      <c r="B4474" s="164"/>
      <c r="C4474" s="165"/>
      <c r="D4474" s="166"/>
      <c r="E4474" s="165"/>
      <c r="F4474" s="165"/>
      <c r="G4474" s="220"/>
      <c r="H4474" s="165"/>
      <c r="I4474" s="167"/>
      <c r="J4474" s="168"/>
      <c r="K4474" s="845"/>
    </row>
    <row r="4475" spans="1:11" x14ac:dyDescent="0.2">
      <c r="A4475" s="163">
        <v>4460</v>
      </c>
      <c r="B4475" s="164"/>
      <c r="C4475" s="165"/>
      <c r="D4475" s="166"/>
      <c r="E4475" s="165"/>
      <c r="F4475" s="165"/>
      <c r="G4475" s="220"/>
      <c r="H4475" s="165"/>
      <c r="I4475" s="167"/>
      <c r="J4475" s="168"/>
      <c r="K4475" s="845"/>
    </row>
    <row r="4476" spans="1:11" x14ac:dyDescent="0.2">
      <c r="A4476" s="163">
        <v>4461</v>
      </c>
      <c r="B4476" s="164"/>
      <c r="C4476" s="165"/>
      <c r="D4476" s="166"/>
      <c r="E4476" s="165"/>
      <c r="F4476" s="165"/>
      <c r="G4476" s="220"/>
      <c r="H4476" s="165"/>
      <c r="I4476" s="167"/>
      <c r="J4476" s="168"/>
      <c r="K4476" s="845"/>
    </row>
    <row r="4477" spans="1:11" x14ac:dyDescent="0.2">
      <c r="A4477" s="163">
        <v>4462</v>
      </c>
      <c r="B4477" s="164"/>
      <c r="C4477" s="165"/>
      <c r="D4477" s="166"/>
      <c r="E4477" s="165"/>
      <c r="F4477" s="165"/>
      <c r="G4477" s="220"/>
      <c r="H4477" s="165"/>
      <c r="I4477" s="167"/>
      <c r="J4477" s="168"/>
      <c r="K4477" s="845"/>
    </row>
    <row r="4478" spans="1:11" x14ac:dyDescent="0.2">
      <c r="A4478" s="163">
        <v>4463</v>
      </c>
      <c r="B4478" s="164"/>
      <c r="C4478" s="165"/>
      <c r="D4478" s="166"/>
      <c r="E4478" s="165"/>
      <c r="F4478" s="165"/>
      <c r="G4478" s="220"/>
      <c r="H4478" s="165"/>
      <c r="I4478" s="167"/>
      <c r="J4478" s="168"/>
      <c r="K4478" s="845"/>
    </row>
    <row r="4479" spans="1:11" x14ac:dyDescent="0.2">
      <c r="A4479" s="163">
        <v>4464</v>
      </c>
      <c r="B4479" s="164"/>
      <c r="C4479" s="165"/>
      <c r="D4479" s="166"/>
      <c r="E4479" s="165"/>
      <c r="F4479" s="165"/>
      <c r="G4479" s="220"/>
      <c r="H4479" s="165"/>
      <c r="I4479" s="167"/>
      <c r="J4479" s="168"/>
      <c r="K4479" s="845"/>
    </row>
    <row r="4480" spans="1:11" x14ac:dyDescent="0.2">
      <c r="A4480" s="163">
        <v>4465</v>
      </c>
      <c r="B4480" s="164"/>
      <c r="C4480" s="165"/>
      <c r="D4480" s="166"/>
      <c r="E4480" s="165"/>
      <c r="F4480" s="165"/>
      <c r="G4480" s="220"/>
      <c r="H4480" s="165"/>
      <c r="I4480" s="167"/>
      <c r="J4480" s="168"/>
      <c r="K4480" s="845"/>
    </row>
    <row r="4481" spans="1:11" x14ac:dyDescent="0.2">
      <c r="A4481" s="163">
        <v>4466</v>
      </c>
      <c r="B4481" s="164"/>
      <c r="C4481" s="165"/>
      <c r="D4481" s="166"/>
      <c r="E4481" s="165"/>
      <c r="F4481" s="165"/>
      <c r="G4481" s="220"/>
      <c r="H4481" s="165"/>
      <c r="I4481" s="167"/>
      <c r="J4481" s="168"/>
      <c r="K4481" s="845"/>
    </row>
    <row r="4482" spans="1:11" x14ac:dyDescent="0.2">
      <c r="A4482" s="163">
        <v>4467</v>
      </c>
      <c r="B4482" s="164"/>
      <c r="C4482" s="165"/>
      <c r="D4482" s="166"/>
      <c r="E4482" s="165"/>
      <c r="F4482" s="165"/>
      <c r="G4482" s="220"/>
      <c r="H4482" s="165"/>
      <c r="I4482" s="167"/>
      <c r="J4482" s="168"/>
      <c r="K4482" s="845"/>
    </row>
    <row r="4483" spans="1:11" x14ac:dyDescent="0.2">
      <c r="A4483" s="163">
        <v>4468</v>
      </c>
      <c r="B4483" s="164"/>
      <c r="C4483" s="165"/>
      <c r="D4483" s="166"/>
      <c r="E4483" s="165"/>
      <c r="F4483" s="165"/>
      <c r="G4483" s="220"/>
      <c r="H4483" s="165"/>
      <c r="I4483" s="167"/>
      <c r="J4483" s="168"/>
      <c r="K4483" s="845"/>
    </row>
    <row r="4484" spans="1:11" x14ac:dyDescent="0.2">
      <c r="A4484" s="163">
        <v>4469</v>
      </c>
      <c r="B4484" s="164"/>
      <c r="C4484" s="165"/>
      <c r="D4484" s="166"/>
      <c r="E4484" s="165"/>
      <c r="F4484" s="165"/>
      <c r="G4484" s="220"/>
      <c r="H4484" s="165"/>
      <c r="I4484" s="167"/>
      <c r="J4484" s="168"/>
      <c r="K4484" s="845"/>
    </row>
    <row r="4485" spans="1:11" x14ac:dyDescent="0.2">
      <c r="A4485" s="163">
        <v>4470</v>
      </c>
      <c r="B4485" s="164"/>
      <c r="C4485" s="165"/>
      <c r="D4485" s="166"/>
      <c r="E4485" s="165"/>
      <c r="F4485" s="165"/>
      <c r="G4485" s="220"/>
      <c r="H4485" s="165"/>
      <c r="I4485" s="167"/>
      <c r="J4485" s="168"/>
      <c r="K4485" s="845"/>
    </row>
    <row r="4486" spans="1:11" x14ac:dyDescent="0.2">
      <c r="A4486" s="163">
        <v>4471</v>
      </c>
      <c r="B4486" s="164"/>
      <c r="C4486" s="165"/>
      <c r="D4486" s="166"/>
      <c r="E4486" s="165"/>
      <c r="F4486" s="165"/>
      <c r="G4486" s="220"/>
      <c r="H4486" s="165"/>
      <c r="I4486" s="167"/>
      <c r="J4486" s="168"/>
      <c r="K4486" s="845"/>
    </row>
    <row r="4487" spans="1:11" x14ac:dyDescent="0.2">
      <c r="A4487" s="163">
        <v>4472</v>
      </c>
      <c r="B4487" s="164"/>
      <c r="C4487" s="165"/>
      <c r="D4487" s="166"/>
      <c r="E4487" s="165"/>
      <c r="F4487" s="165"/>
      <c r="G4487" s="220"/>
      <c r="H4487" s="165"/>
      <c r="I4487" s="167"/>
      <c r="J4487" s="168"/>
      <c r="K4487" s="845"/>
    </row>
    <row r="4488" spans="1:11" x14ac:dyDescent="0.2">
      <c r="A4488" s="163">
        <v>4473</v>
      </c>
      <c r="B4488" s="164"/>
      <c r="C4488" s="165"/>
      <c r="D4488" s="166"/>
      <c r="E4488" s="165"/>
      <c r="F4488" s="165"/>
      <c r="G4488" s="220"/>
      <c r="H4488" s="165"/>
      <c r="I4488" s="167"/>
      <c r="J4488" s="168"/>
      <c r="K4488" s="845"/>
    </row>
    <row r="4489" spans="1:11" x14ac:dyDescent="0.2">
      <c r="A4489" s="163">
        <v>4474</v>
      </c>
      <c r="B4489" s="164"/>
      <c r="C4489" s="165"/>
      <c r="D4489" s="166"/>
      <c r="E4489" s="165"/>
      <c r="F4489" s="165"/>
      <c r="G4489" s="220"/>
      <c r="H4489" s="165"/>
      <c r="I4489" s="167"/>
      <c r="J4489" s="168"/>
      <c r="K4489" s="845"/>
    </row>
    <row r="4490" spans="1:11" x14ac:dyDescent="0.2">
      <c r="A4490" s="163">
        <v>4475</v>
      </c>
      <c r="B4490" s="164"/>
      <c r="C4490" s="165"/>
      <c r="D4490" s="166"/>
      <c r="E4490" s="165"/>
      <c r="F4490" s="165"/>
      <c r="G4490" s="220"/>
      <c r="H4490" s="165"/>
      <c r="I4490" s="167"/>
      <c r="J4490" s="168"/>
      <c r="K4490" s="845"/>
    </row>
    <row r="4491" spans="1:11" x14ac:dyDescent="0.2">
      <c r="A4491" s="163">
        <v>4476</v>
      </c>
      <c r="B4491" s="164"/>
      <c r="C4491" s="165"/>
      <c r="D4491" s="166"/>
      <c r="E4491" s="165"/>
      <c r="F4491" s="165"/>
      <c r="G4491" s="220"/>
      <c r="H4491" s="165"/>
      <c r="I4491" s="167"/>
      <c r="J4491" s="168"/>
      <c r="K4491" s="845"/>
    </row>
    <row r="4492" spans="1:11" x14ac:dyDescent="0.2">
      <c r="A4492" s="163">
        <v>4477</v>
      </c>
      <c r="B4492" s="164"/>
      <c r="C4492" s="165"/>
      <c r="D4492" s="166"/>
      <c r="E4492" s="165"/>
      <c r="F4492" s="165"/>
      <c r="G4492" s="220"/>
      <c r="H4492" s="165"/>
      <c r="I4492" s="167"/>
      <c r="J4492" s="168"/>
      <c r="K4492" s="845"/>
    </row>
    <row r="4493" spans="1:11" x14ac:dyDescent="0.2">
      <c r="A4493" s="163">
        <v>4478</v>
      </c>
      <c r="B4493" s="164"/>
      <c r="C4493" s="165"/>
      <c r="D4493" s="166"/>
      <c r="E4493" s="165"/>
      <c r="F4493" s="165"/>
      <c r="G4493" s="220"/>
      <c r="H4493" s="165"/>
      <c r="I4493" s="167"/>
      <c r="J4493" s="168"/>
      <c r="K4493" s="845"/>
    </row>
    <row r="4494" spans="1:11" x14ac:dyDescent="0.2">
      <c r="A4494" s="163">
        <v>4479</v>
      </c>
      <c r="B4494" s="164"/>
      <c r="C4494" s="165"/>
      <c r="D4494" s="166"/>
      <c r="E4494" s="165"/>
      <c r="F4494" s="165"/>
      <c r="G4494" s="220"/>
      <c r="H4494" s="165"/>
      <c r="I4494" s="167"/>
      <c r="J4494" s="168"/>
      <c r="K4494" s="845"/>
    </row>
    <row r="4495" spans="1:11" x14ac:dyDescent="0.2">
      <c r="A4495" s="163">
        <v>4480</v>
      </c>
      <c r="B4495" s="164"/>
      <c r="C4495" s="165"/>
      <c r="D4495" s="166"/>
      <c r="E4495" s="165"/>
      <c r="F4495" s="165"/>
      <c r="G4495" s="220"/>
      <c r="H4495" s="165"/>
      <c r="I4495" s="167"/>
      <c r="J4495" s="168"/>
      <c r="K4495" s="845"/>
    </row>
    <row r="4496" spans="1:11" x14ac:dyDescent="0.2">
      <c r="A4496" s="163">
        <v>4481</v>
      </c>
      <c r="B4496" s="164"/>
      <c r="C4496" s="165"/>
      <c r="D4496" s="166"/>
      <c r="E4496" s="165"/>
      <c r="F4496" s="165"/>
      <c r="G4496" s="220"/>
      <c r="H4496" s="165"/>
      <c r="I4496" s="167"/>
      <c r="J4496" s="168"/>
      <c r="K4496" s="845"/>
    </row>
    <row r="4497" spans="1:11" x14ac:dyDescent="0.2">
      <c r="A4497" s="163">
        <v>4482</v>
      </c>
      <c r="B4497" s="164"/>
      <c r="C4497" s="165"/>
      <c r="D4497" s="166"/>
      <c r="E4497" s="165"/>
      <c r="F4497" s="165"/>
      <c r="G4497" s="220"/>
      <c r="H4497" s="165"/>
      <c r="I4497" s="167"/>
      <c r="J4497" s="168"/>
      <c r="K4497" s="845"/>
    </row>
    <row r="4498" spans="1:11" x14ac:dyDescent="0.2">
      <c r="A4498" s="163">
        <v>4483</v>
      </c>
      <c r="B4498" s="164"/>
      <c r="C4498" s="165"/>
      <c r="D4498" s="166"/>
      <c r="E4498" s="165"/>
      <c r="F4498" s="165"/>
      <c r="G4498" s="220"/>
      <c r="H4498" s="165"/>
      <c r="I4498" s="167"/>
      <c r="J4498" s="168"/>
      <c r="K4498" s="845"/>
    </row>
    <row r="4499" spans="1:11" x14ac:dyDescent="0.2">
      <c r="A4499" s="163">
        <v>4484</v>
      </c>
      <c r="B4499" s="164"/>
      <c r="C4499" s="165"/>
      <c r="D4499" s="166"/>
      <c r="E4499" s="165"/>
      <c r="F4499" s="165"/>
      <c r="G4499" s="220"/>
      <c r="H4499" s="165"/>
      <c r="I4499" s="167"/>
      <c r="J4499" s="168"/>
      <c r="K4499" s="845"/>
    </row>
    <row r="4500" spans="1:11" x14ac:dyDescent="0.2">
      <c r="A4500" s="163">
        <v>4485</v>
      </c>
      <c r="B4500" s="164"/>
      <c r="C4500" s="165"/>
      <c r="D4500" s="166"/>
      <c r="E4500" s="165"/>
      <c r="F4500" s="165"/>
      <c r="G4500" s="220"/>
      <c r="H4500" s="165"/>
      <c r="I4500" s="167"/>
      <c r="J4500" s="168"/>
      <c r="K4500" s="845"/>
    </row>
    <row r="4501" spans="1:11" x14ac:dyDescent="0.2">
      <c r="A4501" s="163">
        <v>4486</v>
      </c>
      <c r="B4501" s="164"/>
      <c r="C4501" s="165"/>
      <c r="D4501" s="166"/>
      <c r="E4501" s="165"/>
      <c r="F4501" s="165"/>
      <c r="G4501" s="220"/>
      <c r="H4501" s="165"/>
      <c r="I4501" s="167"/>
      <c r="J4501" s="168"/>
      <c r="K4501" s="845"/>
    </row>
    <row r="4502" spans="1:11" x14ac:dyDescent="0.2">
      <c r="A4502" s="163">
        <v>4487</v>
      </c>
      <c r="B4502" s="164"/>
      <c r="C4502" s="165"/>
      <c r="D4502" s="166"/>
      <c r="E4502" s="165"/>
      <c r="F4502" s="165"/>
      <c r="G4502" s="220"/>
      <c r="H4502" s="165"/>
      <c r="I4502" s="167"/>
      <c r="J4502" s="168"/>
      <c r="K4502" s="845"/>
    </row>
    <row r="4503" spans="1:11" x14ac:dyDescent="0.2">
      <c r="A4503" s="163">
        <v>4488</v>
      </c>
      <c r="B4503" s="164"/>
      <c r="C4503" s="165"/>
      <c r="D4503" s="166"/>
      <c r="E4503" s="165"/>
      <c r="F4503" s="165"/>
      <c r="G4503" s="220"/>
      <c r="H4503" s="165"/>
      <c r="I4503" s="167"/>
      <c r="J4503" s="168"/>
      <c r="K4503" s="845"/>
    </row>
    <row r="4504" spans="1:11" x14ac:dyDescent="0.2">
      <c r="A4504" s="163">
        <v>4489</v>
      </c>
      <c r="B4504" s="164"/>
      <c r="C4504" s="165"/>
      <c r="D4504" s="166"/>
      <c r="E4504" s="165"/>
      <c r="F4504" s="165"/>
      <c r="G4504" s="220"/>
      <c r="H4504" s="165"/>
      <c r="I4504" s="167"/>
      <c r="J4504" s="168"/>
      <c r="K4504" s="845"/>
    </row>
    <row r="4505" spans="1:11" x14ac:dyDescent="0.2">
      <c r="A4505" s="163">
        <v>4490</v>
      </c>
      <c r="B4505" s="164"/>
      <c r="C4505" s="165"/>
      <c r="D4505" s="166"/>
      <c r="E4505" s="165"/>
      <c r="F4505" s="165"/>
      <c r="G4505" s="220"/>
      <c r="H4505" s="165"/>
      <c r="I4505" s="167"/>
      <c r="J4505" s="168"/>
      <c r="K4505" s="845"/>
    </row>
    <row r="4506" spans="1:11" x14ac:dyDescent="0.2">
      <c r="A4506" s="163">
        <v>4491</v>
      </c>
      <c r="B4506" s="164"/>
      <c r="C4506" s="165"/>
      <c r="D4506" s="166"/>
      <c r="E4506" s="165"/>
      <c r="F4506" s="165"/>
      <c r="G4506" s="220"/>
      <c r="H4506" s="165"/>
      <c r="I4506" s="167"/>
      <c r="J4506" s="168"/>
      <c r="K4506" s="845"/>
    </row>
    <row r="4507" spans="1:11" x14ac:dyDescent="0.2">
      <c r="A4507" s="163">
        <v>4492</v>
      </c>
      <c r="B4507" s="164"/>
      <c r="C4507" s="165"/>
      <c r="D4507" s="166"/>
      <c r="E4507" s="165"/>
      <c r="F4507" s="165"/>
      <c r="G4507" s="220"/>
      <c r="H4507" s="165"/>
      <c r="I4507" s="167"/>
      <c r="J4507" s="168"/>
      <c r="K4507" s="845"/>
    </row>
    <row r="4508" spans="1:11" x14ac:dyDescent="0.2">
      <c r="A4508" s="163">
        <v>4493</v>
      </c>
      <c r="B4508" s="164"/>
      <c r="C4508" s="165"/>
      <c r="D4508" s="166"/>
      <c r="E4508" s="165"/>
      <c r="F4508" s="165"/>
      <c r="G4508" s="220"/>
      <c r="H4508" s="165"/>
      <c r="I4508" s="167"/>
      <c r="J4508" s="168"/>
      <c r="K4508" s="845"/>
    </row>
    <row r="4509" spans="1:11" x14ac:dyDescent="0.2">
      <c r="A4509" s="163">
        <v>4494</v>
      </c>
      <c r="B4509" s="164"/>
      <c r="C4509" s="165"/>
      <c r="D4509" s="166"/>
      <c r="E4509" s="165"/>
      <c r="F4509" s="165"/>
      <c r="G4509" s="220"/>
      <c r="H4509" s="165"/>
      <c r="I4509" s="167"/>
      <c r="J4509" s="168"/>
      <c r="K4509" s="845"/>
    </row>
    <row r="4510" spans="1:11" x14ac:dyDescent="0.2">
      <c r="A4510" s="163">
        <v>4495</v>
      </c>
      <c r="B4510" s="164"/>
      <c r="C4510" s="165"/>
      <c r="D4510" s="166"/>
      <c r="E4510" s="165"/>
      <c r="F4510" s="165"/>
      <c r="G4510" s="220"/>
      <c r="H4510" s="165"/>
      <c r="I4510" s="167"/>
      <c r="J4510" s="168"/>
      <c r="K4510" s="845"/>
    </row>
    <row r="4511" spans="1:11" x14ac:dyDescent="0.2">
      <c r="A4511" s="163">
        <v>4496</v>
      </c>
      <c r="B4511" s="164"/>
      <c r="C4511" s="165"/>
      <c r="D4511" s="166"/>
      <c r="E4511" s="165"/>
      <c r="F4511" s="165"/>
      <c r="G4511" s="220"/>
      <c r="H4511" s="165"/>
      <c r="I4511" s="167"/>
      <c r="J4511" s="168"/>
      <c r="K4511" s="845"/>
    </row>
    <row r="4512" spans="1:11" x14ac:dyDescent="0.2">
      <c r="A4512" s="163">
        <v>4497</v>
      </c>
      <c r="B4512" s="164"/>
      <c r="C4512" s="165"/>
      <c r="D4512" s="166"/>
      <c r="E4512" s="165"/>
      <c r="F4512" s="165"/>
      <c r="G4512" s="220"/>
      <c r="H4512" s="165"/>
      <c r="I4512" s="167"/>
      <c r="J4512" s="168"/>
      <c r="K4512" s="845"/>
    </row>
    <row r="4513" spans="1:11" x14ac:dyDescent="0.2">
      <c r="A4513" s="163">
        <v>4498</v>
      </c>
      <c r="B4513" s="164"/>
      <c r="C4513" s="165"/>
      <c r="D4513" s="166"/>
      <c r="E4513" s="165"/>
      <c r="F4513" s="165"/>
      <c r="G4513" s="220"/>
      <c r="H4513" s="165"/>
      <c r="I4513" s="167"/>
      <c r="J4513" s="168"/>
      <c r="K4513" s="845"/>
    </row>
    <row r="4514" spans="1:11" x14ac:dyDescent="0.2">
      <c r="A4514" s="163">
        <v>4499</v>
      </c>
      <c r="B4514" s="164"/>
      <c r="C4514" s="165"/>
      <c r="D4514" s="166"/>
      <c r="E4514" s="165"/>
      <c r="F4514" s="165"/>
      <c r="G4514" s="220"/>
      <c r="H4514" s="165"/>
      <c r="I4514" s="167"/>
      <c r="J4514" s="168"/>
      <c r="K4514" s="845"/>
    </row>
    <row r="4515" spans="1:11" x14ac:dyDescent="0.2">
      <c r="A4515" s="163">
        <v>4500</v>
      </c>
      <c r="B4515" s="164"/>
      <c r="C4515" s="165"/>
      <c r="D4515" s="166"/>
      <c r="E4515" s="165"/>
      <c r="F4515" s="165"/>
      <c r="G4515" s="220"/>
      <c r="H4515" s="165"/>
      <c r="I4515" s="167"/>
      <c r="J4515" s="168"/>
      <c r="K4515" s="845"/>
    </row>
    <row r="4516" spans="1:11" x14ac:dyDescent="0.2">
      <c r="A4516" s="163">
        <v>4501</v>
      </c>
      <c r="B4516" s="164"/>
      <c r="C4516" s="165"/>
      <c r="D4516" s="166"/>
      <c r="E4516" s="165"/>
      <c r="F4516" s="165"/>
      <c r="G4516" s="220"/>
      <c r="H4516" s="165"/>
      <c r="I4516" s="167"/>
      <c r="J4516" s="168"/>
      <c r="K4516" s="845"/>
    </row>
    <row r="4517" spans="1:11" x14ac:dyDescent="0.2">
      <c r="A4517" s="163">
        <v>4502</v>
      </c>
      <c r="B4517" s="164"/>
      <c r="C4517" s="165"/>
      <c r="D4517" s="166"/>
      <c r="E4517" s="165"/>
      <c r="F4517" s="165"/>
      <c r="G4517" s="220"/>
      <c r="H4517" s="165"/>
      <c r="I4517" s="167"/>
      <c r="J4517" s="168"/>
      <c r="K4517" s="845"/>
    </row>
    <row r="4518" spans="1:11" x14ac:dyDescent="0.2">
      <c r="A4518" s="163">
        <v>4503</v>
      </c>
      <c r="B4518" s="164"/>
      <c r="C4518" s="165"/>
      <c r="D4518" s="166"/>
      <c r="E4518" s="165"/>
      <c r="F4518" s="165"/>
      <c r="G4518" s="220"/>
      <c r="H4518" s="165"/>
      <c r="I4518" s="167"/>
      <c r="J4518" s="168"/>
      <c r="K4518" s="845"/>
    </row>
    <row r="4519" spans="1:11" x14ac:dyDescent="0.2">
      <c r="A4519" s="163">
        <v>4504</v>
      </c>
      <c r="B4519" s="164"/>
      <c r="C4519" s="165"/>
      <c r="D4519" s="166"/>
      <c r="E4519" s="165"/>
      <c r="F4519" s="165"/>
      <c r="G4519" s="220"/>
      <c r="H4519" s="165"/>
      <c r="I4519" s="167"/>
      <c r="J4519" s="168"/>
      <c r="K4519" s="845"/>
    </row>
    <row r="4520" spans="1:11" x14ac:dyDescent="0.2">
      <c r="A4520" s="163">
        <v>4505</v>
      </c>
      <c r="B4520" s="164"/>
      <c r="C4520" s="165"/>
      <c r="D4520" s="166"/>
      <c r="E4520" s="165"/>
      <c r="F4520" s="165"/>
      <c r="G4520" s="220"/>
      <c r="H4520" s="165"/>
      <c r="I4520" s="167"/>
      <c r="J4520" s="168"/>
      <c r="K4520" s="845"/>
    </row>
    <row r="4521" spans="1:11" x14ac:dyDescent="0.2">
      <c r="A4521" s="163">
        <v>4506</v>
      </c>
      <c r="B4521" s="164"/>
      <c r="C4521" s="165"/>
      <c r="D4521" s="166"/>
      <c r="E4521" s="165"/>
      <c r="F4521" s="165"/>
      <c r="G4521" s="220"/>
      <c r="H4521" s="165"/>
      <c r="I4521" s="167"/>
      <c r="J4521" s="168"/>
      <c r="K4521" s="845"/>
    </row>
    <row r="4522" spans="1:11" x14ac:dyDescent="0.2">
      <c r="A4522" s="163">
        <v>4507</v>
      </c>
      <c r="B4522" s="164"/>
      <c r="C4522" s="165"/>
      <c r="D4522" s="166"/>
      <c r="E4522" s="165"/>
      <c r="F4522" s="165"/>
      <c r="G4522" s="220"/>
      <c r="H4522" s="165"/>
      <c r="I4522" s="167"/>
      <c r="J4522" s="168"/>
      <c r="K4522" s="845"/>
    </row>
    <row r="4523" spans="1:11" x14ac:dyDescent="0.2">
      <c r="A4523" s="163">
        <v>4508</v>
      </c>
      <c r="B4523" s="164"/>
      <c r="C4523" s="165"/>
      <c r="D4523" s="166"/>
      <c r="E4523" s="165"/>
      <c r="F4523" s="165"/>
      <c r="G4523" s="220"/>
      <c r="H4523" s="165"/>
      <c r="I4523" s="167"/>
      <c r="J4523" s="168"/>
      <c r="K4523" s="845"/>
    </row>
    <row r="4524" spans="1:11" x14ac:dyDescent="0.2">
      <c r="A4524" s="163">
        <v>4509</v>
      </c>
      <c r="B4524" s="164"/>
      <c r="C4524" s="165"/>
      <c r="D4524" s="166"/>
      <c r="E4524" s="165"/>
      <c r="F4524" s="165"/>
      <c r="G4524" s="220"/>
      <c r="H4524" s="165"/>
      <c r="I4524" s="167"/>
      <c r="J4524" s="168"/>
      <c r="K4524" s="845"/>
    </row>
    <row r="4525" spans="1:11" x14ac:dyDescent="0.2">
      <c r="A4525" s="163">
        <v>4510</v>
      </c>
      <c r="B4525" s="164"/>
      <c r="C4525" s="165"/>
      <c r="D4525" s="166"/>
      <c r="E4525" s="165"/>
      <c r="F4525" s="165"/>
      <c r="G4525" s="220"/>
      <c r="H4525" s="165"/>
      <c r="I4525" s="167"/>
      <c r="J4525" s="168"/>
      <c r="K4525" s="845"/>
    </row>
    <row r="4526" spans="1:11" x14ac:dyDescent="0.2">
      <c r="A4526" s="163">
        <v>4511</v>
      </c>
      <c r="B4526" s="164"/>
      <c r="C4526" s="165"/>
      <c r="D4526" s="166"/>
      <c r="E4526" s="165"/>
      <c r="F4526" s="165"/>
      <c r="G4526" s="220"/>
      <c r="H4526" s="165"/>
      <c r="I4526" s="167"/>
      <c r="J4526" s="168"/>
      <c r="K4526" s="845"/>
    </row>
    <row r="4527" spans="1:11" x14ac:dyDescent="0.2">
      <c r="A4527" s="163">
        <v>4512</v>
      </c>
      <c r="B4527" s="164"/>
      <c r="C4527" s="165"/>
      <c r="D4527" s="166"/>
      <c r="E4527" s="165"/>
      <c r="F4527" s="165"/>
      <c r="G4527" s="220"/>
      <c r="H4527" s="165"/>
      <c r="I4527" s="167"/>
      <c r="J4527" s="168"/>
      <c r="K4527" s="845"/>
    </row>
    <row r="4528" spans="1:11" x14ac:dyDescent="0.2">
      <c r="A4528" s="163">
        <v>4513</v>
      </c>
      <c r="B4528" s="164"/>
      <c r="C4528" s="165"/>
      <c r="D4528" s="166"/>
      <c r="E4528" s="165"/>
      <c r="F4528" s="165"/>
      <c r="G4528" s="220"/>
      <c r="H4528" s="165"/>
      <c r="I4528" s="167"/>
      <c r="J4528" s="168"/>
      <c r="K4528" s="845"/>
    </row>
    <row r="4529" spans="1:11" x14ac:dyDescent="0.2">
      <c r="A4529" s="163">
        <v>4514</v>
      </c>
      <c r="B4529" s="164"/>
      <c r="C4529" s="165"/>
      <c r="D4529" s="166"/>
      <c r="E4529" s="165"/>
      <c r="F4529" s="165"/>
      <c r="G4529" s="220"/>
      <c r="H4529" s="165"/>
      <c r="I4529" s="167"/>
      <c r="J4529" s="168"/>
      <c r="K4529" s="845"/>
    </row>
    <row r="4530" spans="1:11" x14ac:dyDescent="0.2">
      <c r="A4530" s="163">
        <v>4515</v>
      </c>
      <c r="B4530" s="164"/>
      <c r="C4530" s="165"/>
      <c r="D4530" s="166"/>
      <c r="E4530" s="165"/>
      <c r="F4530" s="165"/>
      <c r="G4530" s="220"/>
      <c r="H4530" s="165"/>
      <c r="I4530" s="167"/>
      <c r="J4530" s="168"/>
      <c r="K4530" s="845"/>
    </row>
    <row r="4531" spans="1:11" x14ac:dyDescent="0.2">
      <c r="A4531" s="163">
        <v>4516</v>
      </c>
      <c r="B4531" s="164"/>
      <c r="C4531" s="165"/>
      <c r="D4531" s="166"/>
      <c r="E4531" s="165"/>
      <c r="F4531" s="165"/>
      <c r="G4531" s="220"/>
      <c r="H4531" s="165"/>
      <c r="I4531" s="167"/>
      <c r="J4531" s="168"/>
      <c r="K4531" s="845"/>
    </row>
    <row r="4532" spans="1:11" x14ac:dyDescent="0.2">
      <c r="A4532" s="163">
        <v>4517</v>
      </c>
      <c r="B4532" s="164"/>
      <c r="C4532" s="165"/>
      <c r="D4532" s="166"/>
      <c r="E4532" s="165"/>
      <c r="F4532" s="165"/>
      <c r="G4532" s="220"/>
      <c r="H4532" s="165"/>
      <c r="I4532" s="167"/>
      <c r="J4532" s="168"/>
      <c r="K4532" s="845"/>
    </row>
    <row r="4533" spans="1:11" x14ac:dyDescent="0.2">
      <c r="A4533" s="163">
        <v>4518</v>
      </c>
      <c r="B4533" s="164"/>
      <c r="C4533" s="165"/>
      <c r="D4533" s="166"/>
      <c r="E4533" s="165"/>
      <c r="F4533" s="165"/>
      <c r="G4533" s="220"/>
      <c r="H4533" s="165"/>
      <c r="I4533" s="167"/>
      <c r="J4533" s="168"/>
      <c r="K4533" s="845"/>
    </row>
    <row r="4534" spans="1:11" x14ac:dyDescent="0.2">
      <c r="A4534" s="163">
        <v>4519</v>
      </c>
      <c r="B4534" s="164"/>
      <c r="C4534" s="165"/>
      <c r="D4534" s="166"/>
      <c r="E4534" s="165"/>
      <c r="F4534" s="165"/>
      <c r="G4534" s="220"/>
      <c r="H4534" s="165"/>
      <c r="I4534" s="167"/>
      <c r="J4534" s="168"/>
      <c r="K4534" s="845"/>
    </row>
    <row r="4535" spans="1:11" x14ac:dyDescent="0.2">
      <c r="A4535" s="163">
        <v>4520</v>
      </c>
      <c r="B4535" s="164"/>
      <c r="C4535" s="165"/>
      <c r="D4535" s="166"/>
      <c r="E4535" s="165"/>
      <c r="F4535" s="165"/>
      <c r="G4535" s="220"/>
      <c r="H4535" s="165"/>
      <c r="I4535" s="167"/>
      <c r="J4535" s="168"/>
      <c r="K4535" s="845"/>
    </row>
    <row r="4536" spans="1:11" x14ac:dyDescent="0.2">
      <c r="A4536" s="163">
        <v>4521</v>
      </c>
      <c r="B4536" s="164"/>
      <c r="C4536" s="165"/>
      <c r="D4536" s="166"/>
      <c r="E4536" s="165"/>
      <c r="F4536" s="165"/>
      <c r="G4536" s="220"/>
      <c r="H4536" s="165"/>
      <c r="I4536" s="167"/>
      <c r="J4536" s="168"/>
      <c r="K4536" s="845"/>
    </row>
    <row r="4537" spans="1:11" x14ac:dyDescent="0.2">
      <c r="A4537" s="163">
        <v>4522</v>
      </c>
      <c r="B4537" s="164"/>
      <c r="C4537" s="165"/>
      <c r="D4537" s="166"/>
      <c r="E4537" s="165"/>
      <c r="F4537" s="165"/>
      <c r="G4537" s="220"/>
      <c r="H4537" s="165"/>
      <c r="I4537" s="167"/>
      <c r="J4537" s="168"/>
      <c r="K4537" s="845"/>
    </row>
    <row r="4538" spans="1:11" x14ac:dyDescent="0.2">
      <c r="A4538" s="163">
        <v>4523</v>
      </c>
      <c r="B4538" s="164"/>
      <c r="C4538" s="165"/>
      <c r="D4538" s="166"/>
      <c r="E4538" s="165"/>
      <c r="F4538" s="165"/>
      <c r="G4538" s="220"/>
      <c r="H4538" s="165"/>
      <c r="I4538" s="167"/>
      <c r="J4538" s="168"/>
      <c r="K4538" s="845"/>
    </row>
    <row r="4539" spans="1:11" x14ac:dyDescent="0.2">
      <c r="A4539" s="163">
        <v>4524</v>
      </c>
      <c r="B4539" s="164"/>
      <c r="C4539" s="165"/>
      <c r="D4539" s="166"/>
      <c r="E4539" s="165"/>
      <c r="F4539" s="165"/>
      <c r="G4539" s="220"/>
      <c r="H4539" s="165"/>
      <c r="I4539" s="167"/>
      <c r="J4539" s="168"/>
      <c r="K4539" s="845"/>
    </row>
    <row r="4540" spans="1:11" x14ac:dyDescent="0.2">
      <c r="A4540" s="163">
        <v>4525</v>
      </c>
      <c r="B4540" s="164"/>
      <c r="C4540" s="165"/>
      <c r="D4540" s="166"/>
      <c r="E4540" s="165"/>
      <c r="F4540" s="165"/>
      <c r="G4540" s="220"/>
      <c r="H4540" s="165"/>
      <c r="I4540" s="167"/>
      <c r="J4540" s="168"/>
      <c r="K4540" s="845"/>
    </row>
    <row r="4541" spans="1:11" x14ac:dyDescent="0.2">
      <c r="A4541" s="163">
        <v>4526</v>
      </c>
      <c r="B4541" s="164"/>
      <c r="C4541" s="165"/>
      <c r="D4541" s="166"/>
      <c r="E4541" s="165"/>
      <c r="F4541" s="165"/>
      <c r="G4541" s="220"/>
      <c r="H4541" s="165"/>
      <c r="I4541" s="167"/>
      <c r="J4541" s="168"/>
      <c r="K4541" s="845"/>
    </row>
    <row r="4542" spans="1:11" x14ac:dyDescent="0.2">
      <c r="A4542" s="163">
        <v>4527</v>
      </c>
      <c r="B4542" s="164"/>
      <c r="C4542" s="165"/>
      <c r="D4542" s="166"/>
      <c r="E4542" s="165"/>
      <c r="F4542" s="165"/>
      <c r="G4542" s="220"/>
      <c r="H4542" s="165"/>
      <c r="I4542" s="167"/>
      <c r="J4542" s="168"/>
      <c r="K4542" s="845"/>
    </row>
    <row r="4543" spans="1:11" x14ac:dyDescent="0.2">
      <c r="A4543" s="163">
        <v>4528</v>
      </c>
      <c r="B4543" s="164"/>
      <c r="C4543" s="165"/>
      <c r="D4543" s="166"/>
      <c r="E4543" s="165"/>
      <c r="F4543" s="165"/>
      <c r="G4543" s="220"/>
      <c r="H4543" s="165"/>
      <c r="I4543" s="167"/>
      <c r="J4543" s="168"/>
      <c r="K4543" s="845"/>
    </row>
    <row r="4544" spans="1:11" x14ac:dyDescent="0.2">
      <c r="A4544" s="163">
        <v>4529</v>
      </c>
      <c r="B4544" s="164"/>
      <c r="C4544" s="165"/>
      <c r="D4544" s="166"/>
      <c r="E4544" s="165"/>
      <c r="F4544" s="165"/>
      <c r="G4544" s="220"/>
      <c r="H4544" s="165"/>
      <c r="I4544" s="167"/>
      <c r="J4544" s="168"/>
      <c r="K4544" s="845"/>
    </row>
    <row r="4545" spans="1:11" x14ac:dyDescent="0.2">
      <c r="A4545" s="163">
        <v>4530</v>
      </c>
      <c r="B4545" s="164"/>
      <c r="C4545" s="165"/>
      <c r="D4545" s="166"/>
      <c r="E4545" s="165"/>
      <c r="F4545" s="165"/>
      <c r="G4545" s="220"/>
      <c r="H4545" s="165"/>
      <c r="I4545" s="167"/>
      <c r="J4545" s="168"/>
      <c r="K4545" s="845"/>
    </row>
    <row r="4546" spans="1:11" x14ac:dyDescent="0.2">
      <c r="A4546" s="163">
        <v>4531</v>
      </c>
      <c r="B4546" s="164"/>
      <c r="C4546" s="165"/>
      <c r="D4546" s="166"/>
      <c r="E4546" s="165"/>
      <c r="F4546" s="165"/>
      <c r="G4546" s="220"/>
      <c r="H4546" s="165"/>
      <c r="I4546" s="167"/>
      <c r="J4546" s="168"/>
      <c r="K4546" s="845"/>
    </row>
    <row r="4547" spans="1:11" x14ac:dyDescent="0.2">
      <c r="A4547" s="163">
        <v>4532</v>
      </c>
      <c r="B4547" s="164"/>
      <c r="C4547" s="165"/>
      <c r="D4547" s="166"/>
      <c r="E4547" s="165"/>
      <c r="F4547" s="165"/>
      <c r="G4547" s="220"/>
      <c r="H4547" s="165"/>
      <c r="I4547" s="167"/>
      <c r="J4547" s="168"/>
      <c r="K4547" s="845"/>
    </row>
    <row r="4548" spans="1:11" x14ac:dyDescent="0.2">
      <c r="A4548" s="163">
        <v>4533</v>
      </c>
      <c r="B4548" s="164"/>
      <c r="C4548" s="165"/>
      <c r="D4548" s="166"/>
      <c r="E4548" s="165"/>
      <c r="F4548" s="165"/>
      <c r="G4548" s="220"/>
      <c r="H4548" s="165"/>
      <c r="I4548" s="167"/>
      <c r="J4548" s="168"/>
      <c r="K4548" s="845"/>
    </row>
    <row r="4549" spans="1:11" x14ac:dyDescent="0.2">
      <c r="A4549" s="163">
        <v>4534</v>
      </c>
      <c r="B4549" s="164"/>
      <c r="C4549" s="165"/>
      <c r="D4549" s="166"/>
      <c r="E4549" s="165"/>
      <c r="F4549" s="165"/>
      <c r="G4549" s="220"/>
      <c r="H4549" s="165"/>
      <c r="I4549" s="167"/>
      <c r="J4549" s="168"/>
      <c r="K4549" s="845"/>
    </row>
    <row r="4550" spans="1:11" x14ac:dyDescent="0.2">
      <c r="A4550" s="163">
        <v>4535</v>
      </c>
      <c r="B4550" s="164"/>
      <c r="C4550" s="165"/>
      <c r="D4550" s="166"/>
      <c r="E4550" s="165"/>
      <c r="F4550" s="165"/>
      <c r="G4550" s="220"/>
      <c r="H4550" s="165"/>
      <c r="I4550" s="167"/>
      <c r="J4550" s="168"/>
      <c r="K4550" s="845"/>
    </row>
    <row r="4551" spans="1:11" x14ac:dyDescent="0.2">
      <c r="A4551" s="163">
        <v>4536</v>
      </c>
      <c r="B4551" s="164"/>
      <c r="C4551" s="165"/>
      <c r="D4551" s="166"/>
      <c r="E4551" s="165"/>
      <c r="F4551" s="165"/>
      <c r="G4551" s="220"/>
      <c r="H4551" s="165"/>
      <c r="I4551" s="167"/>
      <c r="J4551" s="168"/>
      <c r="K4551" s="845"/>
    </row>
    <row r="4552" spans="1:11" x14ac:dyDescent="0.2">
      <c r="A4552" s="163">
        <v>4537</v>
      </c>
      <c r="B4552" s="164"/>
      <c r="C4552" s="165"/>
      <c r="D4552" s="166"/>
      <c r="E4552" s="165"/>
      <c r="F4552" s="165"/>
      <c r="G4552" s="220"/>
      <c r="H4552" s="165"/>
      <c r="I4552" s="167"/>
      <c r="J4552" s="168"/>
      <c r="K4552" s="845"/>
    </row>
    <row r="4553" spans="1:11" x14ac:dyDescent="0.2">
      <c r="A4553" s="163">
        <v>4538</v>
      </c>
      <c r="B4553" s="164"/>
      <c r="C4553" s="165"/>
      <c r="D4553" s="166"/>
      <c r="E4553" s="165"/>
      <c r="F4553" s="165"/>
      <c r="G4553" s="220"/>
      <c r="H4553" s="165"/>
      <c r="I4553" s="167"/>
      <c r="J4553" s="168"/>
      <c r="K4553" s="845"/>
    </row>
    <row r="4554" spans="1:11" x14ac:dyDescent="0.2">
      <c r="A4554" s="163">
        <v>4539</v>
      </c>
      <c r="B4554" s="164"/>
      <c r="C4554" s="165"/>
      <c r="D4554" s="166"/>
      <c r="E4554" s="165"/>
      <c r="F4554" s="165"/>
      <c r="G4554" s="220"/>
      <c r="H4554" s="165"/>
      <c r="I4554" s="167"/>
      <c r="J4554" s="168"/>
      <c r="K4554" s="845"/>
    </row>
    <row r="4555" spans="1:11" x14ac:dyDescent="0.2">
      <c r="A4555" s="163">
        <v>4540</v>
      </c>
      <c r="B4555" s="164"/>
      <c r="C4555" s="165"/>
      <c r="D4555" s="166"/>
      <c r="E4555" s="165"/>
      <c r="F4555" s="165"/>
      <c r="G4555" s="220"/>
      <c r="H4555" s="165"/>
      <c r="I4555" s="167"/>
      <c r="J4555" s="168"/>
      <c r="K4555" s="845"/>
    </row>
    <row r="4556" spans="1:11" x14ac:dyDescent="0.2">
      <c r="A4556" s="163">
        <v>4541</v>
      </c>
      <c r="B4556" s="164"/>
      <c r="C4556" s="165"/>
      <c r="D4556" s="166"/>
      <c r="E4556" s="165"/>
      <c r="F4556" s="165"/>
      <c r="G4556" s="220"/>
      <c r="H4556" s="165"/>
      <c r="I4556" s="167"/>
      <c r="J4556" s="168"/>
      <c r="K4556" s="845"/>
    </row>
    <row r="4557" spans="1:11" x14ac:dyDescent="0.2">
      <c r="A4557" s="163">
        <v>4542</v>
      </c>
      <c r="B4557" s="164"/>
      <c r="C4557" s="165"/>
      <c r="D4557" s="166"/>
      <c r="E4557" s="165"/>
      <c r="F4557" s="165"/>
      <c r="G4557" s="220"/>
      <c r="H4557" s="165"/>
      <c r="I4557" s="167"/>
      <c r="J4557" s="168"/>
      <c r="K4557" s="845"/>
    </row>
    <row r="4558" spans="1:11" x14ac:dyDescent="0.2">
      <c r="A4558" s="163">
        <v>4543</v>
      </c>
      <c r="B4558" s="164"/>
      <c r="C4558" s="165"/>
      <c r="D4558" s="166"/>
      <c r="E4558" s="165"/>
      <c r="F4558" s="165"/>
      <c r="G4558" s="220"/>
      <c r="H4558" s="165"/>
      <c r="I4558" s="167"/>
      <c r="J4558" s="168"/>
      <c r="K4558" s="845"/>
    </row>
    <row r="4559" spans="1:11" x14ac:dyDescent="0.2">
      <c r="A4559" s="163">
        <v>4544</v>
      </c>
      <c r="B4559" s="164"/>
      <c r="C4559" s="165"/>
      <c r="D4559" s="166"/>
      <c r="E4559" s="165"/>
      <c r="F4559" s="165"/>
      <c r="G4559" s="220"/>
      <c r="H4559" s="165"/>
      <c r="I4559" s="167"/>
      <c r="J4559" s="168"/>
      <c r="K4559" s="845"/>
    </row>
    <row r="4560" spans="1:11" x14ac:dyDescent="0.2">
      <c r="A4560" s="163">
        <v>4545</v>
      </c>
      <c r="B4560" s="164"/>
      <c r="C4560" s="165"/>
      <c r="D4560" s="166"/>
      <c r="E4560" s="165"/>
      <c r="F4560" s="165"/>
      <c r="G4560" s="220"/>
      <c r="H4560" s="165"/>
      <c r="I4560" s="167"/>
      <c r="J4560" s="168"/>
      <c r="K4560" s="845"/>
    </row>
    <row r="4561" spans="1:11" x14ac:dyDescent="0.2">
      <c r="A4561" s="163">
        <v>4546</v>
      </c>
      <c r="B4561" s="164"/>
      <c r="C4561" s="165"/>
      <c r="D4561" s="166"/>
      <c r="E4561" s="165"/>
      <c r="F4561" s="165"/>
      <c r="G4561" s="220"/>
      <c r="H4561" s="165"/>
      <c r="I4561" s="167"/>
      <c r="J4561" s="168"/>
      <c r="K4561" s="845"/>
    </row>
    <row r="4562" spans="1:11" x14ac:dyDescent="0.2">
      <c r="A4562" s="163">
        <v>4547</v>
      </c>
      <c r="B4562" s="164"/>
      <c r="C4562" s="165"/>
      <c r="D4562" s="166"/>
      <c r="E4562" s="165"/>
      <c r="F4562" s="165"/>
      <c r="G4562" s="220"/>
      <c r="H4562" s="165"/>
      <c r="I4562" s="167"/>
      <c r="J4562" s="168"/>
      <c r="K4562" s="845"/>
    </row>
    <row r="4563" spans="1:11" x14ac:dyDescent="0.2">
      <c r="A4563" s="163">
        <v>4548</v>
      </c>
      <c r="B4563" s="164"/>
      <c r="C4563" s="165"/>
      <c r="D4563" s="166"/>
      <c r="E4563" s="165"/>
      <c r="F4563" s="165"/>
      <c r="G4563" s="220"/>
      <c r="H4563" s="165"/>
      <c r="I4563" s="167"/>
      <c r="J4563" s="168"/>
      <c r="K4563" s="845"/>
    </row>
    <row r="4564" spans="1:11" x14ac:dyDescent="0.2">
      <c r="A4564" s="163">
        <v>4549</v>
      </c>
      <c r="B4564" s="164"/>
      <c r="C4564" s="165"/>
      <c r="D4564" s="166"/>
      <c r="E4564" s="165"/>
      <c r="F4564" s="165"/>
      <c r="G4564" s="220"/>
      <c r="H4564" s="165"/>
      <c r="I4564" s="167"/>
      <c r="J4564" s="168"/>
      <c r="K4564" s="845"/>
    </row>
    <row r="4565" spans="1:11" x14ac:dyDescent="0.2">
      <c r="A4565" s="163">
        <v>4550</v>
      </c>
      <c r="B4565" s="164"/>
      <c r="C4565" s="165"/>
      <c r="D4565" s="166"/>
      <c r="E4565" s="165"/>
      <c r="F4565" s="165"/>
      <c r="G4565" s="220"/>
      <c r="H4565" s="165"/>
      <c r="I4565" s="167"/>
      <c r="J4565" s="168"/>
      <c r="K4565" s="845"/>
    </row>
    <row r="4566" spans="1:11" x14ac:dyDescent="0.2">
      <c r="A4566" s="163">
        <v>4551</v>
      </c>
      <c r="B4566" s="164"/>
      <c r="C4566" s="165"/>
      <c r="D4566" s="166"/>
      <c r="E4566" s="165"/>
      <c r="F4566" s="165"/>
      <c r="G4566" s="220"/>
      <c r="H4566" s="165"/>
      <c r="I4566" s="167"/>
      <c r="J4566" s="168"/>
      <c r="K4566" s="845"/>
    </row>
    <row r="4567" spans="1:11" x14ac:dyDescent="0.2">
      <c r="A4567" s="163">
        <v>4552</v>
      </c>
      <c r="B4567" s="164"/>
      <c r="C4567" s="165"/>
      <c r="D4567" s="166"/>
      <c r="E4567" s="165"/>
      <c r="F4567" s="165"/>
      <c r="G4567" s="220"/>
      <c r="H4567" s="165"/>
      <c r="I4567" s="167"/>
      <c r="J4567" s="168"/>
      <c r="K4567" s="845"/>
    </row>
    <row r="4568" spans="1:11" x14ac:dyDescent="0.2">
      <c r="A4568" s="163">
        <v>4553</v>
      </c>
      <c r="B4568" s="164"/>
      <c r="C4568" s="165"/>
      <c r="D4568" s="166"/>
      <c r="E4568" s="165"/>
      <c r="F4568" s="165"/>
      <c r="G4568" s="220"/>
      <c r="H4568" s="165"/>
      <c r="I4568" s="167"/>
      <c r="J4568" s="168"/>
      <c r="K4568" s="845"/>
    </row>
    <row r="4569" spans="1:11" x14ac:dyDescent="0.2">
      <c r="A4569" s="163">
        <v>4554</v>
      </c>
      <c r="B4569" s="164"/>
      <c r="C4569" s="165"/>
      <c r="D4569" s="166"/>
      <c r="E4569" s="165"/>
      <c r="F4569" s="165"/>
      <c r="G4569" s="220"/>
      <c r="H4569" s="165"/>
      <c r="I4569" s="167"/>
      <c r="J4569" s="168"/>
      <c r="K4569" s="845"/>
    </row>
    <row r="4570" spans="1:11" x14ac:dyDescent="0.2">
      <c r="A4570" s="163">
        <v>4555</v>
      </c>
      <c r="B4570" s="164"/>
      <c r="C4570" s="165"/>
      <c r="D4570" s="166"/>
      <c r="E4570" s="165"/>
      <c r="F4570" s="165"/>
      <c r="G4570" s="220"/>
      <c r="H4570" s="165"/>
      <c r="I4570" s="167"/>
      <c r="J4570" s="168"/>
      <c r="K4570" s="845"/>
    </row>
    <row r="4571" spans="1:11" x14ac:dyDescent="0.2">
      <c r="A4571" s="163">
        <v>4556</v>
      </c>
      <c r="B4571" s="164"/>
      <c r="C4571" s="165"/>
      <c r="D4571" s="166"/>
      <c r="E4571" s="165"/>
      <c r="F4571" s="165"/>
      <c r="G4571" s="220"/>
      <c r="H4571" s="165"/>
      <c r="I4571" s="167"/>
      <c r="J4571" s="168"/>
      <c r="K4571" s="845"/>
    </row>
    <row r="4572" spans="1:11" x14ac:dyDescent="0.2">
      <c r="A4572" s="163">
        <v>4557</v>
      </c>
      <c r="B4572" s="164"/>
      <c r="C4572" s="165"/>
      <c r="D4572" s="166"/>
      <c r="E4572" s="165"/>
      <c r="F4572" s="165"/>
      <c r="G4572" s="220"/>
      <c r="H4572" s="165"/>
      <c r="I4572" s="167"/>
      <c r="J4572" s="168"/>
      <c r="K4572" s="845"/>
    </row>
    <row r="4573" spans="1:11" x14ac:dyDescent="0.2">
      <c r="A4573" s="163">
        <v>4558</v>
      </c>
      <c r="B4573" s="164"/>
      <c r="C4573" s="165"/>
      <c r="D4573" s="166"/>
      <c r="E4573" s="165"/>
      <c r="F4573" s="165"/>
      <c r="G4573" s="220"/>
      <c r="H4573" s="165"/>
      <c r="I4573" s="167"/>
      <c r="J4573" s="168"/>
      <c r="K4573" s="845"/>
    </row>
    <row r="4574" spans="1:11" x14ac:dyDescent="0.2">
      <c r="A4574" s="163">
        <v>4559</v>
      </c>
      <c r="B4574" s="164"/>
      <c r="C4574" s="165"/>
      <c r="D4574" s="166"/>
      <c r="E4574" s="165"/>
      <c r="F4574" s="165"/>
      <c r="G4574" s="220"/>
      <c r="H4574" s="165"/>
      <c r="I4574" s="167"/>
      <c r="J4574" s="168"/>
      <c r="K4574" s="845"/>
    </row>
    <row r="4575" spans="1:11" x14ac:dyDescent="0.2">
      <c r="A4575" s="163">
        <v>4560</v>
      </c>
      <c r="B4575" s="164"/>
      <c r="C4575" s="165"/>
      <c r="D4575" s="166"/>
      <c r="E4575" s="165"/>
      <c r="F4575" s="165"/>
      <c r="G4575" s="220"/>
      <c r="H4575" s="165"/>
      <c r="I4575" s="167"/>
      <c r="J4575" s="168"/>
      <c r="K4575" s="845"/>
    </row>
    <row r="4576" spans="1:11" x14ac:dyDescent="0.2">
      <c r="A4576" s="163">
        <v>4561</v>
      </c>
      <c r="B4576" s="164"/>
      <c r="C4576" s="165"/>
      <c r="D4576" s="166"/>
      <c r="E4576" s="165"/>
      <c r="F4576" s="165"/>
      <c r="G4576" s="220"/>
      <c r="H4576" s="165"/>
      <c r="I4576" s="167"/>
      <c r="J4576" s="168"/>
      <c r="K4576" s="845"/>
    </row>
    <row r="4577" spans="1:11" x14ac:dyDescent="0.2">
      <c r="A4577" s="163">
        <v>4562</v>
      </c>
      <c r="B4577" s="164"/>
      <c r="C4577" s="165"/>
      <c r="D4577" s="166"/>
      <c r="E4577" s="165"/>
      <c r="F4577" s="165"/>
      <c r="G4577" s="220"/>
      <c r="H4577" s="165"/>
      <c r="I4577" s="167"/>
      <c r="J4577" s="168"/>
      <c r="K4577" s="845"/>
    </row>
    <row r="4578" spans="1:11" x14ac:dyDescent="0.2">
      <c r="A4578" s="163">
        <v>4563</v>
      </c>
      <c r="B4578" s="164"/>
      <c r="C4578" s="165"/>
      <c r="D4578" s="166"/>
      <c r="E4578" s="165"/>
      <c r="F4578" s="165"/>
      <c r="G4578" s="220"/>
      <c r="H4578" s="165"/>
      <c r="I4578" s="167"/>
      <c r="J4578" s="168"/>
      <c r="K4578" s="845"/>
    </row>
    <row r="4579" spans="1:11" x14ac:dyDescent="0.2">
      <c r="A4579" s="163">
        <v>4564</v>
      </c>
      <c r="B4579" s="164"/>
      <c r="C4579" s="165"/>
      <c r="D4579" s="166"/>
      <c r="E4579" s="165"/>
      <c r="F4579" s="165"/>
      <c r="G4579" s="220"/>
      <c r="H4579" s="165"/>
      <c r="I4579" s="167"/>
      <c r="J4579" s="168"/>
      <c r="K4579" s="845"/>
    </row>
    <row r="4580" spans="1:11" x14ac:dyDescent="0.2">
      <c r="A4580" s="163">
        <v>4565</v>
      </c>
      <c r="B4580" s="164"/>
      <c r="C4580" s="165"/>
      <c r="D4580" s="166"/>
      <c r="E4580" s="165"/>
      <c r="F4580" s="165"/>
      <c r="G4580" s="220"/>
      <c r="H4580" s="165"/>
      <c r="I4580" s="167"/>
      <c r="J4580" s="168"/>
      <c r="K4580" s="845"/>
    </row>
    <row r="4581" spans="1:11" x14ac:dyDescent="0.2">
      <c r="A4581" s="163">
        <v>4566</v>
      </c>
      <c r="B4581" s="164"/>
      <c r="C4581" s="165"/>
      <c r="D4581" s="166"/>
      <c r="E4581" s="165"/>
      <c r="F4581" s="165"/>
      <c r="G4581" s="220"/>
      <c r="H4581" s="165"/>
      <c r="I4581" s="167"/>
      <c r="J4581" s="168"/>
      <c r="K4581" s="845"/>
    </row>
    <row r="4582" spans="1:11" x14ac:dyDescent="0.2">
      <c r="A4582" s="163">
        <v>4567</v>
      </c>
      <c r="B4582" s="164"/>
      <c r="C4582" s="165"/>
      <c r="D4582" s="166"/>
      <c r="E4582" s="165"/>
      <c r="F4582" s="165"/>
      <c r="G4582" s="220"/>
      <c r="H4582" s="165"/>
      <c r="I4582" s="167"/>
      <c r="J4582" s="168"/>
      <c r="K4582" s="845"/>
    </row>
    <row r="4583" spans="1:11" x14ac:dyDescent="0.2">
      <c r="A4583" s="163">
        <v>4568</v>
      </c>
      <c r="B4583" s="164"/>
      <c r="C4583" s="165"/>
      <c r="D4583" s="166"/>
      <c r="E4583" s="165"/>
      <c r="F4583" s="165"/>
      <c r="G4583" s="220"/>
      <c r="H4583" s="165"/>
      <c r="I4583" s="167"/>
      <c r="J4583" s="168"/>
      <c r="K4583" s="845"/>
    </row>
    <row r="4584" spans="1:11" x14ac:dyDescent="0.2">
      <c r="A4584" s="163">
        <v>4569</v>
      </c>
      <c r="B4584" s="164"/>
      <c r="C4584" s="165"/>
      <c r="D4584" s="166"/>
      <c r="E4584" s="165"/>
      <c r="F4584" s="165"/>
      <c r="G4584" s="220"/>
      <c r="H4584" s="165"/>
      <c r="I4584" s="167"/>
      <c r="J4584" s="168"/>
      <c r="K4584" s="845"/>
    </row>
    <row r="4585" spans="1:11" x14ac:dyDescent="0.2">
      <c r="A4585" s="163">
        <v>4570</v>
      </c>
      <c r="B4585" s="164"/>
      <c r="C4585" s="165"/>
      <c r="D4585" s="166"/>
      <c r="E4585" s="165"/>
      <c r="F4585" s="165"/>
      <c r="G4585" s="220"/>
      <c r="H4585" s="165"/>
      <c r="I4585" s="167"/>
      <c r="J4585" s="168"/>
      <c r="K4585" s="845"/>
    </row>
    <row r="4586" spans="1:11" x14ac:dyDescent="0.2">
      <c r="A4586" s="163">
        <v>4571</v>
      </c>
      <c r="B4586" s="164"/>
      <c r="C4586" s="165"/>
      <c r="D4586" s="166"/>
      <c r="E4586" s="165"/>
      <c r="F4586" s="165"/>
      <c r="G4586" s="220"/>
      <c r="H4586" s="165"/>
      <c r="I4586" s="167"/>
      <c r="J4586" s="168"/>
      <c r="K4586" s="845"/>
    </row>
    <row r="4587" spans="1:11" x14ac:dyDescent="0.2">
      <c r="A4587" s="163">
        <v>4572</v>
      </c>
      <c r="B4587" s="164"/>
      <c r="C4587" s="165"/>
      <c r="D4587" s="166"/>
      <c r="E4587" s="165"/>
      <c r="F4587" s="165"/>
      <c r="G4587" s="220"/>
      <c r="H4587" s="165"/>
      <c r="I4587" s="167"/>
      <c r="J4587" s="168"/>
      <c r="K4587" s="845"/>
    </row>
    <row r="4588" spans="1:11" x14ac:dyDescent="0.2">
      <c r="A4588" s="163">
        <v>4573</v>
      </c>
      <c r="B4588" s="164"/>
      <c r="C4588" s="165"/>
      <c r="D4588" s="166"/>
      <c r="E4588" s="165"/>
      <c r="F4588" s="165"/>
      <c r="G4588" s="220"/>
      <c r="H4588" s="165"/>
      <c r="I4588" s="167"/>
      <c r="J4588" s="168"/>
      <c r="K4588" s="845"/>
    </row>
    <row r="4589" spans="1:11" x14ac:dyDescent="0.2">
      <c r="A4589" s="163">
        <v>4574</v>
      </c>
      <c r="B4589" s="164"/>
      <c r="C4589" s="165"/>
      <c r="D4589" s="166"/>
      <c r="E4589" s="165"/>
      <c r="F4589" s="165"/>
      <c r="G4589" s="220"/>
      <c r="H4589" s="165"/>
      <c r="I4589" s="167"/>
      <c r="J4589" s="168"/>
      <c r="K4589" s="845"/>
    </row>
    <row r="4590" spans="1:11" x14ac:dyDescent="0.2">
      <c r="A4590" s="163">
        <v>4575</v>
      </c>
      <c r="B4590" s="164"/>
      <c r="C4590" s="165"/>
      <c r="D4590" s="166"/>
      <c r="E4590" s="165"/>
      <c r="F4590" s="165"/>
      <c r="G4590" s="220"/>
      <c r="H4590" s="165"/>
      <c r="I4590" s="167"/>
      <c r="J4590" s="168"/>
      <c r="K4590" s="845"/>
    </row>
    <row r="4591" spans="1:11" x14ac:dyDescent="0.2">
      <c r="A4591" s="163">
        <v>4576</v>
      </c>
      <c r="B4591" s="164"/>
      <c r="C4591" s="165"/>
      <c r="D4591" s="166"/>
      <c r="E4591" s="165"/>
      <c r="F4591" s="165"/>
      <c r="G4591" s="220"/>
      <c r="H4591" s="165"/>
      <c r="I4591" s="167"/>
      <c r="J4591" s="168"/>
      <c r="K4591" s="845"/>
    </row>
    <row r="4592" spans="1:11" x14ac:dyDescent="0.2">
      <c r="A4592" s="163">
        <v>4577</v>
      </c>
      <c r="B4592" s="164"/>
      <c r="C4592" s="165"/>
      <c r="D4592" s="166"/>
      <c r="E4592" s="165"/>
      <c r="F4592" s="165"/>
      <c r="G4592" s="220"/>
      <c r="H4592" s="165"/>
      <c r="I4592" s="167"/>
      <c r="J4592" s="168"/>
      <c r="K4592" s="845"/>
    </row>
    <row r="4593" spans="1:11" x14ac:dyDescent="0.2">
      <c r="A4593" s="163">
        <v>4578</v>
      </c>
      <c r="B4593" s="164"/>
      <c r="C4593" s="165"/>
      <c r="D4593" s="166"/>
      <c r="E4593" s="165"/>
      <c r="F4593" s="165"/>
      <c r="G4593" s="220"/>
      <c r="H4593" s="165"/>
      <c r="I4593" s="167"/>
      <c r="J4593" s="168"/>
      <c r="K4593" s="845"/>
    </row>
    <row r="4594" spans="1:11" x14ac:dyDescent="0.2">
      <c r="A4594" s="163">
        <v>4579</v>
      </c>
      <c r="B4594" s="164"/>
      <c r="C4594" s="165"/>
      <c r="D4594" s="166"/>
      <c r="E4594" s="165"/>
      <c r="F4594" s="165"/>
      <c r="G4594" s="220"/>
      <c r="H4594" s="165"/>
      <c r="I4594" s="167"/>
      <c r="J4594" s="168"/>
      <c r="K4594" s="845"/>
    </row>
    <row r="4595" spans="1:11" x14ac:dyDescent="0.2">
      <c r="A4595" s="163">
        <v>4580</v>
      </c>
      <c r="B4595" s="164"/>
      <c r="C4595" s="165"/>
      <c r="D4595" s="166"/>
      <c r="E4595" s="165"/>
      <c r="F4595" s="165"/>
      <c r="G4595" s="220"/>
      <c r="H4595" s="165"/>
      <c r="I4595" s="167"/>
      <c r="J4595" s="168"/>
      <c r="K4595" s="845"/>
    </row>
    <row r="4596" spans="1:11" x14ac:dyDescent="0.2">
      <c r="A4596" s="163">
        <v>4581</v>
      </c>
      <c r="B4596" s="164"/>
      <c r="C4596" s="165"/>
      <c r="D4596" s="166"/>
      <c r="E4596" s="165"/>
      <c r="F4596" s="165"/>
      <c r="G4596" s="220"/>
      <c r="H4596" s="165"/>
      <c r="I4596" s="167"/>
      <c r="J4596" s="168"/>
      <c r="K4596" s="845"/>
    </row>
    <row r="4597" spans="1:11" x14ac:dyDescent="0.2">
      <c r="A4597" s="163">
        <v>4582</v>
      </c>
      <c r="B4597" s="164"/>
      <c r="C4597" s="165"/>
      <c r="D4597" s="166"/>
      <c r="E4597" s="165"/>
      <c r="F4597" s="165"/>
      <c r="G4597" s="220"/>
      <c r="H4597" s="165"/>
      <c r="I4597" s="167"/>
      <c r="J4597" s="168"/>
      <c r="K4597" s="845"/>
    </row>
    <row r="4598" spans="1:11" x14ac:dyDescent="0.2">
      <c r="A4598" s="163">
        <v>4583</v>
      </c>
      <c r="B4598" s="164"/>
      <c r="C4598" s="165"/>
      <c r="D4598" s="166"/>
      <c r="E4598" s="165"/>
      <c r="F4598" s="165"/>
      <c r="G4598" s="220"/>
      <c r="H4598" s="165"/>
      <c r="I4598" s="167"/>
      <c r="J4598" s="168"/>
      <c r="K4598" s="845"/>
    </row>
    <row r="4599" spans="1:11" x14ac:dyDescent="0.2">
      <c r="A4599" s="163">
        <v>4584</v>
      </c>
      <c r="B4599" s="164"/>
      <c r="C4599" s="165"/>
      <c r="D4599" s="166"/>
      <c r="E4599" s="165"/>
      <c r="F4599" s="165"/>
      <c r="G4599" s="220"/>
      <c r="H4599" s="165"/>
      <c r="I4599" s="167"/>
      <c r="J4599" s="168"/>
      <c r="K4599" s="845"/>
    </row>
    <row r="4600" spans="1:11" x14ac:dyDescent="0.2">
      <c r="A4600" s="163">
        <v>4585</v>
      </c>
      <c r="B4600" s="164"/>
      <c r="C4600" s="165"/>
      <c r="D4600" s="166"/>
      <c r="E4600" s="165"/>
      <c r="F4600" s="165"/>
      <c r="G4600" s="220"/>
      <c r="H4600" s="165"/>
      <c r="I4600" s="167"/>
      <c r="J4600" s="168"/>
      <c r="K4600" s="845"/>
    </row>
    <row r="4601" spans="1:11" x14ac:dyDescent="0.2">
      <c r="A4601" s="163">
        <v>4586</v>
      </c>
      <c r="B4601" s="164"/>
      <c r="C4601" s="165"/>
      <c r="D4601" s="166"/>
      <c r="E4601" s="165"/>
      <c r="F4601" s="165"/>
      <c r="G4601" s="220"/>
      <c r="H4601" s="165"/>
      <c r="I4601" s="167"/>
      <c r="J4601" s="168"/>
      <c r="K4601" s="845"/>
    </row>
    <row r="4602" spans="1:11" x14ac:dyDescent="0.2">
      <c r="A4602" s="163">
        <v>4587</v>
      </c>
      <c r="B4602" s="164"/>
      <c r="C4602" s="165"/>
      <c r="D4602" s="166"/>
      <c r="E4602" s="165"/>
      <c r="F4602" s="165"/>
      <c r="G4602" s="220"/>
      <c r="H4602" s="165"/>
      <c r="I4602" s="167"/>
      <c r="J4602" s="168"/>
      <c r="K4602" s="845"/>
    </row>
    <row r="4603" spans="1:11" x14ac:dyDescent="0.2">
      <c r="A4603" s="163">
        <v>4588</v>
      </c>
      <c r="B4603" s="164"/>
      <c r="C4603" s="165"/>
      <c r="D4603" s="166"/>
      <c r="E4603" s="165"/>
      <c r="F4603" s="165"/>
      <c r="G4603" s="220"/>
      <c r="H4603" s="165"/>
      <c r="I4603" s="167"/>
      <c r="J4603" s="168"/>
      <c r="K4603" s="845"/>
    </row>
    <row r="4604" spans="1:11" x14ac:dyDescent="0.2">
      <c r="A4604" s="163">
        <v>4589</v>
      </c>
      <c r="B4604" s="164"/>
      <c r="C4604" s="165"/>
      <c r="D4604" s="166"/>
      <c r="E4604" s="165"/>
      <c r="F4604" s="165"/>
      <c r="G4604" s="220"/>
      <c r="H4604" s="165"/>
      <c r="I4604" s="167"/>
      <c r="J4604" s="168"/>
      <c r="K4604" s="845"/>
    </row>
    <row r="4605" spans="1:11" x14ac:dyDescent="0.2">
      <c r="A4605" s="163">
        <v>4590</v>
      </c>
      <c r="B4605" s="164"/>
      <c r="C4605" s="165"/>
      <c r="D4605" s="166"/>
      <c r="E4605" s="165"/>
      <c r="F4605" s="165"/>
      <c r="G4605" s="220"/>
      <c r="H4605" s="165"/>
      <c r="I4605" s="167"/>
      <c r="J4605" s="168"/>
      <c r="K4605" s="845"/>
    </row>
    <row r="4606" spans="1:11" x14ac:dyDescent="0.2">
      <c r="A4606" s="163">
        <v>4591</v>
      </c>
      <c r="B4606" s="164"/>
      <c r="C4606" s="165"/>
      <c r="D4606" s="166"/>
      <c r="E4606" s="165"/>
      <c r="F4606" s="165"/>
      <c r="G4606" s="220"/>
      <c r="H4606" s="165"/>
      <c r="I4606" s="167"/>
      <c r="J4606" s="168"/>
      <c r="K4606" s="845"/>
    </row>
    <row r="4607" spans="1:11" x14ac:dyDescent="0.2">
      <c r="A4607" s="163">
        <v>4592</v>
      </c>
      <c r="B4607" s="164"/>
      <c r="C4607" s="165"/>
      <c r="D4607" s="166"/>
      <c r="E4607" s="165"/>
      <c r="F4607" s="165"/>
      <c r="G4607" s="220"/>
      <c r="H4607" s="165"/>
      <c r="I4607" s="167"/>
      <c r="J4607" s="168"/>
      <c r="K4607" s="845"/>
    </row>
    <row r="4608" spans="1:11" x14ac:dyDescent="0.2">
      <c r="A4608" s="163">
        <v>4593</v>
      </c>
      <c r="B4608" s="164"/>
      <c r="C4608" s="165"/>
      <c r="D4608" s="166"/>
      <c r="E4608" s="165"/>
      <c r="F4608" s="165"/>
      <c r="G4608" s="220"/>
      <c r="H4608" s="165"/>
      <c r="I4608" s="167"/>
      <c r="J4608" s="168"/>
      <c r="K4608" s="845"/>
    </row>
    <row r="4609" spans="1:11" x14ac:dyDescent="0.2">
      <c r="A4609" s="163">
        <v>4594</v>
      </c>
      <c r="B4609" s="164"/>
      <c r="C4609" s="165"/>
      <c r="D4609" s="166"/>
      <c r="E4609" s="165"/>
      <c r="F4609" s="165"/>
      <c r="G4609" s="220"/>
      <c r="H4609" s="165"/>
      <c r="I4609" s="167"/>
      <c r="J4609" s="168"/>
      <c r="K4609" s="845"/>
    </row>
    <row r="4610" spans="1:11" x14ac:dyDescent="0.2">
      <c r="A4610" s="163">
        <v>4595</v>
      </c>
      <c r="B4610" s="164"/>
      <c r="C4610" s="165"/>
      <c r="D4610" s="166"/>
      <c r="E4610" s="165"/>
      <c r="F4610" s="165"/>
      <c r="G4610" s="220"/>
      <c r="H4610" s="165"/>
      <c r="I4610" s="167"/>
      <c r="J4610" s="168"/>
      <c r="K4610" s="845"/>
    </row>
    <row r="4611" spans="1:11" x14ac:dyDescent="0.2">
      <c r="A4611" s="163">
        <v>4596</v>
      </c>
      <c r="B4611" s="164"/>
      <c r="C4611" s="165"/>
      <c r="D4611" s="166"/>
      <c r="E4611" s="165"/>
      <c r="F4611" s="165"/>
      <c r="G4611" s="220"/>
      <c r="H4611" s="165"/>
      <c r="I4611" s="167"/>
      <c r="J4611" s="168"/>
      <c r="K4611" s="845"/>
    </row>
    <row r="4612" spans="1:11" x14ac:dyDescent="0.2">
      <c r="A4612" s="163">
        <v>4597</v>
      </c>
      <c r="B4612" s="164"/>
      <c r="C4612" s="165"/>
      <c r="D4612" s="166"/>
      <c r="E4612" s="165"/>
      <c r="F4612" s="165"/>
      <c r="G4612" s="220"/>
      <c r="H4612" s="165"/>
      <c r="I4612" s="167"/>
      <c r="J4612" s="168"/>
      <c r="K4612" s="845"/>
    </row>
    <row r="4613" spans="1:11" x14ac:dyDescent="0.2">
      <c r="A4613" s="163">
        <v>4598</v>
      </c>
      <c r="B4613" s="164"/>
      <c r="C4613" s="165"/>
      <c r="D4613" s="166"/>
      <c r="E4613" s="165"/>
      <c r="F4613" s="165"/>
      <c r="G4613" s="220"/>
      <c r="H4613" s="165"/>
      <c r="I4613" s="167"/>
      <c r="J4613" s="168"/>
      <c r="K4613" s="845"/>
    </row>
    <row r="4614" spans="1:11" x14ac:dyDescent="0.2">
      <c r="A4614" s="163">
        <v>4599</v>
      </c>
      <c r="B4614" s="164"/>
      <c r="C4614" s="165"/>
      <c r="D4614" s="166"/>
      <c r="E4614" s="165"/>
      <c r="F4614" s="165"/>
      <c r="G4614" s="220"/>
      <c r="H4614" s="165"/>
      <c r="I4614" s="167"/>
      <c r="J4614" s="168"/>
      <c r="K4614" s="845"/>
    </row>
    <row r="4615" spans="1:11" x14ac:dyDescent="0.2">
      <c r="A4615" s="163">
        <v>4600</v>
      </c>
      <c r="B4615" s="164"/>
      <c r="C4615" s="165"/>
      <c r="D4615" s="166"/>
      <c r="E4615" s="165"/>
      <c r="F4615" s="165"/>
      <c r="G4615" s="220"/>
      <c r="H4615" s="165"/>
      <c r="I4615" s="167"/>
      <c r="J4615" s="168"/>
      <c r="K4615" s="845"/>
    </row>
    <row r="4616" spans="1:11" x14ac:dyDescent="0.2">
      <c r="A4616" s="163">
        <v>4601</v>
      </c>
      <c r="B4616" s="164"/>
      <c r="C4616" s="165"/>
      <c r="D4616" s="166"/>
      <c r="E4616" s="165"/>
      <c r="F4616" s="165"/>
      <c r="G4616" s="220"/>
      <c r="H4616" s="165"/>
      <c r="I4616" s="167"/>
      <c r="J4616" s="168"/>
      <c r="K4616" s="845"/>
    </row>
    <row r="4617" spans="1:11" x14ac:dyDescent="0.2">
      <c r="A4617" s="163">
        <v>4602</v>
      </c>
      <c r="B4617" s="164"/>
      <c r="C4617" s="165"/>
      <c r="D4617" s="166"/>
      <c r="E4617" s="165"/>
      <c r="F4617" s="165"/>
      <c r="G4617" s="220"/>
      <c r="H4617" s="165"/>
      <c r="I4617" s="167"/>
      <c r="J4617" s="168"/>
      <c r="K4617" s="845"/>
    </row>
    <row r="4618" spans="1:11" x14ac:dyDescent="0.2">
      <c r="A4618" s="163">
        <v>4603</v>
      </c>
      <c r="B4618" s="164"/>
      <c r="C4618" s="165"/>
      <c r="D4618" s="166"/>
      <c r="E4618" s="165"/>
      <c r="F4618" s="165"/>
      <c r="G4618" s="220"/>
      <c r="H4618" s="165"/>
      <c r="I4618" s="167"/>
      <c r="J4618" s="168"/>
      <c r="K4618" s="845"/>
    </row>
    <row r="4619" spans="1:11" x14ac:dyDescent="0.2">
      <c r="A4619" s="163">
        <v>4604</v>
      </c>
      <c r="B4619" s="164"/>
      <c r="C4619" s="165"/>
      <c r="D4619" s="166"/>
      <c r="E4619" s="165"/>
      <c r="F4619" s="165"/>
      <c r="G4619" s="220"/>
      <c r="H4619" s="165"/>
      <c r="I4619" s="167"/>
      <c r="J4619" s="168"/>
      <c r="K4619" s="845"/>
    </row>
    <row r="4620" spans="1:11" x14ac:dyDescent="0.2">
      <c r="A4620" s="163">
        <v>4605</v>
      </c>
      <c r="B4620" s="164"/>
      <c r="C4620" s="165"/>
      <c r="D4620" s="166"/>
      <c r="E4620" s="165"/>
      <c r="F4620" s="165"/>
      <c r="G4620" s="220"/>
      <c r="H4620" s="165"/>
      <c r="I4620" s="167"/>
      <c r="J4620" s="168"/>
      <c r="K4620" s="845"/>
    </row>
    <row r="4621" spans="1:11" x14ac:dyDescent="0.2">
      <c r="A4621" s="163">
        <v>4606</v>
      </c>
      <c r="B4621" s="164"/>
      <c r="C4621" s="165"/>
      <c r="D4621" s="166"/>
      <c r="E4621" s="165"/>
      <c r="F4621" s="165"/>
      <c r="G4621" s="220"/>
      <c r="H4621" s="165"/>
      <c r="I4621" s="167"/>
      <c r="J4621" s="168"/>
      <c r="K4621" s="845"/>
    </row>
    <row r="4622" spans="1:11" x14ac:dyDescent="0.2">
      <c r="A4622" s="163">
        <v>4607</v>
      </c>
      <c r="B4622" s="164"/>
      <c r="C4622" s="165"/>
      <c r="D4622" s="166"/>
      <c r="E4622" s="165"/>
      <c r="F4622" s="165"/>
      <c r="G4622" s="220"/>
      <c r="H4622" s="165"/>
      <c r="I4622" s="167"/>
      <c r="J4622" s="168"/>
      <c r="K4622" s="845"/>
    </row>
    <row r="4623" spans="1:11" x14ac:dyDescent="0.2">
      <c r="A4623" s="163">
        <v>4608</v>
      </c>
      <c r="B4623" s="164"/>
      <c r="C4623" s="165"/>
      <c r="D4623" s="166"/>
      <c r="E4623" s="165"/>
      <c r="F4623" s="165"/>
      <c r="G4623" s="220"/>
      <c r="H4623" s="165"/>
      <c r="I4623" s="167"/>
      <c r="J4623" s="168"/>
      <c r="K4623" s="845"/>
    </row>
    <row r="4624" spans="1:11" x14ac:dyDescent="0.2">
      <c r="A4624" s="163">
        <v>4609</v>
      </c>
      <c r="B4624" s="164"/>
      <c r="C4624" s="165"/>
      <c r="D4624" s="166"/>
      <c r="E4624" s="165"/>
      <c r="F4624" s="165"/>
      <c r="G4624" s="220"/>
      <c r="H4624" s="165"/>
      <c r="I4624" s="167"/>
      <c r="J4624" s="168"/>
      <c r="K4624" s="845"/>
    </row>
    <row r="4625" spans="1:11" x14ac:dyDescent="0.2">
      <c r="A4625" s="163">
        <v>4610</v>
      </c>
      <c r="B4625" s="164"/>
      <c r="C4625" s="165"/>
      <c r="D4625" s="166"/>
      <c r="E4625" s="165"/>
      <c r="F4625" s="165"/>
      <c r="G4625" s="220"/>
      <c r="H4625" s="165"/>
      <c r="I4625" s="167"/>
      <c r="J4625" s="168"/>
      <c r="K4625" s="845"/>
    </row>
    <row r="4626" spans="1:11" x14ac:dyDescent="0.2">
      <c r="A4626" s="163">
        <v>4611</v>
      </c>
      <c r="B4626" s="164"/>
      <c r="C4626" s="165"/>
      <c r="D4626" s="166"/>
      <c r="E4626" s="165"/>
      <c r="F4626" s="165"/>
      <c r="G4626" s="220"/>
      <c r="H4626" s="165"/>
      <c r="I4626" s="167"/>
      <c r="J4626" s="168"/>
      <c r="K4626" s="845"/>
    </row>
    <row r="4627" spans="1:11" x14ac:dyDescent="0.2">
      <c r="A4627" s="163">
        <v>4612</v>
      </c>
      <c r="B4627" s="164"/>
      <c r="C4627" s="165"/>
      <c r="D4627" s="166"/>
      <c r="E4627" s="165"/>
      <c r="F4627" s="165"/>
      <c r="G4627" s="220"/>
      <c r="H4627" s="165"/>
      <c r="I4627" s="167"/>
      <c r="J4627" s="168"/>
      <c r="K4627" s="845"/>
    </row>
    <row r="4628" spans="1:11" x14ac:dyDescent="0.2">
      <c r="A4628" s="163">
        <v>4613</v>
      </c>
      <c r="B4628" s="164"/>
      <c r="C4628" s="165"/>
      <c r="D4628" s="166"/>
      <c r="E4628" s="165"/>
      <c r="F4628" s="165"/>
      <c r="G4628" s="220"/>
      <c r="H4628" s="165"/>
      <c r="I4628" s="167"/>
      <c r="J4628" s="168"/>
      <c r="K4628" s="845"/>
    </row>
    <row r="4629" spans="1:11" x14ac:dyDescent="0.2">
      <c r="A4629" s="163">
        <v>4614</v>
      </c>
      <c r="B4629" s="164"/>
      <c r="C4629" s="165"/>
      <c r="D4629" s="166"/>
      <c r="E4629" s="165"/>
      <c r="F4629" s="165"/>
      <c r="G4629" s="220"/>
      <c r="H4629" s="165"/>
      <c r="I4629" s="167"/>
      <c r="J4629" s="168"/>
      <c r="K4629" s="845"/>
    </row>
    <row r="4630" spans="1:11" x14ac:dyDescent="0.2">
      <c r="A4630" s="163">
        <v>4615</v>
      </c>
      <c r="B4630" s="164"/>
      <c r="C4630" s="165"/>
      <c r="D4630" s="166"/>
      <c r="E4630" s="165"/>
      <c r="F4630" s="165"/>
      <c r="G4630" s="220"/>
      <c r="H4630" s="165"/>
      <c r="I4630" s="167"/>
      <c r="J4630" s="168"/>
      <c r="K4630" s="845"/>
    </row>
    <row r="4631" spans="1:11" x14ac:dyDescent="0.2">
      <c r="A4631" s="163">
        <v>4616</v>
      </c>
      <c r="B4631" s="164"/>
      <c r="C4631" s="165"/>
      <c r="D4631" s="166"/>
      <c r="E4631" s="165"/>
      <c r="F4631" s="165"/>
      <c r="G4631" s="220"/>
      <c r="H4631" s="165"/>
      <c r="I4631" s="167"/>
      <c r="J4631" s="168"/>
      <c r="K4631" s="845"/>
    </row>
    <row r="4632" spans="1:11" x14ac:dyDescent="0.2">
      <c r="A4632" s="163">
        <v>4617</v>
      </c>
      <c r="B4632" s="164"/>
      <c r="C4632" s="165"/>
      <c r="D4632" s="166"/>
      <c r="E4632" s="165"/>
      <c r="F4632" s="165"/>
      <c r="G4632" s="220"/>
      <c r="H4632" s="165"/>
      <c r="I4632" s="167"/>
      <c r="J4632" s="168"/>
      <c r="K4632" s="845"/>
    </row>
    <row r="4633" spans="1:11" x14ac:dyDescent="0.2">
      <c r="A4633" s="163">
        <v>4618</v>
      </c>
      <c r="B4633" s="164"/>
      <c r="C4633" s="165"/>
      <c r="D4633" s="166"/>
      <c r="E4633" s="165"/>
      <c r="F4633" s="165"/>
      <c r="G4633" s="220"/>
      <c r="H4633" s="165"/>
      <c r="I4633" s="167"/>
      <c r="J4633" s="168"/>
      <c r="K4633" s="845"/>
    </row>
    <row r="4634" spans="1:11" x14ac:dyDescent="0.2">
      <c r="A4634" s="163">
        <v>4619</v>
      </c>
      <c r="B4634" s="164"/>
      <c r="C4634" s="165"/>
      <c r="D4634" s="166"/>
      <c r="E4634" s="165"/>
      <c r="F4634" s="165"/>
      <c r="G4634" s="220"/>
      <c r="H4634" s="165"/>
      <c r="I4634" s="167"/>
      <c r="J4634" s="168"/>
      <c r="K4634" s="845"/>
    </row>
    <row r="4635" spans="1:11" x14ac:dyDescent="0.2">
      <c r="A4635" s="163">
        <v>4620</v>
      </c>
      <c r="B4635" s="164"/>
      <c r="C4635" s="165"/>
      <c r="D4635" s="166"/>
      <c r="E4635" s="165"/>
      <c r="F4635" s="165"/>
      <c r="G4635" s="220"/>
      <c r="H4635" s="165"/>
      <c r="I4635" s="167"/>
      <c r="J4635" s="168"/>
      <c r="K4635" s="845"/>
    </row>
    <row r="4636" spans="1:11" x14ac:dyDescent="0.2">
      <c r="A4636" s="163">
        <v>4621</v>
      </c>
      <c r="B4636" s="164"/>
      <c r="C4636" s="165"/>
      <c r="D4636" s="166"/>
      <c r="E4636" s="165"/>
      <c r="F4636" s="165"/>
      <c r="G4636" s="220"/>
      <c r="H4636" s="165"/>
      <c r="I4636" s="167"/>
      <c r="J4636" s="168"/>
      <c r="K4636" s="845"/>
    </row>
    <row r="4637" spans="1:11" x14ac:dyDescent="0.2">
      <c r="A4637" s="163">
        <v>4622</v>
      </c>
      <c r="B4637" s="164"/>
      <c r="C4637" s="165"/>
      <c r="D4637" s="166"/>
      <c r="E4637" s="165"/>
      <c r="F4637" s="165"/>
      <c r="G4637" s="220"/>
      <c r="H4637" s="165"/>
      <c r="I4637" s="167"/>
      <c r="J4637" s="168"/>
      <c r="K4637" s="845"/>
    </row>
    <row r="4638" spans="1:11" x14ac:dyDescent="0.2">
      <c r="A4638" s="163">
        <v>4623</v>
      </c>
      <c r="B4638" s="164"/>
      <c r="C4638" s="165"/>
      <c r="D4638" s="166"/>
      <c r="E4638" s="165"/>
      <c r="F4638" s="165"/>
      <c r="G4638" s="220"/>
      <c r="H4638" s="165"/>
      <c r="I4638" s="167"/>
      <c r="J4638" s="168"/>
      <c r="K4638" s="845"/>
    </row>
    <row r="4639" spans="1:11" x14ac:dyDescent="0.2">
      <c r="A4639" s="163">
        <v>4624</v>
      </c>
      <c r="B4639" s="164"/>
      <c r="C4639" s="165"/>
      <c r="D4639" s="166"/>
      <c r="E4639" s="165"/>
      <c r="F4639" s="165"/>
      <c r="G4639" s="220"/>
      <c r="H4639" s="165"/>
      <c r="I4639" s="167"/>
      <c r="J4639" s="168"/>
      <c r="K4639" s="845"/>
    </row>
    <row r="4640" spans="1:11" x14ac:dyDescent="0.2">
      <c r="A4640" s="163">
        <v>4625</v>
      </c>
      <c r="B4640" s="164"/>
      <c r="C4640" s="165"/>
      <c r="D4640" s="166"/>
      <c r="E4640" s="165"/>
      <c r="F4640" s="165"/>
      <c r="G4640" s="220"/>
      <c r="H4640" s="165"/>
      <c r="I4640" s="167"/>
      <c r="J4640" s="168"/>
      <c r="K4640" s="845"/>
    </row>
    <row r="4641" spans="1:11" x14ac:dyDescent="0.2">
      <c r="A4641" s="163">
        <v>4626</v>
      </c>
      <c r="B4641" s="164"/>
      <c r="C4641" s="165"/>
      <c r="D4641" s="166"/>
      <c r="E4641" s="165"/>
      <c r="F4641" s="165"/>
      <c r="G4641" s="220"/>
      <c r="H4641" s="165"/>
      <c r="I4641" s="167"/>
      <c r="J4641" s="168"/>
      <c r="K4641" s="845"/>
    </row>
    <row r="4642" spans="1:11" x14ac:dyDescent="0.2">
      <c r="A4642" s="163">
        <v>4627</v>
      </c>
      <c r="B4642" s="164"/>
      <c r="C4642" s="165"/>
      <c r="D4642" s="166"/>
      <c r="E4642" s="165"/>
      <c r="F4642" s="165"/>
      <c r="G4642" s="220"/>
      <c r="H4642" s="165"/>
      <c r="I4642" s="167"/>
      <c r="J4642" s="168"/>
      <c r="K4642" s="845"/>
    </row>
    <row r="4643" spans="1:11" x14ac:dyDescent="0.2">
      <c r="A4643" s="163">
        <v>4628</v>
      </c>
      <c r="B4643" s="164"/>
      <c r="C4643" s="165"/>
      <c r="D4643" s="166"/>
      <c r="E4643" s="165"/>
      <c r="F4643" s="165"/>
      <c r="G4643" s="220"/>
      <c r="H4643" s="165"/>
      <c r="I4643" s="167"/>
      <c r="J4643" s="168"/>
      <c r="K4643" s="845"/>
    </row>
    <row r="4644" spans="1:11" x14ac:dyDescent="0.2">
      <c r="A4644" s="163">
        <v>4629</v>
      </c>
      <c r="B4644" s="164"/>
      <c r="C4644" s="165"/>
      <c r="D4644" s="166"/>
      <c r="E4644" s="165"/>
      <c r="F4644" s="165"/>
      <c r="G4644" s="220"/>
      <c r="H4644" s="165"/>
      <c r="I4644" s="167"/>
      <c r="J4644" s="168"/>
      <c r="K4644" s="845"/>
    </row>
    <row r="4645" spans="1:11" x14ac:dyDescent="0.2">
      <c r="A4645" s="163">
        <v>4630</v>
      </c>
      <c r="B4645" s="164"/>
      <c r="C4645" s="165"/>
      <c r="D4645" s="166"/>
      <c r="E4645" s="165"/>
      <c r="F4645" s="165"/>
      <c r="G4645" s="220"/>
      <c r="H4645" s="165"/>
      <c r="I4645" s="167"/>
      <c r="J4645" s="168"/>
      <c r="K4645" s="845"/>
    </row>
    <row r="4646" spans="1:11" x14ac:dyDescent="0.2">
      <c r="A4646" s="163">
        <v>4631</v>
      </c>
      <c r="B4646" s="164"/>
      <c r="C4646" s="165"/>
      <c r="D4646" s="166"/>
      <c r="E4646" s="165"/>
      <c r="F4646" s="165"/>
      <c r="G4646" s="220"/>
      <c r="H4646" s="165"/>
      <c r="I4646" s="167"/>
      <c r="J4646" s="168"/>
      <c r="K4646" s="845"/>
    </row>
    <row r="4647" spans="1:11" x14ac:dyDescent="0.2">
      <c r="A4647" s="163">
        <v>4632</v>
      </c>
      <c r="B4647" s="164"/>
      <c r="C4647" s="165"/>
      <c r="D4647" s="166"/>
      <c r="E4647" s="165"/>
      <c r="F4647" s="165"/>
      <c r="G4647" s="220"/>
      <c r="H4647" s="165"/>
      <c r="I4647" s="167"/>
      <c r="J4647" s="168"/>
      <c r="K4647" s="845"/>
    </row>
    <row r="4648" spans="1:11" x14ac:dyDescent="0.2">
      <c r="A4648" s="163">
        <v>4633</v>
      </c>
      <c r="B4648" s="164"/>
      <c r="C4648" s="165"/>
      <c r="D4648" s="166"/>
      <c r="E4648" s="165"/>
      <c r="F4648" s="165"/>
      <c r="G4648" s="220"/>
      <c r="H4648" s="165"/>
      <c r="I4648" s="167"/>
      <c r="J4648" s="168"/>
      <c r="K4648" s="845"/>
    </row>
    <row r="4649" spans="1:11" x14ac:dyDescent="0.2">
      <c r="A4649" s="163">
        <v>4634</v>
      </c>
      <c r="B4649" s="164"/>
      <c r="C4649" s="165"/>
      <c r="D4649" s="166"/>
      <c r="E4649" s="165"/>
      <c r="F4649" s="165"/>
      <c r="G4649" s="220"/>
      <c r="H4649" s="165"/>
      <c r="I4649" s="167"/>
      <c r="J4649" s="168"/>
      <c r="K4649" s="845"/>
    </row>
    <row r="4650" spans="1:11" x14ac:dyDescent="0.2">
      <c r="A4650" s="163">
        <v>4635</v>
      </c>
      <c r="B4650" s="164"/>
      <c r="C4650" s="165"/>
      <c r="D4650" s="166"/>
      <c r="E4650" s="165"/>
      <c r="F4650" s="165"/>
      <c r="G4650" s="220"/>
      <c r="H4650" s="165"/>
      <c r="I4650" s="167"/>
      <c r="J4650" s="168"/>
      <c r="K4650" s="845"/>
    </row>
    <row r="4651" spans="1:11" x14ac:dyDescent="0.2">
      <c r="A4651" s="163">
        <v>4636</v>
      </c>
      <c r="B4651" s="164"/>
      <c r="C4651" s="165"/>
      <c r="D4651" s="166"/>
      <c r="E4651" s="165"/>
      <c r="F4651" s="165"/>
      <c r="G4651" s="220"/>
      <c r="H4651" s="165"/>
      <c r="I4651" s="167"/>
      <c r="J4651" s="168"/>
      <c r="K4651" s="845"/>
    </row>
    <row r="4652" spans="1:11" x14ac:dyDescent="0.2">
      <c r="A4652" s="163">
        <v>4637</v>
      </c>
      <c r="B4652" s="164"/>
      <c r="C4652" s="165"/>
      <c r="D4652" s="166"/>
      <c r="E4652" s="165"/>
      <c r="F4652" s="165"/>
      <c r="G4652" s="220"/>
      <c r="H4652" s="165"/>
      <c r="I4652" s="167"/>
      <c r="J4652" s="168"/>
      <c r="K4652" s="845"/>
    </row>
    <row r="4653" spans="1:11" x14ac:dyDescent="0.2">
      <c r="A4653" s="163">
        <v>4638</v>
      </c>
      <c r="B4653" s="164"/>
      <c r="C4653" s="165"/>
      <c r="D4653" s="166"/>
      <c r="E4653" s="165"/>
      <c r="F4653" s="165"/>
      <c r="G4653" s="220"/>
      <c r="H4653" s="165"/>
      <c r="I4653" s="167"/>
      <c r="J4653" s="168"/>
      <c r="K4653" s="845"/>
    </row>
    <row r="4654" spans="1:11" x14ac:dyDescent="0.2">
      <c r="A4654" s="163">
        <v>4639</v>
      </c>
      <c r="B4654" s="164"/>
      <c r="C4654" s="165"/>
      <c r="D4654" s="166"/>
      <c r="E4654" s="165"/>
      <c r="F4654" s="165"/>
      <c r="G4654" s="220"/>
      <c r="H4654" s="165"/>
      <c r="I4654" s="167"/>
      <c r="J4654" s="168"/>
      <c r="K4654" s="845"/>
    </row>
    <row r="4655" spans="1:11" x14ac:dyDescent="0.2">
      <c r="A4655" s="163">
        <v>4640</v>
      </c>
      <c r="B4655" s="164"/>
      <c r="C4655" s="165"/>
      <c r="D4655" s="166"/>
      <c r="E4655" s="165"/>
      <c r="F4655" s="165"/>
      <c r="G4655" s="220"/>
      <c r="H4655" s="165"/>
      <c r="I4655" s="167"/>
      <c r="J4655" s="168"/>
      <c r="K4655" s="845"/>
    </row>
    <row r="4656" spans="1:11" x14ac:dyDescent="0.2">
      <c r="A4656" s="163">
        <v>4641</v>
      </c>
      <c r="B4656" s="164"/>
      <c r="C4656" s="165"/>
      <c r="D4656" s="166"/>
      <c r="E4656" s="165"/>
      <c r="F4656" s="165"/>
      <c r="G4656" s="220"/>
      <c r="H4656" s="165"/>
      <c r="I4656" s="167"/>
      <c r="J4656" s="168"/>
      <c r="K4656" s="845"/>
    </row>
    <row r="4657" spans="1:11" x14ac:dyDescent="0.2">
      <c r="A4657" s="163">
        <v>4642</v>
      </c>
      <c r="B4657" s="164"/>
      <c r="C4657" s="165"/>
      <c r="D4657" s="166"/>
      <c r="E4657" s="165"/>
      <c r="F4657" s="165"/>
      <c r="G4657" s="220"/>
      <c r="H4657" s="165"/>
      <c r="I4657" s="167"/>
      <c r="J4657" s="168"/>
      <c r="K4657" s="845"/>
    </row>
    <row r="4658" spans="1:11" x14ac:dyDescent="0.2">
      <c r="A4658" s="163">
        <v>4643</v>
      </c>
      <c r="B4658" s="164"/>
      <c r="C4658" s="165"/>
      <c r="D4658" s="166"/>
      <c r="E4658" s="165"/>
      <c r="F4658" s="165"/>
      <c r="G4658" s="220"/>
      <c r="H4658" s="165"/>
      <c r="I4658" s="167"/>
      <c r="J4658" s="168"/>
      <c r="K4658" s="845"/>
    </row>
    <row r="4659" spans="1:11" x14ac:dyDescent="0.2">
      <c r="A4659" s="163">
        <v>4644</v>
      </c>
      <c r="B4659" s="164"/>
      <c r="C4659" s="165"/>
      <c r="D4659" s="166"/>
      <c r="E4659" s="165"/>
      <c r="F4659" s="165"/>
      <c r="G4659" s="220"/>
      <c r="H4659" s="165"/>
      <c r="I4659" s="167"/>
      <c r="J4659" s="168"/>
      <c r="K4659" s="845"/>
    </row>
    <row r="4660" spans="1:11" x14ac:dyDescent="0.2">
      <c r="A4660" s="163">
        <v>4645</v>
      </c>
      <c r="B4660" s="164"/>
      <c r="C4660" s="165"/>
      <c r="D4660" s="166"/>
      <c r="E4660" s="165"/>
      <c r="F4660" s="165"/>
      <c r="G4660" s="220"/>
      <c r="H4660" s="165"/>
      <c r="I4660" s="167"/>
      <c r="J4660" s="168"/>
      <c r="K4660" s="845"/>
    </row>
    <row r="4661" spans="1:11" x14ac:dyDescent="0.2">
      <c r="A4661" s="163">
        <v>4646</v>
      </c>
      <c r="B4661" s="164"/>
      <c r="C4661" s="165"/>
      <c r="D4661" s="166"/>
      <c r="E4661" s="165"/>
      <c r="F4661" s="165"/>
      <c r="G4661" s="220"/>
      <c r="H4661" s="165"/>
      <c r="I4661" s="167"/>
      <c r="J4661" s="168"/>
      <c r="K4661" s="845"/>
    </row>
    <row r="4662" spans="1:11" x14ac:dyDescent="0.2">
      <c r="A4662" s="163">
        <v>4647</v>
      </c>
      <c r="B4662" s="164"/>
      <c r="C4662" s="165"/>
      <c r="D4662" s="166"/>
      <c r="E4662" s="165"/>
      <c r="F4662" s="165"/>
      <c r="G4662" s="220"/>
      <c r="H4662" s="165"/>
      <c r="I4662" s="167"/>
      <c r="J4662" s="168"/>
      <c r="K4662" s="845"/>
    </row>
    <row r="4663" spans="1:11" x14ac:dyDescent="0.2">
      <c r="A4663" s="163">
        <v>4648</v>
      </c>
      <c r="B4663" s="164"/>
      <c r="C4663" s="165"/>
      <c r="D4663" s="166"/>
      <c r="E4663" s="165"/>
      <c r="F4663" s="165"/>
      <c r="G4663" s="220"/>
      <c r="H4663" s="165"/>
      <c r="I4663" s="167"/>
      <c r="J4663" s="168"/>
      <c r="K4663" s="845"/>
    </row>
    <row r="4664" spans="1:11" x14ac:dyDescent="0.2">
      <c r="A4664" s="163">
        <v>4649</v>
      </c>
      <c r="B4664" s="164"/>
      <c r="C4664" s="165"/>
      <c r="D4664" s="166"/>
      <c r="E4664" s="165"/>
      <c r="F4664" s="165"/>
      <c r="G4664" s="220"/>
      <c r="H4664" s="165"/>
      <c r="I4664" s="167"/>
      <c r="J4664" s="168"/>
      <c r="K4664" s="845"/>
    </row>
    <row r="4665" spans="1:11" x14ac:dyDescent="0.2">
      <c r="A4665" s="163">
        <v>4650</v>
      </c>
      <c r="B4665" s="164"/>
      <c r="C4665" s="165"/>
      <c r="D4665" s="166"/>
      <c r="E4665" s="165"/>
      <c r="F4665" s="165"/>
      <c r="G4665" s="220"/>
      <c r="H4665" s="165"/>
      <c r="I4665" s="167"/>
      <c r="J4665" s="168"/>
      <c r="K4665" s="845"/>
    </row>
    <row r="4666" spans="1:11" x14ac:dyDescent="0.2">
      <c r="A4666" s="163">
        <v>4651</v>
      </c>
      <c r="B4666" s="164"/>
      <c r="C4666" s="165"/>
      <c r="D4666" s="166"/>
      <c r="E4666" s="165"/>
      <c r="F4666" s="165"/>
      <c r="G4666" s="220"/>
      <c r="H4666" s="165"/>
      <c r="I4666" s="167"/>
      <c r="J4666" s="168"/>
      <c r="K4666" s="845"/>
    </row>
    <row r="4667" spans="1:11" x14ac:dyDescent="0.2">
      <c r="A4667" s="163">
        <v>4652</v>
      </c>
      <c r="B4667" s="164"/>
      <c r="C4667" s="165"/>
      <c r="D4667" s="166"/>
      <c r="E4667" s="165"/>
      <c r="F4667" s="165"/>
      <c r="G4667" s="220"/>
      <c r="H4667" s="165"/>
      <c r="I4667" s="167"/>
      <c r="J4667" s="168"/>
      <c r="K4667" s="845"/>
    </row>
    <row r="4668" spans="1:11" x14ac:dyDescent="0.2">
      <c r="A4668" s="163">
        <v>4653</v>
      </c>
      <c r="B4668" s="164"/>
      <c r="C4668" s="165"/>
      <c r="D4668" s="166"/>
      <c r="E4668" s="165"/>
      <c r="F4668" s="165"/>
      <c r="G4668" s="220"/>
      <c r="H4668" s="165"/>
      <c r="I4668" s="167"/>
      <c r="J4668" s="168"/>
      <c r="K4668" s="845"/>
    </row>
    <row r="4669" spans="1:11" x14ac:dyDescent="0.2">
      <c r="A4669" s="163">
        <v>4654</v>
      </c>
      <c r="B4669" s="164"/>
      <c r="C4669" s="165"/>
      <c r="D4669" s="166"/>
      <c r="E4669" s="165"/>
      <c r="F4669" s="165"/>
      <c r="G4669" s="220"/>
      <c r="H4669" s="165"/>
      <c r="I4669" s="167"/>
      <c r="J4669" s="168"/>
      <c r="K4669" s="845"/>
    </row>
    <row r="4670" spans="1:11" x14ac:dyDescent="0.2">
      <c r="A4670" s="163">
        <v>4655</v>
      </c>
      <c r="B4670" s="164"/>
      <c r="C4670" s="165"/>
      <c r="D4670" s="166"/>
      <c r="E4670" s="165"/>
      <c r="F4670" s="165"/>
      <c r="G4670" s="220"/>
      <c r="H4670" s="165"/>
      <c r="I4670" s="167"/>
      <c r="J4670" s="168"/>
      <c r="K4670" s="845"/>
    </row>
    <row r="4671" spans="1:11" x14ac:dyDescent="0.2">
      <c r="A4671" s="163">
        <v>4656</v>
      </c>
      <c r="B4671" s="164"/>
      <c r="C4671" s="165"/>
      <c r="D4671" s="166"/>
      <c r="E4671" s="165"/>
      <c r="F4671" s="165"/>
      <c r="G4671" s="220"/>
      <c r="H4671" s="165"/>
      <c r="I4671" s="167"/>
      <c r="J4671" s="168"/>
      <c r="K4671" s="845"/>
    </row>
    <row r="4672" spans="1:11" x14ac:dyDescent="0.2">
      <c r="A4672" s="163">
        <v>4657</v>
      </c>
      <c r="B4672" s="164"/>
      <c r="C4672" s="165"/>
      <c r="D4672" s="166"/>
      <c r="E4672" s="165"/>
      <c r="F4672" s="165"/>
      <c r="G4672" s="220"/>
      <c r="H4672" s="165"/>
      <c r="I4672" s="167"/>
      <c r="J4672" s="168"/>
      <c r="K4672" s="845"/>
    </row>
    <row r="4673" spans="1:11" x14ac:dyDescent="0.2">
      <c r="A4673" s="163">
        <v>4658</v>
      </c>
      <c r="B4673" s="164"/>
      <c r="C4673" s="165"/>
      <c r="D4673" s="166"/>
      <c r="E4673" s="165"/>
      <c r="F4673" s="165"/>
      <c r="G4673" s="220"/>
      <c r="H4673" s="165"/>
      <c r="I4673" s="167"/>
      <c r="J4673" s="168"/>
      <c r="K4673" s="845"/>
    </row>
    <row r="4674" spans="1:11" x14ac:dyDescent="0.2">
      <c r="A4674" s="163">
        <v>4659</v>
      </c>
      <c r="B4674" s="164"/>
      <c r="C4674" s="165"/>
      <c r="D4674" s="166"/>
      <c r="E4674" s="165"/>
      <c r="F4674" s="165"/>
      <c r="G4674" s="220"/>
      <c r="H4674" s="165"/>
      <c r="I4674" s="167"/>
      <c r="J4674" s="168"/>
      <c r="K4674" s="845"/>
    </row>
    <row r="4675" spans="1:11" x14ac:dyDescent="0.2">
      <c r="A4675" s="163">
        <v>4660</v>
      </c>
      <c r="B4675" s="164"/>
      <c r="C4675" s="165"/>
      <c r="D4675" s="166"/>
      <c r="E4675" s="165"/>
      <c r="F4675" s="165"/>
      <c r="G4675" s="220"/>
      <c r="H4675" s="165"/>
      <c r="I4675" s="167"/>
      <c r="J4675" s="168"/>
      <c r="K4675" s="845"/>
    </row>
    <row r="4676" spans="1:11" x14ac:dyDescent="0.2">
      <c r="A4676" s="163">
        <v>4661</v>
      </c>
      <c r="B4676" s="164"/>
      <c r="C4676" s="165"/>
      <c r="D4676" s="166"/>
      <c r="E4676" s="165"/>
      <c r="F4676" s="165"/>
      <c r="G4676" s="220"/>
      <c r="H4676" s="165"/>
      <c r="I4676" s="167"/>
      <c r="J4676" s="168"/>
      <c r="K4676" s="845"/>
    </row>
    <row r="4677" spans="1:11" x14ac:dyDescent="0.2">
      <c r="A4677" s="163">
        <v>4662</v>
      </c>
      <c r="B4677" s="164"/>
      <c r="C4677" s="165"/>
      <c r="D4677" s="166"/>
      <c r="E4677" s="165"/>
      <c r="F4677" s="165"/>
      <c r="G4677" s="220"/>
      <c r="H4677" s="165"/>
      <c r="I4677" s="167"/>
      <c r="J4677" s="168"/>
      <c r="K4677" s="845"/>
    </row>
    <row r="4678" spans="1:11" x14ac:dyDescent="0.2">
      <c r="A4678" s="163">
        <v>4663</v>
      </c>
      <c r="B4678" s="164"/>
      <c r="C4678" s="165"/>
      <c r="D4678" s="166"/>
      <c r="E4678" s="165"/>
      <c r="F4678" s="165"/>
      <c r="G4678" s="220"/>
      <c r="H4678" s="165"/>
      <c r="I4678" s="167"/>
      <c r="J4678" s="168"/>
      <c r="K4678" s="845"/>
    </row>
    <row r="4679" spans="1:11" x14ac:dyDescent="0.2">
      <c r="A4679" s="163">
        <v>4664</v>
      </c>
      <c r="B4679" s="164"/>
      <c r="C4679" s="165"/>
      <c r="D4679" s="166"/>
      <c r="E4679" s="165"/>
      <c r="F4679" s="165"/>
      <c r="G4679" s="220"/>
      <c r="H4679" s="165"/>
      <c r="I4679" s="167"/>
      <c r="J4679" s="168"/>
      <c r="K4679" s="845"/>
    </row>
    <row r="4680" spans="1:11" x14ac:dyDescent="0.2">
      <c r="A4680" s="163">
        <v>4665</v>
      </c>
      <c r="B4680" s="164"/>
      <c r="C4680" s="165"/>
      <c r="D4680" s="166"/>
      <c r="E4680" s="165"/>
      <c r="F4680" s="165"/>
      <c r="G4680" s="220"/>
      <c r="H4680" s="165"/>
      <c r="I4680" s="167"/>
      <c r="J4680" s="168"/>
      <c r="K4680" s="845"/>
    </row>
    <row r="4681" spans="1:11" x14ac:dyDescent="0.2">
      <c r="A4681" s="163">
        <v>4666</v>
      </c>
      <c r="B4681" s="164"/>
      <c r="C4681" s="165"/>
      <c r="D4681" s="166"/>
      <c r="E4681" s="165"/>
      <c r="F4681" s="165"/>
      <c r="G4681" s="220"/>
      <c r="H4681" s="165"/>
      <c r="I4681" s="167"/>
      <c r="J4681" s="168"/>
      <c r="K4681" s="845"/>
    </row>
    <row r="4682" spans="1:11" x14ac:dyDescent="0.2">
      <c r="A4682" s="163">
        <v>4667</v>
      </c>
      <c r="B4682" s="164"/>
      <c r="C4682" s="165"/>
      <c r="D4682" s="166"/>
      <c r="E4682" s="165"/>
      <c r="F4682" s="165"/>
      <c r="G4682" s="220"/>
      <c r="H4682" s="165"/>
      <c r="I4682" s="167"/>
      <c r="J4682" s="168"/>
      <c r="K4682" s="845"/>
    </row>
    <row r="4683" spans="1:11" x14ac:dyDescent="0.2">
      <c r="A4683" s="163">
        <v>4668</v>
      </c>
      <c r="B4683" s="164"/>
      <c r="C4683" s="165"/>
      <c r="D4683" s="166"/>
      <c r="E4683" s="165"/>
      <c r="F4683" s="165"/>
      <c r="G4683" s="220"/>
      <c r="H4683" s="165"/>
      <c r="I4683" s="167"/>
      <c r="J4683" s="168"/>
      <c r="K4683" s="845"/>
    </row>
    <row r="4684" spans="1:11" x14ac:dyDescent="0.2">
      <c r="A4684" s="163">
        <v>4669</v>
      </c>
      <c r="B4684" s="164"/>
      <c r="C4684" s="165"/>
      <c r="D4684" s="166"/>
      <c r="E4684" s="165"/>
      <c r="F4684" s="165"/>
      <c r="G4684" s="220"/>
      <c r="H4684" s="165"/>
      <c r="I4684" s="167"/>
      <c r="J4684" s="168"/>
      <c r="K4684" s="845"/>
    </row>
    <row r="4685" spans="1:11" x14ac:dyDescent="0.2">
      <c r="A4685" s="163">
        <v>4670</v>
      </c>
      <c r="B4685" s="164"/>
      <c r="C4685" s="165"/>
      <c r="D4685" s="166"/>
      <c r="E4685" s="165"/>
      <c r="F4685" s="165"/>
      <c r="G4685" s="220"/>
      <c r="H4685" s="165"/>
      <c r="I4685" s="167"/>
      <c r="J4685" s="168"/>
      <c r="K4685" s="845"/>
    </row>
    <row r="4686" spans="1:11" x14ac:dyDescent="0.2">
      <c r="A4686" s="163">
        <v>4671</v>
      </c>
      <c r="B4686" s="164"/>
      <c r="C4686" s="165"/>
      <c r="D4686" s="166"/>
      <c r="E4686" s="165"/>
      <c r="F4686" s="165"/>
      <c r="G4686" s="220"/>
      <c r="H4686" s="165"/>
      <c r="I4686" s="167"/>
      <c r="J4686" s="168"/>
      <c r="K4686" s="845"/>
    </row>
    <row r="4687" spans="1:11" x14ac:dyDescent="0.2">
      <c r="A4687" s="163">
        <v>4672</v>
      </c>
      <c r="B4687" s="164"/>
      <c r="C4687" s="165"/>
      <c r="D4687" s="166"/>
      <c r="E4687" s="165"/>
      <c r="F4687" s="165"/>
      <c r="G4687" s="220"/>
      <c r="H4687" s="165"/>
      <c r="I4687" s="167"/>
      <c r="J4687" s="168"/>
      <c r="K4687" s="845"/>
    </row>
    <row r="4688" spans="1:11" x14ac:dyDescent="0.2">
      <c r="A4688" s="163">
        <v>4673</v>
      </c>
      <c r="B4688" s="164"/>
      <c r="C4688" s="165"/>
      <c r="D4688" s="166"/>
      <c r="E4688" s="165"/>
      <c r="F4688" s="165"/>
      <c r="G4688" s="220"/>
      <c r="H4688" s="165"/>
      <c r="I4688" s="167"/>
      <c r="J4688" s="168"/>
      <c r="K4688" s="845"/>
    </row>
    <row r="4689" spans="1:11" x14ac:dyDescent="0.2">
      <c r="A4689" s="163">
        <v>4674</v>
      </c>
      <c r="B4689" s="164"/>
      <c r="C4689" s="165"/>
      <c r="D4689" s="166"/>
      <c r="E4689" s="165"/>
      <c r="F4689" s="165"/>
      <c r="G4689" s="220"/>
      <c r="H4689" s="165"/>
      <c r="I4689" s="167"/>
      <c r="J4689" s="168"/>
      <c r="K4689" s="845"/>
    </row>
    <row r="4690" spans="1:11" x14ac:dyDescent="0.2">
      <c r="A4690" s="163">
        <v>4675</v>
      </c>
      <c r="B4690" s="164"/>
      <c r="C4690" s="165"/>
      <c r="D4690" s="166"/>
      <c r="E4690" s="165"/>
      <c r="F4690" s="165"/>
      <c r="G4690" s="220"/>
      <c r="H4690" s="165"/>
      <c r="I4690" s="167"/>
      <c r="J4690" s="168"/>
      <c r="K4690" s="845"/>
    </row>
    <row r="4691" spans="1:11" x14ac:dyDescent="0.2">
      <c r="A4691" s="163">
        <v>4676</v>
      </c>
      <c r="B4691" s="164"/>
      <c r="C4691" s="165"/>
      <c r="D4691" s="166"/>
      <c r="E4691" s="165"/>
      <c r="F4691" s="165"/>
      <c r="G4691" s="220"/>
      <c r="H4691" s="165"/>
      <c r="I4691" s="167"/>
      <c r="J4691" s="168"/>
      <c r="K4691" s="845"/>
    </row>
    <row r="4692" spans="1:11" x14ac:dyDescent="0.2">
      <c r="A4692" s="163">
        <v>4677</v>
      </c>
      <c r="B4692" s="164"/>
      <c r="C4692" s="165"/>
      <c r="D4692" s="166"/>
      <c r="E4692" s="165"/>
      <c r="F4692" s="165"/>
      <c r="G4692" s="220"/>
      <c r="H4692" s="165"/>
      <c r="I4692" s="167"/>
      <c r="J4692" s="168"/>
      <c r="K4692" s="845"/>
    </row>
    <row r="4693" spans="1:11" x14ac:dyDescent="0.2">
      <c r="A4693" s="163">
        <v>4678</v>
      </c>
      <c r="B4693" s="164"/>
      <c r="C4693" s="165"/>
      <c r="D4693" s="166"/>
      <c r="E4693" s="165"/>
      <c r="F4693" s="165"/>
      <c r="G4693" s="220"/>
      <c r="H4693" s="165"/>
      <c r="I4693" s="167"/>
      <c r="J4693" s="168"/>
      <c r="K4693" s="845"/>
    </row>
    <row r="4694" spans="1:11" x14ac:dyDescent="0.2">
      <c r="A4694" s="163">
        <v>4679</v>
      </c>
      <c r="B4694" s="164"/>
      <c r="C4694" s="165"/>
      <c r="D4694" s="166"/>
      <c r="E4694" s="165"/>
      <c r="F4694" s="165"/>
      <c r="G4694" s="220"/>
      <c r="H4694" s="165"/>
      <c r="I4694" s="167"/>
      <c r="J4694" s="168"/>
      <c r="K4694" s="845"/>
    </row>
    <row r="4695" spans="1:11" x14ac:dyDescent="0.2">
      <c r="A4695" s="163">
        <v>4680</v>
      </c>
      <c r="B4695" s="164"/>
      <c r="C4695" s="165"/>
      <c r="D4695" s="166"/>
      <c r="E4695" s="165"/>
      <c r="F4695" s="165"/>
      <c r="G4695" s="220"/>
      <c r="H4695" s="165"/>
      <c r="I4695" s="167"/>
      <c r="J4695" s="168"/>
      <c r="K4695" s="845"/>
    </row>
    <row r="4696" spans="1:11" x14ac:dyDescent="0.2">
      <c r="A4696" s="163">
        <v>4681</v>
      </c>
      <c r="B4696" s="164"/>
      <c r="C4696" s="165"/>
      <c r="D4696" s="166"/>
      <c r="E4696" s="165"/>
      <c r="F4696" s="165"/>
      <c r="G4696" s="220"/>
      <c r="H4696" s="165"/>
      <c r="I4696" s="167"/>
      <c r="J4696" s="168"/>
      <c r="K4696" s="845"/>
    </row>
    <row r="4697" spans="1:11" x14ac:dyDescent="0.2">
      <c r="A4697" s="163">
        <v>4682</v>
      </c>
      <c r="B4697" s="164"/>
      <c r="C4697" s="165"/>
      <c r="D4697" s="166"/>
      <c r="E4697" s="165"/>
      <c r="F4697" s="165"/>
      <c r="G4697" s="220"/>
      <c r="H4697" s="165"/>
      <c r="I4697" s="167"/>
      <c r="J4697" s="168"/>
      <c r="K4697" s="845"/>
    </row>
    <row r="4698" spans="1:11" x14ac:dyDescent="0.2">
      <c r="A4698" s="163">
        <v>4683</v>
      </c>
      <c r="B4698" s="164"/>
      <c r="C4698" s="165"/>
      <c r="D4698" s="166"/>
      <c r="E4698" s="165"/>
      <c r="F4698" s="165"/>
      <c r="G4698" s="220"/>
      <c r="H4698" s="165"/>
      <c r="I4698" s="167"/>
      <c r="J4698" s="168"/>
      <c r="K4698" s="845"/>
    </row>
    <row r="4699" spans="1:11" x14ac:dyDescent="0.2">
      <c r="A4699" s="163">
        <v>4684</v>
      </c>
      <c r="B4699" s="164"/>
      <c r="C4699" s="165"/>
      <c r="D4699" s="166"/>
      <c r="E4699" s="165"/>
      <c r="F4699" s="165"/>
      <c r="G4699" s="220"/>
      <c r="H4699" s="165"/>
      <c r="I4699" s="167"/>
      <c r="J4699" s="168"/>
      <c r="K4699" s="845"/>
    </row>
    <row r="4700" spans="1:11" x14ac:dyDescent="0.2">
      <c r="A4700" s="163">
        <v>4685</v>
      </c>
      <c r="B4700" s="164"/>
      <c r="C4700" s="165"/>
      <c r="D4700" s="166"/>
      <c r="E4700" s="165"/>
      <c r="F4700" s="165"/>
      <c r="G4700" s="220"/>
      <c r="H4700" s="165"/>
      <c r="I4700" s="167"/>
      <c r="J4700" s="168"/>
      <c r="K4700" s="845"/>
    </row>
    <row r="4701" spans="1:11" x14ac:dyDescent="0.2">
      <c r="A4701" s="163">
        <v>4686</v>
      </c>
      <c r="B4701" s="164"/>
      <c r="C4701" s="165"/>
      <c r="D4701" s="166"/>
      <c r="E4701" s="165"/>
      <c r="F4701" s="165"/>
      <c r="G4701" s="220"/>
      <c r="H4701" s="165"/>
      <c r="I4701" s="167"/>
      <c r="J4701" s="168"/>
      <c r="K4701" s="845"/>
    </row>
    <row r="4702" spans="1:11" x14ac:dyDescent="0.2">
      <c r="A4702" s="163">
        <v>4687</v>
      </c>
      <c r="B4702" s="164"/>
      <c r="C4702" s="165"/>
      <c r="D4702" s="166"/>
      <c r="E4702" s="165"/>
      <c r="F4702" s="165"/>
      <c r="G4702" s="220"/>
      <c r="H4702" s="165"/>
      <c r="I4702" s="167"/>
      <c r="J4702" s="168"/>
      <c r="K4702" s="845"/>
    </row>
    <row r="4703" spans="1:11" x14ac:dyDescent="0.2">
      <c r="A4703" s="163">
        <v>4688</v>
      </c>
      <c r="B4703" s="164"/>
      <c r="C4703" s="165"/>
      <c r="D4703" s="166"/>
      <c r="E4703" s="165"/>
      <c r="F4703" s="165"/>
      <c r="G4703" s="220"/>
      <c r="H4703" s="165"/>
      <c r="I4703" s="167"/>
      <c r="J4703" s="168"/>
      <c r="K4703" s="845"/>
    </row>
    <row r="4704" spans="1:11" x14ac:dyDescent="0.2">
      <c r="A4704" s="163">
        <v>4689</v>
      </c>
      <c r="B4704" s="164"/>
      <c r="C4704" s="165"/>
      <c r="D4704" s="166"/>
      <c r="E4704" s="165"/>
      <c r="F4704" s="165"/>
      <c r="G4704" s="220"/>
      <c r="H4704" s="165"/>
      <c r="I4704" s="167"/>
      <c r="J4704" s="168"/>
      <c r="K4704" s="845"/>
    </row>
    <row r="4705" spans="1:11" x14ac:dyDescent="0.2">
      <c r="A4705" s="163">
        <v>4690</v>
      </c>
      <c r="B4705" s="164"/>
      <c r="C4705" s="165"/>
      <c r="D4705" s="166"/>
      <c r="E4705" s="165"/>
      <c r="F4705" s="165"/>
      <c r="G4705" s="220"/>
      <c r="H4705" s="165"/>
      <c r="I4705" s="167"/>
      <c r="J4705" s="168"/>
      <c r="K4705" s="845"/>
    </row>
    <row r="4706" spans="1:11" x14ac:dyDescent="0.2">
      <c r="A4706" s="163">
        <v>4691</v>
      </c>
      <c r="B4706" s="164"/>
      <c r="C4706" s="165"/>
      <c r="D4706" s="166"/>
      <c r="E4706" s="165"/>
      <c r="F4706" s="165"/>
      <c r="G4706" s="220"/>
      <c r="H4706" s="165"/>
      <c r="I4706" s="167"/>
      <c r="J4706" s="168"/>
      <c r="K4706" s="845"/>
    </row>
    <row r="4707" spans="1:11" x14ac:dyDescent="0.2">
      <c r="A4707" s="163">
        <v>4692</v>
      </c>
      <c r="B4707" s="164"/>
      <c r="C4707" s="165"/>
      <c r="D4707" s="166"/>
      <c r="E4707" s="165"/>
      <c r="F4707" s="165"/>
      <c r="G4707" s="220"/>
      <c r="H4707" s="165"/>
      <c r="I4707" s="167"/>
      <c r="J4707" s="168"/>
      <c r="K4707" s="845"/>
    </row>
    <row r="4708" spans="1:11" x14ac:dyDescent="0.2">
      <c r="A4708" s="163">
        <v>4693</v>
      </c>
      <c r="B4708" s="164"/>
      <c r="C4708" s="165"/>
      <c r="D4708" s="166"/>
      <c r="E4708" s="165"/>
      <c r="F4708" s="165"/>
      <c r="G4708" s="220"/>
      <c r="H4708" s="165"/>
      <c r="I4708" s="167"/>
      <c r="J4708" s="168"/>
      <c r="K4708" s="845"/>
    </row>
    <row r="4709" spans="1:11" x14ac:dyDescent="0.2">
      <c r="A4709" s="163">
        <v>4694</v>
      </c>
      <c r="B4709" s="164"/>
      <c r="C4709" s="165"/>
      <c r="D4709" s="166"/>
      <c r="E4709" s="165"/>
      <c r="F4709" s="165"/>
      <c r="G4709" s="220"/>
      <c r="H4709" s="165"/>
      <c r="I4709" s="167"/>
      <c r="J4709" s="168"/>
      <c r="K4709" s="845"/>
    </row>
    <row r="4710" spans="1:11" x14ac:dyDescent="0.2">
      <c r="A4710" s="163">
        <v>4695</v>
      </c>
      <c r="B4710" s="164"/>
      <c r="C4710" s="165"/>
      <c r="D4710" s="166"/>
      <c r="E4710" s="165"/>
      <c r="F4710" s="165"/>
      <c r="G4710" s="220"/>
      <c r="H4710" s="165"/>
      <c r="I4710" s="167"/>
      <c r="J4710" s="168"/>
      <c r="K4710" s="845"/>
    </row>
    <row r="4711" spans="1:11" x14ac:dyDescent="0.2">
      <c r="A4711" s="163">
        <v>4696</v>
      </c>
      <c r="B4711" s="164"/>
      <c r="C4711" s="165"/>
      <c r="D4711" s="166"/>
      <c r="E4711" s="165"/>
      <c r="F4711" s="165"/>
      <c r="G4711" s="220"/>
      <c r="H4711" s="165"/>
      <c r="I4711" s="167"/>
      <c r="J4711" s="168"/>
      <c r="K4711" s="845"/>
    </row>
    <row r="4712" spans="1:11" x14ac:dyDescent="0.2">
      <c r="A4712" s="163">
        <v>4697</v>
      </c>
      <c r="B4712" s="164"/>
      <c r="C4712" s="165"/>
      <c r="D4712" s="166"/>
      <c r="E4712" s="165"/>
      <c r="F4712" s="165"/>
      <c r="G4712" s="220"/>
      <c r="H4712" s="165"/>
      <c r="I4712" s="167"/>
      <c r="J4712" s="168"/>
      <c r="K4712" s="845"/>
    </row>
    <row r="4713" spans="1:11" x14ac:dyDescent="0.2">
      <c r="A4713" s="163">
        <v>4698</v>
      </c>
      <c r="B4713" s="164"/>
      <c r="C4713" s="165"/>
      <c r="D4713" s="166"/>
      <c r="E4713" s="165"/>
      <c r="F4713" s="165"/>
      <c r="G4713" s="220"/>
      <c r="H4713" s="165"/>
      <c r="I4713" s="167"/>
      <c r="J4713" s="168"/>
      <c r="K4713" s="845"/>
    </row>
    <row r="4714" spans="1:11" x14ac:dyDescent="0.2">
      <c r="A4714" s="163">
        <v>4699</v>
      </c>
      <c r="B4714" s="164"/>
      <c r="C4714" s="165"/>
      <c r="D4714" s="166"/>
      <c r="E4714" s="165"/>
      <c r="F4714" s="165"/>
      <c r="G4714" s="220"/>
      <c r="H4714" s="165"/>
      <c r="I4714" s="167"/>
      <c r="J4714" s="168"/>
      <c r="K4714" s="845"/>
    </row>
    <row r="4715" spans="1:11" x14ac:dyDescent="0.2">
      <c r="A4715" s="163">
        <v>4700</v>
      </c>
      <c r="B4715" s="164"/>
      <c r="C4715" s="165"/>
      <c r="D4715" s="166"/>
      <c r="E4715" s="165"/>
      <c r="F4715" s="165"/>
      <c r="G4715" s="220"/>
      <c r="H4715" s="165"/>
      <c r="I4715" s="167"/>
      <c r="J4715" s="168"/>
      <c r="K4715" s="845"/>
    </row>
    <row r="4716" spans="1:11" x14ac:dyDescent="0.2">
      <c r="A4716" s="163">
        <v>4701</v>
      </c>
      <c r="B4716" s="164"/>
      <c r="C4716" s="165"/>
      <c r="D4716" s="166"/>
      <c r="E4716" s="165"/>
      <c r="F4716" s="165"/>
      <c r="G4716" s="220"/>
      <c r="H4716" s="165"/>
      <c r="I4716" s="167"/>
      <c r="J4716" s="168"/>
      <c r="K4716" s="845"/>
    </row>
    <row r="4717" spans="1:11" x14ac:dyDescent="0.2">
      <c r="A4717" s="163">
        <v>4702</v>
      </c>
      <c r="B4717" s="164"/>
      <c r="C4717" s="165"/>
      <c r="D4717" s="166"/>
      <c r="E4717" s="165"/>
      <c r="F4717" s="165"/>
      <c r="G4717" s="220"/>
      <c r="H4717" s="165"/>
      <c r="I4717" s="167"/>
      <c r="J4717" s="168"/>
      <c r="K4717" s="845"/>
    </row>
    <row r="4718" spans="1:11" x14ac:dyDescent="0.2">
      <c r="A4718" s="163">
        <v>4703</v>
      </c>
      <c r="B4718" s="164"/>
      <c r="C4718" s="165"/>
      <c r="D4718" s="166"/>
      <c r="E4718" s="165"/>
      <c r="F4718" s="165"/>
      <c r="G4718" s="220"/>
      <c r="H4718" s="165"/>
      <c r="I4718" s="167"/>
      <c r="J4718" s="168"/>
      <c r="K4718" s="845"/>
    </row>
    <row r="4719" spans="1:11" x14ac:dyDescent="0.2">
      <c r="A4719" s="163">
        <v>4704</v>
      </c>
      <c r="B4719" s="164"/>
      <c r="C4719" s="165"/>
      <c r="D4719" s="166"/>
      <c r="E4719" s="165"/>
      <c r="F4719" s="165"/>
      <c r="G4719" s="220"/>
      <c r="H4719" s="165"/>
      <c r="I4719" s="167"/>
      <c r="J4719" s="168"/>
      <c r="K4719" s="845"/>
    </row>
    <row r="4720" spans="1:11" x14ac:dyDescent="0.2">
      <c r="A4720" s="163">
        <v>4705</v>
      </c>
      <c r="B4720" s="164"/>
      <c r="C4720" s="165"/>
      <c r="D4720" s="166"/>
      <c r="E4720" s="165"/>
      <c r="F4720" s="165"/>
      <c r="G4720" s="220"/>
      <c r="H4720" s="165"/>
      <c r="I4720" s="167"/>
      <c r="J4720" s="168"/>
      <c r="K4720" s="845"/>
    </row>
    <row r="4721" spans="1:11" x14ac:dyDescent="0.2">
      <c r="A4721" s="163">
        <v>4706</v>
      </c>
      <c r="B4721" s="164"/>
      <c r="C4721" s="165"/>
      <c r="D4721" s="166"/>
      <c r="E4721" s="165"/>
      <c r="F4721" s="165"/>
      <c r="G4721" s="220"/>
      <c r="H4721" s="165"/>
      <c r="I4721" s="167"/>
      <c r="J4721" s="168"/>
      <c r="K4721" s="845"/>
    </row>
    <row r="4722" spans="1:11" x14ac:dyDescent="0.2">
      <c r="A4722" s="163">
        <v>4707</v>
      </c>
      <c r="B4722" s="164"/>
      <c r="C4722" s="165"/>
      <c r="D4722" s="166"/>
      <c r="E4722" s="165"/>
      <c r="F4722" s="165"/>
      <c r="G4722" s="220"/>
      <c r="H4722" s="165"/>
      <c r="I4722" s="167"/>
      <c r="J4722" s="168"/>
      <c r="K4722" s="845"/>
    </row>
    <row r="4723" spans="1:11" x14ac:dyDescent="0.2">
      <c r="A4723" s="163">
        <v>4708</v>
      </c>
      <c r="B4723" s="164"/>
      <c r="C4723" s="165"/>
      <c r="D4723" s="166"/>
      <c r="E4723" s="165"/>
      <c r="F4723" s="165"/>
      <c r="G4723" s="220"/>
      <c r="H4723" s="165"/>
      <c r="I4723" s="167"/>
      <c r="J4723" s="168"/>
      <c r="K4723" s="845"/>
    </row>
    <row r="4724" spans="1:11" x14ac:dyDescent="0.2">
      <c r="A4724" s="163">
        <v>4709</v>
      </c>
      <c r="B4724" s="164"/>
      <c r="C4724" s="165"/>
      <c r="D4724" s="166"/>
      <c r="E4724" s="165"/>
      <c r="F4724" s="165"/>
      <c r="G4724" s="220"/>
      <c r="H4724" s="165"/>
      <c r="I4724" s="167"/>
      <c r="J4724" s="168"/>
      <c r="K4724" s="845"/>
    </row>
    <row r="4725" spans="1:11" x14ac:dyDescent="0.2">
      <c r="A4725" s="163">
        <v>4710</v>
      </c>
      <c r="B4725" s="164"/>
      <c r="C4725" s="165"/>
      <c r="D4725" s="166"/>
      <c r="E4725" s="165"/>
      <c r="F4725" s="165"/>
      <c r="G4725" s="220"/>
      <c r="H4725" s="165"/>
      <c r="I4725" s="167"/>
      <c r="J4725" s="168"/>
      <c r="K4725" s="845"/>
    </row>
    <row r="4726" spans="1:11" x14ac:dyDescent="0.2">
      <c r="A4726" s="163">
        <v>4711</v>
      </c>
      <c r="B4726" s="164"/>
      <c r="C4726" s="165"/>
      <c r="D4726" s="166"/>
      <c r="E4726" s="165"/>
      <c r="F4726" s="165"/>
      <c r="G4726" s="220"/>
      <c r="H4726" s="165"/>
      <c r="I4726" s="167"/>
      <c r="J4726" s="168"/>
      <c r="K4726" s="845"/>
    </row>
    <row r="4727" spans="1:11" x14ac:dyDescent="0.2">
      <c r="A4727" s="163">
        <v>4712</v>
      </c>
      <c r="B4727" s="164"/>
      <c r="C4727" s="165"/>
      <c r="D4727" s="166"/>
      <c r="E4727" s="165"/>
      <c r="F4727" s="165"/>
      <c r="G4727" s="220"/>
      <c r="H4727" s="165"/>
      <c r="I4727" s="167"/>
      <c r="J4727" s="168"/>
      <c r="K4727" s="845"/>
    </row>
    <row r="4728" spans="1:11" x14ac:dyDescent="0.2">
      <c r="A4728" s="163">
        <v>4713</v>
      </c>
      <c r="B4728" s="164"/>
      <c r="C4728" s="165"/>
      <c r="D4728" s="166"/>
      <c r="E4728" s="165"/>
      <c r="F4728" s="165"/>
      <c r="G4728" s="220"/>
      <c r="H4728" s="165"/>
      <c r="I4728" s="167"/>
      <c r="J4728" s="168"/>
      <c r="K4728" s="845"/>
    </row>
    <row r="4729" spans="1:11" x14ac:dyDescent="0.2">
      <c r="A4729" s="163">
        <v>4714</v>
      </c>
      <c r="B4729" s="164"/>
      <c r="C4729" s="165"/>
      <c r="D4729" s="166"/>
      <c r="E4729" s="165"/>
      <c r="F4729" s="165"/>
      <c r="G4729" s="220"/>
      <c r="H4729" s="165"/>
      <c r="I4729" s="167"/>
      <c r="J4729" s="168"/>
      <c r="K4729" s="845"/>
    </row>
    <row r="4730" spans="1:11" x14ac:dyDescent="0.2">
      <c r="A4730" s="163">
        <v>4715</v>
      </c>
      <c r="B4730" s="164"/>
      <c r="C4730" s="165"/>
      <c r="D4730" s="166"/>
      <c r="E4730" s="165"/>
      <c r="F4730" s="165"/>
      <c r="G4730" s="220"/>
      <c r="H4730" s="165"/>
      <c r="I4730" s="167"/>
      <c r="J4730" s="168"/>
      <c r="K4730" s="845"/>
    </row>
    <row r="4731" spans="1:11" x14ac:dyDescent="0.2">
      <c r="A4731" s="163">
        <v>4716</v>
      </c>
      <c r="B4731" s="164"/>
      <c r="C4731" s="165"/>
      <c r="D4731" s="166"/>
      <c r="E4731" s="165"/>
      <c r="F4731" s="165"/>
      <c r="G4731" s="220"/>
      <c r="H4731" s="165"/>
      <c r="I4731" s="167"/>
      <c r="J4731" s="168"/>
      <c r="K4731" s="845"/>
    </row>
    <row r="4732" spans="1:11" x14ac:dyDescent="0.2">
      <c r="A4732" s="163">
        <v>4717</v>
      </c>
      <c r="B4732" s="164"/>
      <c r="C4732" s="165"/>
      <c r="D4732" s="166"/>
      <c r="E4732" s="165"/>
      <c r="F4732" s="165"/>
      <c r="G4732" s="220"/>
      <c r="H4732" s="165"/>
      <c r="I4732" s="167"/>
      <c r="J4732" s="168"/>
      <c r="K4732" s="845"/>
    </row>
    <row r="4733" spans="1:11" x14ac:dyDescent="0.2">
      <c r="A4733" s="163">
        <v>4718</v>
      </c>
      <c r="B4733" s="164"/>
      <c r="C4733" s="165"/>
      <c r="D4733" s="166"/>
      <c r="E4733" s="165"/>
      <c r="F4733" s="165"/>
      <c r="G4733" s="220"/>
      <c r="H4733" s="165"/>
      <c r="I4733" s="167"/>
      <c r="J4733" s="168"/>
      <c r="K4733" s="845"/>
    </row>
    <row r="4734" spans="1:11" x14ac:dyDescent="0.2">
      <c r="A4734" s="163">
        <v>4719</v>
      </c>
      <c r="B4734" s="164"/>
      <c r="C4734" s="165"/>
      <c r="D4734" s="166"/>
      <c r="E4734" s="165"/>
      <c r="F4734" s="165"/>
      <c r="G4734" s="220"/>
      <c r="H4734" s="165"/>
      <c r="I4734" s="167"/>
      <c r="J4734" s="168"/>
      <c r="K4734" s="845"/>
    </row>
    <row r="4735" spans="1:11" x14ac:dyDescent="0.2">
      <c r="A4735" s="163">
        <v>4720</v>
      </c>
      <c r="B4735" s="164"/>
      <c r="C4735" s="165"/>
      <c r="D4735" s="166"/>
      <c r="E4735" s="165"/>
      <c r="F4735" s="165"/>
      <c r="G4735" s="220"/>
      <c r="H4735" s="165"/>
      <c r="I4735" s="167"/>
      <c r="J4735" s="168"/>
      <c r="K4735" s="845"/>
    </row>
    <row r="4736" spans="1:11" x14ac:dyDescent="0.2">
      <c r="A4736" s="163">
        <v>4721</v>
      </c>
      <c r="B4736" s="164"/>
      <c r="C4736" s="165"/>
      <c r="D4736" s="166"/>
      <c r="E4736" s="165"/>
      <c r="F4736" s="165"/>
      <c r="G4736" s="220"/>
      <c r="H4736" s="165"/>
      <c r="I4736" s="167"/>
      <c r="J4736" s="168"/>
      <c r="K4736" s="845"/>
    </row>
    <row r="4737" spans="1:11" x14ac:dyDescent="0.2">
      <c r="A4737" s="163">
        <v>4722</v>
      </c>
      <c r="B4737" s="164"/>
      <c r="C4737" s="165"/>
      <c r="D4737" s="166"/>
      <c r="E4737" s="165"/>
      <c r="F4737" s="165"/>
      <c r="G4737" s="220"/>
      <c r="H4737" s="165"/>
      <c r="I4737" s="167"/>
      <c r="J4737" s="168"/>
      <c r="K4737" s="845"/>
    </row>
    <row r="4738" spans="1:11" x14ac:dyDescent="0.2">
      <c r="A4738" s="163">
        <v>4723</v>
      </c>
      <c r="B4738" s="164"/>
      <c r="C4738" s="165"/>
      <c r="D4738" s="166"/>
      <c r="E4738" s="165"/>
      <c r="F4738" s="165"/>
      <c r="G4738" s="220"/>
      <c r="H4738" s="165"/>
      <c r="I4738" s="167"/>
      <c r="J4738" s="168"/>
      <c r="K4738" s="845"/>
    </row>
    <row r="4739" spans="1:11" x14ac:dyDescent="0.2">
      <c r="A4739" s="163">
        <v>4724</v>
      </c>
      <c r="B4739" s="164"/>
      <c r="C4739" s="165"/>
      <c r="D4739" s="166"/>
      <c r="E4739" s="165"/>
      <c r="F4739" s="165"/>
      <c r="G4739" s="220"/>
      <c r="H4739" s="165"/>
      <c r="I4739" s="167"/>
      <c r="J4739" s="168"/>
      <c r="K4739" s="845"/>
    </row>
    <row r="4740" spans="1:11" x14ac:dyDescent="0.2">
      <c r="A4740" s="163">
        <v>4725</v>
      </c>
      <c r="B4740" s="164"/>
      <c r="C4740" s="165"/>
      <c r="D4740" s="166"/>
      <c r="E4740" s="165"/>
      <c r="F4740" s="165"/>
      <c r="G4740" s="220"/>
      <c r="H4740" s="165"/>
      <c r="I4740" s="167"/>
      <c r="J4740" s="168"/>
      <c r="K4740" s="845"/>
    </row>
    <row r="4741" spans="1:11" x14ac:dyDescent="0.2">
      <c r="A4741" s="163">
        <v>4726</v>
      </c>
      <c r="B4741" s="164"/>
      <c r="C4741" s="165"/>
      <c r="D4741" s="166"/>
      <c r="E4741" s="165"/>
      <c r="F4741" s="165"/>
      <c r="G4741" s="220"/>
      <c r="H4741" s="165"/>
      <c r="I4741" s="167"/>
      <c r="J4741" s="168"/>
      <c r="K4741" s="845"/>
    </row>
    <row r="4742" spans="1:11" x14ac:dyDescent="0.2">
      <c r="A4742" s="163">
        <v>4727</v>
      </c>
      <c r="B4742" s="164"/>
      <c r="C4742" s="165"/>
      <c r="D4742" s="166"/>
      <c r="E4742" s="165"/>
      <c r="F4742" s="165"/>
      <c r="G4742" s="220"/>
      <c r="H4742" s="165"/>
      <c r="I4742" s="167"/>
      <c r="J4742" s="168"/>
      <c r="K4742" s="845"/>
    </row>
    <row r="4743" spans="1:11" x14ac:dyDescent="0.2">
      <c r="A4743" s="163">
        <v>4728</v>
      </c>
      <c r="B4743" s="164"/>
      <c r="C4743" s="165"/>
      <c r="D4743" s="166"/>
      <c r="E4743" s="165"/>
      <c r="F4743" s="165"/>
      <c r="G4743" s="220"/>
      <c r="H4743" s="165"/>
      <c r="I4743" s="167"/>
      <c r="J4743" s="168"/>
      <c r="K4743" s="845"/>
    </row>
    <row r="4744" spans="1:11" x14ac:dyDescent="0.2">
      <c r="A4744" s="163">
        <v>4729</v>
      </c>
      <c r="B4744" s="164"/>
      <c r="C4744" s="165"/>
      <c r="D4744" s="166"/>
      <c r="E4744" s="165"/>
      <c r="F4744" s="165"/>
      <c r="G4744" s="220"/>
      <c r="H4744" s="165"/>
      <c r="I4744" s="167"/>
      <c r="J4744" s="168"/>
      <c r="K4744" s="845"/>
    </row>
    <row r="4745" spans="1:11" x14ac:dyDescent="0.2">
      <c r="A4745" s="163">
        <v>4730</v>
      </c>
      <c r="B4745" s="164"/>
      <c r="C4745" s="165"/>
      <c r="D4745" s="166"/>
      <c r="E4745" s="165"/>
      <c r="F4745" s="165"/>
      <c r="G4745" s="220"/>
      <c r="H4745" s="165"/>
      <c r="I4745" s="167"/>
      <c r="J4745" s="168"/>
      <c r="K4745" s="845"/>
    </row>
    <row r="4746" spans="1:11" x14ac:dyDescent="0.2">
      <c r="A4746" s="163">
        <v>4731</v>
      </c>
      <c r="B4746" s="164"/>
      <c r="C4746" s="165"/>
      <c r="D4746" s="166"/>
      <c r="E4746" s="165"/>
      <c r="F4746" s="165"/>
      <c r="G4746" s="220"/>
      <c r="H4746" s="165"/>
      <c r="I4746" s="167"/>
      <c r="J4746" s="168"/>
      <c r="K4746" s="845"/>
    </row>
    <row r="4747" spans="1:11" x14ac:dyDescent="0.2">
      <c r="A4747" s="163">
        <v>4732</v>
      </c>
      <c r="B4747" s="164"/>
      <c r="C4747" s="165"/>
      <c r="D4747" s="166"/>
      <c r="E4747" s="165"/>
      <c r="F4747" s="165"/>
      <c r="G4747" s="220"/>
      <c r="H4747" s="165"/>
      <c r="I4747" s="167"/>
      <c r="J4747" s="168"/>
      <c r="K4747" s="845"/>
    </row>
    <row r="4748" spans="1:11" x14ac:dyDescent="0.2">
      <c r="A4748" s="163">
        <v>4733</v>
      </c>
      <c r="B4748" s="164"/>
      <c r="C4748" s="165"/>
      <c r="D4748" s="166"/>
      <c r="E4748" s="165"/>
      <c r="F4748" s="165"/>
      <c r="G4748" s="220"/>
      <c r="H4748" s="165"/>
      <c r="I4748" s="167"/>
      <c r="J4748" s="168"/>
      <c r="K4748" s="845"/>
    </row>
    <row r="4749" spans="1:11" x14ac:dyDescent="0.2">
      <c r="A4749" s="163">
        <v>4734</v>
      </c>
      <c r="B4749" s="164"/>
      <c r="C4749" s="165"/>
      <c r="D4749" s="166"/>
      <c r="E4749" s="165"/>
      <c r="F4749" s="165"/>
      <c r="G4749" s="220"/>
      <c r="H4749" s="165"/>
      <c r="I4749" s="167"/>
      <c r="J4749" s="168"/>
      <c r="K4749" s="845"/>
    </row>
    <row r="4750" spans="1:11" x14ac:dyDescent="0.2">
      <c r="A4750" s="163">
        <v>4735</v>
      </c>
      <c r="B4750" s="164"/>
      <c r="C4750" s="165"/>
      <c r="D4750" s="166"/>
      <c r="E4750" s="165"/>
      <c r="F4750" s="165"/>
      <c r="G4750" s="220"/>
      <c r="H4750" s="165"/>
      <c r="I4750" s="167"/>
      <c r="J4750" s="168"/>
      <c r="K4750" s="845"/>
    </row>
    <row r="4751" spans="1:11" x14ac:dyDescent="0.2">
      <c r="A4751" s="163">
        <v>4736</v>
      </c>
      <c r="B4751" s="164"/>
      <c r="C4751" s="165"/>
      <c r="D4751" s="166"/>
      <c r="E4751" s="165"/>
      <c r="F4751" s="165"/>
      <c r="G4751" s="220"/>
      <c r="H4751" s="165"/>
      <c r="I4751" s="167"/>
      <c r="J4751" s="168"/>
      <c r="K4751" s="845"/>
    </row>
    <row r="4752" spans="1:11" x14ac:dyDescent="0.2">
      <c r="A4752" s="163">
        <v>4737</v>
      </c>
      <c r="B4752" s="164"/>
      <c r="C4752" s="165"/>
      <c r="D4752" s="166"/>
      <c r="E4752" s="165"/>
      <c r="F4752" s="165"/>
      <c r="G4752" s="220"/>
      <c r="H4752" s="165"/>
      <c r="I4752" s="167"/>
      <c r="J4752" s="168"/>
      <c r="K4752" s="845"/>
    </row>
    <row r="4753" spans="1:11" x14ac:dyDescent="0.2">
      <c r="A4753" s="163">
        <v>4738</v>
      </c>
      <c r="B4753" s="164"/>
      <c r="C4753" s="165"/>
      <c r="D4753" s="166"/>
      <c r="E4753" s="165"/>
      <c r="F4753" s="165"/>
      <c r="G4753" s="220"/>
      <c r="H4753" s="165"/>
      <c r="I4753" s="167"/>
      <c r="J4753" s="168"/>
      <c r="K4753" s="845"/>
    </row>
    <row r="4754" spans="1:11" x14ac:dyDescent="0.2">
      <c r="A4754" s="163">
        <v>4739</v>
      </c>
      <c r="B4754" s="164"/>
      <c r="C4754" s="165"/>
      <c r="D4754" s="166"/>
      <c r="E4754" s="165"/>
      <c r="F4754" s="165"/>
      <c r="G4754" s="220"/>
      <c r="H4754" s="165"/>
      <c r="I4754" s="167"/>
      <c r="J4754" s="168"/>
      <c r="K4754" s="845"/>
    </row>
    <row r="4755" spans="1:11" x14ac:dyDescent="0.2">
      <c r="A4755" s="163">
        <v>4740</v>
      </c>
      <c r="B4755" s="164"/>
      <c r="C4755" s="165"/>
      <c r="D4755" s="166"/>
      <c r="E4755" s="165"/>
      <c r="F4755" s="165"/>
      <c r="G4755" s="220"/>
      <c r="H4755" s="165"/>
      <c r="I4755" s="167"/>
      <c r="J4755" s="168"/>
      <c r="K4755" s="845"/>
    </row>
    <row r="4756" spans="1:11" x14ac:dyDescent="0.2">
      <c r="A4756" s="163">
        <v>4741</v>
      </c>
      <c r="B4756" s="164"/>
      <c r="C4756" s="165"/>
      <c r="D4756" s="166"/>
      <c r="E4756" s="165"/>
      <c r="F4756" s="165"/>
      <c r="G4756" s="220"/>
      <c r="H4756" s="165"/>
      <c r="I4756" s="167"/>
      <c r="J4756" s="168"/>
      <c r="K4756" s="845"/>
    </row>
    <row r="4757" spans="1:11" x14ac:dyDescent="0.2">
      <c r="A4757" s="163">
        <v>4742</v>
      </c>
      <c r="B4757" s="164"/>
      <c r="C4757" s="165"/>
      <c r="D4757" s="166"/>
      <c r="E4757" s="165"/>
      <c r="F4757" s="165"/>
      <c r="G4757" s="220"/>
      <c r="H4757" s="165"/>
      <c r="I4757" s="167"/>
      <c r="J4757" s="168"/>
      <c r="K4757" s="845"/>
    </row>
    <row r="4758" spans="1:11" x14ac:dyDescent="0.2">
      <c r="A4758" s="163">
        <v>4743</v>
      </c>
      <c r="B4758" s="164"/>
      <c r="C4758" s="165"/>
      <c r="D4758" s="166"/>
      <c r="E4758" s="165"/>
      <c r="F4758" s="165"/>
      <c r="G4758" s="220"/>
      <c r="H4758" s="165"/>
      <c r="I4758" s="167"/>
      <c r="J4758" s="168"/>
      <c r="K4758" s="845"/>
    </row>
    <row r="4759" spans="1:11" x14ac:dyDescent="0.2">
      <c r="A4759" s="163">
        <v>4744</v>
      </c>
      <c r="B4759" s="164"/>
      <c r="C4759" s="165"/>
      <c r="D4759" s="166"/>
      <c r="E4759" s="165"/>
      <c r="F4759" s="165"/>
      <c r="G4759" s="220"/>
      <c r="H4759" s="165"/>
      <c r="I4759" s="167"/>
      <c r="J4759" s="168"/>
      <c r="K4759" s="845"/>
    </row>
    <row r="4760" spans="1:11" x14ac:dyDescent="0.2">
      <c r="A4760" s="163">
        <v>4745</v>
      </c>
      <c r="B4760" s="164"/>
      <c r="C4760" s="165"/>
      <c r="D4760" s="166"/>
      <c r="E4760" s="165"/>
      <c r="F4760" s="165"/>
      <c r="G4760" s="220"/>
      <c r="H4760" s="165"/>
      <c r="I4760" s="167"/>
      <c r="J4760" s="168"/>
      <c r="K4760" s="845"/>
    </row>
    <row r="4761" spans="1:11" x14ac:dyDescent="0.2">
      <c r="A4761" s="163">
        <v>4746</v>
      </c>
      <c r="B4761" s="164"/>
      <c r="C4761" s="165"/>
      <c r="D4761" s="166"/>
      <c r="E4761" s="165"/>
      <c r="F4761" s="165"/>
      <c r="G4761" s="220"/>
      <c r="H4761" s="165"/>
      <c r="I4761" s="167"/>
      <c r="J4761" s="168"/>
      <c r="K4761" s="845"/>
    </row>
    <row r="4762" spans="1:11" x14ac:dyDescent="0.2">
      <c r="A4762" s="163">
        <v>4747</v>
      </c>
      <c r="B4762" s="164"/>
      <c r="C4762" s="165"/>
      <c r="D4762" s="166"/>
      <c r="E4762" s="165"/>
      <c r="F4762" s="165"/>
      <c r="G4762" s="220"/>
      <c r="H4762" s="165"/>
      <c r="I4762" s="167"/>
      <c r="J4762" s="168"/>
      <c r="K4762" s="845"/>
    </row>
    <row r="4763" spans="1:11" x14ac:dyDescent="0.2">
      <c r="A4763" s="163">
        <v>4748</v>
      </c>
      <c r="B4763" s="164"/>
      <c r="C4763" s="165"/>
      <c r="D4763" s="166"/>
      <c r="E4763" s="165"/>
      <c r="F4763" s="165"/>
      <c r="G4763" s="220"/>
      <c r="H4763" s="165"/>
      <c r="I4763" s="167"/>
      <c r="J4763" s="168"/>
      <c r="K4763" s="845"/>
    </row>
    <row r="4764" spans="1:11" x14ac:dyDescent="0.2">
      <c r="A4764" s="163">
        <v>4749</v>
      </c>
      <c r="B4764" s="164"/>
      <c r="C4764" s="165"/>
      <c r="D4764" s="166"/>
      <c r="E4764" s="165"/>
      <c r="F4764" s="165"/>
      <c r="G4764" s="220"/>
      <c r="H4764" s="165"/>
      <c r="I4764" s="167"/>
      <c r="J4764" s="168"/>
      <c r="K4764" s="845"/>
    </row>
    <row r="4765" spans="1:11" x14ac:dyDescent="0.2">
      <c r="A4765" s="163">
        <v>4750</v>
      </c>
      <c r="B4765" s="164"/>
      <c r="C4765" s="165"/>
      <c r="D4765" s="166"/>
      <c r="E4765" s="165"/>
      <c r="F4765" s="165"/>
      <c r="G4765" s="220"/>
      <c r="H4765" s="165"/>
      <c r="I4765" s="167"/>
      <c r="J4765" s="168"/>
      <c r="K4765" s="845"/>
    </row>
    <row r="4766" spans="1:11" x14ac:dyDescent="0.2">
      <c r="A4766" s="163">
        <v>4751</v>
      </c>
      <c r="B4766" s="164"/>
      <c r="C4766" s="165"/>
      <c r="D4766" s="166"/>
      <c r="E4766" s="165"/>
      <c r="F4766" s="165"/>
      <c r="G4766" s="220"/>
      <c r="H4766" s="165"/>
      <c r="I4766" s="167"/>
      <c r="J4766" s="168"/>
      <c r="K4766" s="845"/>
    </row>
    <row r="4767" spans="1:11" x14ac:dyDescent="0.2">
      <c r="A4767" s="163">
        <v>4752</v>
      </c>
      <c r="B4767" s="164"/>
      <c r="C4767" s="165"/>
      <c r="D4767" s="166"/>
      <c r="E4767" s="165"/>
      <c r="F4767" s="165"/>
      <c r="G4767" s="220"/>
      <c r="H4767" s="165"/>
      <c r="I4767" s="167"/>
      <c r="J4767" s="168"/>
      <c r="K4767" s="845"/>
    </row>
    <row r="4768" spans="1:11" x14ac:dyDescent="0.2">
      <c r="A4768" s="163">
        <v>4753</v>
      </c>
      <c r="B4768" s="164"/>
      <c r="C4768" s="165"/>
      <c r="D4768" s="166"/>
      <c r="E4768" s="165"/>
      <c r="F4768" s="165"/>
      <c r="G4768" s="220"/>
      <c r="H4768" s="165"/>
      <c r="I4768" s="167"/>
      <c r="J4768" s="168"/>
      <c r="K4768" s="845"/>
    </row>
    <row r="4769" spans="1:11" x14ac:dyDescent="0.2">
      <c r="A4769" s="163">
        <v>4754</v>
      </c>
      <c r="B4769" s="164"/>
      <c r="C4769" s="165"/>
      <c r="D4769" s="166"/>
      <c r="E4769" s="165"/>
      <c r="F4769" s="165"/>
      <c r="G4769" s="220"/>
      <c r="H4769" s="165"/>
      <c r="I4769" s="167"/>
      <c r="J4769" s="168"/>
      <c r="K4769" s="845"/>
    </row>
    <row r="4770" spans="1:11" x14ac:dyDescent="0.2">
      <c r="A4770" s="163">
        <v>4755</v>
      </c>
      <c r="B4770" s="164"/>
      <c r="C4770" s="165"/>
      <c r="D4770" s="166"/>
      <c r="E4770" s="165"/>
      <c r="F4770" s="165"/>
      <c r="G4770" s="220"/>
      <c r="H4770" s="165"/>
      <c r="I4770" s="167"/>
      <c r="J4770" s="168"/>
      <c r="K4770" s="845"/>
    </row>
    <row r="4771" spans="1:11" x14ac:dyDescent="0.2">
      <c r="A4771" s="163">
        <v>4756</v>
      </c>
      <c r="B4771" s="164"/>
      <c r="C4771" s="165"/>
      <c r="D4771" s="166"/>
      <c r="E4771" s="165"/>
      <c r="F4771" s="165"/>
      <c r="G4771" s="220"/>
      <c r="H4771" s="165"/>
      <c r="I4771" s="167"/>
      <c r="J4771" s="168"/>
      <c r="K4771" s="845"/>
    </row>
    <row r="4772" spans="1:11" x14ac:dyDescent="0.2">
      <c r="A4772" s="163">
        <v>4757</v>
      </c>
      <c r="B4772" s="164"/>
      <c r="C4772" s="165"/>
      <c r="D4772" s="166"/>
      <c r="E4772" s="165"/>
      <c r="F4772" s="165"/>
      <c r="G4772" s="220"/>
      <c r="H4772" s="165"/>
      <c r="I4772" s="167"/>
      <c r="J4772" s="168"/>
      <c r="K4772" s="845"/>
    </row>
    <row r="4773" spans="1:11" x14ac:dyDescent="0.2">
      <c r="A4773" s="163">
        <v>4758</v>
      </c>
      <c r="B4773" s="164"/>
      <c r="C4773" s="165"/>
      <c r="D4773" s="166"/>
      <c r="E4773" s="165"/>
      <c r="F4773" s="165"/>
      <c r="G4773" s="220"/>
      <c r="H4773" s="165"/>
      <c r="I4773" s="167"/>
      <c r="J4773" s="168"/>
      <c r="K4773" s="845"/>
    </row>
    <row r="4774" spans="1:11" x14ac:dyDescent="0.2">
      <c r="A4774" s="163">
        <v>4759</v>
      </c>
      <c r="B4774" s="164"/>
      <c r="C4774" s="165"/>
      <c r="D4774" s="166"/>
      <c r="E4774" s="165"/>
      <c r="F4774" s="165"/>
      <c r="G4774" s="220"/>
      <c r="H4774" s="165"/>
      <c r="I4774" s="167"/>
      <c r="J4774" s="168"/>
      <c r="K4774" s="845"/>
    </row>
    <row r="4775" spans="1:11" x14ac:dyDescent="0.2">
      <c r="A4775" s="163">
        <v>4760</v>
      </c>
      <c r="B4775" s="164"/>
      <c r="C4775" s="165"/>
      <c r="D4775" s="166"/>
      <c r="E4775" s="165"/>
      <c r="F4775" s="165"/>
      <c r="G4775" s="220"/>
      <c r="H4775" s="165"/>
      <c r="I4775" s="167"/>
      <c r="J4775" s="168"/>
      <c r="K4775" s="845"/>
    </row>
    <row r="4776" spans="1:11" x14ac:dyDescent="0.2">
      <c r="A4776" s="163">
        <v>4761</v>
      </c>
      <c r="B4776" s="164"/>
      <c r="C4776" s="165"/>
      <c r="D4776" s="166"/>
      <c r="E4776" s="165"/>
      <c r="F4776" s="165"/>
      <c r="G4776" s="220"/>
      <c r="H4776" s="165"/>
      <c r="I4776" s="167"/>
      <c r="J4776" s="168"/>
      <c r="K4776" s="845"/>
    </row>
    <row r="4777" spans="1:11" x14ac:dyDescent="0.2">
      <c r="A4777" s="163">
        <v>4762</v>
      </c>
      <c r="B4777" s="164"/>
      <c r="C4777" s="165"/>
      <c r="D4777" s="166"/>
      <c r="E4777" s="165"/>
      <c r="F4777" s="165"/>
      <c r="G4777" s="220"/>
      <c r="H4777" s="165"/>
      <c r="I4777" s="167"/>
      <c r="J4777" s="168"/>
      <c r="K4777" s="845"/>
    </row>
    <row r="4778" spans="1:11" x14ac:dyDescent="0.2">
      <c r="A4778" s="163">
        <v>4763</v>
      </c>
      <c r="B4778" s="164"/>
      <c r="C4778" s="165"/>
      <c r="D4778" s="166"/>
      <c r="E4778" s="165"/>
      <c r="F4778" s="165"/>
      <c r="G4778" s="220"/>
      <c r="H4778" s="165"/>
      <c r="I4778" s="167"/>
      <c r="J4778" s="168"/>
      <c r="K4778" s="845"/>
    </row>
    <row r="4779" spans="1:11" x14ac:dyDescent="0.2">
      <c r="A4779" s="163">
        <v>4764</v>
      </c>
      <c r="B4779" s="164"/>
      <c r="C4779" s="165"/>
      <c r="D4779" s="166"/>
      <c r="E4779" s="165"/>
      <c r="F4779" s="165"/>
      <c r="G4779" s="220"/>
      <c r="H4779" s="165"/>
      <c r="I4779" s="167"/>
      <c r="J4779" s="168"/>
      <c r="K4779" s="845"/>
    </row>
    <row r="4780" spans="1:11" x14ac:dyDescent="0.2">
      <c r="A4780" s="163">
        <v>4765</v>
      </c>
      <c r="B4780" s="164"/>
      <c r="C4780" s="165"/>
      <c r="D4780" s="166"/>
      <c r="E4780" s="165"/>
      <c r="F4780" s="165"/>
      <c r="G4780" s="220"/>
      <c r="H4780" s="165"/>
      <c r="I4780" s="167"/>
      <c r="J4780" s="168"/>
      <c r="K4780" s="845"/>
    </row>
    <row r="4781" spans="1:11" x14ac:dyDescent="0.2">
      <c r="A4781" s="163">
        <v>4766</v>
      </c>
      <c r="B4781" s="164"/>
      <c r="C4781" s="165"/>
      <c r="D4781" s="166"/>
      <c r="E4781" s="165"/>
      <c r="F4781" s="165"/>
      <c r="G4781" s="220"/>
      <c r="H4781" s="165"/>
      <c r="I4781" s="167"/>
      <c r="J4781" s="168"/>
      <c r="K4781" s="845"/>
    </row>
    <row r="4782" spans="1:11" x14ac:dyDescent="0.2">
      <c r="A4782" s="163">
        <v>4767</v>
      </c>
      <c r="B4782" s="164"/>
      <c r="C4782" s="165"/>
      <c r="D4782" s="166"/>
      <c r="E4782" s="165"/>
      <c r="F4782" s="165"/>
      <c r="G4782" s="220"/>
      <c r="H4782" s="165"/>
      <c r="I4782" s="167"/>
      <c r="J4782" s="168"/>
      <c r="K4782" s="845"/>
    </row>
    <row r="4783" spans="1:11" x14ac:dyDescent="0.2">
      <c r="A4783" s="163">
        <v>4768</v>
      </c>
      <c r="B4783" s="164"/>
      <c r="C4783" s="165"/>
      <c r="D4783" s="166"/>
      <c r="E4783" s="165"/>
      <c r="F4783" s="165"/>
      <c r="G4783" s="220"/>
      <c r="H4783" s="165"/>
      <c r="I4783" s="167"/>
      <c r="J4783" s="168"/>
      <c r="K4783" s="845"/>
    </row>
    <row r="4784" spans="1:11" x14ac:dyDescent="0.2">
      <c r="A4784" s="163">
        <v>4769</v>
      </c>
      <c r="B4784" s="164"/>
      <c r="C4784" s="165"/>
      <c r="D4784" s="166"/>
      <c r="E4784" s="165"/>
      <c r="F4784" s="165"/>
      <c r="G4784" s="220"/>
      <c r="H4784" s="165"/>
      <c r="I4784" s="167"/>
      <c r="J4784" s="168"/>
      <c r="K4784" s="845"/>
    </row>
    <row r="4785" spans="1:11" x14ac:dyDescent="0.2">
      <c r="A4785" s="163">
        <v>4770</v>
      </c>
      <c r="B4785" s="164"/>
      <c r="C4785" s="165"/>
      <c r="D4785" s="166"/>
      <c r="E4785" s="165"/>
      <c r="F4785" s="165"/>
      <c r="G4785" s="220"/>
      <c r="H4785" s="165"/>
      <c r="I4785" s="167"/>
      <c r="J4785" s="168"/>
      <c r="K4785" s="845"/>
    </row>
    <row r="4786" spans="1:11" x14ac:dyDescent="0.2">
      <c r="A4786" s="163">
        <v>4771</v>
      </c>
      <c r="B4786" s="164"/>
      <c r="C4786" s="165"/>
      <c r="D4786" s="166"/>
      <c r="E4786" s="165"/>
      <c r="F4786" s="165"/>
      <c r="G4786" s="220"/>
      <c r="H4786" s="165"/>
      <c r="I4786" s="167"/>
      <c r="J4786" s="168"/>
      <c r="K4786" s="845"/>
    </row>
    <row r="4787" spans="1:11" x14ac:dyDescent="0.2">
      <c r="A4787" s="163">
        <v>4772</v>
      </c>
      <c r="B4787" s="164"/>
      <c r="C4787" s="165"/>
      <c r="D4787" s="166"/>
      <c r="E4787" s="165"/>
      <c r="F4787" s="165"/>
      <c r="G4787" s="220"/>
      <c r="H4787" s="165"/>
      <c r="I4787" s="167"/>
      <c r="J4787" s="168"/>
      <c r="K4787" s="845"/>
    </row>
    <row r="4788" spans="1:11" x14ac:dyDescent="0.2">
      <c r="A4788" s="163">
        <v>4773</v>
      </c>
      <c r="B4788" s="164"/>
      <c r="C4788" s="165"/>
      <c r="D4788" s="166"/>
      <c r="E4788" s="165"/>
      <c r="F4788" s="165"/>
      <c r="G4788" s="220"/>
      <c r="H4788" s="165"/>
      <c r="I4788" s="167"/>
      <c r="J4788" s="168"/>
      <c r="K4788" s="845"/>
    </row>
    <row r="4789" spans="1:11" x14ac:dyDescent="0.2">
      <c r="A4789" s="163">
        <v>4774</v>
      </c>
      <c r="B4789" s="164"/>
      <c r="C4789" s="165"/>
      <c r="D4789" s="166"/>
      <c r="E4789" s="165"/>
      <c r="F4789" s="165"/>
      <c r="G4789" s="220"/>
      <c r="H4789" s="165"/>
      <c r="I4789" s="167"/>
      <c r="J4789" s="168"/>
      <c r="K4789" s="845"/>
    </row>
    <row r="4790" spans="1:11" x14ac:dyDescent="0.2">
      <c r="A4790" s="163">
        <v>4775</v>
      </c>
      <c r="B4790" s="164"/>
      <c r="C4790" s="165"/>
      <c r="D4790" s="166"/>
      <c r="E4790" s="165"/>
      <c r="F4790" s="165"/>
      <c r="G4790" s="220"/>
      <c r="H4790" s="165"/>
      <c r="I4790" s="167"/>
      <c r="J4790" s="168"/>
      <c r="K4790" s="845"/>
    </row>
    <row r="4791" spans="1:11" x14ac:dyDescent="0.2">
      <c r="A4791" s="163">
        <v>4776</v>
      </c>
      <c r="B4791" s="164"/>
      <c r="C4791" s="165"/>
      <c r="D4791" s="166"/>
      <c r="E4791" s="165"/>
      <c r="F4791" s="165"/>
      <c r="G4791" s="220"/>
      <c r="H4791" s="165"/>
      <c r="I4791" s="167"/>
      <c r="J4791" s="168"/>
      <c r="K4791" s="845"/>
    </row>
    <row r="4792" spans="1:11" x14ac:dyDescent="0.2">
      <c r="A4792" s="163">
        <v>4777</v>
      </c>
      <c r="B4792" s="164"/>
      <c r="C4792" s="165"/>
      <c r="D4792" s="166"/>
      <c r="E4792" s="165"/>
      <c r="F4792" s="165"/>
      <c r="G4792" s="220"/>
      <c r="H4792" s="165"/>
      <c r="I4792" s="167"/>
      <c r="J4792" s="168"/>
      <c r="K4792" s="845"/>
    </row>
    <row r="4793" spans="1:11" x14ac:dyDescent="0.2">
      <c r="A4793" s="163">
        <v>4778</v>
      </c>
      <c r="B4793" s="164"/>
      <c r="C4793" s="165"/>
      <c r="D4793" s="166"/>
      <c r="E4793" s="165"/>
      <c r="F4793" s="165"/>
      <c r="G4793" s="220"/>
      <c r="H4793" s="165"/>
      <c r="I4793" s="167"/>
      <c r="J4793" s="168"/>
      <c r="K4793" s="845"/>
    </row>
    <row r="4794" spans="1:11" x14ac:dyDescent="0.2">
      <c r="A4794" s="163">
        <v>4779</v>
      </c>
      <c r="B4794" s="164"/>
      <c r="C4794" s="165"/>
      <c r="D4794" s="166"/>
      <c r="E4794" s="165"/>
      <c r="F4794" s="165"/>
      <c r="G4794" s="220"/>
      <c r="H4794" s="165"/>
      <c r="I4794" s="167"/>
      <c r="J4794" s="168"/>
      <c r="K4794" s="845"/>
    </row>
    <row r="4795" spans="1:11" x14ac:dyDescent="0.2">
      <c r="A4795" s="163">
        <v>4780</v>
      </c>
      <c r="B4795" s="164"/>
      <c r="C4795" s="165"/>
      <c r="D4795" s="166"/>
      <c r="E4795" s="165"/>
      <c r="F4795" s="165"/>
      <c r="G4795" s="220"/>
      <c r="H4795" s="165"/>
      <c r="I4795" s="167"/>
      <c r="J4795" s="168"/>
      <c r="K4795" s="845"/>
    </row>
    <row r="4796" spans="1:11" x14ac:dyDescent="0.2">
      <c r="A4796" s="163">
        <v>4781</v>
      </c>
      <c r="B4796" s="164"/>
      <c r="C4796" s="165"/>
      <c r="D4796" s="166"/>
      <c r="E4796" s="165"/>
      <c r="F4796" s="165"/>
      <c r="G4796" s="220"/>
      <c r="H4796" s="165"/>
      <c r="I4796" s="167"/>
      <c r="J4796" s="168"/>
      <c r="K4796" s="845"/>
    </row>
    <row r="4797" spans="1:11" x14ac:dyDescent="0.2">
      <c r="A4797" s="163">
        <v>4782</v>
      </c>
      <c r="B4797" s="164"/>
      <c r="C4797" s="165"/>
      <c r="D4797" s="166"/>
      <c r="E4797" s="165"/>
      <c r="F4797" s="165"/>
      <c r="G4797" s="220"/>
      <c r="H4797" s="165"/>
      <c r="I4797" s="167"/>
      <c r="J4797" s="168"/>
      <c r="K4797" s="845"/>
    </row>
    <row r="4798" spans="1:11" x14ac:dyDescent="0.2">
      <c r="A4798" s="163">
        <v>4783</v>
      </c>
      <c r="B4798" s="164"/>
      <c r="C4798" s="165"/>
      <c r="D4798" s="166"/>
      <c r="E4798" s="165"/>
      <c r="F4798" s="165"/>
      <c r="G4798" s="220"/>
      <c r="H4798" s="165"/>
      <c r="I4798" s="167"/>
      <c r="J4798" s="168"/>
      <c r="K4798" s="845"/>
    </row>
    <row r="4799" spans="1:11" x14ac:dyDescent="0.2">
      <c r="A4799" s="163">
        <v>4784</v>
      </c>
      <c r="B4799" s="164"/>
      <c r="C4799" s="165"/>
      <c r="D4799" s="166"/>
      <c r="E4799" s="165"/>
      <c r="F4799" s="165"/>
      <c r="G4799" s="220"/>
      <c r="H4799" s="165"/>
      <c r="I4799" s="167"/>
      <c r="J4799" s="168"/>
      <c r="K4799" s="845"/>
    </row>
    <row r="4800" spans="1:11" x14ac:dyDescent="0.2">
      <c r="A4800" s="163">
        <v>4785</v>
      </c>
      <c r="B4800" s="164"/>
      <c r="C4800" s="165"/>
      <c r="D4800" s="166"/>
      <c r="E4800" s="165"/>
      <c r="F4800" s="165"/>
      <c r="G4800" s="220"/>
      <c r="H4800" s="165"/>
      <c r="I4800" s="167"/>
      <c r="J4800" s="168"/>
      <c r="K4800" s="845"/>
    </row>
    <row r="4801" spans="1:11" x14ac:dyDescent="0.2">
      <c r="A4801" s="163">
        <v>4786</v>
      </c>
      <c r="B4801" s="164"/>
      <c r="C4801" s="165"/>
      <c r="D4801" s="166"/>
      <c r="E4801" s="165"/>
      <c r="F4801" s="165"/>
      <c r="G4801" s="220"/>
      <c r="H4801" s="165"/>
      <c r="I4801" s="167"/>
      <c r="J4801" s="168"/>
      <c r="K4801" s="845"/>
    </row>
    <row r="4802" spans="1:11" x14ac:dyDescent="0.2">
      <c r="A4802" s="163">
        <v>4787</v>
      </c>
      <c r="B4802" s="164"/>
      <c r="C4802" s="165"/>
      <c r="D4802" s="166"/>
      <c r="E4802" s="165"/>
      <c r="F4802" s="165"/>
      <c r="G4802" s="220"/>
      <c r="H4802" s="165"/>
      <c r="I4802" s="167"/>
      <c r="J4802" s="168"/>
      <c r="K4802" s="845"/>
    </row>
    <row r="4803" spans="1:11" x14ac:dyDescent="0.2">
      <c r="A4803" s="163">
        <v>4788</v>
      </c>
      <c r="B4803" s="164"/>
      <c r="C4803" s="165"/>
      <c r="D4803" s="166"/>
      <c r="E4803" s="165"/>
      <c r="F4803" s="165"/>
      <c r="G4803" s="220"/>
      <c r="H4803" s="165"/>
      <c r="I4803" s="167"/>
      <c r="J4803" s="168"/>
      <c r="K4803" s="845"/>
    </row>
    <row r="4804" spans="1:11" x14ac:dyDescent="0.2">
      <c r="A4804" s="163">
        <v>4789</v>
      </c>
      <c r="B4804" s="164"/>
      <c r="C4804" s="165"/>
      <c r="D4804" s="166"/>
      <c r="E4804" s="165"/>
      <c r="F4804" s="165"/>
      <c r="G4804" s="220"/>
      <c r="H4804" s="165"/>
      <c r="I4804" s="167"/>
      <c r="J4804" s="168"/>
      <c r="K4804" s="845"/>
    </row>
    <row r="4805" spans="1:11" x14ac:dyDescent="0.2">
      <c r="A4805" s="163">
        <v>4790</v>
      </c>
      <c r="B4805" s="164"/>
      <c r="C4805" s="165"/>
      <c r="D4805" s="166"/>
      <c r="E4805" s="165"/>
      <c r="F4805" s="165"/>
      <c r="G4805" s="220"/>
      <c r="H4805" s="165"/>
      <c r="I4805" s="167"/>
      <c r="J4805" s="168"/>
      <c r="K4805" s="845"/>
    </row>
    <row r="4806" spans="1:11" x14ac:dyDescent="0.2">
      <c r="A4806" s="163">
        <v>4791</v>
      </c>
      <c r="B4806" s="164"/>
      <c r="C4806" s="165"/>
      <c r="D4806" s="166"/>
      <c r="E4806" s="165"/>
      <c r="F4806" s="165"/>
      <c r="G4806" s="220"/>
      <c r="H4806" s="165"/>
      <c r="I4806" s="167"/>
      <c r="J4806" s="168"/>
      <c r="K4806" s="845"/>
    </row>
    <row r="4807" spans="1:11" x14ac:dyDescent="0.2">
      <c r="A4807" s="163">
        <v>4792</v>
      </c>
      <c r="B4807" s="164"/>
      <c r="C4807" s="165"/>
      <c r="D4807" s="166"/>
      <c r="E4807" s="165"/>
      <c r="F4807" s="165"/>
      <c r="G4807" s="220"/>
      <c r="H4807" s="165"/>
      <c r="I4807" s="167"/>
      <c r="J4807" s="168"/>
      <c r="K4807" s="845"/>
    </row>
    <row r="4808" spans="1:11" x14ac:dyDescent="0.2">
      <c r="A4808" s="163">
        <v>4793</v>
      </c>
      <c r="B4808" s="164"/>
      <c r="C4808" s="165"/>
      <c r="D4808" s="166"/>
      <c r="E4808" s="165"/>
      <c r="F4808" s="165"/>
      <c r="G4808" s="220"/>
      <c r="H4808" s="165"/>
      <c r="I4808" s="167"/>
      <c r="J4808" s="168"/>
      <c r="K4808" s="845"/>
    </row>
    <row r="4809" spans="1:11" x14ac:dyDescent="0.2">
      <c r="A4809" s="163">
        <v>4794</v>
      </c>
      <c r="B4809" s="164"/>
      <c r="C4809" s="165"/>
      <c r="D4809" s="166"/>
      <c r="E4809" s="165"/>
      <c r="F4809" s="165"/>
      <c r="G4809" s="220"/>
      <c r="H4809" s="165"/>
      <c r="I4809" s="167"/>
      <c r="J4809" s="168"/>
      <c r="K4809" s="845"/>
    </row>
    <row r="4810" spans="1:11" x14ac:dyDescent="0.2">
      <c r="A4810" s="163">
        <v>4795</v>
      </c>
      <c r="B4810" s="164"/>
      <c r="C4810" s="165"/>
      <c r="D4810" s="166"/>
      <c r="E4810" s="165"/>
      <c r="F4810" s="165"/>
      <c r="G4810" s="220"/>
      <c r="H4810" s="165"/>
      <c r="I4810" s="167"/>
      <c r="J4810" s="168"/>
      <c r="K4810" s="845"/>
    </row>
    <row r="4811" spans="1:11" x14ac:dyDescent="0.2">
      <c r="A4811" s="163">
        <v>4796</v>
      </c>
      <c r="B4811" s="164"/>
      <c r="C4811" s="165"/>
      <c r="D4811" s="166"/>
      <c r="E4811" s="165"/>
      <c r="F4811" s="165"/>
      <c r="G4811" s="220"/>
      <c r="H4811" s="165"/>
      <c r="I4811" s="167"/>
      <c r="J4811" s="168"/>
      <c r="K4811" s="845"/>
    </row>
    <row r="4812" spans="1:11" x14ac:dyDescent="0.2">
      <c r="A4812" s="163">
        <v>4797</v>
      </c>
      <c r="B4812" s="164"/>
      <c r="C4812" s="165"/>
      <c r="D4812" s="166"/>
      <c r="E4812" s="165"/>
      <c r="F4812" s="165"/>
      <c r="G4812" s="220"/>
      <c r="H4812" s="165"/>
      <c r="I4812" s="167"/>
      <c r="J4812" s="168"/>
      <c r="K4812" s="845"/>
    </row>
    <row r="4813" spans="1:11" x14ac:dyDescent="0.2">
      <c r="A4813" s="163">
        <v>4798</v>
      </c>
      <c r="B4813" s="164"/>
      <c r="C4813" s="165"/>
      <c r="D4813" s="166"/>
      <c r="E4813" s="165"/>
      <c r="F4813" s="165"/>
      <c r="G4813" s="220"/>
      <c r="H4813" s="165"/>
      <c r="I4813" s="167"/>
      <c r="J4813" s="168"/>
      <c r="K4813" s="845"/>
    </row>
    <row r="4814" spans="1:11" x14ac:dyDescent="0.2">
      <c r="A4814" s="163">
        <v>4799</v>
      </c>
      <c r="B4814" s="164"/>
      <c r="C4814" s="165"/>
      <c r="D4814" s="166"/>
      <c r="E4814" s="165"/>
      <c r="F4814" s="165"/>
      <c r="G4814" s="220"/>
      <c r="H4814" s="165"/>
      <c r="I4814" s="167"/>
      <c r="J4814" s="168"/>
      <c r="K4814" s="845"/>
    </row>
    <row r="4815" spans="1:11" x14ac:dyDescent="0.2">
      <c r="A4815" s="163">
        <v>4800</v>
      </c>
      <c r="B4815" s="164"/>
      <c r="C4815" s="165"/>
      <c r="D4815" s="166"/>
      <c r="E4815" s="165"/>
      <c r="F4815" s="165"/>
      <c r="G4815" s="220"/>
      <c r="H4815" s="165"/>
      <c r="I4815" s="167"/>
      <c r="J4815" s="168"/>
      <c r="K4815" s="845"/>
    </row>
    <row r="4816" spans="1:11" x14ac:dyDescent="0.2">
      <c r="A4816" s="163">
        <v>4801</v>
      </c>
      <c r="B4816" s="164"/>
      <c r="C4816" s="165"/>
      <c r="D4816" s="166"/>
      <c r="E4816" s="165"/>
      <c r="F4816" s="165"/>
      <c r="G4816" s="220"/>
      <c r="H4816" s="165"/>
      <c r="I4816" s="167"/>
      <c r="J4816" s="168"/>
      <c r="K4816" s="845"/>
    </row>
    <row r="4817" spans="1:11" x14ac:dyDescent="0.2">
      <c r="A4817" s="163">
        <v>4802</v>
      </c>
      <c r="B4817" s="164"/>
      <c r="C4817" s="165"/>
      <c r="D4817" s="166"/>
      <c r="E4817" s="165"/>
      <c r="F4817" s="165"/>
      <c r="G4817" s="220"/>
      <c r="H4817" s="165"/>
      <c r="I4817" s="167"/>
      <c r="J4817" s="168"/>
      <c r="K4817" s="845"/>
    </row>
    <row r="4818" spans="1:11" x14ac:dyDescent="0.2">
      <c r="A4818" s="163">
        <v>4803</v>
      </c>
      <c r="B4818" s="164"/>
      <c r="C4818" s="165"/>
      <c r="D4818" s="166"/>
      <c r="E4818" s="165"/>
      <c r="F4818" s="165"/>
      <c r="G4818" s="220"/>
      <c r="H4818" s="165"/>
      <c r="I4818" s="167"/>
      <c r="J4818" s="168"/>
      <c r="K4818" s="845"/>
    </row>
    <row r="4819" spans="1:11" x14ac:dyDescent="0.2">
      <c r="A4819" s="163">
        <v>4804</v>
      </c>
      <c r="B4819" s="164"/>
      <c r="C4819" s="165"/>
      <c r="D4819" s="166"/>
      <c r="E4819" s="165"/>
      <c r="F4819" s="165"/>
      <c r="G4819" s="220"/>
      <c r="H4819" s="165"/>
      <c r="I4819" s="167"/>
      <c r="J4819" s="168"/>
      <c r="K4819" s="845"/>
    </row>
    <row r="4820" spans="1:11" x14ac:dyDescent="0.2">
      <c r="A4820" s="163">
        <v>4805</v>
      </c>
      <c r="B4820" s="164"/>
      <c r="C4820" s="165"/>
      <c r="D4820" s="166"/>
      <c r="E4820" s="165"/>
      <c r="F4820" s="165"/>
      <c r="G4820" s="220"/>
      <c r="H4820" s="165"/>
      <c r="I4820" s="167"/>
      <c r="J4820" s="168"/>
      <c r="K4820" s="845"/>
    </row>
    <row r="4821" spans="1:11" x14ac:dyDescent="0.2">
      <c r="A4821" s="163">
        <v>4806</v>
      </c>
      <c r="B4821" s="164"/>
      <c r="C4821" s="165"/>
      <c r="D4821" s="166"/>
      <c r="E4821" s="165"/>
      <c r="F4821" s="165"/>
      <c r="G4821" s="220"/>
      <c r="H4821" s="165"/>
      <c r="I4821" s="167"/>
      <c r="J4821" s="168"/>
      <c r="K4821" s="845"/>
    </row>
    <row r="4822" spans="1:11" x14ac:dyDescent="0.2">
      <c r="A4822" s="163">
        <v>4807</v>
      </c>
      <c r="B4822" s="164"/>
      <c r="C4822" s="165"/>
      <c r="D4822" s="166"/>
      <c r="E4822" s="165"/>
      <c r="F4822" s="165"/>
      <c r="G4822" s="220"/>
      <c r="H4822" s="165"/>
      <c r="I4822" s="167"/>
      <c r="J4822" s="168"/>
      <c r="K4822" s="845"/>
    </row>
    <row r="4823" spans="1:11" x14ac:dyDescent="0.2">
      <c r="A4823" s="163">
        <v>4808</v>
      </c>
      <c r="B4823" s="164"/>
      <c r="C4823" s="165"/>
      <c r="D4823" s="166"/>
      <c r="E4823" s="165"/>
      <c r="F4823" s="165"/>
      <c r="G4823" s="220"/>
      <c r="H4823" s="165"/>
      <c r="I4823" s="167"/>
      <c r="J4823" s="168"/>
      <c r="K4823" s="845"/>
    </row>
    <row r="4824" spans="1:11" x14ac:dyDescent="0.2">
      <c r="A4824" s="163">
        <v>4809</v>
      </c>
      <c r="B4824" s="164"/>
      <c r="C4824" s="165"/>
      <c r="D4824" s="166"/>
      <c r="E4824" s="165"/>
      <c r="F4824" s="165"/>
      <c r="G4824" s="220"/>
      <c r="H4824" s="165"/>
      <c r="I4824" s="167"/>
      <c r="J4824" s="168"/>
      <c r="K4824" s="845"/>
    </row>
    <row r="4825" spans="1:11" x14ac:dyDescent="0.2">
      <c r="A4825" s="163">
        <v>4810</v>
      </c>
      <c r="B4825" s="164"/>
      <c r="C4825" s="165"/>
      <c r="D4825" s="166"/>
      <c r="E4825" s="165"/>
      <c r="F4825" s="165"/>
      <c r="G4825" s="220"/>
      <c r="H4825" s="165"/>
      <c r="I4825" s="167"/>
      <c r="J4825" s="168"/>
      <c r="K4825" s="845"/>
    </row>
    <row r="4826" spans="1:11" x14ac:dyDescent="0.2">
      <c r="A4826" s="163">
        <v>4811</v>
      </c>
      <c r="B4826" s="164"/>
      <c r="C4826" s="165"/>
      <c r="D4826" s="166"/>
      <c r="E4826" s="165"/>
      <c r="F4826" s="165"/>
      <c r="G4826" s="220"/>
      <c r="H4826" s="165"/>
      <c r="I4826" s="167"/>
      <c r="J4826" s="168"/>
      <c r="K4826" s="845"/>
    </row>
    <row r="4827" spans="1:11" x14ac:dyDescent="0.2">
      <c r="A4827" s="163">
        <v>4812</v>
      </c>
      <c r="B4827" s="164"/>
      <c r="C4827" s="165"/>
      <c r="D4827" s="166"/>
      <c r="E4827" s="165"/>
      <c r="F4827" s="165"/>
      <c r="G4827" s="220"/>
      <c r="H4827" s="165"/>
      <c r="I4827" s="167"/>
      <c r="J4827" s="168"/>
      <c r="K4827" s="845"/>
    </row>
    <row r="4828" spans="1:11" x14ac:dyDescent="0.2">
      <c r="A4828" s="163">
        <v>4813</v>
      </c>
      <c r="B4828" s="164"/>
      <c r="C4828" s="165"/>
      <c r="D4828" s="166"/>
      <c r="E4828" s="165"/>
      <c r="F4828" s="165"/>
      <c r="G4828" s="220"/>
      <c r="H4828" s="165"/>
      <c r="I4828" s="167"/>
      <c r="J4828" s="168"/>
      <c r="K4828" s="845"/>
    </row>
    <row r="4829" spans="1:11" x14ac:dyDescent="0.2">
      <c r="A4829" s="163">
        <v>4814</v>
      </c>
      <c r="B4829" s="164"/>
      <c r="C4829" s="165"/>
      <c r="D4829" s="166"/>
      <c r="E4829" s="165"/>
      <c r="F4829" s="165"/>
      <c r="G4829" s="220"/>
      <c r="H4829" s="165"/>
      <c r="I4829" s="167"/>
      <c r="J4829" s="168"/>
      <c r="K4829" s="845"/>
    </row>
    <row r="4830" spans="1:11" x14ac:dyDescent="0.2">
      <c r="A4830" s="163">
        <v>4815</v>
      </c>
      <c r="B4830" s="164"/>
      <c r="C4830" s="165"/>
      <c r="D4830" s="166"/>
      <c r="E4830" s="165"/>
      <c r="F4830" s="165"/>
      <c r="G4830" s="220"/>
      <c r="H4830" s="165"/>
      <c r="I4830" s="167"/>
      <c r="J4830" s="168"/>
      <c r="K4830" s="845"/>
    </row>
    <row r="4831" spans="1:11" x14ac:dyDescent="0.2">
      <c r="A4831" s="163">
        <v>4816</v>
      </c>
      <c r="B4831" s="164"/>
      <c r="C4831" s="165"/>
      <c r="D4831" s="166"/>
      <c r="E4831" s="165"/>
      <c r="F4831" s="165"/>
      <c r="G4831" s="220"/>
      <c r="H4831" s="165"/>
      <c r="I4831" s="167"/>
      <c r="J4831" s="168"/>
      <c r="K4831" s="845"/>
    </row>
    <row r="4832" spans="1:11" x14ac:dyDescent="0.2">
      <c r="A4832" s="163">
        <v>4817</v>
      </c>
      <c r="B4832" s="164"/>
      <c r="C4832" s="165"/>
      <c r="D4832" s="166"/>
      <c r="E4832" s="165"/>
      <c r="F4832" s="165"/>
      <c r="G4832" s="220"/>
      <c r="H4832" s="165"/>
      <c r="I4832" s="167"/>
      <c r="J4832" s="168"/>
      <c r="K4832" s="845"/>
    </row>
    <row r="4833" spans="1:11" x14ac:dyDescent="0.2">
      <c r="A4833" s="163">
        <v>4818</v>
      </c>
      <c r="B4833" s="164"/>
      <c r="C4833" s="165"/>
      <c r="D4833" s="166"/>
      <c r="E4833" s="165"/>
      <c r="F4833" s="165"/>
      <c r="G4833" s="220"/>
      <c r="H4833" s="165"/>
      <c r="I4833" s="167"/>
      <c r="J4833" s="168"/>
      <c r="K4833" s="845"/>
    </row>
    <row r="4834" spans="1:11" x14ac:dyDescent="0.2">
      <c r="A4834" s="163">
        <v>4819</v>
      </c>
      <c r="B4834" s="164"/>
      <c r="C4834" s="165"/>
      <c r="D4834" s="166"/>
      <c r="E4834" s="165"/>
      <c r="F4834" s="165"/>
      <c r="G4834" s="220"/>
      <c r="H4834" s="165"/>
      <c r="I4834" s="167"/>
      <c r="J4834" s="168"/>
      <c r="K4834" s="845"/>
    </row>
    <row r="4835" spans="1:11" x14ac:dyDescent="0.2">
      <c r="A4835" s="163">
        <v>4820</v>
      </c>
      <c r="B4835" s="164"/>
      <c r="C4835" s="165"/>
      <c r="D4835" s="166"/>
      <c r="E4835" s="165"/>
      <c r="F4835" s="165"/>
      <c r="G4835" s="220"/>
      <c r="H4835" s="165"/>
      <c r="I4835" s="167"/>
      <c r="J4835" s="168"/>
      <c r="K4835" s="845"/>
    </row>
    <row r="4836" spans="1:11" x14ac:dyDescent="0.2">
      <c r="A4836" s="163">
        <v>4821</v>
      </c>
      <c r="B4836" s="164"/>
      <c r="C4836" s="165"/>
      <c r="D4836" s="166"/>
      <c r="E4836" s="165"/>
      <c r="F4836" s="165"/>
      <c r="G4836" s="220"/>
      <c r="H4836" s="165"/>
      <c r="I4836" s="167"/>
      <c r="J4836" s="168"/>
      <c r="K4836" s="845"/>
    </row>
    <row r="4837" spans="1:11" x14ac:dyDescent="0.2">
      <c r="A4837" s="163">
        <v>4822</v>
      </c>
      <c r="B4837" s="164"/>
      <c r="C4837" s="165"/>
      <c r="D4837" s="166"/>
      <c r="E4837" s="165"/>
      <c r="F4837" s="165"/>
      <c r="G4837" s="220"/>
      <c r="H4837" s="165"/>
      <c r="I4837" s="167"/>
      <c r="J4837" s="168"/>
      <c r="K4837" s="845"/>
    </row>
    <row r="4838" spans="1:11" x14ac:dyDescent="0.2">
      <c r="A4838" s="163">
        <v>4823</v>
      </c>
      <c r="B4838" s="164"/>
      <c r="C4838" s="165"/>
      <c r="D4838" s="166"/>
      <c r="E4838" s="165"/>
      <c r="F4838" s="165"/>
      <c r="G4838" s="220"/>
      <c r="H4838" s="165"/>
      <c r="I4838" s="167"/>
      <c r="J4838" s="168"/>
      <c r="K4838" s="845"/>
    </row>
    <row r="4839" spans="1:11" x14ac:dyDescent="0.2">
      <c r="A4839" s="163">
        <v>4824</v>
      </c>
      <c r="B4839" s="164"/>
      <c r="C4839" s="165"/>
      <c r="D4839" s="166"/>
      <c r="E4839" s="165"/>
      <c r="F4839" s="165"/>
      <c r="G4839" s="220"/>
      <c r="H4839" s="165"/>
      <c r="I4839" s="167"/>
      <c r="J4839" s="168"/>
      <c r="K4839" s="845"/>
    </row>
    <row r="4840" spans="1:11" x14ac:dyDescent="0.2">
      <c r="A4840" s="163">
        <v>4825</v>
      </c>
      <c r="B4840" s="164"/>
      <c r="C4840" s="165"/>
      <c r="D4840" s="166"/>
      <c r="E4840" s="165"/>
      <c r="F4840" s="165"/>
      <c r="G4840" s="220"/>
      <c r="H4840" s="165"/>
      <c r="I4840" s="167"/>
      <c r="J4840" s="168"/>
      <c r="K4840" s="845"/>
    </row>
    <row r="4841" spans="1:11" x14ac:dyDescent="0.2">
      <c r="A4841" s="163">
        <v>4826</v>
      </c>
      <c r="B4841" s="164"/>
      <c r="C4841" s="165"/>
      <c r="D4841" s="166"/>
      <c r="E4841" s="165"/>
      <c r="F4841" s="165"/>
      <c r="G4841" s="220"/>
      <c r="H4841" s="165"/>
      <c r="I4841" s="167"/>
      <c r="J4841" s="168"/>
      <c r="K4841" s="845"/>
    </row>
    <row r="4842" spans="1:11" x14ac:dyDescent="0.2">
      <c r="A4842" s="163">
        <v>4827</v>
      </c>
      <c r="B4842" s="164"/>
      <c r="C4842" s="165"/>
      <c r="D4842" s="166"/>
      <c r="E4842" s="165"/>
      <c r="F4842" s="165"/>
      <c r="G4842" s="220"/>
      <c r="H4842" s="165"/>
      <c r="I4842" s="167"/>
      <c r="J4842" s="168"/>
      <c r="K4842" s="845"/>
    </row>
    <row r="4843" spans="1:11" x14ac:dyDescent="0.2">
      <c r="A4843" s="163">
        <v>4828</v>
      </c>
      <c r="B4843" s="164"/>
      <c r="C4843" s="165"/>
      <c r="D4843" s="166"/>
      <c r="E4843" s="165"/>
      <c r="F4843" s="165"/>
      <c r="G4843" s="220"/>
      <c r="H4843" s="165"/>
      <c r="I4843" s="167"/>
      <c r="J4843" s="168"/>
      <c r="K4843" s="845"/>
    </row>
    <row r="4844" spans="1:11" x14ac:dyDescent="0.2">
      <c r="A4844" s="163">
        <v>4829</v>
      </c>
      <c r="B4844" s="164"/>
      <c r="C4844" s="165"/>
      <c r="D4844" s="166"/>
      <c r="E4844" s="165"/>
      <c r="F4844" s="165"/>
      <c r="G4844" s="220"/>
      <c r="H4844" s="165"/>
      <c r="I4844" s="167"/>
      <c r="J4844" s="168"/>
      <c r="K4844" s="845"/>
    </row>
    <row r="4845" spans="1:11" x14ac:dyDescent="0.2">
      <c r="A4845" s="163">
        <v>4830</v>
      </c>
      <c r="B4845" s="164"/>
      <c r="C4845" s="165"/>
      <c r="D4845" s="166"/>
      <c r="E4845" s="165"/>
      <c r="F4845" s="165"/>
      <c r="G4845" s="220"/>
      <c r="H4845" s="165"/>
      <c r="I4845" s="167"/>
      <c r="J4845" s="168"/>
      <c r="K4845" s="845"/>
    </row>
    <row r="4846" spans="1:11" x14ac:dyDescent="0.2">
      <c r="A4846" s="163">
        <v>4831</v>
      </c>
      <c r="B4846" s="164"/>
      <c r="C4846" s="165"/>
      <c r="D4846" s="166"/>
      <c r="E4846" s="165"/>
      <c r="F4846" s="165"/>
      <c r="G4846" s="220"/>
      <c r="H4846" s="165"/>
      <c r="I4846" s="167"/>
      <c r="J4846" s="168"/>
      <c r="K4846" s="845"/>
    </row>
    <row r="4847" spans="1:11" x14ac:dyDescent="0.2">
      <c r="A4847" s="163">
        <v>4832</v>
      </c>
      <c r="B4847" s="164"/>
      <c r="C4847" s="165"/>
      <c r="D4847" s="166"/>
      <c r="E4847" s="165"/>
      <c r="F4847" s="165"/>
      <c r="G4847" s="220"/>
      <c r="H4847" s="165"/>
      <c r="I4847" s="167"/>
      <c r="J4847" s="168"/>
      <c r="K4847" s="845"/>
    </row>
    <row r="4848" spans="1:11" x14ac:dyDescent="0.2">
      <c r="A4848" s="163">
        <v>4833</v>
      </c>
      <c r="B4848" s="164"/>
      <c r="C4848" s="165"/>
      <c r="D4848" s="166"/>
      <c r="E4848" s="165"/>
      <c r="F4848" s="165"/>
      <c r="G4848" s="220"/>
      <c r="H4848" s="165"/>
      <c r="I4848" s="167"/>
      <c r="J4848" s="168"/>
      <c r="K4848" s="845"/>
    </row>
    <row r="4849" spans="1:11" x14ac:dyDescent="0.2">
      <c r="A4849" s="163">
        <v>4834</v>
      </c>
      <c r="B4849" s="164"/>
      <c r="C4849" s="165"/>
      <c r="D4849" s="166"/>
      <c r="E4849" s="165"/>
      <c r="F4849" s="165"/>
      <c r="G4849" s="220"/>
      <c r="H4849" s="165"/>
      <c r="I4849" s="167"/>
      <c r="J4849" s="168"/>
      <c r="K4849" s="845"/>
    </row>
    <row r="4850" spans="1:11" x14ac:dyDescent="0.2">
      <c r="A4850" s="163">
        <v>4835</v>
      </c>
      <c r="B4850" s="164"/>
      <c r="C4850" s="165"/>
      <c r="D4850" s="166"/>
      <c r="E4850" s="165"/>
      <c r="F4850" s="165"/>
      <c r="G4850" s="220"/>
      <c r="H4850" s="165"/>
      <c r="I4850" s="167"/>
      <c r="J4850" s="168"/>
      <c r="K4850" s="845"/>
    </row>
    <row r="4851" spans="1:11" x14ac:dyDescent="0.2">
      <c r="A4851" s="163">
        <v>4836</v>
      </c>
      <c r="B4851" s="164"/>
      <c r="C4851" s="165"/>
      <c r="D4851" s="166"/>
      <c r="E4851" s="165"/>
      <c r="F4851" s="165"/>
      <c r="G4851" s="220"/>
      <c r="H4851" s="165"/>
      <c r="I4851" s="167"/>
      <c r="J4851" s="168"/>
      <c r="K4851" s="845"/>
    </row>
    <row r="4852" spans="1:11" x14ac:dyDescent="0.2">
      <c r="A4852" s="163">
        <v>4837</v>
      </c>
      <c r="B4852" s="164"/>
      <c r="C4852" s="165"/>
      <c r="D4852" s="166"/>
      <c r="E4852" s="165"/>
      <c r="F4852" s="165"/>
      <c r="G4852" s="220"/>
      <c r="H4852" s="165"/>
      <c r="I4852" s="167"/>
      <c r="J4852" s="168"/>
      <c r="K4852" s="845"/>
    </row>
    <row r="4853" spans="1:11" x14ac:dyDescent="0.2">
      <c r="A4853" s="163">
        <v>4838</v>
      </c>
      <c r="B4853" s="164"/>
      <c r="C4853" s="165"/>
      <c r="D4853" s="166"/>
      <c r="E4853" s="165"/>
      <c r="F4853" s="165"/>
      <c r="G4853" s="220"/>
      <c r="H4853" s="165"/>
      <c r="I4853" s="167"/>
      <c r="J4853" s="168"/>
      <c r="K4853" s="845"/>
    </row>
    <row r="4854" spans="1:11" x14ac:dyDescent="0.2">
      <c r="A4854" s="163">
        <v>4839</v>
      </c>
      <c r="B4854" s="164"/>
      <c r="C4854" s="165"/>
      <c r="D4854" s="166"/>
      <c r="E4854" s="165"/>
      <c r="F4854" s="165"/>
      <c r="G4854" s="220"/>
      <c r="H4854" s="165"/>
      <c r="I4854" s="167"/>
      <c r="J4854" s="168"/>
      <c r="K4854" s="845"/>
    </row>
    <row r="4855" spans="1:11" x14ac:dyDescent="0.2">
      <c r="A4855" s="163">
        <v>4840</v>
      </c>
      <c r="B4855" s="164"/>
      <c r="C4855" s="165"/>
      <c r="D4855" s="166"/>
      <c r="E4855" s="165"/>
      <c r="F4855" s="165"/>
      <c r="G4855" s="220"/>
      <c r="H4855" s="165"/>
      <c r="I4855" s="167"/>
      <c r="J4855" s="168"/>
      <c r="K4855" s="845"/>
    </row>
    <row r="4856" spans="1:11" x14ac:dyDescent="0.2">
      <c r="A4856" s="163">
        <v>4841</v>
      </c>
      <c r="B4856" s="164"/>
      <c r="C4856" s="165"/>
      <c r="D4856" s="166"/>
      <c r="E4856" s="165"/>
      <c r="F4856" s="165"/>
      <c r="G4856" s="220"/>
      <c r="H4856" s="165"/>
      <c r="I4856" s="167"/>
      <c r="J4856" s="168"/>
      <c r="K4856" s="845"/>
    </row>
    <row r="4857" spans="1:11" x14ac:dyDescent="0.2">
      <c r="A4857" s="163">
        <v>4842</v>
      </c>
      <c r="B4857" s="164"/>
      <c r="C4857" s="165"/>
      <c r="D4857" s="166"/>
      <c r="E4857" s="165"/>
      <c r="F4857" s="165"/>
      <c r="G4857" s="220"/>
      <c r="H4857" s="165"/>
      <c r="I4857" s="167"/>
      <c r="J4857" s="168"/>
      <c r="K4857" s="845"/>
    </row>
    <row r="4858" spans="1:11" x14ac:dyDescent="0.2">
      <c r="A4858" s="163">
        <v>4843</v>
      </c>
      <c r="B4858" s="164"/>
      <c r="C4858" s="165"/>
      <c r="D4858" s="166"/>
      <c r="E4858" s="165"/>
      <c r="F4858" s="165"/>
      <c r="G4858" s="220"/>
      <c r="H4858" s="165"/>
      <c r="I4858" s="167"/>
      <c r="J4858" s="168"/>
      <c r="K4858" s="845"/>
    </row>
    <row r="4859" spans="1:11" x14ac:dyDescent="0.2">
      <c r="A4859" s="163">
        <v>4844</v>
      </c>
      <c r="B4859" s="164"/>
      <c r="C4859" s="165"/>
      <c r="D4859" s="166"/>
      <c r="E4859" s="165"/>
      <c r="F4859" s="165"/>
      <c r="G4859" s="220"/>
      <c r="H4859" s="165"/>
      <c r="I4859" s="167"/>
      <c r="J4859" s="168"/>
      <c r="K4859" s="845"/>
    </row>
    <row r="4860" spans="1:11" x14ac:dyDescent="0.2">
      <c r="A4860" s="163">
        <v>4845</v>
      </c>
      <c r="B4860" s="164"/>
      <c r="C4860" s="165"/>
      <c r="D4860" s="166"/>
      <c r="E4860" s="165"/>
      <c r="F4860" s="165"/>
      <c r="G4860" s="220"/>
      <c r="H4860" s="165"/>
      <c r="I4860" s="167"/>
      <c r="J4860" s="168"/>
      <c r="K4860" s="845"/>
    </row>
    <row r="4861" spans="1:11" x14ac:dyDescent="0.2">
      <c r="A4861" s="163">
        <v>4846</v>
      </c>
      <c r="B4861" s="164"/>
      <c r="C4861" s="165"/>
      <c r="D4861" s="166"/>
      <c r="E4861" s="165"/>
      <c r="F4861" s="165"/>
      <c r="G4861" s="220"/>
      <c r="H4861" s="165"/>
      <c r="I4861" s="167"/>
      <c r="J4861" s="168"/>
      <c r="K4861" s="845"/>
    </row>
    <row r="4862" spans="1:11" x14ac:dyDescent="0.2">
      <c r="A4862" s="163">
        <v>4847</v>
      </c>
      <c r="B4862" s="164"/>
      <c r="C4862" s="165"/>
      <c r="D4862" s="166"/>
      <c r="E4862" s="165"/>
      <c r="F4862" s="165"/>
      <c r="G4862" s="220"/>
      <c r="H4862" s="165"/>
      <c r="I4862" s="167"/>
      <c r="J4862" s="168"/>
      <c r="K4862" s="845"/>
    </row>
    <row r="4863" spans="1:11" x14ac:dyDescent="0.2">
      <c r="A4863" s="163">
        <v>4848</v>
      </c>
      <c r="B4863" s="164"/>
      <c r="C4863" s="165"/>
      <c r="D4863" s="166"/>
      <c r="E4863" s="165"/>
      <c r="F4863" s="165"/>
      <c r="G4863" s="220"/>
      <c r="H4863" s="165"/>
      <c r="I4863" s="167"/>
      <c r="J4863" s="168"/>
      <c r="K4863" s="845"/>
    </row>
    <row r="4864" spans="1:11" x14ac:dyDescent="0.2">
      <c r="A4864" s="163">
        <v>4849</v>
      </c>
      <c r="B4864" s="164"/>
      <c r="C4864" s="165"/>
      <c r="D4864" s="166"/>
      <c r="E4864" s="165"/>
      <c r="F4864" s="165"/>
      <c r="G4864" s="220"/>
      <c r="H4864" s="165"/>
      <c r="I4864" s="167"/>
      <c r="J4864" s="168"/>
      <c r="K4864" s="845"/>
    </row>
    <row r="4865" spans="1:11" x14ac:dyDescent="0.2">
      <c r="A4865" s="163">
        <v>4850</v>
      </c>
      <c r="B4865" s="164"/>
      <c r="C4865" s="165"/>
      <c r="D4865" s="166"/>
      <c r="E4865" s="165"/>
      <c r="F4865" s="165"/>
      <c r="G4865" s="220"/>
      <c r="H4865" s="165"/>
      <c r="I4865" s="167"/>
      <c r="J4865" s="168"/>
      <c r="K4865" s="845"/>
    </row>
    <row r="4866" spans="1:11" x14ac:dyDescent="0.2">
      <c r="A4866" s="163">
        <v>4851</v>
      </c>
      <c r="B4866" s="164"/>
      <c r="C4866" s="165"/>
      <c r="D4866" s="166"/>
      <c r="E4866" s="165"/>
      <c r="F4866" s="165"/>
      <c r="G4866" s="220"/>
      <c r="H4866" s="165"/>
      <c r="I4866" s="167"/>
      <c r="J4866" s="168"/>
      <c r="K4866" s="845"/>
    </row>
    <row r="4867" spans="1:11" x14ac:dyDescent="0.2">
      <c r="A4867" s="163">
        <v>4852</v>
      </c>
      <c r="B4867" s="164"/>
      <c r="C4867" s="165"/>
      <c r="D4867" s="166"/>
      <c r="E4867" s="165"/>
      <c r="F4867" s="165"/>
      <c r="G4867" s="220"/>
      <c r="H4867" s="165"/>
      <c r="I4867" s="167"/>
      <c r="J4867" s="168"/>
      <c r="K4867" s="845"/>
    </row>
    <row r="4868" spans="1:11" x14ac:dyDescent="0.2">
      <c r="A4868" s="163">
        <v>4853</v>
      </c>
      <c r="B4868" s="164"/>
      <c r="C4868" s="165"/>
      <c r="D4868" s="166"/>
      <c r="E4868" s="165"/>
      <c r="F4868" s="165"/>
      <c r="G4868" s="220"/>
      <c r="H4868" s="165"/>
      <c r="I4868" s="167"/>
      <c r="J4868" s="168"/>
      <c r="K4868" s="845"/>
    </row>
    <row r="4869" spans="1:11" x14ac:dyDescent="0.2">
      <c r="A4869" s="163">
        <v>4854</v>
      </c>
      <c r="B4869" s="164"/>
      <c r="C4869" s="165"/>
      <c r="D4869" s="166"/>
      <c r="E4869" s="165"/>
      <c r="F4869" s="165"/>
      <c r="G4869" s="220"/>
      <c r="H4869" s="165"/>
      <c r="I4869" s="167"/>
      <c r="J4869" s="168"/>
      <c r="K4869" s="845"/>
    </row>
    <row r="4870" spans="1:11" x14ac:dyDescent="0.2">
      <c r="A4870" s="163">
        <v>4855</v>
      </c>
      <c r="B4870" s="164"/>
      <c r="C4870" s="165"/>
      <c r="D4870" s="166"/>
      <c r="E4870" s="165"/>
      <c r="F4870" s="165"/>
      <c r="G4870" s="220"/>
      <c r="H4870" s="165"/>
      <c r="I4870" s="167"/>
      <c r="J4870" s="168"/>
      <c r="K4870" s="845"/>
    </row>
    <row r="4871" spans="1:11" x14ac:dyDescent="0.2">
      <c r="A4871" s="163">
        <v>4856</v>
      </c>
      <c r="B4871" s="164"/>
      <c r="C4871" s="165"/>
      <c r="D4871" s="166"/>
      <c r="E4871" s="165"/>
      <c r="F4871" s="165"/>
      <c r="G4871" s="220"/>
      <c r="H4871" s="165"/>
      <c r="I4871" s="167"/>
      <c r="J4871" s="168"/>
      <c r="K4871" s="845"/>
    </row>
    <row r="4872" spans="1:11" x14ac:dyDescent="0.2">
      <c r="A4872" s="163">
        <v>4857</v>
      </c>
      <c r="B4872" s="164"/>
      <c r="C4872" s="165"/>
      <c r="D4872" s="166"/>
      <c r="E4872" s="165"/>
      <c r="F4872" s="165"/>
      <c r="G4872" s="220"/>
      <c r="H4872" s="165"/>
      <c r="I4872" s="167"/>
      <c r="J4872" s="168"/>
      <c r="K4872" s="845"/>
    </row>
    <row r="4873" spans="1:11" x14ac:dyDescent="0.2">
      <c r="A4873" s="163">
        <v>4858</v>
      </c>
      <c r="B4873" s="164"/>
      <c r="C4873" s="165"/>
      <c r="D4873" s="166"/>
      <c r="E4873" s="165"/>
      <c r="F4873" s="165"/>
      <c r="G4873" s="220"/>
      <c r="H4873" s="165"/>
      <c r="I4873" s="167"/>
      <c r="J4873" s="168"/>
      <c r="K4873" s="845"/>
    </row>
    <row r="4874" spans="1:11" x14ac:dyDescent="0.2">
      <c r="A4874" s="163">
        <v>4859</v>
      </c>
      <c r="B4874" s="164"/>
      <c r="C4874" s="165"/>
      <c r="D4874" s="166"/>
      <c r="E4874" s="165"/>
      <c r="F4874" s="165"/>
      <c r="G4874" s="220"/>
      <c r="H4874" s="165"/>
      <c r="I4874" s="167"/>
      <c r="J4874" s="168"/>
      <c r="K4874" s="845"/>
    </row>
    <row r="4875" spans="1:11" x14ac:dyDescent="0.2">
      <c r="A4875" s="163">
        <v>4860</v>
      </c>
      <c r="B4875" s="164"/>
      <c r="C4875" s="165"/>
      <c r="D4875" s="166"/>
      <c r="E4875" s="165"/>
      <c r="F4875" s="165"/>
      <c r="G4875" s="220"/>
      <c r="H4875" s="165"/>
      <c r="I4875" s="167"/>
      <c r="J4875" s="168"/>
      <c r="K4875" s="845"/>
    </row>
    <row r="4876" spans="1:11" x14ac:dyDescent="0.2">
      <c r="A4876" s="163">
        <v>4861</v>
      </c>
      <c r="B4876" s="164"/>
      <c r="C4876" s="165"/>
      <c r="D4876" s="166"/>
      <c r="E4876" s="165"/>
      <c r="F4876" s="165"/>
      <c r="G4876" s="220"/>
      <c r="H4876" s="165"/>
      <c r="I4876" s="167"/>
      <c r="J4876" s="168"/>
      <c r="K4876" s="845"/>
    </row>
    <row r="4877" spans="1:11" x14ac:dyDescent="0.2">
      <c r="A4877" s="163">
        <v>4862</v>
      </c>
      <c r="B4877" s="164"/>
      <c r="C4877" s="165"/>
      <c r="D4877" s="166"/>
      <c r="E4877" s="165"/>
      <c r="F4877" s="165"/>
      <c r="G4877" s="220"/>
      <c r="H4877" s="165"/>
      <c r="I4877" s="167"/>
      <c r="J4877" s="168"/>
      <c r="K4877" s="845"/>
    </row>
    <row r="4878" spans="1:11" x14ac:dyDescent="0.2">
      <c r="A4878" s="163">
        <v>4863</v>
      </c>
      <c r="B4878" s="164"/>
      <c r="C4878" s="165"/>
      <c r="D4878" s="166"/>
      <c r="E4878" s="165"/>
      <c r="F4878" s="165"/>
      <c r="G4878" s="220"/>
      <c r="H4878" s="165"/>
      <c r="I4878" s="167"/>
      <c r="J4878" s="168"/>
      <c r="K4878" s="845"/>
    </row>
    <row r="4879" spans="1:11" x14ac:dyDescent="0.2">
      <c r="A4879" s="163">
        <v>4864</v>
      </c>
      <c r="B4879" s="164"/>
      <c r="C4879" s="165"/>
      <c r="D4879" s="166"/>
      <c r="E4879" s="165"/>
      <c r="F4879" s="165"/>
      <c r="G4879" s="220"/>
      <c r="H4879" s="165"/>
      <c r="I4879" s="167"/>
      <c r="J4879" s="168"/>
      <c r="K4879" s="845"/>
    </row>
    <row r="4880" spans="1:11" x14ac:dyDescent="0.2">
      <c r="A4880" s="163">
        <v>4865</v>
      </c>
      <c r="B4880" s="164"/>
      <c r="C4880" s="165"/>
      <c r="D4880" s="166"/>
      <c r="E4880" s="165"/>
      <c r="F4880" s="165"/>
      <c r="G4880" s="220"/>
      <c r="H4880" s="165"/>
      <c r="I4880" s="167"/>
      <c r="J4880" s="168"/>
      <c r="K4880" s="845"/>
    </row>
    <row r="4881" spans="1:11" x14ac:dyDescent="0.2">
      <c r="A4881" s="163">
        <v>4866</v>
      </c>
      <c r="B4881" s="164"/>
      <c r="C4881" s="165"/>
      <c r="D4881" s="166"/>
      <c r="E4881" s="165"/>
      <c r="F4881" s="165"/>
      <c r="G4881" s="220"/>
      <c r="H4881" s="165"/>
      <c r="I4881" s="167"/>
      <c r="J4881" s="168"/>
      <c r="K4881" s="845"/>
    </row>
    <row r="4882" spans="1:11" x14ac:dyDescent="0.2">
      <c r="A4882" s="163">
        <v>4867</v>
      </c>
      <c r="B4882" s="164"/>
      <c r="C4882" s="165"/>
      <c r="D4882" s="166"/>
      <c r="E4882" s="165"/>
      <c r="F4882" s="165"/>
      <c r="G4882" s="220"/>
      <c r="H4882" s="165"/>
      <c r="I4882" s="167"/>
      <c r="J4882" s="168"/>
      <c r="K4882" s="845"/>
    </row>
    <row r="4883" spans="1:11" x14ac:dyDescent="0.2">
      <c r="A4883" s="163">
        <v>4868</v>
      </c>
      <c r="B4883" s="164"/>
      <c r="C4883" s="165"/>
      <c r="D4883" s="166"/>
      <c r="E4883" s="165"/>
      <c r="F4883" s="165"/>
      <c r="G4883" s="220"/>
      <c r="H4883" s="165"/>
      <c r="I4883" s="167"/>
      <c r="J4883" s="168"/>
      <c r="K4883" s="845"/>
    </row>
    <row r="4884" spans="1:11" x14ac:dyDescent="0.2">
      <c r="A4884" s="163">
        <v>4869</v>
      </c>
      <c r="B4884" s="164"/>
      <c r="C4884" s="165"/>
      <c r="D4884" s="166"/>
      <c r="E4884" s="165"/>
      <c r="F4884" s="165"/>
      <c r="G4884" s="220"/>
      <c r="H4884" s="165"/>
      <c r="I4884" s="167"/>
      <c r="J4884" s="168"/>
      <c r="K4884" s="845"/>
    </row>
    <row r="4885" spans="1:11" x14ac:dyDescent="0.2">
      <c r="A4885" s="163">
        <v>4870</v>
      </c>
      <c r="B4885" s="164"/>
      <c r="C4885" s="165"/>
      <c r="D4885" s="166"/>
      <c r="E4885" s="165"/>
      <c r="F4885" s="165"/>
      <c r="G4885" s="220"/>
      <c r="H4885" s="165"/>
      <c r="I4885" s="167"/>
      <c r="J4885" s="168"/>
      <c r="K4885" s="845"/>
    </row>
    <row r="4886" spans="1:11" x14ac:dyDescent="0.2">
      <c r="A4886" s="163">
        <v>4871</v>
      </c>
      <c r="B4886" s="164"/>
      <c r="C4886" s="165"/>
      <c r="D4886" s="166"/>
      <c r="E4886" s="165"/>
      <c r="F4886" s="165"/>
      <c r="G4886" s="220"/>
      <c r="H4886" s="165"/>
      <c r="I4886" s="167"/>
      <c r="J4886" s="168"/>
      <c r="K4886" s="845"/>
    </row>
    <row r="4887" spans="1:11" x14ac:dyDescent="0.2">
      <c r="A4887" s="163">
        <v>4872</v>
      </c>
      <c r="B4887" s="164"/>
      <c r="C4887" s="165"/>
      <c r="D4887" s="166"/>
      <c r="E4887" s="165"/>
      <c r="F4887" s="165"/>
      <c r="G4887" s="220"/>
      <c r="H4887" s="165"/>
      <c r="I4887" s="167"/>
      <c r="J4887" s="168"/>
      <c r="K4887" s="845"/>
    </row>
    <row r="4888" spans="1:11" x14ac:dyDescent="0.2">
      <c r="A4888" s="163">
        <v>4873</v>
      </c>
      <c r="B4888" s="164"/>
      <c r="C4888" s="165"/>
      <c r="D4888" s="166"/>
      <c r="E4888" s="165"/>
      <c r="F4888" s="165"/>
      <c r="G4888" s="220"/>
      <c r="H4888" s="165"/>
      <c r="I4888" s="167"/>
      <c r="J4888" s="168"/>
      <c r="K4888" s="845"/>
    </row>
    <row r="4889" spans="1:11" x14ac:dyDescent="0.2">
      <c r="A4889" s="163">
        <v>4874</v>
      </c>
      <c r="B4889" s="164"/>
      <c r="C4889" s="165"/>
      <c r="D4889" s="166"/>
      <c r="E4889" s="165"/>
      <c r="F4889" s="165"/>
      <c r="G4889" s="220"/>
      <c r="H4889" s="165"/>
      <c r="I4889" s="167"/>
      <c r="J4889" s="168"/>
      <c r="K4889" s="845"/>
    </row>
    <row r="4890" spans="1:11" x14ac:dyDescent="0.2">
      <c r="A4890" s="163">
        <v>4875</v>
      </c>
      <c r="B4890" s="164"/>
      <c r="C4890" s="165"/>
      <c r="D4890" s="166"/>
      <c r="E4890" s="165"/>
      <c r="F4890" s="165"/>
      <c r="G4890" s="220"/>
      <c r="H4890" s="165"/>
      <c r="I4890" s="167"/>
      <c r="J4890" s="168"/>
      <c r="K4890" s="845"/>
    </row>
    <row r="4891" spans="1:11" x14ac:dyDescent="0.2">
      <c r="A4891" s="163">
        <v>4876</v>
      </c>
      <c r="B4891" s="164"/>
      <c r="C4891" s="165"/>
      <c r="D4891" s="166"/>
      <c r="E4891" s="165"/>
      <c r="F4891" s="165"/>
      <c r="G4891" s="220"/>
      <c r="H4891" s="165"/>
      <c r="I4891" s="167"/>
      <c r="J4891" s="168"/>
      <c r="K4891" s="845"/>
    </row>
    <row r="4892" spans="1:11" x14ac:dyDescent="0.2">
      <c r="A4892" s="163">
        <v>4877</v>
      </c>
      <c r="B4892" s="164"/>
      <c r="C4892" s="165"/>
      <c r="D4892" s="166"/>
      <c r="E4892" s="165"/>
      <c r="F4892" s="165"/>
      <c r="G4892" s="220"/>
      <c r="H4892" s="165"/>
      <c r="I4892" s="167"/>
      <c r="J4892" s="168"/>
      <c r="K4892" s="845"/>
    </row>
    <row r="4893" spans="1:11" x14ac:dyDescent="0.2">
      <c r="A4893" s="163">
        <v>4878</v>
      </c>
      <c r="B4893" s="164"/>
      <c r="C4893" s="165"/>
      <c r="D4893" s="166"/>
      <c r="E4893" s="165"/>
      <c r="F4893" s="165"/>
      <c r="G4893" s="220"/>
      <c r="H4893" s="165"/>
      <c r="I4893" s="167"/>
      <c r="J4893" s="168"/>
      <c r="K4893" s="845"/>
    </row>
    <row r="4894" spans="1:11" x14ac:dyDescent="0.2">
      <c r="A4894" s="163">
        <v>4879</v>
      </c>
      <c r="B4894" s="164"/>
      <c r="C4894" s="165"/>
      <c r="D4894" s="166"/>
      <c r="E4894" s="165"/>
      <c r="F4894" s="165"/>
      <c r="G4894" s="220"/>
      <c r="H4894" s="165"/>
      <c r="I4894" s="167"/>
      <c r="J4894" s="168"/>
      <c r="K4894" s="845"/>
    </row>
    <row r="4895" spans="1:11" x14ac:dyDescent="0.2">
      <c r="A4895" s="163">
        <v>4880</v>
      </c>
      <c r="B4895" s="164"/>
      <c r="C4895" s="165"/>
      <c r="D4895" s="166"/>
      <c r="E4895" s="165"/>
      <c r="F4895" s="165"/>
      <c r="G4895" s="220"/>
      <c r="H4895" s="165"/>
      <c r="I4895" s="167"/>
      <c r="J4895" s="168"/>
      <c r="K4895" s="845"/>
    </row>
    <row r="4896" spans="1:11" x14ac:dyDescent="0.2">
      <c r="A4896" s="163">
        <v>4881</v>
      </c>
      <c r="B4896" s="164"/>
      <c r="C4896" s="165"/>
      <c r="D4896" s="166"/>
      <c r="E4896" s="165"/>
      <c r="F4896" s="165"/>
      <c r="G4896" s="220"/>
      <c r="H4896" s="165"/>
      <c r="I4896" s="167"/>
      <c r="J4896" s="168"/>
      <c r="K4896" s="845"/>
    </row>
    <row r="4897" spans="1:11" x14ac:dyDescent="0.2">
      <c r="A4897" s="163">
        <v>4882</v>
      </c>
      <c r="B4897" s="164"/>
      <c r="C4897" s="165"/>
      <c r="D4897" s="166"/>
      <c r="E4897" s="165"/>
      <c r="F4897" s="165"/>
      <c r="G4897" s="220"/>
      <c r="H4897" s="165"/>
      <c r="I4897" s="167"/>
      <c r="J4897" s="168"/>
      <c r="K4897" s="845"/>
    </row>
    <row r="4898" spans="1:11" x14ac:dyDescent="0.2">
      <c r="A4898" s="163">
        <v>4883</v>
      </c>
      <c r="B4898" s="164"/>
      <c r="C4898" s="165"/>
      <c r="D4898" s="166"/>
      <c r="E4898" s="165"/>
      <c r="F4898" s="165"/>
      <c r="G4898" s="220"/>
      <c r="H4898" s="165"/>
      <c r="I4898" s="167"/>
      <c r="J4898" s="168"/>
      <c r="K4898" s="845"/>
    </row>
    <row r="4899" spans="1:11" x14ac:dyDescent="0.2">
      <c r="A4899" s="163">
        <v>4884</v>
      </c>
      <c r="B4899" s="164"/>
      <c r="C4899" s="165"/>
      <c r="D4899" s="166"/>
      <c r="E4899" s="165"/>
      <c r="F4899" s="165"/>
      <c r="G4899" s="220"/>
      <c r="H4899" s="165"/>
      <c r="I4899" s="167"/>
      <c r="J4899" s="168"/>
      <c r="K4899" s="845"/>
    </row>
    <row r="4900" spans="1:11" x14ac:dyDescent="0.2">
      <c r="A4900" s="163">
        <v>4885</v>
      </c>
      <c r="B4900" s="164"/>
      <c r="C4900" s="165"/>
      <c r="D4900" s="166"/>
      <c r="E4900" s="165"/>
      <c r="F4900" s="165"/>
      <c r="G4900" s="220"/>
      <c r="H4900" s="165"/>
      <c r="I4900" s="167"/>
      <c r="J4900" s="168"/>
      <c r="K4900" s="845"/>
    </row>
    <row r="4901" spans="1:11" x14ac:dyDescent="0.2">
      <c r="A4901" s="163">
        <v>4886</v>
      </c>
      <c r="B4901" s="164"/>
      <c r="C4901" s="165"/>
      <c r="D4901" s="166"/>
      <c r="E4901" s="165"/>
      <c r="F4901" s="165"/>
      <c r="G4901" s="220"/>
      <c r="H4901" s="165"/>
      <c r="I4901" s="167"/>
      <c r="J4901" s="168"/>
      <c r="K4901" s="845"/>
    </row>
    <row r="4902" spans="1:11" x14ac:dyDescent="0.2">
      <c r="A4902" s="163">
        <v>4887</v>
      </c>
      <c r="B4902" s="164"/>
      <c r="C4902" s="165"/>
      <c r="D4902" s="166"/>
      <c r="E4902" s="165"/>
      <c r="F4902" s="165"/>
      <c r="G4902" s="220"/>
      <c r="H4902" s="165"/>
      <c r="I4902" s="167"/>
      <c r="J4902" s="168"/>
      <c r="K4902" s="845"/>
    </row>
    <row r="4903" spans="1:11" x14ac:dyDescent="0.2">
      <c r="A4903" s="163">
        <v>4888</v>
      </c>
      <c r="B4903" s="164"/>
      <c r="C4903" s="165"/>
      <c r="D4903" s="166"/>
      <c r="E4903" s="165"/>
      <c r="F4903" s="165"/>
      <c r="G4903" s="220"/>
      <c r="H4903" s="165"/>
      <c r="I4903" s="167"/>
      <c r="J4903" s="168"/>
      <c r="K4903" s="845"/>
    </row>
    <row r="4904" spans="1:11" x14ac:dyDescent="0.2">
      <c r="A4904" s="163">
        <v>4889</v>
      </c>
      <c r="B4904" s="164"/>
      <c r="C4904" s="165"/>
      <c r="D4904" s="166"/>
      <c r="E4904" s="165"/>
      <c r="F4904" s="165"/>
      <c r="G4904" s="220"/>
      <c r="H4904" s="165"/>
      <c r="I4904" s="167"/>
      <c r="J4904" s="168"/>
      <c r="K4904" s="845"/>
    </row>
    <row r="4905" spans="1:11" x14ac:dyDescent="0.2">
      <c r="A4905" s="163">
        <v>4890</v>
      </c>
      <c r="B4905" s="164"/>
      <c r="C4905" s="165"/>
      <c r="D4905" s="166"/>
      <c r="E4905" s="165"/>
      <c r="F4905" s="165"/>
      <c r="G4905" s="220"/>
      <c r="H4905" s="165"/>
      <c r="I4905" s="167"/>
      <c r="J4905" s="168"/>
      <c r="K4905" s="845"/>
    </row>
    <row r="4906" spans="1:11" x14ac:dyDescent="0.2">
      <c r="A4906" s="163">
        <v>4891</v>
      </c>
      <c r="B4906" s="164"/>
      <c r="C4906" s="165"/>
      <c r="D4906" s="166"/>
      <c r="E4906" s="165"/>
      <c r="F4906" s="165"/>
      <c r="G4906" s="220"/>
      <c r="H4906" s="165"/>
      <c r="I4906" s="167"/>
      <c r="J4906" s="168"/>
      <c r="K4906" s="845"/>
    </row>
    <row r="4907" spans="1:11" x14ac:dyDescent="0.2">
      <c r="A4907" s="163">
        <v>4892</v>
      </c>
      <c r="B4907" s="164"/>
      <c r="C4907" s="165"/>
      <c r="D4907" s="166"/>
      <c r="E4907" s="165"/>
      <c r="F4907" s="165"/>
      <c r="G4907" s="220"/>
      <c r="H4907" s="165"/>
      <c r="I4907" s="167"/>
      <c r="J4907" s="168"/>
      <c r="K4907" s="845"/>
    </row>
    <row r="4908" spans="1:11" x14ac:dyDescent="0.2">
      <c r="A4908" s="163">
        <v>4893</v>
      </c>
      <c r="B4908" s="164"/>
      <c r="C4908" s="165"/>
      <c r="D4908" s="166"/>
      <c r="E4908" s="165"/>
      <c r="F4908" s="165"/>
      <c r="G4908" s="220"/>
      <c r="H4908" s="165"/>
      <c r="I4908" s="167"/>
      <c r="J4908" s="168"/>
      <c r="K4908" s="845"/>
    </row>
    <row r="4909" spans="1:11" x14ac:dyDescent="0.2">
      <c r="A4909" s="163">
        <v>4894</v>
      </c>
      <c r="B4909" s="164"/>
      <c r="C4909" s="165"/>
      <c r="D4909" s="166"/>
      <c r="E4909" s="165"/>
      <c r="F4909" s="165"/>
      <c r="G4909" s="220"/>
      <c r="H4909" s="165"/>
      <c r="I4909" s="167"/>
      <c r="J4909" s="168"/>
      <c r="K4909" s="845"/>
    </row>
    <row r="4910" spans="1:11" x14ac:dyDescent="0.2">
      <c r="A4910" s="163">
        <v>4895</v>
      </c>
      <c r="B4910" s="164"/>
      <c r="C4910" s="165"/>
      <c r="D4910" s="166"/>
      <c r="E4910" s="165"/>
      <c r="F4910" s="165"/>
      <c r="G4910" s="220"/>
      <c r="H4910" s="165"/>
      <c r="I4910" s="167"/>
      <c r="J4910" s="168"/>
      <c r="K4910" s="845"/>
    </row>
    <row r="4911" spans="1:11" x14ac:dyDescent="0.2">
      <c r="A4911" s="163">
        <v>4896</v>
      </c>
      <c r="B4911" s="164"/>
      <c r="C4911" s="165"/>
      <c r="D4911" s="166"/>
      <c r="E4911" s="165"/>
      <c r="F4911" s="165"/>
      <c r="G4911" s="220"/>
      <c r="H4911" s="165"/>
      <c r="I4911" s="167"/>
      <c r="J4911" s="168"/>
      <c r="K4911" s="845"/>
    </row>
    <row r="4912" spans="1:11" x14ac:dyDescent="0.2">
      <c r="A4912" s="163">
        <v>4897</v>
      </c>
      <c r="B4912" s="164"/>
      <c r="C4912" s="165"/>
      <c r="D4912" s="166"/>
      <c r="E4912" s="165"/>
      <c r="F4912" s="165"/>
      <c r="G4912" s="220"/>
      <c r="H4912" s="165"/>
      <c r="I4912" s="167"/>
      <c r="J4912" s="168"/>
      <c r="K4912" s="845"/>
    </row>
    <row r="4913" spans="1:11" x14ac:dyDescent="0.2">
      <c r="A4913" s="163">
        <v>4898</v>
      </c>
      <c r="B4913" s="164"/>
      <c r="C4913" s="165"/>
      <c r="D4913" s="166"/>
      <c r="E4913" s="165"/>
      <c r="F4913" s="165"/>
      <c r="G4913" s="220"/>
      <c r="H4913" s="165"/>
      <c r="I4913" s="167"/>
      <c r="J4913" s="168"/>
      <c r="K4913" s="845"/>
    </row>
    <row r="4914" spans="1:11" x14ac:dyDescent="0.2">
      <c r="A4914" s="163">
        <v>4899</v>
      </c>
      <c r="B4914" s="164"/>
      <c r="C4914" s="165"/>
      <c r="D4914" s="166"/>
      <c r="E4914" s="165"/>
      <c r="F4914" s="165"/>
      <c r="G4914" s="220"/>
      <c r="H4914" s="165"/>
      <c r="I4914" s="167"/>
      <c r="J4914" s="168"/>
      <c r="K4914" s="845"/>
    </row>
    <row r="4915" spans="1:11" x14ac:dyDescent="0.2">
      <c r="A4915" s="163">
        <v>4900</v>
      </c>
      <c r="B4915" s="164"/>
      <c r="C4915" s="165"/>
      <c r="D4915" s="166"/>
      <c r="E4915" s="165"/>
      <c r="F4915" s="165"/>
      <c r="G4915" s="220"/>
      <c r="H4915" s="165"/>
      <c r="I4915" s="167"/>
      <c r="J4915" s="168"/>
      <c r="K4915" s="845"/>
    </row>
    <row r="4916" spans="1:11" x14ac:dyDescent="0.2">
      <c r="A4916" s="163">
        <v>4901</v>
      </c>
      <c r="B4916" s="164"/>
      <c r="C4916" s="165"/>
      <c r="D4916" s="166"/>
      <c r="E4916" s="165"/>
      <c r="F4916" s="165"/>
      <c r="G4916" s="220"/>
      <c r="H4916" s="165"/>
      <c r="I4916" s="167"/>
      <c r="J4916" s="168"/>
      <c r="K4916" s="845"/>
    </row>
    <row r="4917" spans="1:11" x14ac:dyDescent="0.2">
      <c r="A4917" s="163">
        <v>4902</v>
      </c>
      <c r="B4917" s="164"/>
      <c r="C4917" s="165"/>
      <c r="D4917" s="166"/>
      <c r="E4917" s="165"/>
      <c r="F4917" s="165"/>
      <c r="G4917" s="220"/>
      <c r="H4917" s="165"/>
      <c r="I4917" s="167"/>
      <c r="J4917" s="168"/>
      <c r="K4917" s="845"/>
    </row>
    <row r="4918" spans="1:11" x14ac:dyDescent="0.2">
      <c r="A4918" s="163">
        <v>4903</v>
      </c>
      <c r="B4918" s="164"/>
      <c r="C4918" s="165"/>
      <c r="D4918" s="166"/>
      <c r="E4918" s="165"/>
      <c r="F4918" s="165"/>
      <c r="G4918" s="220"/>
      <c r="H4918" s="165"/>
      <c r="I4918" s="167"/>
      <c r="J4918" s="168"/>
      <c r="K4918" s="845"/>
    </row>
    <row r="4919" spans="1:11" x14ac:dyDescent="0.2">
      <c r="A4919" s="163">
        <v>4904</v>
      </c>
      <c r="B4919" s="164"/>
      <c r="C4919" s="165"/>
      <c r="D4919" s="166"/>
      <c r="E4919" s="165"/>
      <c r="F4919" s="165"/>
      <c r="G4919" s="220"/>
      <c r="H4919" s="165"/>
      <c r="I4919" s="167"/>
      <c r="J4919" s="168"/>
      <c r="K4919" s="845"/>
    </row>
    <row r="4920" spans="1:11" x14ac:dyDescent="0.2">
      <c r="A4920" s="163">
        <v>4905</v>
      </c>
      <c r="B4920" s="164"/>
      <c r="C4920" s="165"/>
      <c r="D4920" s="166"/>
      <c r="E4920" s="165"/>
      <c r="F4920" s="165"/>
      <c r="G4920" s="220"/>
      <c r="H4920" s="165"/>
      <c r="I4920" s="167"/>
      <c r="J4920" s="168"/>
      <c r="K4920" s="845"/>
    </row>
    <row r="4921" spans="1:11" x14ac:dyDescent="0.2">
      <c r="A4921" s="163">
        <v>4906</v>
      </c>
      <c r="B4921" s="164"/>
      <c r="C4921" s="165"/>
      <c r="D4921" s="166"/>
      <c r="E4921" s="165"/>
      <c r="F4921" s="165"/>
      <c r="G4921" s="220"/>
      <c r="H4921" s="165"/>
      <c r="I4921" s="167"/>
      <c r="J4921" s="168"/>
      <c r="K4921" s="845"/>
    </row>
    <row r="4922" spans="1:11" x14ac:dyDescent="0.2">
      <c r="A4922" s="163">
        <v>4907</v>
      </c>
      <c r="B4922" s="164"/>
      <c r="C4922" s="165"/>
      <c r="D4922" s="166"/>
      <c r="E4922" s="165"/>
      <c r="F4922" s="165"/>
      <c r="G4922" s="220"/>
      <c r="H4922" s="165"/>
      <c r="I4922" s="167"/>
      <c r="J4922" s="168"/>
      <c r="K4922" s="845"/>
    </row>
    <row r="4923" spans="1:11" x14ac:dyDescent="0.2">
      <c r="A4923" s="163">
        <v>4908</v>
      </c>
      <c r="B4923" s="164"/>
      <c r="C4923" s="165"/>
      <c r="D4923" s="166"/>
      <c r="E4923" s="165"/>
      <c r="F4923" s="165"/>
      <c r="G4923" s="220"/>
      <c r="H4923" s="165"/>
      <c r="I4923" s="167"/>
      <c r="J4923" s="168"/>
      <c r="K4923" s="845"/>
    </row>
    <row r="4924" spans="1:11" x14ac:dyDescent="0.2">
      <c r="A4924" s="163">
        <v>4909</v>
      </c>
      <c r="B4924" s="164"/>
      <c r="C4924" s="165"/>
      <c r="D4924" s="166"/>
      <c r="E4924" s="165"/>
      <c r="F4924" s="165"/>
      <c r="G4924" s="220"/>
      <c r="H4924" s="165"/>
      <c r="I4924" s="167"/>
      <c r="J4924" s="168"/>
      <c r="K4924" s="845"/>
    </row>
    <row r="4925" spans="1:11" x14ac:dyDescent="0.2">
      <c r="A4925" s="163">
        <v>4910</v>
      </c>
      <c r="B4925" s="164"/>
      <c r="C4925" s="165"/>
      <c r="D4925" s="166"/>
      <c r="E4925" s="165"/>
      <c r="F4925" s="165"/>
      <c r="G4925" s="220"/>
      <c r="H4925" s="165"/>
      <c r="I4925" s="167"/>
      <c r="J4925" s="168"/>
      <c r="K4925" s="845"/>
    </row>
    <row r="4926" spans="1:11" x14ac:dyDescent="0.2">
      <c r="A4926" s="163">
        <v>4911</v>
      </c>
      <c r="B4926" s="164"/>
      <c r="C4926" s="165"/>
      <c r="D4926" s="166"/>
      <c r="E4926" s="165"/>
      <c r="F4926" s="165"/>
      <c r="G4926" s="220"/>
      <c r="H4926" s="165"/>
      <c r="I4926" s="167"/>
      <c r="J4926" s="168"/>
      <c r="K4926" s="845"/>
    </row>
    <row r="4927" spans="1:11" x14ac:dyDescent="0.2">
      <c r="A4927" s="163">
        <v>4912</v>
      </c>
      <c r="B4927" s="164"/>
      <c r="C4927" s="165"/>
      <c r="D4927" s="166"/>
      <c r="E4927" s="165"/>
      <c r="F4927" s="165"/>
      <c r="G4927" s="220"/>
      <c r="H4927" s="165"/>
      <c r="I4927" s="167"/>
      <c r="J4927" s="168"/>
      <c r="K4927" s="845"/>
    </row>
    <row r="4928" spans="1:11" x14ac:dyDescent="0.2">
      <c r="A4928" s="163">
        <v>4913</v>
      </c>
      <c r="B4928" s="164"/>
      <c r="C4928" s="165"/>
      <c r="D4928" s="166"/>
      <c r="E4928" s="165"/>
      <c r="F4928" s="165"/>
      <c r="G4928" s="220"/>
      <c r="H4928" s="165"/>
      <c r="I4928" s="167"/>
      <c r="J4928" s="168"/>
      <c r="K4928" s="845"/>
    </row>
    <row r="4929" spans="1:11" x14ac:dyDescent="0.2">
      <c r="A4929" s="163">
        <v>4914</v>
      </c>
      <c r="B4929" s="164"/>
      <c r="C4929" s="165"/>
      <c r="D4929" s="166"/>
      <c r="E4929" s="165"/>
      <c r="F4929" s="165"/>
      <c r="G4929" s="220"/>
      <c r="H4929" s="165"/>
      <c r="I4929" s="167"/>
      <c r="J4929" s="168"/>
      <c r="K4929" s="845"/>
    </row>
    <row r="4930" spans="1:11" x14ac:dyDescent="0.2">
      <c r="A4930" s="163">
        <v>4915</v>
      </c>
      <c r="B4930" s="164"/>
      <c r="C4930" s="165"/>
      <c r="D4930" s="166"/>
      <c r="E4930" s="165"/>
      <c r="F4930" s="165"/>
      <c r="G4930" s="220"/>
      <c r="H4930" s="165"/>
      <c r="I4930" s="167"/>
      <c r="J4930" s="168"/>
      <c r="K4930" s="845"/>
    </row>
    <row r="4931" spans="1:11" x14ac:dyDescent="0.2">
      <c r="A4931" s="163">
        <v>4916</v>
      </c>
      <c r="B4931" s="164"/>
      <c r="C4931" s="165"/>
      <c r="D4931" s="166"/>
      <c r="E4931" s="165"/>
      <c r="F4931" s="165"/>
      <c r="G4931" s="220"/>
      <c r="H4931" s="165"/>
      <c r="I4931" s="167"/>
      <c r="J4931" s="168"/>
      <c r="K4931" s="845"/>
    </row>
    <row r="4932" spans="1:11" x14ac:dyDescent="0.2">
      <c r="A4932" s="163">
        <v>4917</v>
      </c>
      <c r="B4932" s="164"/>
      <c r="C4932" s="165"/>
      <c r="D4932" s="166"/>
      <c r="E4932" s="165"/>
      <c r="F4932" s="165"/>
      <c r="G4932" s="220"/>
      <c r="H4932" s="165"/>
      <c r="I4932" s="167"/>
      <c r="J4932" s="168"/>
      <c r="K4932" s="845"/>
    </row>
    <row r="4933" spans="1:11" x14ac:dyDescent="0.2">
      <c r="A4933" s="163">
        <v>4918</v>
      </c>
      <c r="B4933" s="164"/>
      <c r="C4933" s="165"/>
      <c r="D4933" s="166"/>
      <c r="E4933" s="165"/>
      <c r="F4933" s="165"/>
      <c r="G4933" s="220"/>
      <c r="H4933" s="165"/>
      <c r="I4933" s="167"/>
      <c r="J4933" s="168"/>
      <c r="K4933" s="845"/>
    </row>
    <row r="4934" spans="1:11" x14ac:dyDescent="0.2">
      <c r="A4934" s="163">
        <v>4919</v>
      </c>
      <c r="B4934" s="164"/>
      <c r="C4934" s="165"/>
      <c r="D4934" s="166"/>
      <c r="E4934" s="165"/>
      <c r="F4934" s="165"/>
      <c r="G4934" s="220"/>
      <c r="H4934" s="165"/>
      <c r="I4934" s="167"/>
      <c r="J4934" s="168"/>
      <c r="K4934" s="845"/>
    </row>
    <row r="4935" spans="1:11" x14ac:dyDescent="0.2">
      <c r="A4935" s="163">
        <v>4920</v>
      </c>
      <c r="B4935" s="164"/>
      <c r="C4935" s="165"/>
      <c r="D4935" s="166"/>
      <c r="E4935" s="165"/>
      <c r="F4935" s="165"/>
      <c r="G4935" s="220"/>
      <c r="H4935" s="165"/>
      <c r="I4935" s="167"/>
      <c r="J4935" s="168"/>
      <c r="K4935" s="845"/>
    </row>
    <row r="4936" spans="1:11" x14ac:dyDescent="0.2">
      <c r="A4936" s="163">
        <v>4921</v>
      </c>
      <c r="B4936" s="164"/>
      <c r="C4936" s="165"/>
      <c r="D4936" s="166"/>
      <c r="E4936" s="165"/>
      <c r="F4936" s="165"/>
      <c r="G4936" s="220"/>
      <c r="H4936" s="165"/>
      <c r="I4936" s="167"/>
      <c r="J4936" s="168"/>
      <c r="K4936" s="845"/>
    </row>
    <row r="4937" spans="1:11" x14ac:dyDescent="0.2">
      <c r="A4937" s="163">
        <v>4922</v>
      </c>
      <c r="B4937" s="164"/>
      <c r="C4937" s="165"/>
      <c r="D4937" s="166"/>
      <c r="E4937" s="165"/>
      <c r="F4937" s="165"/>
      <c r="G4937" s="220"/>
      <c r="H4937" s="165"/>
      <c r="I4937" s="167"/>
      <c r="J4937" s="168"/>
      <c r="K4937" s="845"/>
    </row>
    <row r="4938" spans="1:11" x14ac:dyDescent="0.2">
      <c r="A4938" s="163">
        <v>4923</v>
      </c>
      <c r="B4938" s="164"/>
      <c r="C4938" s="165"/>
      <c r="D4938" s="166"/>
      <c r="E4938" s="165"/>
      <c r="F4938" s="165"/>
      <c r="G4938" s="220"/>
      <c r="H4938" s="165"/>
      <c r="I4938" s="167"/>
      <c r="J4938" s="168"/>
      <c r="K4938" s="845"/>
    </row>
    <row r="4939" spans="1:11" x14ac:dyDescent="0.2">
      <c r="A4939" s="163">
        <v>4924</v>
      </c>
      <c r="B4939" s="164"/>
      <c r="C4939" s="165"/>
      <c r="D4939" s="166"/>
      <c r="E4939" s="165"/>
      <c r="F4939" s="165"/>
      <c r="G4939" s="220"/>
      <c r="H4939" s="165"/>
      <c r="I4939" s="167"/>
      <c r="J4939" s="168"/>
      <c r="K4939" s="845"/>
    </row>
    <row r="4940" spans="1:11" x14ac:dyDescent="0.2">
      <c r="A4940" s="163">
        <v>4925</v>
      </c>
      <c r="B4940" s="164"/>
      <c r="C4940" s="165"/>
      <c r="D4940" s="166"/>
      <c r="E4940" s="165"/>
      <c r="F4940" s="165"/>
      <c r="G4940" s="220"/>
      <c r="H4940" s="165"/>
      <c r="I4940" s="167"/>
      <c r="J4940" s="168"/>
      <c r="K4940" s="845"/>
    </row>
    <row r="4941" spans="1:11" x14ac:dyDescent="0.2">
      <c r="A4941" s="163">
        <v>4926</v>
      </c>
      <c r="B4941" s="164"/>
      <c r="C4941" s="165"/>
      <c r="D4941" s="166"/>
      <c r="E4941" s="165"/>
      <c r="F4941" s="165"/>
      <c r="G4941" s="220"/>
      <c r="H4941" s="165"/>
      <c r="I4941" s="167"/>
      <c r="J4941" s="168"/>
      <c r="K4941" s="845"/>
    </row>
    <row r="4942" spans="1:11" x14ac:dyDescent="0.2">
      <c r="A4942" s="163">
        <v>4927</v>
      </c>
      <c r="B4942" s="164"/>
      <c r="C4942" s="165"/>
      <c r="D4942" s="166"/>
      <c r="E4942" s="165"/>
      <c r="F4942" s="165"/>
      <c r="G4942" s="220"/>
      <c r="H4942" s="165"/>
      <c r="I4942" s="167"/>
      <c r="J4942" s="168"/>
      <c r="K4942" s="845"/>
    </row>
    <row r="4943" spans="1:11" x14ac:dyDescent="0.2">
      <c r="A4943" s="163">
        <v>4928</v>
      </c>
      <c r="B4943" s="164"/>
      <c r="C4943" s="165"/>
      <c r="D4943" s="166"/>
      <c r="E4943" s="165"/>
      <c r="F4943" s="165"/>
      <c r="G4943" s="220"/>
      <c r="H4943" s="165"/>
      <c r="I4943" s="167"/>
      <c r="J4943" s="168"/>
      <c r="K4943" s="845"/>
    </row>
    <row r="4944" spans="1:11" x14ac:dyDescent="0.2">
      <c r="A4944" s="163">
        <v>4929</v>
      </c>
      <c r="B4944" s="164"/>
      <c r="C4944" s="165"/>
      <c r="D4944" s="166"/>
      <c r="E4944" s="165"/>
      <c r="F4944" s="165"/>
      <c r="G4944" s="220"/>
      <c r="H4944" s="165"/>
      <c r="I4944" s="167"/>
      <c r="J4944" s="168"/>
      <c r="K4944" s="845"/>
    </row>
    <row r="4945" spans="1:11" x14ac:dyDescent="0.2">
      <c r="A4945" s="163">
        <v>4930</v>
      </c>
      <c r="B4945" s="164"/>
      <c r="C4945" s="165"/>
      <c r="D4945" s="166"/>
      <c r="E4945" s="165"/>
      <c r="F4945" s="165"/>
      <c r="G4945" s="220"/>
      <c r="H4945" s="165"/>
      <c r="I4945" s="167"/>
      <c r="J4945" s="168"/>
      <c r="K4945" s="845"/>
    </row>
    <row r="4946" spans="1:11" x14ac:dyDescent="0.2">
      <c r="A4946" s="163">
        <v>4931</v>
      </c>
      <c r="B4946" s="164"/>
      <c r="C4946" s="165"/>
      <c r="D4946" s="166"/>
      <c r="E4946" s="165"/>
      <c r="F4946" s="165"/>
      <c r="G4946" s="220"/>
      <c r="H4946" s="165"/>
      <c r="I4946" s="167"/>
      <c r="J4946" s="168"/>
      <c r="K4946" s="845"/>
    </row>
    <row r="4947" spans="1:11" x14ac:dyDescent="0.2">
      <c r="A4947" s="163">
        <v>4932</v>
      </c>
      <c r="B4947" s="164"/>
      <c r="C4947" s="165"/>
      <c r="D4947" s="166"/>
      <c r="E4947" s="165"/>
      <c r="F4947" s="165"/>
      <c r="G4947" s="220"/>
      <c r="H4947" s="165"/>
      <c r="I4947" s="167"/>
      <c r="J4947" s="168"/>
      <c r="K4947" s="845"/>
    </row>
    <row r="4948" spans="1:11" x14ac:dyDescent="0.2">
      <c r="A4948" s="163">
        <v>4933</v>
      </c>
      <c r="B4948" s="164"/>
      <c r="C4948" s="165"/>
      <c r="D4948" s="166"/>
      <c r="E4948" s="165"/>
      <c r="F4948" s="165"/>
      <c r="G4948" s="220"/>
      <c r="H4948" s="165"/>
      <c r="I4948" s="167"/>
      <c r="J4948" s="168"/>
      <c r="K4948" s="845"/>
    </row>
    <row r="4949" spans="1:11" x14ac:dyDescent="0.2">
      <c r="A4949" s="163">
        <v>4934</v>
      </c>
      <c r="B4949" s="164"/>
      <c r="C4949" s="165"/>
      <c r="D4949" s="166"/>
      <c r="E4949" s="165"/>
      <c r="F4949" s="165"/>
      <c r="G4949" s="220"/>
      <c r="H4949" s="165"/>
      <c r="I4949" s="167"/>
      <c r="J4949" s="168"/>
      <c r="K4949" s="845"/>
    </row>
    <row r="4950" spans="1:11" x14ac:dyDescent="0.2">
      <c r="A4950" s="163">
        <v>4935</v>
      </c>
      <c r="B4950" s="164"/>
      <c r="C4950" s="165"/>
      <c r="D4950" s="166"/>
      <c r="E4950" s="165"/>
      <c r="F4950" s="165"/>
      <c r="G4950" s="220"/>
      <c r="H4950" s="165"/>
      <c r="I4950" s="167"/>
      <c r="J4950" s="168"/>
      <c r="K4950" s="845"/>
    </row>
    <row r="4951" spans="1:11" x14ac:dyDescent="0.2">
      <c r="A4951" s="163">
        <v>4936</v>
      </c>
      <c r="B4951" s="164"/>
      <c r="C4951" s="165"/>
      <c r="D4951" s="166"/>
      <c r="E4951" s="165"/>
      <c r="F4951" s="165"/>
      <c r="G4951" s="220"/>
      <c r="H4951" s="165"/>
      <c r="I4951" s="167"/>
      <c r="J4951" s="168"/>
      <c r="K4951" s="845"/>
    </row>
    <row r="4952" spans="1:11" x14ac:dyDescent="0.2">
      <c r="A4952" s="163">
        <v>4937</v>
      </c>
      <c r="B4952" s="164"/>
      <c r="C4952" s="165"/>
      <c r="D4952" s="166"/>
      <c r="E4952" s="165"/>
      <c r="F4952" s="165"/>
      <c r="G4952" s="220"/>
      <c r="H4952" s="165"/>
      <c r="I4952" s="167"/>
      <c r="J4952" s="168"/>
      <c r="K4952" s="845"/>
    </row>
    <row r="4953" spans="1:11" x14ac:dyDescent="0.2">
      <c r="A4953" s="163">
        <v>4938</v>
      </c>
      <c r="B4953" s="164"/>
      <c r="C4953" s="165"/>
      <c r="D4953" s="166"/>
      <c r="E4953" s="165"/>
      <c r="F4953" s="165"/>
      <c r="G4953" s="220"/>
      <c r="H4953" s="165"/>
      <c r="I4953" s="167"/>
      <c r="J4953" s="168"/>
      <c r="K4953" s="845"/>
    </row>
    <row r="4954" spans="1:11" x14ac:dyDescent="0.2">
      <c r="A4954" s="163">
        <v>4939</v>
      </c>
      <c r="B4954" s="164"/>
      <c r="C4954" s="165"/>
      <c r="D4954" s="166"/>
      <c r="E4954" s="165"/>
      <c r="F4954" s="165"/>
      <c r="G4954" s="220"/>
      <c r="H4954" s="165"/>
      <c r="I4954" s="167"/>
      <c r="J4954" s="168"/>
      <c r="K4954" s="845"/>
    </row>
    <row r="4955" spans="1:11" x14ac:dyDescent="0.2">
      <c r="A4955" s="163">
        <v>4940</v>
      </c>
      <c r="B4955" s="164"/>
      <c r="C4955" s="165"/>
      <c r="D4955" s="166"/>
      <c r="E4955" s="165"/>
      <c r="F4955" s="165"/>
      <c r="G4955" s="220"/>
      <c r="H4955" s="165"/>
      <c r="I4955" s="167"/>
      <c r="J4955" s="168"/>
      <c r="K4955" s="845"/>
    </row>
    <row r="4956" spans="1:11" x14ac:dyDescent="0.2">
      <c r="A4956" s="163">
        <v>4941</v>
      </c>
      <c r="B4956" s="164"/>
      <c r="C4956" s="165"/>
      <c r="D4956" s="166"/>
      <c r="E4956" s="165"/>
      <c r="F4956" s="165"/>
      <c r="G4956" s="220"/>
      <c r="H4956" s="165"/>
      <c r="I4956" s="167"/>
      <c r="J4956" s="168"/>
      <c r="K4956" s="845"/>
    </row>
    <row r="4957" spans="1:11" x14ac:dyDescent="0.2">
      <c r="A4957" s="163">
        <v>4942</v>
      </c>
      <c r="B4957" s="164"/>
      <c r="C4957" s="165"/>
      <c r="D4957" s="166"/>
      <c r="E4957" s="165"/>
      <c r="F4957" s="165"/>
      <c r="G4957" s="220"/>
      <c r="H4957" s="165"/>
      <c r="I4957" s="167"/>
      <c r="J4957" s="168"/>
      <c r="K4957" s="845"/>
    </row>
    <row r="4958" spans="1:11" x14ac:dyDescent="0.2">
      <c r="A4958" s="163">
        <v>4943</v>
      </c>
      <c r="B4958" s="164"/>
      <c r="C4958" s="165"/>
      <c r="D4958" s="166"/>
      <c r="E4958" s="165"/>
      <c r="F4958" s="165"/>
      <c r="G4958" s="220"/>
      <c r="H4958" s="165"/>
      <c r="I4958" s="167"/>
      <c r="J4958" s="168"/>
      <c r="K4958" s="845"/>
    </row>
    <row r="4959" spans="1:11" x14ac:dyDescent="0.2">
      <c r="A4959" s="163">
        <v>4944</v>
      </c>
      <c r="B4959" s="164"/>
      <c r="C4959" s="165"/>
      <c r="D4959" s="166"/>
      <c r="E4959" s="165"/>
      <c r="F4959" s="165"/>
      <c r="G4959" s="220"/>
      <c r="H4959" s="165"/>
      <c r="I4959" s="167"/>
      <c r="J4959" s="168"/>
      <c r="K4959" s="845"/>
    </row>
    <row r="4960" spans="1:11" x14ac:dyDescent="0.2">
      <c r="A4960" s="163">
        <v>4945</v>
      </c>
      <c r="B4960" s="164"/>
      <c r="C4960" s="165"/>
      <c r="D4960" s="166"/>
      <c r="E4960" s="165"/>
      <c r="F4960" s="165"/>
      <c r="G4960" s="220"/>
      <c r="H4960" s="165"/>
      <c r="I4960" s="167"/>
      <c r="J4960" s="168"/>
      <c r="K4960" s="845"/>
    </row>
    <row r="4961" spans="1:11" x14ac:dyDescent="0.2">
      <c r="A4961" s="163">
        <v>4946</v>
      </c>
      <c r="B4961" s="164"/>
      <c r="C4961" s="165"/>
      <c r="D4961" s="166"/>
      <c r="E4961" s="165"/>
      <c r="F4961" s="165"/>
      <c r="G4961" s="220"/>
      <c r="H4961" s="165"/>
      <c r="I4961" s="167"/>
      <c r="J4961" s="168"/>
      <c r="K4961" s="845"/>
    </row>
    <row r="4962" spans="1:11" x14ac:dyDescent="0.2">
      <c r="A4962" s="163">
        <v>4947</v>
      </c>
      <c r="B4962" s="164"/>
      <c r="C4962" s="165"/>
      <c r="D4962" s="166"/>
      <c r="E4962" s="165"/>
      <c r="F4962" s="165"/>
      <c r="G4962" s="220"/>
      <c r="H4962" s="165"/>
      <c r="I4962" s="167"/>
      <c r="J4962" s="168"/>
      <c r="K4962" s="845"/>
    </row>
    <row r="4963" spans="1:11" x14ac:dyDescent="0.2">
      <c r="A4963" s="163">
        <v>4948</v>
      </c>
      <c r="B4963" s="164"/>
      <c r="C4963" s="165"/>
      <c r="D4963" s="166"/>
      <c r="E4963" s="165"/>
      <c r="F4963" s="165"/>
      <c r="G4963" s="220"/>
      <c r="H4963" s="165"/>
      <c r="I4963" s="167"/>
      <c r="J4963" s="168"/>
      <c r="K4963" s="845"/>
    </row>
    <row r="4964" spans="1:11" x14ac:dyDescent="0.2">
      <c r="A4964" s="163">
        <v>4949</v>
      </c>
      <c r="B4964" s="164"/>
      <c r="C4964" s="165"/>
      <c r="D4964" s="166"/>
      <c r="E4964" s="165"/>
      <c r="F4964" s="165"/>
      <c r="G4964" s="220"/>
      <c r="H4964" s="165"/>
      <c r="I4964" s="167"/>
      <c r="J4964" s="168"/>
      <c r="K4964" s="845"/>
    </row>
    <row r="4965" spans="1:11" x14ac:dyDescent="0.2">
      <c r="A4965" s="163">
        <v>4950</v>
      </c>
      <c r="B4965" s="164"/>
      <c r="C4965" s="165"/>
      <c r="D4965" s="166"/>
      <c r="E4965" s="165"/>
      <c r="F4965" s="165"/>
      <c r="G4965" s="220"/>
      <c r="H4965" s="165"/>
      <c r="I4965" s="167"/>
      <c r="J4965" s="168"/>
      <c r="K4965" s="845"/>
    </row>
    <row r="4966" spans="1:11" x14ac:dyDescent="0.2">
      <c r="A4966" s="163">
        <v>4951</v>
      </c>
      <c r="B4966" s="164"/>
      <c r="C4966" s="165"/>
      <c r="D4966" s="166"/>
      <c r="E4966" s="165"/>
      <c r="F4966" s="165"/>
      <c r="G4966" s="220"/>
      <c r="H4966" s="165"/>
      <c r="I4966" s="167"/>
      <c r="J4966" s="168"/>
      <c r="K4966" s="845"/>
    </row>
    <row r="4967" spans="1:11" x14ac:dyDescent="0.2">
      <c r="A4967" s="163">
        <v>4952</v>
      </c>
      <c r="B4967" s="164"/>
      <c r="C4967" s="165"/>
      <c r="D4967" s="166"/>
      <c r="E4967" s="165"/>
      <c r="F4967" s="165"/>
      <c r="G4967" s="220"/>
      <c r="H4967" s="165"/>
      <c r="I4967" s="167"/>
      <c r="J4967" s="168"/>
      <c r="K4967" s="845"/>
    </row>
    <row r="4968" spans="1:11" x14ac:dyDescent="0.2">
      <c r="A4968" s="163">
        <v>4953</v>
      </c>
      <c r="B4968" s="164"/>
      <c r="C4968" s="165"/>
      <c r="D4968" s="166"/>
      <c r="E4968" s="165"/>
      <c r="F4968" s="165"/>
      <c r="G4968" s="220"/>
      <c r="H4968" s="165"/>
      <c r="I4968" s="167"/>
      <c r="J4968" s="168"/>
      <c r="K4968" s="845"/>
    </row>
    <row r="4969" spans="1:11" x14ac:dyDescent="0.2">
      <c r="A4969" s="163">
        <v>4954</v>
      </c>
      <c r="B4969" s="164"/>
      <c r="C4969" s="165"/>
      <c r="D4969" s="166"/>
      <c r="E4969" s="165"/>
      <c r="F4969" s="165"/>
      <c r="G4969" s="220"/>
      <c r="H4969" s="165"/>
      <c r="I4969" s="167"/>
      <c r="J4969" s="168"/>
      <c r="K4969" s="845"/>
    </row>
    <row r="4970" spans="1:11" x14ac:dyDescent="0.2">
      <c r="A4970" s="163">
        <v>4955</v>
      </c>
      <c r="B4970" s="164"/>
      <c r="C4970" s="165"/>
      <c r="D4970" s="166"/>
      <c r="E4970" s="165"/>
      <c r="F4970" s="165"/>
      <c r="G4970" s="220"/>
      <c r="H4970" s="165"/>
      <c r="I4970" s="167"/>
      <c r="J4970" s="168"/>
      <c r="K4970" s="845"/>
    </row>
    <row r="4971" spans="1:11" x14ac:dyDescent="0.2">
      <c r="A4971" s="163">
        <v>4956</v>
      </c>
      <c r="B4971" s="164"/>
      <c r="C4971" s="165"/>
      <c r="D4971" s="166"/>
      <c r="E4971" s="165"/>
      <c r="F4971" s="165"/>
      <c r="G4971" s="220"/>
      <c r="H4971" s="165"/>
      <c r="I4971" s="167"/>
      <c r="J4971" s="168"/>
      <c r="K4971" s="845"/>
    </row>
    <row r="4972" spans="1:11" x14ac:dyDescent="0.2">
      <c r="A4972" s="163">
        <v>4957</v>
      </c>
      <c r="B4972" s="164"/>
      <c r="C4972" s="165"/>
      <c r="D4972" s="166"/>
      <c r="E4972" s="165"/>
      <c r="F4972" s="165"/>
      <c r="G4972" s="220"/>
      <c r="H4972" s="165"/>
      <c r="I4972" s="167"/>
      <c r="J4972" s="168"/>
      <c r="K4972" s="845"/>
    </row>
    <row r="4973" spans="1:11" x14ac:dyDescent="0.2">
      <c r="A4973" s="163">
        <v>4958</v>
      </c>
      <c r="B4973" s="164"/>
      <c r="C4973" s="165"/>
      <c r="D4973" s="166"/>
      <c r="E4973" s="165"/>
      <c r="F4973" s="165"/>
      <c r="G4973" s="220"/>
      <c r="H4973" s="165"/>
      <c r="I4973" s="167"/>
      <c r="J4973" s="168"/>
      <c r="K4973" s="845"/>
    </row>
    <row r="4974" spans="1:11" x14ac:dyDescent="0.2">
      <c r="A4974" s="163">
        <v>4959</v>
      </c>
      <c r="B4974" s="164"/>
      <c r="C4974" s="165"/>
      <c r="D4974" s="166"/>
      <c r="E4974" s="165"/>
      <c r="F4974" s="165"/>
      <c r="G4974" s="220"/>
      <c r="H4974" s="165"/>
      <c r="I4974" s="167"/>
      <c r="J4974" s="168"/>
      <c r="K4974" s="845"/>
    </row>
    <row r="4975" spans="1:11" x14ac:dyDescent="0.2">
      <c r="A4975" s="163">
        <v>4960</v>
      </c>
      <c r="B4975" s="164"/>
      <c r="C4975" s="165"/>
      <c r="D4975" s="166"/>
      <c r="E4975" s="165"/>
      <c r="F4975" s="165"/>
      <c r="G4975" s="220"/>
      <c r="H4975" s="165"/>
      <c r="I4975" s="167"/>
      <c r="J4975" s="168"/>
      <c r="K4975" s="845"/>
    </row>
    <row r="4976" spans="1:11" x14ac:dyDescent="0.2">
      <c r="A4976" s="163">
        <v>4961</v>
      </c>
      <c r="B4976" s="164"/>
      <c r="C4976" s="165"/>
      <c r="D4976" s="166"/>
      <c r="E4976" s="165"/>
      <c r="F4976" s="165"/>
      <c r="G4976" s="220"/>
      <c r="H4976" s="165"/>
      <c r="I4976" s="167"/>
      <c r="J4976" s="168"/>
      <c r="K4976" s="845"/>
    </row>
    <row r="4977" spans="1:11" x14ac:dyDescent="0.2">
      <c r="A4977" s="163">
        <v>4962</v>
      </c>
      <c r="B4977" s="164"/>
      <c r="C4977" s="165"/>
      <c r="D4977" s="166"/>
      <c r="E4977" s="165"/>
      <c r="F4977" s="165"/>
      <c r="G4977" s="220"/>
      <c r="H4977" s="165"/>
      <c r="I4977" s="167"/>
      <c r="J4977" s="168"/>
      <c r="K4977" s="845"/>
    </row>
    <row r="4978" spans="1:11" x14ac:dyDescent="0.2">
      <c r="A4978" s="163">
        <v>4963</v>
      </c>
      <c r="B4978" s="164"/>
      <c r="C4978" s="165"/>
      <c r="D4978" s="166"/>
      <c r="E4978" s="165"/>
      <c r="F4978" s="165"/>
      <c r="G4978" s="220"/>
      <c r="H4978" s="165"/>
      <c r="I4978" s="167"/>
      <c r="J4978" s="168"/>
      <c r="K4978" s="845"/>
    </row>
    <row r="4979" spans="1:11" x14ac:dyDescent="0.2">
      <c r="A4979" s="163">
        <v>4964</v>
      </c>
      <c r="B4979" s="164"/>
      <c r="C4979" s="165"/>
      <c r="D4979" s="166"/>
      <c r="E4979" s="165"/>
      <c r="F4979" s="165"/>
      <c r="G4979" s="220"/>
      <c r="H4979" s="165"/>
      <c r="I4979" s="167"/>
      <c r="J4979" s="168"/>
      <c r="K4979" s="845"/>
    </row>
    <row r="4980" spans="1:11" x14ac:dyDescent="0.2">
      <c r="A4980" s="163">
        <v>4965</v>
      </c>
      <c r="B4980" s="164"/>
      <c r="C4980" s="165"/>
      <c r="D4980" s="166"/>
      <c r="E4980" s="165"/>
      <c r="F4980" s="165"/>
      <c r="G4980" s="220"/>
      <c r="H4980" s="165"/>
      <c r="I4980" s="167"/>
      <c r="J4980" s="168"/>
      <c r="K4980" s="845"/>
    </row>
    <row r="4981" spans="1:11" x14ac:dyDescent="0.2">
      <c r="A4981" s="163">
        <v>4966</v>
      </c>
      <c r="B4981" s="164"/>
      <c r="C4981" s="165"/>
      <c r="D4981" s="166"/>
      <c r="E4981" s="165"/>
      <c r="F4981" s="165"/>
      <c r="G4981" s="220"/>
      <c r="H4981" s="165"/>
      <c r="I4981" s="167"/>
      <c r="J4981" s="168"/>
      <c r="K4981" s="845"/>
    </row>
    <row r="4982" spans="1:11" x14ac:dyDescent="0.2">
      <c r="A4982" s="163">
        <v>4967</v>
      </c>
      <c r="B4982" s="164"/>
      <c r="C4982" s="165"/>
      <c r="D4982" s="166"/>
      <c r="E4982" s="165"/>
      <c r="F4982" s="165"/>
      <c r="G4982" s="220"/>
      <c r="H4982" s="165"/>
      <c r="I4982" s="167"/>
      <c r="J4982" s="168"/>
      <c r="K4982" s="845"/>
    </row>
    <row r="4983" spans="1:11" x14ac:dyDescent="0.2">
      <c r="A4983" s="163">
        <v>4968</v>
      </c>
      <c r="B4983" s="164"/>
      <c r="C4983" s="165"/>
      <c r="D4983" s="166"/>
      <c r="E4983" s="165"/>
      <c r="F4983" s="165"/>
      <c r="G4983" s="220"/>
      <c r="H4983" s="165"/>
      <c r="I4983" s="167"/>
      <c r="J4983" s="168"/>
      <c r="K4983" s="845"/>
    </row>
    <row r="4984" spans="1:11" x14ac:dyDescent="0.2">
      <c r="A4984" s="163">
        <v>4969</v>
      </c>
      <c r="B4984" s="164"/>
      <c r="C4984" s="165"/>
      <c r="D4984" s="166"/>
      <c r="E4984" s="165"/>
      <c r="F4984" s="165"/>
      <c r="G4984" s="220"/>
      <c r="H4984" s="165"/>
      <c r="I4984" s="167"/>
      <c r="J4984" s="168"/>
      <c r="K4984" s="845"/>
    </row>
    <row r="4985" spans="1:11" x14ac:dyDescent="0.2">
      <c r="A4985" s="163">
        <v>4970</v>
      </c>
      <c r="B4985" s="164"/>
      <c r="C4985" s="165"/>
      <c r="D4985" s="166"/>
      <c r="E4985" s="165"/>
      <c r="F4985" s="165"/>
      <c r="G4985" s="220"/>
      <c r="H4985" s="165"/>
      <c r="I4985" s="167"/>
      <c r="J4985" s="168"/>
      <c r="K4985" s="845"/>
    </row>
    <row r="4986" spans="1:11" x14ac:dyDescent="0.2">
      <c r="A4986" s="163">
        <v>4971</v>
      </c>
      <c r="B4986" s="164"/>
      <c r="C4986" s="165"/>
      <c r="D4986" s="166"/>
      <c r="E4986" s="165"/>
      <c r="F4986" s="165"/>
      <c r="G4986" s="220"/>
      <c r="H4986" s="165"/>
      <c r="I4986" s="167"/>
      <c r="J4986" s="168"/>
      <c r="K4986" s="845"/>
    </row>
    <row r="4987" spans="1:11" x14ac:dyDescent="0.2">
      <c r="A4987" s="163">
        <v>4972</v>
      </c>
      <c r="B4987" s="164"/>
      <c r="C4987" s="165"/>
      <c r="D4987" s="166"/>
      <c r="E4987" s="165"/>
      <c r="F4987" s="165"/>
      <c r="G4987" s="220"/>
      <c r="H4987" s="165"/>
      <c r="I4987" s="167"/>
      <c r="J4987" s="168"/>
      <c r="K4987" s="845"/>
    </row>
    <row r="4988" spans="1:11" x14ac:dyDescent="0.2">
      <c r="A4988" s="163">
        <v>4973</v>
      </c>
      <c r="B4988" s="164"/>
      <c r="C4988" s="165"/>
      <c r="D4988" s="166"/>
      <c r="E4988" s="165"/>
      <c r="F4988" s="165"/>
      <c r="G4988" s="220"/>
      <c r="H4988" s="165"/>
      <c r="I4988" s="167"/>
      <c r="J4988" s="168"/>
      <c r="K4988" s="845"/>
    </row>
    <row r="4989" spans="1:11" x14ac:dyDescent="0.2">
      <c r="A4989" s="163">
        <v>4974</v>
      </c>
      <c r="B4989" s="164"/>
      <c r="C4989" s="165"/>
      <c r="D4989" s="166"/>
      <c r="E4989" s="165"/>
      <c r="F4989" s="165"/>
      <c r="G4989" s="220"/>
      <c r="H4989" s="165"/>
      <c r="I4989" s="167"/>
      <c r="J4989" s="168"/>
      <c r="K4989" s="845"/>
    </row>
    <row r="4990" spans="1:11" x14ac:dyDescent="0.2">
      <c r="A4990" s="163">
        <v>4975</v>
      </c>
      <c r="B4990" s="164"/>
      <c r="C4990" s="165"/>
      <c r="D4990" s="166"/>
      <c r="E4990" s="165"/>
      <c r="F4990" s="165"/>
      <c r="G4990" s="220"/>
      <c r="H4990" s="165"/>
      <c r="I4990" s="167"/>
      <c r="J4990" s="168"/>
      <c r="K4990" s="845"/>
    </row>
    <row r="4991" spans="1:11" x14ac:dyDescent="0.2">
      <c r="A4991" s="163">
        <v>4976</v>
      </c>
      <c r="B4991" s="164"/>
      <c r="C4991" s="165"/>
      <c r="D4991" s="166"/>
      <c r="E4991" s="165"/>
      <c r="F4991" s="165"/>
      <c r="G4991" s="220"/>
      <c r="H4991" s="165"/>
      <c r="I4991" s="167"/>
      <c r="J4991" s="168"/>
      <c r="K4991" s="845"/>
    </row>
    <row r="4992" spans="1:11" x14ac:dyDescent="0.2">
      <c r="A4992" s="163">
        <v>4977</v>
      </c>
      <c r="B4992" s="164"/>
      <c r="C4992" s="165"/>
      <c r="D4992" s="166"/>
      <c r="E4992" s="165"/>
      <c r="F4992" s="165"/>
      <c r="G4992" s="220"/>
      <c r="H4992" s="165"/>
      <c r="I4992" s="167"/>
      <c r="J4992" s="168"/>
      <c r="K4992" s="845"/>
    </row>
    <row r="4993" spans="1:11" x14ac:dyDescent="0.2">
      <c r="A4993" s="163">
        <v>4978</v>
      </c>
      <c r="B4993" s="164"/>
      <c r="C4993" s="165"/>
      <c r="D4993" s="166"/>
      <c r="E4993" s="165"/>
      <c r="F4993" s="165"/>
      <c r="G4993" s="220"/>
      <c r="H4993" s="165"/>
      <c r="I4993" s="167"/>
      <c r="J4993" s="168"/>
      <c r="K4993" s="845"/>
    </row>
    <row r="4994" spans="1:11" x14ac:dyDescent="0.2">
      <c r="A4994" s="163">
        <v>4979</v>
      </c>
      <c r="B4994" s="164"/>
      <c r="C4994" s="165"/>
      <c r="D4994" s="166"/>
      <c r="E4994" s="165"/>
      <c r="F4994" s="165"/>
      <c r="G4994" s="220"/>
      <c r="H4994" s="165"/>
      <c r="I4994" s="167"/>
      <c r="J4994" s="168"/>
      <c r="K4994" s="845"/>
    </row>
    <row r="4995" spans="1:11" x14ac:dyDescent="0.2">
      <c r="A4995" s="163">
        <v>4980</v>
      </c>
      <c r="B4995" s="164"/>
      <c r="C4995" s="165"/>
      <c r="D4995" s="166"/>
      <c r="E4995" s="165"/>
      <c r="F4995" s="165"/>
      <c r="G4995" s="220"/>
      <c r="H4995" s="165"/>
      <c r="I4995" s="167"/>
      <c r="J4995" s="168"/>
      <c r="K4995" s="845"/>
    </row>
    <row r="4996" spans="1:11" x14ac:dyDescent="0.2">
      <c r="A4996" s="163">
        <v>4981</v>
      </c>
      <c r="B4996" s="164"/>
      <c r="C4996" s="165"/>
      <c r="D4996" s="166"/>
      <c r="E4996" s="165"/>
      <c r="F4996" s="165"/>
      <c r="G4996" s="220"/>
      <c r="H4996" s="165"/>
      <c r="I4996" s="167"/>
      <c r="J4996" s="168"/>
      <c r="K4996" s="845"/>
    </row>
    <row r="4997" spans="1:11" x14ac:dyDescent="0.2">
      <c r="A4997" s="163">
        <v>4982</v>
      </c>
      <c r="B4997" s="164"/>
      <c r="C4997" s="165"/>
      <c r="D4997" s="166"/>
      <c r="E4997" s="165"/>
      <c r="F4997" s="165"/>
      <c r="G4997" s="220"/>
      <c r="H4997" s="165"/>
      <c r="I4997" s="167"/>
      <c r="J4997" s="168"/>
      <c r="K4997" s="845"/>
    </row>
    <row r="4998" spans="1:11" x14ac:dyDescent="0.2">
      <c r="A4998" s="163">
        <v>4983</v>
      </c>
      <c r="B4998" s="164"/>
      <c r="C4998" s="165"/>
      <c r="D4998" s="166"/>
      <c r="E4998" s="165"/>
      <c r="F4998" s="165"/>
      <c r="G4998" s="220"/>
      <c r="H4998" s="165"/>
      <c r="I4998" s="167"/>
      <c r="J4998" s="168"/>
      <c r="K4998" s="845"/>
    </row>
    <row r="4999" spans="1:11" x14ac:dyDescent="0.2">
      <c r="A4999" s="163">
        <v>4984</v>
      </c>
      <c r="B4999" s="164"/>
      <c r="C4999" s="165"/>
      <c r="D4999" s="166"/>
      <c r="E4999" s="165"/>
      <c r="F4999" s="165"/>
      <c r="G4999" s="220"/>
      <c r="H4999" s="165"/>
      <c r="I4999" s="167"/>
      <c r="J4999" s="168"/>
      <c r="K4999" s="845"/>
    </row>
    <row r="5000" spans="1:11" x14ac:dyDescent="0.2">
      <c r="A5000" s="163">
        <v>4985</v>
      </c>
      <c r="B5000" s="164"/>
      <c r="C5000" s="165"/>
      <c r="D5000" s="166"/>
      <c r="E5000" s="165"/>
      <c r="F5000" s="165"/>
      <c r="G5000" s="220"/>
      <c r="H5000" s="165"/>
      <c r="I5000" s="167"/>
      <c r="J5000" s="168"/>
      <c r="K5000" s="845"/>
    </row>
    <row r="5001" spans="1:11" x14ac:dyDescent="0.2">
      <c r="A5001" s="163">
        <v>4986</v>
      </c>
      <c r="B5001" s="164"/>
      <c r="C5001" s="165"/>
      <c r="D5001" s="166"/>
      <c r="E5001" s="165"/>
      <c r="F5001" s="165"/>
      <c r="G5001" s="220"/>
      <c r="H5001" s="165"/>
      <c r="I5001" s="167"/>
      <c r="J5001" s="168"/>
      <c r="K5001" s="845"/>
    </row>
    <row r="5002" spans="1:11" x14ac:dyDescent="0.2">
      <c r="A5002" s="163">
        <v>4987</v>
      </c>
      <c r="B5002" s="164"/>
      <c r="C5002" s="165"/>
      <c r="D5002" s="166"/>
      <c r="E5002" s="165"/>
      <c r="F5002" s="165"/>
      <c r="G5002" s="220"/>
      <c r="H5002" s="165"/>
      <c r="I5002" s="167"/>
      <c r="J5002" s="168"/>
      <c r="K5002" s="845"/>
    </row>
    <row r="5003" spans="1:11" x14ac:dyDescent="0.2">
      <c r="A5003" s="163">
        <v>4988</v>
      </c>
      <c r="B5003" s="164"/>
      <c r="C5003" s="165"/>
      <c r="D5003" s="166"/>
      <c r="E5003" s="165"/>
      <c r="F5003" s="165"/>
      <c r="G5003" s="220"/>
      <c r="H5003" s="165"/>
      <c r="I5003" s="167"/>
      <c r="J5003" s="168"/>
      <c r="K5003" s="845"/>
    </row>
    <row r="5004" spans="1:11" x14ac:dyDescent="0.2">
      <c r="A5004" s="163">
        <v>4989</v>
      </c>
      <c r="B5004" s="164"/>
      <c r="C5004" s="165"/>
      <c r="D5004" s="166"/>
      <c r="E5004" s="165"/>
      <c r="F5004" s="165"/>
      <c r="G5004" s="220"/>
      <c r="H5004" s="165"/>
      <c r="I5004" s="167"/>
      <c r="J5004" s="168"/>
      <c r="K5004" s="845"/>
    </row>
    <row r="5005" spans="1:11" x14ac:dyDescent="0.2">
      <c r="A5005" s="163">
        <v>4990</v>
      </c>
      <c r="B5005" s="164"/>
      <c r="C5005" s="165"/>
      <c r="D5005" s="166"/>
      <c r="E5005" s="165"/>
      <c r="F5005" s="165"/>
      <c r="G5005" s="220"/>
      <c r="H5005" s="165"/>
      <c r="I5005" s="167"/>
      <c r="J5005" s="168"/>
      <c r="K5005" s="845"/>
    </row>
    <row r="5006" spans="1:11" x14ac:dyDescent="0.2">
      <c r="A5006" s="163">
        <v>4991</v>
      </c>
      <c r="B5006" s="164"/>
      <c r="C5006" s="165"/>
      <c r="D5006" s="166"/>
      <c r="E5006" s="165"/>
      <c r="F5006" s="165"/>
      <c r="G5006" s="220"/>
      <c r="H5006" s="165"/>
      <c r="I5006" s="167"/>
      <c r="J5006" s="168"/>
      <c r="K5006" s="845"/>
    </row>
    <row r="5007" spans="1:11" x14ac:dyDescent="0.2">
      <c r="A5007" s="163">
        <v>4992</v>
      </c>
      <c r="B5007" s="164"/>
      <c r="C5007" s="165"/>
      <c r="D5007" s="166"/>
      <c r="E5007" s="165"/>
      <c r="F5007" s="165"/>
      <c r="G5007" s="220"/>
      <c r="H5007" s="165"/>
      <c r="I5007" s="167"/>
      <c r="J5007" s="168"/>
      <c r="K5007" s="845"/>
    </row>
    <row r="5008" spans="1:11" x14ac:dyDescent="0.2">
      <c r="A5008" s="163">
        <v>4993</v>
      </c>
      <c r="B5008" s="164"/>
      <c r="C5008" s="165"/>
      <c r="D5008" s="166"/>
      <c r="E5008" s="165"/>
      <c r="F5008" s="165"/>
      <c r="G5008" s="220"/>
      <c r="H5008" s="165"/>
      <c r="I5008" s="167"/>
      <c r="J5008" s="168"/>
      <c r="K5008" s="845"/>
    </row>
    <row r="5009" spans="1:11" x14ac:dyDescent="0.2">
      <c r="A5009" s="163">
        <v>4994</v>
      </c>
      <c r="B5009" s="164"/>
      <c r="C5009" s="165"/>
      <c r="D5009" s="166"/>
      <c r="E5009" s="165"/>
      <c r="F5009" s="165"/>
      <c r="G5009" s="220"/>
      <c r="H5009" s="165"/>
      <c r="I5009" s="167"/>
      <c r="J5009" s="168"/>
      <c r="K5009" s="845"/>
    </row>
    <row r="5010" spans="1:11" x14ac:dyDescent="0.2">
      <c r="A5010" s="163">
        <v>4995</v>
      </c>
      <c r="B5010" s="164"/>
      <c r="C5010" s="165"/>
      <c r="D5010" s="166"/>
      <c r="E5010" s="165"/>
      <c r="F5010" s="165"/>
      <c r="G5010" s="220"/>
      <c r="H5010" s="165"/>
      <c r="I5010" s="167"/>
      <c r="J5010" s="168"/>
      <c r="K5010" s="845"/>
    </row>
    <row r="5011" spans="1:11" x14ac:dyDescent="0.2">
      <c r="A5011" s="163">
        <v>4996</v>
      </c>
      <c r="B5011" s="164"/>
      <c r="C5011" s="165"/>
      <c r="D5011" s="166"/>
      <c r="E5011" s="165"/>
      <c r="F5011" s="165"/>
      <c r="G5011" s="220"/>
      <c r="H5011" s="165"/>
      <c r="I5011" s="167"/>
      <c r="J5011" s="168"/>
      <c r="K5011" s="845"/>
    </row>
    <row r="5012" spans="1:11" x14ac:dyDescent="0.2">
      <c r="A5012" s="163">
        <v>4997</v>
      </c>
      <c r="B5012" s="164"/>
      <c r="C5012" s="165"/>
      <c r="D5012" s="166"/>
      <c r="E5012" s="165"/>
      <c r="F5012" s="165"/>
      <c r="G5012" s="220"/>
      <c r="H5012" s="165"/>
      <c r="I5012" s="167"/>
      <c r="J5012" s="168"/>
      <c r="K5012" s="845"/>
    </row>
    <row r="5013" spans="1:11" x14ac:dyDescent="0.2">
      <c r="A5013" s="163">
        <v>4998</v>
      </c>
      <c r="B5013" s="164"/>
      <c r="C5013" s="165"/>
      <c r="D5013" s="166"/>
      <c r="E5013" s="165"/>
      <c r="F5013" s="165"/>
      <c r="G5013" s="220"/>
      <c r="H5013" s="165"/>
      <c r="I5013" s="167"/>
      <c r="J5013" s="168"/>
      <c r="K5013" s="845"/>
    </row>
    <row r="5014" spans="1:11" x14ac:dyDescent="0.2">
      <c r="A5014" s="163">
        <v>4999</v>
      </c>
      <c r="B5014" s="164"/>
      <c r="C5014" s="165"/>
      <c r="D5014" s="166"/>
      <c r="E5014" s="165"/>
      <c r="F5014" s="165"/>
      <c r="G5014" s="220"/>
      <c r="H5014" s="165"/>
      <c r="I5014" s="167"/>
      <c r="J5014" s="168"/>
      <c r="K5014" s="845"/>
    </row>
    <row r="5015" spans="1:11" ht="13.5" thickBot="1" x14ac:dyDescent="0.25">
      <c r="A5015" s="225">
        <v>5000</v>
      </c>
      <c r="B5015" s="161"/>
      <c r="C5015" s="33"/>
      <c r="D5015" s="121"/>
      <c r="E5015" s="33"/>
      <c r="F5015" s="33"/>
      <c r="G5015" s="221"/>
      <c r="H5015" s="33"/>
      <c r="I5015" s="34"/>
      <c r="J5015" s="35"/>
      <c r="K5015" s="844"/>
    </row>
  </sheetData>
  <dataConsolidate/>
  <mergeCells count="38">
    <mergeCell ref="L2:M2"/>
    <mergeCell ref="L3:M3"/>
    <mergeCell ref="L4:M4"/>
    <mergeCell ref="L9:M9"/>
    <mergeCell ref="L10:M10"/>
    <mergeCell ref="L5:M5"/>
    <mergeCell ref="L6:M6"/>
    <mergeCell ref="L7:M7"/>
    <mergeCell ref="L8:M8"/>
    <mergeCell ref="J14:J15"/>
    <mergeCell ref="K14:K15"/>
    <mergeCell ref="L14:M14"/>
    <mergeCell ref="B3:F5"/>
    <mergeCell ref="B6:F8"/>
    <mergeCell ref="I3:J3"/>
    <mergeCell ref="I4:J4"/>
    <mergeCell ref="I5:J5"/>
    <mergeCell ref="I6:J6"/>
    <mergeCell ref="I7:J7"/>
    <mergeCell ref="I8:J8"/>
    <mergeCell ref="I10:J10"/>
    <mergeCell ref="I11:J11"/>
    <mergeCell ref="B9:F11"/>
    <mergeCell ref="I9:J9"/>
    <mergeCell ref="L11:M11"/>
    <mergeCell ref="A14:A15"/>
    <mergeCell ref="H14:H15"/>
    <mergeCell ref="I14:I15"/>
    <mergeCell ref="G14:G15"/>
    <mergeCell ref="B14:B15"/>
    <mergeCell ref="C14:F14"/>
    <mergeCell ref="BA14:BA15"/>
    <mergeCell ref="N14:N15"/>
    <mergeCell ref="O14:O15"/>
    <mergeCell ref="P14:P15"/>
    <mergeCell ref="Q14:S14"/>
    <mergeCell ref="T14:T15"/>
    <mergeCell ref="U14:W14"/>
  </mergeCells>
  <phoneticPr fontId="3"/>
  <dataValidations count="18">
    <dataValidation imeMode="halfAlpha" allowBlank="1" showInputMessage="1" showErrorMessage="1" sqref="AE16:AE1015 Q16:T1015 AK16:AV1015"/>
    <dataValidation type="whole" imeMode="halfAlpha" operator="greaterThan" allowBlank="1" showInputMessage="1" showErrorMessage="1" sqref="AF16:AF1015">
      <formula1>0</formula1>
    </dataValidation>
    <dataValidation type="whole" imeMode="off" operator="greaterThan" allowBlank="1" showInputMessage="1" showErrorMessage="1" sqref="J16:J5015">
      <formula1>100</formula1>
    </dataValidation>
    <dataValidation operator="greaterThan" allowBlank="1" showInputMessage="1" showErrorMessage="1" sqref="Y16:Z1015"/>
    <dataValidation type="whole" imeMode="off" operator="greaterThanOrEqual" allowBlank="1" showInputMessage="1" showErrorMessage="1" sqref="O16:P1015">
      <formula1>0</formula1>
    </dataValidation>
    <dataValidation type="whole" imeMode="off" allowBlank="1" showInputMessage="1" showErrorMessage="1" sqref="F16:F5015">
      <formula1>0</formula1>
      <formula2>9999</formula2>
    </dataValidation>
    <dataValidation type="textLength" imeMode="hiragana" operator="lessThanOrEqual" allowBlank="1" showInputMessage="1" showErrorMessage="1" sqref="E16:E5015">
      <formula1>1</formula1>
    </dataValidation>
    <dataValidation type="textLength" imeMode="hiragana" operator="greaterThanOrEqual" allowBlank="1" showInputMessage="1" showErrorMessage="1" sqref="C16:C5015">
      <formula1>1</formula1>
    </dataValidation>
    <dataValidation type="whole" imeMode="off" allowBlank="1" showInputMessage="1" showErrorMessage="1" sqref="D16:D5015">
      <formula1>0</formula1>
      <formula2>999</formula2>
    </dataValidation>
    <dataValidation type="list" imeMode="hiragana" allowBlank="1" showInputMessage="1" showErrorMessage="1" sqref="K16:K5015">
      <formula1>$BJ$17:$BJ$27</formula1>
    </dataValidation>
    <dataValidation type="list" imeMode="off" allowBlank="1" showInputMessage="1" showErrorMessage="1" sqref="B16:B5015">
      <formula1>$BQ$17:$BQ$26</formula1>
    </dataValidation>
    <dataValidation type="list" imeMode="hiragana" allowBlank="1" showInputMessage="1" showErrorMessage="1" sqref="L16:L1015">
      <formula1>$BR$17:$BR$18</formula1>
    </dataValidation>
    <dataValidation type="list" imeMode="hiragana" allowBlank="1" showInputMessage="1" showErrorMessage="1" sqref="M16:M1015">
      <formula1>$BO$17:$BO$19</formula1>
    </dataValidation>
    <dataValidation type="list" allowBlank="1" showInputMessage="1" showErrorMessage="1" sqref="N16:N1015">
      <formula1>$BS$17:$BS$18</formula1>
    </dataValidation>
    <dataValidation type="list" allowBlank="1" showInputMessage="1" showErrorMessage="1" sqref="AX16:AX1015">
      <formula1>Jナンバー分類</formula1>
    </dataValidation>
    <dataValidation type="list" imeMode="hiragana" allowBlank="1" showInputMessage="1" showErrorMessage="1" sqref="H16:H5015">
      <formula1>INDIRECT(AX16)</formula1>
    </dataValidation>
    <dataValidation imeMode="hiragana" allowBlank="1" showInputMessage="1" showErrorMessage="1" sqref="G16:G5015"/>
    <dataValidation type="list" allowBlank="1" showInputMessage="1" showErrorMessage="1" sqref="I16:I5015">
      <formula1>$BG$17:$BG$753</formula1>
    </dataValidation>
  </dataValidations>
  <pageMargins left="0.16" right="0.16" top="0.28000000000000003" bottom="0.87" header="0.18" footer="0.16"/>
  <pageSetup paperSize="9" scale="95" orientation="landscape"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pageSetUpPr fitToPage="1"/>
  </sheetPr>
  <dimension ref="A1:J63"/>
  <sheetViews>
    <sheetView view="pageBreakPreview" zoomScale="60" zoomScaleNormal="85" workbookViewId="0">
      <pane xSplit="3" ySplit="2" topLeftCell="D9" activePane="bottomRight" state="frozen"/>
      <selection activeCell="AS21" sqref="AS21"/>
      <selection pane="topRight" activeCell="AS21" sqref="AS21"/>
      <selection pane="bottomLeft" activeCell="AS21" sqref="AS21"/>
      <selection pane="bottomRight" activeCell="AS21" sqref="AS21"/>
    </sheetView>
  </sheetViews>
  <sheetFormatPr defaultColWidth="9" defaultRowHeight="16.5" x14ac:dyDescent="0.25"/>
  <cols>
    <col min="1" max="1" width="4.08984375" style="71" customWidth="1"/>
    <col min="2" max="2" width="40.6328125" style="71" customWidth="1"/>
    <col min="3" max="3" width="8.6328125" style="71" customWidth="1"/>
    <col min="4" max="4" width="6.0898437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35">
      <c r="A1" s="88" t="s">
        <v>773</v>
      </c>
    </row>
    <row r="2" spans="1:10" ht="48.75" customHeight="1" thickBot="1" x14ac:dyDescent="0.3">
      <c r="A2" s="612" t="s">
        <v>767</v>
      </c>
      <c r="B2" s="613"/>
      <c r="C2" s="153" t="s">
        <v>768</v>
      </c>
      <c r="D2" s="152" t="s">
        <v>783</v>
      </c>
      <c r="E2" s="151" t="s">
        <v>215</v>
      </c>
    </row>
    <row r="3" spans="1:10" x14ac:dyDescent="0.25">
      <c r="A3" s="630" t="s">
        <v>740</v>
      </c>
      <c r="B3" s="619" t="s">
        <v>214</v>
      </c>
      <c r="C3" s="641"/>
      <c r="D3" s="247"/>
      <c r="E3" s="154" t="s">
        <v>715</v>
      </c>
      <c r="I3" s="71" t="s">
        <v>770</v>
      </c>
      <c r="J3" s="71" t="s">
        <v>771</v>
      </c>
    </row>
    <row r="4" spans="1:10" x14ac:dyDescent="0.25">
      <c r="A4" s="631"/>
      <c r="B4" s="620"/>
      <c r="C4" s="636"/>
      <c r="D4" s="249"/>
      <c r="E4" s="223" t="s">
        <v>716</v>
      </c>
      <c r="I4" s="71" t="s">
        <v>772</v>
      </c>
    </row>
    <row r="5" spans="1:10" x14ac:dyDescent="0.25">
      <c r="A5" s="631"/>
      <c r="B5" s="620"/>
      <c r="C5" s="636"/>
      <c r="D5" s="249"/>
      <c r="E5" s="223" t="s">
        <v>701</v>
      </c>
    </row>
    <row r="6" spans="1:10" x14ac:dyDescent="0.25">
      <c r="A6" s="631"/>
      <c r="B6" s="620"/>
      <c r="C6" s="636"/>
      <c r="D6" s="249"/>
      <c r="E6" s="223" t="s">
        <v>704</v>
      </c>
    </row>
    <row r="7" spans="1:10" x14ac:dyDescent="0.25">
      <c r="A7" s="631"/>
      <c r="B7" s="620"/>
      <c r="C7" s="636"/>
      <c r="D7" s="249"/>
      <c r="E7" s="223" t="s">
        <v>717</v>
      </c>
    </row>
    <row r="8" spans="1:10" x14ac:dyDescent="0.25">
      <c r="A8" s="631"/>
      <c r="B8" s="620"/>
      <c r="C8" s="636"/>
      <c r="D8" s="249"/>
      <c r="E8" s="223" t="s">
        <v>718</v>
      </c>
    </row>
    <row r="9" spans="1:10" x14ac:dyDescent="0.25">
      <c r="A9" s="631"/>
      <c r="B9" s="620"/>
      <c r="C9" s="636"/>
      <c r="D9" s="250"/>
      <c r="E9" s="185" t="s">
        <v>719</v>
      </c>
    </row>
    <row r="10" spans="1:10" x14ac:dyDescent="0.25">
      <c r="A10" s="631"/>
      <c r="B10" s="617" t="s">
        <v>721</v>
      </c>
      <c r="C10" s="635"/>
      <c r="D10" s="248"/>
      <c r="E10" s="156" t="s">
        <v>722</v>
      </c>
    </row>
    <row r="11" spans="1:10" x14ac:dyDescent="0.25">
      <c r="A11" s="631"/>
      <c r="B11" s="620"/>
      <c r="C11" s="636"/>
      <c r="D11" s="249"/>
      <c r="E11" s="223" t="s">
        <v>723</v>
      </c>
    </row>
    <row r="12" spans="1:10" x14ac:dyDescent="0.25">
      <c r="A12" s="631"/>
      <c r="B12" s="620"/>
      <c r="C12" s="636"/>
      <c r="D12" s="249"/>
      <c r="E12" s="223" t="s">
        <v>724</v>
      </c>
    </row>
    <row r="13" spans="1:10" x14ac:dyDescent="0.25">
      <c r="A13" s="631"/>
      <c r="B13" s="620"/>
      <c r="C13" s="636"/>
      <c r="D13" s="249"/>
      <c r="E13" s="223" t="s">
        <v>725</v>
      </c>
    </row>
    <row r="14" spans="1:10" x14ac:dyDescent="0.25">
      <c r="A14" s="631"/>
      <c r="B14" s="620"/>
      <c r="C14" s="636"/>
      <c r="D14" s="249"/>
      <c r="E14" s="223" t="s">
        <v>726</v>
      </c>
    </row>
    <row r="15" spans="1:10" x14ac:dyDescent="0.25">
      <c r="A15" s="631"/>
      <c r="B15" s="620"/>
      <c r="C15" s="636"/>
      <c r="D15" s="250"/>
      <c r="E15" s="185" t="s">
        <v>719</v>
      </c>
    </row>
    <row r="16" spans="1:10" x14ac:dyDescent="0.25">
      <c r="A16" s="631"/>
      <c r="B16" s="617" t="s">
        <v>727</v>
      </c>
      <c r="C16" s="635"/>
      <c r="D16" s="248"/>
      <c r="E16" s="156" t="s">
        <v>741</v>
      </c>
    </row>
    <row r="17" spans="1:5" x14ac:dyDescent="0.25">
      <c r="A17" s="631"/>
      <c r="B17" s="620"/>
      <c r="C17" s="636"/>
      <c r="D17" s="249"/>
      <c r="E17" s="223" t="s">
        <v>742</v>
      </c>
    </row>
    <row r="18" spans="1:5" x14ac:dyDescent="0.25">
      <c r="A18" s="631"/>
      <c r="B18" s="618"/>
      <c r="C18" s="640"/>
      <c r="D18" s="251"/>
      <c r="E18" s="186" t="s">
        <v>719</v>
      </c>
    </row>
    <row r="19" spans="1:5" x14ac:dyDescent="0.25">
      <c r="A19" s="631"/>
      <c r="B19" s="617" t="s">
        <v>728</v>
      </c>
      <c r="C19" s="635"/>
      <c r="D19" s="248"/>
      <c r="E19" s="156" t="s">
        <v>743</v>
      </c>
    </row>
    <row r="20" spans="1:5" x14ac:dyDescent="0.25">
      <c r="A20" s="631"/>
      <c r="B20" s="620"/>
      <c r="C20" s="636"/>
      <c r="D20" s="252"/>
      <c r="E20" s="224" t="s">
        <v>719</v>
      </c>
    </row>
    <row r="21" spans="1:5" x14ac:dyDescent="0.25">
      <c r="A21" s="631"/>
      <c r="B21" s="617" t="s">
        <v>729</v>
      </c>
      <c r="C21" s="635"/>
      <c r="D21" s="248"/>
      <c r="E21" s="156" t="s">
        <v>744</v>
      </c>
    </row>
    <row r="22" spans="1:5" x14ac:dyDescent="0.25">
      <c r="A22" s="631"/>
      <c r="B22" s="618"/>
      <c r="C22" s="640"/>
      <c r="D22" s="252"/>
      <c r="E22" s="224" t="s">
        <v>719</v>
      </c>
    </row>
    <row r="23" spans="1:5" x14ac:dyDescent="0.25">
      <c r="A23" s="631"/>
      <c r="B23" s="617" t="s">
        <v>730</v>
      </c>
      <c r="C23" s="635"/>
      <c r="D23" s="248"/>
      <c r="E23" s="156" t="s">
        <v>745</v>
      </c>
    </row>
    <row r="24" spans="1:5" x14ac:dyDescent="0.25">
      <c r="A24" s="631"/>
      <c r="B24" s="620"/>
      <c r="C24" s="636"/>
      <c r="D24" s="249"/>
      <c r="E24" s="223" t="s">
        <v>746</v>
      </c>
    </row>
    <row r="25" spans="1:5" x14ac:dyDescent="0.25">
      <c r="A25" s="631"/>
      <c r="B25" s="618"/>
      <c r="C25" s="640"/>
      <c r="D25" s="251"/>
      <c r="E25" s="186" t="s">
        <v>719</v>
      </c>
    </row>
    <row r="26" spans="1:5" x14ac:dyDescent="0.25">
      <c r="A26" s="631"/>
      <c r="B26" s="638" t="s">
        <v>731</v>
      </c>
      <c r="C26" s="639"/>
      <c r="D26" s="250"/>
      <c r="E26" s="155" t="s">
        <v>747</v>
      </c>
    </row>
    <row r="27" spans="1:5" x14ac:dyDescent="0.25">
      <c r="A27" s="631"/>
      <c r="B27" s="620"/>
      <c r="C27" s="636"/>
      <c r="D27" s="252"/>
      <c r="E27" s="224" t="s">
        <v>719</v>
      </c>
    </row>
    <row r="28" spans="1:5" x14ac:dyDescent="0.25">
      <c r="A28" s="631"/>
      <c r="B28" s="617" t="s">
        <v>732</v>
      </c>
      <c r="C28" s="635"/>
      <c r="D28" s="248"/>
      <c r="E28" s="156" t="s">
        <v>748</v>
      </c>
    </row>
    <row r="29" spans="1:5" x14ac:dyDescent="0.25">
      <c r="A29" s="631"/>
      <c r="B29" s="620"/>
      <c r="C29" s="636"/>
      <c r="D29" s="249"/>
      <c r="E29" s="223" t="s">
        <v>749</v>
      </c>
    </row>
    <row r="30" spans="1:5" x14ac:dyDescent="0.25">
      <c r="A30" s="631"/>
      <c r="B30" s="618"/>
      <c r="C30" s="640"/>
      <c r="D30" s="251"/>
      <c r="E30" s="186" t="s">
        <v>719</v>
      </c>
    </row>
    <row r="31" spans="1:5" x14ac:dyDescent="0.25">
      <c r="A31" s="631"/>
      <c r="B31" s="638" t="s">
        <v>733</v>
      </c>
      <c r="C31" s="639"/>
      <c r="D31" s="250"/>
      <c r="E31" s="155" t="s">
        <v>750</v>
      </c>
    </row>
    <row r="32" spans="1:5" x14ac:dyDescent="0.25">
      <c r="A32" s="631"/>
      <c r="B32" s="620"/>
      <c r="C32" s="636"/>
      <c r="D32" s="252"/>
      <c r="E32" s="224" t="s">
        <v>719</v>
      </c>
    </row>
    <row r="33" spans="1:5" x14ac:dyDescent="0.25">
      <c r="A33" s="614" t="s">
        <v>734</v>
      </c>
      <c r="B33" s="561"/>
      <c r="C33" s="635"/>
      <c r="D33" s="248"/>
      <c r="E33" s="156" t="s">
        <v>751</v>
      </c>
    </row>
    <row r="34" spans="1:5" x14ac:dyDescent="0.25">
      <c r="A34" s="615"/>
      <c r="B34" s="616"/>
      <c r="C34" s="636"/>
      <c r="D34" s="249"/>
      <c r="E34" s="223" t="s">
        <v>752</v>
      </c>
    </row>
    <row r="35" spans="1:5" x14ac:dyDescent="0.25">
      <c r="A35" s="615"/>
      <c r="B35" s="616"/>
      <c r="C35" s="636"/>
      <c r="D35" s="250"/>
      <c r="E35" s="185" t="s">
        <v>719</v>
      </c>
    </row>
    <row r="36" spans="1:5" ht="17.25" customHeight="1" x14ac:dyDescent="0.25">
      <c r="A36" s="614" t="s">
        <v>735</v>
      </c>
      <c r="B36" s="561"/>
      <c r="C36" s="635"/>
      <c r="D36" s="248"/>
      <c r="E36" s="156" t="s">
        <v>753</v>
      </c>
    </row>
    <row r="37" spans="1:5" x14ac:dyDescent="0.25">
      <c r="A37" s="615"/>
      <c r="B37" s="616"/>
      <c r="C37" s="636"/>
      <c r="D37" s="249"/>
      <c r="E37" s="223" t="s">
        <v>754</v>
      </c>
    </row>
    <row r="38" spans="1:5" x14ac:dyDescent="0.25">
      <c r="A38" s="615"/>
      <c r="B38" s="616"/>
      <c r="C38" s="636"/>
      <c r="D38" s="249"/>
      <c r="E38" s="223" t="s">
        <v>755</v>
      </c>
    </row>
    <row r="39" spans="1:5" x14ac:dyDescent="0.25">
      <c r="A39" s="615"/>
      <c r="B39" s="616"/>
      <c r="C39" s="636"/>
      <c r="D39" s="249"/>
      <c r="E39" s="223" t="s">
        <v>702</v>
      </c>
    </row>
    <row r="40" spans="1:5" x14ac:dyDescent="0.25">
      <c r="A40" s="615"/>
      <c r="B40" s="616"/>
      <c r="C40" s="636"/>
      <c r="D40" s="250"/>
      <c r="E40" s="185" t="s">
        <v>719</v>
      </c>
    </row>
    <row r="41" spans="1:5" x14ac:dyDescent="0.25">
      <c r="A41" s="614" t="s">
        <v>736</v>
      </c>
      <c r="B41" s="561"/>
      <c r="C41" s="635"/>
      <c r="D41" s="248"/>
      <c r="E41" s="156" t="s">
        <v>756</v>
      </c>
    </row>
    <row r="42" spans="1:5" x14ac:dyDescent="0.25">
      <c r="A42" s="615"/>
      <c r="B42" s="616"/>
      <c r="C42" s="636"/>
      <c r="D42" s="249"/>
      <c r="E42" s="223" t="s">
        <v>757</v>
      </c>
    </row>
    <row r="43" spans="1:5" x14ac:dyDescent="0.25">
      <c r="A43" s="615"/>
      <c r="B43" s="616"/>
      <c r="C43" s="636"/>
      <c r="D43" s="249"/>
      <c r="E43" s="223" t="s">
        <v>703</v>
      </c>
    </row>
    <row r="44" spans="1:5" x14ac:dyDescent="0.25">
      <c r="A44" s="615"/>
      <c r="B44" s="616"/>
      <c r="C44" s="636"/>
      <c r="D44" s="249"/>
      <c r="E44" s="223" t="s">
        <v>775</v>
      </c>
    </row>
    <row r="45" spans="1:5" x14ac:dyDescent="0.25">
      <c r="A45" s="615"/>
      <c r="B45" s="616"/>
      <c r="C45" s="636"/>
      <c r="D45" s="250"/>
      <c r="E45" s="185" t="s">
        <v>719</v>
      </c>
    </row>
    <row r="46" spans="1:5" ht="17.25" customHeight="1" x14ac:dyDescent="0.25">
      <c r="A46" s="614" t="s">
        <v>737</v>
      </c>
      <c r="B46" s="561"/>
      <c r="C46" s="635"/>
      <c r="D46" s="248"/>
      <c r="E46" s="156" t="s">
        <v>758</v>
      </c>
    </row>
    <row r="47" spans="1:5" x14ac:dyDescent="0.25">
      <c r="A47" s="615"/>
      <c r="B47" s="616"/>
      <c r="C47" s="636"/>
      <c r="D47" s="249"/>
      <c r="E47" s="223" t="s">
        <v>759</v>
      </c>
    </row>
    <row r="48" spans="1:5" x14ac:dyDescent="0.25">
      <c r="A48" s="615"/>
      <c r="B48" s="616"/>
      <c r="C48" s="636"/>
      <c r="D48" s="249"/>
      <c r="E48" s="223" t="s">
        <v>760</v>
      </c>
    </row>
    <row r="49" spans="1:5" x14ac:dyDescent="0.25">
      <c r="A49" s="615"/>
      <c r="B49" s="616"/>
      <c r="C49" s="636"/>
      <c r="D49" s="249"/>
      <c r="E49" s="223" t="s">
        <v>761</v>
      </c>
    </row>
    <row r="50" spans="1:5" x14ac:dyDescent="0.25">
      <c r="A50" s="615"/>
      <c r="B50" s="616"/>
      <c r="C50" s="636"/>
      <c r="D50" s="250"/>
      <c r="E50" s="185" t="s">
        <v>719</v>
      </c>
    </row>
    <row r="51" spans="1:5" x14ac:dyDescent="0.25">
      <c r="A51" s="614" t="s">
        <v>738</v>
      </c>
      <c r="B51" s="561"/>
      <c r="C51" s="635"/>
      <c r="D51" s="248"/>
      <c r="E51" s="156" t="s">
        <v>762</v>
      </c>
    </row>
    <row r="52" spans="1:5" x14ac:dyDescent="0.25">
      <c r="A52" s="615"/>
      <c r="B52" s="616"/>
      <c r="C52" s="636"/>
      <c r="D52" s="249"/>
      <c r="E52" s="223" t="s">
        <v>763</v>
      </c>
    </row>
    <row r="53" spans="1:5" x14ac:dyDescent="0.25">
      <c r="A53" s="615"/>
      <c r="B53" s="616"/>
      <c r="C53" s="636"/>
      <c r="D53" s="249"/>
      <c r="E53" s="223" t="s">
        <v>764</v>
      </c>
    </row>
    <row r="54" spans="1:5" x14ac:dyDescent="0.25">
      <c r="A54" s="615"/>
      <c r="B54" s="616"/>
      <c r="C54" s="636"/>
      <c r="D54" s="249"/>
      <c r="E54" s="223" t="s">
        <v>765</v>
      </c>
    </row>
    <row r="55" spans="1:5" ht="17" thickBot="1" x14ac:dyDescent="0.3">
      <c r="A55" s="632"/>
      <c r="B55" s="633"/>
      <c r="C55" s="637"/>
      <c r="D55" s="253"/>
      <c r="E55" s="187" t="s">
        <v>719</v>
      </c>
    </row>
    <row r="56" spans="1:5" ht="17" thickBot="1" x14ac:dyDescent="0.3"/>
    <row r="57" spans="1:5" ht="17.25" customHeight="1" x14ac:dyDescent="0.25">
      <c r="A57" s="630" t="s">
        <v>739</v>
      </c>
      <c r="B57" s="634"/>
      <c r="C57" s="621"/>
      <c r="D57" s="622"/>
      <c r="E57" s="623"/>
    </row>
    <row r="58" spans="1:5" x14ac:dyDescent="0.25">
      <c r="A58" s="615"/>
      <c r="B58" s="616"/>
      <c r="C58" s="624"/>
      <c r="D58" s="625"/>
      <c r="E58" s="626"/>
    </row>
    <row r="59" spans="1:5" x14ac:dyDescent="0.25">
      <c r="A59" s="615"/>
      <c r="B59" s="616"/>
      <c r="C59" s="624"/>
      <c r="D59" s="625"/>
      <c r="E59" s="626"/>
    </row>
    <row r="60" spans="1:5" x14ac:dyDescent="0.25">
      <c r="A60" s="615"/>
      <c r="B60" s="616"/>
      <c r="C60" s="624"/>
      <c r="D60" s="625"/>
      <c r="E60" s="626"/>
    </row>
    <row r="61" spans="1:5" x14ac:dyDescent="0.25">
      <c r="A61" s="615"/>
      <c r="B61" s="616"/>
      <c r="C61" s="624"/>
      <c r="D61" s="625"/>
      <c r="E61" s="626"/>
    </row>
    <row r="62" spans="1:5" x14ac:dyDescent="0.25">
      <c r="A62" s="615"/>
      <c r="B62" s="616"/>
      <c r="C62" s="624"/>
      <c r="D62" s="625"/>
      <c r="E62" s="626"/>
    </row>
    <row r="63" spans="1:5" ht="17" thickBot="1" x14ac:dyDescent="0.3">
      <c r="A63" s="632"/>
      <c r="B63" s="633"/>
      <c r="C63" s="627"/>
      <c r="D63" s="628"/>
      <c r="E63" s="629"/>
    </row>
  </sheetData>
  <mergeCells count="32">
    <mergeCell ref="A2:B2"/>
    <mergeCell ref="A33:B35"/>
    <mergeCell ref="A36:B40"/>
    <mergeCell ref="A41:B45"/>
    <mergeCell ref="B21:B22"/>
    <mergeCell ref="B3:B9"/>
    <mergeCell ref="B23:B25"/>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C3:C9"/>
    <mergeCell ref="B10:B15"/>
    <mergeCell ref="C10:C15"/>
    <mergeCell ref="C21:C22"/>
    <mergeCell ref="C23:C25"/>
    <mergeCell ref="B16:B18"/>
    <mergeCell ref="C16:C18"/>
    <mergeCell ref="B19:B20"/>
    <mergeCell ref="C19:C20"/>
  </mergeCells>
  <phoneticPr fontId="3"/>
  <dataValidations count="3">
    <dataValidation type="list" imeMode="hiragana" allowBlank="1" showInputMessage="1" showErrorMessage="1" sqref="D3:D55">
      <formula1>$J$3:$J$4</formula1>
    </dataValidation>
    <dataValidation type="list" imeMode="hiragana" allowBlank="1" showInputMessage="1" showErrorMessage="1" sqref="C3:C55">
      <formula1>$I$3:$I$4</formula1>
    </dataValidation>
    <dataValidation imeMode="hiragana" allowBlank="1" showInputMessage="1" showErrorMessage="1" sqref="E9 E15 E18 E20 E22 E25 E27 E30 E32 E35 E40 E45 E50 E55 C57:E63"/>
  </dataValidations>
  <pageMargins left="0.21" right="0.19" top="0.25" bottom="0.47244094488188981" header="0.37" footer="0.27559055118110237"/>
  <pageSetup paperSize="9" scale="74" orientation="portrait"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27</vt:i4>
      </vt:variant>
    </vt:vector>
  </HeadingPairs>
  <TitlesOfParts>
    <vt:vector size="40" baseType="lpstr">
      <vt:lpstr>はじめに</vt:lpstr>
      <vt:lpstr>計画表紙</vt:lpstr>
      <vt:lpstr>計画自動車</vt:lpstr>
      <vt:lpstr>計画措置</vt:lpstr>
      <vt:lpstr>計画代替</vt:lpstr>
      <vt:lpstr>計画事業場</vt:lpstr>
      <vt:lpstr>実績表紙</vt:lpstr>
      <vt:lpstr>実績自動車</vt:lpstr>
      <vt:lpstr>実績措置</vt:lpstr>
      <vt:lpstr>実績代替</vt:lpstr>
      <vt:lpstr>実績事業場</vt:lpstr>
      <vt:lpstr>排出係数</vt:lpstr>
      <vt:lpstr>産業分類表</vt:lpstr>
      <vt:lpstr>Jナンバー分類</vt:lpstr>
      <vt:lpstr>Jバス</vt:lpstr>
      <vt:lpstr>J車種重量</vt:lpstr>
      <vt:lpstr>J小型貨物</vt:lpstr>
      <vt:lpstr>J乗用</vt:lpstr>
      <vt:lpstr>J特殊</vt:lpstr>
      <vt:lpstr>J特種</vt:lpstr>
      <vt:lpstr>J普通貨物</vt:lpstr>
      <vt:lpstr>計画事業場!Print_Area</vt:lpstr>
      <vt:lpstr>計画自動車!Print_Area</vt:lpstr>
      <vt:lpstr>計画表紙!Print_Area</vt:lpstr>
      <vt:lpstr>産業分類表!Print_Area</vt:lpstr>
      <vt:lpstr>実績事業場!Print_Area</vt:lpstr>
      <vt:lpstr>実績自動車!Print_Area</vt:lpstr>
      <vt:lpstr>実績表紙!Print_Area</vt:lpstr>
      <vt:lpstr>排出係数!Print_Area</vt:lpstr>
      <vt:lpstr>計画事業場!Print_Titles</vt:lpstr>
      <vt:lpstr>実績事業場!Print_Titles</vt:lpstr>
      <vt:lpstr>ナンバー分類</vt:lpstr>
      <vt:lpstr>バス</vt:lpstr>
      <vt:lpstr>車種重量</vt:lpstr>
      <vt:lpstr>小型貨物</vt:lpstr>
      <vt:lpstr>乗用</vt:lpstr>
      <vt:lpstr>特殊</vt:lpstr>
      <vt:lpstr>特種</vt:lpstr>
      <vt:lpstr>排出係数表</vt:lpstr>
      <vt:lpstr>普通貨物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2006-06-14T08:49:40Z</cp:lastPrinted>
  <dcterms:created xsi:type="dcterms:W3CDTF">2005-04-06T04:47:46Z</dcterms:created>
  <dcterms:modified xsi:type="dcterms:W3CDTF">2022-11-14T06:16:30Z</dcterms:modified>
</cp:coreProperties>
</file>